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laudia_G\Dropbox\Diseño DATA's\DATA-AGRO\Repositorio Agricultura\Para power bi\Chile\Agricola\1_Producto_cultivos_general\"/>
    </mc:Choice>
  </mc:AlternateContent>
  <xr:revisionPtr revIDLastSave="0" documentId="13_ncr:1_{5779E044-1773-405D-91CF-BF265518FC41}" xr6:coauthVersionLast="45" xr6:coauthVersionMax="45" xr10:uidLastSave="{00000000-0000-0000-0000-000000000000}"/>
  <bookViews>
    <workbookView xWindow="-110" yWindow="-110" windowWidth="19420" windowHeight="10420" firstSheet="2" activeTab="3" xr2:uid="{00000000-000D-0000-FFFF-FFFF00000000}"/>
  </bookViews>
  <sheets>
    <sheet name="Frutas" sheetId="2" r:id="rId1"/>
    <sheet name="Hortalizas" sheetId="1" r:id="rId2"/>
    <sheet name="Precios_mayoristas_consumidores" sheetId="5" r:id="rId3"/>
    <sheet name="Códigos" sheetId="3" r:id="rId4"/>
    <sheet name="Fuente" sheetId="4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781" i="5" l="1"/>
  <c r="E2" i="5" l="1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/>
  <c r="E7979" i="5"/>
  <c r="E7980" i="5"/>
  <c r="E7981" i="5"/>
  <c r="E7982" i="5"/>
  <c r="E7983" i="5"/>
  <c r="E7984" i="5"/>
  <c r="E7985" i="5"/>
  <c r="E7986" i="5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E8007" i="5"/>
  <c r="E8008" i="5"/>
  <c r="E8009" i="5"/>
  <c r="E8010" i="5"/>
  <c r="E8011" i="5"/>
  <c r="E8012" i="5"/>
  <c r="E8013" i="5"/>
  <c r="E8014" i="5"/>
  <c r="E8015" i="5"/>
  <c r="E8016" i="5"/>
  <c r="E8017" i="5"/>
  <c r="E8018" i="5"/>
  <c r="E8019" i="5"/>
  <c r="E8020" i="5"/>
  <c r="E8021" i="5"/>
  <c r="E8022" i="5"/>
  <c r="E8023" i="5"/>
  <c r="E8024" i="5"/>
  <c r="E8025" i="5"/>
  <c r="E8026" i="5"/>
  <c r="E8027" i="5"/>
  <c r="E8028" i="5"/>
  <c r="E8029" i="5"/>
  <c r="E8030" i="5"/>
  <c r="E8031" i="5"/>
  <c r="E8032" i="5"/>
  <c r="E8033" i="5"/>
  <c r="E8034" i="5"/>
  <c r="E8035" i="5"/>
  <c r="E8036" i="5"/>
  <c r="E8037" i="5"/>
  <c r="E8038" i="5"/>
  <c r="E8039" i="5"/>
  <c r="E8040" i="5"/>
  <c r="E8041" i="5"/>
  <c r="E8042" i="5"/>
  <c r="E8043" i="5"/>
  <c r="E8044" i="5"/>
  <c r="E8045" i="5"/>
  <c r="E8046" i="5"/>
  <c r="E8047" i="5"/>
  <c r="E8048" i="5"/>
  <c r="E8049" i="5"/>
  <c r="E8050" i="5"/>
  <c r="E8051" i="5"/>
  <c r="E8052" i="5"/>
  <c r="E8053" i="5"/>
  <c r="E8054" i="5"/>
  <c r="E8055" i="5"/>
  <c r="E8056" i="5"/>
  <c r="E8057" i="5"/>
  <c r="E8058" i="5"/>
  <c r="E8059" i="5"/>
  <c r="E8060" i="5"/>
  <c r="E8061" i="5"/>
  <c r="E8062" i="5"/>
  <c r="E8063" i="5"/>
  <c r="E8064" i="5"/>
  <c r="E8065" i="5"/>
  <c r="E8066" i="5"/>
  <c r="E8067" i="5"/>
  <c r="E8068" i="5"/>
  <c r="E8069" i="5"/>
  <c r="E8070" i="5"/>
  <c r="E8071" i="5"/>
  <c r="E8072" i="5"/>
  <c r="E8073" i="5"/>
  <c r="E8074" i="5"/>
  <c r="E8075" i="5"/>
  <c r="E8076" i="5"/>
  <c r="E8077" i="5"/>
  <c r="E8078" i="5"/>
  <c r="E8079" i="5"/>
  <c r="E8080" i="5"/>
  <c r="E8081" i="5"/>
  <c r="E8082" i="5"/>
  <c r="E8083" i="5"/>
  <c r="E8084" i="5"/>
  <c r="E8085" i="5"/>
  <c r="E8086" i="5"/>
  <c r="E8087" i="5"/>
  <c r="E8088" i="5"/>
  <c r="E8089" i="5"/>
  <c r="E8090" i="5"/>
  <c r="E8091" i="5"/>
  <c r="E8092" i="5"/>
  <c r="E8093" i="5"/>
  <c r="E8094" i="5"/>
  <c r="E8095" i="5"/>
  <c r="E8096" i="5"/>
  <c r="E8097" i="5"/>
  <c r="E8098" i="5"/>
  <c r="E8099" i="5"/>
  <c r="E8100" i="5"/>
  <c r="E8101" i="5"/>
  <c r="E8102" i="5"/>
  <c r="E8103" i="5"/>
  <c r="E8104" i="5"/>
  <c r="E8105" i="5"/>
  <c r="E8106" i="5"/>
  <c r="E8107" i="5"/>
  <c r="E8108" i="5"/>
  <c r="E8109" i="5"/>
  <c r="E8110" i="5"/>
  <c r="E8111" i="5"/>
  <c r="E8112" i="5"/>
  <c r="E8113" i="5"/>
  <c r="E8114" i="5"/>
  <c r="E8115" i="5"/>
  <c r="E8116" i="5"/>
  <c r="E8117" i="5"/>
  <c r="E8118" i="5"/>
  <c r="E8119" i="5"/>
  <c r="E8120" i="5"/>
  <c r="E8121" i="5"/>
  <c r="E8122" i="5"/>
  <c r="E8123" i="5"/>
  <c r="E8124" i="5"/>
  <c r="E8125" i="5"/>
  <c r="E8126" i="5"/>
  <c r="E8127" i="5"/>
  <c r="E8128" i="5"/>
  <c r="E8129" i="5"/>
  <c r="E8130" i="5"/>
  <c r="E8131" i="5"/>
  <c r="E8132" i="5"/>
  <c r="E8133" i="5"/>
  <c r="E8134" i="5"/>
  <c r="E8135" i="5"/>
  <c r="E8136" i="5"/>
  <c r="E8137" i="5"/>
  <c r="E8138" i="5"/>
  <c r="E8139" i="5"/>
  <c r="E8140" i="5"/>
  <c r="E8141" i="5"/>
  <c r="E8142" i="5"/>
  <c r="E8143" i="5"/>
  <c r="E8144" i="5"/>
  <c r="E8145" i="5"/>
  <c r="E8146" i="5"/>
  <c r="E8147" i="5"/>
  <c r="E8148" i="5"/>
  <c r="E8149" i="5"/>
  <c r="E8150" i="5"/>
  <c r="E8151" i="5"/>
  <c r="E8152" i="5"/>
  <c r="E8153" i="5"/>
  <c r="E8154" i="5"/>
  <c r="E8155" i="5"/>
  <c r="E8156" i="5"/>
  <c r="E8157" i="5"/>
  <c r="E8158" i="5"/>
  <c r="E8159" i="5"/>
  <c r="E8160" i="5"/>
  <c r="E8161" i="5"/>
  <c r="E8162" i="5"/>
  <c r="E8163" i="5"/>
  <c r="E8164" i="5"/>
  <c r="E8165" i="5"/>
  <c r="E8166" i="5"/>
  <c r="E8167" i="5"/>
  <c r="E8168" i="5"/>
  <c r="E8169" i="5"/>
  <c r="E8170" i="5"/>
  <c r="E8171" i="5"/>
  <c r="E8172" i="5"/>
  <c r="E8173" i="5"/>
  <c r="E8174" i="5"/>
  <c r="E8175" i="5"/>
  <c r="E8176" i="5"/>
  <c r="E8177" i="5"/>
  <c r="E8178" i="5"/>
  <c r="E8179" i="5"/>
  <c r="E8180" i="5"/>
  <c r="E8181" i="5"/>
  <c r="E8182" i="5"/>
  <c r="E8183" i="5"/>
  <c r="E8184" i="5"/>
  <c r="E8185" i="5"/>
  <c r="E8186" i="5"/>
  <c r="E8187" i="5"/>
  <c r="E8188" i="5"/>
  <c r="E8189" i="5"/>
  <c r="E8190" i="5"/>
  <c r="E8191" i="5"/>
  <c r="E8192" i="5"/>
  <c r="E8193" i="5"/>
  <c r="E8194" i="5"/>
  <c r="E8195" i="5"/>
  <c r="E8196" i="5"/>
  <c r="E8197" i="5"/>
  <c r="E8198" i="5"/>
  <c r="E8199" i="5"/>
  <c r="E8200" i="5"/>
  <c r="E8201" i="5"/>
  <c r="E8202" i="5"/>
  <c r="E8203" i="5"/>
  <c r="E8204" i="5"/>
  <c r="E8205" i="5"/>
  <c r="E8206" i="5"/>
  <c r="E8207" i="5"/>
  <c r="E8208" i="5"/>
  <c r="E8209" i="5"/>
  <c r="E8210" i="5"/>
  <c r="E8211" i="5"/>
  <c r="E8212" i="5"/>
  <c r="E8213" i="5"/>
  <c r="E8214" i="5"/>
  <c r="E8215" i="5"/>
  <c r="E8216" i="5"/>
  <c r="E8217" i="5"/>
  <c r="E8218" i="5"/>
  <c r="E8219" i="5"/>
  <c r="E8220" i="5"/>
  <c r="E8221" i="5"/>
  <c r="E8222" i="5"/>
  <c r="E8223" i="5"/>
  <c r="E8224" i="5"/>
  <c r="E8225" i="5"/>
  <c r="E8226" i="5"/>
  <c r="E8227" i="5"/>
  <c r="E8228" i="5"/>
  <c r="E8229" i="5"/>
  <c r="E8230" i="5"/>
  <c r="E8231" i="5"/>
  <c r="E8232" i="5"/>
  <c r="E8233" i="5"/>
  <c r="E8234" i="5"/>
  <c r="E8235" i="5"/>
  <c r="E8236" i="5"/>
  <c r="E8237" i="5"/>
  <c r="E8238" i="5"/>
  <c r="E8239" i="5"/>
  <c r="E8240" i="5"/>
  <c r="E8241" i="5"/>
  <c r="E8242" i="5"/>
  <c r="E8243" i="5"/>
  <c r="E8244" i="5"/>
  <c r="E8245" i="5"/>
  <c r="E8246" i="5"/>
  <c r="E8247" i="5"/>
  <c r="E8248" i="5"/>
  <c r="E8249" i="5"/>
  <c r="E8250" i="5"/>
  <c r="E8251" i="5"/>
  <c r="E8252" i="5"/>
  <c r="E8253" i="5"/>
  <c r="E8254" i="5"/>
  <c r="E8255" i="5"/>
  <c r="E8256" i="5"/>
  <c r="E8257" i="5"/>
  <c r="E8258" i="5"/>
  <c r="E8259" i="5"/>
  <c r="E8260" i="5"/>
  <c r="E8261" i="5"/>
  <c r="E8262" i="5"/>
  <c r="E8263" i="5"/>
  <c r="E8264" i="5"/>
  <c r="E8265" i="5"/>
  <c r="E8266" i="5"/>
  <c r="E8267" i="5"/>
  <c r="E8268" i="5"/>
  <c r="E8269" i="5"/>
  <c r="E8270" i="5"/>
  <c r="E8271" i="5"/>
  <c r="E8272" i="5"/>
  <c r="E8273" i="5"/>
  <c r="E8274" i="5"/>
  <c r="E8275" i="5"/>
  <c r="E8276" i="5"/>
  <c r="E8277" i="5"/>
  <c r="E8278" i="5"/>
  <c r="E8279" i="5"/>
  <c r="E8280" i="5"/>
  <c r="E8281" i="5"/>
  <c r="E8282" i="5"/>
  <c r="E8283" i="5"/>
  <c r="E8284" i="5"/>
  <c r="E8285" i="5"/>
  <c r="E8286" i="5"/>
  <c r="E8287" i="5"/>
  <c r="E8288" i="5"/>
  <c r="E8289" i="5"/>
  <c r="E8290" i="5"/>
  <c r="E8291" i="5"/>
  <c r="E8292" i="5"/>
  <c r="E8293" i="5"/>
  <c r="E8294" i="5"/>
  <c r="E8295" i="5"/>
  <c r="E8296" i="5"/>
  <c r="E8297" i="5"/>
  <c r="E8298" i="5"/>
  <c r="E8299" i="5"/>
  <c r="E8300" i="5"/>
  <c r="E8301" i="5"/>
  <c r="E8302" i="5"/>
  <c r="E8303" i="5"/>
  <c r="E8304" i="5"/>
  <c r="E8305" i="5"/>
  <c r="E8306" i="5"/>
  <c r="E8307" i="5"/>
  <c r="E8308" i="5"/>
  <c r="E8309" i="5"/>
  <c r="E8310" i="5"/>
  <c r="E8311" i="5"/>
  <c r="E8312" i="5"/>
  <c r="E8313" i="5"/>
  <c r="E8314" i="5"/>
  <c r="E8315" i="5"/>
  <c r="E8316" i="5"/>
  <c r="E8317" i="5"/>
  <c r="E8318" i="5"/>
  <c r="E8319" i="5"/>
  <c r="E8320" i="5"/>
  <c r="E8321" i="5"/>
  <c r="E8322" i="5"/>
  <c r="E8323" i="5"/>
  <c r="E8324" i="5"/>
  <c r="E8325" i="5"/>
  <c r="E8326" i="5"/>
  <c r="E8327" i="5"/>
  <c r="E8328" i="5"/>
  <c r="E8329" i="5"/>
  <c r="E8330" i="5"/>
  <c r="E8331" i="5"/>
  <c r="E8332" i="5"/>
  <c r="E8333" i="5"/>
  <c r="E8334" i="5"/>
  <c r="E8335" i="5"/>
  <c r="E8336" i="5"/>
  <c r="E8337" i="5"/>
  <c r="E8338" i="5"/>
  <c r="E8339" i="5"/>
  <c r="E8340" i="5"/>
  <c r="E8341" i="5"/>
  <c r="E8342" i="5"/>
  <c r="E8343" i="5"/>
  <c r="E8344" i="5"/>
  <c r="E8345" i="5"/>
  <c r="E8346" i="5"/>
  <c r="E8347" i="5"/>
  <c r="E8348" i="5"/>
  <c r="E8349" i="5"/>
  <c r="E8350" i="5"/>
  <c r="E8351" i="5"/>
  <c r="E8352" i="5"/>
  <c r="E8353" i="5"/>
  <c r="E8354" i="5"/>
  <c r="E8355" i="5"/>
  <c r="E8356" i="5"/>
  <c r="E8357" i="5"/>
  <c r="E8358" i="5"/>
  <c r="E8359" i="5"/>
  <c r="E8360" i="5"/>
  <c r="E8361" i="5"/>
  <c r="E8362" i="5"/>
  <c r="E8363" i="5"/>
  <c r="E8364" i="5"/>
  <c r="E8365" i="5"/>
  <c r="E8366" i="5"/>
  <c r="E8367" i="5"/>
  <c r="E8368" i="5"/>
  <c r="E8369" i="5"/>
  <c r="E8370" i="5"/>
  <c r="E8371" i="5"/>
  <c r="E8372" i="5"/>
  <c r="E8373" i="5"/>
  <c r="E8374" i="5"/>
  <c r="E8375" i="5"/>
  <c r="E8376" i="5"/>
  <c r="E8377" i="5"/>
  <c r="E8378" i="5"/>
  <c r="E8379" i="5"/>
  <c r="E8380" i="5"/>
  <c r="E8381" i="5"/>
  <c r="E8382" i="5"/>
  <c r="E8383" i="5"/>
  <c r="E8384" i="5"/>
  <c r="E8385" i="5"/>
  <c r="E8386" i="5"/>
  <c r="E8387" i="5"/>
  <c r="E8388" i="5"/>
  <c r="E8389" i="5"/>
  <c r="E8390" i="5"/>
  <c r="E8391" i="5"/>
  <c r="E8392" i="5"/>
  <c r="E8393" i="5"/>
  <c r="E8394" i="5"/>
  <c r="E8395" i="5"/>
  <c r="E8396" i="5"/>
  <c r="E8397" i="5"/>
  <c r="E8398" i="5"/>
  <c r="E8399" i="5"/>
  <c r="E8400" i="5"/>
  <c r="E8401" i="5"/>
  <c r="E8402" i="5"/>
  <c r="E8403" i="5"/>
  <c r="E8404" i="5"/>
  <c r="E8405" i="5"/>
  <c r="E8406" i="5"/>
  <c r="E8407" i="5"/>
  <c r="E8408" i="5"/>
  <c r="E8409" i="5"/>
  <c r="E8410" i="5"/>
  <c r="E8411" i="5"/>
  <c r="E8412" i="5"/>
  <c r="E8413" i="5"/>
  <c r="E8414" i="5"/>
  <c r="E8415" i="5"/>
  <c r="E8416" i="5"/>
  <c r="E8417" i="5"/>
  <c r="E8418" i="5"/>
  <c r="E8419" i="5"/>
  <c r="E8420" i="5"/>
  <c r="E8421" i="5"/>
  <c r="E8422" i="5"/>
  <c r="E8423" i="5"/>
  <c r="E8424" i="5"/>
  <c r="E8425" i="5"/>
  <c r="E8426" i="5"/>
  <c r="E8427" i="5"/>
  <c r="E8428" i="5"/>
  <c r="E8429" i="5"/>
  <c r="E8430" i="5"/>
  <c r="E8431" i="5"/>
  <c r="E8432" i="5"/>
  <c r="E8433" i="5"/>
  <c r="E8434" i="5"/>
  <c r="E8435" i="5"/>
  <c r="E8436" i="5"/>
  <c r="E8437" i="5"/>
  <c r="E8438" i="5"/>
  <c r="E8439" i="5"/>
  <c r="E8440" i="5"/>
  <c r="E8441" i="5"/>
  <c r="E8442" i="5"/>
  <c r="E8443" i="5"/>
  <c r="E8444" i="5"/>
  <c r="E8445" i="5"/>
  <c r="E8446" i="5"/>
  <c r="E8447" i="5"/>
  <c r="E8448" i="5"/>
  <c r="E8449" i="5"/>
  <c r="E8450" i="5"/>
  <c r="E8451" i="5"/>
  <c r="E8452" i="5"/>
  <c r="E8453" i="5"/>
  <c r="E8454" i="5"/>
  <c r="E8455" i="5"/>
  <c r="E8456" i="5"/>
  <c r="E8457" i="5"/>
  <c r="E8458" i="5"/>
  <c r="E8459" i="5"/>
  <c r="E8460" i="5"/>
  <c r="E8461" i="5"/>
  <c r="E8462" i="5"/>
  <c r="E8463" i="5"/>
  <c r="E8464" i="5"/>
  <c r="E8465" i="5"/>
  <c r="E8466" i="5"/>
  <c r="E8467" i="5"/>
  <c r="E8468" i="5"/>
  <c r="E8469" i="5"/>
  <c r="E8470" i="5"/>
  <c r="E8471" i="5"/>
  <c r="E8472" i="5"/>
  <c r="E8473" i="5"/>
  <c r="E8474" i="5"/>
  <c r="E8475" i="5"/>
  <c r="E8476" i="5"/>
  <c r="E8477" i="5"/>
  <c r="E8478" i="5"/>
  <c r="E8479" i="5"/>
  <c r="E8480" i="5"/>
  <c r="E8481" i="5"/>
  <c r="E8482" i="5"/>
  <c r="E8483" i="5"/>
  <c r="E8484" i="5"/>
  <c r="E8485" i="5"/>
  <c r="E8486" i="5"/>
  <c r="E8487" i="5"/>
  <c r="E8488" i="5"/>
  <c r="E8489" i="5"/>
  <c r="E8490" i="5"/>
  <c r="E8491" i="5"/>
  <c r="E8492" i="5"/>
  <c r="E8493" i="5"/>
  <c r="E8494" i="5"/>
  <c r="E8495" i="5"/>
  <c r="E8496" i="5"/>
  <c r="E8497" i="5"/>
  <c r="E8498" i="5"/>
  <c r="E8499" i="5"/>
  <c r="E8500" i="5"/>
  <c r="E8501" i="5"/>
  <c r="E8502" i="5"/>
  <c r="E8503" i="5"/>
  <c r="E8504" i="5"/>
  <c r="E8505" i="5"/>
  <c r="E8506" i="5"/>
  <c r="E8507" i="5"/>
  <c r="E8508" i="5"/>
  <c r="E8509" i="5"/>
  <c r="E8510" i="5"/>
  <c r="E8511" i="5"/>
  <c r="E8512" i="5"/>
  <c r="E8513" i="5"/>
  <c r="E8514" i="5"/>
  <c r="E8515" i="5"/>
  <c r="E8516" i="5"/>
  <c r="E8517" i="5"/>
  <c r="E8518" i="5"/>
  <c r="E8519" i="5"/>
  <c r="E8520" i="5"/>
  <c r="E8521" i="5"/>
  <c r="E8522" i="5"/>
  <c r="E8523" i="5"/>
  <c r="E8524" i="5"/>
  <c r="E8525" i="5"/>
  <c r="E8526" i="5"/>
  <c r="E8527" i="5"/>
  <c r="E8528" i="5"/>
  <c r="E8529" i="5"/>
  <c r="E8530" i="5"/>
  <c r="E8531" i="5"/>
  <c r="E8532" i="5"/>
  <c r="E8533" i="5"/>
  <c r="E8534" i="5"/>
  <c r="E8535" i="5"/>
  <c r="E8536" i="5"/>
  <c r="E8537" i="5"/>
  <c r="E8538" i="5"/>
  <c r="E8539" i="5"/>
  <c r="E8540" i="5"/>
  <c r="E8541" i="5"/>
  <c r="E8542" i="5"/>
  <c r="E8543" i="5"/>
  <c r="E8544" i="5"/>
  <c r="E8545" i="5"/>
  <c r="E8546" i="5"/>
  <c r="E8547" i="5"/>
  <c r="E8548" i="5"/>
  <c r="E8549" i="5"/>
  <c r="E8550" i="5"/>
  <c r="E8551" i="5"/>
  <c r="E8552" i="5"/>
  <c r="E8553" i="5"/>
  <c r="E8554" i="5"/>
  <c r="E8555" i="5"/>
  <c r="E8556" i="5"/>
  <c r="E8557" i="5"/>
  <c r="E8558" i="5"/>
  <c r="E8559" i="5"/>
  <c r="E8560" i="5"/>
  <c r="E8561" i="5"/>
  <c r="E8562" i="5"/>
  <c r="E8563" i="5"/>
  <c r="E8564" i="5"/>
  <c r="E8565" i="5"/>
  <c r="E8566" i="5"/>
  <c r="E8567" i="5"/>
  <c r="E8568" i="5"/>
  <c r="E8569" i="5"/>
  <c r="E8570" i="5"/>
  <c r="E8571" i="5"/>
  <c r="E8572" i="5"/>
  <c r="E8573" i="5"/>
  <c r="E8574" i="5"/>
  <c r="E8575" i="5"/>
  <c r="E8576" i="5"/>
  <c r="E8577" i="5"/>
  <c r="E8578" i="5"/>
  <c r="E8579" i="5"/>
  <c r="E8580" i="5"/>
  <c r="E8581" i="5"/>
  <c r="E8582" i="5"/>
  <c r="E8583" i="5"/>
  <c r="E8584" i="5"/>
  <c r="E8585" i="5"/>
  <c r="E8586" i="5"/>
  <c r="E8587" i="5"/>
  <c r="E8588" i="5"/>
  <c r="E8589" i="5"/>
  <c r="E8590" i="5"/>
  <c r="E8591" i="5"/>
  <c r="E8592" i="5"/>
  <c r="E8593" i="5"/>
  <c r="E8594" i="5"/>
  <c r="E8595" i="5"/>
  <c r="E8596" i="5"/>
  <c r="E8597" i="5"/>
  <c r="E8598" i="5"/>
  <c r="E8599" i="5"/>
  <c r="E8600" i="5"/>
  <c r="E8601" i="5"/>
  <c r="E8602" i="5"/>
  <c r="E8603" i="5"/>
  <c r="E8604" i="5"/>
  <c r="E8605" i="5"/>
  <c r="E8606" i="5"/>
  <c r="E8607" i="5"/>
  <c r="E8608" i="5"/>
  <c r="E8609" i="5"/>
  <c r="E8610" i="5"/>
  <c r="E8611" i="5"/>
  <c r="E8612" i="5"/>
  <c r="E8613" i="5"/>
  <c r="E8614" i="5"/>
  <c r="E8615" i="5"/>
  <c r="E8616" i="5"/>
  <c r="E8617" i="5"/>
  <c r="E8618" i="5"/>
  <c r="E8619" i="5"/>
  <c r="E8620" i="5"/>
  <c r="E8621" i="5"/>
  <c r="E8622" i="5"/>
  <c r="E8623" i="5"/>
  <c r="E8624" i="5"/>
  <c r="E8625" i="5"/>
  <c r="E8626" i="5"/>
  <c r="E8627" i="5"/>
  <c r="E8628" i="5"/>
  <c r="E8629" i="5"/>
  <c r="E8630" i="5"/>
  <c r="E8631" i="5"/>
  <c r="E8632" i="5"/>
  <c r="E8633" i="5"/>
  <c r="E8634" i="5"/>
  <c r="E8635" i="5"/>
  <c r="E8636" i="5"/>
  <c r="E8637" i="5"/>
  <c r="E8638" i="5"/>
  <c r="E8639" i="5"/>
  <c r="E8640" i="5"/>
  <c r="E8641" i="5"/>
  <c r="E8642" i="5"/>
  <c r="E8643" i="5"/>
  <c r="E8644" i="5"/>
  <c r="E8645" i="5"/>
  <c r="E8646" i="5"/>
  <c r="E8647" i="5"/>
  <c r="E8648" i="5"/>
  <c r="E8649" i="5"/>
  <c r="E8650" i="5"/>
  <c r="E8651" i="5"/>
  <c r="E8652" i="5"/>
  <c r="E8653" i="5"/>
  <c r="E8654" i="5"/>
  <c r="E8655" i="5"/>
  <c r="E8656" i="5"/>
  <c r="E8657" i="5"/>
  <c r="E8658" i="5"/>
  <c r="E8659" i="5"/>
  <c r="E8660" i="5"/>
  <c r="E8661" i="5"/>
  <c r="E8662" i="5"/>
  <c r="E8663" i="5"/>
  <c r="E8664" i="5"/>
  <c r="E8665" i="5"/>
  <c r="E8666" i="5"/>
  <c r="E8667" i="5"/>
  <c r="E8668" i="5"/>
  <c r="E8669" i="5"/>
  <c r="E8670" i="5"/>
  <c r="E8671" i="5"/>
  <c r="E8672" i="5"/>
  <c r="E8673" i="5"/>
  <c r="E8674" i="5"/>
  <c r="E8675" i="5"/>
  <c r="E8676" i="5"/>
  <c r="E8677" i="5"/>
  <c r="E8678" i="5"/>
  <c r="E8679" i="5"/>
  <c r="E8680" i="5"/>
  <c r="E8681" i="5"/>
  <c r="E8682" i="5"/>
  <c r="E8683" i="5"/>
  <c r="E8684" i="5"/>
  <c r="E8685" i="5"/>
  <c r="E8686" i="5"/>
  <c r="E8687" i="5"/>
  <c r="E8688" i="5"/>
  <c r="E8689" i="5"/>
  <c r="E8690" i="5"/>
  <c r="E8691" i="5"/>
  <c r="E8692" i="5"/>
  <c r="E8693" i="5"/>
  <c r="E8694" i="5"/>
  <c r="E8695" i="5"/>
  <c r="E8696" i="5"/>
  <c r="E8697" i="5"/>
  <c r="E8698" i="5"/>
  <c r="E8699" i="5"/>
  <c r="E8700" i="5"/>
  <c r="E8701" i="5"/>
  <c r="E8702" i="5"/>
  <c r="E8703" i="5"/>
  <c r="E8704" i="5"/>
  <c r="E8705" i="5"/>
  <c r="E8706" i="5"/>
  <c r="E8707" i="5"/>
  <c r="E8708" i="5"/>
  <c r="E8709" i="5"/>
  <c r="E8710" i="5"/>
  <c r="E8711" i="5"/>
  <c r="E8712" i="5"/>
  <c r="E8713" i="5"/>
  <c r="E8714" i="5"/>
  <c r="E8715" i="5"/>
  <c r="E8716" i="5"/>
  <c r="E8717" i="5"/>
  <c r="E8718" i="5"/>
  <c r="E8719" i="5"/>
  <c r="E8720" i="5"/>
  <c r="E8721" i="5"/>
  <c r="E8722" i="5"/>
  <c r="E8723" i="5"/>
  <c r="E8724" i="5"/>
  <c r="E8725" i="5"/>
  <c r="E8726" i="5"/>
  <c r="E8727" i="5"/>
  <c r="E8728" i="5"/>
  <c r="E8729" i="5"/>
  <c r="E8730" i="5"/>
  <c r="E8731" i="5"/>
  <c r="E8732" i="5"/>
  <c r="E8733" i="5"/>
  <c r="E8734" i="5"/>
  <c r="E8735" i="5"/>
  <c r="E8736" i="5"/>
  <c r="E8737" i="5"/>
  <c r="E8738" i="5"/>
  <c r="E8739" i="5"/>
  <c r="E8740" i="5"/>
  <c r="E8741" i="5"/>
  <c r="E8742" i="5"/>
  <c r="E8743" i="5"/>
  <c r="E8744" i="5"/>
  <c r="E8745" i="5"/>
  <c r="E8746" i="5"/>
  <c r="E8747" i="5"/>
  <c r="E8748" i="5"/>
  <c r="E8749" i="5"/>
  <c r="E8750" i="5"/>
  <c r="E8751" i="5"/>
  <c r="E8752" i="5"/>
  <c r="E8753" i="5"/>
  <c r="E8754" i="5"/>
  <c r="E8755" i="5"/>
  <c r="E8756" i="5"/>
  <c r="E8757" i="5"/>
  <c r="E8758" i="5"/>
  <c r="E8759" i="5"/>
  <c r="E8760" i="5"/>
  <c r="E8761" i="5"/>
  <c r="E8762" i="5"/>
  <c r="E8763" i="5"/>
  <c r="E8764" i="5"/>
  <c r="E8765" i="5"/>
  <c r="E8766" i="5"/>
  <c r="E8767" i="5"/>
  <c r="E8768" i="5"/>
  <c r="E8769" i="5"/>
  <c r="E8770" i="5"/>
  <c r="E8771" i="5"/>
  <c r="E8772" i="5"/>
  <c r="E8773" i="5"/>
  <c r="E8774" i="5"/>
  <c r="E8775" i="5"/>
  <c r="E8776" i="5"/>
  <c r="E8777" i="5"/>
  <c r="E8778" i="5"/>
  <c r="E8779" i="5"/>
  <c r="E8780" i="5"/>
  <c r="E8781" i="5"/>
  <c r="E8782" i="5"/>
  <c r="E8783" i="5"/>
  <c r="E8784" i="5"/>
  <c r="E8785" i="5"/>
  <c r="E8786" i="5"/>
  <c r="E8787" i="5"/>
  <c r="E8788" i="5"/>
  <c r="E8789" i="5"/>
  <c r="E8790" i="5"/>
  <c r="E8791" i="5"/>
  <c r="E8792" i="5"/>
  <c r="E8793" i="5"/>
  <c r="E8794" i="5"/>
  <c r="E8795" i="5"/>
  <c r="E8796" i="5"/>
  <c r="E8797" i="5"/>
  <c r="E8798" i="5"/>
  <c r="E8799" i="5"/>
  <c r="E8800" i="5"/>
  <c r="E8801" i="5"/>
  <c r="E8802" i="5"/>
  <c r="E8803" i="5"/>
  <c r="E8804" i="5"/>
  <c r="E8805" i="5"/>
  <c r="E8806" i="5"/>
  <c r="E8807" i="5"/>
  <c r="E8808" i="5"/>
  <c r="E8809" i="5"/>
  <c r="E8810" i="5"/>
  <c r="E8811" i="5"/>
  <c r="E8812" i="5"/>
  <c r="E8813" i="5"/>
  <c r="E8814" i="5"/>
  <c r="E8815" i="5"/>
  <c r="E8816" i="5"/>
  <c r="E8817" i="5"/>
  <c r="E8818" i="5"/>
  <c r="E8819" i="5"/>
  <c r="E8820" i="5"/>
  <c r="E8821" i="5"/>
  <c r="E8822" i="5"/>
  <c r="E8823" i="5"/>
  <c r="E8824" i="5"/>
  <c r="E8825" i="5"/>
  <c r="E8826" i="5"/>
  <c r="E8827" i="5"/>
  <c r="E8828" i="5"/>
  <c r="E8829" i="5"/>
  <c r="E8830" i="5"/>
  <c r="E8831" i="5"/>
  <c r="E8832" i="5"/>
  <c r="E8833" i="5"/>
  <c r="E8834" i="5"/>
  <c r="E8835" i="5"/>
  <c r="E8836" i="5"/>
  <c r="E8837" i="5"/>
  <c r="E8838" i="5"/>
  <c r="E8839" i="5"/>
  <c r="E8840" i="5"/>
  <c r="E8841" i="5"/>
  <c r="E8842" i="5"/>
  <c r="E8843" i="5"/>
  <c r="E8844" i="5"/>
  <c r="E8845" i="5"/>
  <c r="E8846" i="5"/>
  <c r="E8847" i="5"/>
  <c r="E8848" i="5"/>
  <c r="E8849" i="5"/>
  <c r="E8850" i="5"/>
  <c r="E8851" i="5"/>
  <c r="E8852" i="5"/>
  <c r="E8853" i="5"/>
  <c r="E8854" i="5"/>
  <c r="E8855" i="5"/>
  <c r="E8856" i="5"/>
  <c r="E8857" i="5"/>
  <c r="E8858" i="5"/>
  <c r="E8859" i="5"/>
  <c r="E8860" i="5"/>
  <c r="E8861" i="5"/>
  <c r="E8862" i="5"/>
  <c r="E8863" i="5"/>
  <c r="E8864" i="5"/>
  <c r="E8865" i="5"/>
  <c r="E8866" i="5"/>
  <c r="E8867" i="5"/>
  <c r="E8868" i="5"/>
  <c r="E8869" i="5"/>
  <c r="E8870" i="5"/>
  <c r="E8871" i="5"/>
  <c r="E8872" i="5"/>
  <c r="E8873" i="5"/>
  <c r="E8874" i="5"/>
  <c r="E8875" i="5"/>
  <c r="E8876" i="5"/>
  <c r="E8877" i="5"/>
  <c r="E8878" i="5"/>
  <c r="E8879" i="5"/>
  <c r="E8880" i="5"/>
  <c r="E8881" i="5"/>
  <c r="E8882" i="5"/>
  <c r="E8883" i="5"/>
  <c r="E8884" i="5"/>
  <c r="E8885" i="5"/>
  <c r="E8886" i="5"/>
  <c r="E8887" i="5"/>
  <c r="E8888" i="5"/>
  <c r="E8889" i="5"/>
  <c r="E8890" i="5"/>
  <c r="E8891" i="5"/>
  <c r="E8892" i="5"/>
  <c r="E8893" i="5"/>
  <c r="E8894" i="5"/>
  <c r="E8895" i="5"/>
  <c r="E8896" i="5"/>
  <c r="E8897" i="5"/>
  <c r="E8898" i="5"/>
  <c r="E8899" i="5"/>
  <c r="E8900" i="5"/>
  <c r="E8901" i="5"/>
  <c r="E8902" i="5"/>
  <c r="E8903" i="5"/>
  <c r="E8904" i="5"/>
  <c r="E8905" i="5"/>
  <c r="E8906" i="5"/>
  <c r="E8907" i="5"/>
  <c r="E8908" i="5"/>
  <c r="E8909" i="5"/>
  <c r="E8910" i="5"/>
  <c r="E8911" i="5"/>
  <c r="E8912" i="5"/>
  <c r="E8913" i="5"/>
  <c r="E8914" i="5"/>
  <c r="E8915" i="5"/>
  <c r="E8916" i="5"/>
  <c r="E8917" i="5"/>
  <c r="E8918" i="5"/>
  <c r="E8919" i="5"/>
  <c r="E8920" i="5"/>
  <c r="E8921" i="5"/>
  <c r="E8922" i="5"/>
  <c r="E8923" i="5"/>
  <c r="E8924" i="5"/>
  <c r="E8925" i="5"/>
  <c r="E8926" i="5"/>
  <c r="E8927" i="5"/>
  <c r="E8928" i="5"/>
  <c r="E8929" i="5"/>
  <c r="E8930" i="5"/>
  <c r="E8931" i="5"/>
  <c r="E8932" i="5"/>
  <c r="E8933" i="5"/>
  <c r="E8934" i="5"/>
  <c r="E8935" i="5"/>
  <c r="E8936" i="5"/>
  <c r="E8937" i="5"/>
  <c r="E8938" i="5"/>
  <c r="E8939" i="5"/>
  <c r="E8940" i="5"/>
  <c r="E8941" i="5"/>
  <c r="E8942" i="5"/>
  <c r="E8943" i="5"/>
  <c r="E8944" i="5"/>
  <c r="E8945" i="5"/>
  <c r="E8946" i="5"/>
  <c r="E8947" i="5"/>
  <c r="E8948" i="5"/>
  <c r="E8949" i="5"/>
  <c r="E8950" i="5"/>
  <c r="E8951" i="5"/>
  <c r="E8952" i="5"/>
  <c r="E8953" i="5"/>
  <c r="E8954" i="5"/>
  <c r="E8955" i="5"/>
  <c r="E8956" i="5"/>
  <c r="E8957" i="5"/>
  <c r="E8958" i="5"/>
  <c r="E8959" i="5"/>
  <c r="E8960" i="5"/>
  <c r="E8961" i="5"/>
  <c r="E8962" i="5"/>
  <c r="E8963" i="5"/>
  <c r="E8964" i="5"/>
  <c r="E8965" i="5"/>
  <c r="E8966" i="5"/>
  <c r="E8967" i="5"/>
  <c r="E8968" i="5"/>
  <c r="E8969" i="5"/>
  <c r="E8970" i="5"/>
  <c r="E8971" i="5"/>
  <c r="E8972" i="5"/>
  <c r="E8973" i="5"/>
  <c r="E8974" i="5"/>
  <c r="E8975" i="5"/>
  <c r="E8976" i="5"/>
  <c r="E8977" i="5"/>
  <c r="E8978" i="5"/>
  <c r="E8979" i="5"/>
  <c r="E8980" i="5"/>
  <c r="E8981" i="5"/>
  <c r="E8982" i="5"/>
  <c r="E8983" i="5"/>
  <c r="E8984" i="5"/>
  <c r="E8985" i="5"/>
  <c r="E8986" i="5"/>
  <c r="E8987" i="5"/>
  <c r="E8988" i="5"/>
  <c r="E8989" i="5"/>
  <c r="E8990" i="5"/>
  <c r="E8991" i="5"/>
  <c r="E8992" i="5"/>
  <c r="E8993" i="5"/>
  <c r="E8994" i="5"/>
  <c r="E8995" i="5"/>
  <c r="E8996" i="5"/>
  <c r="E8997" i="5"/>
  <c r="E8998" i="5"/>
  <c r="E8999" i="5"/>
  <c r="E9000" i="5"/>
  <c r="E9001" i="5"/>
  <c r="E9002" i="5"/>
  <c r="E9003" i="5"/>
  <c r="E9004" i="5"/>
  <c r="E9005" i="5"/>
  <c r="E9006" i="5"/>
  <c r="E9007" i="5"/>
  <c r="E9008" i="5"/>
  <c r="E9009" i="5"/>
  <c r="E9010" i="5"/>
  <c r="E9011" i="5"/>
  <c r="E9012" i="5"/>
  <c r="E9013" i="5"/>
  <c r="E9014" i="5"/>
  <c r="E9015" i="5"/>
  <c r="E9016" i="5"/>
  <c r="E9017" i="5"/>
  <c r="E9018" i="5"/>
  <c r="E9019" i="5"/>
  <c r="E9020" i="5"/>
  <c r="E9021" i="5"/>
  <c r="E9022" i="5"/>
  <c r="E9023" i="5"/>
  <c r="E9024" i="5"/>
  <c r="E9025" i="5"/>
  <c r="E9026" i="5"/>
  <c r="E9027" i="5"/>
  <c r="E9028" i="5"/>
  <c r="E9029" i="5"/>
  <c r="E9030" i="5"/>
  <c r="E9031" i="5"/>
  <c r="E9032" i="5"/>
  <c r="E9033" i="5"/>
  <c r="E9034" i="5"/>
  <c r="E9035" i="5"/>
  <c r="E9036" i="5"/>
  <c r="E9037" i="5"/>
  <c r="E9038" i="5"/>
  <c r="E9039" i="5"/>
  <c r="E9040" i="5"/>
  <c r="E9041" i="5"/>
  <c r="E9042" i="5"/>
  <c r="E9043" i="5"/>
  <c r="E9044" i="5"/>
  <c r="E9045" i="5"/>
  <c r="E9046" i="5"/>
  <c r="E9047" i="5"/>
  <c r="E9048" i="5"/>
  <c r="E9049" i="5"/>
  <c r="E9050" i="5"/>
  <c r="E9051" i="5"/>
  <c r="E9052" i="5"/>
  <c r="E9053" i="5"/>
  <c r="E9054" i="5"/>
  <c r="E9055" i="5"/>
  <c r="E9056" i="5"/>
  <c r="E9057" i="5"/>
  <c r="E9058" i="5"/>
  <c r="E9059" i="5"/>
  <c r="E9060" i="5"/>
  <c r="E9061" i="5"/>
  <c r="E9062" i="5"/>
  <c r="E9063" i="5"/>
  <c r="E9064" i="5"/>
  <c r="E9065" i="5"/>
  <c r="E9066" i="5"/>
  <c r="E9067" i="5"/>
  <c r="E9068" i="5"/>
  <c r="E9069" i="5"/>
  <c r="E9070" i="5"/>
  <c r="E9071" i="5"/>
  <c r="E9072" i="5"/>
  <c r="E9073" i="5"/>
  <c r="E9074" i="5"/>
  <c r="E9075" i="5"/>
  <c r="E9076" i="5"/>
  <c r="E9077" i="5"/>
  <c r="E9078" i="5"/>
  <c r="E9079" i="5"/>
  <c r="E9080" i="5"/>
  <c r="E9081" i="5"/>
  <c r="E9082" i="5"/>
  <c r="E9083" i="5"/>
  <c r="E9084" i="5"/>
  <c r="E9085" i="5"/>
  <c r="E9086" i="5"/>
  <c r="E9087" i="5"/>
  <c r="E9088" i="5"/>
  <c r="E9089" i="5"/>
  <c r="E9090" i="5"/>
  <c r="E9091" i="5"/>
  <c r="E9092" i="5"/>
  <c r="E9093" i="5"/>
  <c r="E9094" i="5"/>
  <c r="E9095" i="5"/>
  <c r="E9096" i="5"/>
  <c r="E9097" i="5"/>
  <c r="E9098" i="5"/>
  <c r="E9099" i="5"/>
  <c r="E9100" i="5"/>
  <c r="E9101" i="5"/>
  <c r="E9102" i="5"/>
  <c r="E9103" i="5"/>
  <c r="E9104" i="5"/>
  <c r="E9105" i="5"/>
  <c r="E9106" i="5"/>
  <c r="E9107" i="5"/>
  <c r="E9108" i="5"/>
  <c r="E9109" i="5"/>
  <c r="E9110" i="5"/>
  <c r="E9111" i="5"/>
  <c r="E9112" i="5"/>
  <c r="E9113" i="5"/>
  <c r="E9114" i="5"/>
  <c r="E9115" i="5"/>
  <c r="E9116" i="5"/>
  <c r="E9117" i="5"/>
  <c r="E9118" i="5"/>
  <c r="E9119" i="5"/>
  <c r="E9120" i="5"/>
  <c r="E9121" i="5"/>
  <c r="E9122" i="5"/>
  <c r="E9123" i="5"/>
  <c r="E9124" i="5"/>
  <c r="E9125" i="5"/>
  <c r="E9126" i="5"/>
  <c r="E9127" i="5"/>
  <c r="E9128" i="5"/>
  <c r="E9129" i="5"/>
  <c r="E9130" i="5"/>
  <c r="E9131" i="5"/>
  <c r="E9132" i="5"/>
  <c r="E9133" i="5"/>
  <c r="E9134" i="5"/>
  <c r="E9135" i="5"/>
  <c r="E9136" i="5"/>
  <c r="E9137" i="5"/>
  <c r="E9138" i="5"/>
  <c r="E9139" i="5"/>
  <c r="E9140" i="5"/>
  <c r="E9141" i="5"/>
  <c r="E9142" i="5"/>
  <c r="E9143" i="5"/>
  <c r="E9144" i="5"/>
  <c r="E9145" i="5"/>
  <c r="E9146" i="5"/>
  <c r="E9147" i="5"/>
  <c r="E9148" i="5"/>
  <c r="E9149" i="5"/>
  <c r="E9150" i="5"/>
  <c r="E9151" i="5"/>
  <c r="E9152" i="5"/>
  <c r="E9153" i="5"/>
  <c r="E9154" i="5"/>
  <c r="E9155" i="5"/>
  <c r="E9156" i="5"/>
  <c r="E9157" i="5"/>
  <c r="E9158" i="5"/>
  <c r="E9159" i="5"/>
  <c r="E9160" i="5"/>
  <c r="E9161" i="5"/>
  <c r="E9162" i="5"/>
  <c r="E9163" i="5"/>
  <c r="E9164" i="5"/>
  <c r="E9165" i="5"/>
  <c r="E9166" i="5"/>
  <c r="E9167" i="5"/>
  <c r="E9168" i="5"/>
  <c r="E9169" i="5"/>
  <c r="E9170" i="5"/>
  <c r="E9171" i="5"/>
  <c r="E9172" i="5"/>
  <c r="E9173" i="5"/>
  <c r="E9174" i="5"/>
  <c r="E9175" i="5"/>
  <c r="E9176" i="5"/>
  <c r="E9177" i="5"/>
  <c r="E9178" i="5"/>
  <c r="E9179" i="5"/>
  <c r="E9180" i="5"/>
  <c r="E9181" i="5"/>
  <c r="E9182" i="5"/>
  <c r="E9183" i="5"/>
  <c r="E9184" i="5"/>
  <c r="E9185" i="5"/>
  <c r="E9186" i="5"/>
  <c r="E9187" i="5"/>
  <c r="E9188" i="5"/>
  <c r="E9189" i="5"/>
  <c r="E9190" i="5"/>
  <c r="E9191" i="5"/>
  <c r="E9192" i="5"/>
  <c r="E9193" i="5"/>
  <c r="E9194" i="5"/>
  <c r="E9195" i="5"/>
  <c r="E9196" i="5"/>
  <c r="E9197" i="5"/>
  <c r="E9198" i="5"/>
  <c r="E9199" i="5"/>
  <c r="E9200" i="5"/>
  <c r="E9201" i="5"/>
  <c r="E9202" i="5"/>
  <c r="E9203" i="5"/>
  <c r="E9204" i="5"/>
  <c r="E9205" i="5"/>
  <c r="E9206" i="5"/>
  <c r="E9207" i="5"/>
  <c r="E9208" i="5"/>
  <c r="E9209" i="5"/>
  <c r="E9210" i="5"/>
  <c r="E9211" i="5"/>
  <c r="E9212" i="5"/>
  <c r="E9213" i="5"/>
  <c r="E9214" i="5"/>
  <c r="E9215" i="5"/>
  <c r="E9216" i="5"/>
  <c r="E9217" i="5"/>
  <c r="E9218" i="5"/>
  <c r="E9219" i="5"/>
  <c r="E9220" i="5"/>
  <c r="E9221" i="5"/>
  <c r="E9222" i="5"/>
  <c r="E9223" i="5"/>
  <c r="E9224" i="5"/>
  <c r="E9225" i="5"/>
  <c r="E9226" i="5"/>
  <c r="E9227" i="5"/>
  <c r="E9228" i="5"/>
  <c r="E9229" i="5"/>
  <c r="E9230" i="5"/>
  <c r="E9231" i="5"/>
  <c r="E9232" i="5"/>
  <c r="E9233" i="5"/>
  <c r="E9234" i="5"/>
  <c r="E9235" i="5"/>
  <c r="E9236" i="5"/>
  <c r="E9237" i="5"/>
  <c r="E9238" i="5"/>
  <c r="E9239" i="5"/>
  <c r="E9240" i="5"/>
  <c r="E9241" i="5"/>
  <c r="E9242" i="5"/>
  <c r="E9243" i="5"/>
  <c r="E9244" i="5"/>
  <c r="E9245" i="5"/>
  <c r="E9246" i="5"/>
  <c r="E9247" i="5"/>
  <c r="E9248" i="5"/>
  <c r="E9249" i="5"/>
  <c r="E9250" i="5"/>
  <c r="E9251" i="5"/>
  <c r="E9252" i="5"/>
  <c r="E9253" i="5"/>
  <c r="E9254" i="5"/>
  <c r="E9255" i="5"/>
  <c r="E9256" i="5"/>
  <c r="E9257" i="5"/>
  <c r="E9258" i="5"/>
  <c r="E9259" i="5"/>
  <c r="E9260" i="5"/>
  <c r="E9261" i="5"/>
  <c r="E9262" i="5"/>
  <c r="E9263" i="5"/>
  <c r="E9264" i="5"/>
  <c r="E9265" i="5"/>
  <c r="E9266" i="5"/>
  <c r="E9267" i="5"/>
  <c r="E9268" i="5"/>
  <c r="E9269" i="5"/>
  <c r="E9270" i="5"/>
  <c r="E9271" i="5"/>
  <c r="E9272" i="5"/>
  <c r="E9273" i="5"/>
  <c r="E9274" i="5"/>
  <c r="E9275" i="5"/>
  <c r="E9276" i="5"/>
  <c r="E9277" i="5"/>
  <c r="E9278" i="5"/>
  <c r="E9279" i="5"/>
  <c r="E9280" i="5"/>
  <c r="E9281" i="5"/>
  <c r="E9282" i="5"/>
  <c r="E9283" i="5"/>
  <c r="E9284" i="5"/>
  <c r="E9285" i="5"/>
  <c r="E9286" i="5"/>
  <c r="E9287" i="5"/>
  <c r="E9288" i="5"/>
  <c r="E9289" i="5"/>
  <c r="E9290" i="5"/>
  <c r="E9291" i="5"/>
  <c r="E9292" i="5"/>
  <c r="E9293" i="5"/>
  <c r="E9294" i="5"/>
  <c r="E9295" i="5"/>
  <c r="E9296" i="5"/>
  <c r="E9297" i="5"/>
  <c r="E9298" i="5"/>
  <c r="E9299" i="5"/>
  <c r="E9300" i="5"/>
  <c r="E9301" i="5"/>
  <c r="E9302" i="5"/>
  <c r="E9303" i="5"/>
  <c r="E9304" i="5"/>
  <c r="E9305" i="5"/>
  <c r="E9306" i="5"/>
  <c r="E9307" i="5"/>
  <c r="E9308" i="5"/>
  <c r="E9309" i="5"/>
  <c r="E9310" i="5"/>
  <c r="E9311" i="5"/>
  <c r="E9312" i="5"/>
  <c r="E9313" i="5"/>
  <c r="E9314" i="5"/>
  <c r="E9315" i="5"/>
  <c r="E9316" i="5"/>
  <c r="E9317" i="5"/>
  <c r="E9318" i="5"/>
  <c r="E9319" i="5"/>
  <c r="E9320" i="5"/>
  <c r="E9321" i="5"/>
  <c r="E9322" i="5"/>
  <c r="E9323" i="5"/>
  <c r="E9324" i="5"/>
  <c r="E9325" i="5"/>
  <c r="E9326" i="5"/>
  <c r="E9327" i="5"/>
  <c r="E9328" i="5"/>
  <c r="E9329" i="5"/>
  <c r="E9330" i="5"/>
  <c r="E9331" i="5"/>
  <c r="E9332" i="5"/>
  <c r="E9333" i="5"/>
  <c r="E9334" i="5"/>
  <c r="E9335" i="5"/>
  <c r="E9336" i="5"/>
  <c r="E9337" i="5"/>
  <c r="E9338" i="5"/>
  <c r="E9339" i="5"/>
  <c r="E9340" i="5"/>
  <c r="E9341" i="5"/>
  <c r="E9342" i="5"/>
  <c r="E9343" i="5"/>
  <c r="E9344" i="5"/>
  <c r="E9345" i="5"/>
  <c r="E9346" i="5"/>
  <c r="E9347" i="5"/>
  <c r="E9348" i="5"/>
  <c r="E9349" i="5"/>
  <c r="E9350" i="5"/>
  <c r="E9351" i="5"/>
  <c r="E9352" i="5"/>
  <c r="E9353" i="5"/>
  <c r="E9354" i="5"/>
  <c r="E9355" i="5"/>
  <c r="E9356" i="5"/>
  <c r="E9357" i="5"/>
  <c r="E9358" i="5"/>
  <c r="E9359" i="5"/>
  <c r="E9360" i="5"/>
  <c r="E9361" i="5"/>
  <c r="E9362" i="5"/>
  <c r="E9363" i="5"/>
  <c r="E9364" i="5"/>
  <c r="E9365" i="5"/>
  <c r="E9366" i="5"/>
  <c r="E9367" i="5"/>
  <c r="E9368" i="5"/>
  <c r="E9369" i="5"/>
  <c r="E9370" i="5"/>
  <c r="E9371" i="5"/>
  <c r="E9372" i="5"/>
  <c r="E9373" i="5"/>
  <c r="E9374" i="5"/>
  <c r="E9375" i="5"/>
  <c r="E9376" i="5"/>
  <c r="E9377" i="5"/>
  <c r="E9378" i="5"/>
  <c r="E9379" i="5"/>
  <c r="E9380" i="5"/>
  <c r="E9381" i="5"/>
  <c r="E9382" i="5"/>
  <c r="E9383" i="5"/>
  <c r="E9384" i="5"/>
  <c r="E9385" i="5"/>
  <c r="E9386" i="5"/>
  <c r="E9387" i="5"/>
  <c r="E9388" i="5"/>
  <c r="E9389" i="5"/>
  <c r="E9390" i="5"/>
  <c r="E9391" i="5"/>
  <c r="E9392" i="5"/>
  <c r="E9393" i="5"/>
  <c r="E9394" i="5"/>
  <c r="E9395" i="5"/>
  <c r="E9396" i="5"/>
  <c r="E9397" i="5"/>
  <c r="E9398" i="5"/>
  <c r="E9399" i="5"/>
  <c r="E9400" i="5"/>
  <c r="E9401" i="5"/>
  <c r="E9402" i="5"/>
  <c r="E9403" i="5"/>
  <c r="E9404" i="5"/>
  <c r="E9405" i="5"/>
  <c r="E9406" i="5"/>
  <c r="E9407" i="5"/>
  <c r="E9408" i="5"/>
  <c r="E9409" i="5"/>
  <c r="E9410" i="5"/>
  <c r="E9411" i="5"/>
  <c r="E9412" i="5"/>
  <c r="E9413" i="5"/>
  <c r="E9414" i="5"/>
  <c r="E9415" i="5"/>
  <c r="E9416" i="5"/>
  <c r="E9417" i="5"/>
  <c r="E9418" i="5"/>
  <c r="E9419" i="5"/>
  <c r="E9420" i="5"/>
  <c r="E9421" i="5"/>
  <c r="E9422" i="5"/>
  <c r="E9423" i="5"/>
  <c r="E9424" i="5"/>
  <c r="E9425" i="5"/>
  <c r="E9426" i="5"/>
  <c r="E9427" i="5"/>
  <c r="E9428" i="5"/>
  <c r="E9429" i="5"/>
  <c r="E9430" i="5"/>
  <c r="E9431" i="5"/>
  <c r="E9432" i="5"/>
  <c r="E9433" i="5"/>
  <c r="E9434" i="5"/>
  <c r="E9435" i="5"/>
  <c r="E9436" i="5"/>
  <c r="E9437" i="5"/>
  <c r="E9438" i="5"/>
  <c r="E9439" i="5"/>
  <c r="E9440" i="5"/>
  <c r="E9441" i="5"/>
  <c r="C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C5000" i="5"/>
  <c r="C5001" i="5"/>
  <c r="C5002" i="5"/>
  <c r="C5003" i="5"/>
  <c r="C5004" i="5"/>
  <c r="C5005" i="5"/>
  <c r="C5006" i="5"/>
  <c r="C5007" i="5"/>
  <c r="C5008" i="5"/>
  <c r="C5009" i="5"/>
  <c r="C5010" i="5"/>
  <c r="C5011" i="5"/>
  <c r="C5012" i="5"/>
  <c r="C5013" i="5"/>
  <c r="C5014" i="5"/>
  <c r="C5015" i="5"/>
  <c r="C5016" i="5"/>
  <c r="C5017" i="5"/>
  <c r="C5018" i="5"/>
  <c r="C5019" i="5"/>
  <c r="C5020" i="5"/>
  <c r="C5021" i="5"/>
  <c r="C5022" i="5"/>
  <c r="C5023" i="5"/>
  <c r="C5024" i="5"/>
  <c r="C5025" i="5"/>
  <c r="C5026" i="5"/>
  <c r="C5027" i="5"/>
  <c r="C5028" i="5"/>
  <c r="C5029" i="5"/>
  <c r="C5030" i="5"/>
  <c r="C5031" i="5"/>
  <c r="C5032" i="5"/>
  <c r="C5033" i="5"/>
  <c r="C5034" i="5"/>
  <c r="C5035" i="5"/>
  <c r="C5036" i="5"/>
  <c r="C5037" i="5"/>
  <c r="C5038" i="5"/>
  <c r="C5039" i="5"/>
  <c r="C5040" i="5"/>
  <c r="C5041" i="5"/>
  <c r="C5042" i="5"/>
  <c r="C5043" i="5"/>
  <c r="C5044" i="5"/>
  <c r="C5045" i="5"/>
  <c r="C5046" i="5"/>
  <c r="C5047" i="5"/>
  <c r="C5048" i="5"/>
  <c r="C5049" i="5"/>
  <c r="C5050" i="5"/>
  <c r="C5051" i="5"/>
  <c r="C5052" i="5"/>
  <c r="C5053" i="5"/>
  <c r="C5054" i="5"/>
  <c r="C5055" i="5"/>
  <c r="C5056" i="5"/>
  <c r="C5057" i="5"/>
  <c r="C5058" i="5"/>
  <c r="C5059" i="5"/>
  <c r="C5060" i="5"/>
  <c r="C5061" i="5"/>
  <c r="C5062" i="5"/>
  <c r="C5063" i="5"/>
  <c r="C5064" i="5"/>
  <c r="C5065" i="5"/>
  <c r="C5066" i="5"/>
  <c r="C5067" i="5"/>
  <c r="C5068" i="5"/>
  <c r="C5069" i="5"/>
  <c r="C5070" i="5"/>
  <c r="C5071" i="5"/>
  <c r="C5072" i="5"/>
  <c r="C5073" i="5"/>
  <c r="C5074" i="5"/>
  <c r="C5075" i="5"/>
  <c r="C5076" i="5"/>
  <c r="C5077" i="5"/>
  <c r="C5078" i="5"/>
  <c r="C5079" i="5"/>
  <c r="C5080" i="5"/>
  <c r="C5081" i="5"/>
  <c r="C5082" i="5"/>
  <c r="C5083" i="5"/>
  <c r="C5084" i="5"/>
  <c r="C5085" i="5"/>
  <c r="C5086" i="5"/>
  <c r="C5087" i="5"/>
  <c r="C5088" i="5"/>
  <c r="C5089" i="5"/>
  <c r="C5090" i="5"/>
  <c r="C5091" i="5"/>
  <c r="C5092" i="5"/>
  <c r="C5093" i="5"/>
  <c r="C5094" i="5"/>
  <c r="C5095" i="5"/>
  <c r="C5096" i="5"/>
  <c r="C5097" i="5"/>
  <c r="C5098" i="5"/>
  <c r="C5099" i="5"/>
  <c r="C5100" i="5"/>
  <c r="C5101" i="5"/>
  <c r="C5102" i="5"/>
  <c r="C5103" i="5"/>
  <c r="C5104" i="5"/>
  <c r="C5105" i="5"/>
  <c r="C5106" i="5"/>
  <c r="C5107" i="5"/>
  <c r="C5108" i="5"/>
  <c r="C5109" i="5"/>
  <c r="C5110" i="5"/>
  <c r="C5111" i="5"/>
  <c r="C5112" i="5"/>
  <c r="C5113" i="5"/>
  <c r="C5114" i="5"/>
  <c r="C5115" i="5"/>
  <c r="C5116" i="5"/>
  <c r="C5117" i="5"/>
  <c r="C5118" i="5"/>
  <c r="C5119" i="5"/>
  <c r="C5120" i="5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5136" i="5"/>
  <c r="C5137" i="5"/>
  <c r="C5138" i="5"/>
  <c r="C5139" i="5"/>
  <c r="C5140" i="5"/>
  <c r="C5141" i="5"/>
  <c r="C5142" i="5"/>
  <c r="C5143" i="5"/>
  <c r="C5144" i="5"/>
  <c r="C5145" i="5"/>
  <c r="C5146" i="5"/>
  <c r="C5147" i="5"/>
  <c r="C5148" i="5"/>
  <c r="C5149" i="5"/>
  <c r="C5150" i="5"/>
  <c r="C5151" i="5"/>
  <c r="C5152" i="5"/>
  <c r="C5153" i="5"/>
  <c r="C5154" i="5"/>
  <c r="C5155" i="5"/>
  <c r="C5156" i="5"/>
  <c r="C5157" i="5"/>
  <c r="C5158" i="5"/>
  <c r="C5159" i="5"/>
  <c r="C5160" i="5"/>
  <c r="C5161" i="5"/>
  <c r="C5162" i="5"/>
  <c r="C5163" i="5"/>
  <c r="C5164" i="5"/>
  <c r="C5165" i="5"/>
  <c r="C5166" i="5"/>
  <c r="C5167" i="5"/>
  <c r="C5168" i="5"/>
  <c r="C5169" i="5"/>
  <c r="C5170" i="5"/>
  <c r="C5171" i="5"/>
  <c r="C5172" i="5"/>
  <c r="C5173" i="5"/>
  <c r="C5174" i="5"/>
  <c r="C5175" i="5"/>
  <c r="C5176" i="5"/>
  <c r="C5177" i="5"/>
  <c r="C5178" i="5"/>
  <c r="C5179" i="5"/>
  <c r="C5180" i="5"/>
  <c r="C5181" i="5"/>
  <c r="C5182" i="5"/>
  <c r="C5183" i="5"/>
  <c r="C5184" i="5"/>
  <c r="C5185" i="5"/>
  <c r="C5186" i="5"/>
  <c r="C5187" i="5"/>
  <c r="C5188" i="5"/>
  <c r="C5189" i="5"/>
  <c r="C5190" i="5"/>
  <c r="C5191" i="5"/>
  <c r="C5192" i="5"/>
  <c r="C5193" i="5"/>
  <c r="C5194" i="5"/>
  <c r="C5195" i="5"/>
  <c r="C5196" i="5"/>
  <c r="C5197" i="5"/>
  <c r="C5198" i="5"/>
  <c r="C5199" i="5"/>
  <c r="C5200" i="5"/>
  <c r="C5201" i="5"/>
  <c r="C5202" i="5"/>
  <c r="C5203" i="5"/>
  <c r="C5204" i="5"/>
  <c r="C5205" i="5"/>
  <c r="C5206" i="5"/>
  <c r="C5207" i="5"/>
  <c r="C5208" i="5"/>
  <c r="C5209" i="5"/>
  <c r="C5210" i="5"/>
  <c r="C5211" i="5"/>
  <c r="C5212" i="5"/>
  <c r="C5213" i="5"/>
  <c r="C5214" i="5"/>
  <c r="C5215" i="5"/>
  <c r="C5216" i="5"/>
  <c r="C5217" i="5"/>
  <c r="C5218" i="5"/>
  <c r="C5219" i="5"/>
  <c r="C5220" i="5"/>
  <c r="C5221" i="5"/>
  <c r="C5222" i="5"/>
  <c r="C5223" i="5"/>
  <c r="C5224" i="5"/>
  <c r="C5225" i="5"/>
  <c r="C5226" i="5"/>
  <c r="C5227" i="5"/>
  <c r="C5228" i="5"/>
  <c r="C5229" i="5"/>
  <c r="C5230" i="5"/>
  <c r="C5231" i="5"/>
  <c r="C5232" i="5"/>
  <c r="C5233" i="5"/>
  <c r="C5234" i="5"/>
  <c r="C5235" i="5"/>
  <c r="C5236" i="5"/>
  <c r="C5237" i="5"/>
  <c r="C5238" i="5"/>
  <c r="C5239" i="5"/>
  <c r="C5240" i="5"/>
  <c r="C5241" i="5"/>
  <c r="C5242" i="5"/>
  <c r="C5243" i="5"/>
  <c r="C5244" i="5"/>
  <c r="C5245" i="5"/>
  <c r="C5246" i="5"/>
  <c r="C5247" i="5"/>
  <c r="C5248" i="5"/>
  <c r="C5249" i="5"/>
  <c r="C5250" i="5"/>
  <c r="C5251" i="5"/>
  <c r="C5252" i="5"/>
  <c r="C5253" i="5"/>
  <c r="C5254" i="5"/>
  <c r="C5255" i="5"/>
  <c r="C5256" i="5"/>
  <c r="C5257" i="5"/>
  <c r="C5258" i="5"/>
  <c r="C5259" i="5"/>
  <c r="C5260" i="5"/>
  <c r="C5261" i="5"/>
  <c r="C5262" i="5"/>
  <c r="C5263" i="5"/>
  <c r="C5264" i="5"/>
  <c r="C5265" i="5"/>
  <c r="C5266" i="5"/>
  <c r="C5267" i="5"/>
  <c r="C5268" i="5"/>
  <c r="C5269" i="5"/>
  <c r="C5270" i="5"/>
  <c r="C5271" i="5"/>
  <c r="C5272" i="5"/>
  <c r="C5273" i="5"/>
  <c r="C5274" i="5"/>
  <c r="C5275" i="5"/>
  <c r="C5276" i="5"/>
  <c r="C5277" i="5"/>
  <c r="C5278" i="5"/>
  <c r="C5279" i="5"/>
  <c r="C5280" i="5"/>
  <c r="C5281" i="5"/>
  <c r="C5282" i="5"/>
  <c r="C5283" i="5"/>
  <c r="C5284" i="5"/>
  <c r="C5285" i="5"/>
  <c r="C5286" i="5"/>
  <c r="C5287" i="5"/>
  <c r="C5288" i="5"/>
  <c r="C5289" i="5"/>
  <c r="C5290" i="5"/>
  <c r="C5291" i="5"/>
  <c r="C5292" i="5"/>
  <c r="C5293" i="5"/>
  <c r="C5294" i="5"/>
  <c r="C5295" i="5"/>
  <c r="C5296" i="5"/>
  <c r="C5297" i="5"/>
  <c r="C5298" i="5"/>
  <c r="C5299" i="5"/>
  <c r="C5300" i="5"/>
  <c r="C5301" i="5"/>
  <c r="C5302" i="5"/>
  <c r="C5303" i="5"/>
  <c r="C5304" i="5"/>
  <c r="C5305" i="5"/>
  <c r="C5306" i="5"/>
  <c r="C5307" i="5"/>
  <c r="C5308" i="5"/>
  <c r="C5309" i="5"/>
  <c r="C5310" i="5"/>
  <c r="C5311" i="5"/>
  <c r="C5312" i="5"/>
  <c r="C5313" i="5"/>
  <c r="C5314" i="5"/>
  <c r="C5315" i="5"/>
  <c r="C5316" i="5"/>
  <c r="C5317" i="5"/>
  <c r="C5318" i="5"/>
  <c r="C5319" i="5"/>
  <c r="C5320" i="5"/>
  <c r="C5321" i="5"/>
  <c r="C5322" i="5"/>
  <c r="C5323" i="5"/>
  <c r="C5324" i="5"/>
  <c r="C5325" i="5"/>
  <c r="C5326" i="5"/>
  <c r="C5327" i="5"/>
  <c r="C5328" i="5"/>
  <c r="C5329" i="5"/>
  <c r="C5330" i="5"/>
  <c r="C5331" i="5"/>
  <c r="C5332" i="5"/>
  <c r="C5333" i="5"/>
  <c r="C5334" i="5"/>
  <c r="C5335" i="5"/>
  <c r="C5336" i="5"/>
  <c r="C5337" i="5"/>
  <c r="C5338" i="5"/>
  <c r="C5339" i="5"/>
  <c r="C5340" i="5"/>
  <c r="C5341" i="5"/>
  <c r="C5342" i="5"/>
  <c r="C5343" i="5"/>
  <c r="C5344" i="5"/>
  <c r="C5345" i="5"/>
  <c r="C5346" i="5"/>
  <c r="C5347" i="5"/>
  <c r="C5348" i="5"/>
  <c r="C5349" i="5"/>
  <c r="C5350" i="5"/>
  <c r="C5351" i="5"/>
  <c r="C5352" i="5"/>
  <c r="C5353" i="5"/>
  <c r="C5354" i="5"/>
  <c r="C5355" i="5"/>
  <c r="C5356" i="5"/>
  <c r="C5357" i="5"/>
  <c r="C5358" i="5"/>
  <c r="C5359" i="5"/>
  <c r="C5360" i="5"/>
  <c r="C5361" i="5"/>
  <c r="C5362" i="5"/>
  <c r="C5363" i="5"/>
  <c r="C5364" i="5"/>
  <c r="C5365" i="5"/>
  <c r="C5366" i="5"/>
  <c r="C5367" i="5"/>
  <c r="C5368" i="5"/>
  <c r="C5369" i="5"/>
  <c r="C5370" i="5"/>
  <c r="C5371" i="5"/>
  <c r="C5372" i="5"/>
  <c r="C5373" i="5"/>
  <c r="C5374" i="5"/>
  <c r="C5375" i="5"/>
  <c r="C5376" i="5"/>
  <c r="C5377" i="5"/>
  <c r="C5378" i="5"/>
  <c r="C5379" i="5"/>
  <c r="C5380" i="5"/>
  <c r="C5381" i="5"/>
  <c r="C5382" i="5"/>
  <c r="C5383" i="5"/>
  <c r="C5384" i="5"/>
  <c r="C5385" i="5"/>
  <c r="C5386" i="5"/>
  <c r="C5387" i="5"/>
  <c r="C5388" i="5"/>
  <c r="C5389" i="5"/>
  <c r="C5390" i="5"/>
  <c r="C5391" i="5"/>
  <c r="C5392" i="5"/>
  <c r="C5393" i="5"/>
  <c r="C5394" i="5"/>
  <c r="C5395" i="5"/>
  <c r="C5396" i="5"/>
  <c r="C5397" i="5"/>
  <c r="C5398" i="5"/>
  <c r="C5399" i="5"/>
  <c r="C5400" i="5"/>
  <c r="C5401" i="5"/>
  <c r="C5402" i="5"/>
  <c r="C5403" i="5"/>
  <c r="C5404" i="5"/>
  <c r="C5405" i="5"/>
  <c r="C5406" i="5"/>
  <c r="C5407" i="5"/>
  <c r="C5408" i="5"/>
  <c r="C5409" i="5"/>
  <c r="C5410" i="5"/>
  <c r="C5411" i="5"/>
  <c r="C5412" i="5"/>
  <c r="C5413" i="5"/>
  <c r="C5414" i="5"/>
  <c r="C5415" i="5"/>
  <c r="C5416" i="5"/>
  <c r="C5417" i="5"/>
  <c r="C5418" i="5"/>
  <c r="C5419" i="5"/>
  <c r="C5420" i="5"/>
  <c r="C5421" i="5"/>
  <c r="C5422" i="5"/>
  <c r="C5423" i="5"/>
  <c r="C5424" i="5"/>
  <c r="C5425" i="5"/>
  <c r="C5426" i="5"/>
  <c r="C5427" i="5"/>
  <c r="C5428" i="5"/>
  <c r="C5429" i="5"/>
  <c r="C5430" i="5"/>
  <c r="C5431" i="5"/>
  <c r="C5432" i="5"/>
  <c r="C5433" i="5"/>
  <c r="C5434" i="5"/>
  <c r="C5435" i="5"/>
  <c r="C5436" i="5"/>
  <c r="C5437" i="5"/>
  <c r="C5438" i="5"/>
  <c r="C5439" i="5"/>
  <c r="C5440" i="5"/>
  <c r="C5441" i="5"/>
  <c r="C5442" i="5"/>
  <c r="C5443" i="5"/>
  <c r="C5444" i="5"/>
  <c r="C5445" i="5"/>
  <c r="C5446" i="5"/>
  <c r="C5447" i="5"/>
  <c r="C5448" i="5"/>
  <c r="C5449" i="5"/>
  <c r="C5450" i="5"/>
  <c r="C5451" i="5"/>
  <c r="C5452" i="5"/>
  <c r="C5453" i="5"/>
  <c r="C5454" i="5"/>
  <c r="C5455" i="5"/>
  <c r="C5456" i="5"/>
  <c r="C5457" i="5"/>
  <c r="C5458" i="5"/>
  <c r="C5459" i="5"/>
  <c r="C5460" i="5"/>
  <c r="C5461" i="5"/>
  <c r="C5462" i="5"/>
  <c r="C5463" i="5"/>
  <c r="C5464" i="5"/>
  <c r="C5465" i="5"/>
  <c r="C5466" i="5"/>
  <c r="C5467" i="5"/>
  <c r="C5468" i="5"/>
  <c r="C5469" i="5"/>
  <c r="C5470" i="5"/>
  <c r="C5471" i="5"/>
  <c r="C5472" i="5"/>
  <c r="C5473" i="5"/>
  <c r="C5474" i="5"/>
  <c r="C5475" i="5"/>
  <c r="C5476" i="5"/>
  <c r="C5477" i="5"/>
  <c r="C5478" i="5"/>
  <c r="C5479" i="5"/>
  <c r="C5480" i="5"/>
  <c r="C5481" i="5"/>
  <c r="C5482" i="5"/>
  <c r="C5483" i="5"/>
  <c r="C5484" i="5"/>
  <c r="C5485" i="5"/>
  <c r="C5486" i="5"/>
  <c r="C5487" i="5"/>
  <c r="C5488" i="5"/>
  <c r="C5489" i="5"/>
  <c r="C5490" i="5"/>
  <c r="C5491" i="5"/>
  <c r="C5492" i="5"/>
  <c r="C5493" i="5"/>
  <c r="C5494" i="5"/>
  <c r="C5495" i="5"/>
  <c r="C5496" i="5"/>
  <c r="C5497" i="5"/>
  <c r="C5498" i="5"/>
  <c r="C5499" i="5"/>
  <c r="C5500" i="5"/>
  <c r="C5501" i="5"/>
  <c r="C5502" i="5"/>
  <c r="C5503" i="5"/>
  <c r="C5504" i="5"/>
  <c r="C5505" i="5"/>
  <c r="C5506" i="5"/>
  <c r="C5507" i="5"/>
  <c r="C5508" i="5"/>
  <c r="C5509" i="5"/>
  <c r="C5510" i="5"/>
  <c r="C5511" i="5"/>
  <c r="C5512" i="5"/>
  <c r="C5513" i="5"/>
  <c r="C5514" i="5"/>
  <c r="C5515" i="5"/>
  <c r="C5516" i="5"/>
  <c r="C5517" i="5"/>
  <c r="C5518" i="5"/>
  <c r="C5519" i="5"/>
  <c r="C5520" i="5"/>
  <c r="C5521" i="5"/>
  <c r="C5522" i="5"/>
  <c r="C5523" i="5"/>
  <c r="C5524" i="5"/>
  <c r="C5525" i="5"/>
  <c r="C5526" i="5"/>
  <c r="C5527" i="5"/>
  <c r="C5528" i="5"/>
  <c r="C5529" i="5"/>
  <c r="C5530" i="5"/>
  <c r="C5531" i="5"/>
  <c r="C5532" i="5"/>
  <c r="C5533" i="5"/>
  <c r="C5534" i="5"/>
  <c r="C5535" i="5"/>
  <c r="C5536" i="5"/>
  <c r="C5537" i="5"/>
  <c r="C5538" i="5"/>
  <c r="C5539" i="5"/>
  <c r="C5540" i="5"/>
  <c r="C5541" i="5"/>
  <c r="C5542" i="5"/>
  <c r="C5543" i="5"/>
  <c r="C5544" i="5"/>
  <c r="C5545" i="5"/>
  <c r="C5546" i="5"/>
  <c r="C5547" i="5"/>
  <c r="C5548" i="5"/>
  <c r="C5549" i="5"/>
  <c r="C5550" i="5"/>
  <c r="C5551" i="5"/>
  <c r="C5552" i="5"/>
  <c r="C5553" i="5"/>
  <c r="C5554" i="5"/>
  <c r="C5555" i="5"/>
  <c r="C5556" i="5"/>
  <c r="C5557" i="5"/>
  <c r="C5558" i="5"/>
  <c r="C5559" i="5"/>
  <c r="C5560" i="5"/>
  <c r="C5561" i="5"/>
  <c r="C5562" i="5"/>
  <c r="C5563" i="5"/>
  <c r="C5564" i="5"/>
  <c r="C5565" i="5"/>
  <c r="C5566" i="5"/>
  <c r="C5567" i="5"/>
  <c r="C5568" i="5"/>
  <c r="C5569" i="5"/>
  <c r="C5570" i="5"/>
  <c r="C5571" i="5"/>
  <c r="C5572" i="5"/>
  <c r="C5573" i="5"/>
  <c r="C5574" i="5"/>
  <c r="C5575" i="5"/>
  <c r="C5576" i="5"/>
  <c r="C5577" i="5"/>
  <c r="C5578" i="5"/>
  <c r="C5579" i="5"/>
  <c r="C5580" i="5"/>
  <c r="C5581" i="5"/>
  <c r="C5582" i="5"/>
  <c r="C5583" i="5"/>
  <c r="C5584" i="5"/>
  <c r="C5585" i="5"/>
  <c r="C5586" i="5"/>
  <c r="C5587" i="5"/>
  <c r="C5588" i="5"/>
  <c r="C5589" i="5"/>
  <c r="C5590" i="5"/>
  <c r="C5591" i="5"/>
  <c r="C5592" i="5"/>
  <c r="C5593" i="5"/>
  <c r="C5594" i="5"/>
  <c r="C5595" i="5"/>
  <c r="C5596" i="5"/>
  <c r="C5597" i="5"/>
  <c r="C5598" i="5"/>
  <c r="C5599" i="5"/>
  <c r="C5600" i="5"/>
  <c r="C5601" i="5"/>
  <c r="C5602" i="5"/>
  <c r="C5603" i="5"/>
  <c r="C5604" i="5"/>
  <c r="C5605" i="5"/>
  <c r="C5606" i="5"/>
  <c r="C5607" i="5"/>
  <c r="C5608" i="5"/>
  <c r="C5609" i="5"/>
  <c r="C5610" i="5"/>
  <c r="C5611" i="5"/>
  <c r="C5612" i="5"/>
  <c r="C5613" i="5"/>
  <c r="C5614" i="5"/>
  <c r="C5615" i="5"/>
  <c r="C5616" i="5"/>
  <c r="C5617" i="5"/>
  <c r="C5618" i="5"/>
  <c r="C5619" i="5"/>
  <c r="C5620" i="5"/>
  <c r="C5621" i="5"/>
  <c r="C5622" i="5"/>
  <c r="C5623" i="5"/>
  <c r="C5624" i="5"/>
  <c r="C5625" i="5"/>
  <c r="C5626" i="5"/>
  <c r="C5627" i="5"/>
  <c r="C5628" i="5"/>
  <c r="C5629" i="5"/>
  <c r="C5630" i="5"/>
  <c r="C5631" i="5"/>
  <c r="C5632" i="5"/>
  <c r="C5633" i="5"/>
  <c r="C5634" i="5"/>
  <c r="C5635" i="5"/>
  <c r="C5636" i="5"/>
  <c r="C5637" i="5"/>
  <c r="C5638" i="5"/>
  <c r="C5639" i="5"/>
  <c r="C5640" i="5"/>
  <c r="C5641" i="5"/>
  <c r="C5642" i="5"/>
  <c r="C5643" i="5"/>
  <c r="C5644" i="5"/>
  <c r="C5645" i="5"/>
  <c r="C5646" i="5"/>
  <c r="C5647" i="5"/>
  <c r="C5648" i="5"/>
  <c r="C5649" i="5"/>
  <c r="C5650" i="5"/>
  <c r="C5651" i="5"/>
  <c r="C5652" i="5"/>
  <c r="C5653" i="5"/>
  <c r="C5654" i="5"/>
  <c r="C5655" i="5"/>
  <c r="C5656" i="5"/>
  <c r="C5657" i="5"/>
  <c r="C5658" i="5"/>
  <c r="C5659" i="5"/>
  <c r="C5660" i="5"/>
  <c r="C5661" i="5"/>
  <c r="C5662" i="5"/>
  <c r="C5663" i="5"/>
  <c r="C5664" i="5"/>
  <c r="C5665" i="5"/>
  <c r="C5666" i="5"/>
  <c r="C5667" i="5"/>
  <c r="C5668" i="5"/>
  <c r="C5669" i="5"/>
  <c r="C5670" i="5"/>
  <c r="C5671" i="5"/>
  <c r="C5672" i="5"/>
  <c r="C5673" i="5"/>
  <c r="C5674" i="5"/>
  <c r="C5675" i="5"/>
  <c r="C5676" i="5"/>
  <c r="C5677" i="5"/>
  <c r="C5678" i="5"/>
  <c r="C5679" i="5"/>
  <c r="C5680" i="5"/>
  <c r="C5681" i="5"/>
  <c r="C5682" i="5"/>
  <c r="C5683" i="5"/>
  <c r="C5684" i="5"/>
  <c r="C5685" i="5"/>
  <c r="C5686" i="5"/>
  <c r="C5687" i="5"/>
  <c r="C5688" i="5"/>
  <c r="C5689" i="5"/>
  <c r="C5690" i="5"/>
  <c r="C5691" i="5"/>
  <c r="C5692" i="5"/>
  <c r="C5693" i="5"/>
  <c r="C5694" i="5"/>
  <c r="C5695" i="5"/>
  <c r="C5696" i="5"/>
  <c r="C5697" i="5"/>
  <c r="C5698" i="5"/>
  <c r="C5699" i="5"/>
  <c r="C5700" i="5"/>
  <c r="C5701" i="5"/>
  <c r="C5702" i="5"/>
  <c r="C5703" i="5"/>
  <c r="C5704" i="5"/>
  <c r="C5705" i="5"/>
  <c r="C5706" i="5"/>
  <c r="C5707" i="5"/>
  <c r="C5708" i="5"/>
  <c r="C5709" i="5"/>
  <c r="C5710" i="5"/>
  <c r="C5711" i="5"/>
  <c r="C5712" i="5"/>
  <c r="C5713" i="5"/>
  <c r="C5714" i="5"/>
  <c r="C5715" i="5"/>
  <c r="C5716" i="5"/>
  <c r="C5717" i="5"/>
  <c r="C5718" i="5"/>
  <c r="C5719" i="5"/>
  <c r="C5720" i="5"/>
  <c r="C5721" i="5"/>
  <c r="C5722" i="5"/>
  <c r="C5723" i="5"/>
  <c r="C5724" i="5"/>
  <c r="C5725" i="5"/>
  <c r="C5726" i="5"/>
  <c r="C5727" i="5"/>
  <c r="C5728" i="5"/>
  <c r="C5729" i="5"/>
  <c r="C5730" i="5"/>
  <c r="C5731" i="5"/>
  <c r="C5732" i="5"/>
  <c r="C5733" i="5"/>
  <c r="C5734" i="5"/>
  <c r="C5735" i="5"/>
  <c r="C5736" i="5"/>
  <c r="C5737" i="5"/>
  <c r="C5738" i="5"/>
  <c r="C5739" i="5"/>
  <c r="C5740" i="5"/>
  <c r="C5741" i="5"/>
  <c r="C5742" i="5"/>
  <c r="C5743" i="5"/>
  <c r="C5744" i="5"/>
  <c r="C5745" i="5"/>
  <c r="C5746" i="5"/>
  <c r="C5747" i="5"/>
  <c r="C5748" i="5"/>
  <c r="C5749" i="5"/>
  <c r="C5750" i="5"/>
  <c r="C5751" i="5"/>
  <c r="C5752" i="5"/>
  <c r="C5753" i="5"/>
  <c r="C5754" i="5"/>
  <c r="C5755" i="5"/>
  <c r="C5756" i="5"/>
  <c r="C5757" i="5"/>
  <c r="C5758" i="5"/>
  <c r="C5759" i="5"/>
  <c r="C5760" i="5"/>
  <c r="C5761" i="5"/>
  <c r="C5762" i="5"/>
  <c r="C5763" i="5"/>
  <c r="C5764" i="5"/>
  <c r="C5765" i="5"/>
  <c r="C5766" i="5"/>
  <c r="C5767" i="5"/>
  <c r="C5768" i="5"/>
  <c r="C5769" i="5"/>
  <c r="C5770" i="5"/>
  <c r="C5771" i="5"/>
  <c r="C5772" i="5"/>
  <c r="C5773" i="5"/>
  <c r="C5774" i="5"/>
  <c r="C5775" i="5"/>
  <c r="C5776" i="5"/>
  <c r="C5777" i="5"/>
  <c r="C5778" i="5"/>
  <c r="C5779" i="5"/>
  <c r="C5780" i="5"/>
  <c r="C5781" i="5"/>
  <c r="C5782" i="5"/>
  <c r="C5783" i="5"/>
  <c r="C5784" i="5"/>
  <c r="C5785" i="5"/>
  <c r="C5786" i="5"/>
  <c r="C5787" i="5"/>
  <c r="C5788" i="5"/>
  <c r="C5789" i="5"/>
  <c r="C5790" i="5"/>
  <c r="C5791" i="5"/>
  <c r="C5792" i="5"/>
  <c r="C5793" i="5"/>
  <c r="C5794" i="5"/>
  <c r="C5795" i="5"/>
  <c r="C5796" i="5"/>
  <c r="C5797" i="5"/>
  <c r="C5798" i="5"/>
  <c r="C5799" i="5"/>
  <c r="C5800" i="5"/>
  <c r="C5801" i="5"/>
  <c r="C5802" i="5"/>
  <c r="C5803" i="5"/>
  <c r="C5804" i="5"/>
  <c r="C5805" i="5"/>
  <c r="C5806" i="5"/>
  <c r="C5807" i="5"/>
  <c r="C5808" i="5"/>
  <c r="C5809" i="5"/>
  <c r="C5810" i="5"/>
  <c r="C5811" i="5"/>
  <c r="C5812" i="5"/>
  <c r="C5813" i="5"/>
  <c r="C5814" i="5"/>
  <c r="C5815" i="5"/>
  <c r="C5816" i="5"/>
  <c r="C5817" i="5"/>
  <c r="C5818" i="5"/>
  <c r="C5819" i="5"/>
  <c r="C5820" i="5"/>
  <c r="C5821" i="5"/>
  <c r="C5822" i="5"/>
  <c r="C5823" i="5"/>
  <c r="C5824" i="5"/>
  <c r="C5825" i="5"/>
  <c r="C5826" i="5"/>
  <c r="C5827" i="5"/>
  <c r="C5828" i="5"/>
  <c r="C5829" i="5"/>
  <c r="C5830" i="5"/>
  <c r="C5831" i="5"/>
  <c r="C5832" i="5"/>
  <c r="C5833" i="5"/>
  <c r="C5834" i="5"/>
  <c r="C5835" i="5"/>
  <c r="C5836" i="5"/>
  <c r="C5837" i="5"/>
  <c r="C5838" i="5"/>
  <c r="C5839" i="5"/>
  <c r="C5840" i="5"/>
  <c r="C5841" i="5"/>
  <c r="C5842" i="5"/>
  <c r="C5843" i="5"/>
  <c r="C5844" i="5"/>
  <c r="C5845" i="5"/>
  <c r="C5846" i="5"/>
  <c r="C5847" i="5"/>
  <c r="C5848" i="5"/>
  <c r="C5849" i="5"/>
  <c r="C5850" i="5"/>
  <c r="C5851" i="5"/>
  <c r="C5852" i="5"/>
  <c r="C5853" i="5"/>
  <c r="C5854" i="5"/>
  <c r="C5855" i="5"/>
  <c r="C5856" i="5"/>
  <c r="C5857" i="5"/>
  <c r="C5858" i="5"/>
  <c r="C5859" i="5"/>
  <c r="C5860" i="5"/>
  <c r="C5861" i="5"/>
  <c r="C5862" i="5"/>
  <c r="C5863" i="5"/>
  <c r="C5864" i="5"/>
  <c r="C5865" i="5"/>
  <c r="C5866" i="5"/>
  <c r="C5867" i="5"/>
  <c r="C5868" i="5"/>
  <c r="C5869" i="5"/>
  <c r="C5870" i="5"/>
  <c r="C5871" i="5"/>
  <c r="C5872" i="5"/>
  <c r="C5873" i="5"/>
  <c r="C5874" i="5"/>
  <c r="C5875" i="5"/>
  <c r="C5876" i="5"/>
  <c r="C5877" i="5"/>
  <c r="C5878" i="5"/>
  <c r="C5879" i="5"/>
  <c r="C5880" i="5"/>
  <c r="C5881" i="5"/>
  <c r="C5882" i="5"/>
  <c r="C5883" i="5"/>
  <c r="C5884" i="5"/>
  <c r="C5885" i="5"/>
  <c r="C5886" i="5"/>
  <c r="C5887" i="5"/>
  <c r="C5888" i="5"/>
  <c r="C5889" i="5"/>
  <c r="C5890" i="5"/>
  <c r="C5891" i="5"/>
  <c r="C5892" i="5"/>
  <c r="C5893" i="5"/>
  <c r="C5894" i="5"/>
  <c r="C5895" i="5"/>
  <c r="C5896" i="5"/>
  <c r="C5897" i="5"/>
  <c r="C5898" i="5"/>
  <c r="C5899" i="5"/>
  <c r="C5900" i="5"/>
  <c r="C5901" i="5"/>
  <c r="C5902" i="5"/>
  <c r="C5903" i="5"/>
  <c r="C5904" i="5"/>
  <c r="C5905" i="5"/>
  <c r="C5906" i="5"/>
  <c r="C5907" i="5"/>
  <c r="C5908" i="5"/>
  <c r="C5909" i="5"/>
  <c r="C5910" i="5"/>
  <c r="C5911" i="5"/>
  <c r="C5912" i="5"/>
  <c r="C5913" i="5"/>
  <c r="C5914" i="5"/>
  <c r="C5915" i="5"/>
  <c r="C5916" i="5"/>
  <c r="C5917" i="5"/>
  <c r="C5918" i="5"/>
  <c r="C5919" i="5"/>
  <c r="C5920" i="5"/>
  <c r="C5921" i="5"/>
  <c r="C5922" i="5"/>
  <c r="C5923" i="5"/>
  <c r="C5924" i="5"/>
  <c r="C5925" i="5"/>
  <c r="C5926" i="5"/>
  <c r="C5927" i="5"/>
  <c r="C5928" i="5"/>
  <c r="C5929" i="5"/>
  <c r="C5930" i="5"/>
  <c r="C5931" i="5"/>
  <c r="C5932" i="5"/>
  <c r="C5933" i="5"/>
  <c r="C5934" i="5"/>
  <c r="C5935" i="5"/>
  <c r="C5936" i="5"/>
  <c r="C5937" i="5"/>
  <c r="C5938" i="5"/>
  <c r="C5939" i="5"/>
  <c r="C5940" i="5"/>
  <c r="C5941" i="5"/>
  <c r="C5942" i="5"/>
  <c r="C5943" i="5"/>
  <c r="C5944" i="5"/>
  <c r="C5945" i="5"/>
  <c r="C5946" i="5"/>
  <c r="C5947" i="5"/>
  <c r="C5948" i="5"/>
  <c r="C5949" i="5"/>
  <c r="C5950" i="5"/>
  <c r="C5951" i="5"/>
  <c r="C5952" i="5"/>
  <c r="C5953" i="5"/>
  <c r="C5954" i="5"/>
  <c r="C5955" i="5"/>
  <c r="C5956" i="5"/>
  <c r="C5957" i="5"/>
  <c r="C5958" i="5"/>
  <c r="C5959" i="5"/>
  <c r="C5960" i="5"/>
  <c r="C5961" i="5"/>
  <c r="C5962" i="5"/>
  <c r="C5963" i="5"/>
  <c r="C5964" i="5"/>
  <c r="C5965" i="5"/>
  <c r="C5966" i="5"/>
  <c r="C5967" i="5"/>
  <c r="C5968" i="5"/>
  <c r="C5969" i="5"/>
  <c r="C5970" i="5"/>
  <c r="C5971" i="5"/>
  <c r="C5972" i="5"/>
  <c r="C5973" i="5"/>
  <c r="C5974" i="5"/>
  <c r="C5975" i="5"/>
  <c r="C5976" i="5"/>
  <c r="C5977" i="5"/>
  <c r="C5978" i="5"/>
  <c r="C5979" i="5"/>
  <c r="C5980" i="5"/>
  <c r="C5981" i="5"/>
  <c r="C5982" i="5"/>
  <c r="C5983" i="5"/>
  <c r="C5984" i="5"/>
  <c r="C5985" i="5"/>
  <c r="C5986" i="5"/>
  <c r="C5987" i="5"/>
  <c r="C5988" i="5"/>
  <c r="C5989" i="5"/>
  <c r="C5990" i="5"/>
  <c r="C5991" i="5"/>
  <c r="C5992" i="5"/>
  <c r="C5993" i="5"/>
  <c r="C5994" i="5"/>
  <c r="C5995" i="5"/>
  <c r="C5996" i="5"/>
  <c r="C5997" i="5"/>
  <c r="C5998" i="5"/>
  <c r="C5999" i="5"/>
  <c r="C6000" i="5"/>
  <c r="C6001" i="5"/>
  <c r="C6002" i="5"/>
  <c r="C6003" i="5"/>
  <c r="C6004" i="5"/>
  <c r="C6005" i="5"/>
  <c r="C6006" i="5"/>
  <c r="C6007" i="5"/>
  <c r="C6008" i="5"/>
  <c r="C6009" i="5"/>
  <c r="C6010" i="5"/>
  <c r="C6011" i="5"/>
  <c r="C6012" i="5"/>
  <c r="C6013" i="5"/>
  <c r="C6014" i="5"/>
  <c r="C6015" i="5"/>
  <c r="C6016" i="5"/>
  <c r="C6017" i="5"/>
  <c r="C6018" i="5"/>
  <c r="C6019" i="5"/>
  <c r="C6020" i="5"/>
  <c r="C6021" i="5"/>
  <c r="C6022" i="5"/>
  <c r="C6023" i="5"/>
  <c r="C6024" i="5"/>
  <c r="C6025" i="5"/>
  <c r="C6026" i="5"/>
  <c r="C6027" i="5"/>
  <c r="C6028" i="5"/>
  <c r="C6029" i="5"/>
  <c r="C6030" i="5"/>
  <c r="C6031" i="5"/>
  <c r="C6032" i="5"/>
  <c r="C6033" i="5"/>
  <c r="C6034" i="5"/>
  <c r="C6035" i="5"/>
  <c r="C6036" i="5"/>
  <c r="C6037" i="5"/>
  <c r="C6038" i="5"/>
  <c r="C6039" i="5"/>
  <c r="C6040" i="5"/>
  <c r="C6041" i="5"/>
  <c r="C6042" i="5"/>
  <c r="C6043" i="5"/>
  <c r="C6044" i="5"/>
  <c r="C6045" i="5"/>
  <c r="C6046" i="5"/>
  <c r="C6047" i="5"/>
  <c r="C6048" i="5"/>
  <c r="C6049" i="5"/>
  <c r="C6050" i="5"/>
  <c r="C6051" i="5"/>
  <c r="C6052" i="5"/>
  <c r="C6053" i="5"/>
  <c r="C6054" i="5"/>
  <c r="C6055" i="5"/>
  <c r="C6056" i="5"/>
  <c r="C6057" i="5"/>
  <c r="C6058" i="5"/>
  <c r="C6059" i="5"/>
  <c r="C6060" i="5"/>
  <c r="C6061" i="5"/>
  <c r="C6062" i="5"/>
  <c r="C6063" i="5"/>
  <c r="C6064" i="5"/>
  <c r="C6065" i="5"/>
  <c r="C6066" i="5"/>
  <c r="C6067" i="5"/>
  <c r="C6068" i="5"/>
  <c r="C6069" i="5"/>
  <c r="C6070" i="5"/>
  <c r="C6071" i="5"/>
  <c r="C6072" i="5"/>
  <c r="C6073" i="5"/>
  <c r="C6074" i="5"/>
  <c r="C6075" i="5"/>
  <c r="C6076" i="5"/>
  <c r="C6077" i="5"/>
  <c r="C6078" i="5"/>
  <c r="C6079" i="5"/>
  <c r="C6080" i="5"/>
  <c r="C6081" i="5"/>
  <c r="C6082" i="5"/>
  <c r="C6083" i="5"/>
  <c r="C6084" i="5"/>
  <c r="C6085" i="5"/>
  <c r="C6086" i="5"/>
  <c r="C6087" i="5"/>
  <c r="C6088" i="5"/>
  <c r="C6089" i="5"/>
  <c r="C6090" i="5"/>
  <c r="C6091" i="5"/>
  <c r="C6092" i="5"/>
  <c r="C6093" i="5"/>
  <c r="C6094" i="5"/>
  <c r="C6095" i="5"/>
  <c r="C6096" i="5"/>
  <c r="C6097" i="5"/>
  <c r="C6098" i="5"/>
  <c r="C6099" i="5"/>
  <c r="C6100" i="5"/>
  <c r="C6101" i="5"/>
  <c r="C6102" i="5"/>
  <c r="C6103" i="5"/>
  <c r="C6104" i="5"/>
  <c r="C6105" i="5"/>
  <c r="C6106" i="5"/>
  <c r="C6107" i="5"/>
  <c r="C6108" i="5"/>
  <c r="C6109" i="5"/>
  <c r="C6110" i="5"/>
  <c r="C6111" i="5"/>
  <c r="C6112" i="5"/>
  <c r="C6113" i="5"/>
  <c r="C6114" i="5"/>
  <c r="C6115" i="5"/>
  <c r="C6116" i="5"/>
  <c r="C6117" i="5"/>
  <c r="C6118" i="5"/>
  <c r="C6119" i="5"/>
  <c r="C6120" i="5"/>
  <c r="C6121" i="5"/>
  <c r="C6122" i="5"/>
  <c r="C6123" i="5"/>
  <c r="C6124" i="5"/>
  <c r="C6125" i="5"/>
  <c r="C6126" i="5"/>
  <c r="C6127" i="5"/>
  <c r="C6128" i="5"/>
  <c r="C6129" i="5"/>
  <c r="C6130" i="5"/>
  <c r="C6131" i="5"/>
  <c r="C6132" i="5"/>
  <c r="C6133" i="5"/>
  <c r="C6134" i="5"/>
  <c r="C6135" i="5"/>
  <c r="C6136" i="5"/>
  <c r="C6137" i="5"/>
  <c r="C6138" i="5"/>
  <c r="C6139" i="5"/>
  <c r="C6140" i="5"/>
  <c r="C6141" i="5"/>
  <c r="C6142" i="5"/>
  <c r="C6143" i="5"/>
  <c r="C6144" i="5"/>
  <c r="C6145" i="5"/>
  <c r="C6146" i="5"/>
  <c r="C6147" i="5"/>
  <c r="C6148" i="5"/>
  <c r="C6149" i="5"/>
  <c r="C6150" i="5"/>
  <c r="C6151" i="5"/>
  <c r="C6152" i="5"/>
  <c r="C6153" i="5"/>
  <c r="C6154" i="5"/>
  <c r="C6155" i="5"/>
  <c r="C6156" i="5"/>
  <c r="C6157" i="5"/>
  <c r="C6158" i="5"/>
  <c r="C6159" i="5"/>
  <c r="C6160" i="5"/>
  <c r="C6161" i="5"/>
  <c r="C6162" i="5"/>
  <c r="C6163" i="5"/>
  <c r="C6164" i="5"/>
  <c r="C6165" i="5"/>
  <c r="C6166" i="5"/>
  <c r="C6167" i="5"/>
  <c r="C6168" i="5"/>
  <c r="C6169" i="5"/>
  <c r="C6170" i="5"/>
  <c r="C6171" i="5"/>
  <c r="C6172" i="5"/>
  <c r="C6173" i="5"/>
  <c r="C6174" i="5"/>
  <c r="C6175" i="5"/>
  <c r="C6176" i="5"/>
  <c r="C6177" i="5"/>
  <c r="C6178" i="5"/>
  <c r="C6179" i="5"/>
  <c r="C6180" i="5"/>
  <c r="C6181" i="5"/>
  <c r="C6182" i="5"/>
  <c r="C6183" i="5"/>
  <c r="C6184" i="5"/>
  <c r="C6185" i="5"/>
  <c r="C6186" i="5"/>
  <c r="C6187" i="5"/>
  <c r="C6188" i="5"/>
  <c r="C6189" i="5"/>
  <c r="C6190" i="5"/>
  <c r="C6191" i="5"/>
  <c r="C6192" i="5"/>
  <c r="C6193" i="5"/>
  <c r="C6194" i="5"/>
  <c r="C6195" i="5"/>
  <c r="C6196" i="5"/>
  <c r="C6197" i="5"/>
  <c r="C6198" i="5"/>
  <c r="C6199" i="5"/>
  <c r="C6200" i="5"/>
  <c r="C6201" i="5"/>
  <c r="C6202" i="5"/>
  <c r="C6203" i="5"/>
  <c r="C6204" i="5"/>
  <c r="C6205" i="5"/>
  <c r="C6206" i="5"/>
  <c r="C6207" i="5"/>
  <c r="C6208" i="5"/>
  <c r="C6209" i="5"/>
  <c r="C6210" i="5"/>
  <c r="C6211" i="5"/>
  <c r="C6212" i="5"/>
  <c r="C6213" i="5"/>
  <c r="C6214" i="5"/>
  <c r="C6215" i="5"/>
  <c r="C6216" i="5"/>
  <c r="C6217" i="5"/>
  <c r="C6218" i="5"/>
  <c r="C6219" i="5"/>
  <c r="C6220" i="5"/>
  <c r="C6221" i="5"/>
  <c r="C6222" i="5"/>
  <c r="C6223" i="5"/>
  <c r="C6224" i="5"/>
  <c r="C6225" i="5"/>
  <c r="C6226" i="5"/>
  <c r="C6227" i="5"/>
  <c r="C6228" i="5"/>
  <c r="C6229" i="5"/>
  <c r="C6230" i="5"/>
  <c r="C6231" i="5"/>
  <c r="C6232" i="5"/>
  <c r="C6233" i="5"/>
  <c r="C6234" i="5"/>
  <c r="C6235" i="5"/>
  <c r="C6236" i="5"/>
  <c r="C6237" i="5"/>
  <c r="C6238" i="5"/>
  <c r="C6239" i="5"/>
  <c r="C6240" i="5"/>
  <c r="C6241" i="5"/>
  <c r="C6242" i="5"/>
  <c r="C6243" i="5"/>
  <c r="C6244" i="5"/>
  <c r="C6245" i="5"/>
  <c r="C6246" i="5"/>
  <c r="C6247" i="5"/>
  <c r="C6248" i="5"/>
  <c r="C6249" i="5"/>
  <c r="C6250" i="5"/>
  <c r="C6251" i="5"/>
  <c r="C6252" i="5"/>
  <c r="C6253" i="5"/>
  <c r="C6254" i="5"/>
  <c r="C6255" i="5"/>
  <c r="C6256" i="5"/>
  <c r="C6257" i="5"/>
  <c r="C6258" i="5"/>
  <c r="C6259" i="5"/>
  <c r="C6260" i="5"/>
  <c r="C6261" i="5"/>
  <c r="C6262" i="5"/>
  <c r="C6263" i="5"/>
  <c r="C6264" i="5"/>
  <c r="C6265" i="5"/>
  <c r="C6266" i="5"/>
  <c r="C6267" i="5"/>
  <c r="C6268" i="5"/>
  <c r="C6269" i="5"/>
  <c r="C6270" i="5"/>
  <c r="C6271" i="5"/>
  <c r="C6272" i="5"/>
  <c r="C6273" i="5"/>
  <c r="C6274" i="5"/>
  <c r="C6275" i="5"/>
  <c r="C6276" i="5"/>
  <c r="C6277" i="5"/>
  <c r="C6278" i="5"/>
  <c r="C6279" i="5"/>
  <c r="C6280" i="5"/>
  <c r="C6281" i="5"/>
  <c r="C6282" i="5"/>
  <c r="C6283" i="5"/>
  <c r="C6284" i="5"/>
  <c r="C6285" i="5"/>
  <c r="C6286" i="5"/>
  <c r="C6287" i="5"/>
  <c r="C6288" i="5"/>
  <c r="C6289" i="5"/>
  <c r="C6290" i="5"/>
  <c r="C6291" i="5"/>
  <c r="C6292" i="5"/>
  <c r="C6293" i="5"/>
  <c r="C6294" i="5"/>
  <c r="C6295" i="5"/>
  <c r="C6296" i="5"/>
  <c r="C6297" i="5"/>
  <c r="C6298" i="5"/>
  <c r="C6299" i="5"/>
  <c r="C6300" i="5"/>
  <c r="C6301" i="5"/>
  <c r="C6302" i="5"/>
  <c r="C6303" i="5"/>
  <c r="C6304" i="5"/>
  <c r="C6305" i="5"/>
  <c r="C6306" i="5"/>
  <c r="C6307" i="5"/>
  <c r="C6308" i="5"/>
  <c r="C6309" i="5"/>
  <c r="C6310" i="5"/>
  <c r="C6311" i="5"/>
  <c r="C6312" i="5"/>
  <c r="C6313" i="5"/>
  <c r="C6314" i="5"/>
  <c r="C6315" i="5"/>
  <c r="C6316" i="5"/>
  <c r="C6317" i="5"/>
  <c r="C6318" i="5"/>
  <c r="C6319" i="5"/>
  <c r="C6320" i="5"/>
  <c r="C6321" i="5"/>
  <c r="C6322" i="5"/>
  <c r="C6323" i="5"/>
  <c r="C6324" i="5"/>
  <c r="C6325" i="5"/>
  <c r="C6326" i="5"/>
  <c r="C6327" i="5"/>
  <c r="C6328" i="5"/>
  <c r="C6329" i="5"/>
  <c r="C6330" i="5"/>
  <c r="C6331" i="5"/>
  <c r="C6332" i="5"/>
  <c r="C6333" i="5"/>
  <c r="C6334" i="5"/>
  <c r="C6335" i="5"/>
  <c r="C6336" i="5"/>
  <c r="C6337" i="5"/>
  <c r="C6338" i="5"/>
  <c r="C6339" i="5"/>
  <c r="C6340" i="5"/>
  <c r="C6341" i="5"/>
  <c r="C6342" i="5"/>
  <c r="C6343" i="5"/>
  <c r="C6344" i="5"/>
  <c r="C6345" i="5"/>
  <c r="C6346" i="5"/>
  <c r="C6347" i="5"/>
  <c r="C6348" i="5"/>
  <c r="C6349" i="5"/>
  <c r="C6350" i="5"/>
  <c r="C6351" i="5"/>
  <c r="C6352" i="5"/>
  <c r="C6353" i="5"/>
  <c r="C6354" i="5"/>
  <c r="C6355" i="5"/>
  <c r="C6356" i="5"/>
  <c r="C6357" i="5"/>
  <c r="C6358" i="5"/>
  <c r="C6359" i="5"/>
  <c r="C6360" i="5"/>
  <c r="C6361" i="5"/>
  <c r="C6362" i="5"/>
  <c r="C6363" i="5"/>
  <c r="C6364" i="5"/>
  <c r="C6365" i="5"/>
  <c r="C6366" i="5"/>
  <c r="C6367" i="5"/>
  <c r="C6368" i="5"/>
  <c r="C6369" i="5"/>
  <c r="C6370" i="5"/>
  <c r="C6371" i="5"/>
  <c r="C6372" i="5"/>
  <c r="C6373" i="5"/>
  <c r="C6374" i="5"/>
  <c r="C6375" i="5"/>
  <c r="C6376" i="5"/>
  <c r="C6377" i="5"/>
  <c r="C6378" i="5"/>
  <c r="C6379" i="5"/>
  <c r="C6380" i="5"/>
  <c r="C6381" i="5"/>
  <c r="C6382" i="5"/>
  <c r="C6383" i="5"/>
  <c r="C6384" i="5"/>
  <c r="C6385" i="5"/>
  <c r="C6386" i="5"/>
  <c r="C6387" i="5"/>
  <c r="C6388" i="5"/>
  <c r="C6389" i="5"/>
  <c r="C6390" i="5"/>
  <c r="C6391" i="5"/>
  <c r="C6392" i="5"/>
  <c r="C6393" i="5"/>
  <c r="C6394" i="5"/>
  <c r="C6395" i="5"/>
  <c r="C6396" i="5"/>
  <c r="C6397" i="5"/>
  <c r="C6398" i="5"/>
  <c r="C6399" i="5"/>
  <c r="C6400" i="5"/>
  <c r="C6401" i="5"/>
  <c r="C6402" i="5"/>
  <c r="C6403" i="5"/>
  <c r="C6404" i="5"/>
  <c r="C6405" i="5"/>
  <c r="C6406" i="5"/>
  <c r="C6407" i="5"/>
  <c r="C6408" i="5"/>
  <c r="C6409" i="5"/>
  <c r="C6410" i="5"/>
  <c r="C6411" i="5"/>
  <c r="C6412" i="5"/>
  <c r="C6413" i="5"/>
  <c r="C6414" i="5"/>
  <c r="C6415" i="5"/>
  <c r="C6416" i="5"/>
  <c r="C6417" i="5"/>
  <c r="C6418" i="5"/>
  <c r="C6419" i="5"/>
  <c r="C6420" i="5"/>
  <c r="C6421" i="5"/>
  <c r="C6422" i="5"/>
  <c r="C6423" i="5"/>
  <c r="C6424" i="5"/>
  <c r="C6425" i="5"/>
  <c r="C6426" i="5"/>
  <c r="C6427" i="5"/>
  <c r="C6428" i="5"/>
  <c r="C6429" i="5"/>
  <c r="C6430" i="5"/>
  <c r="C6431" i="5"/>
  <c r="C6432" i="5"/>
  <c r="C6433" i="5"/>
  <c r="C6434" i="5"/>
  <c r="C6435" i="5"/>
  <c r="C6436" i="5"/>
  <c r="C6437" i="5"/>
  <c r="C6438" i="5"/>
  <c r="C6439" i="5"/>
  <c r="C6440" i="5"/>
  <c r="C6441" i="5"/>
  <c r="C6442" i="5"/>
  <c r="C6443" i="5"/>
  <c r="C6444" i="5"/>
  <c r="C6445" i="5"/>
  <c r="C6446" i="5"/>
  <c r="C6447" i="5"/>
  <c r="C6448" i="5"/>
  <c r="C6449" i="5"/>
  <c r="C6450" i="5"/>
  <c r="C6451" i="5"/>
  <c r="C6452" i="5"/>
  <c r="C6453" i="5"/>
  <c r="C6454" i="5"/>
  <c r="C6455" i="5"/>
  <c r="C6456" i="5"/>
  <c r="C6457" i="5"/>
  <c r="C6458" i="5"/>
  <c r="C6459" i="5"/>
  <c r="C6460" i="5"/>
  <c r="C6461" i="5"/>
  <c r="C6462" i="5"/>
  <c r="C6463" i="5"/>
  <c r="C6464" i="5"/>
  <c r="C6465" i="5"/>
  <c r="C6466" i="5"/>
  <c r="C6467" i="5"/>
  <c r="C6468" i="5"/>
  <c r="C6469" i="5"/>
  <c r="C6470" i="5"/>
  <c r="C6471" i="5"/>
  <c r="C6472" i="5"/>
  <c r="C6473" i="5"/>
  <c r="C6474" i="5"/>
  <c r="C6475" i="5"/>
  <c r="C6476" i="5"/>
  <c r="C6477" i="5"/>
  <c r="C6478" i="5"/>
  <c r="C6479" i="5"/>
  <c r="C6480" i="5"/>
  <c r="C6481" i="5"/>
  <c r="C6482" i="5"/>
  <c r="C6483" i="5"/>
  <c r="C6484" i="5"/>
  <c r="C6485" i="5"/>
  <c r="C6486" i="5"/>
  <c r="C6487" i="5"/>
  <c r="C6488" i="5"/>
  <c r="C6489" i="5"/>
  <c r="C6490" i="5"/>
  <c r="C6491" i="5"/>
  <c r="C6492" i="5"/>
  <c r="C6493" i="5"/>
  <c r="C6494" i="5"/>
  <c r="C6495" i="5"/>
  <c r="C6496" i="5"/>
  <c r="C6497" i="5"/>
  <c r="C6498" i="5"/>
  <c r="C6499" i="5"/>
  <c r="C6500" i="5"/>
  <c r="C6501" i="5"/>
  <c r="C6502" i="5"/>
  <c r="C6503" i="5"/>
  <c r="C6504" i="5"/>
  <c r="C6505" i="5"/>
  <c r="C6506" i="5"/>
  <c r="C6507" i="5"/>
  <c r="C6508" i="5"/>
  <c r="C6509" i="5"/>
  <c r="C6510" i="5"/>
  <c r="C6511" i="5"/>
  <c r="C6512" i="5"/>
  <c r="C6513" i="5"/>
  <c r="C6514" i="5"/>
  <c r="C6515" i="5"/>
  <c r="C6516" i="5"/>
  <c r="C6517" i="5"/>
  <c r="C6518" i="5"/>
  <c r="C6519" i="5"/>
  <c r="C6520" i="5"/>
  <c r="C6521" i="5"/>
  <c r="C6522" i="5"/>
  <c r="C6523" i="5"/>
  <c r="C6524" i="5"/>
  <c r="C6525" i="5"/>
  <c r="C6526" i="5"/>
  <c r="C6527" i="5"/>
  <c r="C6528" i="5"/>
  <c r="C6529" i="5"/>
  <c r="C6530" i="5"/>
  <c r="C6531" i="5"/>
  <c r="C6532" i="5"/>
  <c r="C6533" i="5"/>
  <c r="C6534" i="5"/>
  <c r="C6535" i="5"/>
  <c r="C6536" i="5"/>
  <c r="C6537" i="5"/>
  <c r="C6538" i="5"/>
  <c r="C6539" i="5"/>
  <c r="C6540" i="5"/>
  <c r="C6541" i="5"/>
  <c r="C6542" i="5"/>
  <c r="C6543" i="5"/>
  <c r="C6544" i="5"/>
  <c r="C6545" i="5"/>
  <c r="C6546" i="5"/>
  <c r="C6547" i="5"/>
  <c r="C6548" i="5"/>
  <c r="C6549" i="5"/>
  <c r="C6550" i="5"/>
  <c r="C6551" i="5"/>
  <c r="C6552" i="5"/>
  <c r="C6553" i="5"/>
  <c r="C6554" i="5"/>
  <c r="C6555" i="5"/>
  <c r="C6556" i="5"/>
  <c r="C6557" i="5"/>
  <c r="C6558" i="5"/>
  <c r="C6559" i="5"/>
  <c r="C6560" i="5"/>
  <c r="C6561" i="5"/>
  <c r="C6562" i="5"/>
  <c r="C6563" i="5"/>
  <c r="C6564" i="5"/>
  <c r="C6565" i="5"/>
  <c r="C6566" i="5"/>
  <c r="C6567" i="5"/>
  <c r="C6568" i="5"/>
  <c r="C6569" i="5"/>
  <c r="C6570" i="5"/>
  <c r="C6571" i="5"/>
  <c r="C6572" i="5"/>
  <c r="C6573" i="5"/>
  <c r="C6574" i="5"/>
  <c r="C6575" i="5"/>
  <c r="C6576" i="5"/>
  <c r="C6577" i="5"/>
  <c r="C6578" i="5"/>
  <c r="C6579" i="5"/>
  <c r="C6580" i="5"/>
  <c r="C6581" i="5"/>
  <c r="C6582" i="5"/>
  <c r="C6583" i="5"/>
  <c r="C6584" i="5"/>
  <c r="C6585" i="5"/>
  <c r="C6586" i="5"/>
  <c r="C6587" i="5"/>
  <c r="C6588" i="5"/>
  <c r="C6589" i="5"/>
  <c r="C6590" i="5"/>
  <c r="C6591" i="5"/>
  <c r="C6592" i="5"/>
  <c r="C6593" i="5"/>
  <c r="C6594" i="5"/>
  <c r="C6595" i="5"/>
  <c r="C6596" i="5"/>
  <c r="C6597" i="5"/>
  <c r="C6598" i="5"/>
  <c r="C6599" i="5"/>
  <c r="C6600" i="5"/>
  <c r="C6601" i="5"/>
  <c r="C6602" i="5"/>
  <c r="C6603" i="5"/>
  <c r="C6604" i="5"/>
  <c r="C6605" i="5"/>
  <c r="C6606" i="5"/>
  <c r="C6607" i="5"/>
  <c r="C6608" i="5"/>
  <c r="C6609" i="5"/>
  <c r="C6610" i="5"/>
  <c r="C6611" i="5"/>
  <c r="C6612" i="5"/>
  <c r="C6613" i="5"/>
  <c r="C6614" i="5"/>
  <c r="C6615" i="5"/>
  <c r="C6616" i="5"/>
  <c r="C6617" i="5"/>
  <c r="C6618" i="5"/>
  <c r="C6619" i="5"/>
  <c r="C6620" i="5"/>
  <c r="C6621" i="5"/>
  <c r="C6622" i="5"/>
  <c r="C6623" i="5"/>
  <c r="C6624" i="5"/>
  <c r="C6625" i="5"/>
  <c r="C6626" i="5"/>
  <c r="C6627" i="5"/>
  <c r="C6628" i="5"/>
  <c r="C6629" i="5"/>
  <c r="C6630" i="5"/>
  <c r="C6631" i="5"/>
  <c r="C6632" i="5"/>
  <c r="C6633" i="5"/>
  <c r="C6634" i="5"/>
  <c r="C6635" i="5"/>
  <c r="C6636" i="5"/>
  <c r="C6637" i="5"/>
  <c r="C6638" i="5"/>
  <c r="C6639" i="5"/>
  <c r="C6640" i="5"/>
  <c r="C6641" i="5"/>
  <c r="C6642" i="5"/>
  <c r="C6643" i="5"/>
  <c r="C6644" i="5"/>
  <c r="C6645" i="5"/>
  <c r="C6646" i="5"/>
  <c r="C6647" i="5"/>
  <c r="C6648" i="5"/>
  <c r="C6649" i="5"/>
  <c r="C6650" i="5"/>
  <c r="C6651" i="5"/>
  <c r="C6652" i="5"/>
  <c r="C6653" i="5"/>
  <c r="C6654" i="5"/>
  <c r="C6655" i="5"/>
  <c r="C6656" i="5"/>
  <c r="C6657" i="5"/>
  <c r="C6658" i="5"/>
  <c r="C6659" i="5"/>
  <c r="C6660" i="5"/>
  <c r="C6661" i="5"/>
  <c r="C6662" i="5"/>
  <c r="C6663" i="5"/>
  <c r="C6664" i="5"/>
  <c r="C6665" i="5"/>
  <c r="C6666" i="5"/>
  <c r="C6667" i="5"/>
  <c r="C6668" i="5"/>
  <c r="C6669" i="5"/>
  <c r="C6670" i="5"/>
  <c r="C6671" i="5"/>
  <c r="C6672" i="5"/>
  <c r="C6673" i="5"/>
  <c r="C6674" i="5"/>
  <c r="C6675" i="5"/>
  <c r="C6676" i="5"/>
  <c r="C6677" i="5"/>
  <c r="C6678" i="5"/>
  <c r="C6679" i="5"/>
  <c r="C6680" i="5"/>
  <c r="C6681" i="5"/>
  <c r="C6682" i="5"/>
  <c r="C6683" i="5"/>
  <c r="C6684" i="5"/>
  <c r="C6685" i="5"/>
  <c r="C6686" i="5"/>
  <c r="C6687" i="5"/>
  <c r="C6688" i="5"/>
  <c r="C6689" i="5"/>
  <c r="C6690" i="5"/>
  <c r="C6691" i="5"/>
  <c r="C6692" i="5"/>
  <c r="C6693" i="5"/>
  <c r="C6694" i="5"/>
  <c r="C6695" i="5"/>
  <c r="C6696" i="5"/>
  <c r="C6697" i="5"/>
  <c r="C6698" i="5"/>
  <c r="C6699" i="5"/>
  <c r="C6700" i="5"/>
  <c r="C6701" i="5"/>
  <c r="C6702" i="5"/>
  <c r="C6703" i="5"/>
  <c r="C6704" i="5"/>
  <c r="C6705" i="5"/>
  <c r="C6706" i="5"/>
  <c r="C6707" i="5"/>
  <c r="C6708" i="5"/>
  <c r="C6709" i="5"/>
  <c r="C6710" i="5"/>
  <c r="C6711" i="5"/>
  <c r="C6712" i="5"/>
  <c r="C6713" i="5"/>
  <c r="C6714" i="5"/>
  <c r="C6715" i="5"/>
  <c r="C6716" i="5"/>
  <c r="C6717" i="5"/>
  <c r="C6718" i="5"/>
  <c r="C6719" i="5"/>
  <c r="C6720" i="5"/>
  <c r="C6721" i="5"/>
  <c r="C6722" i="5"/>
  <c r="C6723" i="5"/>
  <c r="C6724" i="5"/>
  <c r="C6725" i="5"/>
  <c r="C6726" i="5"/>
  <c r="C6727" i="5"/>
  <c r="C6728" i="5"/>
  <c r="C6729" i="5"/>
  <c r="C6730" i="5"/>
  <c r="C6731" i="5"/>
  <c r="C6732" i="5"/>
  <c r="C6733" i="5"/>
  <c r="C6734" i="5"/>
  <c r="C6735" i="5"/>
  <c r="C6736" i="5"/>
  <c r="C6737" i="5"/>
  <c r="C6738" i="5"/>
  <c r="C6739" i="5"/>
  <c r="C6740" i="5"/>
  <c r="C6741" i="5"/>
  <c r="C6742" i="5"/>
  <c r="C6743" i="5"/>
  <c r="C6744" i="5"/>
  <c r="C6745" i="5"/>
  <c r="C6746" i="5"/>
  <c r="C6747" i="5"/>
  <c r="C6748" i="5"/>
  <c r="C6749" i="5"/>
  <c r="C6750" i="5"/>
  <c r="C6751" i="5"/>
  <c r="C6752" i="5"/>
  <c r="C6753" i="5"/>
  <c r="C6754" i="5"/>
  <c r="C6755" i="5"/>
  <c r="C6756" i="5"/>
  <c r="C6757" i="5"/>
  <c r="C6758" i="5"/>
  <c r="C6759" i="5"/>
  <c r="C6760" i="5"/>
  <c r="C6761" i="5"/>
  <c r="C6762" i="5"/>
  <c r="C6763" i="5"/>
  <c r="C6764" i="5"/>
  <c r="C6765" i="5"/>
  <c r="C6766" i="5"/>
  <c r="C6767" i="5"/>
  <c r="C6768" i="5"/>
  <c r="C6769" i="5"/>
  <c r="C6770" i="5"/>
  <c r="C6771" i="5"/>
  <c r="C6772" i="5"/>
  <c r="C6773" i="5"/>
  <c r="C6774" i="5"/>
  <c r="C6775" i="5"/>
  <c r="C6776" i="5"/>
  <c r="C6777" i="5"/>
  <c r="C6778" i="5"/>
  <c r="C6779" i="5"/>
  <c r="C6780" i="5"/>
  <c r="C6781" i="5"/>
  <c r="C6782" i="5"/>
  <c r="C6783" i="5"/>
  <c r="C6784" i="5"/>
  <c r="C6785" i="5"/>
  <c r="C6786" i="5"/>
  <c r="C6787" i="5"/>
  <c r="C6788" i="5"/>
  <c r="C6789" i="5"/>
  <c r="C6790" i="5"/>
  <c r="C6791" i="5"/>
  <c r="C6792" i="5"/>
  <c r="C6793" i="5"/>
  <c r="C6794" i="5"/>
  <c r="C6795" i="5"/>
  <c r="C6796" i="5"/>
  <c r="C6797" i="5"/>
  <c r="C6798" i="5"/>
  <c r="C6799" i="5"/>
  <c r="C6800" i="5"/>
  <c r="C6801" i="5"/>
  <c r="C6802" i="5"/>
  <c r="C6803" i="5"/>
  <c r="C6804" i="5"/>
  <c r="C6805" i="5"/>
  <c r="C6806" i="5"/>
  <c r="C6807" i="5"/>
  <c r="C6808" i="5"/>
  <c r="C6809" i="5"/>
  <c r="C6810" i="5"/>
  <c r="C6811" i="5"/>
  <c r="C6812" i="5"/>
  <c r="C6813" i="5"/>
  <c r="C6814" i="5"/>
  <c r="C6815" i="5"/>
  <c r="C6816" i="5"/>
  <c r="C6817" i="5"/>
  <c r="C6818" i="5"/>
  <c r="C6819" i="5"/>
  <c r="C6820" i="5"/>
  <c r="C6821" i="5"/>
  <c r="C6822" i="5"/>
  <c r="C6823" i="5"/>
  <c r="C6824" i="5"/>
  <c r="C6825" i="5"/>
  <c r="C6826" i="5"/>
  <c r="C6827" i="5"/>
  <c r="C6828" i="5"/>
  <c r="C6829" i="5"/>
  <c r="C6830" i="5"/>
  <c r="C6831" i="5"/>
  <c r="C6832" i="5"/>
  <c r="C6833" i="5"/>
  <c r="C6834" i="5"/>
  <c r="C6835" i="5"/>
  <c r="C6836" i="5"/>
  <c r="C6837" i="5"/>
  <c r="C6838" i="5"/>
  <c r="C6839" i="5"/>
  <c r="C6840" i="5"/>
  <c r="C6841" i="5"/>
  <c r="C6842" i="5"/>
  <c r="C6843" i="5"/>
  <c r="C6844" i="5"/>
  <c r="C6845" i="5"/>
  <c r="C6846" i="5"/>
  <c r="C6847" i="5"/>
  <c r="C6848" i="5"/>
  <c r="C6849" i="5"/>
  <c r="C6850" i="5"/>
  <c r="C6851" i="5"/>
  <c r="C6852" i="5"/>
  <c r="C6853" i="5"/>
  <c r="C6854" i="5"/>
  <c r="C6855" i="5"/>
  <c r="C6856" i="5"/>
  <c r="C6857" i="5"/>
  <c r="C6858" i="5"/>
  <c r="C6859" i="5"/>
  <c r="C6860" i="5"/>
  <c r="C6861" i="5"/>
  <c r="C6862" i="5"/>
  <c r="C6863" i="5"/>
  <c r="C6864" i="5"/>
  <c r="C6865" i="5"/>
  <c r="C6866" i="5"/>
  <c r="C6867" i="5"/>
  <c r="C6868" i="5"/>
  <c r="C6869" i="5"/>
  <c r="C6870" i="5"/>
  <c r="C6871" i="5"/>
  <c r="C6872" i="5"/>
  <c r="C6873" i="5"/>
  <c r="C6874" i="5"/>
  <c r="C6875" i="5"/>
  <c r="C6876" i="5"/>
  <c r="C6877" i="5"/>
  <c r="C6878" i="5"/>
  <c r="C6879" i="5"/>
  <c r="C6880" i="5"/>
  <c r="C6881" i="5"/>
  <c r="C6882" i="5"/>
  <c r="C6883" i="5"/>
  <c r="C6884" i="5"/>
  <c r="C6885" i="5"/>
  <c r="C6886" i="5"/>
  <c r="C6887" i="5"/>
  <c r="C6888" i="5"/>
  <c r="C6889" i="5"/>
  <c r="C6890" i="5"/>
  <c r="C6891" i="5"/>
  <c r="C6892" i="5"/>
  <c r="C6893" i="5"/>
  <c r="C6894" i="5"/>
  <c r="C6895" i="5"/>
  <c r="C6896" i="5"/>
  <c r="C6897" i="5"/>
  <c r="C6898" i="5"/>
  <c r="C6899" i="5"/>
  <c r="C6900" i="5"/>
  <c r="C6901" i="5"/>
  <c r="C6902" i="5"/>
  <c r="C6903" i="5"/>
  <c r="C6904" i="5"/>
  <c r="C6905" i="5"/>
  <c r="C6906" i="5"/>
  <c r="C6907" i="5"/>
  <c r="C6908" i="5"/>
  <c r="C6909" i="5"/>
  <c r="C6910" i="5"/>
  <c r="C6911" i="5"/>
  <c r="C6912" i="5"/>
  <c r="C6913" i="5"/>
  <c r="C6914" i="5"/>
  <c r="C6915" i="5"/>
  <c r="C6916" i="5"/>
  <c r="C6917" i="5"/>
  <c r="C6918" i="5"/>
  <c r="C6919" i="5"/>
  <c r="C6920" i="5"/>
  <c r="C6921" i="5"/>
  <c r="C6922" i="5"/>
  <c r="C6923" i="5"/>
  <c r="C6924" i="5"/>
  <c r="C6925" i="5"/>
  <c r="C6926" i="5"/>
  <c r="C6927" i="5"/>
  <c r="C6928" i="5"/>
  <c r="C6929" i="5"/>
  <c r="C6930" i="5"/>
  <c r="C6931" i="5"/>
  <c r="C6932" i="5"/>
  <c r="C6933" i="5"/>
  <c r="C6934" i="5"/>
  <c r="C6935" i="5"/>
  <c r="C6936" i="5"/>
  <c r="C6937" i="5"/>
  <c r="C6938" i="5"/>
  <c r="C6939" i="5"/>
  <c r="C6940" i="5"/>
  <c r="C6941" i="5"/>
  <c r="C6942" i="5"/>
  <c r="C6943" i="5"/>
  <c r="C6944" i="5"/>
  <c r="C6945" i="5"/>
  <c r="C6946" i="5"/>
  <c r="C6947" i="5"/>
  <c r="C6948" i="5"/>
  <c r="C6949" i="5"/>
  <c r="C6950" i="5"/>
  <c r="C6951" i="5"/>
  <c r="C6952" i="5"/>
  <c r="C6953" i="5"/>
  <c r="C6954" i="5"/>
  <c r="C6955" i="5"/>
  <c r="C6956" i="5"/>
  <c r="C6957" i="5"/>
  <c r="C6958" i="5"/>
  <c r="C6959" i="5"/>
  <c r="C6960" i="5"/>
  <c r="C6961" i="5"/>
  <c r="C6962" i="5"/>
  <c r="C6963" i="5"/>
  <c r="C6964" i="5"/>
  <c r="C6965" i="5"/>
  <c r="C6966" i="5"/>
  <c r="C6967" i="5"/>
  <c r="C6968" i="5"/>
  <c r="C6969" i="5"/>
  <c r="C6970" i="5"/>
  <c r="C6971" i="5"/>
  <c r="C6972" i="5"/>
  <c r="C6973" i="5"/>
  <c r="C6974" i="5"/>
  <c r="C6975" i="5"/>
  <c r="C6976" i="5"/>
  <c r="C6977" i="5"/>
  <c r="C6978" i="5"/>
  <c r="C6979" i="5"/>
  <c r="C6980" i="5"/>
  <c r="C6981" i="5"/>
  <c r="C6982" i="5"/>
  <c r="C6983" i="5"/>
  <c r="C6984" i="5"/>
  <c r="C6985" i="5"/>
  <c r="C6986" i="5"/>
  <c r="C6987" i="5"/>
  <c r="C6988" i="5"/>
  <c r="C6989" i="5"/>
  <c r="C6990" i="5"/>
  <c r="C6991" i="5"/>
  <c r="C6992" i="5"/>
  <c r="C6993" i="5"/>
  <c r="C6994" i="5"/>
  <c r="C6995" i="5"/>
  <c r="C6996" i="5"/>
  <c r="C6997" i="5"/>
  <c r="C6998" i="5"/>
  <c r="C6999" i="5"/>
  <c r="C7000" i="5"/>
  <c r="C7001" i="5"/>
  <c r="C7002" i="5"/>
  <c r="C7003" i="5"/>
  <c r="C7004" i="5"/>
  <c r="C7005" i="5"/>
  <c r="C7006" i="5"/>
  <c r="C7007" i="5"/>
  <c r="C7008" i="5"/>
  <c r="C7009" i="5"/>
  <c r="C7010" i="5"/>
  <c r="C7011" i="5"/>
  <c r="C7012" i="5"/>
  <c r="C7013" i="5"/>
  <c r="C7014" i="5"/>
  <c r="C7015" i="5"/>
  <c r="C7016" i="5"/>
  <c r="C7017" i="5"/>
  <c r="C7018" i="5"/>
  <c r="C7019" i="5"/>
  <c r="C7020" i="5"/>
  <c r="C7021" i="5"/>
  <c r="C7022" i="5"/>
  <c r="C7023" i="5"/>
  <c r="C7024" i="5"/>
  <c r="C7025" i="5"/>
  <c r="C7026" i="5"/>
  <c r="C7027" i="5"/>
  <c r="C7028" i="5"/>
  <c r="C7029" i="5"/>
  <c r="C7030" i="5"/>
  <c r="C7031" i="5"/>
  <c r="C7032" i="5"/>
  <c r="C7033" i="5"/>
  <c r="C7034" i="5"/>
  <c r="C7035" i="5"/>
  <c r="C7036" i="5"/>
  <c r="C7037" i="5"/>
  <c r="C7038" i="5"/>
  <c r="C7039" i="5"/>
  <c r="C7040" i="5"/>
  <c r="C7041" i="5"/>
  <c r="C7042" i="5"/>
  <c r="C7043" i="5"/>
  <c r="C7044" i="5"/>
  <c r="C7045" i="5"/>
  <c r="C7046" i="5"/>
  <c r="C7047" i="5"/>
  <c r="C7048" i="5"/>
  <c r="C7049" i="5"/>
  <c r="C7050" i="5"/>
  <c r="C7051" i="5"/>
  <c r="C7052" i="5"/>
  <c r="C7053" i="5"/>
  <c r="C7054" i="5"/>
  <c r="C7055" i="5"/>
  <c r="C7056" i="5"/>
  <c r="C7057" i="5"/>
  <c r="C7058" i="5"/>
  <c r="C7059" i="5"/>
  <c r="C7060" i="5"/>
  <c r="C7061" i="5"/>
  <c r="C7062" i="5"/>
  <c r="C7063" i="5"/>
  <c r="C7064" i="5"/>
  <c r="C7065" i="5"/>
  <c r="C7066" i="5"/>
  <c r="C7067" i="5"/>
  <c r="C7068" i="5"/>
  <c r="C7069" i="5"/>
  <c r="C7070" i="5"/>
  <c r="C7071" i="5"/>
  <c r="C7072" i="5"/>
  <c r="C7073" i="5"/>
  <c r="C7074" i="5"/>
  <c r="C7075" i="5"/>
  <c r="C7076" i="5"/>
  <c r="C7077" i="5"/>
  <c r="C7078" i="5"/>
  <c r="C7079" i="5"/>
  <c r="C7080" i="5"/>
  <c r="C7081" i="5"/>
  <c r="C7082" i="5"/>
  <c r="C7083" i="5"/>
  <c r="C7084" i="5"/>
  <c r="C7085" i="5"/>
  <c r="C7086" i="5"/>
  <c r="C7087" i="5"/>
  <c r="C7088" i="5"/>
  <c r="C7089" i="5"/>
  <c r="C7090" i="5"/>
  <c r="C7091" i="5"/>
  <c r="C7092" i="5"/>
  <c r="C7093" i="5"/>
  <c r="C7094" i="5"/>
  <c r="C7095" i="5"/>
  <c r="C7096" i="5"/>
  <c r="C7097" i="5"/>
  <c r="C7098" i="5"/>
  <c r="C7099" i="5"/>
  <c r="C7100" i="5"/>
  <c r="C7101" i="5"/>
  <c r="C7102" i="5"/>
  <c r="C7103" i="5"/>
  <c r="C7104" i="5"/>
  <c r="C7105" i="5"/>
  <c r="C7106" i="5"/>
  <c r="C7107" i="5"/>
  <c r="C7108" i="5"/>
  <c r="C7109" i="5"/>
  <c r="C7110" i="5"/>
  <c r="C7111" i="5"/>
  <c r="C7112" i="5"/>
  <c r="C7113" i="5"/>
  <c r="C7114" i="5"/>
  <c r="C7115" i="5"/>
  <c r="C7116" i="5"/>
  <c r="C7117" i="5"/>
  <c r="C7118" i="5"/>
  <c r="C7119" i="5"/>
  <c r="C7120" i="5"/>
  <c r="C7121" i="5"/>
  <c r="C7122" i="5"/>
  <c r="C7123" i="5"/>
  <c r="C7124" i="5"/>
  <c r="C7125" i="5"/>
  <c r="C7126" i="5"/>
  <c r="C7127" i="5"/>
  <c r="C7128" i="5"/>
  <c r="C7129" i="5"/>
  <c r="C7130" i="5"/>
  <c r="C7131" i="5"/>
  <c r="C7132" i="5"/>
  <c r="C7133" i="5"/>
  <c r="C7134" i="5"/>
  <c r="C7135" i="5"/>
  <c r="C7136" i="5"/>
  <c r="C7137" i="5"/>
  <c r="C7138" i="5"/>
  <c r="C7139" i="5"/>
  <c r="C7140" i="5"/>
  <c r="C7141" i="5"/>
  <c r="C7142" i="5"/>
  <c r="C7143" i="5"/>
  <c r="C7144" i="5"/>
  <c r="C7145" i="5"/>
  <c r="C7146" i="5"/>
  <c r="C7147" i="5"/>
  <c r="C7148" i="5"/>
  <c r="C7149" i="5"/>
  <c r="C7150" i="5"/>
  <c r="C7151" i="5"/>
  <c r="C7152" i="5"/>
  <c r="C7153" i="5"/>
  <c r="C7154" i="5"/>
  <c r="C7155" i="5"/>
  <c r="C7156" i="5"/>
  <c r="C7157" i="5"/>
  <c r="C7158" i="5"/>
  <c r="C7159" i="5"/>
  <c r="C7160" i="5"/>
  <c r="C7161" i="5"/>
  <c r="C7162" i="5"/>
  <c r="C7163" i="5"/>
  <c r="C7164" i="5"/>
  <c r="C7165" i="5"/>
  <c r="C7166" i="5"/>
  <c r="C7167" i="5"/>
  <c r="C7168" i="5"/>
  <c r="C7169" i="5"/>
  <c r="C7170" i="5"/>
  <c r="C7171" i="5"/>
  <c r="C7172" i="5"/>
  <c r="C7173" i="5"/>
  <c r="C7174" i="5"/>
  <c r="C7175" i="5"/>
  <c r="C7176" i="5"/>
  <c r="C7177" i="5"/>
  <c r="C7178" i="5"/>
  <c r="C7179" i="5"/>
  <c r="C7180" i="5"/>
  <c r="C7181" i="5"/>
  <c r="C7182" i="5"/>
  <c r="C7183" i="5"/>
  <c r="C7184" i="5"/>
  <c r="C7185" i="5"/>
  <c r="C7186" i="5"/>
  <c r="C7187" i="5"/>
  <c r="C7188" i="5"/>
  <c r="C7189" i="5"/>
  <c r="C7190" i="5"/>
  <c r="C7191" i="5"/>
  <c r="C7192" i="5"/>
  <c r="C7193" i="5"/>
  <c r="C7194" i="5"/>
  <c r="C7195" i="5"/>
  <c r="C7196" i="5"/>
  <c r="C7197" i="5"/>
  <c r="C7198" i="5"/>
  <c r="C7199" i="5"/>
  <c r="C7200" i="5"/>
  <c r="C7201" i="5"/>
  <c r="C7202" i="5"/>
  <c r="C7203" i="5"/>
  <c r="C7204" i="5"/>
  <c r="C7205" i="5"/>
  <c r="C7206" i="5"/>
  <c r="C7207" i="5"/>
  <c r="C7208" i="5"/>
  <c r="C7209" i="5"/>
  <c r="C7210" i="5"/>
  <c r="C7211" i="5"/>
  <c r="C7212" i="5"/>
  <c r="C7213" i="5"/>
  <c r="C7214" i="5"/>
  <c r="C7215" i="5"/>
  <c r="C7216" i="5"/>
  <c r="C7217" i="5"/>
  <c r="C7218" i="5"/>
  <c r="C7219" i="5"/>
  <c r="C7220" i="5"/>
  <c r="C7221" i="5"/>
  <c r="C7222" i="5"/>
  <c r="C7223" i="5"/>
  <c r="C7224" i="5"/>
  <c r="C7225" i="5"/>
  <c r="C7226" i="5"/>
  <c r="C7227" i="5"/>
  <c r="C7228" i="5"/>
  <c r="C7229" i="5"/>
  <c r="C7230" i="5"/>
  <c r="C7231" i="5"/>
  <c r="C7232" i="5"/>
  <c r="C7233" i="5"/>
  <c r="C7234" i="5"/>
  <c r="C7235" i="5"/>
  <c r="C7236" i="5"/>
  <c r="C7237" i="5"/>
  <c r="C7238" i="5"/>
  <c r="C7239" i="5"/>
  <c r="C7240" i="5"/>
  <c r="C7241" i="5"/>
  <c r="C7242" i="5"/>
  <c r="C7243" i="5"/>
  <c r="C7244" i="5"/>
  <c r="C7245" i="5"/>
  <c r="C7246" i="5"/>
  <c r="C7247" i="5"/>
  <c r="C7248" i="5"/>
  <c r="C7249" i="5"/>
  <c r="C7250" i="5"/>
  <c r="C7251" i="5"/>
  <c r="C7252" i="5"/>
  <c r="C7253" i="5"/>
  <c r="C7254" i="5"/>
  <c r="C7255" i="5"/>
  <c r="C7256" i="5"/>
  <c r="C7257" i="5"/>
  <c r="C7258" i="5"/>
  <c r="C7259" i="5"/>
  <c r="C7260" i="5"/>
  <c r="C7261" i="5"/>
  <c r="C7262" i="5"/>
  <c r="C7263" i="5"/>
  <c r="C7264" i="5"/>
  <c r="C7265" i="5"/>
  <c r="C7266" i="5"/>
  <c r="C7267" i="5"/>
  <c r="C7268" i="5"/>
  <c r="C7269" i="5"/>
  <c r="C7270" i="5"/>
  <c r="C7271" i="5"/>
  <c r="C7272" i="5"/>
  <c r="C7273" i="5"/>
  <c r="C7274" i="5"/>
  <c r="C7275" i="5"/>
  <c r="C7276" i="5"/>
  <c r="C7277" i="5"/>
  <c r="C7278" i="5"/>
  <c r="C7279" i="5"/>
  <c r="C7280" i="5"/>
  <c r="C7281" i="5"/>
  <c r="C7282" i="5"/>
  <c r="C7283" i="5"/>
  <c r="C7284" i="5"/>
  <c r="C7285" i="5"/>
  <c r="C7286" i="5"/>
  <c r="C7287" i="5"/>
  <c r="C7288" i="5"/>
  <c r="C7289" i="5"/>
  <c r="C7290" i="5"/>
  <c r="C7291" i="5"/>
  <c r="C7292" i="5"/>
  <c r="C7293" i="5"/>
  <c r="C7294" i="5"/>
  <c r="C7295" i="5"/>
  <c r="C7296" i="5"/>
  <c r="C7297" i="5"/>
  <c r="C7298" i="5"/>
  <c r="C7299" i="5"/>
  <c r="C7300" i="5"/>
  <c r="C7301" i="5"/>
  <c r="C7302" i="5"/>
  <c r="C7303" i="5"/>
  <c r="C7304" i="5"/>
  <c r="C7305" i="5"/>
  <c r="C7306" i="5"/>
  <c r="C7307" i="5"/>
  <c r="C7308" i="5"/>
  <c r="C7309" i="5"/>
  <c r="C7310" i="5"/>
  <c r="C7311" i="5"/>
  <c r="C7312" i="5"/>
  <c r="C7313" i="5"/>
  <c r="C7314" i="5"/>
  <c r="C7315" i="5"/>
  <c r="C7316" i="5"/>
  <c r="C7317" i="5"/>
  <c r="C7318" i="5"/>
  <c r="C7319" i="5"/>
  <c r="C7320" i="5"/>
  <c r="C7321" i="5"/>
  <c r="C7322" i="5"/>
  <c r="C7323" i="5"/>
  <c r="C7324" i="5"/>
  <c r="C7325" i="5"/>
  <c r="C7326" i="5"/>
  <c r="C7327" i="5"/>
  <c r="C7328" i="5"/>
  <c r="C7329" i="5"/>
  <c r="C7330" i="5"/>
  <c r="C7331" i="5"/>
  <c r="C7332" i="5"/>
  <c r="C7333" i="5"/>
  <c r="C7334" i="5"/>
  <c r="C7335" i="5"/>
  <c r="C7336" i="5"/>
  <c r="C7337" i="5"/>
  <c r="C7338" i="5"/>
  <c r="C7339" i="5"/>
  <c r="C7340" i="5"/>
  <c r="C7341" i="5"/>
  <c r="C7342" i="5"/>
  <c r="C7343" i="5"/>
  <c r="C7344" i="5"/>
  <c r="C7345" i="5"/>
  <c r="C7346" i="5"/>
  <c r="C7347" i="5"/>
  <c r="C7348" i="5"/>
  <c r="C7349" i="5"/>
  <c r="C7350" i="5"/>
  <c r="C7351" i="5"/>
  <c r="C7352" i="5"/>
  <c r="C7353" i="5"/>
  <c r="C7354" i="5"/>
  <c r="C7355" i="5"/>
  <c r="C7356" i="5"/>
  <c r="C7357" i="5"/>
  <c r="C7358" i="5"/>
  <c r="C7359" i="5"/>
  <c r="C7360" i="5"/>
  <c r="C7361" i="5"/>
  <c r="C7362" i="5"/>
  <c r="C7363" i="5"/>
  <c r="C7364" i="5"/>
  <c r="C7365" i="5"/>
  <c r="C7366" i="5"/>
  <c r="C7367" i="5"/>
  <c r="C7368" i="5"/>
  <c r="C7369" i="5"/>
  <c r="C7370" i="5"/>
  <c r="C7371" i="5"/>
  <c r="C7372" i="5"/>
  <c r="C7373" i="5"/>
  <c r="C7374" i="5"/>
  <c r="C7375" i="5"/>
  <c r="C7376" i="5"/>
  <c r="C7377" i="5"/>
  <c r="C7378" i="5"/>
  <c r="C7379" i="5"/>
  <c r="C7380" i="5"/>
  <c r="C7381" i="5"/>
  <c r="C7382" i="5"/>
  <c r="C7383" i="5"/>
  <c r="C7384" i="5"/>
  <c r="C7385" i="5"/>
  <c r="C7386" i="5"/>
  <c r="C7387" i="5"/>
  <c r="C7388" i="5"/>
  <c r="C7389" i="5"/>
  <c r="C7390" i="5"/>
  <c r="C7391" i="5"/>
  <c r="C7392" i="5"/>
  <c r="C7393" i="5"/>
  <c r="C7394" i="5"/>
  <c r="C7395" i="5"/>
  <c r="C7396" i="5"/>
  <c r="C7397" i="5"/>
  <c r="C7398" i="5"/>
  <c r="C7399" i="5"/>
  <c r="C7400" i="5"/>
  <c r="C7401" i="5"/>
  <c r="C7402" i="5"/>
  <c r="C7403" i="5"/>
  <c r="C7404" i="5"/>
  <c r="C7405" i="5"/>
  <c r="C7406" i="5"/>
  <c r="C7407" i="5"/>
  <c r="C7408" i="5"/>
  <c r="C7409" i="5"/>
  <c r="C7410" i="5"/>
  <c r="C7411" i="5"/>
  <c r="C7412" i="5"/>
  <c r="C7413" i="5"/>
  <c r="C7414" i="5"/>
  <c r="C7415" i="5"/>
  <c r="C7416" i="5"/>
  <c r="C7417" i="5"/>
  <c r="C7418" i="5"/>
  <c r="C7419" i="5"/>
  <c r="C7420" i="5"/>
  <c r="C7421" i="5"/>
  <c r="C7422" i="5"/>
  <c r="C7423" i="5"/>
  <c r="C7424" i="5"/>
  <c r="C7425" i="5"/>
  <c r="C7426" i="5"/>
  <c r="C7427" i="5"/>
  <c r="C7428" i="5"/>
  <c r="C7429" i="5"/>
  <c r="C7430" i="5"/>
  <c r="C7431" i="5"/>
  <c r="C7432" i="5"/>
  <c r="C7433" i="5"/>
  <c r="C7434" i="5"/>
  <c r="C7435" i="5"/>
  <c r="C7436" i="5"/>
  <c r="C7437" i="5"/>
  <c r="C7438" i="5"/>
  <c r="C7439" i="5"/>
  <c r="C7440" i="5"/>
  <c r="C7441" i="5"/>
  <c r="C7442" i="5"/>
  <c r="C7443" i="5"/>
  <c r="C7444" i="5"/>
  <c r="C7445" i="5"/>
  <c r="C7446" i="5"/>
  <c r="C7447" i="5"/>
  <c r="C7448" i="5"/>
  <c r="C7449" i="5"/>
  <c r="C7450" i="5"/>
  <c r="C7451" i="5"/>
  <c r="C7452" i="5"/>
  <c r="C7453" i="5"/>
  <c r="C7454" i="5"/>
  <c r="C7455" i="5"/>
  <c r="C7456" i="5"/>
  <c r="C7457" i="5"/>
  <c r="C7458" i="5"/>
  <c r="C7459" i="5"/>
  <c r="C7460" i="5"/>
  <c r="C7461" i="5"/>
  <c r="C7462" i="5"/>
  <c r="C7463" i="5"/>
  <c r="C7464" i="5"/>
  <c r="C7465" i="5"/>
  <c r="C7466" i="5"/>
  <c r="C7467" i="5"/>
  <c r="C7468" i="5"/>
  <c r="C7469" i="5"/>
  <c r="C7470" i="5"/>
  <c r="C7471" i="5"/>
  <c r="C7472" i="5"/>
  <c r="C7473" i="5"/>
  <c r="C7474" i="5"/>
  <c r="C7475" i="5"/>
  <c r="C7476" i="5"/>
  <c r="C7477" i="5"/>
  <c r="C7478" i="5"/>
  <c r="C7479" i="5"/>
  <c r="C7480" i="5"/>
  <c r="C7481" i="5"/>
  <c r="C7482" i="5"/>
  <c r="C7483" i="5"/>
  <c r="C7484" i="5"/>
  <c r="C7485" i="5"/>
  <c r="C7486" i="5"/>
  <c r="C7487" i="5"/>
  <c r="C7488" i="5"/>
  <c r="C7489" i="5"/>
  <c r="C7490" i="5"/>
  <c r="C7491" i="5"/>
  <c r="C7492" i="5"/>
  <c r="C7493" i="5"/>
  <c r="C7494" i="5"/>
  <c r="C7495" i="5"/>
  <c r="C7496" i="5"/>
  <c r="C7497" i="5"/>
  <c r="C7498" i="5"/>
  <c r="C7499" i="5"/>
  <c r="C7500" i="5"/>
  <c r="C7501" i="5"/>
  <c r="C7502" i="5"/>
  <c r="C7503" i="5"/>
  <c r="C7504" i="5"/>
  <c r="C7505" i="5"/>
  <c r="C7506" i="5"/>
  <c r="C7507" i="5"/>
  <c r="C7508" i="5"/>
  <c r="C7509" i="5"/>
  <c r="C7510" i="5"/>
  <c r="C7511" i="5"/>
  <c r="C7512" i="5"/>
  <c r="C7513" i="5"/>
  <c r="C7514" i="5"/>
  <c r="C7515" i="5"/>
  <c r="C7516" i="5"/>
  <c r="C7517" i="5"/>
  <c r="C7518" i="5"/>
  <c r="C7519" i="5"/>
  <c r="C7520" i="5"/>
  <c r="C7521" i="5"/>
  <c r="C7522" i="5"/>
  <c r="C7523" i="5"/>
  <c r="C7524" i="5"/>
  <c r="C7525" i="5"/>
  <c r="C7526" i="5"/>
  <c r="C7527" i="5"/>
  <c r="C7528" i="5"/>
  <c r="C7529" i="5"/>
  <c r="C7530" i="5"/>
  <c r="C7531" i="5"/>
  <c r="C7532" i="5"/>
  <c r="C7533" i="5"/>
  <c r="C7534" i="5"/>
  <c r="C7535" i="5"/>
  <c r="C7536" i="5"/>
  <c r="C7537" i="5"/>
  <c r="C7538" i="5"/>
  <c r="C7539" i="5"/>
  <c r="C7540" i="5"/>
  <c r="C7541" i="5"/>
  <c r="C7542" i="5"/>
  <c r="C7543" i="5"/>
  <c r="C7544" i="5"/>
  <c r="C7545" i="5"/>
  <c r="C7546" i="5"/>
  <c r="C7547" i="5"/>
  <c r="C7548" i="5"/>
  <c r="C7549" i="5"/>
  <c r="C7550" i="5"/>
  <c r="C7551" i="5"/>
  <c r="C7552" i="5"/>
  <c r="C7553" i="5"/>
  <c r="C7554" i="5"/>
  <c r="C7555" i="5"/>
  <c r="C7556" i="5"/>
  <c r="C7557" i="5"/>
  <c r="C7558" i="5"/>
  <c r="C7559" i="5"/>
  <c r="C7560" i="5"/>
  <c r="C7561" i="5"/>
  <c r="C7562" i="5"/>
  <c r="C7563" i="5"/>
  <c r="C7564" i="5"/>
  <c r="C7565" i="5"/>
  <c r="C7566" i="5"/>
  <c r="C7567" i="5"/>
  <c r="C7568" i="5"/>
  <c r="C7569" i="5"/>
  <c r="C7570" i="5"/>
  <c r="C7571" i="5"/>
  <c r="C7572" i="5"/>
  <c r="C7573" i="5"/>
  <c r="C7574" i="5"/>
  <c r="C7575" i="5"/>
  <c r="C7576" i="5"/>
  <c r="C7577" i="5"/>
  <c r="C7578" i="5"/>
  <c r="C7579" i="5"/>
  <c r="C7580" i="5"/>
  <c r="C7581" i="5"/>
  <c r="C7582" i="5"/>
  <c r="C7583" i="5"/>
  <c r="C7584" i="5"/>
  <c r="C7585" i="5"/>
  <c r="C7586" i="5"/>
  <c r="C7587" i="5"/>
  <c r="C7588" i="5"/>
  <c r="C7589" i="5"/>
  <c r="C7590" i="5"/>
  <c r="C7591" i="5"/>
  <c r="C7592" i="5"/>
  <c r="C7593" i="5"/>
  <c r="C7594" i="5"/>
  <c r="C7595" i="5"/>
  <c r="C7596" i="5"/>
  <c r="C7597" i="5"/>
  <c r="C7598" i="5"/>
  <c r="C7599" i="5"/>
  <c r="C7600" i="5"/>
  <c r="C7601" i="5"/>
  <c r="C7602" i="5"/>
  <c r="C7603" i="5"/>
  <c r="C7604" i="5"/>
  <c r="C7605" i="5"/>
  <c r="C7606" i="5"/>
  <c r="C7607" i="5"/>
  <c r="C7608" i="5"/>
  <c r="C7609" i="5"/>
  <c r="C7610" i="5"/>
  <c r="C7611" i="5"/>
  <c r="C7612" i="5"/>
  <c r="C7613" i="5"/>
  <c r="C7614" i="5"/>
  <c r="C7615" i="5"/>
  <c r="C7616" i="5"/>
  <c r="C7617" i="5"/>
  <c r="C7618" i="5"/>
  <c r="C7619" i="5"/>
  <c r="C7620" i="5"/>
  <c r="C7621" i="5"/>
  <c r="C7622" i="5"/>
  <c r="C7623" i="5"/>
  <c r="C7624" i="5"/>
  <c r="C7625" i="5"/>
  <c r="C7626" i="5"/>
  <c r="C7627" i="5"/>
  <c r="C7628" i="5"/>
  <c r="C7629" i="5"/>
  <c r="C7630" i="5"/>
  <c r="C7631" i="5"/>
  <c r="C7632" i="5"/>
  <c r="C7633" i="5"/>
  <c r="C7634" i="5"/>
  <c r="C7635" i="5"/>
  <c r="C7636" i="5"/>
  <c r="C7637" i="5"/>
  <c r="C7638" i="5"/>
  <c r="C7639" i="5"/>
  <c r="C7640" i="5"/>
  <c r="C7641" i="5"/>
  <c r="C7642" i="5"/>
  <c r="C7643" i="5"/>
  <c r="C7644" i="5"/>
  <c r="C7645" i="5"/>
  <c r="C7646" i="5"/>
  <c r="C7647" i="5"/>
  <c r="C7648" i="5"/>
  <c r="C7649" i="5"/>
  <c r="C7650" i="5"/>
  <c r="C7651" i="5"/>
  <c r="C7652" i="5"/>
  <c r="C7653" i="5"/>
  <c r="C7654" i="5"/>
  <c r="C7655" i="5"/>
  <c r="C7656" i="5"/>
  <c r="C7657" i="5"/>
  <c r="C7658" i="5"/>
  <c r="C7659" i="5"/>
  <c r="C7660" i="5"/>
  <c r="C7661" i="5"/>
  <c r="C7662" i="5"/>
  <c r="C7663" i="5"/>
  <c r="C7664" i="5"/>
  <c r="C7665" i="5"/>
  <c r="C7666" i="5"/>
  <c r="C7667" i="5"/>
  <c r="C7668" i="5"/>
  <c r="C7669" i="5"/>
  <c r="C7670" i="5"/>
  <c r="C7671" i="5"/>
  <c r="C7672" i="5"/>
  <c r="C7673" i="5"/>
  <c r="C7674" i="5"/>
  <c r="C7675" i="5"/>
  <c r="C7676" i="5"/>
  <c r="C7677" i="5"/>
  <c r="C7678" i="5"/>
  <c r="C7679" i="5"/>
  <c r="C7680" i="5"/>
  <c r="C7681" i="5"/>
  <c r="C7682" i="5"/>
  <c r="C7683" i="5"/>
  <c r="C7684" i="5"/>
  <c r="C7685" i="5"/>
  <c r="C7686" i="5"/>
  <c r="C7687" i="5"/>
  <c r="C7688" i="5"/>
  <c r="C7689" i="5"/>
  <c r="C7690" i="5"/>
  <c r="C7691" i="5"/>
  <c r="C7692" i="5"/>
  <c r="C7693" i="5"/>
  <c r="C7694" i="5"/>
  <c r="C7695" i="5"/>
  <c r="C7696" i="5"/>
  <c r="C7697" i="5"/>
  <c r="C7698" i="5"/>
  <c r="C7699" i="5"/>
  <c r="C7700" i="5"/>
  <c r="C7701" i="5"/>
  <c r="C7702" i="5"/>
  <c r="C7703" i="5"/>
  <c r="C7704" i="5"/>
  <c r="C7705" i="5"/>
  <c r="C7706" i="5"/>
  <c r="C7707" i="5"/>
  <c r="C7708" i="5"/>
  <c r="C7709" i="5"/>
  <c r="C7710" i="5"/>
  <c r="C7711" i="5"/>
  <c r="C7712" i="5"/>
  <c r="C7713" i="5"/>
  <c r="C7714" i="5"/>
  <c r="C7715" i="5"/>
  <c r="C7716" i="5"/>
  <c r="C7717" i="5"/>
  <c r="C7718" i="5"/>
  <c r="C7719" i="5"/>
  <c r="C7720" i="5"/>
  <c r="C7721" i="5"/>
  <c r="C7722" i="5"/>
  <c r="C7723" i="5"/>
  <c r="C7724" i="5"/>
  <c r="C7725" i="5"/>
  <c r="C7726" i="5"/>
  <c r="C7727" i="5"/>
  <c r="C7728" i="5"/>
  <c r="C7729" i="5"/>
  <c r="C7730" i="5"/>
  <c r="C7731" i="5"/>
  <c r="C7732" i="5"/>
  <c r="C7733" i="5"/>
  <c r="C7734" i="5"/>
  <c r="C7735" i="5"/>
  <c r="C7736" i="5"/>
  <c r="C7737" i="5"/>
  <c r="C7738" i="5"/>
  <c r="C7739" i="5"/>
  <c r="C7740" i="5"/>
  <c r="C7741" i="5"/>
  <c r="C7742" i="5"/>
  <c r="C7743" i="5"/>
  <c r="C7744" i="5"/>
  <c r="C7745" i="5"/>
  <c r="C7746" i="5"/>
  <c r="C7747" i="5"/>
  <c r="C7748" i="5"/>
  <c r="C7749" i="5"/>
  <c r="C7750" i="5"/>
  <c r="C7751" i="5"/>
  <c r="C7752" i="5"/>
  <c r="C7753" i="5"/>
  <c r="C7754" i="5"/>
  <c r="C7755" i="5"/>
  <c r="C7756" i="5"/>
  <c r="C7757" i="5"/>
  <c r="C7758" i="5"/>
  <c r="C7759" i="5"/>
  <c r="C7760" i="5"/>
  <c r="C7761" i="5"/>
  <c r="C7762" i="5"/>
  <c r="C7763" i="5"/>
  <c r="C7764" i="5"/>
  <c r="C7765" i="5"/>
  <c r="C7766" i="5"/>
  <c r="C7767" i="5"/>
  <c r="C7768" i="5"/>
  <c r="C7769" i="5"/>
  <c r="C7770" i="5"/>
  <c r="C7771" i="5"/>
  <c r="C7772" i="5"/>
  <c r="C7773" i="5"/>
  <c r="C7774" i="5"/>
  <c r="C7775" i="5"/>
  <c r="C7776" i="5"/>
  <c r="C7777" i="5"/>
  <c r="C7778" i="5"/>
  <c r="C7779" i="5"/>
  <c r="C7780" i="5"/>
  <c r="C7781" i="5"/>
  <c r="C7782" i="5"/>
  <c r="C7783" i="5"/>
  <c r="C7784" i="5"/>
  <c r="C7785" i="5"/>
  <c r="C7786" i="5"/>
  <c r="C7787" i="5"/>
  <c r="C7788" i="5"/>
  <c r="C7789" i="5"/>
  <c r="C7790" i="5"/>
  <c r="C7791" i="5"/>
  <c r="C7792" i="5"/>
  <c r="C7793" i="5"/>
  <c r="C7794" i="5"/>
  <c r="C7795" i="5"/>
  <c r="C7796" i="5"/>
  <c r="C7797" i="5"/>
  <c r="C7798" i="5"/>
  <c r="C7799" i="5"/>
  <c r="C7800" i="5"/>
  <c r="C7801" i="5"/>
  <c r="C7802" i="5"/>
  <c r="C7803" i="5"/>
  <c r="C7804" i="5"/>
  <c r="C7805" i="5"/>
  <c r="C7806" i="5"/>
  <c r="C7807" i="5"/>
  <c r="C7808" i="5"/>
  <c r="C7809" i="5"/>
  <c r="C7810" i="5"/>
  <c r="C7811" i="5"/>
  <c r="C7812" i="5"/>
  <c r="C7813" i="5"/>
  <c r="C7814" i="5"/>
  <c r="C7815" i="5"/>
  <c r="C7816" i="5"/>
  <c r="C7817" i="5"/>
  <c r="C7818" i="5"/>
  <c r="C7819" i="5"/>
  <c r="C7820" i="5"/>
  <c r="C7821" i="5"/>
  <c r="C7822" i="5"/>
  <c r="C7823" i="5"/>
  <c r="C7824" i="5"/>
  <c r="C7825" i="5"/>
  <c r="C7826" i="5"/>
  <c r="C7827" i="5"/>
  <c r="C7828" i="5"/>
  <c r="C7829" i="5"/>
  <c r="C7830" i="5"/>
  <c r="C7831" i="5"/>
  <c r="C7832" i="5"/>
  <c r="C7833" i="5"/>
  <c r="C7834" i="5"/>
  <c r="C7835" i="5"/>
  <c r="C7836" i="5"/>
  <c r="C7837" i="5"/>
  <c r="C7838" i="5"/>
  <c r="C7839" i="5"/>
  <c r="C7840" i="5"/>
  <c r="C7841" i="5"/>
  <c r="C7842" i="5"/>
  <c r="C7843" i="5"/>
  <c r="C7844" i="5"/>
  <c r="C7845" i="5"/>
  <c r="C7846" i="5"/>
  <c r="C7847" i="5"/>
  <c r="C7848" i="5"/>
  <c r="C7849" i="5"/>
  <c r="C7850" i="5"/>
  <c r="C7851" i="5"/>
  <c r="C7852" i="5"/>
  <c r="C7853" i="5"/>
  <c r="C7854" i="5"/>
  <c r="C7855" i="5"/>
  <c r="C7856" i="5"/>
  <c r="C7857" i="5"/>
  <c r="C7858" i="5"/>
  <c r="C7859" i="5"/>
  <c r="C7860" i="5"/>
  <c r="C7861" i="5"/>
  <c r="C7862" i="5"/>
  <c r="C7863" i="5"/>
  <c r="C7864" i="5"/>
  <c r="C7865" i="5"/>
  <c r="C7866" i="5"/>
  <c r="C7867" i="5"/>
  <c r="C7868" i="5"/>
  <c r="C7869" i="5"/>
  <c r="C7870" i="5"/>
  <c r="C7871" i="5"/>
  <c r="C7872" i="5"/>
  <c r="C7873" i="5"/>
  <c r="C7874" i="5"/>
  <c r="C7875" i="5"/>
  <c r="C7876" i="5"/>
  <c r="C7877" i="5"/>
  <c r="C7878" i="5"/>
  <c r="C7879" i="5"/>
  <c r="C7880" i="5"/>
  <c r="C7881" i="5"/>
  <c r="C7882" i="5"/>
  <c r="C7883" i="5"/>
  <c r="C7884" i="5"/>
  <c r="C7885" i="5"/>
  <c r="C7886" i="5"/>
  <c r="C7887" i="5"/>
  <c r="C7888" i="5"/>
  <c r="C7889" i="5"/>
  <c r="C7890" i="5"/>
  <c r="C7891" i="5"/>
  <c r="C7892" i="5"/>
  <c r="C7893" i="5"/>
  <c r="C7894" i="5"/>
  <c r="C7895" i="5"/>
  <c r="C7896" i="5"/>
  <c r="C7897" i="5"/>
  <c r="C7898" i="5"/>
  <c r="C7899" i="5"/>
  <c r="C7900" i="5"/>
  <c r="C7901" i="5"/>
  <c r="C7902" i="5"/>
  <c r="C7903" i="5"/>
  <c r="C7904" i="5"/>
  <c r="C7905" i="5"/>
  <c r="C7906" i="5"/>
  <c r="C7907" i="5"/>
  <c r="C7908" i="5"/>
  <c r="C7909" i="5"/>
  <c r="C7910" i="5"/>
  <c r="C7911" i="5"/>
  <c r="C7912" i="5"/>
  <c r="C7913" i="5"/>
  <c r="C7914" i="5"/>
  <c r="C7915" i="5"/>
  <c r="C7916" i="5"/>
  <c r="C7917" i="5"/>
  <c r="C7918" i="5"/>
  <c r="C7919" i="5"/>
  <c r="C7920" i="5"/>
  <c r="C7921" i="5"/>
  <c r="C7922" i="5"/>
  <c r="C7923" i="5"/>
  <c r="C7924" i="5"/>
  <c r="C7925" i="5"/>
  <c r="C7926" i="5"/>
  <c r="C7927" i="5"/>
  <c r="C7928" i="5"/>
  <c r="C7929" i="5"/>
  <c r="C7930" i="5"/>
  <c r="C7931" i="5"/>
  <c r="C7932" i="5"/>
  <c r="C7933" i="5"/>
  <c r="C7934" i="5"/>
  <c r="C7935" i="5"/>
  <c r="C7936" i="5"/>
  <c r="C7937" i="5"/>
  <c r="C7938" i="5"/>
  <c r="C7939" i="5"/>
  <c r="C7940" i="5"/>
  <c r="C7941" i="5"/>
  <c r="C7942" i="5"/>
  <c r="C7943" i="5"/>
  <c r="C7944" i="5"/>
  <c r="C7945" i="5"/>
  <c r="C7946" i="5"/>
  <c r="C7947" i="5"/>
  <c r="C7948" i="5"/>
  <c r="C7949" i="5"/>
  <c r="C7950" i="5"/>
  <c r="C7951" i="5"/>
  <c r="C7952" i="5"/>
  <c r="C7953" i="5"/>
  <c r="C7954" i="5"/>
  <c r="C7955" i="5"/>
  <c r="C7956" i="5"/>
  <c r="C7957" i="5"/>
  <c r="C7958" i="5"/>
  <c r="C7959" i="5"/>
  <c r="C7960" i="5"/>
  <c r="C7961" i="5"/>
  <c r="C7962" i="5"/>
  <c r="C7963" i="5"/>
  <c r="C7964" i="5"/>
  <c r="C7965" i="5"/>
  <c r="C7966" i="5"/>
  <c r="C7967" i="5"/>
  <c r="C7968" i="5"/>
  <c r="C7969" i="5"/>
  <c r="C7970" i="5"/>
  <c r="C7971" i="5"/>
  <c r="C7972" i="5"/>
  <c r="C7973" i="5"/>
  <c r="C7974" i="5"/>
  <c r="C7975" i="5"/>
  <c r="C7976" i="5"/>
  <c r="C7977" i="5"/>
  <c r="C7978" i="5"/>
  <c r="C7979" i="5"/>
  <c r="C7980" i="5"/>
  <c r="C7981" i="5"/>
  <c r="C7982" i="5"/>
  <c r="C7983" i="5"/>
  <c r="C7984" i="5"/>
  <c r="C7985" i="5"/>
  <c r="C7986" i="5"/>
  <c r="C7987" i="5"/>
  <c r="C7988" i="5"/>
  <c r="C7989" i="5"/>
  <c r="C7990" i="5"/>
  <c r="C7991" i="5"/>
  <c r="C7992" i="5"/>
  <c r="C7993" i="5"/>
  <c r="C7994" i="5"/>
  <c r="C7995" i="5"/>
  <c r="C7996" i="5"/>
  <c r="C7997" i="5"/>
  <c r="C7998" i="5"/>
  <c r="C7999" i="5"/>
  <c r="C8000" i="5"/>
  <c r="C8001" i="5"/>
  <c r="C8002" i="5"/>
  <c r="C8003" i="5"/>
  <c r="C8004" i="5"/>
  <c r="C8005" i="5"/>
  <c r="C8006" i="5"/>
  <c r="C8007" i="5"/>
  <c r="C8008" i="5"/>
  <c r="C8009" i="5"/>
  <c r="C8010" i="5"/>
  <c r="C8011" i="5"/>
  <c r="C8012" i="5"/>
  <c r="C8013" i="5"/>
  <c r="C8014" i="5"/>
  <c r="C8015" i="5"/>
  <c r="C8016" i="5"/>
  <c r="C8017" i="5"/>
  <c r="C8018" i="5"/>
  <c r="C8019" i="5"/>
  <c r="C8020" i="5"/>
  <c r="C8021" i="5"/>
  <c r="C8022" i="5"/>
  <c r="C8023" i="5"/>
  <c r="C8024" i="5"/>
  <c r="C8025" i="5"/>
  <c r="C8026" i="5"/>
  <c r="C8027" i="5"/>
  <c r="C8028" i="5"/>
  <c r="C8029" i="5"/>
  <c r="C8030" i="5"/>
  <c r="C8031" i="5"/>
  <c r="C8032" i="5"/>
  <c r="C8033" i="5"/>
  <c r="C8034" i="5"/>
  <c r="C8035" i="5"/>
  <c r="C8036" i="5"/>
  <c r="C8037" i="5"/>
  <c r="C8038" i="5"/>
  <c r="C8039" i="5"/>
  <c r="C8040" i="5"/>
  <c r="C8041" i="5"/>
  <c r="C8042" i="5"/>
  <c r="C8043" i="5"/>
  <c r="C8044" i="5"/>
  <c r="C8045" i="5"/>
  <c r="C8046" i="5"/>
  <c r="C8047" i="5"/>
  <c r="C8048" i="5"/>
  <c r="C8049" i="5"/>
  <c r="C8050" i="5"/>
  <c r="C8051" i="5"/>
  <c r="C8052" i="5"/>
  <c r="C8053" i="5"/>
  <c r="C8054" i="5"/>
  <c r="C8055" i="5"/>
  <c r="C8056" i="5"/>
  <c r="C8057" i="5"/>
  <c r="C8058" i="5"/>
  <c r="C8059" i="5"/>
  <c r="C8060" i="5"/>
  <c r="C8061" i="5"/>
  <c r="C8062" i="5"/>
  <c r="C8063" i="5"/>
  <c r="C8064" i="5"/>
  <c r="C8065" i="5"/>
  <c r="C8066" i="5"/>
  <c r="C8067" i="5"/>
  <c r="C8068" i="5"/>
  <c r="C8069" i="5"/>
  <c r="C8070" i="5"/>
  <c r="C8071" i="5"/>
  <c r="C8072" i="5"/>
  <c r="C8073" i="5"/>
  <c r="C8074" i="5"/>
  <c r="C8075" i="5"/>
  <c r="C8076" i="5"/>
  <c r="C8077" i="5"/>
  <c r="C8078" i="5"/>
  <c r="C8079" i="5"/>
  <c r="C8080" i="5"/>
  <c r="C8081" i="5"/>
  <c r="C8082" i="5"/>
  <c r="C8083" i="5"/>
  <c r="C8084" i="5"/>
  <c r="C8085" i="5"/>
  <c r="C8086" i="5"/>
  <c r="C8087" i="5"/>
  <c r="C8088" i="5"/>
  <c r="C8089" i="5"/>
  <c r="C8090" i="5"/>
  <c r="C8091" i="5"/>
  <c r="C8092" i="5"/>
  <c r="C8093" i="5"/>
  <c r="C8094" i="5"/>
  <c r="C8095" i="5"/>
  <c r="C8096" i="5"/>
  <c r="C8097" i="5"/>
  <c r="C8098" i="5"/>
  <c r="C8099" i="5"/>
  <c r="C8100" i="5"/>
  <c r="C8101" i="5"/>
  <c r="C8102" i="5"/>
  <c r="C8103" i="5"/>
  <c r="C8104" i="5"/>
  <c r="C8105" i="5"/>
  <c r="C8106" i="5"/>
  <c r="C8107" i="5"/>
  <c r="C8108" i="5"/>
  <c r="C8109" i="5"/>
  <c r="C8110" i="5"/>
  <c r="C8111" i="5"/>
  <c r="C8112" i="5"/>
  <c r="C8113" i="5"/>
  <c r="C8114" i="5"/>
  <c r="C8115" i="5"/>
  <c r="C8116" i="5"/>
  <c r="C8117" i="5"/>
  <c r="C8118" i="5"/>
  <c r="C8119" i="5"/>
  <c r="C8120" i="5"/>
  <c r="C8121" i="5"/>
  <c r="C8122" i="5"/>
  <c r="C8123" i="5"/>
  <c r="C8124" i="5"/>
  <c r="C8125" i="5"/>
  <c r="C8126" i="5"/>
  <c r="C8127" i="5"/>
  <c r="C8128" i="5"/>
  <c r="C8129" i="5"/>
  <c r="C8130" i="5"/>
  <c r="C8131" i="5"/>
  <c r="C8132" i="5"/>
  <c r="C8133" i="5"/>
  <c r="C8134" i="5"/>
  <c r="C8135" i="5"/>
  <c r="C8136" i="5"/>
  <c r="C8137" i="5"/>
  <c r="C8138" i="5"/>
  <c r="C8139" i="5"/>
  <c r="C8140" i="5"/>
  <c r="C8141" i="5"/>
  <c r="C8142" i="5"/>
  <c r="C8143" i="5"/>
  <c r="C8144" i="5"/>
  <c r="C8145" i="5"/>
  <c r="C8146" i="5"/>
  <c r="C8147" i="5"/>
  <c r="C8148" i="5"/>
  <c r="C8149" i="5"/>
  <c r="C8150" i="5"/>
  <c r="C8151" i="5"/>
  <c r="C8152" i="5"/>
  <c r="C8153" i="5"/>
  <c r="C8154" i="5"/>
  <c r="C8155" i="5"/>
  <c r="C8156" i="5"/>
  <c r="C8157" i="5"/>
  <c r="C8158" i="5"/>
  <c r="C8159" i="5"/>
  <c r="C8160" i="5"/>
  <c r="C8161" i="5"/>
  <c r="C8162" i="5"/>
  <c r="C8163" i="5"/>
  <c r="C8164" i="5"/>
  <c r="C8165" i="5"/>
  <c r="C8166" i="5"/>
  <c r="C8167" i="5"/>
  <c r="C8168" i="5"/>
  <c r="C8169" i="5"/>
  <c r="C8170" i="5"/>
  <c r="C8171" i="5"/>
  <c r="C8172" i="5"/>
  <c r="C8173" i="5"/>
  <c r="C8174" i="5"/>
  <c r="C8175" i="5"/>
  <c r="C8176" i="5"/>
  <c r="C8177" i="5"/>
  <c r="C8178" i="5"/>
  <c r="C8179" i="5"/>
  <c r="C8180" i="5"/>
  <c r="C8181" i="5"/>
  <c r="C8182" i="5"/>
  <c r="C8183" i="5"/>
  <c r="C8184" i="5"/>
  <c r="C8185" i="5"/>
  <c r="C8186" i="5"/>
  <c r="C8187" i="5"/>
  <c r="C8188" i="5"/>
  <c r="C8189" i="5"/>
  <c r="C8190" i="5"/>
  <c r="C8191" i="5"/>
  <c r="C8192" i="5"/>
  <c r="C8193" i="5"/>
  <c r="C8194" i="5"/>
  <c r="C8195" i="5"/>
  <c r="C8196" i="5"/>
  <c r="C8197" i="5"/>
  <c r="C8198" i="5"/>
  <c r="C8199" i="5"/>
  <c r="C8200" i="5"/>
  <c r="C8201" i="5"/>
  <c r="C8202" i="5"/>
  <c r="C8203" i="5"/>
  <c r="C8204" i="5"/>
  <c r="C8205" i="5"/>
  <c r="C8206" i="5"/>
  <c r="C8207" i="5"/>
  <c r="C8208" i="5"/>
  <c r="C8209" i="5"/>
  <c r="C8210" i="5"/>
  <c r="C8211" i="5"/>
  <c r="C8212" i="5"/>
  <c r="C8213" i="5"/>
  <c r="C8214" i="5"/>
  <c r="C8215" i="5"/>
  <c r="C8216" i="5"/>
  <c r="C8217" i="5"/>
  <c r="C8218" i="5"/>
  <c r="C8219" i="5"/>
  <c r="C8220" i="5"/>
  <c r="C8221" i="5"/>
  <c r="C8222" i="5"/>
  <c r="C8223" i="5"/>
  <c r="C8224" i="5"/>
  <c r="C8225" i="5"/>
  <c r="C8226" i="5"/>
  <c r="C8227" i="5"/>
  <c r="C8228" i="5"/>
  <c r="C8229" i="5"/>
  <c r="C8230" i="5"/>
  <c r="C8231" i="5"/>
  <c r="C8232" i="5"/>
  <c r="C8233" i="5"/>
  <c r="C8234" i="5"/>
  <c r="C8235" i="5"/>
  <c r="C8236" i="5"/>
  <c r="C8237" i="5"/>
  <c r="C8238" i="5"/>
  <c r="C8239" i="5"/>
  <c r="C8240" i="5"/>
  <c r="C8241" i="5"/>
  <c r="C8242" i="5"/>
  <c r="C8243" i="5"/>
  <c r="C8244" i="5"/>
  <c r="C8245" i="5"/>
  <c r="C8246" i="5"/>
  <c r="C8247" i="5"/>
  <c r="C8248" i="5"/>
  <c r="C8249" i="5"/>
  <c r="C8250" i="5"/>
  <c r="C8251" i="5"/>
  <c r="C8252" i="5"/>
  <c r="C8253" i="5"/>
  <c r="C8254" i="5"/>
  <c r="C8255" i="5"/>
  <c r="C8256" i="5"/>
  <c r="C8257" i="5"/>
  <c r="C8258" i="5"/>
  <c r="C8259" i="5"/>
  <c r="C8260" i="5"/>
  <c r="C8261" i="5"/>
  <c r="C8262" i="5"/>
  <c r="C8263" i="5"/>
  <c r="C8264" i="5"/>
  <c r="C8265" i="5"/>
  <c r="C8266" i="5"/>
  <c r="C8267" i="5"/>
  <c r="C8268" i="5"/>
  <c r="C8269" i="5"/>
  <c r="C8270" i="5"/>
  <c r="C8271" i="5"/>
  <c r="C8272" i="5"/>
  <c r="C8273" i="5"/>
  <c r="C8274" i="5"/>
  <c r="C8275" i="5"/>
  <c r="C8276" i="5"/>
  <c r="C8277" i="5"/>
  <c r="C8278" i="5"/>
  <c r="C8279" i="5"/>
  <c r="C8280" i="5"/>
  <c r="C8281" i="5"/>
  <c r="C8282" i="5"/>
  <c r="C8283" i="5"/>
  <c r="C8284" i="5"/>
  <c r="C8285" i="5"/>
  <c r="C8286" i="5"/>
  <c r="C8287" i="5"/>
  <c r="C8288" i="5"/>
  <c r="C8289" i="5"/>
  <c r="C8290" i="5"/>
  <c r="C8291" i="5"/>
  <c r="C8292" i="5"/>
  <c r="C8293" i="5"/>
  <c r="C8294" i="5"/>
  <c r="C8295" i="5"/>
  <c r="C8296" i="5"/>
  <c r="C8297" i="5"/>
  <c r="C8298" i="5"/>
  <c r="C8299" i="5"/>
  <c r="C8300" i="5"/>
  <c r="C8301" i="5"/>
  <c r="C8302" i="5"/>
  <c r="C8303" i="5"/>
  <c r="C8304" i="5"/>
  <c r="C8305" i="5"/>
  <c r="C8306" i="5"/>
  <c r="C8307" i="5"/>
  <c r="C8308" i="5"/>
  <c r="C8309" i="5"/>
  <c r="C8310" i="5"/>
  <c r="C8311" i="5"/>
  <c r="C8312" i="5"/>
  <c r="C8313" i="5"/>
  <c r="C8314" i="5"/>
  <c r="C8315" i="5"/>
  <c r="C8316" i="5"/>
  <c r="C8317" i="5"/>
  <c r="C8318" i="5"/>
  <c r="C8319" i="5"/>
  <c r="C8320" i="5"/>
  <c r="C8321" i="5"/>
  <c r="C8322" i="5"/>
  <c r="C8323" i="5"/>
  <c r="C8324" i="5"/>
  <c r="C8325" i="5"/>
  <c r="C8326" i="5"/>
  <c r="C8327" i="5"/>
  <c r="C8328" i="5"/>
  <c r="C8329" i="5"/>
  <c r="C8330" i="5"/>
  <c r="C8331" i="5"/>
  <c r="C8332" i="5"/>
  <c r="C8333" i="5"/>
  <c r="C8334" i="5"/>
  <c r="C8335" i="5"/>
  <c r="C8336" i="5"/>
  <c r="C8337" i="5"/>
  <c r="C8338" i="5"/>
  <c r="C8339" i="5"/>
  <c r="C8340" i="5"/>
  <c r="C8341" i="5"/>
  <c r="C8342" i="5"/>
  <c r="C8343" i="5"/>
  <c r="C8344" i="5"/>
  <c r="C8345" i="5"/>
  <c r="C8346" i="5"/>
  <c r="C8347" i="5"/>
  <c r="C8348" i="5"/>
  <c r="C8349" i="5"/>
  <c r="C8350" i="5"/>
  <c r="C8351" i="5"/>
  <c r="C8352" i="5"/>
  <c r="C8353" i="5"/>
  <c r="C8354" i="5"/>
  <c r="C8355" i="5"/>
  <c r="C8356" i="5"/>
  <c r="C8357" i="5"/>
  <c r="C8358" i="5"/>
  <c r="C8359" i="5"/>
  <c r="C8360" i="5"/>
  <c r="C8361" i="5"/>
  <c r="C8362" i="5"/>
  <c r="C8363" i="5"/>
  <c r="C8364" i="5"/>
  <c r="C8365" i="5"/>
  <c r="C8366" i="5"/>
  <c r="C8367" i="5"/>
  <c r="C8368" i="5"/>
  <c r="C8369" i="5"/>
  <c r="C8370" i="5"/>
  <c r="C8371" i="5"/>
  <c r="C8372" i="5"/>
  <c r="C8373" i="5"/>
  <c r="C8374" i="5"/>
  <c r="C8375" i="5"/>
  <c r="C8376" i="5"/>
  <c r="C8377" i="5"/>
  <c r="C8378" i="5"/>
  <c r="C8379" i="5"/>
  <c r="C8380" i="5"/>
  <c r="C8381" i="5"/>
  <c r="C8382" i="5"/>
  <c r="C8383" i="5"/>
  <c r="C8384" i="5"/>
  <c r="C8385" i="5"/>
  <c r="C8386" i="5"/>
  <c r="C8387" i="5"/>
  <c r="C8388" i="5"/>
  <c r="C8389" i="5"/>
  <c r="C8390" i="5"/>
  <c r="C8391" i="5"/>
  <c r="C8392" i="5"/>
  <c r="C8393" i="5"/>
  <c r="C8394" i="5"/>
  <c r="C8395" i="5"/>
  <c r="C8396" i="5"/>
  <c r="C8397" i="5"/>
  <c r="C8398" i="5"/>
  <c r="C8399" i="5"/>
  <c r="C8400" i="5"/>
  <c r="C8401" i="5"/>
  <c r="C8402" i="5"/>
  <c r="C8403" i="5"/>
  <c r="C8404" i="5"/>
  <c r="C8405" i="5"/>
  <c r="C8406" i="5"/>
  <c r="C8407" i="5"/>
  <c r="C8408" i="5"/>
  <c r="C8409" i="5"/>
  <c r="C8410" i="5"/>
  <c r="C8411" i="5"/>
  <c r="C8412" i="5"/>
  <c r="C8413" i="5"/>
  <c r="C8414" i="5"/>
  <c r="C8415" i="5"/>
  <c r="C8416" i="5"/>
  <c r="C8417" i="5"/>
  <c r="C8418" i="5"/>
  <c r="C8419" i="5"/>
  <c r="C8420" i="5"/>
  <c r="C8421" i="5"/>
  <c r="C8422" i="5"/>
  <c r="C8423" i="5"/>
  <c r="C8424" i="5"/>
  <c r="C8425" i="5"/>
  <c r="C8426" i="5"/>
  <c r="C8427" i="5"/>
  <c r="C8428" i="5"/>
  <c r="C8429" i="5"/>
  <c r="C8430" i="5"/>
  <c r="C8431" i="5"/>
  <c r="C8432" i="5"/>
  <c r="C8433" i="5"/>
  <c r="C8434" i="5"/>
  <c r="C8435" i="5"/>
  <c r="C8436" i="5"/>
  <c r="C8437" i="5"/>
  <c r="C8438" i="5"/>
  <c r="C8439" i="5"/>
  <c r="C8440" i="5"/>
  <c r="C8441" i="5"/>
  <c r="C8442" i="5"/>
  <c r="C8443" i="5"/>
  <c r="C8444" i="5"/>
  <c r="C8445" i="5"/>
  <c r="C8446" i="5"/>
  <c r="C8447" i="5"/>
  <c r="C8448" i="5"/>
  <c r="C8449" i="5"/>
  <c r="C8450" i="5"/>
  <c r="C8451" i="5"/>
  <c r="C8452" i="5"/>
  <c r="C8453" i="5"/>
  <c r="C8454" i="5"/>
  <c r="C8455" i="5"/>
  <c r="C8456" i="5"/>
  <c r="C8457" i="5"/>
  <c r="C8458" i="5"/>
  <c r="C8459" i="5"/>
  <c r="C8460" i="5"/>
  <c r="C8461" i="5"/>
  <c r="C8462" i="5"/>
  <c r="C8463" i="5"/>
  <c r="C8464" i="5"/>
  <c r="C8465" i="5"/>
  <c r="C8466" i="5"/>
  <c r="C8467" i="5"/>
  <c r="C8468" i="5"/>
  <c r="C8469" i="5"/>
  <c r="C8470" i="5"/>
  <c r="C8471" i="5"/>
  <c r="C8472" i="5"/>
  <c r="C8473" i="5"/>
  <c r="C8474" i="5"/>
  <c r="C8475" i="5"/>
  <c r="C8476" i="5"/>
  <c r="C8477" i="5"/>
  <c r="C8478" i="5"/>
  <c r="C8479" i="5"/>
  <c r="C8480" i="5"/>
  <c r="C8481" i="5"/>
  <c r="C8482" i="5"/>
  <c r="C8483" i="5"/>
  <c r="C8484" i="5"/>
  <c r="C8485" i="5"/>
  <c r="C8486" i="5"/>
  <c r="C8487" i="5"/>
  <c r="C8488" i="5"/>
  <c r="C8489" i="5"/>
  <c r="C8490" i="5"/>
  <c r="C8491" i="5"/>
  <c r="C8492" i="5"/>
  <c r="C8493" i="5"/>
  <c r="C8494" i="5"/>
  <c r="C8495" i="5"/>
  <c r="C8496" i="5"/>
  <c r="C8497" i="5"/>
  <c r="C8498" i="5"/>
  <c r="C8499" i="5"/>
  <c r="C8500" i="5"/>
  <c r="C8501" i="5"/>
  <c r="C8502" i="5"/>
  <c r="C8503" i="5"/>
  <c r="C8504" i="5"/>
  <c r="C8505" i="5"/>
  <c r="C8506" i="5"/>
  <c r="C8507" i="5"/>
  <c r="C8508" i="5"/>
  <c r="C8509" i="5"/>
  <c r="C8510" i="5"/>
  <c r="C8511" i="5"/>
  <c r="C8512" i="5"/>
  <c r="C8513" i="5"/>
  <c r="C8514" i="5"/>
  <c r="C8515" i="5"/>
  <c r="C8516" i="5"/>
  <c r="C8517" i="5"/>
  <c r="C8518" i="5"/>
  <c r="C8519" i="5"/>
  <c r="C8520" i="5"/>
  <c r="C8521" i="5"/>
  <c r="C8522" i="5"/>
  <c r="C8523" i="5"/>
  <c r="C8524" i="5"/>
  <c r="C8525" i="5"/>
  <c r="C8526" i="5"/>
  <c r="C8527" i="5"/>
  <c r="C8528" i="5"/>
  <c r="C8529" i="5"/>
  <c r="C8530" i="5"/>
  <c r="C8531" i="5"/>
  <c r="C8532" i="5"/>
  <c r="C8533" i="5"/>
  <c r="C8534" i="5"/>
  <c r="C8535" i="5"/>
  <c r="C8536" i="5"/>
  <c r="C8537" i="5"/>
  <c r="C8538" i="5"/>
  <c r="C8539" i="5"/>
  <c r="C8540" i="5"/>
  <c r="C8541" i="5"/>
  <c r="C8542" i="5"/>
  <c r="C8543" i="5"/>
  <c r="C8544" i="5"/>
  <c r="C8545" i="5"/>
  <c r="C8546" i="5"/>
  <c r="C8547" i="5"/>
  <c r="C8548" i="5"/>
  <c r="C8549" i="5"/>
  <c r="C8550" i="5"/>
  <c r="C8551" i="5"/>
  <c r="C8552" i="5"/>
  <c r="C8553" i="5"/>
  <c r="C8554" i="5"/>
  <c r="C8555" i="5"/>
  <c r="C8556" i="5"/>
  <c r="C8557" i="5"/>
  <c r="C8558" i="5"/>
  <c r="C8559" i="5"/>
  <c r="C8560" i="5"/>
  <c r="C8561" i="5"/>
  <c r="C8562" i="5"/>
  <c r="C8563" i="5"/>
  <c r="C8564" i="5"/>
  <c r="C8565" i="5"/>
  <c r="C8566" i="5"/>
  <c r="C8567" i="5"/>
  <c r="C8568" i="5"/>
  <c r="C8569" i="5"/>
  <c r="C8570" i="5"/>
  <c r="C8571" i="5"/>
  <c r="C8572" i="5"/>
  <c r="C8573" i="5"/>
  <c r="C8574" i="5"/>
  <c r="C8575" i="5"/>
  <c r="C8576" i="5"/>
  <c r="C8577" i="5"/>
  <c r="C8578" i="5"/>
  <c r="C8579" i="5"/>
  <c r="C8580" i="5"/>
  <c r="C8581" i="5"/>
  <c r="C8582" i="5"/>
  <c r="C8583" i="5"/>
  <c r="C8584" i="5"/>
  <c r="C8585" i="5"/>
  <c r="C8586" i="5"/>
  <c r="C8587" i="5"/>
  <c r="C8588" i="5"/>
  <c r="C8589" i="5"/>
  <c r="C8590" i="5"/>
  <c r="C8591" i="5"/>
  <c r="C8592" i="5"/>
  <c r="C8593" i="5"/>
  <c r="C8594" i="5"/>
  <c r="C8595" i="5"/>
  <c r="C8596" i="5"/>
  <c r="C8597" i="5"/>
  <c r="C8598" i="5"/>
  <c r="C8599" i="5"/>
  <c r="C8600" i="5"/>
  <c r="C8601" i="5"/>
  <c r="C8602" i="5"/>
  <c r="C8603" i="5"/>
  <c r="C8604" i="5"/>
  <c r="C8605" i="5"/>
  <c r="C8606" i="5"/>
  <c r="C8607" i="5"/>
  <c r="C8608" i="5"/>
  <c r="C8609" i="5"/>
  <c r="C8610" i="5"/>
  <c r="C8611" i="5"/>
  <c r="C8612" i="5"/>
  <c r="C8613" i="5"/>
  <c r="C8614" i="5"/>
  <c r="C8615" i="5"/>
  <c r="C8616" i="5"/>
  <c r="C8617" i="5"/>
  <c r="C8618" i="5"/>
  <c r="C8619" i="5"/>
  <c r="C8620" i="5"/>
  <c r="C8621" i="5"/>
  <c r="C8622" i="5"/>
  <c r="C8623" i="5"/>
  <c r="C8624" i="5"/>
  <c r="C8625" i="5"/>
  <c r="C8626" i="5"/>
  <c r="C8627" i="5"/>
  <c r="C8628" i="5"/>
  <c r="C8629" i="5"/>
  <c r="C8630" i="5"/>
  <c r="C8631" i="5"/>
  <c r="C8632" i="5"/>
  <c r="C8633" i="5"/>
  <c r="C8634" i="5"/>
  <c r="C8635" i="5"/>
  <c r="C8636" i="5"/>
  <c r="C8637" i="5"/>
  <c r="C8638" i="5"/>
  <c r="C8639" i="5"/>
  <c r="C8640" i="5"/>
  <c r="C8641" i="5"/>
  <c r="C8642" i="5"/>
  <c r="C8643" i="5"/>
  <c r="C8644" i="5"/>
  <c r="C8645" i="5"/>
  <c r="C8646" i="5"/>
  <c r="C8647" i="5"/>
  <c r="C8648" i="5"/>
  <c r="C8649" i="5"/>
  <c r="C8650" i="5"/>
  <c r="C8651" i="5"/>
  <c r="C8652" i="5"/>
  <c r="C8653" i="5"/>
  <c r="C8654" i="5"/>
  <c r="C8655" i="5"/>
  <c r="C8656" i="5"/>
  <c r="C8657" i="5"/>
  <c r="C8658" i="5"/>
  <c r="C8659" i="5"/>
  <c r="C8660" i="5"/>
  <c r="C8661" i="5"/>
  <c r="C8662" i="5"/>
  <c r="C8663" i="5"/>
  <c r="C8664" i="5"/>
  <c r="C8665" i="5"/>
  <c r="C8666" i="5"/>
  <c r="C8667" i="5"/>
  <c r="C8668" i="5"/>
  <c r="C8669" i="5"/>
  <c r="C8670" i="5"/>
  <c r="C8671" i="5"/>
  <c r="C8672" i="5"/>
  <c r="C8673" i="5"/>
  <c r="C8674" i="5"/>
  <c r="C8675" i="5"/>
  <c r="C8676" i="5"/>
  <c r="C8677" i="5"/>
  <c r="C8678" i="5"/>
  <c r="C8679" i="5"/>
  <c r="C8680" i="5"/>
  <c r="C8681" i="5"/>
  <c r="C8682" i="5"/>
  <c r="C8683" i="5"/>
  <c r="C8684" i="5"/>
  <c r="C8685" i="5"/>
  <c r="C8686" i="5"/>
  <c r="C8687" i="5"/>
  <c r="C8688" i="5"/>
  <c r="C8689" i="5"/>
  <c r="C8690" i="5"/>
  <c r="C8691" i="5"/>
  <c r="C8692" i="5"/>
  <c r="C8693" i="5"/>
  <c r="C8694" i="5"/>
  <c r="C8695" i="5"/>
  <c r="C8696" i="5"/>
  <c r="C8697" i="5"/>
  <c r="C8698" i="5"/>
  <c r="C8699" i="5"/>
  <c r="C8700" i="5"/>
  <c r="C8701" i="5"/>
  <c r="C8702" i="5"/>
  <c r="C8703" i="5"/>
  <c r="C8704" i="5"/>
  <c r="C8705" i="5"/>
  <c r="C8706" i="5"/>
  <c r="C8707" i="5"/>
  <c r="C8708" i="5"/>
  <c r="C8709" i="5"/>
  <c r="C8710" i="5"/>
  <c r="C8711" i="5"/>
  <c r="C8712" i="5"/>
  <c r="C8713" i="5"/>
  <c r="C8714" i="5"/>
  <c r="C8715" i="5"/>
  <c r="C8716" i="5"/>
  <c r="C8717" i="5"/>
  <c r="C8718" i="5"/>
  <c r="C8719" i="5"/>
  <c r="C8720" i="5"/>
  <c r="C8721" i="5"/>
  <c r="C8722" i="5"/>
  <c r="C8723" i="5"/>
  <c r="C8724" i="5"/>
  <c r="C8725" i="5"/>
  <c r="C8726" i="5"/>
  <c r="C8727" i="5"/>
  <c r="C8728" i="5"/>
  <c r="C8729" i="5"/>
  <c r="C8730" i="5"/>
  <c r="C8731" i="5"/>
  <c r="C8732" i="5"/>
  <c r="C8733" i="5"/>
  <c r="C8734" i="5"/>
  <c r="C8735" i="5"/>
  <c r="C8736" i="5"/>
  <c r="C8737" i="5"/>
  <c r="C8738" i="5"/>
  <c r="C8739" i="5"/>
  <c r="C8740" i="5"/>
  <c r="C8741" i="5"/>
  <c r="C8742" i="5"/>
  <c r="C8743" i="5"/>
  <c r="C8744" i="5"/>
  <c r="C8745" i="5"/>
  <c r="C8746" i="5"/>
  <c r="C8747" i="5"/>
  <c r="C8748" i="5"/>
  <c r="C8749" i="5"/>
  <c r="C8750" i="5"/>
  <c r="C8751" i="5"/>
  <c r="C8752" i="5"/>
  <c r="C8753" i="5"/>
  <c r="C8754" i="5"/>
  <c r="C8755" i="5"/>
  <c r="C8756" i="5"/>
  <c r="C8757" i="5"/>
  <c r="C8758" i="5"/>
  <c r="C8759" i="5"/>
  <c r="C8760" i="5"/>
  <c r="C8761" i="5"/>
  <c r="C8762" i="5"/>
  <c r="C8763" i="5"/>
  <c r="C8764" i="5"/>
  <c r="C8765" i="5"/>
  <c r="C8766" i="5"/>
  <c r="C8767" i="5"/>
  <c r="C8768" i="5"/>
  <c r="C8769" i="5"/>
  <c r="C8770" i="5"/>
  <c r="C8771" i="5"/>
  <c r="C8772" i="5"/>
  <c r="C8773" i="5"/>
  <c r="C8774" i="5"/>
  <c r="C8775" i="5"/>
  <c r="C8776" i="5"/>
  <c r="C8777" i="5"/>
  <c r="C8778" i="5"/>
  <c r="C8779" i="5"/>
  <c r="C8780" i="5"/>
  <c r="C8781" i="5"/>
  <c r="C8782" i="5"/>
  <c r="C8783" i="5"/>
  <c r="C8784" i="5"/>
  <c r="C8785" i="5"/>
  <c r="C8786" i="5"/>
  <c r="C8787" i="5"/>
  <c r="C8788" i="5"/>
  <c r="C8789" i="5"/>
  <c r="C8790" i="5"/>
  <c r="C8791" i="5"/>
  <c r="C8792" i="5"/>
  <c r="C8793" i="5"/>
  <c r="C8794" i="5"/>
  <c r="C8795" i="5"/>
  <c r="C8796" i="5"/>
  <c r="C8797" i="5"/>
  <c r="C8798" i="5"/>
  <c r="C8799" i="5"/>
  <c r="C8800" i="5"/>
  <c r="C8801" i="5"/>
  <c r="C8802" i="5"/>
  <c r="C8803" i="5"/>
  <c r="C8804" i="5"/>
  <c r="C8805" i="5"/>
  <c r="C8806" i="5"/>
  <c r="C8807" i="5"/>
  <c r="C8808" i="5"/>
  <c r="C8809" i="5"/>
  <c r="C8810" i="5"/>
  <c r="C8811" i="5"/>
  <c r="C8812" i="5"/>
  <c r="C8813" i="5"/>
  <c r="C8814" i="5"/>
  <c r="C8815" i="5"/>
  <c r="C8816" i="5"/>
  <c r="C8817" i="5"/>
  <c r="C8818" i="5"/>
  <c r="C8819" i="5"/>
  <c r="C8820" i="5"/>
  <c r="C8821" i="5"/>
  <c r="C8822" i="5"/>
  <c r="C8823" i="5"/>
  <c r="C8824" i="5"/>
  <c r="C8825" i="5"/>
  <c r="C8826" i="5"/>
  <c r="C8827" i="5"/>
  <c r="C8828" i="5"/>
  <c r="C8829" i="5"/>
  <c r="C8830" i="5"/>
  <c r="C8831" i="5"/>
  <c r="C8832" i="5"/>
  <c r="C8833" i="5"/>
  <c r="C8834" i="5"/>
  <c r="C8835" i="5"/>
  <c r="C8836" i="5"/>
  <c r="C8837" i="5"/>
  <c r="C8838" i="5"/>
  <c r="C8839" i="5"/>
  <c r="C8840" i="5"/>
  <c r="C8841" i="5"/>
  <c r="C8842" i="5"/>
  <c r="C8843" i="5"/>
  <c r="C8844" i="5"/>
  <c r="C8845" i="5"/>
  <c r="C8846" i="5"/>
  <c r="C8847" i="5"/>
  <c r="C8848" i="5"/>
  <c r="C8849" i="5"/>
  <c r="C8850" i="5"/>
  <c r="C8851" i="5"/>
  <c r="C8852" i="5"/>
  <c r="C8853" i="5"/>
  <c r="C8854" i="5"/>
  <c r="C8855" i="5"/>
  <c r="C8856" i="5"/>
  <c r="C8857" i="5"/>
  <c r="C8858" i="5"/>
  <c r="C8859" i="5"/>
  <c r="C8860" i="5"/>
  <c r="C8861" i="5"/>
  <c r="C8862" i="5"/>
  <c r="C8863" i="5"/>
  <c r="C8864" i="5"/>
  <c r="C8865" i="5"/>
  <c r="C8866" i="5"/>
  <c r="C8867" i="5"/>
  <c r="C8868" i="5"/>
  <c r="C8869" i="5"/>
  <c r="C8870" i="5"/>
  <c r="C8871" i="5"/>
  <c r="C8872" i="5"/>
  <c r="C8873" i="5"/>
  <c r="C8874" i="5"/>
  <c r="C8875" i="5"/>
  <c r="C8876" i="5"/>
  <c r="C8877" i="5"/>
  <c r="C8878" i="5"/>
  <c r="C8879" i="5"/>
  <c r="C8880" i="5"/>
  <c r="C8881" i="5"/>
  <c r="C8882" i="5"/>
  <c r="C8883" i="5"/>
  <c r="C8884" i="5"/>
  <c r="C8885" i="5"/>
  <c r="C8886" i="5"/>
  <c r="C8887" i="5"/>
  <c r="C8888" i="5"/>
  <c r="C8889" i="5"/>
  <c r="C8890" i="5"/>
  <c r="C8891" i="5"/>
  <c r="C8892" i="5"/>
  <c r="C8893" i="5"/>
  <c r="C8894" i="5"/>
  <c r="C8895" i="5"/>
  <c r="C8896" i="5"/>
  <c r="C8897" i="5"/>
  <c r="C8898" i="5"/>
  <c r="C8899" i="5"/>
  <c r="C8900" i="5"/>
  <c r="C8901" i="5"/>
  <c r="C8902" i="5"/>
  <c r="C8903" i="5"/>
  <c r="C8904" i="5"/>
  <c r="C8905" i="5"/>
  <c r="C8906" i="5"/>
  <c r="C8907" i="5"/>
  <c r="C8908" i="5"/>
  <c r="C8909" i="5"/>
  <c r="C8910" i="5"/>
  <c r="C8911" i="5"/>
  <c r="C8912" i="5"/>
  <c r="C8913" i="5"/>
  <c r="C8914" i="5"/>
  <c r="C8915" i="5"/>
  <c r="C8916" i="5"/>
  <c r="C8917" i="5"/>
  <c r="C8918" i="5"/>
  <c r="C8919" i="5"/>
  <c r="C8920" i="5"/>
  <c r="C8921" i="5"/>
  <c r="C8922" i="5"/>
  <c r="C8923" i="5"/>
  <c r="C8924" i="5"/>
  <c r="C8925" i="5"/>
  <c r="C8926" i="5"/>
  <c r="C8927" i="5"/>
  <c r="C8928" i="5"/>
  <c r="C8929" i="5"/>
  <c r="C8930" i="5"/>
  <c r="C8931" i="5"/>
  <c r="C8932" i="5"/>
  <c r="C8933" i="5"/>
  <c r="C8934" i="5"/>
  <c r="C8935" i="5"/>
  <c r="C8936" i="5"/>
  <c r="C8937" i="5"/>
  <c r="C8938" i="5"/>
  <c r="C8939" i="5"/>
  <c r="C8940" i="5"/>
  <c r="C8941" i="5"/>
  <c r="C8942" i="5"/>
  <c r="C8943" i="5"/>
  <c r="C8944" i="5"/>
  <c r="C8945" i="5"/>
  <c r="C8946" i="5"/>
  <c r="C8947" i="5"/>
  <c r="C8948" i="5"/>
  <c r="C8949" i="5"/>
  <c r="C8950" i="5"/>
  <c r="C8951" i="5"/>
  <c r="C8952" i="5"/>
  <c r="C8953" i="5"/>
  <c r="C8954" i="5"/>
  <c r="C8955" i="5"/>
  <c r="C8956" i="5"/>
  <c r="C8957" i="5"/>
  <c r="C8958" i="5"/>
  <c r="C8959" i="5"/>
  <c r="C8960" i="5"/>
  <c r="C8961" i="5"/>
  <c r="C8962" i="5"/>
  <c r="C8963" i="5"/>
  <c r="C8964" i="5"/>
  <c r="C8965" i="5"/>
  <c r="C8966" i="5"/>
  <c r="C8967" i="5"/>
  <c r="C8968" i="5"/>
  <c r="C8969" i="5"/>
  <c r="C8970" i="5"/>
  <c r="C8971" i="5"/>
  <c r="C8972" i="5"/>
  <c r="C8973" i="5"/>
  <c r="C8974" i="5"/>
  <c r="C8975" i="5"/>
  <c r="C8976" i="5"/>
  <c r="C8977" i="5"/>
  <c r="C8978" i="5"/>
  <c r="C8979" i="5"/>
  <c r="C8980" i="5"/>
  <c r="C8981" i="5"/>
  <c r="C8982" i="5"/>
  <c r="C8983" i="5"/>
  <c r="C8984" i="5"/>
  <c r="C8985" i="5"/>
  <c r="C8986" i="5"/>
  <c r="C8987" i="5"/>
  <c r="C8988" i="5"/>
  <c r="C8989" i="5"/>
  <c r="C8990" i="5"/>
  <c r="C8991" i="5"/>
  <c r="C8992" i="5"/>
  <c r="C8993" i="5"/>
  <c r="C8994" i="5"/>
  <c r="C8995" i="5"/>
  <c r="C8996" i="5"/>
  <c r="C8997" i="5"/>
  <c r="C8998" i="5"/>
  <c r="C8999" i="5"/>
  <c r="C9000" i="5"/>
  <c r="C9001" i="5"/>
  <c r="C9002" i="5"/>
  <c r="C9003" i="5"/>
  <c r="C9004" i="5"/>
  <c r="C9005" i="5"/>
  <c r="C9006" i="5"/>
  <c r="C9007" i="5"/>
  <c r="C9008" i="5"/>
  <c r="C9009" i="5"/>
  <c r="C9010" i="5"/>
  <c r="C9011" i="5"/>
  <c r="C9012" i="5"/>
  <c r="C9013" i="5"/>
  <c r="C9014" i="5"/>
  <c r="C9015" i="5"/>
  <c r="C9016" i="5"/>
  <c r="C9017" i="5"/>
  <c r="C9018" i="5"/>
  <c r="C9019" i="5"/>
  <c r="C9020" i="5"/>
  <c r="C9021" i="5"/>
  <c r="C9022" i="5"/>
  <c r="C9023" i="5"/>
  <c r="C9024" i="5"/>
  <c r="C9025" i="5"/>
  <c r="C9026" i="5"/>
  <c r="C9027" i="5"/>
  <c r="C9028" i="5"/>
  <c r="C9029" i="5"/>
  <c r="C9030" i="5"/>
  <c r="C9031" i="5"/>
  <c r="C9032" i="5"/>
  <c r="C9033" i="5"/>
  <c r="C9034" i="5"/>
  <c r="C9035" i="5"/>
  <c r="C9036" i="5"/>
  <c r="C9037" i="5"/>
  <c r="C9038" i="5"/>
  <c r="C9039" i="5"/>
  <c r="C9040" i="5"/>
  <c r="C9041" i="5"/>
  <c r="C9042" i="5"/>
  <c r="C9043" i="5"/>
  <c r="C9044" i="5"/>
  <c r="C9045" i="5"/>
  <c r="C9046" i="5"/>
  <c r="C9047" i="5"/>
  <c r="C9048" i="5"/>
  <c r="C9049" i="5"/>
  <c r="C9050" i="5"/>
  <c r="C9051" i="5"/>
  <c r="C9052" i="5"/>
  <c r="C9053" i="5"/>
  <c r="C9054" i="5"/>
  <c r="C9055" i="5"/>
  <c r="C9056" i="5"/>
  <c r="C9057" i="5"/>
  <c r="C9058" i="5"/>
  <c r="C9059" i="5"/>
  <c r="C9060" i="5"/>
  <c r="C9061" i="5"/>
  <c r="C9062" i="5"/>
  <c r="C9063" i="5"/>
  <c r="C9064" i="5"/>
  <c r="C9065" i="5"/>
  <c r="C9066" i="5"/>
  <c r="C9067" i="5"/>
  <c r="C9068" i="5"/>
  <c r="C9069" i="5"/>
  <c r="C9070" i="5"/>
  <c r="C9071" i="5"/>
  <c r="C9072" i="5"/>
  <c r="C9073" i="5"/>
  <c r="C9074" i="5"/>
  <c r="C9075" i="5"/>
  <c r="C9076" i="5"/>
  <c r="C9077" i="5"/>
  <c r="C9078" i="5"/>
  <c r="C9079" i="5"/>
  <c r="C9080" i="5"/>
  <c r="C9081" i="5"/>
  <c r="C9082" i="5"/>
  <c r="C9083" i="5"/>
  <c r="C9084" i="5"/>
  <c r="C9085" i="5"/>
  <c r="C9086" i="5"/>
  <c r="C9087" i="5"/>
  <c r="C9088" i="5"/>
  <c r="C9089" i="5"/>
  <c r="C9090" i="5"/>
  <c r="C9091" i="5"/>
  <c r="C9092" i="5"/>
  <c r="C9093" i="5"/>
  <c r="C9094" i="5"/>
  <c r="C9095" i="5"/>
  <c r="C9096" i="5"/>
  <c r="C9097" i="5"/>
  <c r="C9098" i="5"/>
  <c r="C9099" i="5"/>
  <c r="C9100" i="5"/>
  <c r="C9101" i="5"/>
  <c r="C9102" i="5"/>
  <c r="C9103" i="5"/>
  <c r="C9104" i="5"/>
  <c r="C9105" i="5"/>
  <c r="C9106" i="5"/>
  <c r="C9107" i="5"/>
  <c r="C9108" i="5"/>
  <c r="C9109" i="5"/>
  <c r="C9110" i="5"/>
  <c r="C9111" i="5"/>
  <c r="C9112" i="5"/>
  <c r="C9113" i="5"/>
  <c r="C9114" i="5"/>
  <c r="C9115" i="5"/>
  <c r="C9116" i="5"/>
  <c r="C9117" i="5"/>
  <c r="C9118" i="5"/>
  <c r="C9119" i="5"/>
  <c r="C9120" i="5"/>
  <c r="C9121" i="5"/>
  <c r="C9122" i="5"/>
  <c r="C9123" i="5"/>
  <c r="C9124" i="5"/>
  <c r="C9125" i="5"/>
  <c r="C9126" i="5"/>
  <c r="C9127" i="5"/>
  <c r="C9128" i="5"/>
  <c r="C9129" i="5"/>
  <c r="C9130" i="5"/>
  <c r="C9131" i="5"/>
  <c r="C9132" i="5"/>
  <c r="C9133" i="5"/>
  <c r="C9134" i="5"/>
  <c r="C9135" i="5"/>
  <c r="C9136" i="5"/>
  <c r="C9137" i="5"/>
  <c r="C9138" i="5"/>
  <c r="C9139" i="5"/>
  <c r="C9140" i="5"/>
  <c r="C9141" i="5"/>
  <c r="C9142" i="5"/>
  <c r="C9143" i="5"/>
  <c r="C9144" i="5"/>
  <c r="C9145" i="5"/>
  <c r="C9146" i="5"/>
  <c r="C9147" i="5"/>
  <c r="C9148" i="5"/>
  <c r="C9149" i="5"/>
  <c r="C9150" i="5"/>
  <c r="C9151" i="5"/>
  <c r="C9152" i="5"/>
  <c r="C9153" i="5"/>
  <c r="C9154" i="5"/>
  <c r="C9155" i="5"/>
  <c r="C9156" i="5"/>
  <c r="C9157" i="5"/>
  <c r="C9158" i="5"/>
  <c r="C9159" i="5"/>
  <c r="C9160" i="5"/>
  <c r="C9161" i="5"/>
  <c r="C9162" i="5"/>
  <c r="C9163" i="5"/>
  <c r="C9164" i="5"/>
  <c r="C9165" i="5"/>
  <c r="C9166" i="5"/>
  <c r="C9167" i="5"/>
  <c r="C9168" i="5"/>
  <c r="C9169" i="5"/>
  <c r="C9170" i="5"/>
  <c r="C9171" i="5"/>
  <c r="C9172" i="5"/>
  <c r="C9173" i="5"/>
  <c r="C9174" i="5"/>
  <c r="C9175" i="5"/>
  <c r="C9176" i="5"/>
  <c r="C9177" i="5"/>
  <c r="C9178" i="5"/>
  <c r="C9179" i="5"/>
  <c r="C9180" i="5"/>
  <c r="C9181" i="5"/>
  <c r="C9182" i="5"/>
  <c r="C9183" i="5"/>
  <c r="C9184" i="5"/>
  <c r="C9185" i="5"/>
  <c r="C9186" i="5"/>
  <c r="C9187" i="5"/>
  <c r="C9188" i="5"/>
  <c r="C9189" i="5"/>
  <c r="C9190" i="5"/>
  <c r="C9191" i="5"/>
  <c r="C9192" i="5"/>
  <c r="C9193" i="5"/>
  <c r="C9194" i="5"/>
  <c r="C9195" i="5"/>
  <c r="C9196" i="5"/>
  <c r="C9197" i="5"/>
  <c r="C9198" i="5"/>
  <c r="C9199" i="5"/>
  <c r="C9200" i="5"/>
  <c r="C9201" i="5"/>
  <c r="C9202" i="5"/>
  <c r="C9203" i="5"/>
  <c r="C9204" i="5"/>
  <c r="C9205" i="5"/>
  <c r="C9206" i="5"/>
  <c r="C9207" i="5"/>
  <c r="C9208" i="5"/>
  <c r="C9209" i="5"/>
  <c r="C9210" i="5"/>
  <c r="C9211" i="5"/>
  <c r="C9212" i="5"/>
  <c r="C9213" i="5"/>
  <c r="C9214" i="5"/>
  <c r="C9215" i="5"/>
  <c r="C9216" i="5"/>
  <c r="C9217" i="5"/>
  <c r="C9218" i="5"/>
  <c r="C9219" i="5"/>
  <c r="C9220" i="5"/>
  <c r="C9221" i="5"/>
  <c r="C9222" i="5"/>
  <c r="C9223" i="5"/>
  <c r="C9224" i="5"/>
  <c r="C9225" i="5"/>
  <c r="C9226" i="5"/>
  <c r="C9227" i="5"/>
  <c r="C9228" i="5"/>
  <c r="C9229" i="5"/>
  <c r="C9230" i="5"/>
  <c r="C9231" i="5"/>
  <c r="C9232" i="5"/>
  <c r="C9233" i="5"/>
  <c r="C9234" i="5"/>
  <c r="C9235" i="5"/>
  <c r="C9236" i="5"/>
  <c r="C9237" i="5"/>
  <c r="C9238" i="5"/>
  <c r="C9239" i="5"/>
  <c r="C9240" i="5"/>
  <c r="C9241" i="5"/>
  <c r="C9242" i="5"/>
  <c r="C9243" i="5"/>
  <c r="C9244" i="5"/>
  <c r="C9245" i="5"/>
  <c r="C9246" i="5"/>
  <c r="C9247" i="5"/>
  <c r="C9248" i="5"/>
  <c r="C9249" i="5"/>
  <c r="C9250" i="5"/>
  <c r="C9251" i="5"/>
  <c r="C9252" i="5"/>
  <c r="C9253" i="5"/>
  <c r="C9254" i="5"/>
  <c r="C9255" i="5"/>
  <c r="C9256" i="5"/>
  <c r="C9257" i="5"/>
  <c r="C9258" i="5"/>
  <c r="C9259" i="5"/>
  <c r="C9260" i="5"/>
  <c r="C9261" i="5"/>
  <c r="C9262" i="5"/>
  <c r="C9263" i="5"/>
  <c r="C9264" i="5"/>
  <c r="C9265" i="5"/>
  <c r="C9266" i="5"/>
  <c r="C9267" i="5"/>
  <c r="C9268" i="5"/>
  <c r="C9269" i="5"/>
  <c r="C9270" i="5"/>
  <c r="C9271" i="5"/>
  <c r="C9272" i="5"/>
  <c r="C9273" i="5"/>
  <c r="C9274" i="5"/>
  <c r="C9275" i="5"/>
  <c r="C9276" i="5"/>
  <c r="C9277" i="5"/>
  <c r="C9278" i="5"/>
  <c r="C9279" i="5"/>
  <c r="C9280" i="5"/>
  <c r="C9281" i="5"/>
  <c r="C9282" i="5"/>
  <c r="C9283" i="5"/>
  <c r="C9284" i="5"/>
  <c r="C9285" i="5"/>
  <c r="C9286" i="5"/>
  <c r="C9287" i="5"/>
  <c r="C9288" i="5"/>
  <c r="C9289" i="5"/>
  <c r="C9290" i="5"/>
  <c r="C9291" i="5"/>
  <c r="C9292" i="5"/>
  <c r="C9293" i="5"/>
  <c r="C9294" i="5"/>
  <c r="C9295" i="5"/>
  <c r="C9296" i="5"/>
  <c r="C9297" i="5"/>
  <c r="C9298" i="5"/>
  <c r="C9299" i="5"/>
  <c r="C9300" i="5"/>
  <c r="C9301" i="5"/>
  <c r="C9302" i="5"/>
  <c r="C9303" i="5"/>
  <c r="C9304" i="5"/>
  <c r="C9305" i="5"/>
  <c r="C9306" i="5"/>
  <c r="C9307" i="5"/>
  <c r="C9308" i="5"/>
  <c r="C9309" i="5"/>
  <c r="C9310" i="5"/>
  <c r="C9311" i="5"/>
  <c r="C9312" i="5"/>
  <c r="C9313" i="5"/>
  <c r="C9314" i="5"/>
  <c r="C9315" i="5"/>
  <c r="C9316" i="5"/>
  <c r="C9317" i="5"/>
  <c r="C9318" i="5"/>
  <c r="C9319" i="5"/>
  <c r="C9320" i="5"/>
  <c r="C9321" i="5"/>
  <c r="C9322" i="5"/>
  <c r="C9323" i="5"/>
  <c r="C9324" i="5"/>
  <c r="C9325" i="5"/>
  <c r="C9326" i="5"/>
  <c r="C9327" i="5"/>
  <c r="C9328" i="5"/>
  <c r="C9329" i="5"/>
  <c r="C9330" i="5"/>
  <c r="C9331" i="5"/>
  <c r="C9332" i="5"/>
  <c r="C9333" i="5"/>
  <c r="C9334" i="5"/>
  <c r="C9335" i="5"/>
  <c r="C9336" i="5"/>
  <c r="C9337" i="5"/>
  <c r="C9338" i="5"/>
  <c r="C9339" i="5"/>
  <c r="C9340" i="5"/>
  <c r="C9341" i="5"/>
  <c r="C9342" i="5"/>
  <c r="C9343" i="5"/>
  <c r="C9344" i="5"/>
  <c r="C9345" i="5"/>
  <c r="C9346" i="5"/>
  <c r="C9347" i="5"/>
  <c r="C9348" i="5"/>
  <c r="C9349" i="5"/>
  <c r="C9350" i="5"/>
  <c r="C9351" i="5"/>
  <c r="C9352" i="5"/>
  <c r="C9353" i="5"/>
  <c r="C9354" i="5"/>
  <c r="C9355" i="5"/>
  <c r="C9356" i="5"/>
  <c r="C9357" i="5"/>
  <c r="C9358" i="5"/>
  <c r="C9359" i="5"/>
  <c r="C9360" i="5"/>
  <c r="C9361" i="5"/>
  <c r="C9362" i="5"/>
  <c r="C9363" i="5"/>
  <c r="C9364" i="5"/>
  <c r="C9365" i="5"/>
  <c r="C9366" i="5"/>
  <c r="C9367" i="5"/>
  <c r="C9368" i="5"/>
  <c r="C9369" i="5"/>
  <c r="C9370" i="5"/>
  <c r="C9371" i="5"/>
  <c r="C9372" i="5"/>
  <c r="C9373" i="5"/>
  <c r="C9374" i="5"/>
  <c r="C9375" i="5"/>
  <c r="C9376" i="5"/>
  <c r="C9377" i="5"/>
  <c r="C9378" i="5"/>
  <c r="C9379" i="5"/>
  <c r="C9380" i="5"/>
  <c r="C9381" i="5"/>
  <c r="C9382" i="5"/>
  <c r="C9383" i="5"/>
  <c r="C9384" i="5"/>
  <c r="C9385" i="5"/>
  <c r="C9386" i="5"/>
  <c r="C9387" i="5"/>
  <c r="C9388" i="5"/>
  <c r="C9389" i="5"/>
  <c r="C9390" i="5"/>
  <c r="C9391" i="5"/>
  <c r="C9392" i="5"/>
  <c r="C9393" i="5"/>
  <c r="C9394" i="5"/>
  <c r="C9395" i="5"/>
  <c r="C9396" i="5"/>
  <c r="C9397" i="5"/>
  <c r="C9398" i="5"/>
  <c r="C9399" i="5"/>
  <c r="C9400" i="5"/>
  <c r="C9401" i="5"/>
  <c r="C9402" i="5"/>
  <c r="C9403" i="5"/>
  <c r="C9404" i="5"/>
  <c r="C9405" i="5"/>
  <c r="C9406" i="5"/>
  <c r="C9407" i="5"/>
  <c r="C9408" i="5"/>
  <c r="C9409" i="5"/>
  <c r="C9410" i="5"/>
  <c r="C9411" i="5"/>
  <c r="C9412" i="5"/>
  <c r="C9413" i="5"/>
  <c r="C9414" i="5"/>
  <c r="C9415" i="5"/>
  <c r="C9416" i="5"/>
  <c r="C9417" i="5"/>
  <c r="C9418" i="5"/>
  <c r="C9419" i="5"/>
  <c r="C9420" i="5"/>
  <c r="C9421" i="5"/>
  <c r="C9422" i="5"/>
  <c r="C9423" i="5"/>
  <c r="C9424" i="5"/>
  <c r="C9425" i="5"/>
  <c r="C9426" i="5"/>
  <c r="C9427" i="5"/>
  <c r="C9428" i="5"/>
  <c r="C9429" i="5"/>
  <c r="C9430" i="5"/>
  <c r="C9431" i="5"/>
  <c r="C9432" i="5"/>
  <c r="C9433" i="5"/>
  <c r="C9434" i="5"/>
  <c r="C9435" i="5"/>
  <c r="C9436" i="5"/>
  <c r="C9437" i="5"/>
  <c r="C9438" i="5"/>
  <c r="C9439" i="5"/>
  <c r="C9440" i="5"/>
  <c r="C9441" i="5"/>
  <c r="B3743" i="1" l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P3755" i="1" s="1"/>
  <c r="O3756" i="1"/>
  <c r="O3757" i="1"/>
  <c r="P3757" i="1" s="1"/>
  <c r="O3758" i="1"/>
  <c r="O3759" i="1"/>
  <c r="O3760" i="1"/>
  <c r="P3760" i="1" s="1"/>
  <c r="O3761" i="1"/>
  <c r="P3761" i="1" s="1"/>
  <c r="O3762" i="1"/>
  <c r="O3763" i="1"/>
  <c r="O3764" i="1"/>
  <c r="O3765" i="1"/>
  <c r="P3765" i="1" s="1"/>
  <c r="O3766" i="1"/>
  <c r="O3767" i="1"/>
  <c r="O3768" i="1"/>
  <c r="P3768" i="1" s="1"/>
  <c r="O3769" i="1"/>
  <c r="P3769" i="1" s="1"/>
  <c r="O3770" i="1"/>
  <c r="O3771" i="1"/>
  <c r="O3772" i="1"/>
  <c r="O3773" i="1"/>
  <c r="P3773" i="1" s="1"/>
  <c r="O3774" i="1"/>
  <c r="P3774" i="1" s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6" i="1"/>
  <c r="P3758" i="1"/>
  <c r="P3759" i="1"/>
  <c r="P3762" i="1"/>
  <c r="P3763" i="1"/>
  <c r="P3764" i="1"/>
  <c r="P3766" i="1"/>
  <c r="P3767" i="1"/>
  <c r="P3770" i="1"/>
  <c r="P3771" i="1"/>
  <c r="P3772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O3717" i="1"/>
  <c r="P3717" i="1" s="1"/>
  <c r="O3718" i="1"/>
  <c r="O3719" i="1"/>
  <c r="P3719" i="1" s="1"/>
  <c r="O3720" i="1"/>
  <c r="P3720" i="1" s="1"/>
  <c r="O3721" i="1"/>
  <c r="P3721" i="1" s="1"/>
  <c r="O3722" i="1"/>
  <c r="O3723" i="1"/>
  <c r="O3724" i="1"/>
  <c r="O3725" i="1"/>
  <c r="P3725" i="1" s="1"/>
  <c r="O3726" i="1"/>
  <c r="O3727" i="1"/>
  <c r="O3728" i="1"/>
  <c r="P3728" i="1" s="1"/>
  <c r="O3729" i="1"/>
  <c r="P3729" i="1" s="1"/>
  <c r="O3730" i="1"/>
  <c r="P3730" i="1" s="1"/>
  <c r="O3731" i="1"/>
  <c r="O3732" i="1"/>
  <c r="P3732" i="1" s="1"/>
  <c r="O3733" i="1"/>
  <c r="P3733" i="1" s="1"/>
  <c r="O3734" i="1"/>
  <c r="O3735" i="1"/>
  <c r="P3735" i="1" s="1"/>
  <c r="O3736" i="1"/>
  <c r="P3736" i="1" s="1"/>
  <c r="O3737" i="1"/>
  <c r="P3737" i="1" s="1"/>
  <c r="O3738" i="1"/>
  <c r="P3738" i="1" s="1"/>
  <c r="O3739" i="1"/>
  <c r="P3739" i="1" s="1"/>
  <c r="O3740" i="1"/>
  <c r="P3740" i="1" s="1"/>
  <c r="O3741" i="1"/>
  <c r="P3741" i="1" s="1"/>
  <c r="O3742" i="1"/>
  <c r="P3742" i="1" s="1"/>
  <c r="P3718" i="1"/>
  <c r="P3722" i="1"/>
  <c r="P3723" i="1"/>
  <c r="P3724" i="1"/>
  <c r="P3726" i="1"/>
  <c r="P3727" i="1"/>
  <c r="P3731" i="1"/>
  <c r="P373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O3645" i="1"/>
  <c r="O3646" i="1"/>
  <c r="O3647" i="1"/>
  <c r="O3648" i="1"/>
  <c r="O3649" i="1"/>
  <c r="P3649" i="1" s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P3673" i="1" s="1"/>
  <c r="O3674" i="1"/>
  <c r="O3675" i="1"/>
  <c r="O3676" i="1"/>
  <c r="O3677" i="1"/>
  <c r="O3678" i="1"/>
  <c r="O3679" i="1"/>
  <c r="O3680" i="1"/>
  <c r="O3681" i="1"/>
  <c r="O3682" i="1"/>
  <c r="O3683" i="1"/>
  <c r="O3684" i="1"/>
  <c r="P3684" i="1" s="1"/>
  <c r="O3685" i="1"/>
  <c r="P3685" i="1" s="1"/>
  <c r="O3686" i="1"/>
  <c r="P3686" i="1" s="1"/>
  <c r="O3687" i="1"/>
  <c r="O3688" i="1"/>
  <c r="O3689" i="1"/>
  <c r="P3689" i="1" s="1"/>
  <c r="O3690" i="1"/>
  <c r="P3690" i="1" s="1"/>
  <c r="O3691" i="1"/>
  <c r="O3692" i="1"/>
  <c r="P3692" i="1" s="1"/>
  <c r="O3693" i="1"/>
  <c r="O3694" i="1"/>
  <c r="P3694" i="1" s="1"/>
  <c r="O3695" i="1"/>
  <c r="O3696" i="1"/>
  <c r="O3697" i="1"/>
  <c r="P3697" i="1" s="1"/>
  <c r="O3698" i="1"/>
  <c r="P3698" i="1" s="1"/>
  <c r="O3699" i="1"/>
  <c r="O3700" i="1"/>
  <c r="P3700" i="1" s="1"/>
  <c r="O3701" i="1"/>
  <c r="O3702" i="1"/>
  <c r="O3703" i="1"/>
  <c r="P3703" i="1" s="1"/>
  <c r="O3704" i="1"/>
  <c r="P3704" i="1" s="1"/>
  <c r="O3705" i="1"/>
  <c r="P3705" i="1" s="1"/>
  <c r="O3706" i="1"/>
  <c r="P3706" i="1" s="1"/>
  <c r="O3707" i="1"/>
  <c r="O3708" i="1"/>
  <c r="P3708" i="1" s="1"/>
  <c r="O3709" i="1"/>
  <c r="O3710" i="1"/>
  <c r="P3710" i="1" s="1"/>
  <c r="O3711" i="1"/>
  <c r="P3711" i="1" s="1"/>
  <c r="O3712" i="1"/>
  <c r="P3712" i="1" s="1"/>
  <c r="O3713" i="1"/>
  <c r="P3713" i="1" s="1"/>
  <c r="O3714" i="1"/>
  <c r="P3714" i="1" s="1"/>
  <c r="O3715" i="1"/>
  <c r="O3716" i="1"/>
  <c r="P3716" i="1" s="1"/>
  <c r="P3645" i="1"/>
  <c r="P3646" i="1"/>
  <c r="P3647" i="1"/>
  <c r="P3648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4" i="1"/>
  <c r="P3675" i="1"/>
  <c r="P3676" i="1"/>
  <c r="P3677" i="1"/>
  <c r="P3678" i="1"/>
  <c r="P3679" i="1"/>
  <c r="P3680" i="1"/>
  <c r="P3681" i="1"/>
  <c r="P3682" i="1"/>
  <c r="P3683" i="1"/>
  <c r="P3687" i="1"/>
  <c r="P3688" i="1"/>
  <c r="P3691" i="1"/>
  <c r="P3693" i="1"/>
  <c r="P3695" i="1"/>
  <c r="P3696" i="1"/>
  <c r="P3699" i="1"/>
  <c r="P3701" i="1"/>
  <c r="P3702" i="1"/>
  <c r="P3707" i="1"/>
  <c r="P3709" i="1"/>
  <c r="P3715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O3618" i="1"/>
  <c r="P3618" i="1" s="1"/>
  <c r="O3619" i="1"/>
  <c r="P3619" i="1" s="1"/>
  <c r="O3620" i="1"/>
  <c r="P3620" i="1" s="1"/>
  <c r="O3621" i="1"/>
  <c r="P3621" i="1" s="1"/>
  <c r="O3622" i="1"/>
  <c r="O3623" i="1"/>
  <c r="P3623" i="1" s="1"/>
  <c r="O3624" i="1"/>
  <c r="O3625" i="1"/>
  <c r="O3626" i="1"/>
  <c r="P3626" i="1" s="1"/>
  <c r="O3627" i="1"/>
  <c r="P3627" i="1" s="1"/>
  <c r="O3628" i="1"/>
  <c r="P3628" i="1" s="1"/>
  <c r="O3629" i="1"/>
  <c r="P3629" i="1" s="1"/>
  <c r="O3630" i="1"/>
  <c r="P3630" i="1" s="1"/>
  <c r="O3631" i="1"/>
  <c r="P3631" i="1" s="1"/>
  <c r="O3632" i="1"/>
  <c r="P3632" i="1" s="1"/>
  <c r="O3633" i="1"/>
  <c r="O3634" i="1"/>
  <c r="P3634" i="1" s="1"/>
  <c r="O3635" i="1"/>
  <c r="P3635" i="1" s="1"/>
  <c r="O3636" i="1"/>
  <c r="P3636" i="1" s="1"/>
  <c r="O3637" i="1"/>
  <c r="P3637" i="1" s="1"/>
  <c r="O3638" i="1"/>
  <c r="P3638" i="1" s="1"/>
  <c r="O3639" i="1"/>
  <c r="P3639" i="1" s="1"/>
  <c r="O3640" i="1"/>
  <c r="P3640" i="1" s="1"/>
  <c r="O3641" i="1"/>
  <c r="O3642" i="1"/>
  <c r="P3642" i="1" s="1"/>
  <c r="O3643" i="1"/>
  <c r="P3643" i="1" s="1"/>
  <c r="O3644" i="1"/>
  <c r="P3644" i="1" s="1"/>
  <c r="P3622" i="1"/>
  <c r="P3624" i="1"/>
  <c r="P3625" i="1"/>
  <c r="P3633" i="1"/>
  <c r="P3641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O3573" i="1"/>
  <c r="P3573" i="1" s="1"/>
  <c r="O3574" i="1"/>
  <c r="P3574" i="1" s="1"/>
  <c r="O3575" i="1"/>
  <c r="P3575" i="1" s="1"/>
  <c r="O3576" i="1"/>
  <c r="P3576" i="1" s="1"/>
  <c r="O3577" i="1"/>
  <c r="P3577" i="1" s="1"/>
  <c r="O3578" i="1"/>
  <c r="P3578" i="1" s="1"/>
  <c r="O3579" i="1"/>
  <c r="P3579" i="1" s="1"/>
  <c r="O3580" i="1"/>
  <c r="O3581" i="1"/>
  <c r="P3581" i="1" s="1"/>
  <c r="O3582" i="1"/>
  <c r="P3582" i="1" s="1"/>
  <c r="O3583" i="1"/>
  <c r="P3583" i="1" s="1"/>
  <c r="O3584" i="1"/>
  <c r="P3584" i="1" s="1"/>
  <c r="O3585" i="1"/>
  <c r="O3586" i="1"/>
  <c r="P3586" i="1" s="1"/>
  <c r="O3587" i="1"/>
  <c r="P3587" i="1" s="1"/>
  <c r="O3588" i="1"/>
  <c r="O3589" i="1"/>
  <c r="P3589" i="1" s="1"/>
  <c r="O3590" i="1"/>
  <c r="P3590" i="1" s="1"/>
  <c r="O3591" i="1"/>
  <c r="P3591" i="1" s="1"/>
  <c r="O3592" i="1"/>
  <c r="P3592" i="1" s="1"/>
  <c r="O3593" i="1"/>
  <c r="P3593" i="1" s="1"/>
  <c r="O3594" i="1"/>
  <c r="P3594" i="1" s="1"/>
  <c r="O3595" i="1"/>
  <c r="P3595" i="1" s="1"/>
  <c r="O3596" i="1"/>
  <c r="O3597" i="1"/>
  <c r="P3597" i="1" s="1"/>
  <c r="O3598" i="1"/>
  <c r="P3598" i="1" s="1"/>
  <c r="O3599" i="1"/>
  <c r="P3599" i="1" s="1"/>
  <c r="O3600" i="1"/>
  <c r="P3600" i="1" s="1"/>
  <c r="O3601" i="1"/>
  <c r="O3602" i="1"/>
  <c r="P3602" i="1" s="1"/>
  <c r="O3603" i="1"/>
  <c r="P3603" i="1" s="1"/>
  <c r="O3604" i="1"/>
  <c r="P3604" i="1" s="1"/>
  <c r="O3605" i="1"/>
  <c r="P3605" i="1" s="1"/>
  <c r="O3606" i="1"/>
  <c r="P3606" i="1" s="1"/>
  <c r="O3607" i="1"/>
  <c r="P3607" i="1" s="1"/>
  <c r="O3608" i="1"/>
  <c r="P3608" i="1" s="1"/>
  <c r="O3609" i="1"/>
  <c r="P3609" i="1" s="1"/>
  <c r="O3610" i="1"/>
  <c r="P3610" i="1" s="1"/>
  <c r="O3611" i="1"/>
  <c r="P3611" i="1" s="1"/>
  <c r="O3612" i="1"/>
  <c r="P3612" i="1" s="1"/>
  <c r="O3613" i="1"/>
  <c r="P3613" i="1" s="1"/>
  <c r="O3614" i="1"/>
  <c r="P3614" i="1" s="1"/>
  <c r="O3615" i="1"/>
  <c r="P3615" i="1" s="1"/>
  <c r="O3616" i="1"/>
  <c r="P3616" i="1" s="1"/>
  <c r="O3617" i="1"/>
  <c r="P3617" i="1" s="1"/>
  <c r="P3580" i="1"/>
  <c r="P3585" i="1"/>
  <c r="P3588" i="1"/>
  <c r="P3596" i="1"/>
  <c r="P3601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O3515" i="1"/>
  <c r="P3515" i="1" s="1"/>
  <c r="O3516" i="1"/>
  <c r="P3516" i="1" s="1"/>
  <c r="O3517" i="1"/>
  <c r="O3518" i="1"/>
  <c r="P3518" i="1" s="1"/>
  <c r="O3519" i="1"/>
  <c r="P3519" i="1" s="1"/>
  <c r="O3520" i="1"/>
  <c r="P3520" i="1" s="1"/>
  <c r="O3521" i="1"/>
  <c r="P3521" i="1" s="1"/>
  <c r="O3522" i="1"/>
  <c r="P3522" i="1" s="1"/>
  <c r="O3523" i="1"/>
  <c r="P3523" i="1" s="1"/>
  <c r="O3524" i="1"/>
  <c r="P3524" i="1" s="1"/>
  <c r="O3525" i="1"/>
  <c r="P3525" i="1" s="1"/>
  <c r="O3526" i="1"/>
  <c r="P3526" i="1" s="1"/>
  <c r="O3527" i="1"/>
  <c r="P3527" i="1" s="1"/>
  <c r="O3528" i="1"/>
  <c r="O3529" i="1"/>
  <c r="O3530" i="1"/>
  <c r="P3530" i="1" s="1"/>
  <c r="O3531" i="1"/>
  <c r="P3531" i="1" s="1"/>
  <c r="O3532" i="1"/>
  <c r="P3532" i="1" s="1"/>
  <c r="O3533" i="1"/>
  <c r="P3533" i="1" s="1"/>
  <c r="O3534" i="1"/>
  <c r="P3534" i="1" s="1"/>
  <c r="O3535" i="1"/>
  <c r="P3535" i="1" s="1"/>
  <c r="O3536" i="1"/>
  <c r="P3536" i="1" s="1"/>
  <c r="O3537" i="1"/>
  <c r="O3538" i="1"/>
  <c r="P3538" i="1" s="1"/>
  <c r="O3539" i="1"/>
  <c r="P3539" i="1" s="1"/>
  <c r="O3540" i="1"/>
  <c r="P3540" i="1" s="1"/>
  <c r="O3541" i="1"/>
  <c r="P3541" i="1" s="1"/>
  <c r="O3542" i="1"/>
  <c r="P3542" i="1" s="1"/>
  <c r="O3543" i="1"/>
  <c r="P3543" i="1" s="1"/>
  <c r="O3544" i="1"/>
  <c r="P3544" i="1" s="1"/>
  <c r="O3545" i="1"/>
  <c r="O3546" i="1"/>
  <c r="P3546" i="1" s="1"/>
  <c r="O3547" i="1"/>
  <c r="P3547" i="1" s="1"/>
  <c r="O3548" i="1"/>
  <c r="P3548" i="1" s="1"/>
  <c r="O3549" i="1"/>
  <c r="P3549" i="1" s="1"/>
  <c r="O3550" i="1"/>
  <c r="P3550" i="1" s="1"/>
  <c r="O3551" i="1"/>
  <c r="P3551" i="1" s="1"/>
  <c r="O3552" i="1"/>
  <c r="P3552" i="1" s="1"/>
  <c r="O3553" i="1"/>
  <c r="P3553" i="1" s="1"/>
  <c r="O3554" i="1"/>
  <c r="P3554" i="1" s="1"/>
  <c r="O3555" i="1"/>
  <c r="P3555" i="1" s="1"/>
  <c r="O3556" i="1"/>
  <c r="P3556" i="1" s="1"/>
  <c r="O3557" i="1"/>
  <c r="P3557" i="1" s="1"/>
  <c r="O3558" i="1"/>
  <c r="P3558" i="1" s="1"/>
  <c r="O3559" i="1"/>
  <c r="P3559" i="1" s="1"/>
  <c r="O3560" i="1"/>
  <c r="P3560" i="1" s="1"/>
  <c r="O3561" i="1"/>
  <c r="O3562" i="1"/>
  <c r="P3562" i="1" s="1"/>
  <c r="O3563" i="1"/>
  <c r="P3563" i="1" s="1"/>
  <c r="O3564" i="1"/>
  <c r="P3564" i="1" s="1"/>
  <c r="O3565" i="1"/>
  <c r="P3565" i="1" s="1"/>
  <c r="O3566" i="1"/>
  <c r="P3566" i="1" s="1"/>
  <c r="O3567" i="1"/>
  <c r="P3567" i="1" s="1"/>
  <c r="O3568" i="1"/>
  <c r="P3568" i="1" s="1"/>
  <c r="O3569" i="1"/>
  <c r="P3569" i="1" s="1"/>
  <c r="O3570" i="1"/>
  <c r="P3570" i="1" s="1"/>
  <c r="O3571" i="1"/>
  <c r="P3571" i="1" s="1"/>
  <c r="O3572" i="1"/>
  <c r="P3572" i="1" s="1"/>
  <c r="P3517" i="1"/>
  <c r="P3528" i="1"/>
  <c r="P3529" i="1"/>
  <c r="P3537" i="1"/>
  <c r="P3545" i="1"/>
  <c r="P3561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O3500" i="1"/>
  <c r="P3500" i="1" s="1"/>
  <c r="O3501" i="1"/>
  <c r="P3501" i="1" s="1"/>
  <c r="O3502" i="1"/>
  <c r="P3502" i="1" s="1"/>
  <c r="O3503" i="1"/>
  <c r="P3503" i="1" s="1"/>
  <c r="O3504" i="1"/>
  <c r="P3504" i="1" s="1"/>
  <c r="O3505" i="1"/>
  <c r="P3505" i="1" s="1"/>
  <c r="O3506" i="1"/>
  <c r="P3506" i="1" s="1"/>
  <c r="O3507" i="1"/>
  <c r="O3508" i="1"/>
  <c r="P3508" i="1" s="1"/>
  <c r="O3509" i="1"/>
  <c r="P3509" i="1" s="1"/>
  <c r="O3510" i="1"/>
  <c r="P3510" i="1" s="1"/>
  <c r="O3511" i="1"/>
  <c r="P3511" i="1" s="1"/>
  <c r="O3512" i="1"/>
  <c r="P3512" i="1" s="1"/>
  <c r="O3513" i="1"/>
  <c r="P3513" i="1" s="1"/>
  <c r="O3514" i="1"/>
  <c r="P3514" i="1" s="1"/>
  <c r="P3507" i="1"/>
  <c r="B3496" i="1"/>
  <c r="B3497" i="1"/>
  <c r="B3498" i="1"/>
  <c r="B3499" i="1"/>
  <c r="C3496" i="1"/>
  <c r="C3497" i="1"/>
  <c r="C3498" i="1"/>
  <c r="C3499" i="1"/>
  <c r="O3496" i="1"/>
  <c r="P3496" i="1" s="1"/>
  <c r="O3497" i="1"/>
  <c r="P3497" i="1" s="1"/>
  <c r="O3498" i="1"/>
  <c r="P3498" i="1" s="1"/>
  <c r="O3499" i="1"/>
  <c r="P3499" i="1" s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O3444" i="1"/>
  <c r="P3444" i="1" s="1"/>
  <c r="O3445" i="1"/>
  <c r="P3445" i="1" s="1"/>
  <c r="O3446" i="1"/>
  <c r="P3446" i="1" s="1"/>
  <c r="O3447" i="1"/>
  <c r="P3447" i="1" s="1"/>
  <c r="O3448" i="1"/>
  <c r="P3448" i="1" s="1"/>
  <c r="O3449" i="1"/>
  <c r="P3449" i="1" s="1"/>
  <c r="O3450" i="1"/>
  <c r="P3450" i="1" s="1"/>
  <c r="O3451" i="1"/>
  <c r="P3451" i="1" s="1"/>
  <c r="O3452" i="1"/>
  <c r="P3452" i="1" s="1"/>
  <c r="O3453" i="1"/>
  <c r="P3453" i="1" s="1"/>
  <c r="O3454" i="1"/>
  <c r="P3454" i="1" s="1"/>
  <c r="O3455" i="1"/>
  <c r="P3455" i="1" s="1"/>
  <c r="O3456" i="1"/>
  <c r="P3456" i="1" s="1"/>
  <c r="O3457" i="1"/>
  <c r="P3457" i="1" s="1"/>
  <c r="O3458" i="1"/>
  <c r="P3458" i="1" s="1"/>
  <c r="O3459" i="1"/>
  <c r="P3459" i="1" s="1"/>
  <c r="O3460" i="1"/>
  <c r="P3460" i="1" s="1"/>
  <c r="O3461" i="1"/>
  <c r="P3461" i="1" s="1"/>
  <c r="O3462" i="1"/>
  <c r="P3462" i="1" s="1"/>
  <c r="O3463" i="1"/>
  <c r="P3463" i="1" s="1"/>
  <c r="O3464" i="1"/>
  <c r="P3464" i="1" s="1"/>
  <c r="O3465" i="1"/>
  <c r="P3465" i="1" s="1"/>
  <c r="O3466" i="1"/>
  <c r="P3466" i="1" s="1"/>
  <c r="O3467" i="1"/>
  <c r="P3467" i="1" s="1"/>
  <c r="O3468" i="1"/>
  <c r="P3468" i="1" s="1"/>
  <c r="O3469" i="1"/>
  <c r="P3469" i="1" s="1"/>
  <c r="O3470" i="1"/>
  <c r="P3470" i="1" s="1"/>
  <c r="O3471" i="1"/>
  <c r="P3471" i="1" s="1"/>
  <c r="O3472" i="1"/>
  <c r="P3472" i="1" s="1"/>
  <c r="O3473" i="1"/>
  <c r="P3473" i="1" s="1"/>
  <c r="O3474" i="1"/>
  <c r="P3474" i="1" s="1"/>
  <c r="O3475" i="1"/>
  <c r="P3475" i="1" s="1"/>
  <c r="O3476" i="1"/>
  <c r="P3476" i="1" s="1"/>
  <c r="O3477" i="1"/>
  <c r="P3477" i="1" s="1"/>
  <c r="O3478" i="1"/>
  <c r="P3478" i="1" s="1"/>
  <c r="O3479" i="1"/>
  <c r="P3479" i="1" s="1"/>
  <c r="O3480" i="1"/>
  <c r="P3480" i="1" s="1"/>
  <c r="O3481" i="1"/>
  <c r="P3481" i="1" s="1"/>
  <c r="O3482" i="1"/>
  <c r="P3482" i="1" s="1"/>
  <c r="O3483" i="1"/>
  <c r="P3483" i="1" s="1"/>
  <c r="O3484" i="1"/>
  <c r="P3484" i="1" s="1"/>
  <c r="O3485" i="1"/>
  <c r="P3485" i="1" s="1"/>
  <c r="O3486" i="1"/>
  <c r="P3486" i="1" s="1"/>
  <c r="O3487" i="1"/>
  <c r="P3487" i="1" s="1"/>
  <c r="O3488" i="1"/>
  <c r="P3488" i="1" s="1"/>
  <c r="O3489" i="1"/>
  <c r="P3489" i="1" s="1"/>
  <c r="O3490" i="1"/>
  <c r="P3490" i="1" s="1"/>
  <c r="O3491" i="1"/>
  <c r="P3491" i="1" s="1"/>
  <c r="O3492" i="1"/>
  <c r="P3492" i="1" s="1"/>
  <c r="O3493" i="1"/>
  <c r="P3493" i="1" s="1"/>
  <c r="O3494" i="1"/>
  <c r="P3494" i="1" s="1"/>
  <c r="O3495" i="1"/>
  <c r="P3495" i="1" s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O3306" i="1"/>
  <c r="P3306" i="1" s="1"/>
  <c r="O3307" i="1"/>
  <c r="O3308" i="1"/>
  <c r="P3308" i="1" s="1"/>
  <c r="O3309" i="1"/>
  <c r="P3309" i="1" s="1"/>
  <c r="O3310" i="1"/>
  <c r="P3310" i="1" s="1"/>
  <c r="O3311" i="1"/>
  <c r="P3311" i="1" s="1"/>
  <c r="O3312" i="1"/>
  <c r="P3312" i="1" s="1"/>
  <c r="O3313" i="1"/>
  <c r="P3313" i="1" s="1"/>
  <c r="O3314" i="1"/>
  <c r="P3314" i="1" s="1"/>
  <c r="O3315" i="1"/>
  <c r="O3316" i="1"/>
  <c r="P3316" i="1" s="1"/>
  <c r="O3317" i="1"/>
  <c r="P3317" i="1" s="1"/>
  <c r="O3318" i="1"/>
  <c r="P3318" i="1" s="1"/>
  <c r="O3319" i="1"/>
  <c r="P3319" i="1" s="1"/>
  <c r="O3320" i="1"/>
  <c r="P3320" i="1" s="1"/>
  <c r="O3321" i="1"/>
  <c r="P3321" i="1" s="1"/>
  <c r="O3322" i="1"/>
  <c r="P3322" i="1" s="1"/>
  <c r="O3323" i="1"/>
  <c r="O3324" i="1"/>
  <c r="P3324" i="1" s="1"/>
  <c r="O3325" i="1"/>
  <c r="P3325" i="1" s="1"/>
  <c r="O3326" i="1"/>
  <c r="P3326" i="1" s="1"/>
  <c r="O3327" i="1"/>
  <c r="O3328" i="1"/>
  <c r="P3328" i="1" s="1"/>
  <c r="O3329" i="1"/>
  <c r="O3330" i="1"/>
  <c r="P3330" i="1" s="1"/>
  <c r="O3331" i="1"/>
  <c r="O3332" i="1"/>
  <c r="P3332" i="1" s="1"/>
  <c r="O3333" i="1"/>
  <c r="P3333" i="1" s="1"/>
  <c r="O3334" i="1"/>
  <c r="P3334" i="1" s="1"/>
  <c r="O3335" i="1"/>
  <c r="P3335" i="1" s="1"/>
  <c r="O3336" i="1"/>
  <c r="P3336" i="1" s="1"/>
  <c r="O3337" i="1"/>
  <c r="P3337" i="1" s="1"/>
  <c r="O3338" i="1"/>
  <c r="P3338" i="1" s="1"/>
  <c r="O3339" i="1"/>
  <c r="O3340" i="1"/>
  <c r="P3340" i="1" s="1"/>
  <c r="O3341" i="1"/>
  <c r="P3341" i="1" s="1"/>
  <c r="O3342" i="1"/>
  <c r="P3342" i="1" s="1"/>
  <c r="O3343" i="1"/>
  <c r="O3344" i="1"/>
  <c r="P3344" i="1" s="1"/>
  <c r="O3345" i="1"/>
  <c r="P3345" i="1" s="1"/>
  <c r="O3346" i="1"/>
  <c r="P3346" i="1" s="1"/>
  <c r="O3347" i="1"/>
  <c r="O3348" i="1"/>
  <c r="P3348" i="1" s="1"/>
  <c r="O3349" i="1"/>
  <c r="P3349" i="1" s="1"/>
  <c r="O3350" i="1"/>
  <c r="P3350" i="1" s="1"/>
  <c r="O3351" i="1"/>
  <c r="P3351" i="1" s="1"/>
  <c r="O3352" i="1"/>
  <c r="P3352" i="1" s="1"/>
  <c r="O3353" i="1"/>
  <c r="P3353" i="1" s="1"/>
  <c r="O3354" i="1"/>
  <c r="P3354" i="1" s="1"/>
  <c r="O3355" i="1"/>
  <c r="O3356" i="1"/>
  <c r="P3356" i="1" s="1"/>
  <c r="O3357" i="1"/>
  <c r="P3357" i="1" s="1"/>
  <c r="O3358" i="1"/>
  <c r="P3358" i="1" s="1"/>
  <c r="O3359" i="1"/>
  <c r="P3359" i="1" s="1"/>
  <c r="O3360" i="1"/>
  <c r="P3360" i="1" s="1"/>
  <c r="O3361" i="1"/>
  <c r="P3361" i="1" s="1"/>
  <c r="O3362" i="1"/>
  <c r="P3362" i="1" s="1"/>
  <c r="O3363" i="1"/>
  <c r="O3364" i="1"/>
  <c r="P3364" i="1" s="1"/>
  <c r="O3365" i="1"/>
  <c r="P3365" i="1" s="1"/>
  <c r="O3366" i="1"/>
  <c r="P3366" i="1" s="1"/>
  <c r="O3367" i="1"/>
  <c r="P3367" i="1" s="1"/>
  <c r="O3368" i="1"/>
  <c r="P3368" i="1" s="1"/>
  <c r="O3369" i="1"/>
  <c r="P3369" i="1" s="1"/>
  <c r="O3370" i="1"/>
  <c r="P3370" i="1" s="1"/>
  <c r="O3371" i="1"/>
  <c r="O3372" i="1"/>
  <c r="P3372" i="1" s="1"/>
  <c r="O3373" i="1"/>
  <c r="P3373" i="1" s="1"/>
  <c r="O3374" i="1"/>
  <c r="P3374" i="1" s="1"/>
  <c r="O3375" i="1"/>
  <c r="P3375" i="1" s="1"/>
  <c r="O3376" i="1"/>
  <c r="P3376" i="1" s="1"/>
  <c r="O3377" i="1"/>
  <c r="P3377" i="1" s="1"/>
  <c r="O3378" i="1"/>
  <c r="P3378" i="1" s="1"/>
  <c r="O3379" i="1"/>
  <c r="O3380" i="1"/>
  <c r="P3380" i="1" s="1"/>
  <c r="O3381" i="1"/>
  <c r="P3381" i="1" s="1"/>
  <c r="O3382" i="1"/>
  <c r="P3382" i="1" s="1"/>
  <c r="O3383" i="1"/>
  <c r="O3384" i="1"/>
  <c r="P3384" i="1" s="1"/>
  <c r="O3385" i="1"/>
  <c r="P3385" i="1" s="1"/>
  <c r="O3386" i="1"/>
  <c r="P3386" i="1" s="1"/>
  <c r="O3387" i="1"/>
  <c r="O3388" i="1"/>
  <c r="P3388" i="1" s="1"/>
  <c r="O3389" i="1"/>
  <c r="P3389" i="1" s="1"/>
  <c r="O3390" i="1"/>
  <c r="P3390" i="1" s="1"/>
  <c r="O3391" i="1"/>
  <c r="P3391" i="1" s="1"/>
  <c r="O3392" i="1"/>
  <c r="P3392" i="1" s="1"/>
  <c r="O3393" i="1"/>
  <c r="P3393" i="1" s="1"/>
  <c r="O3394" i="1"/>
  <c r="P3394" i="1" s="1"/>
  <c r="O3395" i="1"/>
  <c r="O3396" i="1"/>
  <c r="P3396" i="1" s="1"/>
  <c r="O3397" i="1"/>
  <c r="P3397" i="1" s="1"/>
  <c r="O3398" i="1"/>
  <c r="P3398" i="1" s="1"/>
  <c r="O3399" i="1"/>
  <c r="P3399" i="1" s="1"/>
  <c r="O3400" i="1"/>
  <c r="P3400" i="1" s="1"/>
  <c r="O3401" i="1"/>
  <c r="P3401" i="1" s="1"/>
  <c r="O3402" i="1"/>
  <c r="P3402" i="1" s="1"/>
  <c r="O3403" i="1"/>
  <c r="O3404" i="1"/>
  <c r="P3404" i="1" s="1"/>
  <c r="O3405" i="1"/>
  <c r="P3405" i="1" s="1"/>
  <c r="O3406" i="1"/>
  <c r="P3406" i="1" s="1"/>
  <c r="O3407" i="1"/>
  <c r="P3407" i="1" s="1"/>
  <c r="O3408" i="1"/>
  <c r="P3408" i="1" s="1"/>
  <c r="O3409" i="1"/>
  <c r="P3409" i="1" s="1"/>
  <c r="O3410" i="1"/>
  <c r="P3410" i="1" s="1"/>
  <c r="O3411" i="1"/>
  <c r="P3411" i="1" s="1"/>
  <c r="O3412" i="1"/>
  <c r="P3412" i="1" s="1"/>
  <c r="O3413" i="1"/>
  <c r="P3413" i="1" s="1"/>
  <c r="O3414" i="1"/>
  <c r="P3414" i="1" s="1"/>
  <c r="O3415" i="1"/>
  <c r="P3415" i="1" s="1"/>
  <c r="O3416" i="1"/>
  <c r="P3416" i="1" s="1"/>
  <c r="O3417" i="1"/>
  <c r="P3417" i="1" s="1"/>
  <c r="O3418" i="1"/>
  <c r="P3418" i="1" s="1"/>
  <c r="O3419" i="1"/>
  <c r="P3419" i="1" s="1"/>
  <c r="O3420" i="1"/>
  <c r="P3420" i="1" s="1"/>
  <c r="O3421" i="1"/>
  <c r="P3421" i="1" s="1"/>
  <c r="O3422" i="1"/>
  <c r="P3422" i="1" s="1"/>
  <c r="O3423" i="1"/>
  <c r="P3423" i="1" s="1"/>
  <c r="O3424" i="1"/>
  <c r="P3424" i="1" s="1"/>
  <c r="O3425" i="1"/>
  <c r="P3425" i="1" s="1"/>
  <c r="O3426" i="1"/>
  <c r="P3426" i="1" s="1"/>
  <c r="O3427" i="1"/>
  <c r="P3427" i="1" s="1"/>
  <c r="O3428" i="1"/>
  <c r="P3428" i="1" s="1"/>
  <c r="O3429" i="1"/>
  <c r="P3429" i="1" s="1"/>
  <c r="O3430" i="1"/>
  <c r="P3430" i="1" s="1"/>
  <c r="O3431" i="1"/>
  <c r="P3431" i="1" s="1"/>
  <c r="O3432" i="1"/>
  <c r="P3432" i="1" s="1"/>
  <c r="O3433" i="1"/>
  <c r="P3433" i="1" s="1"/>
  <c r="O3434" i="1"/>
  <c r="P3434" i="1" s="1"/>
  <c r="O3435" i="1"/>
  <c r="P3435" i="1" s="1"/>
  <c r="O3436" i="1"/>
  <c r="P3436" i="1" s="1"/>
  <c r="O3437" i="1"/>
  <c r="P3437" i="1" s="1"/>
  <c r="O3438" i="1"/>
  <c r="P3438" i="1" s="1"/>
  <c r="O3439" i="1"/>
  <c r="P3439" i="1" s="1"/>
  <c r="O3440" i="1"/>
  <c r="P3440" i="1" s="1"/>
  <c r="O3441" i="1"/>
  <c r="P3441" i="1" s="1"/>
  <c r="O3442" i="1"/>
  <c r="P3442" i="1" s="1"/>
  <c r="O3443" i="1"/>
  <c r="P3443" i="1" s="1"/>
  <c r="P3307" i="1"/>
  <c r="P3315" i="1"/>
  <c r="P3323" i="1"/>
  <c r="P3327" i="1"/>
  <c r="P3329" i="1"/>
  <c r="P3331" i="1"/>
  <c r="P3339" i="1"/>
  <c r="P3343" i="1"/>
  <c r="P3347" i="1"/>
  <c r="P3355" i="1"/>
  <c r="P3363" i="1"/>
  <c r="P3371" i="1"/>
  <c r="P3379" i="1"/>
  <c r="P3383" i="1"/>
  <c r="P3387" i="1"/>
  <c r="P3395" i="1"/>
  <c r="P3403" i="1"/>
  <c r="B3305" i="1"/>
  <c r="C3305" i="1"/>
  <c r="O3305" i="1"/>
  <c r="P3305" i="1" s="1"/>
  <c r="B2712" i="2"/>
  <c r="B2713" i="2"/>
  <c r="B2714" i="2"/>
  <c r="B2715" i="2"/>
  <c r="D2712" i="2"/>
  <c r="D2713" i="2"/>
  <c r="D2714" i="2"/>
  <c r="D2715" i="2"/>
  <c r="F2712" i="2"/>
  <c r="F2713" i="2"/>
  <c r="F2714" i="2"/>
  <c r="F2715" i="2"/>
  <c r="Q2712" i="2"/>
  <c r="P2712" i="2" s="1"/>
  <c r="Q2713" i="2"/>
  <c r="P2713" i="2" s="1"/>
  <c r="Q2714" i="2"/>
  <c r="P2714" i="2" s="1"/>
  <c r="Q2715" i="2"/>
  <c r="P2715" i="2" s="1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Q2699" i="2"/>
  <c r="P2699" i="2" s="1"/>
  <c r="Q2700" i="2"/>
  <c r="P2700" i="2" s="1"/>
  <c r="Q2701" i="2"/>
  <c r="P2701" i="2" s="1"/>
  <c r="Q2702" i="2"/>
  <c r="P2702" i="2" s="1"/>
  <c r="Q2703" i="2"/>
  <c r="P2703" i="2" s="1"/>
  <c r="Q2704" i="2"/>
  <c r="P2704" i="2" s="1"/>
  <c r="Q2705" i="2"/>
  <c r="P2705" i="2" s="1"/>
  <c r="Q2706" i="2"/>
  <c r="P2706" i="2" s="1"/>
  <c r="Q2707" i="2"/>
  <c r="P2707" i="2" s="1"/>
  <c r="Q2708" i="2"/>
  <c r="P2708" i="2" s="1"/>
  <c r="Q2709" i="2"/>
  <c r="P2709" i="2" s="1"/>
  <c r="Q2710" i="2"/>
  <c r="P2710" i="2" s="1"/>
  <c r="Q2711" i="2"/>
  <c r="P2711" i="2" s="1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Q2650" i="2"/>
  <c r="P2650" i="2" s="1"/>
  <c r="Q2651" i="2"/>
  <c r="P2651" i="2" s="1"/>
  <c r="Q2652" i="2"/>
  <c r="P2652" i="2" s="1"/>
  <c r="Q2653" i="2"/>
  <c r="P2653" i="2" s="1"/>
  <c r="Q2654" i="2"/>
  <c r="P2654" i="2" s="1"/>
  <c r="Q2655" i="2"/>
  <c r="P2655" i="2" s="1"/>
  <c r="Q2656" i="2"/>
  <c r="P2656" i="2" s="1"/>
  <c r="Q2657" i="2"/>
  <c r="P2657" i="2" s="1"/>
  <c r="Q2658" i="2"/>
  <c r="P2658" i="2" s="1"/>
  <c r="Q2659" i="2"/>
  <c r="P2659" i="2" s="1"/>
  <c r="Q2660" i="2"/>
  <c r="P2660" i="2" s="1"/>
  <c r="Q2661" i="2"/>
  <c r="P2661" i="2" s="1"/>
  <c r="Q2662" i="2"/>
  <c r="P2662" i="2" s="1"/>
  <c r="Q2663" i="2"/>
  <c r="P2663" i="2" s="1"/>
  <c r="Q2664" i="2"/>
  <c r="P2664" i="2" s="1"/>
  <c r="Q2665" i="2"/>
  <c r="P2665" i="2" s="1"/>
  <c r="Q2666" i="2"/>
  <c r="P2666" i="2" s="1"/>
  <c r="Q2667" i="2"/>
  <c r="P2667" i="2" s="1"/>
  <c r="Q2668" i="2"/>
  <c r="P2668" i="2" s="1"/>
  <c r="Q2669" i="2"/>
  <c r="P2669" i="2" s="1"/>
  <c r="Q2670" i="2"/>
  <c r="P2670" i="2" s="1"/>
  <c r="Q2671" i="2"/>
  <c r="P2671" i="2" s="1"/>
  <c r="Q2672" i="2"/>
  <c r="P2672" i="2" s="1"/>
  <c r="Q2673" i="2"/>
  <c r="P2673" i="2" s="1"/>
  <c r="Q2674" i="2"/>
  <c r="P2674" i="2" s="1"/>
  <c r="Q2675" i="2"/>
  <c r="P2675" i="2" s="1"/>
  <c r="Q2676" i="2"/>
  <c r="P2676" i="2" s="1"/>
  <c r="Q2677" i="2"/>
  <c r="P2677" i="2" s="1"/>
  <c r="Q2678" i="2"/>
  <c r="P2678" i="2" s="1"/>
  <c r="Q2679" i="2"/>
  <c r="P2679" i="2" s="1"/>
  <c r="Q2680" i="2"/>
  <c r="P2680" i="2" s="1"/>
  <c r="Q2681" i="2"/>
  <c r="P2681" i="2" s="1"/>
  <c r="Q2682" i="2"/>
  <c r="P2682" i="2" s="1"/>
  <c r="Q2683" i="2"/>
  <c r="P2683" i="2" s="1"/>
  <c r="Q2684" i="2"/>
  <c r="P2684" i="2" s="1"/>
  <c r="Q2685" i="2"/>
  <c r="P2685" i="2" s="1"/>
  <c r="Q2686" i="2"/>
  <c r="P2686" i="2" s="1"/>
  <c r="Q2687" i="2"/>
  <c r="P2687" i="2" s="1"/>
  <c r="Q2688" i="2"/>
  <c r="P2688" i="2" s="1"/>
  <c r="Q2689" i="2"/>
  <c r="P2689" i="2" s="1"/>
  <c r="Q2690" i="2"/>
  <c r="P2690" i="2" s="1"/>
  <c r="Q2691" i="2"/>
  <c r="P2691" i="2" s="1"/>
  <c r="Q2692" i="2"/>
  <c r="P2692" i="2" s="1"/>
  <c r="Q2693" i="2"/>
  <c r="P2693" i="2" s="1"/>
  <c r="Q2694" i="2"/>
  <c r="P2694" i="2" s="1"/>
  <c r="Q2695" i="2"/>
  <c r="P2695" i="2" s="1"/>
  <c r="Q2696" i="2"/>
  <c r="P2696" i="2" s="1"/>
  <c r="Q2697" i="2"/>
  <c r="P2697" i="2" s="1"/>
  <c r="Q2698" i="2"/>
  <c r="P2698" i="2" s="1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Q2636" i="2"/>
  <c r="P2636" i="2" s="1"/>
  <c r="Q2637" i="2"/>
  <c r="P2637" i="2" s="1"/>
  <c r="Q2638" i="2"/>
  <c r="P2638" i="2" s="1"/>
  <c r="Q2639" i="2"/>
  <c r="P2639" i="2" s="1"/>
  <c r="Q2640" i="2"/>
  <c r="P2640" i="2" s="1"/>
  <c r="Q2641" i="2"/>
  <c r="P2641" i="2" s="1"/>
  <c r="Q2642" i="2"/>
  <c r="P2642" i="2" s="1"/>
  <c r="Q2643" i="2"/>
  <c r="P2643" i="2" s="1"/>
  <c r="Q2644" i="2"/>
  <c r="P2644" i="2" s="1"/>
  <c r="Q2645" i="2"/>
  <c r="P2645" i="2" s="1"/>
  <c r="Q2646" i="2"/>
  <c r="P2646" i="2" s="1"/>
  <c r="Q2647" i="2"/>
  <c r="P2647" i="2" s="1"/>
  <c r="Q2648" i="2"/>
  <c r="P2648" i="2" s="1"/>
  <c r="Q2649" i="2"/>
  <c r="P2649" i="2" s="1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Q2603" i="2"/>
  <c r="P2603" i="2" s="1"/>
  <c r="Q2604" i="2"/>
  <c r="P2604" i="2" s="1"/>
  <c r="Q2605" i="2"/>
  <c r="P2605" i="2" s="1"/>
  <c r="Q2606" i="2"/>
  <c r="P2606" i="2" s="1"/>
  <c r="Q2607" i="2"/>
  <c r="P2607" i="2" s="1"/>
  <c r="Q2608" i="2"/>
  <c r="P2608" i="2" s="1"/>
  <c r="Q2609" i="2"/>
  <c r="P2609" i="2" s="1"/>
  <c r="Q2610" i="2"/>
  <c r="P2610" i="2" s="1"/>
  <c r="Q2611" i="2"/>
  <c r="P2611" i="2" s="1"/>
  <c r="Q2612" i="2"/>
  <c r="P2612" i="2" s="1"/>
  <c r="Q2613" i="2"/>
  <c r="P2613" i="2" s="1"/>
  <c r="Q2614" i="2"/>
  <c r="P2614" i="2" s="1"/>
  <c r="Q2615" i="2"/>
  <c r="P2615" i="2" s="1"/>
  <c r="Q2616" i="2"/>
  <c r="P2616" i="2" s="1"/>
  <c r="Q2617" i="2"/>
  <c r="P2617" i="2" s="1"/>
  <c r="Q2618" i="2"/>
  <c r="P2618" i="2" s="1"/>
  <c r="Q2619" i="2"/>
  <c r="P2619" i="2" s="1"/>
  <c r="Q2620" i="2"/>
  <c r="P2620" i="2" s="1"/>
  <c r="Q2621" i="2"/>
  <c r="P2621" i="2" s="1"/>
  <c r="Q2622" i="2"/>
  <c r="P2622" i="2" s="1"/>
  <c r="Q2623" i="2"/>
  <c r="P2623" i="2" s="1"/>
  <c r="Q2624" i="2"/>
  <c r="P2624" i="2" s="1"/>
  <c r="Q2625" i="2"/>
  <c r="P2625" i="2" s="1"/>
  <c r="Q2626" i="2"/>
  <c r="P2626" i="2" s="1"/>
  <c r="Q2627" i="2"/>
  <c r="P2627" i="2" s="1"/>
  <c r="Q2628" i="2"/>
  <c r="P2628" i="2" s="1"/>
  <c r="Q2629" i="2"/>
  <c r="P2629" i="2" s="1"/>
  <c r="Q2630" i="2"/>
  <c r="P2630" i="2" s="1"/>
  <c r="Q2631" i="2"/>
  <c r="P2631" i="2" s="1"/>
  <c r="Q2632" i="2"/>
  <c r="P2632" i="2" s="1"/>
  <c r="Q2633" i="2"/>
  <c r="P2633" i="2" s="1"/>
  <c r="Q2634" i="2"/>
  <c r="P2634" i="2" s="1"/>
  <c r="Q2635" i="2"/>
  <c r="P2635" i="2" s="1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Q2539" i="2"/>
  <c r="P2539" i="2" s="1"/>
  <c r="Q2540" i="2"/>
  <c r="P2540" i="2" s="1"/>
  <c r="Q2541" i="2"/>
  <c r="P2541" i="2" s="1"/>
  <c r="Q2542" i="2"/>
  <c r="P2542" i="2" s="1"/>
  <c r="Q2543" i="2"/>
  <c r="P2543" i="2" s="1"/>
  <c r="Q2544" i="2"/>
  <c r="P2544" i="2" s="1"/>
  <c r="Q2545" i="2"/>
  <c r="P2545" i="2" s="1"/>
  <c r="Q2546" i="2"/>
  <c r="P2546" i="2" s="1"/>
  <c r="Q2547" i="2"/>
  <c r="P2547" i="2" s="1"/>
  <c r="Q2548" i="2"/>
  <c r="P2548" i="2" s="1"/>
  <c r="Q2549" i="2"/>
  <c r="P2549" i="2" s="1"/>
  <c r="Q2550" i="2"/>
  <c r="P2550" i="2" s="1"/>
  <c r="Q2551" i="2"/>
  <c r="P2551" i="2" s="1"/>
  <c r="Q2552" i="2"/>
  <c r="P2552" i="2" s="1"/>
  <c r="Q2553" i="2"/>
  <c r="P2553" i="2" s="1"/>
  <c r="Q2554" i="2"/>
  <c r="P2554" i="2" s="1"/>
  <c r="Q2555" i="2"/>
  <c r="P2555" i="2" s="1"/>
  <c r="Q2556" i="2"/>
  <c r="P2556" i="2" s="1"/>
  <c r="Q2557" i="2"/>
  <c r="P2557" i="2" s="1"/>
  <c r="Q2558" i="2"/>
  <c r="P2558" i="2" s="1"/>
  <c r="Q2559" i="2"/>
  <c r="P2559" i="2" s="1"/>
  <c r="Q2560" i="2"/>
  <c r="P2560" i="2" s="1"/>
  <c r="Q2561" i="2"/>
  <c r="P2561" i="2" s="1"/>
  <c r="Q2562" i="2"/>
  <c r="P2562" i="2" s="1"/>
  <c r="Q2563" i="2"/>
  <c r="P2563" i="2" s="1"/>
  <c r="Q2564" i="2"/>
  <c r="P2564" i="2" s="1"/>
  <c r="Q2565" i="2"/>
  <c r="P2565" i="2" s="1"/>
  <c r="Q2566" i="2"/>
  <c r="P2566" i="2" s="1"/>
  <c r="Q2567" i="2"/>
  <c r="P2567" i="2" s="1"/>
  <c r="Q2568" i="2"/>
  <c r="P2568" i="2" s="1"/>
  <c r="Q2569" i="2"/>
  <c r="P2569" i="2" s="1"/>
  <c r="Q2570" i="2"/>
  <c r="P2570" i="2" s="1"/>
  <c r="Q2571" i="2"/>
  <c r="P2571" i="2" s="1"/>
  <c r="Q2572" i="2"/>
  <c r="P2572" i="2" s="1"/>
  <c r="Q2573" i="2"/>
  <c r="P2573" i="2" s="1"/>
  <c r="Q2574" i="2"/>
  <c r="P2574" i="2" s="1"/>
  <c r="Q2575" i="2"/>
  <c r="P2575" i="2" s="1"/>
  <c r="Q2576" i="2"/>
  <c r="P2576" i="2" s="1"/>
  <c r="Q2577" i="2"/>
  <c r="P2577" i="2" s="1"/>
  <c r="Q2578" i="2"/>
  <c r="P2578" i="2" s="1"/>
  <c r="Q2579" i="2"/>
  <c r="P2579" i="2" s="1"/>
  <c r="Q2580" i="2"/>
  <c r="P2580" i="2" s="1"/>
  <c r="Q2581" i="2"/>
  <c r="P2581" i="2" s="1"/>
  <c r="Q2582" i="2"/>
  <c r="P2582" i="2" s="1"/>
  <c r="Q2583" i="2"/>
  <c r="P2583" i="2" s="1"/>
  <c r="Q2584" i="2"/>
  <c r="P2584" i="2" s="1"/>
  <c r="Q2585" i="2"/>
  <c r="P2585" i="2" s="1"/>
  <c r="Q2586" i="2"/>
  <c r="P2586" i="2" s="1"/>
  <c r="Q2587" i="2"/>
  <c r="P2587" i="2" s="1"/>
  <c r="Q2588" i="2"/>
  <c r="P2588" i="2" s="1"/>
  <c r="Q2589" i="2"/>
  <c r="P2589" i="2" s="1"/>
  <c r="Q2590" i="2"/>
  <c r="P2590" i="2" s="1"/>
  <c r="Q2591" i="2"/>
  <c r="P2591" i="2" s="1"/>
  <c r="Q2592" i="2"/>
  <c r="P2592" i="2" s="1"/>
  <c r="Q2593" i="2"/>
  <c r="P2593" i="2" s="1"/>
  <c r="Q2594" i="2"/>
  <c r="P2594" i="2" s="1"/>
  <c r="Q2595" i="2"/>
  <c r="P2595" i="2" s="1"/>
  <c r="Q2596" i="2"/>
  <c r="P2596" i="2" s="1"/>
  <c r="Q2597" i="2"/>
  <c r="P2597" i="2" s="1"/>
  <c r="Q2598" i="2"/>
  <c r="P2598" i="2" s="1"/>
  <c r="Q2599" i="2"/>
  <c r="P2599" i="2" s="1"/>
  <c r="Q2600" i="2"/>
  <c r="P2600" i="2" s="1"/>
  <c r="Q2601" i="2"/>
  <c r="P2601" i="2" s="1"/>
  <c r="Q2602" i="2"/>
  <c r="P2602" i="2" s="1"/>
  <c r="B2538" i="2"/>
  <c r="D2538" i="2"/>
  <c r="F2538" i="2"/>
  <c r="Q2538" i="2"/>
  <c r="P2538" i="2" s="1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Q2523" i="2"/>
  <c r="P2523" i="2" s="1"/>
  <c r="Q2524" i="2"/>
  <c r="P2524" i="2" s="1"/>
  <c r="Q2525" i="2"/>
  <c r="P2525" i="2" s="1"/>
  <c r="Q2526" i="2"/>
  <c r="P2526" i="2" s="1"/>
  <c r="Q2527" i="2"/>
  <c r="P2527" i="2" s="1"/>
  <c r="Q2528" i="2"/>
  <c r="P2528" i="2" s="1"/>
  <c r="Q2529" i="2"/>
  <c r="P2529" i="2" s="1"/>
  <c r="Q2530" i="2"/>
  <c r="P2530" i="2" s="1"/>
  <c r="Q2531" i="2"/>
  <c r="P2531" i="2" s="1"/>
  <c r="Q2532" i="2"/>
  <c r="P2532" i="2" s="1"/>
  <c r="Q2533" i="2"/>
  <c r="P2533" i="2" s="1"/>
  <c r="Q2534" i="2"/>
  <c r="P2534" i="2" s="1"/>
  <c r="Q2535" i="2"/>
  <c r="P2535" i="2" s="1"/>
  <c r="Q2536" i="2"/>
  <c r="P2536" i="2" s="1"/>
  <c r="Q2537" i="2"/>
  <c r="P2537" i="2" s="1"/>
  <c r="B2522" i="2"/>
  <c r="D2522" i="2"/>
  <c r="F2522" i="2"/>
  <c r="Q2522" i="2"/>
  <c r="P2522" i="2" s="1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Q2496" i="2"/>
  <c r="P2496" i="2" s="1"/>
  <c r="Q2497" i="2"/>
  <c r="P2497" i="2" s="1"/>
  <c r="Q2498" i="2"/>
  <c r="P2498" i="2" s="1"/>
  <c r="Q2499" i="2"/>
  <c r="P2499" i="2" s="1"/>
  <c r="Q2500" i="2"/>
  <c r="P2500" i="2" s="1"/>
  <c r="Q2501" i="2"/>
  <c r="P2501" i="2" s="1"/>
  <c r="Q2502" i="2"/>
  <c r="P2502" i="2" s="1"/>
  <c r="Q2503" i="2"/>
  <c r="P2503" i="2" s="1"/>
  <c r="Q2504" i="2"/>
  <c r="P2504" i="2" s="1"/>
  <c r="Q2505" i="2"/>
  <c r="P2505" i="2" s="1"/>
  <c r="Q2506" i="2"/>
  <c r="P2506" i="2" s="1"/>
  <c r="Q2507" i="2"/>
  <c r="P2507" i="2" s="1"/>
  <c r="Q2508" i="2"/>
  <c r="P2508" i="2" s="1"/>
  <c r="Q2509" i="2"/>
  <c r="P2509" i="2" s="1"/>
  <c r="Q2510" i="2"/>
  <c r="P2510" i="2" s="1"/>
  <c r="Q2511" i="2"/>
  <c r="P2511" i="2" s="1"/>
  <c r="Q2512" i="2"/>
  <c r="P2512" i="2" s="1"/>
  <c r="Q2513" i="2"/>
  <c r="P2513" i="2" s="1"/>
  <c r="Q2514" i="2"/>
  <c r="P2514" i="2" s="1"/>
  <c r="Q2515" i="2"/>
  <c r="P2515" i="2" s="1"/>
  <c r="Q2516" i="2"/>
  <c r="P2516" i="2" s="1"/>
  <c r="Q2517" i="2"/>
  <c r="P2517" i="2" s="1"/>
  <c r="Q2518" i="2"/>
  <c r="P2518" i="2" s="1"/>
  <c r="Q2519" i="2"/>
  <c r="P2519" i="2" s="1"/>
  <c r="Q2520" i="2"/>
  <c r="P2520" i="2" s="1"/>
  <c r="Q2521" i="2"/>
  <c r="P2521" i="2" s="1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Q2416" i="2"/>
  <c r="P2416" i="2" s="1"/>
  <c r="Q2417" i="2"/>
  <c r="P2417" i="2" s="1"/>
  <c r="Q2418" i="2"/>
  <c r="P2418" i="2" s="1"/>
  <c r="Q2419" i="2"/>
  <c r="P2419" i="2" s="1"/>
  <c r="Q2420" i="2"/>
  <c r="P2420" i="2" s="1"/>
  <c r="Q2421" i="2"/>
  <c r="P2421" i="2" s="1"/>
  <c r="Q2422" i="2"/>
  <c r="P2422" i="2" s="1"/>
  <c r="Q2423" i="2"/>
  <c r="P2423" i="2" s="1"/>
  <c r="Q2424" i="2"/>
  <c r="P2424" i="2" s="1"/>
  <c r="Q2425" i="2"/>
  <c r="P2425" i="2" s="1"/>
  <c r="Q2426" i="2"/>
  <c r="P2426" i="2" s="1"/>
  <c r="Q2427" i="2"/>
  <c r="P2427" i="2" s="1"/>
  <c r="Q2428" i="2"/>
  <c r="P2428" i="2" s="1"/>
  <c r="Q2429" i="2"/>
  <c r="P2429" i="2" s="1"/>
  <c r="Q2430" i="2"/>
  <c r="P2430" i="2" s="1"/>
  <c r="Q2431" i="2"/>
  <c r="P2431" i="2" s="1"/>
  <c r="Q2432" i="2"/>
  <c r="P2432" i="2" s="1"/>
  <c r="Q2433" i="2"/>
  <c r="P2433" i="2" s="1"/>
  <c r="Q2434" i="2"/>
  <c r="P2434" i="2" s="1"/>
  <c r="Q2435" i="2"/>
  <c r="P2435" i="2" s="1"/>
  <c r="Q2436" i="2"/>
  <c r="P2436" i="2" s="1"/>
  <c r="Q2437" i="2"/>
  <c r="P2437" i="2" s="1"/>
  <c r="Q2438" i="2"/>
  <c r="P2438" i="2" s="1"/>
  <c r="Q2439" i="2"/>
  <c r="P2439" i="2" s="1"/>
  <c r="Q2440" i="2"/>
  <c r="P2440" i="2" s="1"/>
  <c r="Q2441" i="2"/>
  <c r="P2441" i="2" s="1"/>
  <c r="Q2442" i="2"/>
  <c r="P2442" i="2" s="1"/>
  <c r="Q2443" i="2"/>
  <c r="P2443" i="2" s="1"/>
  <c r="Q2444" i="2"/>
  <c r="P2444" i="2" s="1"/>
  <c r="Q2445" i="2"/>
  <c r="P2445" i="2" s="1"/>
  <c r="Q2446" i="2"/>
  <c r="P2446" i="2" s="1"/>
  <c r="Q2447" i="2"/>
  <c r="P2447" i="2" s="1"/>
  <c r="Q2448" i="2"/>
  <c r="P2448" i="2" s="1"/>
  <c r="Q2449" i="2"/>
  <c r="P2449" i="2" s="1"/>
  <c r="Q2450" i="2"/>
  <c r="P2450" i="2" s="1"/>
  <c r="Q2451" i="2"/>
  <c r="P2451" i="2" s="1"/>
  <c r="Q2452" i="2"/>
  <c r="P2452" i="2" s="1"/>
  <c r="Q2453" i="2"/>
  <c r="P2453" i="2" s="1"/>
  <c r="Q2454" i="2"/>
  <c r="P2454" i="2" s="1"/>
  <c r="Q2455" i="2"/>
  <c r="P2455" i="2" s="1"/>
  <c r="Q2456" i="2"/>
  <c r="P2456" i="2" s="1"/>
  <c r="Q2457" i="2"/>
  <c r="P2457" i="2" s="1"/>
  <c r="Q2458" i="2"/>
  <c r="P2458" i="2" s="1"/>
  <c r="Q2459" i="2"/>
  <c r="P2459" i="2" s="1"/>
  <c r="Q2460" i="2"/>
  <c r="P2460" i="2" s="1"/>
  <c r="Q2461" i="2"/>
  <c r="P2461" i="2" s="1"/>
  <c r="Q2462" i="2"/>
  <c r="P2462" i="2" s="1"/>
  <c r="Q2463" i="2"/>
  <c r="P2463" i="2" s="1"/>
  <c r="Q2464" i="2"/>
  <c r="P2464" i="2" s="1"/>
  <c r="Q2465" i="2"/>
  <c r="P2465" i="2" s="1"/>
  <c r="Q2466" i="2"/>
  <c r="P2466" i="2" s="1"/>
  <c r="Q2467" i="2"/>
  <c r="P2467" i="2" s="1"/>
  <c r="Q2468" i="2"/>
  <c r="P2468" i="2" s="1"/>
  <c r="Q2469" i="2"/>
  <c r="P2469" i="2" s="1"/>
  <c r="Q2470" i="2"/>
  <c r="P2470" i="2" s="1"/>
  <c r="Q2471" i="2"/>
  <c r="P2471" i="2" s="1"/>
  <c r="Q2472" i="2"/>
  <c r="P2472" i="2" s="1"/>
  <c r="Q2473" i="2"/>
  <c r="P2473" i="2" s="1"/>
  <c r="Q2474" i="2"/>
  <c r="P2474" i="2" s="1"/>
  <c r="Q2475" i="2"/>
  <c r="P2475" i="2" s="1"/>
  <c r="Q2476" i="2"/>
  <c r="P2476" i="2" s="1"/>
  <c r="Q2477" i="2"/>
  <c r="P2477" i="2" s="1"/>
  <c r="Q2478" i="2"/>
  <c r="P2478" i="2" s="1"/>
  <c r="Q2479" i="2"/>
  <c r="P2479" i="2" s="1"/>
  <c r="Q2480" i="2"/>
  <c r="P2480" i="2" s="1"/>
  <c r="Q2481" i="2"/>
  <c r="P2481" i="2" s="1"/>
  <c r="Q2482" i="2"/>
  <c r="P2482" i="2" s="1"/>
  <c r="Q2483" i="2"/>
  <c r="P2483" i="2" s="1"/>
  <c r="Q2484" i="2"/>
  <c r="P2484" i="2" s="1"/>
  <c r="Q2485" i="2"/>
  <c r="P2485" i="2" s="1"/>
  <c r="Q2486" i="2"/>
  <c r="P2486" i="2" s="1"/>
  <c r="Q2487" i="2"/>
  <c r="P2487" i="2" s="1"/>
  <c r="Q2488" i="2"/>
  <c r="P2488" i="2" s="1"/>
  <c r="Q2489" i="2"/>
  <c r="P2489" i="2" s="1"/>
  <c r="Q2490" i="2"/>
  <c r="P2490" i="2" s="1"/>
  <c r="Q2491" i="2"/>
  <c r="P2491" i="2" s="1"/>
  <c r="Q2492" i="2"/>
  <c r="P2492" i="2" s="1"/>
  <c r="Q2493" i="2"/>
  <c r="P2493" i="2" s="1"/>
  <c r="Q2494" i="2"/>
  <c r="P2494" i="2" s="1"/>
  <c r="Q2495" i="2"/>
  <c r="P2495" i="2" s="1"/>
  <c r="B2415" i="2"/>
  <c r="D2415" i="2"/>
  <c r="F2415" i="2"/>
  <c r="Q2415" i="2"/>
  <c r="P2415" i="2" s="1"/>
  <c r="O2" i="1" l="1"/>
  <c r="P2" i="1" s="1"/>
  <c r="O3" i="1"/>
  <c r="P3" i="1" s="1"/>
  <c r="O4" i="1"/>
  <c r="P4" i="1" s="1"/>
  <c r="O5" i="1"/>
  <c r="P5" i="1" s="1"/>
  <c r="O6" i="1"/>
  <c r="P6" i="1" s="1"/>
  <c r="O7" i="1"/>
  <c r="P7" i="1" s="1"/>
  <c r="O8" i="1"/>
  <c r="P8" i="1" s="1"/>
  <c r="O9" i="1"/>
  <c r="P9" i="1" s="1"/>
  <c r="O10" i="1"/>
  <c r="P10" i="1" s="1"/>
  <c r="O11" i="1"/>
  <c r="P11" i="1" s="1"/>
  <c r="O12" i="1"/>
  <c r="P12" i="1" s="1"/>
  <c r="O13" i="1"/>
  <c r="P13" i="1" s="1"/>
  <c r="O14" i="1"/>
  <c r="P14" i="1" s="1"/>
  <c r="O15" i="1"/>
  <c r="P15" i="1" s="1"/>
  <c r="O16" i="1"/>
  <c r="P16" i="1" s="1"/>
  <c r="O17" i="1"/>
  <c r="P17" i="1" s="1"/>
  <c r="O18" i="1"/>
  <c r="P18" i="1" s="1"/>
  <c r="O19" i="1"/>
  <c r="P19" i="1" s="1"/>
  <c r="O20" i="1"/>
  <c r="P20" i="1" s="1"/>
  <c r="O21" i="1"/>
  <c r="P21" i="1" s="1"/>
  <c r="O22" i="1"/>
  <c r="P22" i="1" s="1"/>
  <c r="O23" i="1"/>
  <c r="P23" i="1" s="1"/>
  <c r="O24" i="1"/>
  <c r="P24" i="1" s="1"/>
  <c r="O25" i="1"/>
  <c r="P25" i="1" s="1"/>
  <c r="O26" i="1"/>
  <c r="P26" i="1" s="1"/>
  <c r="O27" i="1"/>
  <c r="P27" i="1" s="1"/>
  <c r="O28" i="1"/>
  <c r="P28" i="1" s="1"/>
  <c r="O29" i="1"/>
  <c r="P29" i="1" s="1"/>
  <c r="O30" i="1"/>
  <c r="P30" i="1" s="1"/>
  <c r="O31" i="1"/>
  <c r="P31" i="1" s="1"/>
  <c r="O32" i="1"/>
  <c r="P32" i="1" s="1"/>
  <c r="O33" i="1"/>
  <c r="P33" i="1" s="1"/>
  <c r="O34" i="1"/>
  <c r="P34" i="1" s="1"/>
  <c r="O35" i="1"/>
  <c r="P35" i="1" s="1"/>
  <c r="O36" i="1"/>
  <c r="P36" i="1" s="1"/>
  <c r="O37" i="1"/>
  <c r="P37" i="1" s="1"/>
  <c r="O38" i="1"/>
  <c r="P38" i="1" s="1"/>
  <c r="O39" i="1"/>
  <c r="P39" i="1" s="1"/>
  <c r="O40" i="1"/>
  <c r="P40" i="1" s="1"/>
  <c r="O41" i="1"/>
  <c r="P41" i="1" s="1"/>
  <c r="O42" i="1"/>
  <c r="P42" i="1" s="1"/>
  <c r="O43" i="1"/>
  <c r="P43" i="1" s="1"/>
  <c r="O44" i="1"/>
  <c r="P44" i="1" s="1"/>
  <c r="O45" i="1"/>
  <c r="P45" i="1" s="1"/>
  <c r="O46" i="1"/>
  <c r="P46" i="1" s="1"/>
  <c r="O47" i="1"/>
  <c r="P47" i="1" s="1"/>
  <c r="O48" i="1"/>
  <c r="P48" i="1" s="1"/>
  <c r="O49" i="1"/>
  <c r="P49" i="1" s="1"/>
  <c r="O50" i="1"/>
  <c r="P50" i="1" s="1"/>
  <c r="O51" i="1"/>
  <c r="P51" i="1" s="1"/>
  <c r="O52" i="1"/>
  <c r="P52" i="1" s="1"/>
  <c r="O53" i="1"/>
  <c r="P53" i="1" s="1"/>
  <c r="O54" i="1"/>
  <c r="P54" i="1" s="1"/>
  <c r="O55" i="1"/>
  <c r="P55" i="1" s="1"/>
  <c r="O56" i="1"/>
  <c r="P56" i="1" s="1"/>
  <c r="O57" i="1"/>
  <c r="P57" i="1" s="1"/>
  <c r="O58" i="1"/>
  <c r="P58" i="1" s="1"/>
  <c r="O59" i="1"/>
  <c r="P59" i="1" s="1"/>
  <c r="O60" i="1"/>
  <c r="P60" i="1" s="1"/>
  <c r="O61" i="1"/>
  <c r="P61" i="1" s="1"/>
  <c r="O62" i="1"/>
  <c r="P62" i="1" s="1"/>
  <c r="O63" i="1"/>
  <c r="P63" i="1" s="1"/>
  <c r="O64" i="1"/>
  <c r="P64" i="1" s="1"/>
  <c r="O65" i="1"/>
  <c r="P65" i="1" s="1"/>
  <c r="O66" i="1"/>
  <c r="P66" i="1" s="1"/>
  <c r="O67" i="1"/>
  <c r="P67" i="1" s="1"/>
  <c r="O68" i="1"/>
  <c r="P68" i="1" s="1"/>
  <c r="O69" i="1"/>
  <c r="P69" i="1" s="1"/>
  <c r="O70" i="1"/>
  <c r="P70" i="1" s="1"/>
  <c r="O71" i="1"/>
  <c r="P71" i="1" s="1"/>
  <c r="O72" i="1"/>
  <c r="P72" i="1" s="1"/>
  <c r="O73" i="1"/>
  <c r="P73" i="1" s="1"/>
  <c r="O74" i="1"/>
  <c r="P74" i="1" s="1"/>
  <c r="O75" i="1"/>
  <c r="P75" i="1" s="1"/>
  <c r="O76" i="1"/>
  <c r="P76" i="1" s="1"/>
  <c r="O77" i="1"/>
  <c r="P77" i="1" s="1"/>
  <c r="O78" i="1"/>
  <c r="P78" i="1" s="1"/>
  <c r="O79" i="1"/>
  <c r="P79" i="1" s="1"/>
  <c r="O80" i="1"/>
  <c r="P80" i="1" s="1"/>
  <c r="O81" i="1"/>
  <c r="P81" i="1" s="1"/>
  <c r="O82" i="1"/>
  <c r="P82" i="1" s="1"/>
  <c r="O83" i="1"/>
  <c r="P83" i="1" s="1"/>
  <c r="O84" i="1"/>
  <c r="P84" i="1" s="1"/>
  <c r="O85" i="1"/>
  <c r="P85" i="1" s="1"/>
  <c r="O86" i="1"/>
  <c r="P86" i="1" s="1"/>
  <c r="O87" i="1"/>
  <c r="P87" i="1" s="1"/>
  <c r="O88" i="1"/>
  <c r="P88" i="1" s="1"/>
  <c r="O89" i="1"/>
  <c r="P89" i="1" s="1"/>
  <c r="O90" i="1"/>
  <c r="P90" i="1" s="1"/>
  <c r="O91" i="1"/>
  <c r="P91" i="1" s="1"/>
  <c r="O92" i="1"/>
  <c r="P92" i="1" s="1"/>
  <c r="O93" i="1"/>
  <c r="P93" i="1" s="1"/>
  <c r="O94" i="1"/>
  <c r="P94" i="1" s="1"/>
  <c r="O95" i="1"/>
  <c r="P95" i="1" s="1"/>
  <c r="O96" i="1"/>
  <c r="P96" i="1" s="1"/>
  <c r="O97" i="1"/>
  <c r="P97" i="1" s="1"/>
  <c r="O98" i="1"/>
  <c r="P98" i="1" s="1"/>
  <c r="O99" i="1"/>
  <c r="P99" i="1" s="1"/>
  <c r="O100" i="1"/>
  <c r="P100" i="1" s="1"/>
  <c r="O101" i="1"/>
  <c r="P101" i="1" s="1"/>
  <c r="O102" i="1"/>
  <c r="P102" i="1" s="1"/>
  <c r="O103" i="1"/>
  <c r="P103" i="1" s="1"/>
  <c r="O104" i="1"/>
  <c r="P104" i="1" s="1"/>
  <c r="O105" i="1"/>
  <c r="P105" i="1" s="1"/>
  <c r="O106" i="1"/>
  <c r="P106" i="1" s="1"/>
  <c r="O107" i="1"/>
  <c r="P107" i="1" s="1"/>
  <c r="O108" i="1"/>
  <c r="P108" i="1" s="1"/>
  <c r="O109" i="1"/>
  <c r="P109" i="1" s="1"/>
  <c r="O110" i="1"/>
  <c r="P110" i="1" s="1"/>
  <c r="O111" i="1"/>
  <c r="P111" i="1" s="1"/>
  <c r="O112" i="1"/>
  <c r="P112" i="1" s="1"/>
  <c r="O113" i="1"/>
  <c r="P113" i="1" s="1"/>
  <c r="O114" i="1"/>
  <c r="P114" i="1" s="1"/>
  <c r="O115" i="1"/>
  <c r="P115" i="1" s="1"/>
  <c r="O116" i="1"/>
  <c r="P116" i="1" s="1"/>
  <c r="O117" i="1"/>
  <c r="P117" i="1" s="1"/>
  <c r="O118" i="1"/>
  <c r="P118" i="1" s="1"/>
  <c r="O119" i="1"/>
  <c r="P119" i="1" s="1"/>
  <c r="O120" i="1"/>
  <c r="P120" i="1" s="1"/>
  <c r="O121" i="1"/>
  <c r="P121" i="1" s="1"/>
  <c r="O122" i="1"/>
  <c r="P122" i="1" s="1"/>
  <c r="O123" i="1"/>
  <c r="P123" i="1" s="1"/>
  <c r="O124" i="1"/>
  <c r="P124" i="1" s="1"/>
  <c r="O125" i="1"/>
  <c r="P125" i="1" s="1"/>
  <c r="O126" i="1"/>
  <c r="P126" i="1" s="1"/>
  <c r="O127" i="1"/>
  <c r="P127" i="1" s="1"/>
  <c r="O128" i="1"/>
  <c r="P128" i="1" s="1"/>
  <c r="O129" i="1"/>
  <c r="P129" i="1" s="1"/>
  <c r="O130" i="1"/>
  <c r="P130" i="1" s="1"/>
  <c r="O131" i="1"/>
  <c r="P131" i="1" s="1"/>
  <c r="O132" i="1"/>
  <c r="P132" i="1" s="1"/>
  <c r="O133" i="1"/>
  <c r="P133" i="1" s="1"/>
  <c r="O134" i="1"/>
  <c r="P134" i="1" s="1"/>
  <c r="O135" i="1"/>
  <c r="P135" i="1" s="1"/>
  <c r="O136" i="1"/>
  <c r="P136" i="1" s="1"/>
  <c r="O137" i="1"/>
  <c r="P137" i="1" s="1"/>
  <c r="O138" i="1"/>
  <c r="P138" i="1" s="1"/>
  <c r="O139" i="1"/>
  <c r="P139" i="1" s="1"/>
  <c r="O140" i="1"/>
  <c r="P140" i="1" s="1"/>
  <c r="O141" i="1"/>
  <c r="P141" i="1" s="1"/>
  <c r="O142" i="1"/>
  <c r="P142" i="1" s="1"/>
  <c r="O143" i="1"/>
  <c r="P143" i="1" s="1"/>
  <c r="O144" i="1"/>
  <c r="P144" i="1" s="1"/>
  <c r="O145" i="1"/>
  <c r="P145" i="1" s="1"/>
  <c r="O146" i="1"/>
  <c r="P146" i="1" s="1"/>
  <c r="O147" i="1"/>
  <c r="P147" i="1" s="1"/>
  <c r="O148" i="1"/>
  <c r="P148" i="1" s="1"/>
  <c r="O149" i="1"/>
  <c r="P149" i="1" s="1"/>
  <c r="O150" i="1"/>
  <c r="P150" i="1" s="1"/>
  <c r="O151" i="1"/>
  <c r="P151" i="1" s="1"/>
  <c r="O152" i="1"/>
  <c r="P152" i="1" s="1"/>
  <c r="O153" i="1"/>
  <c r="P153" i="1" s="1"/>
  <c r="O154" i="1"/>
  <c r="P154" i="1" s="1"/>
  <c r="O155" i="1"/>
  <c r="P155" i="1" s="1"/>
  <c r="O156" i="1"/>
  <c r="P156" i="1" s="1"/>
  <c r="O157" i="1"/>
  <c r="P157" i="1" s="1"/>
  <c r="O158" i="1"/>
  <c r="P158" i="1" s="1"/>
  <c r="O159" i="1"/>
  <c r="P159" i="1" s="1"/>
  <c r="O160" i="1"/>
  <c r="P160" i="1" s="1"/>
  <c r="O161" i="1"/>
  <c r="P161" i="1" s="1"/>
  <c r="O162" i="1"/>
  <c r="P162" i="1" s="1"/>
  <c r="O163" i="1"/>
  <c r="P163" i="1" s="1"/>
  <c r="O164" i="1"/>
  <c r="P164" i="1" s="1"/>
  <c r="O165" i="1"/>
  <c r="P165" i="1" s="1"/>
  <c r="O166" i="1"/>
  <c r="P166" i="1" s="1"/>
  <c r="O167" i="1"/>
  <c r="P167" i="1" s="1"/>
  <c r="O168" i="1"/>
  <c r="P168" i="1" s="1"/>
  <c r="O169" i="1"/>
  <c r="P169" i="1" s="1"/>
  <c r="O170" i="1"/>
  <c r="P170" i="1" s="1"/>
  <c r="O171" i="1"/>
  <c r="P171" i="1" s="1"/>
  <c r="O172" i="1"/>
  <c r="P172" i="1" s="1"/>
  <c r="O173" i="1"/>
  <c r="P173" i="1" s="1"/>
  <c r="O174" i="1"/>
  <c r="P174" i="1" s="1"/>
  <c r="O175" i="1"/>
  <c r="P175" i="1" s="1"/>
  <c r="O176" i="1"/>
  <c r="P176" i="1" s="1"/>
  <c r="O177" i="1"/>
  <c r="P177" i="1" s="1"/>
  <c r="O178" i="1"/>
  <c r="P178" i="1" s="1"/>
  <c r="O179" i="1"/>
  <c r="P179" i="1" s="1"/>
  <c r="O180" i="1"/>
  <c r="P180" i="1" s="1"/>
  <c r="O181" i="1"/>
  <c r="P181" i="1" s="1"/>
  <c r="O182" i="1"/>
  <c r="P182" i="1" s="1"/>
  <c r="O183" i="1"/>
  <c r="P183" i="1" s="1"/>
  <c r="O184" i="1"/>
  <c r="P184" i="1" s="1"/>
  <c r="O185" i="1"/>
  <c r="P185" i="1" s="1"/>
  <c r="O186" i="1"/>
  <c r="P186" i="1" s="1"/>
  <c r="O187" i="1"/>
  <c r="P187" i="1" s="1"/>
  <c r="O188" i="1"/>
  <c r="P188" i="1" s="1"/>
  <c r="O189" i="1"/>
  <c r="P189" i="1" s="1"/>
  <c r="O190" i="1"/>
  <c r="P190" i="1" s="1"/>
  <c r="O191" i="1"/>
  <c r="P191" i="1" s="1"/>
  <c r="O192" i="1"/>
  <c r="P192" i="1" s="1"/>
  <c r="O193" i="1"/>
  <c r="P193" i="1" s="1"/>
  <c r="O194" i="1"/>
  <c r="P194" i="1" s="1"/>
  <c r="O195" i="1"/>
  <c r="P195" i="1" s="1"/>
  <c r="O196" i="1"/>
  <c r="P196" i="1" s="1"/>
  <c r="O197" i="1"/>
  <c r="P197" i="1" s="1"/>
  <c r="O198" i="1"/>
  <c r="P198" i="1" s="1"/>
  <c r="O199" i="1"/>
  <c r="P199" i="1" s="1"/>
  <c r="O200" i="1"/>
  <c r="P200" i="1" s="1"/>
  <c r="O201" i="1"/>
  <c r="P201" i="1" s="1"/>
  <c r="O202" i="1"/>
  <c r="P202" i="1" s="1"/>
  <c r="O203" i="1"/>
  <c r="P203" i="1" s="1"/>
  <c r="O204" i="1"/>
  <c r="P204" i="1" s="1"/>
  <c r="O205" i="1"/>
  <c r="P205" i="1" s="1"/>
  <c r="O206" i="1"/>
  <c r="P206" i="1" s="1"/>
  <c r="O207" i="1"/>
  <c r="P207" i="1" s="1"/>
  <c r="O208" i="1"/>
  <c r="P208" i="1" s="1"/>
  <c r="O209" i="1"/>
  <c r="P209" i="1" s="1"/>
  <c r="O210" i="1"/>
  <c r="P210" i="1" s="1"/>
  <c r="O211" i="1"/>
  <c r="P211" i="1" s="1"/>
  <c r="O212" i="1"/>
  <c r="P212" i="1" s="1"/>
  <c r="O213" i="1"/>
  <c r="P213" i="1" s="1"/>
  <c r="O214" i="1"/>
  <c r="P214" i="1" s="1"/>
  <c r="O215" i="1"/>
  <c r="P215" i="1" s="1"/>
  <c r="O216" i="1"/>
  <c r="P216" i="1" s="1"/>
  <c r="O217" i="1"/>
  <c r="P217" i="1" s="1"/>
  <c r="O218" i="1"/>
  <c r="P218" i="1" s="1"/>
  <c r="O219" i="1"/>
  <c r="P219" i="1" s="1"/>
  <c r="O220" i="1"/>
  <c r="P220" i="1" s="1"/>
  <c r="O221" i="1"/>
  <c r="P221" i="1" s="1"/>
  <c r="O222" i="1"/>
  <c r="P222" i="1" s="1"/>
  <c r="O223" i="1"/>
  <c r="P223" i="1" s="1"/>
  <c r="O224" i="1"/>
  <c r="P224" i="1" s="1"/>
  <c r="O225" i="1"/>
  <c r="P225" i="1" s="1"/>
  <c r="O226" i="1"/>
  <c r="P226" i="1" s="1"/>
  <c r="O227" i="1"/>
  <c r="P227" i="1" s="1"/>
  <c r="O228" i="1"/>
  <c r="P228" i="1" s="1"/>
  <c r="O229" i="1"/>
  <c r="P229" i="1" s="1"/>
  <c r="O230" i="1"/>
  <c r="P230" i="1" s="1"/>
  <c r="O231" i="1"/>
  <c r="P231" i="1" s="1"/>
  <c r="O232" i="1"/>
  <c r="P232" i="1" s="1"/>
  <c r="O233" i="1"/>
  <c r="P233" i="1" s="1"/>
  <c r="O234" i="1"/>
  <c r="P234" i="1" s="1"/>
  <c r="O235" i="1"/>
  <c r="P235" i="1" s="1"/>
  <c r="O236" i="1"/>
  <c r="P236" i="1" s="1"/>
  <c r="O237" i="1"/>
  <c r="P237" i="1" s="1"/>
  <c r="O238" i="1"/>
  <c r="P238" i="1" s="1"/>
  <c r="O239" i="1"/>
  <c r="P239" i="1" s="1"/>
  <c r="O240" i="1"/>
  <c r="P240" i="1" s="1"/>
  <c r="O241" i="1"/>
  <c r="P241" i="1" s="1"/>
  <c r="O242" i="1"/>
  <c r="P242" i="1" s="1"/>
  <c r="O243" i="1"/>
  <c r="P243" i="1" s="1"/>
  <c r="O244" i="1"/>
  <c r="P244" i="1" s="1"/>
  <c r="O245" i="1"/>
  <c r="P245" i="1" s="1"/>
  <c r="O246" i="1"/>
  <c r="P246" i="1" s="1"/>
  <c r="O247" i="1"/>
  <c r="P247" i="1" s="1"/>
  <c r="O248" i="1"/>
  <c r="P248" i="1" s="1"/>
  <c r="O249" i="1"/>
  <c r="P249" i="1" s="1"/>
  <c r="O250" i="1"/>
  <c r="P250" i="1" s="1"/>
  <c r="O251" i="1"/>
  <c r="P251" i="1" s="1"/>
  <c r="O252" i="1"/>
  <c r="P252" i="1" s="1"/>
  <c r="O253" i="1"/>
  <c r="P253" i="1" s="1"/>
  <c r="O254" i="1"/>
  <c r="P254" i="1" s="1"/>
  <c r="O255" i="1"/>
  <c r="P255" i="1" s="1"/>
  <c r="O256" i="1"/>
  <c r="P256" i="1" s="1"/>
  <c r="O257" i="1"/>
  <c r="P257" i="1" s="1"/>
  <c r="O258" i="1"/>
  <c r="P258" i="1" s="1"/>
  <c r="O259" i="1"/>
  <c r="P259" i="1" s="1"/>
  <c r="O260" i="1"/>
  <c r="P260" i="1" s="1"/>
  <c r="O261" i="1"/>
  <c r="P261" i="1" s="1"/>
  <c r="O262" i="1"/>
  <c r="P262" i="1" s="1"/>
  <c r="O263" i="1"/>
  <c r="P263" i="1" s="1"/>
  <c r="O264" i="1"/>
  <c r="P264" i="1" s="1"/>
  <c r="O265" i="1"/>
  <c r="P265" i="1" s="1"/>
  <c r="O266" i="1"/>
  <c r="P266" i="1" s="1"/>
  <c r="O267" i="1"/>
  <c r="P267" i="1" s="1"/>
  <c r="O268" i="1"/>
  <c r="P268" i="1" s="1"/>
  <c r="O269" i="1"/>
  <c r="P269" i="1" s="1"/>
  <c r="O270" i="1"/>
  <c r="P270" i="1" s="1"/>
  <c r="O271" i="1"/>
  <c r="P271" i="1" s="1"/>
  <c r="O272" i="1"/>
  <c r="P272" i="1" s="1"/>
  <c r="O273" i="1"/>
  <c r="P273" i="1" s="1"/>
  <c r="O274" i="1"/>
  <c r="P274" i="1" s="1"/>
  <c r="O275" i="1"/>
  <c r="P275" i="1" s="1"/>
  <c r="O276" i="1"/>
  <c r="P276" i="1" s="1"/>
  <c r="O277" i="1"/>
  <c r="P277" i="1" s="1"/>
  <c r="O278" i="1"/>
  <c r="P278" i="1" s="1"/>
  <c r="O279" i="1"/>
  <c r="P279" i="1" s="1"/>
  <c r="O280" i="1"/>
  <c r="P280" i="1" s="1"/>
  <c r="O281" i="1"/>
  <c r="P281" i="1" s="1"/>
  <c r="O282" i="1"/>
  <c r="P282" i="1" s="1"/>
  <c r="O283" i="1"/>
  <c r="P283" i="1" s="1"/>
  <c r="O284" i="1"/>
  <c r="P284" i="1" s="1"/>
  <c r="O285" i="1"/>
  <c r="P285" i="1" s="1"/>
  <c r="O286" i="1"/>
  <c r="P286" i="1" s="1"/>
  <c r="O287" i="1"/>
  <c r="P287" i="1" s="1"/>
  <c r="O288" i="1"/>
  <c r="P288" i="1" s="1"/>
  <c r="O289" i="1"/>
  <c r="P289" i="1" s="1"/>
  <c r="O290" i="1"/>
  <c r="P290" i="1" s="1"/>
  <c r="O291" i="1"/>
  <c r="P291" i="1" s="1"/>
  <c r="O292" i="1"/>
  <c r="P292" i="1" s="1"/>
  <c r="O293" i="1"/>
  <c r="P293" i="1" s="1"/>
  <c r="O294" i="1"/>
  <c r="P294" i="1" s="1"/>
  <c r="O295" i="1"/>
  <c r="P295" i="1" s="1"/>
  <c r="O296" i="1"/>
  <c r="P296" i="1" s="1"/>
  <c r="O297" i="1"/>
  <c r="P297" i="1" s="1"/>
  <c r="O298" i="1"/>
  <c r="P298" i="1" s="1"/>
  <c r="O299" i="1"/>
  <c r="P299" i="1" s="1"/>
  <c r="O300" i="1"/>
  <c r="P300" i="1" s="1"/>
  <c r="O301" i="1"/>
  <c r="P301" i="1" s="1"/>
  <c r="O302" i="1"/>
  <c r="P302" i="1" s="1"/>
  <c r="O303" i="1"/>
  <c r="P303" i="1" s="1"/>
  <c r="O304" i="1"/>
  <c r="P304" i="1" s="1"/>
  <c r="O305" i="1"/>
  <c r="P305" i="1" s="1"/>
  <c r="O306" i="1"/>
  <c r="P306" i="1" s="1"/>
  <c r="O307" i="1"/>
  <c r="P307" i="1" s="1"/>
  <c r="O308" i="1"/>
  <c r="P308" i="1" s="1"/>
  <c r="O309" i="1"/>
  <c r="P309" i="1" s="1"/>
  <c r="O310" i="1"/>
  <c r="P310" i="1" s="1"/>
  <c r="O311" i="1"/>
  <c r="P311" i="1" s="1"/>
  <c r="O312" i="1"/>
  <c r="P312" i="1" s="1"/>
  <c r="O313" i="1"/>
  <c r="P313" i="1" s="1"/>
  <c r="O314" i="1"/>
  <c r="P314" i="1" s="1"/>
  <c r="O315" i="1"/>
  <c r="P315" i="1" s="1"/>
  <c r="O316" i="1"/>
  <c r="P316" i="1" s="1"/>
  <c r="O317" i="1"/>
  <c r="P317" i="1" s="1"/>
  <c r="O318" i="1"/>
  <c r="P318" i="1" s="1"/>
  <c r="O319" i="1"/>
  <c r="P319" i="1" s="1"/>
  <c r="O320" i="1"/>
  <c r="P320" i="1" s="1"/>
  <c r="O321" i="1"/>
  <c r="P321" i="1" s="1"/>
  <c r="O322" i="1"/>
  <c r="P322" i="1" s="1"/>
  <c r="O323" i="1"/>
  <c r="P323" i="1" s="1"/>
  <c r="O324" i="1"/>
  <c r="P324" i="1" s="1"/>
  <c r="O325" i="1"/>
  <c r="P325" i="1" s="1"/>
  <c r="O326" i="1"/>
  <c r="P326" i="1" s="1"/>
  <c r="O327" i="1"/>
  <c r="P327" i="1" s="1"/>
  <c r="O328" i="1"/>
  <c r="P328" i="1" s="1"/>
  <c r="O329" i="1"/>
  <c r="P329" i="1" s="1"/>
  <c r="O330" i="1"/>
  <c r="P330" i="1" s="1"/>
  <c r="O331" i="1"/>
  <c r="P331" i="1" s="1"/>
  <c r="O332" i="1"/>
  <c r="P332" i="1" s="1"/>
  <c r="O333" i="1"/>
  <c r="P333" i="1" s="1"/>
  <c r="O334" i="1"/>
  <c r="P334" i="1" s="1"/>
  <c r="O335" i="1"/>
  <c r="P335" i="1" s="1"/>
  <c r="O336" i="1"/>
  <c r="P336" i="1" s="1"/>
  <c r="O337" i="1"/>
  <c r="P337" i="1" s="1"/>
  <c r="O338" i="1"/>
  <c r="P338" i="1" s="1"/>
  <c r="O339" i="1"/>
  <c r="P339" i="1" s="1"/>
  <c r="O340" i="1"/>
  <c r="P340" i="1" s="1"/>
  <c r="O341" i="1"/>
  <c r="P341" i="1" s="1"/>
  <c r="O342" i="1"/>
  <c r="P342" i="1" s="1"/>
  <c r="O343" i="1"/>
  <c r="P343" i="1" s="1"/>
  <c r="O344" i="1"/>
  <c r="P344" i="1" s="1"/>
  <c r="O345" i="1"/>
  <c r="P345" i="1" s="1"/>
  <c r="O346" i="1"/>
  <c r="P346" i="1" s="1"/>
  <c r="O347" i="1"/>
  <c r="P347" i="1" s="1"/>
  <c r="O348" i="1"/>
  <c r="P348" i="1" s="1"/>
  <c r="O349" i="1"/>
  <c r="P349" i="1" s="1"/>
  <c r="O350" i="1"/>
  <c r="P350" i="1" s="1"/>
  <c r="O351" i="1"/>
  <c r="P351" i="1" s="1"/>
  <c r="O352" i="1"/>
  <c r="P352" i="1" s="1"/>
  <c r="O353" i="1"/>
  <c r="P353" i="1" s="1"/>
  <c r="O354" i="1"/>
  <c r="P354" i="1" s="1"/>
  <c r="O355" i="1"/>
  <c r="P355" i="1" s="1"/>
  <c r="O356" i="1"/>
  <c r="P356" i="1" s="1"/>
  <c r="O357" i="1"/>
  <c r="P357" i="1" s="1"/>
  <c r="O358" i="1"/>
  <c r="P358" i="1" s="1"/>
  <c r="O359" i="1"/>
  <c r="P359" i="1" s="1"/>
  <c r="O360" i="1"/>
  <c r="P360" i="1" s="1"/>
  <c r="O361" i="1"/>
  <c r="P361" i="1" s="1"/>
  <c r="O362" i="1"/>
  <c r="P362" i="1" s="1"/>
  <c r="O363" i="1"/>
  <c r="P363" i="1" s="1"/>
  <c r="O364" i="1"/>
  <c r="P364" i="1" s="1"/>
  <c r="O365" i="1"/>
  <c r="P365" i="1" s="1"/>
  <c r="O366" i="1"/>
  <c r="P366" i="1" s="1"/>
  <c r="O367" i="1"/>
  <c r="P367" i="1" s="1"/>
  <c r="O368" i="1"/>
  <c r="P368" i="1" s="1"/>
  <c r="O369" i="1"/>
  <c r="P369" i="1" s="1"/>
  <c r="O370" i="1"/>
  <c r="P370" i="1" s="1"/>
  <c r="O371" i="1"/>
  <c r="P371" i="1" s="1"/>
  <c r="O372" i="1"/>
  <c r="P372" i="1" s="1"/>
  <c r="O373" i="1"/>
  <c r="P373" i="1" s="1"/>
  <c r="O374" i="1"/>
  <c r="P374" i="1" s="1"/>
  <c r="O375" i="1"/>
  <c r="P375" i="1" s="1"/>
  <c r="O376" i="1"/>
  <c r="P376" i="1" s="1"/>
  <c r="O377" i="1"/>
  <c r="P377" i="1" s="1"/>
  <c r="O378" i="1"/>
  <c r="P378" i="1" s="1"/>
  <c r="O379" i="1"/>
  <c r="P379" i="1" s="1"/>
  <c r="O380" i="1"/>
  <c r="P380" i="1" s="1"/>
  <c r="O381" i="1"/>
  <c r="P381" i="1" s="1"/>
  <c r="O382" i="1"/>
  <c r="P382" i="1" s="1"/>
  <c r="O383" i="1"/>
  <c r="P383" i="1" s="1"/>
  <c r="O384" i="1"/>
  <c r="P384" i="1" s="1"/>
  <c r="O385" i="1"/>
  <c r="P385" i="1" s="1"/>
  <c r="O386" i="1"/>
  <c r="P386" i="1" s="1"/>
  <c r="O387" i="1"/>
  <c r="P387" i="1" s="1"/>
  <c r="O388" i="1"/>
  <c r="P388" i="1" s="1"/>
  <c r="O389" i="1"/>
  <c r="P389" i="1" s="1"/>
  <c r="O390" i="1"/>
  <c r="P390" i="1" s="1"/>
  <c r="O391" i="1"/>
  <c r="P391" i="1" s="1"/>
  <c r="O392" i="1"/>
  <c r="P392" i="1" s="1"/>
  <c r="O393" i="1"/>
  <c r="P393" i="1" s="1"/>
  <c r="O394" i="1"/>
  <c r="P394" i="1" s="1"/>
  <c r="O395" i="1"/>
  <c r="P395" i="1" s="1"/>
  <c r="O396" i="1"/>
  <c r="P396" i="1" s="1"/>
  <c r="O397" i="1"/>
  <c r="P397" i="1" s="1"/>
  <c r="O398" i="1"/>
  <c r="P398" i="1" s="1"/>
  <c r="O399" i="1"/>
  <c r="P399" i="1" s="1"/>
  <c r="O400" i="1"/>
  <c r="P400" i="1" s="1"/>
  <c r="O401" i="1"/>
  <c r="P401" i="1" s="1"/>
  <c r="O402" i="1"/>
  <c r="P402" i="1" s="1"/>
  <c r="O403" i="1"/>
  <c r="P403" i="1" s="1"/>
  <c r="O404" i="1"/>
  <c r="P404" i="1" s="1"/>
  <c r="O405" i="1"/>
  <c r="P405" i="1" s="1"/>
  <c r="O406" i="1"/>
  <c r="P406" i="1" s="1"/>
  <c r="O407" i="1"/>
  <c r="P407" i="1" s="1"/>
  <c r="O408" i="1"/>
  <c r="P408" i="1" s="1"/>
  <c r="O409" i="1"/>
  <c r="P409" i="1" s="1"/>
  <c r="O410" i="1"/>
  <c r="P410" i="1" s="1"/>
  <c r="O411" i="1"/>
  <c r="P411" i="1" s="1"/>
  <c r="O412" i="1"/>
  <c r="P412" i="1" s="1"/>
  <c r="O413" i="1"/>
  <c r="P413" i="1" s="1"/>
  <c r="O414" i="1"/>
  <c r="P414" i="1" s="1"/>
  <c r="O415" i="1"/>
  <c r="P415" i="1" s="1"/>
  <c r="O416" i="1"/>
  <c r="P416" i="1" s="1"/>
  <c r="O417" i="1"/>
  <c r="P417" i="1" s="1"/>
  <c r="O418" i="1"/>
  <c r="P418" i="1" s="1"/>
  <c r="O419" i="1"/>
  <c r="P419" i="1" s="1"/>
  <c r="O420" i="1"/>
  <c r="P420" i="1" s="1"/>
  <c r="O421" i="1"/>
  <c r="P421" i="1" s="1"/>
  <c r="O422" i="1"/>
  <c r="P422" i="1" s="1"/>
  <c r="O423" i="1"/>
  <c r="P423" i="1" s="1"/>
  <c r="O424" i="1"/>
  <c r="P424" i="1" s="1"/>
  <c r="O425" i="1"/>
  <c r="P425" i="1" s="1"/>
  <c r="O426" i="1"/>
  <c r="P426" i="1" s="1"/>
  <c r="O427" i="1"/>
  <c r="P427" i="1" s="1"/>
  <c r="O428" i="1"/>
  <c r="P428" i="1" s="1"/>
  <c r="O429" i="1"/>
  <c r="P429" i="1" s="1"/>
  <c r="O430" i="1"/>
  <c r="P430" i="1" s="1"/>
  <c r="O431" i="1"/>
  <c r="P431" i="1" s="1"/>
  <c r="O432" i="1"/>
  <c r="P432" i="1" s="1"/>
  <c r="O433" i="1"/>
  <c r="P433" i="1" s="1"/>
  <c r="O434" i="1"/>
  <c r="P434" i="1" s="1"/>
  <c r="O435" i="1"/>
  <c r="P435" i="1" s="1"/>
  <c r="O436" i="1"/>
  <c r="P436" i="1" s="1"/>
  <c r="O437" i="1"/>
  <c r="P437" i="1" s="1"/>
  <c r="O438" i="1"/>
  <c r="P438" i="1" s="1"/>
  <c r="O439" i="1"/>
  <c r="P439" i="1" s="1"/>
  <c r="O440" i="1"/>
  <c r="P440" i="1" s="1"/>
  <c r="O441" i="1"/>
  <c r="P441" i="1" s="1"/>
  <c r="O442" i="1"/>
  <c r="P442" i="1" s="1"/>
  <c r="O443" i="1"/>
  <c r="P443" i="1" s="1"/>
  <c r="O444" i="1"/>
  <c r="P444" i="1" s="1"/>
  <c r="O445" i="1"/>
  <c r="P445" i="1" s="1"/>
  <c r="O446" i="1"/>
  <c r="P446" i="1" s="1"/>
  <c r="O447" i="1"/>
  <c r="P447" i="1" s="1"/>
  <c r="O448" i="1"/>
  <c r="P448" i="1" s="1"/>
  <c r="O449" i="1"/>
  <c r="P449" i="1" s="1"/>
  <c r="O450" i="1"/>
  <c r="P450" i="1" s="1"/>
  <c r="O451" i="1"/>
  <c r="P451" i="1" s="1"/>
  <c r="O452" i="1"/>
  <c r="P452" i="1" s="1"/>
  <c r="O453" i="1"/>
  <c r="P453" i="1" s="1"/>
  <c r="O454" i="1"/>
  <c r="P454" i="1" s="1"/>
  <c r="O455" i="1"/>
  <c r="P455" i="1" s="1"/>
  <c r="O456" i="1"/>
  <c r="P456" i="1" s="1"/>
  <c r="O457" i="1"/>
  <c r="P457" i="1" s="1"/>
  <c r="O458" i="1"/>
  <c r="P458" i="1" s="1"/>
  <c r="O459" i="1"/>
  <c r="P459" i="1" s="1"/>
  <c r="O460" i="1"/>
  <c r="P460" i="1" s="1"/>
  <c r="O461" i="1"/>
  <c r="P461" i="1" s="1"/>
  <c r="O462" i="1"/>
  <c r="P462" i="1" s="1"/>
  <c r="O463" i="1"/>
  <c r="P463" i="1" s="1"/>
  <c r="O464" i="1"/>
  <c r="P464" i="1" s="1"/>
  <c r="O465" i="1"/>
  <c r="P465" i="1" s="1"/>
  <c r="O466" i="1"/>
  <c r="P466" i="1" s="1"/>
  <c r="O467" i="1"/>
  <c r="P467" i="1" s="1"/>
  <c r="O468" i="1"/>
  <c r="P468" i="1" s="1"/>
  <c r="O469" i="1"/>
  <c r="P469" i="1" s="1"/>
  <c r="O470" i="1"/>
  <c r="P470" i="1" s="1"/>
  <c r="O471" i="1"/>
  <c r="P471" i="1" s="1"/>
  <c r="O472" i="1"/>
  <c r="P472" i="1" s="1"/>
  <c r="O473" i="1"/>
  <c r="P473" i="1" s="1"/>
  <c r="O474" i="1"/>
  <c r="P474" i="1" s="1"/>
  <c r="O475" i="1"/>
  <c r="P475" i="1" s="1"/>
  <c r="O476" i="1"/>
  <c r="P476" i="1" s="1"/>
  <c r="O477" i="1"/>
  <c r="P477" i="1" s="1"/>
  <c r="O478" i="1"/>
  <c r="P478" i="1" s="1"/>
  <c r="O479" i="1"/>
  <c r="P479" i="1" s="1"/>
  <c r="O480" i="1"/>
  <c r="P480" i="1" s="1"/>
  <c r="O481" i="1"/>
  <c r="P481" i="1" s="1"/>
  <c r="O482" i="1"/>
  <c r="P482" i="1" s="1"/>
  <c r="O483" i="1"/>
  <c r="P483" i="1" s="1"/>
  <c r="O484" i="1"/>
  <c r="P484" i="1" s="1"/>
  <c r="O485" i="1"/>
  <c r="P485" i="1" s="1"/>
  <c r="O486" i="1"/>
  <c r="P486" i="1" s="1"/>
  <c r="O487" i="1"/>
  <c r="P487" i="1" s="1"/>
  <c r="O488" i="1"/>
  <c r="P488" i="1" s="1"/>
  <c r="O489" i="1"/>
  <c r="P489" i="1" s="1"/>
  <c r="O490" i="1"/>
  <c r="P490" i="1" s="1"/>
  <c r="O491" i="1"/>
  <c r="P491" i="1" s="1"/>
  <c r="O492" i="1"/>
  <c r="P492" i="1" s="1"/>
  <c r="O493" i="1"/>
  <c r="P493" i="1" s="1"/>
  <c r="O494" i="1"/>
  <c r="P494" i="1" s="1"/>
  <c r="O495" i="1"/>
  <c r="P495" i="1" s="1"/>
  <c r="O496" i="1"/>
  <c r="P496" i="1" s="1"/>
  <c r="O497" i="1"/>
  <c r="P497" i="1" s="1"/>
  <c r="O498" i="1"/>
  <c r="P498" i="1" s="1"/>
  <c r="O499" i="1"/>
  <c r="P499" i="1" s="1"/>
  <c r="O500" i="1"/>
  <c r="P500" i="1" s="1"/>
  <c r="O501" i="1"/>
  <c r="P501" i="1" s="1"/>
  <c r="O502" i="1"/>
  <c r="P502" i="1" s="1"/>
  <c r="O503" i="1"/>
  <c r="P503" i="1" s="1"/>
  <c r="O504" i="1"/>
  <c r="P504" i="1" s="1"/>
  <c r="O505" i="1"/>
  <c r="P505" i="1" s="1"/>
  <c r="O506" i="1"/>
  <c r="P506" i="1" s="1"/>
  <c r="O507" i="1"/>
  <c r="P507" i="1" s="1"/>
  <c r="O508" i="1"/>
  <c r="P508" i="1" s="1"/>
  <c r="O509" i="1"/>
  <c r="P509" i="1" s="1"/>
  <c r="O510" i="1"/>
  <c r="P510" i="1" s="1"/>
  <c r="O511" i="1"/>
  <c r="P511" i="1" s="1"/>
  <c r="O512" i="1"/>
  <c r="P512" i="1" s="1"/>
  <c r="O513" i="1"/>
  <c r="P513" i="1" s="1"/>
  <c r="O514" i="1"/>
  <c r="P514" i="1" s="1"/>
  <c r="O515" i="1"/>
  <c r="P515" i="1" s="1"/>
  <c r="O516" i="1"/>
  <c r="P516" i="1" s="1"/>
  <c r="O517" i="1"/>
  <c r="P517" i="1" s="1"/>
  <c r="O518" i="1"/>
  <c r="P518" i="1" s="1"/>
  <c r="O519" i="1"/>
  <c r="P519" i="1" s="1"/>
  <c r="O520" i="1"/>
  <c r="P520" i="1" s="1"/>
  <c r="O521" i="1"/>
  <c r="P521" i="1" s="1"/>
  <c r="O522" i="1"/>
  <c r="P522" i="1" s="1"/>
  <c r="O523" i="1"/>
  <c r="P523" i="1" s="1"/>
  <c r="O524" i="1"/>
  <c r="P524" i="1" s="1"/>
  <c r="O525" i="1"/>
  <c r="P525" i="1" s="1"/>
  <c r="O526" i="1"/>
  <c r="P526" i="1" s="1"/>
  <c r="O527" i="1"/>
  <c r="P527" i="1" s="1"/>
  <c r="O528" i="1"/>
  <c r="P528" i="1" s="1"/>
  <c r="O529" i="1"/>
  <c r="P529" i="1" s="1"/>
  <c r="O530" i="1"/>
  <c r="P530" i="1" s="1"/>
  <c r="O531" i="1"/>
  <c r="P531" i="1" s="1"/>
  <c r="O532" i="1"/>
  <c r="P532" i="1" s="1"/>
  <c r="O533" i="1"/>
  <c r="P533" i="1" s="1"/>
  <c r="O534" i="1"/>
  <c r="P534" i="1" s="1"/>
  <c r="O535" i="1"/>
  <c r="P535" i="1" s="1"/>
  <c r="O536" i="1"/>
  <c r="P536" i="1" s="1"/>
  <c r="O537" i="1"/>
  <c r="P537" i="1" s="1"/>
  <c r="O538" i="1"/>
  <c r="P538" i="1" s="1"/>
  <c r="O539" i="1"/>
  <c r="P539" i="1" s="1"/>
  <c r="O540" i="1"/>
  <c r="P540" i="1" s="1"/>
  <c r="O541" i="1"/>
  <c r="P541" i="1" s="1"/>
  <c r="O542" i="1"/>
  <c r="P542" i="1" s="1"/>
  <c r="O543" i="1"/>
  <c r="P543" i="1" s="1"/>
  <c r="O544" i="1"/>
  <c r="P544" i="1" s="1"/>
  <c r="O545" i="1"/>
  <c r="P545" i="1" s="1"/>
  <c r="O546" i="1"/>
  <c r="P546" i="1" s="1"/>
  <c r="O547" i="1"/>
  <c r="P547" i="1" s="1"/>
  <c r="O548" i="1"/>
  <c r="P548" i="1" s="1"/>
  <c r="O549" i="1"/>
  <c r="P549" i="1" s="1"/>
  <c r="O550" i="1"/>
  <c r="P550" i="1" s="1"/>
  <c r="O551" i="1"/>
  <c r="P551" i="1" s="1"/>
  <c r="O552" i="1"/>
  <c r="P552" i="1" s="1"/>
  <c r="O553" i="1"/>
  <c r="P553" i="1" s="1"/>
  <c r="O554" i="1"/>
  <c r="P554" i="1" s="1"/>
  <c r="O555" i="1"/>
  <c r="P555" i="1" s="1"/>
  <c r="O556" i="1"/>
  <c r="P556" i="1" s="1"/>
  <c r="O557" i="1"/>
  <c r="P557" i="1" s="1"/>
  <c r="O558" i="1"/>
  <c r="P558" i="1" s="1"/>
  <c r="O559" i="1"/>
  <c r="P559" i="1" s="1"/>
  <c r="O560" i="1"/>
  <c r="P560" i="1" s="1"/>
  <c r="O561" i="1"/>
  <c r="P561" i="1" s="1"/>
  <c r="O562" i="1"/>
  <c r="P562" i="1" s="1"/>
  <c r="O563" i="1"/>
  <c r="P563" i="1" s="1"/>
  <c r="O564" i="1"/>
  <c r="P564" i="1" s="1"/>
  <c r="O565" i="1"/>
  <c r="P565" i="1" s="1"/>
  <c r="O566" i="1"/>
  <c r="P566" i="1" s="1"/>
  <c r="O567" i="1"/>
  <c r="P567" i="1" s="1"/>
  <c r="O568" i="1"/>
  <c r="P568" i="1" s="1"/>
  <c r="O569" i="1"/>
  <c r="P569" i="1" s="1"/>
  <c r="O570" i="1"/>
  <c r="P570" i="1" s="1"/>
  <c r="O571" i="1"/>
  <c r="P571" i="1" s="1"/>
  <c r="O572" i="1"/>
  <c r="P572" i="1" s="1"/>
  <c r="O573" i="1"/>
  <c r="P573" i="1" s="1"/>
  <c r="O574" i="1"/>
  <c r="P574" i="1" s="1"/>
  <c r="O575" i="1"/>
  <c r="P575" i="1" s="1"/>
  <c r="O576" i="1"/>
  <c r="P576" i="1" s="1"/>
  <c r="O577" i="1"/>
  <c r="P577" i="1" s="1"/>
  <c r="O578" i="1"/>
  <c r="P578" i="1" s="1"/>
  <c r="O579" i="1"/>
  <c r="P579" i="1" s="1"/>
  <c r="O580" i="1"/>
  <c r="P580" i="1" s="1"/>
  <c r="O581" i="1"/>
  <c r="P581" i="1" s="1"/>
  <c r="O582" i="1"/>
  <c r="P582" i="1" s="1"/>
  <c r="O583" i="1"/>
  <c r="P583" i="1" s="1"/>
  <c r="O584" i="1"/>
  <c r="P584" i="1" s="1"/>
  <c r="O585" i="1"/>
  <c r="P585" i="1" s="1"/>
  <c r="O586" i="1"/>
  <c r="P586" i="1" s="1"/>
  <c r="O587" i="1"/>
  <c r="P587" i="1" s="1"/>
  <c r="O588" i="1"/>
  <c r="P588" i="1" s="1"/>
  <c r="O589" i="1"/>
  <c r="P589" i="1" s="1"/>
  <c r="O590" i="1"/>
  <c r="P590" i="1" s="1"/>
  <c r="O591" i="1"/>
  <c r="P591" i="1" s="1"/>
  <c r="O592" i="1"/>
  <c r="P592" i="1" s="1"/>
  <c r="O593" i="1"/>
  <c r="P593" i="1" s="1"/>
  <c r="O594" i="1"/>
  <c r="P594" i="1" s="1"/>
  <c r="O595" i="1"/>
  <c r="P595" i="1" s="1"/>
  <c r="O596" i="1"/>
  <c r="P596" i="1" s="1"/>
  <c r="O597" i="1"/>
  <c r="P597" i="1" s="1"/>
  <c r="O598" i="1"/>
  <c r="P598" i="1" s="1"/>
  <c r="O599" i="1"/>
  <c r="P599" i="1" s="1"/>
  <c r="O600" i="1"/>
  <c r="P600" i="1" s="1"/>
  <c r="O601" i="1"/>
  <c r="P601" i="1" s="1"/>
  <c r="O602" i="1"/>
  <c r="P602" i="1" s="1"/>
  <c r="O603" i="1"/>
  <c r="P603" i="1" s="1"/>
  <c r="O604" i="1"/>
  <c r="P604" i="1" s="1"/>
  <c r="O605" i="1"/>
  <c r="P605" i="1" s="1"/>
  <c r="O606" i="1"/>
  <c r="P606" i="1" s="1"/>
  <c r="O607" i="1"/>
  <c r="P607" i="1" s="1"/>
  <c r="O608" i="1"/>
  <c r="P608" i="1" s="1"/>
  <c r="O609" i="1"/>
  <c r="P609" i="1" s="1"/>
  <c r="O610" i="1"/>
  <c r="P610" i="1" s="1"/>
  <c r="O611" i="1"/>
  <c r="P611" i="1" s="1"/>
  <c r="O612" i="1"/>
  <c r="P612" i="1" s="1"/>
  <c r="O613" i="1"/>
  <c r="P613" i="1" s="1"/>
  <c r="O614" i="1"/>
  <c r="P614" i="1" s="1"/>
  <c r="O615" i="1"/>
  <c r="P615" i="1" s="1"/>
  <c r="O616" i="1"/>
  <c r="P616" i="1" s="1"/>
  <c r="O617" i="1"/>
  <c r="P617" i="1" s="1"/>
  <c r="O618" i="1"/>
  <c r="P618" i="1" s="1"/>
  <c r="O619" i="1"/>
  <c r="P619" i="1" s="1"/>
  <c r="O620" i="1"/>
  <c r="P620" i="1" s="1"/>
  <c r="O621" i="1"/>
  <c r="P621" i="1" s="1"/>
  <c r="O622" i="1"/>
  <c r="P622" i="1" s="1"/>
  <c r="O623" i="1"/>
  <c r="P623" i="1" s="1"/>
  <c r="O624" i="1"/>
  <c r="P624" i="1" s="1"/>
  <c r="O625" i="1"/>
  <c r="P625" i="1" s="1"/>
  <c r="O626" i="1"/>
  <c r="P626" i="1" s="1"/>
  <c r="O627" i="1"/>
  <c r="P627" i="1" s="1"/>
  <c r="O628" i="1"/>
  <c r="P628" i="1" s="1"/>
  <c r="O629" i="1"/>
  <c r="P629" i="1" s="1"/>
  <c r="O630" i="1"/>
  <c r="P630" i="1" s="1"/>
  <c r="O631" i="1"/>
  <c r="P631" i="1" s="1"/>
  <c r="O632" i="1"/>
  <c r="P632" i="1" s="1"/>
  <c r="O633" i="1"/>
  <c r="P633" i="1" s="1"/>
  <c r="O634" i="1"/>
  <c r="P634" i="1" s="1"/>
  <c r="O635" i="1"/>
  <c r="P635" i="1" s="1"/>
  <c r="O636" i="1"/>
  <c r="P636" i="1" s="1"/>
  <c r="O637" i="1"/>
  <c r="P637" i="1" s="1"/>
  <c r="O638" i="1"/>
  <c r="P638" i="1" s="1"/>
  <c r="O639" i="1"/>
  <c r="P639" i="1" s="1"/>
  <c r="O640" i="1"/>
  <c r="P640" i="1" s="1"/>
  <c r="O641" i="1"/>
  <c r="P641" i="1" s="1"/>
  <c r="O642" i="1"/>
  <c r="P642" i="1" s="1"/>
  <c r="O643" i="1"/>
  <c r="P643" i="1" s="1"/>
  <c r="O644" i="1"/>
  <c r="P644" i="1" s="1"/>
  <c r="O645" i="1"/>
  <c r="P645" i="1" s="1"/>
  <c r="O646" i="1"/>
  <c r="P646" i="1" s="1"/>
  <c r="O647" i="1"/>
  <c r="P647" i="1" s="1"/>
  <c r="O648" i="1"/>
  <c r="P648" i="1" s="1"/>
  <c r="O649" i="1"/>
  <c r="P649" i="1" s="1"/>
  <c r="O650" i="1"/>
  <c r="P650" i="1" s="1"/>
  <c r="O651" i="1"/>
  <c r="P651" i="1" s="1"/>
  <c r="O652" i="1"/>
  <c r="P652" i="1" s="1"/>
  <c r="O653" i="1"/>
  <c r="P653" i="1" s="1"/>
  <c r="O654" i="1"/>
  <c r="P654" i="1" s="1"/>
  <c r="O655" i="1"/>
  <c r="P655" i="1" s="1"/>
  <c r="O656" i="1"/>
  <c r="P656" i="1" s="1"/>
  <c r="O657" i="1"/>
  <c r="P657" i="1" s="1"/>
  <c r="O658" i="1"/>
  <c r="P658" i="1" s="1"/>
  <c r="O659" i="1"/>
  <c r="P659" i="1" s="1"/>
  <c r="O660" i="1"/>
  <c r="P660" i="1" s="1"/>
  <c r="O661" i="1"/>
  <c r="P661" i="1" s="1"/>
  <c r="O662" i="1"/>
  <c r="P662" i="1" s="1"/>
  <c r="O663" i="1"/>
  <c r="P663" i="1" s="1"/>
  <c r="O664" i="1"/>
  <c r="P664" i="1" s="1"/>
  <c r="O665" i="1"/>
  <c r="P665" i="1" s="1"/>
  <c r="O666" i="1"/>
  <c r="P666" i="1" s="1"/>
  <c r="O667" i="1"/>
  <c r="P667" i="1" s="1"/>
  <c r="O668" i="1"/>
  <c r="P668" i="1" s="1"/>
  <c r="O669" i="1"/>
  <c r="P669" i="1" s="1"/>
  <c r="O670" i="1"/>
  <c r="P670" i="1" s="1"/>
  <c r="O671" i="1"/>
  <c r="P671" i="1" s="1"/>
  <c r="O672" i="1"/>
  <c r="P672" i="1" s="1"/>
  <c r="O673" i="1"/>
  <c r="P673" i="1" s="1"/>
  <c r="O674" i="1"/>
  <c r="P674" i="1" s="1"/>
  <c r="O675" i="1"/>
  <c r="P675" i="1" s="1"/>
  <c r="O676" i="1"/>
  <c r="P676" i="1" s="1"/>
  <c r="O677" i="1"/>
  <c r="P677" i="1" s="1"/>
  <c r="O678" i="1"/>
  <c r="P678" i="1" s="1"/>
  <c r="O679" i="1"/>
  <c r="P679" i="1" s="1"/>
  <c r="O680" i="1"/>
  <c r="P680" i="1" s="1"/>
  <c r="O681" i="1"/>
  <c r="P681" i="1" s="1"/>
  <c r="O682" i="1"/>
  <c r="P682" i="1" s="1"/>
  <c r="O683" i="1"/>
  <c r="P683" i="1" s="1"/>
  <c r="O684" i="1"/>
  <c r="P684" i="1" s="1"/>
  <c r="O685" i="1"/>
  <c r="P685" i="1" s="1"/>
  <c r="O686" i="1"/>
  <c r="P686" i="1" s="1"/>
  <c r="O687" i="1"/>
  <c r="P687" i="1" s="1"/>
  <c r="O688" i="1"/>
  <c r="P688" i="1" s="1"/>
  <c r="O689" i="1"/>
  <c r="P689" i="1" s="1"/>
  <c r="O690" i="1"/>
  <c r="P690" i="1" s="1"/>
  <c r="O691" i="1"/>
  <c r="P691" i="1" s="1"/>
  <c r="O692" i="1"/>
  <c r="P692" i="1" s="1"/>
  <c r="O693" i="1"/>
  <c r="P693" i="1" s="1"/>
  <c r="O694" i="1"/>
  <c r="P694" i="1" s="1"/>
  <c r="O695" i="1"/>
  <c r="P695" i="1" s="1"/>
  <c r="O696" i="1"/>
  <c r="P696" i="1" s="1"/>
  <c r="O697" i="1"/>
  <c r="P697" i="1" s="1"/>
  <c r="O698" i="1"/>
  <c r="P698" i="1" s="1"/>
  <c r="O699" i="1"/>
  <c r="P699" i="1" s="1"/>
  <c r="O700" i="1"/>
  <c r="P700" i="1" s="1"/>
  <c r="O701" i="1"/>
  <c r="P701" i="1" s="1"/>
  <c r="O702" i="1"/>
  <c r="P702" i="1" s="1"/>
  <c r="O703" i="1"/>
  <c r="P703" i="1" s="1"/>
  <c r="O704" i="1"/>
  <c r="P704" i="1" s="1"/>
  <c r="O705" i="1"/>
  <c r="P705" i="1" s="1"/>
  <c r="O706" i="1"/>
  <c r="P706" i="1" s="1"/>
  <c r="O707" i="1"/>
  <c r="P707" i="1" s="1"/>
  <c r="O708" i="1"/>
  <c r="P708" i="1" s="1"/>
  <c r="O709" i="1"/>
  <c r="P709" i="1" s="1"/>
  <c r="O710" i="1"/>
  <c r="P710" i="1" s="1"/>
  <c r="O711" i="1"/>
  <c r="P711" i="1" s="1"/>
  <c r="O712" i="1"/>
  <c r="P712" i="1" s="1"/>
  <c r="O713" i="1"/>
  <c r="P713" i="1" s="1"/>
  <c r="O714" i="1"/>
  <c r="P714" i="1" s="1"/>
  <c r="O715" i="1"/>
  <c r="P715" i="1" s="1"/>
  <c r="O716" i="1"/>
  <c r="P716" i="1" s="1"/>
  <c r="O717" i="1"/>
  <c r="P717" i="1" s="1"/>
  <c r="O718" i="1"/>
  <c r="P718" i="1" s="1"/>
  <c r="O719" i="1"/>
  <c r="P719" i="1" s="1"/>
  <c r="O720" i="1"/>
  <c r="P720" i="1" s="1"/>
  <c r="O721" i="1"/>
  <c r="P721" i="1" s="1"/>
  <c r="O722" i="1"/>
  <c r="P722" i="1" s="1"/>
  <c r="O723" i="1"/>
  <c r="P723" i="1" s="1"/>
  <c r="O724" i="1"/>
  <c r="P724" i="1" s="1"/>
  <c r="O725" i="1"/>
  <c r="P725" i="1" s="1"/>
  <c r="O726" i="1"/>
  <c r="P726" i="1" s="1"/>
  <c r="O727" i="1"/>
  <c r="P727" i="1" s="1"/>
  <c r="O728" i="1"/>
  <c r="P728" i="1" s="1"/>
  <c r="O729" i="1"/>
  <c r="P729" i="1" s="1"/>
  <c r="O730" i="1"/>
  <c r="P730" i="1" s="1"/>
  <c r="O731" i="1"/>
  <c r="P731" i="1" s="1"/>
  <c r="O732" i="1"/>
  <c r="P732" i="1" s="1"/>
  <c r="O733" i="1"/>
  <c r="P733" i="1" s="1"/>
  <c r="O734" i="1"/>
  <c r="P734" i="1" s="1"/>
  <c r="O735" i="1"/>
  <c r="P735" i="1" s="1"/>
  <c r="O736" i="1"/>
  <c r="P736" i="1" s="1"/>
  <c r="O737" i="1"/>
  <c r="P737" i="1" s="1"/>
  <c r="O738" i="1"/>
  <c r="P738" i="1" s="1"/>
  <c r="O739" i="1"/>
  <c r="P739" i="1" s="1"/>
  <c r="O740" i="1"/>
  <c r="P740" i="1" s="1"/>
  <c r="O741" i="1"/>
  <c r="P741" i="1" s="1"/>
  <c r="O742" i="1"/>
  <c r="P742" i="1" s="1"/>
  <c r="O743" i="1"/>
  <c r="P743" i="1" s="1"/>
  <c r="O744" i="1"/>
  <c r="P744" i="1" s="1"/>
  <c r="O745" i="1"/>
  <c r="P745" i="1" s="1"/>
  <c r="O746" i="1"/>
  <c r="P746" i="1" s="1"/>
  <c r="O747" i="1"/>
  <c r="P747" i="1" s="1"/>
  <c r="O748" i="1"/>
  <c r="P748" i="1" s="1"/>
  <c r="O749" i="1"/>
  <c r="P749" i="1" s="1"/>
  <c r="O750" i="1"/>
  <c r="P750" i="1" s="1"/>
  <c r="O751" i="1"/>
  <c r="P751" i="1" s="1"/>
  <c r="O752" i="1"/>
  <c r="P752" i="1" s="1"/>
  <c r="O753" i="1"/>
  <c r="P753" i="1" s="1"/>
  <c r="O754" i="1"/>
  <c r="P754" i="1" s="1"/>
  <c r="O755" i="1"/>
  <c r="P755" i="1" s="1"/>
  <c r="O756" i="1"/>
  <c r="P756" i="1" s="1"/>
  <c r="O757" i="1"/>
  <c r="P757" i="1" s="1"/>
  <c r="O758" i="1"/>
  <c r="P758" i="1" s="1"/>
  <c r="O759" i="1"/>
  <c r="P759" i="1" s="1"/>
  <c r="O760" i="1"/>
  <c r="P760" i="1" s="1"/>
  <c r="O761" i="1"/>
  <c r="P761" i="1" s="1"/>
  <c r="O762" i="1"/>
  <c r="P762" i="1" s="1"/>
  <c r="O763" i="1"/>
  <c r="P763" i="1" s="1"/>
  <c r="O764" i="1"/>
  <c r="P764" i="1" s="1"/>
  <c r="O765" i="1"/>
  <c r="P765" i="1" s="1"/>
  <c r="O766" i="1"/>
  <c r="P766" i="1" s="1"/>
  <c r="O767" i="1"/>
  <c r="P767" i="1" s="1"/>
  <c r="O768" i="1"/>
  <c r="P768" i="1" s="1"/>
  <c r="O769" i="1"/>
  <c r="P769" i="1" s="1"/>
  <c r="O770" i="1"/>
  <c r="P770" i="1" s="1"/>
  <c r="O771" i="1"/>
  <c r="P771" i="1" s="1"/>
  <c r="O772" i="1"/>
  <c r="P772" i="1" s="1"/>
  <c r="O773" i="1"/>
  <c r="P773" i="1" s="1"/>
  <c r="O774" i="1"/>
  <c r="P774" i="1" s="1"/>
  <c r="O775" i="1"/>
  <c r="P775" i="1" s="1"/>
  <c r="O776" i="1"/>
  <c r="P776" i="1" s="1"/>
  <c r="O777" i="1"/>
  <c r="P777" i="1" s="1"/>
  <c r="O778" i="1"/>
  <c r="P778" i="1" s="1"/>
  <c r="O779" i="1"/>
  <c r="P779" i="1" s="1"/>
  <c r="O780" i="1"/>
  <c r="P780" i="1" s="1"/>
  <c r="O781" i="1"/>
  <c r="P781" i="1" s="1"/>
  <c r="O782" i="1"/>
  <c r="P782" i="1" s="1"/>
  <c r="O783" i="1"/>
  <c r="P783" i="1" s="1"/>
  <c r="O784" i="1"/>
  <c r="P784" i="1" s="1"/>
  <c r="O785" i="1"/>
  <c r="P785" i="1" s="1"/>
  <c r="O786" i="1"/>
  <c r="P786" i="1" s="1"/>
  <c r="O787" i="1"/>
  <c r="P787" i="1" s="1"/>
  <c r="O788" i="1"/>
  <c r="P788" i="1" s="1"/>
  <c r="O789" i="1"/>
  <c r="P789" i="1" s="1"/>
  <c r="O790" i="1"/>
  <c r="P790" i="1" s="1"/>
  <c r="O791" i="1"/>
  <c r="P791" i="1" s="1"/>
  <c r="O792" i="1"/>
  <c r="P792" i="1" s="1"/>
  <c r="O793" i="1"/>
  <c r="P793" i="1" s="1"/>
  <c r="O794" i="1"/>
  <c r="P794" i="1" s="1"/>
  <c r="O795" i="1"/>
  <c r="P795" i="1" s="1"/>
  <c r="O796" i="1"/>
  <c r="P796" i="1" s="1"/>
  <c r="O797" i="1"/>
  <c r="P797" i="1" s="1"/>
  <c r="O798" i="1"/>
  <c r="P798" i="1" s="1"/>
  <c r="O799" i="1"/>
  <c r="P799" i="1" s="1"/>
  <c r="O800" i="1"/>
  <c r="P800" i="1" s="1"/>
  <c r="O801" i="1"/>
  <c r="P801" i="1" s="1"/>
  <c r="O802" i="1"/>
  <c r="P802" i="1" s="1"/>
  <c r="O803" i="1"/>
  <c r="P803" i="1" s="1"/>
  <c r="O804" i="1"/>
  <c r="P804" i="1" s="1"/>
  <c r="O805" i="1"/>
  <c r="P805" i="1" s="1"/>
  <c r="O806" i="1"/>
  <c r="P806" i="1" s="1"/>
  <c r="O807" i="1"/>
  <c r="P807" i="1" s="1"/>
  <c r="O808" i="1"/>
  <c r="P808" i="1" s="1"/>
  <c r="O809" i="1"/>
  <c r="P809" i="1" s="1"/>
  <c r="O810" i="1"/>
  <c r="P810" i="1" s="1"/>
  <c r="O811" i="1"/>
  <c r="P811" i="1" s="1"/>
  <c r="O812" i="1"/>
  <c r="P812" i="1" s="1"/>
  <c r="O813" i="1"/>
  <c r="P813" i="1" s="1"/>
  <c r="O814" i="1"/>
  <c r="P814" i="1" s="1"/>
  <c r="O815" i="1"/>
  <c r="P815" i="1" s="1"/>
  <c r="O816" i="1"/>
  <c r="P816" i="1" s="1"/>
  <c r="O817" i="1"/>
  <c r="P817" i="1" s="1"/>
  <c r="O818" i="1"/>
  <c r="P818" i="1" s="1"/>
  <c r="O819" i="1"/>
  <c r="P819" i="1" s="1"/>
  <c r="O820" i="1"/>
  <c r="P820" i="1" s="1"/>
  <c r="O821" i="1"/>
  <c r="P821" i="1" s="1"/>
  <c r="O822" i="1"/>
  <c r="P822" i="1" s="1"/>
  <c r="O823" i="1"/>
  <c r="P823" i="1" s="1"/>
  <c r="O824" i="1"/>
  <c r="P824" i="1" s="1"/>
  <c r="O825" i="1"/>
  <c r="P825" i="1" s="1"/>
  <c r="O826" i="1"/>
  <c r="P826" i="1" s="1"/>
  <c r="O827" i="1"/>
  <c r="P827" i="1" s="1"/>
  <c r="O828" i="1"/>
  <c r="P828" i="1" s="1"/>
  <c r="O829" i="1"/>
  <c r="P829" i="1" s="1"/>
  <c r="O830" i="1"/>
  <c r="P830" i="1" s="1"/>
  <c r="O831" i="1"/>
  <c r="P831" i="1" s="1"/>
  <c r="O832" i="1"/>
  <c r="P832" i="1" s="1"/>
  <c r="O833" i="1"/>
  <c r="P833" i="1" s="1"/>
  <c r="O834" i="1"/>
  <c r="P834" i="1" s="1"/>
  <c r="O835" i="1"/>
  <c r="P835" i="1" s="1"/>
  <c r="O836" i="1"/>
  <c r="P836" i="1" s="1"/>
  <c r="O837" i="1"/>
  <c r="P837" i="1" s="1"/>
  <c r="O838" i="1"/>
  <c r="P838" i="1" s="1"/>
  <c r="O839" i="1"/>
  <c r="P839" i="1" s="1"/>
  <c r="O840" i="1"/>
  <c r="P840" i="1" s="1"/>
  <c r="O841" i="1"/>
  <c r="P841" i="1" s="1"/>
  <c r="O842" i="1"/>
  <c r="P842" i="1" s="1"/>
  <c r="O843" i="1"/>
  <c r="P843" i="1" s="1"/>
  <c r="O844" i="1"/>
  <c r="P844" i="1" s="1"/>
  <c r="O845" i="1"/>
  <c r="P845" i="1" s="1"/>
  <c r="O846" i="1"/>
  <c r="P846" i="1" s="1"/>
  <c r="O847" i="1"/>
  <c r="P847" i="1" s="1"/>
  <c r="O848" i="1"/>
  <c r="P848" i="1" s="1"/>
  <c r="O849" i="1"/>
  <c r="P849" i="1" s="1"/>
  <c r="O850" i="1"/>
  <c r="P850" i="1" s="1"/>
  <c r="O851" i="1"/>
  <c r="P851" i="1" s="1"/>
  <c r="O852" i="1"/>
  <c r="P852" i="1" s="1"/>
  <c r="O853" i="1"/>
  <c r="P853" i="1" s="1"/>
  <c r="O854" i="1"/>
  <c r="P854" i="1" s="1"/>
  <c r="O855" i="1"/>
  <c r="P855" i="1" s="1"/>
  <c r="O856" i="1"/>
  <c r="P856" i="1" s="1"/>
  <c r="O857" i="1"/>
  <c r="P857" i="1" s="1"/>
  <c r="O858" i="1"/>
  <c r="P858" i="1" s="1"/>
  <c r="O859" i="1"/>
  <c r="P859" i="1" s="1"/>
  <c r="O860" i="1"/>
  <c r="P860" i="1" s="1"/>
  <c r="O861" i="1"/>
  <c r="P861" i="1" s="1"/>
  <c r="O862" i="1"/>
  <c r="P862" i="1" s="1"/>
  <c r="O863" i="1"/>
  <c r="P863" i="1" s="1"/>
  <c r="O864" i="1"/>
  <c r="P864" i="1" s="1"/>
  <c r="O865" i="1"/>
  <c r="P865" i="1" s="1"/>
  <c r="O866" i="1"/>
  <c r="P866" i="1" s="1"/>
  <c r="O867" i="1"/>
  <c r="P867" i="1" s="1"/>
  <c r="O868" i="1"/>
  <c r="P868" i="1" s="1"/>
  <c r="O869" i="1"/>
  <c r="P869" i="1" s="1"/>
  <c r="O870" i="1"/>
  <c r="P870" i="1" s="1"/>
  <c r="O871" i="1"/>
  <c r="P871" i="1" s="1"/>
  <c r="O872" i="1"/>
  <c r="P872" i="1" s="1"/>
  <c r="O873" i="1"/>
  <c r="P873" i="1" s="1"/>
  <c r="O874" i="1"/>
  <c r="P874" i="1" s="1"/>
  <c r="O875" i="1"/>
  <c r="P875" i="1" s="1"/>
  <c r="O876" i="1"/>
  <c r="P876" i="1" s="1"/>
  <c r="O877" i="1"/>
  <c r="P877" i="1" s="1"/>
  <c r="O878" i="1"/>
  <c r="P878" i="1" s="1"/>
  <c r="O879" i="1"/>
  <c r="P879" i="1" s="1"/>
  <c r="O880" i="1"/>
  <c r="P880" i="1" s="1"/>
  <c r="O881" i="1"/>
  <c r="P881" i="1" s="1"/>
  <c r="O882" i="1"/>
  <c r="P882" i="1" s="1"/>
  <c r="O883" i="1"/>
  <c r="P883" i="1" s="1"/>
  <c r="O884" i="1"/>
  <c r="P884" i="1" s="1"/>
  <c r="O885" i="1"/>
  <c r="P885" i="1" s="1"/>
  <c r="O886" i="1"/>
  <c r="P886" i="1" s="1"/>
  <c r="O887" i="1"/>
  <c r="P887" i="1" s="1"/>
  <c r="O888" i="1"/>
  <c r="P888" i="1" s="1"/>
  <c r="O889" i="1"/>
  <c r="P889" i="1" s="1"/>
  <c r="O890" i="1"/>
  <c r="P890" i="1" s="1"/>
  <c r="O891" i="1"/>
  <c r="P891" i="1" s="1"/>
  <c r="O892" i="1"/>
  <c r="P892" i="1" s="1"/>
  <c r="O893" i="1"/>
  <c r="P893" i="1" s="1"/>
  <c r="O894" i="1"/>
  <c r="P894" i="1" s="1"/>
  <c r="O895" i="1"/>
  <c r="P895" i="1" s="1"/>
  <c r="O896" i="1"/>
  <c r="P896" i="1" s="1"/>
  <c r="O897" i="1"/>
  <c r="P897" i="1" s="1"/>
  <c r="O898" i="1"/>
  <c r="P898" i="1" s="1"/>
  <c r="O899" i="1"/>
  <c r="P899" i="1" s="1"/>
  <c r="O900" i="1"/>
  <c r="P900" i="1" s="1"/>
  <c r="O901" i="1"/>
  <c r="P901" i="1" s="1"/>
  <c r="O902" i="1"/>
  <c r="P902" i="1" s="1"/>
  <c r="O903" i="1"/>
  <c r="P903" i="1" s="1"/>
  <c r="O904" i="1"/>
  <c r="P904" i="1" s="1"/>
  <c r="O905" i="1"/>
  <c r="P905" i="1" s="1"/>
  <c r="O906" i="1"/>
  <c r="P906" i="1" s="1"/>
  <c r="O907" i="1"/>
  <c r="P907" i="1" s="1"/>
  <c r="O908" i="1"/>
  <c r="P908" i="1" s="1"/>
  <c r="O909" i="1"/>
  <c r="P909" i="1" s="1"/>
  <c r="O910" i="1"/>
  <c r="P910" i="1" s="1"/>
  <c r="O911" i="1"/>
  <c r="P911" i="1" s="1"/>
  <c r="O912" i="1"/>
  <c r="P912" i="1" s="1"/>
  <c r="O913" i="1"/>
  <c r="P913" i="1" s="1"/>
  <c r="O914" i="1"/>
  <c r="P914" i="1" s="1"/>
  <c r="O915" i="1"/>
  <c r="P915" i="1" s="1"/>
  <c r="O916" i="1"/>
  <c r="P916" i="1" s="1"/>
  <c r="O917" i="1"/>
  <c r="P917" i="1" s="1"/>
  <c r="O918" i="1"/>
  <c r="P918" i="1" s="1"/>
  <c r="O919" i="1"/>
  <c r="P919" i="1" s="1"/>
  <c r="O920" i="1"/>
  <c r="P920" i="1" s="1"/>
  <c r="O921" i="1"/>
  <c r="P921" i="1" s="1"/>
  <c r="O922" i="1"/>
  <c r="P922" i="1" s="1"/>
  <c r="O923" i="1"/>
  <c r="P923" i="1" s="1"/>
  <c r="O924" i="1"/>
  <c r="P924" i="1" s="1"/>
  <c r="O925" i="1"/>
  <c r="P925" i="1" s="1"/>
  <c r="O926" i="1"/>
  <c r="P926" i="1" s="1"/>
  <c r="O927" i="1"/>
  <c r="P927" i="1" s="1"/>
  <c r="O928" i="1"/>
  <c r="P928" i="1" s="1"/>
  <c r="O929" i="1"/>
  <c r="P929" i="1" s="1"/>
  <c r="O930" i="1"/>
  <c r="P930" i="1" s="1"/>
  <c r="O931" i="1"/>
  <c r="P931" i="1" s="1"/>
  <c r="O932" i="1"/>
  <c r="P932" i="1" s="1"/>
  <c r="O933" i="1"/>
  <c r="P933" i="1" s="1"/>
  <c r="O934" i="1"/>
  <c r="P934" i="1" s="1"/>
  <c r="O935" i="1"/>
  <c r="P935" i="1" s="1"/>
  <c r="O936" i="1"/>
  <c r="P936" i="1" s="1"/>
  <c r="O937" i="1"/>
  <c r="P937" i="1" s="1"/>
  <c r="O938" i="1"/>
  <c r="P938" i="1" s="1"/>
  <c r="O939" i="1"/>
  <c r="P939" i="1" s="1"/>
  <c r="O940" i="1"/>
  <c r="P940" i="1" s="1"/>
  <c r="O941" i="1"/>
  <c r="P941" i="1" s="1"/>
  <c r="O942" i="1"/>
  <c r="P942" i="1" s="1"/>
  <c r="O943" i="1"/>
  <c r="P943" i="1" s="1"/>
  <c r="O944" i="1"/>
  <c r="P944" i="1" s="1"/>
  <c r="O945" i="1"/>
  <c r="P945" i="1" s="1"/>
  <c r="O946" i="1"/>
  <c r="P946" i="1" s="1"/>
  <c r="O947" i="1"/>
  <c r="P947" i="1" s="1"/>
  <c r="O948" i="1"/>
  <c r="P948" i="1" s="1"/>
  <c r="O949" i="1"/>
  <c r="P949" i="1" s="1"/>
  <c r="O950" i="1"/>
  <c r="P950" i="1" s="1"/>
  <c r="O951" i="1"/>
  <c r="P951" i="1" s="1"/>
  <c r="O952" i="1"/>
  <c r="P952" i="1" s="1"/>
  <c r="O953" i="1"/>
  <c r="P953" i="1" s="1"/>
  <c r="O954" i="1"/>
  <c r="P954" i="1" s="1"/>
  <c r="O955" i="1"/>
  <c r="P955" i="1" s="1"/>
  <c r="O956" i="1"/>
  <c r="P956" i="1" s="1"/>
  <c r="O957" i="1"/>
  <c r="P957" i="1" s="1"/>
  <c r="O958" i="1"/>
  <c r="P958" i="1" s="1"/>
  <c r="O959" i="1"/>
  <c r="P959" i="1" s="1"/>
  <c r="O960" i="1"/>
  <c r="P960" i="1" s="1"/>
  <c r="O961" i="1"/>
  <c r="P961" i="1" s="1"/>
  <c r="O962" i="1"/>
  <c r="P962" i="1" s="1"/>
  <c r="O963" i="1"/>
  <c r="P963" i="1" s="1"/>
  <c r="O964" i="1"/>
  <c r="P964" i="1" s="1"/>
  <c r="O965" i="1"/>
  <c r="P965" i="1" s="1"/>
  <c r="O966" i="1"/>
  <c r="P966" i="1" s="1"/>
  <c r="O967" i="1"/>
  <c r="P967" i="1" s="1"/>
  <c r="O968" i="1"/>
  <c r="P968" i="1" s="1"/>
  <c r="O969" i="1"/>
  <c r="P969" i="1" s="1"/>
  <c r="O970" i="1"/>
  <c r="P970" i="1" s="1"/>
  <c r="O971" i="1"/>
  <c r="P971" i="1" s="1"/>
  <c r="O972" i="1"/>
  <c r="P972" i="1" s="1"/>
  <c r="O973" i="1"/>
  <c r="P973" i="1" s="1"/>
  <c r="O974" i="1"/>
  <c r="P974" i="1" s="1"/>
  <c r="O975" i="1"/>
  <c r="P975" i="1" s="1"/>
  <c r="O976" i="1"/>
  <c r="P976" i="1" s="1"/>
  <c r="O977" i="1"/>
  <c r="P977" i="1" s="1"/>
  <c r="O978" i="1"/>
  <c r="P978" i="1" s="1"/>
  <c r="O979" i="1"/>
  <c r="P979" i="1" s="1"/>
  <c r="O980" i="1"/>
  <c r="P980" i="1" s="1"/>
  <c r="O981" i="1"/>
  <c r="P981" i="1" s="1"/>
  <c r="O982" i="1"/>
  <c r="P982" i="1" s="1"/>
  <c r="O983" i="1"/>
  <c r="P983" i="1" s="1"/>
  <c r="O984" i="1"/>
  <c r="P984" i="1" s="1"/>
  <c r="O985" i="1"/>
  <c r="P985" i="1" s="1"/>
  <c r="O986" i="1"/>
  <c r="P986" i="1" s="1"/>
  <c r="O987" i="1"/>
  <c r="P987" i="1" s="1"/>
  <c r="O988" i="1"/>
  <c r="P988" i="1" s="1"/>
  <c r="O989" i="1"/>
  <c r="P989" i="1" s="1"/>
  <c r="O990" i="1"/>
  <c r="P990" i="1" s="1"/>
  <c r="O991" i="1"/>
  <c r="P991" i="1" s="1"/>
  <c r="O992" i="1"/>
  <c r="P992" i="1" s="1"/>
  <c r="O993" i="1"/>
  <c r="P993" i="1" s="1"/>
  <c r="O994" i="1"/>
  <c r="P994" i="1" s="1"/>
  <c r="O995" i="1"/>
  <c r="P995" i="1" s="1"/>
  <c r="O996" i="1"/>
  <c r="P996" i="1" s="1"/>
  <c r="O997" i="1"/>
  <c r="P997" i="1" s="1"/>
  <c r="O998" i="1"/>
  <c r="P998" i="1" s="1"/>
  <c r="O999" i="1"/>
  <c r="P999" i="1" s="1"/>
  <c r="O1000" i="1"/>
  <c r="P1000" i="1" s="1"/>
  <c r="O1001" i="1"/>
  <c r="P1001" i="1" s="1"/>
  <c r="O1002" i="1"/>
  <c r="P1002" i="1" s="1"/>
  <c r="O1003" i="1"/>
  <c r="P1003" i="1" s="1"/>
  <c r="O1004" i="1"/>
  <c r="P1004" i="1" s="1"/>
  <c r="O1005" i="1"/>
  <c r="P1005" i="1" s="1"/>
  <c r="O1006" i="1"/>
  <c r="P1006" i="1" s="1"/>
  <c r="O1007" i="1"/>
  <c r="P1007" i="1" s="1"/>
  <c r="O1008" i="1"/>
  <c r="P1008" i="1" s="1"/>
  <c r="O1009" i="1"/>
  <c r="P1009" i="1" s="1"/>
  <c r="O1010" i="1"/>
  <c r="P1010" i="1" s="1"/>
  <c r="O1011" i="1"/>
  <c r="P1011" i="1" s="1"/>
  <c r="O1012" i="1"/>
  <c r="P1012" i="1" s="1"/>
  <c r="O1013" i="1"/>
  <c r="P1013" i="1" s="1"/>
  <c r="O1014" i="1"/>
  <c r="P1014" i="1" s="1"/>
  <c r="O1015" i="1"/>
  <c r="P1015" i="1" s="1"/>
  <c r="O1016" i="1"/>
  <c r="P1016" i="1" s="1"/>
  <c r="O1017" i="1"/>
  <c r="P1017" i="1" s="1"/>
  <c r="O1018" i="1"/>
  <c r="P1018" i="1" s="1"/>
  <c r="O1019" i="1"/>
  <c r="P1019" i="1" s="1"/>
  <c r="O1020" i="1"/>
  <c r="P1020" i="1" s="1"/>
  <c r="O1021" i="1"/>
  <c r="P1021" i="1" s="1"/>
  <c r="O1022" i="1"/>
  <c r="P1022" i="1" s="1"/>
  <c r="O1023" i="1"/>
  <c r="P1023" i="1" s="1"/>
  <c r="O1024" i="1"/>
  <c r="P1024" i="1" s="1"/>
  <c r="O1025" i="1"/>
  <c r="P1025" i="1" s="1"/>
  <c r="O1026" i="1"/>
  <c r="P1026" i="1" s="1"/>
  <c r="O1027" i="1"/>
  <c r="P1027" i="1" s="1"/>
  <c r="O1028" i="1"/>
  <c r="P1028" i="1" s="1"/>
  <c r="O1029" i="1"/>
  <c r="P1029" i="1" s="1"/>
  <c r="O1030" i="1"/>
  <c r="P1030" i="1" s="1"/>
  <c r="O1031" i="1"/>
  <c r="P1031" i="1" s="1"/>
  <c r="O1032" i="1"/>
  <c r="P1032" i="1" s="1"/>
  <c r="O1033" i="1"/>
  <c r="P1033" i="1" s="1"/>
  <c r="O1034" i="1"/>
  <c r="P1034" i="1" s="1"/>
  <c r="O1035" i="1"/>
  <c r="P1035" i="1" s="1"/>
  <c r="O1036" i="1"/>
  <c r="P1036" i="1" s="1"/>
  <c r="O1037" i="1"/>
  <c r="P1037" i="1" s="1"/>
  <c r="O1038" i="1"/>
  <c r="P1038" i="1" s="1"/>
  <c r="O1039" i="1"/>
  <c r="P1039" i="1" s="1"/>
  <c r="O1040" i="1"/>
  <c r="P1040" i="1" s="1"/>
  <c r="O1041" i="1"/>
  <c r="P1041" i="1" s="1"/>
  <c r="O1042" i="1"/>
  <c r="P1042" i="1" s="1"/>
  <c r="O1043" i="1"/>
  <c r="P1043" i="1" s="1"/>
  <c r="O1044" i="1"/>
  <c r="P1044" i="1" s="1"/>
  <c r="O1045" i="1"/>
  <c r="P1045" i="1" s="1"/>
  <c r="O1046" i="1"/>
  <c r="P1046" i="1" s="1"/>
  <c r="O1047" i="1"/>
  <c r="P1047" i="1" s="1"/>
  <c r="O1048" i="1"/>
  <c r="P1048" i="1" s="1"/>
  <c r="O1049" i="1"/>
  <c r="P1049" i="1" s="1"/>
  <c r="O1050" i="1"/>
  <c r="P1050" i="1" s="1"/>
  <c r="O1051" i="1"/>
  <c r="P1051" i="1" s="1"/>
  <c r="O1052" i="1"/>
  <c r="P1052" i="1" s="1"/>
  <c r="O1053" i="1"/>
  <c r="P1053" i="1" s="1"/>
  <c r="O1054" i="1"/>
  <c r="P1054" i="1" s="1"/>
  <c r="O1055" i="1"/>
  <c r="P1055" i="1" s="1"/>
  <c r="O1056" i="1"/>
  <c r="P1056" i="1" s="1"/>
  <c r="O1057" i="1"/>
  <c r="P1057" i="1" s="1"/>
  <c r="O1058" i="1"/>
  <c r="P1058" i="1" s="1"/>
  <c r="O1059" i="1"/>
  <c r="P1059" i="1" s="1"/>
  <c r="O1060" i="1"/>
  <c r="P1060" i="1" s="1"/>
  <c r="O1061" i="1"/>
  <c r="P1061" i="1" s="1"/>
  <c r="O1062" i="1"/>
  <c r="P1062" i="1" s="1"/>
  <c r="O1063" i="1"/>
  <c r="P1063" i="1" s="1"/>
  <c r="O1064" i="1"/>
  <c r="P1064" i="1" s="1"/>
  <c r="O1065" i="1"/>
  <c r="P1065" i="1" s="1"/>
  <c r="O1066" i="1"/>
  <c r="P1066" i="1" s="1"/>
  <c r="O1067" i="1"/>
  <c r="P1067" i="1" s="1"/>
  <c r="O1068" i="1"/>
  <c r="P1068" i="1" s="1"/>
  <c r="O1069" i="1"/>
  <c r="P1069" i="1" s="1"/>
  <c r="O1070" i="1"/>
  <c r="P1070" i="1" s="1"/>
  <c r="O1071" i="1"/>
  <c r="P1071" i="1" s="1"/>
  <c r="O1072" i="1"/>
  <c r="P1072" i="1" s="1"/>
  <c r="O1073" i="1"/>
  <c r="P1073" i="1" s="1"/>
  <c r="O1074" i="1"/>
  <c r="P1074" i="1" s="1"/>
  <c r="O1075" i="1"/>
  <c r="P1075" i="1" s="1"/>
  <c r="O1076" i="1"/>
  <c r="P1076" i="1" s="1"/>
  <c r="O1077" i="1"/>
  <c r="P1077" i="1" s="1"/>
  <c r="O1078" i="1"/>
  <c r="P1078" i="1" s="1"/>
  <c r="O1079" i="1"/>
  <c r="P1079" i="1" s="1"/>
  <c r="O1080" i="1"/>
  <c r="P1080" i="1" s="1"/>
  <c r="O1081" i="1"/>
  <c r="P1081" i="1" s="1"/>
  <c r="O1082" i="1"/>
  <c r="P1082" i="1" s="1"/>
  <c r="O1083" i="1"/>
  <c r="P1083" i="1" s="1"/>
  <c r="O1084" i="1"/>
  <c r="P1084" i="1" s="1"/>
  <c r="O1085" i="1"/>
  <c r="P1085" i="1" s="1"/>
  <c r="O1086" i="1"/>
  <c r="P1086" i="1" s="1"/>
  <c r="O1087" i="1"/>
  <c r="P1087" i="1" s="1"/>
  <c r="O1088" i="1"/>
  <c r="P1088" i="1" s="1"/>
  <c r="O1089" i="1"/>
  <c r="P1089" i="1" s="1"/>
  <c r="O1090" i="1"/>
  <c r="P1090" i="1" s="1"/>
  <c r="O1091" i="1"/>
  <c r="P1091" i="1" s="1"/>
  <c r="O1092" i="1"/>
  <c r="P1092" i="1" s="1"/>
  <c r="O1093" i="1"/>
  <c r="P1093" i="1" s="1"/>
  <c r="O1094" i="1"/>
  <c r="P1094" i="1" s="1"/>
  <c r="O1095" i="1"/>
  <c r="P1095" i="1" s="1"/>
  <c r="O1096" i="1"/>
  <c r="P1096" i="1" s="1"/>
  <c r="O1097" i="1"/>
  <c r="P1097" i="1" s="1"/>
  <c r="O1098" i="1"/>
  <c r="P1098" i="1" s="1"/>
  <c r="O1099" i="1"/>
  <c r="P1099" i="1" s="1"/>
  <c r="O1100" i="1"/>
  <c r="P1100" i="1" s="1"/>
  <c r="O1101" i="1"/>
  <c r="P1101" i="1" s="1"/>
  <c r="O1102" i="1"/>
  <c r="P1102" i="1" s="1"/>
  <c r="O1103" i="1"/>
  <c r="P1103" i="1" s="1"/>
  <c r="O1104" i="1"/>
  <c r="P1104" i="1" s="1"/>
  <c r="O1105" i="1"/>
  <c r="P1105" i="1" s="1"/>
  <c r="O1106" i="1"/>
  <c r="P1106" i="1" s="1"/>
  <c r="O1107" i="1"/>
  <c r="P1107" i="1" s="1"/>
  <c r="O1108" i="1"/>
  <c r="P1108" i="1" s="1"/>
  <c r="O1109" i="1"/>
  <c r="P1109" i="1" s="1"/>
  <c r="O1110" i="1"/>
  <c r="P1110" i="1" s="1"/>
  <c r="O1111" i="1"/>
  <c r="P1111" i="1" s="1"/>
  <c r="O1112" i="1"/>
  <c r="P1112" i="1" s="1"/>
  <c r="O1113" i="1"/>
  <c r="P1113" i="1" s="1"/>
  <c r="O1114" i="1"/>
  <c r="P1114" i="1" s="1"/>
  <c r="O1115" i="1"/>
  <c r="P1115" i="1" s="1"/>
  <c r="O1116" i="1"/>
  <c r="P1116" i="1" s="1"/>
  <c r="O1117" i="1"/>
  <c r="P1117" i="1" s="1"/>
  <c r="O1118" i="1"/>
  <c r="P1118" i="1" s="1"/>
  <c r="O1119" i="1"/>
  <c r="P1119" i="1" s="1"/>
  <c r="O1120" i="1"/>
  <c r="P1120" i="1" s="1"/>
  <c r="O1121" i="1"/>
  <c r="P1121" i="1" s="1"/>
  <c r="O1122" i="1"/>
  <c r="P1122" i="1" s="1"/>
  <c r="O1123" i="1"/>
  <c r="P1123" i="1" s="1"/>
  <c r="O1124" i="1"/>
  <c r="P1124" i="1" s="1"/>
  <c r="O1125" i="1"/>
  <c r="P1125" i="1" s="1"/>
  <c r="O1126" i="1"/>
  <c r="P1126" i="1" s="1"/>
  <c r="O1127" i="1"/>
  <c r="P1127" i="1" s="1"/>
  <c r="O1128" i="1"/>
  <c r="P1128" i="1" s="1"/>
  <c r="O1129" i="1"/>
  <c r="P1129" i="1" s="1"/>
  <c r="O1130" i="1"/>
  <c r="P1130" i="1" s="1"/>
  <c r="O1131" i="1"/>
  <c r="P1131" i="1" s="1"/>
  <c r="O1132" i="1"/>
  <c r="P1132" i="1" s="1"/>
  <c r="O1133" i="1"/>
  <c r="P1133" i="1" s="1"/>
  <c r="O1134" i="1"/>
  <c r="P1134" i="1" s="1"/>
  <c r="O1135" i="1"/>
  <c r="P1135" i="1" s="1"/>
  <c r="O1136" i="1"/>
  <c r="P1136" i="1" s="1"/>
  <c r="O1137" i="1"/>
  <c r="P1137" i="1" s="1"/>
  <c r="O1138" i="1"/>
  <c r="P1138" i="1" s="1"/>
  <c r="O1139" i="1"/>
  <c r="P1139" i="1" s="1"/>
  <c r="O1140" i="1"/>
  <c r="P1140" i="1" s="1"/>
  <c r="O1141" i="1"/>
  <c r="P1141" i="1" s="1"/>
  <c r="O1142" i="1"/>
  <c r="P1142" i="1" s="1"/>
  <c r="O1143" i="1"/>
  <c r="P1143" i="1" s="1"/>
  <c r="O1144" i="1"/>
  <c r="P1144" i="1" s="1"/>
  <c r="O1145" i="1"/>
  <c r="P1145" i="1" s="1"/>
  <c r="O1146" i="1"/>
  <c r="P1146" i="1" s="1"/>
  <c r="O1147" i="1"/>
  <c r="P1147" i="1" s="1"/>
  <c r="O1148" i="1"/>
  <c r="P1148" i="1" s="1"/>
  <c r="O1149" i="1"/>
  <c r="P1149" i="1" s="1"/>
  <c r="O1150" i="1"/>
  <c r="P1150" i="1" s="1"/>
  <c r="O1151" i="1"/>
  <c r="P1151" i="1" s="1"/>
  <c r="O1152" i="1"/>
  <c r="P1152" i="1" s="1"/>
  <c r="O1153" i="1"/>
  <c r="P1153" i="1" s="1"/>
  <c r="O1154" i="1"/>
  <c r="P1154" i="1" s="1"/>
  <c r="O1155" i="1"/>
  <c r="P1155" i="1" s="1"/>
  <c r="O1156" i="1"/>
  <c r="P1156" i="1" s="1"/>
  <c r="O1157" i="1"/>
  <c r="P1157" i="1" s="1"/>
  <c r="O1158" i="1"/>
  <c r="P1158" i="1" s="1"/>
  <c r="O1159" i="1"/>
  <c r="P1159" i="1" s="1"/>
  <c r="O1160" i="1"/>
  <c r="P1160" i="1" s="1"/>
  <c r="O1161" i="1"/>
  <c r="P1161" i="1" s="1"/>
  <c r="O1162" i="1"/>
  <c r="P1162" i="1" s="1"/>
  <c r="O1163" i="1"/>
  <c r="P1163" i="1" s="1"/>
  <c r="O1164" i="1"/>
  <c r="P1164" i="1" s="1"/>
  <c r="O1165" i="1"/>
  <c r="P1165" i="1" s="1"/>
  <c r="O1166" i="1"/>
  <c r="P1166" i="1" s="1"/>
  <c r="O1167" i="1"/>
  <c r="P1167" i="1" s="1"/>
  <c r="O1168" i="1"/>
  <c r="P1168" i="1" s="1"/>
  <c r="O1169" i="1"/>
  <c r="P1169" i="1" s="1"/>
  <c r="O1170" i="1"/>
  <c r="P1170" i="1" s="1"/>
  <c r="O1171" i="1"/>
  <c r="P1171" i="1" s="1"/>
  <c r="O1172" i="1"/>
  <c r="P1172" i="1" s="1"/>
  <c r="O1173" i="1"/>
  <c r="P1173" i="1" s="1"/>
  <c r="O1174" i="1"/>
  <c r="P1174" i="1" s="1"/>
  <c r="O1175" i="1"/>
  <c r="P1175" i="1" s="1"/>
  <c r="O1176" i="1"/>
  <c r="P1176" i="1" s="1"/>
  <c r="O1177" i="1"/>
  <c r="P1177" i="1" s="1"/>
  <c r="O1178" i="1"/>
  <c r="P1178" i="1" s="1"/>
  <c r="O1179" i="1"/>
  <c r="P1179" i="1" s="1"/>
  <c r="O1180" i="1"/>
  <c r="P1180" i="1" s="1"/>
  <c r="O1181" i="1"/>
  <c r="P1181" i="1" s="1"/>
  <c r="O1182" i="1"/>
  <c r="P1182" i="1" s="1"/>
  <c r="O1183" i="1"/>
  <c r="P1183" i="1" s="1"/>
  <c r="O1184" i="1"/>
  <c r="P1184" i="1" s="1"/>
  <c r="O1185" i="1"/>
  <c r="P1185" i="1" s="1"/>
  <c r="O1186" i="1"/>
  <c r="P1186" i="1" s="1"/>
  <c r="O1187" i="1"/>
  <c r="P1187" i="1" s="1"/>
  <c r="O1188" i="1"/>
  <c r="P1188" i="1" s="1"/>
  <c r="O1189" i="1"/>
  <c r="P1189" i="1" s="1"/>
  <c r="O1190" i="1"/>
  <c r="P1190" i="1" s="1"/>
  <c r="O1191" i="1"/>
  <c r="P1191" i="1" s="1"/>
  <c r="O1192" i="1"/>
  <c r="P1192" i="1" s="1"/>
  <c r="O1193" i="1"/>
  <c r="P1193" i="1" s="1"/>
  <c r="O1194" i="1"/>
  <c r="P1194" i="1" s="1"/>
  <c r="O1195" i="1"/>
  <c r="P1195" i="1" s="1"/>
  <c r="O1196" i="1"/>
  <c r="P1196" i="1" s="1"/>
  <c r="O1197" i="1"/>
  <c r="P1197" i="1" s="1"/>
  <c r="O1198" i="1"/>
  <c r="P1198" i="1" s="1"/>
  <c r="O1199" i="1"/>
  <c r="P1199" i="1" s="1"/>
  <c r="O1200" i="1"/>
  <c r="P1200" i="1" s="1"/>
  <c r="O1201" i="1"/>
  <c r="P1201" i="1" s="1"/>
  <c r="O1202" i="1"/>
  <c r="P1202" i="1" s="1"/>
  <c r="O1203" i="1"/>
  <c r="P1203" i="1" s="1"/>
  <c r="O1204" i="1"/>
  <c r="P1204" i="1" s="1"/>
  <c r="O1205" i="1"/>
  <c r="P1205" i="1" s="1"/>
  <c r="O1206" i="1"/>
  <c r="P1206" i="1" s="1"/>
  <c r="O1207" i="1"/>
  <c r="P1207" i="1" s="1"/>
  <c r="O1208" i="1"/>
  <c r="P1208" i="1" s="1"/>
  <c r="O1209" i="1"/>
  <c r="P1209" i="1" s="1"/>
  <c r="O1210" i="1"/>
  <c r="P1210" i="1" s="1"/>
  <c r="O1211" i="1"/>
  <c r="P1211" i="1" s="1"/>
  <c r="O1212" i="1"/>
  <c r="P1212" i="1" s="1"/>
  <c r="O1213" i="1"/>
  <c r="P1213" i="1" s="1"/>
  <c r="O1214" i="1"/>
  <c r="P1214" i="1" s="1"/>
  <c r="O1215" i="1"/>
  <c r="P1215" i="1" s="1"/>
  <c r="O1216" i="1"/>
  <c r="P1216" i="1" s="1"/>
  <c r="O1217" i="1"/>
  <c r="P1217" i="1" s="1"/>
  <c r="O1218" i="1"/>
  <c r="P1218" i="1" s="1"/>
  <c r="O1219" i="1"/>
  <c r="P1219" i="1" s="1"/>
  <c r="O1220" i="1"/>
  <c r="P1220" i="1" s="1"/>
  <c r="O1221" i="1"/>
  <c r="P1221" i="1" s="1"/>
  <c r="O1222" i="1"/>
  <c r="P1222" i="1" s="1"/>
  <c r="O1223" i="1"/>
  <c r="P1223" i="1" s="1"/>
  <c r="O1224" i="1"/>
  <c r="P1224" i="1" s="1"/>
  <c r="O1225" i="1"/>
  <c r="P1225" i="1" s="1"/>
  <c r="O1226" i="1"/>
  <c r="P1226" i="1" s="1"/>
  <c r="O1227" i="1"/>
  <c r="P1227" i="1" s="1"/>
  <c r="O1228" i="1"/>
  <c r="P1228" i="1" s="1"/>
  <c r="O1229" i="1"/>
  <c r="P1229" i="1" s="1"/>
  <c r="O1230" i="1"/>
  <c r="P1230" i="1" s="1"/>
  <c r="O1231" i="1"/>
  <c r="P1231" i="1" s="1"/>
  <c r="O1232" i="1"/>
  <c r="P1232" i="1" s="1"/>
  <c r="O1233" i="1"/>
  <c r="P1233" i="1" s="1"/>
  <c r="O1234" i="1"/>
  <c r="P1234" i="1" s="1"/>
  <c r="O1235" i="1"/>
  <c r="P1235" i="1" s="1"/>
  <c r="O1236" i="1"/>
  <c r="P1236" i="1" s="1"/>
  <c r="O1237" i="1"/>
  <c r="P1237" i="1" s="1"/>
  <c r="O1238" i="1"/>
  <c r="P1238" i="1" s="1"/>
  <c r="O1239" i="1"/>
  <c r="P1239" i="1" s="1"/>
  <c r="O1240" i="1"/>
  <c r="P1240" i="1" s="1"/>
  <c r="O1241" i="1"/>
  <c r="P1241" i="1" s="1"/>
  <c r="O1242" i="1"/>
  <c r="P1242" i="1" s="1"/>
  <c r="O1243" i="1"/>
  <c r="P1243" i="1" s="1"/>
  <c r="O1244" i="1"/>
  <c r="P1244" i="1" s="1"/>
  <c r="O1245" i="1"/>
  <c r="P1245" i="1" s="1"/>
  <c r="O1246" i="1"/>
  <c r="P1246" i="1" s="1"/>
  <c r="O1247" i="1"/>
  <c r="P1247" i="1" s="1"/>
  <c r="O1248" i="1"/>
  <c r="P1248" i="1" s="1"/>
  <c r="O1249" i="1"/>
  <c r="P1249" i="1" s="1"/>
  <c r="O1250" i="1"/>
  <c r="P1250" i="1" s="1"/>
  <c r="O1251" i="1"/>
  <c r="P1251" i="1" s="1"/>
  <c r="O1252" i="1"/>
  <c r="P1252" i="1" s="1"/>
  <c r="O1253" i="1"/>
  <c r="P1253" i="1" s="1"/>
  <c r="O1254" i="1"/>
  <c r="P1254" i="1" s="1"/>
  <c r="O1255" i="1"/>
  <c r="P1255" i="1" s="1"/>
  <c r="O1256" i="1"/>
  <c r="P1256" i="1" s="1"/>
  <c r="O1257" i="1"/>
  <c r="P1257" i="1" s="1"/>
  <c r="O1258" i="1"/>
  <c r="P1258" i="1" s="1"/>
  <c r="O1259" i="1"/>
  <c r="P1259" i="1" s="1"/>
  <c r="O1260" i="1"/>
  <c r="P1260" i="1" s="1"/>
  <c r="O1261" i="1"/>
  <c r="P1261" i="1" s="1"/>
  <c r="O1262" i="1"/>
  <c r="P1262" i="1" s="1"/>
  <c r="O1263" i="1"/>
  <c r="P1263" i="1" s="1"/>
  <c r="O1264" i="1"/>
  <c r="P1264" i="1" s="1"/>
  <c r="O1265" i="1"/>
  <c r="P1265" i="1" s="1"/>
  <c r="O1266" i="1"/>
  <c r="P1266" i="1" s="1"/>
  <c r="O1267" i="1"/>
  <c r="P1267" i="1" s="1"/>
  <c r="O1268" i="1"/>
  <c r="P1268" i="1" s="1"/>
  <c r="O1269" i="1"/>
  <c r="P1269" i="1" s="1"/>
  <c r="O1270" i="1"/>
  <c r="P1270" i="1" s="1"/>
  <c r="O1271" i="1"/>
  <c r="P1271" i="1" s="1"/>
  <c r="O1272" i="1"/>
  <c r="P1272" i="1" s="1"/>
  <c r="O1273" i="1"/>
  <c r="P1273" i="1" s="1"/>
  <c r="O1274" i="1"/>
  <c r="P1274" i="1" s="1"/>
  <c r="O1275" i="1"/>
  <c r="P1275" i="1" s="1"/>
  <c r="O1276" i="1"/>
  <c r="P1276" i="1" s="1"/>
  <c r="O1277" i="1"/>
  <c r="P1277" i="1" s="1"/>
  <c r="O1278" i="1"/>
  <c r="P1278" i="1" s="1"/>
  <c r="O1279" i="1"/>
  <c r="P1279" i="1" s="1"/>
  <c r="O1280" i="1"/>
  <c r="P1280" i="1" s="1"/>
  <c r="O1281" i="1"/>
  <c r="P1281" i="1" s="1"/>
  <c r="O1282" i="1"/>
  <c r="P1282" i="1" s="1"/>
  <c r="O1283" i="1"/>
  <c r="P1283" i="1" s="1"/>
  <c r="O1284" i="1"/>
  <c r="P1284" i="1" s="1"/>
  <c r="O1285" i="1"/>
  <c r="P1285" i="1" s="1"/>
  <c r="O1286" i="1"/>
  <c r="P1286" i="1" s="1"/>
  <c r="O1287" i="1"/>
  <c r="P1287" i="1" s="1"/>
  <c r="O1288" i="1"/>
  <c r="P1288" i="1" s="1"/>
  <c r="O1289" i="1"/>
  <c r="P1289" i="1" s="1"/>
  <c r="O1290" i="1"/>
  <c r="P1290" i="1" s="1"/>
  <c r="O1291" i="1"/>
  <c r="P1291" i="1" s="1"/>
  <c r="O1292" i="1"/>
  <c r="P1292" i="1" s="1"/>
  <c r="O1293" i="1"/>
  <c r="P1293" i="1" s="1"/>
  <c r="O1294" i="1"/>
  <c r="P1294" i="1" s="1"/>
  <c r="O1295" i="1"/>
  <c r="P1295" i="1" s="1"/>
  <c r="O1296" i="1"/>
  <c r="P1296" i="1" s="1"/>
  <c r="O1297" i="1"/>
  <c r="P1297" i="1" s="1"/>
  <c r="O1298" i="1"/>
  <c r="P1298" i="1" s="1"/>
  <c r="O1299" i="1"/>
  <c r="P1299" i="1" s="1"/>
  <c r="O1300" i="1"/>
  <c r="P1300" i="1" s="1"/>
  <c r="O1301" i="1"/>
  <c r="P1301" i="1" s="1"/>
  <c r="O1302" i="1"/>
  <c r="P1302" i="1" s="1"/>
  <c r="O1303" i="1"/>
  <c r="P1303" i="1" s="1"/>
  <c r="O1304" i="1"/>
  <c r="P1304" i="1" s="1"/>
  <c r="O1305" i="1"/>
  <c r="P1305" i="1" s="1"/>
  <c r="O1306" i="1"/>
  <c r="P1306" i="1" s="1"/>
  <c r="O1307" i="1"/>
  <c r="P1307" i="1" s="1"/>
  <c r="O1308" i="1"/>
  <c r="P1308" i="1" s="1"/>
  <c r="O1309" i="1"/>
  <c r="P1309" i="1" s="1"/>
  <c r="O1310" i="1"/>
  <c r="P1310" i="1" s="1"/>
  <c r="O1311" i="1"/>
  <c r="P1311" i="1" s="1"/>
  <c r="O1312" i="1"/>
  <c r="P1312" i="1" s="1"/>
  <c r="O1313" i="1"/>
  <c r="P1313" i="1" s="1"/>
  <c r="O1314" i="1"/>
  <c r="P1314" i="1" s="1"/>
  <c r="O1315" i="1"/>
  <c r="P1315" i="1" s="1"/>
  <c r="O1316" i="1"/>
  <c r="P1316" i="1" s="1"/>
  <c r="O1317" i="1"/>
  <c r="P1317" i="1" s="1"/>
  <c r="O1318" i="1"/>
  <c r="P1318" i="1" s="1"/>
  <c r="O1319" i="1"/>
  <c r="P1319" i="1" s="1"/>
  <c r="O1320" i="1"/>
  <c r="P1320" i="1" s="1"/>
  <c r="O1321" i="1"/>
  <c r="P1321" i="1" s="1"/>
  <c r="O1322" i="1"/>
  <c r="P1322" i="1" s="1"/>
  <c r="O1323" i="1"/>
  <c r="P1323" i="1" s="1"/>
  <c r="O1324" i="1"/>
  <c r="P1324" i="1" s="1"/>
  <c r="O1325" i="1"/>
  <c r="P1325" i="1" s="1"/>
  <c r="O1326" i="1"/>
  <c r="P1326" i="1" s="1"/>
  <c r="O1327" i="1"/>
  <c r="P1327" i="1" s="1"/>
  <c r="O1328" i="1"/>
  <c r="P1328" i="1" s="1"/>
  <c r="O1329" i="1"/>
  <c r="P1329" i="1" s="1"/>
  <c r="O1330" i="1"/>
  <c r="P1330" i="1" s="1"/>
  <c r="O1331" i="1"/>
  <c r="P1331" i="1" s="1"/>
  <c r="O1332" i="1"/>
  <c r="P1332" i="1" s="1"/>
  <c r="O1333" i="1"/>
  <c r="P1333" i="1" s="1"/>
  <c r="O1334" i="1"/>
  <c r="P1334" i="1" s="1"/>
  <c r="O1335" i="1"/>
  <c r="P1335" i="1" s="1"/>
  <c r="O1336" i="1"/>
  <c r="P1336" i="1" s="1"/>
  <c r="O1337" i="1"/>
  <c r="P1337" i="1" s="1"/>
  <c r="O1338" i="1"/>
  <c r="P1338" i="1" s="1"/>
  <c r="O1339" i="1"/>
  <c r="P1339" i="1" s="1"/>
  <c r="O1340" i="1"/>
  <c r="P1340" i="1" s="1"/>
  <c r="O1341" i="1"/>
  <c r="P1341" i="1" s="1"/>
  <c r="O1342" i="1"/>
  <c r="P1342" i="1" s="1"/>
  <c r="O1343" i="1"/>
  <c r="P1343" i="1" s="1"/>
  <c r="O1344" i="1"/>
  <c r="P1344" i="1" s="1"/>
  <c r="O1345" i="1"/>
  <c r="P1345" i="1" s="1"/>
  <c r="O1346" i="1"/>
  <c r="P1346" i="1" s="1"/>
  <c r="O1347" i="1"/>
  <c r="P1347" i="1" s="1"/>
  <c r="O1348" i="1"/>
  <c r="P1348" i="1" s="1"/>
  <c r="O1349" i="1"/>
  <c r="P1349" i="1" s="1"/>
  <c r="O1350" i="1"/>
  <c r="P1350" i="1" s="1"/>
  <c r="O1351" i="1"/>
  <c r="P1351" i="1" s="1"/>
  <c r="O1352" i="1"/>
  <c r="P1352" i="1" s="1"/>
  <c r="O1353" i="1"/>
  <c r="P1353" i="1" s="1"/>
  <c r="O1354" i="1"/>
  <c r="P1354" i="1" s="1"/>
  <c r="O1355" i="1"/>
  <c r="P1355" i="1" s="1"/>
  <c r="O1356" i="1"/>
  <c r="P1356" i="1" s="1"/>
  <c r="O1357" i="1"/>
  <c r="P1357" i="1" s="1"/>
  <c r="O1358" i="1"/>
  <c r="P1358" i="1" s="1"/>
  <c r="O1359" i="1"/>
  <c r="P1359" i="1" s="1"/>
  <c r="O1360" i="1"/>
  <c r="P1360" i="1" s="1"/>
  <c r="O1361" i="1"/>
  <c r="P1361" i="1" s="1"/>
  <c r="O1362" i="1"/>
  <c r="P1362" i="1" s="1"/>
  <c r="O1363" i="1"/>
  <c r="P1363" i="1" s="1"/>
  <c r="O1364" i="1"/>
  <c r="P1364" i="1" s="1"/>
  <c r="O1365" i="1"/>
  <c r="P1365" i="1" s="1"/>
  <c r="O1366" i="1"/>
  <c r="P1366" i="1" s="1"/>
  <c r="O1367" i="1"/>
  <c r="P1367" i="1" s="1"/>
  <c r="O1368" i="1"/>
  <c r="P1368" i="1" s="1"/>
  <c r="O1369" i="1"/>
  <c r="P1369" i="1" s="1"/>
  <c r="O1370" i="1"/>
  <c r="P1370" i="1" s="1"/>
  <c r="O1371" i="1"/>
  <c r="P1371" i="1" s="1"/>
  <c r="O1372" i="1"/>
  <c r="P1372" i="1" s="1"/>
  <c r="O1373" i="1"/>
  <c r="P1373" i="1" s="1"/>
  <c r="O1374" i="1"/>
  <c r="P1374" i="1" s="1"/>
  <c r="O1375" i="1"/>
  <c r="P1375" i="1" s="1"/>
  <c r="O1376" i="1"/>
  <c r="P1376" i="1" s="1"/>
  <c r="O1377" i="1"/>
  <c r="P1377" i="1" s="1"/>
  <c r="O1378" i="1"/>
  <c r="P1378" i="1" s="1"/>
  <c r="O1379" i="1"/>
  <c r="P1379" i="1" s="1"/>
  <c r="O1380" i="1"/>
  <c r="P1380" i="1" s="1"/>
  <c r="O1381" i="1"/>
  <c r="P1381" i="1" s="1"/>
  <c r="O1382" i="1"/>
  <c r="P1382" i="1" s="1"/>
  <c r="O1383" i="1"/>
  <c r="P1383" i="1" s="1"/>
  <c r="O1384" i="1"/>
  <c r="P1384" i="1" s="1"/>
  <c r="O1385" i="1"/>
  <c r="P1385" i="1" s="1"/>
  <c r="O1386" i="1"/>
  <c r="P1386" i="1" s="1"/>
  <c r="O1387" i="1"/>
  <c r="P1387" i="1" s="1"/>
  <c r="O1388" i="1"/>
  <c r="P1388" i="1" s="1"/>
  <c r="O1389" i="1"/>
  <c r="P1389" i="1" s="1"/>
  <c r="O1390" i="1"/>
  <c r="P1390" i="1" s="1"/>
  <c r="O1391" i="1"/>
  <c r="P1391" i="1" s="1"/>
  <c r="O1392" i="1"/>
  <c r="P1392" i="1" s="1"/>
  <c r="O1393" i="1"/>
  <c r="P1393" i="1" s="1"/>
  <c r="O1394" i="1"/>
  <c r="P1394" i="1" s="1"/>
  <c r="O1395" i="1"/>
  <c r="P1395" i="1" s="1"/>
  <c r="O1396" i="1"/>
  <c r="P1396" i="1" s="1"/>
  <c r="O1397" i="1"/>
  <c r="P1397" i="1" s="1"/>
  <c r="O1398" i="1"/>
  <c r="P1398" i="1" s="1"/>
  <c r="O1399" i="1"/>
  <c r="P1399" i="1" s="1"/>
  <c r="O1400" i="1"/>
  <c r="P1400" i="1" s="1"/>
  <c r="O1401" i="1"/>
  <c r="P1401" i="1" s="1"/>
  <c r="O1402" i="1"/>
  <c r="P1402" i="1" s="1"/>
  <c r="O1403" i="1"/>
  <c r="P1403" i="1" s="1"/>
  <c r="O1404" i="1"/>
  <c r="P1404" i="1" s="1"/>
  <c r="O1405" i="1"/>
  <c r="P1405" i="1" s="1"/>
  <c r="O1406" i="1"/>
  <c r="P1406" i="1" s="1"/>
  <c r="O1407" i="1"/>
  <c r="P1407" i="1" s="1"/>
  <c r="O1408" i="1"/>
  <c r="P1408" i="1" s="1"/>
  <c r="O1409" i="1"/>
  <c r="P1409" i="1" s="1"/>
  <c r="O1410" i="1"/>
  <c r="P1410" i="1" s="1"/>
  <c r="O1411" i="1"/>
  <c r="P1411" i="1" s="1"/>
  <c r="O1412" i="1"/>
  <c r="P1412" i="1" s="1"/>
  <c r="O1413" i="1"/>
  <c r="P1413" i="1" s="1"/>
  <c r="O1414" i="1"/>
  <c r="P1414" i="1" s="1"/>
  <c r="O1415" i="1"/>
  <c r="P1415" i="1" s="1"/>
  <c r="O1416" i="1"/>
  <c r="P1416" i="1" s="1"/>
  <c r="O1417" i="1"/>
  <c r="P1417" i="1" s="1"/>
  <c r="O1418" i="1"/>
  <c r="P1418" i="1" s="1"/>
  <c r="O1419" i="1"/>
  <c r="P1419" i="1" s="1"/>
  <c r="O1420" i="1"/>
  <c r="P1420" i="1" s="1"/>
  <c r="O1421" i="1"/>
  <c r="P1421" i="1" s="1"/>
  <c r="O1422" i="1"/>
  <c r="P1422" i="1" s="1"/>
  <c r="O1423" i="1"/>
  <c r="P1423" i="1" s="1"/>
  <c r="O1424" i="1"/>
  <c r="P1424" i="1" s="1"/>
  <c r="O1425" i="1"/>
  <c r="P1425" i="1" s="1"/>
  <c r="O1426" i="1"/>
  <c r="P1426" i="1" s="1"/>
  <c r="O1427" i="1"/>
  <c r="P1427" i="1" s="1"/>
  <c r="O1428" i="1"/>
  <c r="P1428" i="1" s="1"/>
  <c r="O1429" i="1"/>
  <c r="P1429" i="1" s="1"/>
  <c r="O1430" i="1"/>
  <c r="P1430" i="1" s="1"/>
  <c r="O1431" i="1"/>
  <c r="P1431" i="1" s="1"/>
  <c r="O1432" i="1"/>
  <c r="P1432" i="1" s="1"/>
  <c r="O1433" i="1"/>
  <c r="P1433" i="1" s="1"/>
  <c r="O1434" i="1"/>
  <c r="P1434" i="1" s="1"/>
  <c r="O1435" i="1"/>
  <c r="P1435" i="1" s="1"/>
  <c r="O1436" i="1"/>
  <c r="P1436" i="1" s="1"/>
  <c r="O1437" i="1"/>
  <c r="P1437" i="1" s="1"/>
  <c r="O1438" i="1"/>
  <c r="P1438" i="1" s="1"/>
  <c r="O1439" i="1"/>
  <c r="P1439" i="1" s="1"/>
  <c r="O1440" i="1"/>
  <c r="P1440" i="1" s="1"/>
  <c r="O1441" i="1"/>
  <c r="P1441" i="1" s="1"/>
  <c r="O1442" i="1"/>
  <c r="P1442" i="1" s="1"/>
  <c r="O1443" i="1"/>
  <c r="P1443" i="1" s="1"/>
  <c r="O1444" i="1"/>
  <c r="P1444" i="1" s="1"/>
  <c r="O1445" i="1"/>
  <c r="P1445" i="1" s="1"/>
  <c r="O1446" i="1"/>
  <c r="P1446" i="1" s="1"/>
  <c r="O1447" i="1"/>
  <c r="P1447" i="1" s="1"/>
  <c r="O1448" i="1"/>
  <c r="P1448" i="1" s="1"/>
  <c r="O1449" i="1"/>
  <c r="P1449" i="1" s="1"/>
  <c r="O1450" i="1"/>
  <c r="P1450" i="1" s="1"/>
  <c r="O1451" i="1"/>
  <c r="P1451" i="1" s="1"/>
  <c r="O1452" i="1"/>
  <c r="P1452" i="1" s="1"/>
  <c r="O1453" i="1"/>
  <c r="P1453" i="1" s="1"/>
  <c r="O1454" i="1"/>
  <c r="P1454" i="1" s="1"/>
  <c r="O1455" i="1"/>
  <c r="P1455" i="1" s="1"/>
  <c r="O1456" i="1"/>
  <c r="P1456" i="1" s="1"/>
  <c r="O1457" i="1"/>
  <c r="P1457" i="1" s="1"/>
  <c r="O1458" i="1"/>
  <c r="P1458" i="1" s="1"/>
  <c r="O1459" i="1"/>
  <c r="P1459" i="1" s="1"/>
  <c r="O1460" i="1"/>
  <c r="P1460" i="1" s="1"/>
  <c r="O1461" i="1"/>
  <c r="P1461" i="1" s="1"/>
  <c r="O1462" i="1"/>
  <c r="P1462" i="1" s="1"/>
  <c r="O1463" i="1"/>
  <c r="P1463" i="1" s="1"/>
  <c r="O1464" i="1"/>
  <c r="P1464" i="1" s="1"/>
  <c r="O1465" i="1"/>
  <c r="P1465" i="1" s="1"/>
  <c r="O1466" i="1"/>
  <c r="P1466" i="1" s="1"/>
  <c r="O1467" i="1"/>
  <c r="P1467" i="1" s="1"/>
  <c r="O1468" i="1"/>
  <c r="P1468" i="1" s="1"/>
  <c r="O1469" i="1"/>
  <c r="P1469" i="1" s="1"/>
  <c r="O1470" i="1"/>
  <c r="P1470" i="1" s="1"/>
  <c r="O1471" i="1"/>
  <c r="P1471" i="1" s="1"/>
  <c r="O1472" i="1"/>
  <c r="P1472" i="1" s="1"/>
  <c r="O1473" i="1"/>
  <c r="P1473" i="1" s="1"/>
  <c r="O1474" i="1"/>
  <c r="P1474" i="1" s="1"/>
  <c r="O1475" i="1"/>
  <c r="P1475" i="1" s="1"/>
  <c r="O1476" i="1"/>
  <c r="P1476" i="1" s="1"/>
  <c r="O1477" i="1"/>
  <c r="P1477" i="1" s="1"/>
  <c r="O1478" i="1"/>
  <c r="P1478" i="1" s="1"/>
  <c r="O1479" i="1"/>
  <c r="P1479" i="1" s="1"/>
  <c r="O1480" i="1"/>
  <c r="P1480" i="1" s="1"/>
  <c r="O1481" i="1"/>
  <c r="P1481" i="1" s="1"/>
  <c r="O1482" i="1"/>
  <c r="P1482" i="1" s="1"/>
  <c r="O1483" i="1"/>
  <c r="P1483" i="1" s="1"/>
  <c r="O1484" i="1"/>
  <c r="P1484" i="1" s="1"/>
  <c r="O1485" i="1"/>
  <c r="P1485" i="1" s="1"/>
  <c r="O1486" i="1"/>
  <c r="P1486" i="1" s="1"/>
  <c r="O1487" i="1"/>
  <c r="P1487" i="1" s="1"/>
  <c r="O1488" i="1"/>
  <c r="P1488" i="1" s="1"/>
  <c r="O1489" i="1"/>
  <c r="P1489" i="1" s="1"/>
  <c r="O1490" i="1"/>
  <c r="P1490" i="1" s="1"/>
  <c r="O1491" i="1"/>
  <c r="P1491" i="1" s="1"/>
  <c r="O1492" i="1"/>
  <c r="P1492" i="1" s="1"/>
  <c r="O1493" i="1"/>
  <c r="P1493" i="1" s="1"/>
  <c r="O1494" i="1"/>
  <c r="P1494" i="1" s="1"/>
  <c r="O1495" i="1"/>
  <c r="P1495" i="1" s="1"/>
  <c r="O1496" i="1"/>
  <c r="P1496" i="1" s="1"/>
  <c r="O1497" i="1"/>
  <c r="P1497" i="1" s="1"/>
  <c r="O1498" i="1"/>
  <c r="P1498" i="1" s="1"/>
  <c r="O1499" i="1"/>
  <c r="P1499" i="1" s="1"/>
  <c r="O1500" i="1"/>
  <c r="P1500" i="1" s="1"/>
  <c r="O1501" i="1"/>
  <c r="P1501" i="1" s="1"/>
  <c r="O1502" i="1"/>
  <c r="P1502" i="1" s="1"/>
  <c r="O1503" i="1"/>
  <c r="P1503" i="1" s="1"/>
  <c r="O1504" i="1"/>
  <c r="P1504" i="1" s="1"/>
  <c r="O1505" i="1"/>
  <c r="P1505" i="1" s="1"/>
  <c r="O1506" i="1"/>
  <c r="P1506" i="1" s="1"/>
  <c r="O1507" i="1"/>
  <c r="P1507" i="1" s="1"/>
  <c r="O1508" i="1"/>
  <c r="P1508" i="1" s="1"/>
  <c r="O1509" i="1"/>
  <c r="P1509" i="1" s="1"/>
  <c r="O1510" i="1"/>
  <c r="P1510" i="1" s="1"/>
  <c r="O1511" i="1"/>
  <c r="P1511" i="1" s="1"/>
  <c r="O1512" i="1"/>
  <c r="P1512" i="1" s="1"/>
  <c r="O1513" i="1"/>
  <c r="P1513" i="1" s="1"/>
  <c r="O1514" i="1"/>
  <c r="P1514" i="1" s="1"/>
  <c r="O1515" i="1"/>
  <c r="P1515" i="1" s="1"/>
  <c r="O1516" i="1"/>
  <c r="P1516" i="1" s="1"/>
  <c r="O1517" i="1"/>
  <c r="P1517" i="1" s="1"/>
  <c r="O1518" i="1"/>
  <c r="P1518" i="1" s="1"/>
  <c r="O1519" i="1"/>
  <c r="P1519" i="1" s="1"/>
  <c r="O1520" i="1"/>
  <c r="P1520" i="1" s="1"/>
  <c r="O1521" i="1"/>
  <c r="P1521" i="1" s="1"/>
  <c r="O1522" i="1"/>
  <c r="P1522" i="1" s="1"/>
  <c r="O1523" i="1"/>
  <c r="P1523" i="1" s="1"/>
  <c r="O1524" i="1"/>
  <c r="P1524" i="1" s="1"/>
  <c r="O1525" i="1"/>
  <c r="P1525" i="1" s="1"/>
  <c r="O1526" i="1"/>
  <c r="P1526" i="1" s="1"/>
  <c r="O1527" i="1"/>
  <c r="P1527" i="1" s="1"/>
  <c r="O1528" i="1"/>
  <c r="P1528" i="1" s="1"/>
  <c r="O1529" i="1"/>
  <c r="P1529" i="1" s="1"/>
  <c r="O1530" i="1"/>
  <c r="P1530" i="1" s="1"/>
  <c r="O1531" i="1"/>
  <c r="P1531" i="1" s="1"/>
  <c r="O1532" i="1"/>
  <c r="P1532" i="1" s="1"/>
  <c r="O1533" i="1"/>
  <c r="P1533" i="1" s="1"/>
  <c r="O1534" i="1"/>
  <c r="P1534" i="1" s="1"/>
  <c r="O1535" i="1"/>
  <c r="P1535" i="1" s="1"/>
  <c r="O1536" i="1"/>
  <c r="P1536" i="1" s="1"/>
  <c r="O1537" i="1"/>
  <c r="P1537" i="1" s="1"/>
  <c r="O1538" i="1"/>
  <c r="P1538" i="1" s="1"/>
  <c r="O1539" i="1"/>
  <c r="P1539" i="1" s="1"/>
  <c r="O1540" i="1"/>
  <c r="P1540" i="1" s="1"/>
  <c r="O1541" i="1"/>
  <c r="P1541" i="1" s="1"/>
  <c r="O1542" i="1"/>
  <c r="P1542" i="1" s="1"/>
  <c r="O1543" i="1"/>
  <c r="P1543" i="1" s="1"/>
  <c r="O1544" i="1"/>
  <c r="P1544" i="1" s="1"/>
  <c r="O1545" i="1"/>
  <c r="P1545" i="1" s="1"/>
  <c r="O1546" i="1"/>
  <c r="P1546" i="1" s="1"/>
  <c r="O1547" i="1"/>
  <c r="P1547" i="1" s="1"/>
  <c r="O1548" i="1"/>
  <c r="P1548" i="1" s="1"/>
  <c r="O1549" i="1"/>
  <c r="P1549" i="1" s="1"/>
  <c r="O1550" i="1"/>
  <c r="P1550" i="1" s="1"/>
  <c r="O1551" i="1"/>
  <c r="P1551" i="1" s="1"/>
  <c r="O1552" i="1"/>
  <c r="P1552" i="1" s="1"/>
  <c r="O1553" i="1"/>
  <c r="P1553" i="1" s="1"/>
  <c r="O1554" i="1"/>
  <c r="P1554" i="1" s="1"/>
  <c r="O1555" i="1"/>
  <c r="P1555" i="1" s="1"/>
  <c r="O1556" i="1"/>
  <c r="P1556" i="1" s="1"/>
  <c r="O1557" i="1"/>
  <c r="P1557" i="1" s="1"/>
  <c r="O1558" i="1"/>
  <c r="P1558" i="1" s="1"/>
  <c r="O1559" i="1"/>
  <c r="P1559" i="1" s="1"/>
  <c r="O1560" i="1"/>
  <c r="P1560" i="1" s="1"/>
  <c r="O1561" i="1"/>
  <c r="P1561" i="1" s="1"/>
  <c r="O1562" i="1"/>
  <c r="P1562" i="1" s="1"/>
  <c r="O1563" i="1"/>
  <c r="P1563" i="1" s="1"/>
  <c r="O1564" i="1"/>
  <c r="P1564" i="1" s="1"/>
  <c r="O1565" i="1"/>
  <c r="P1565" i="1" s="1"/>
  <c r="O1566" i="1"/>
  <c r="P1566" i="1" s="1"/>
  <c r="O1567" i="1"/>
  <c r="P1567" i="1" s="1"/>
  <c r="O1568" i="1"/>
  <c r="P1568" i="1" s="1"/>
  <c r="O1569" i="1"/>
  <c r="P1569" i="1" s="1"/>
  <c r="O1570" i="1"/>
  <c r="P1570" i="1" s="1"/>
  <c r="O1571" i="1"/>
  <c r="P1571" i="1" s="1"/>
  <c r="O1572" i="1"/>
  <c r="P1572" i="1" s="1"/>
  <c r="O1573" i="1"/>
  <c r="P1573" i="1" s="1"/>
  <c r="O1574" i="1"/>
  <c r="P1574" i="1" s="1"/>
  <c r="O1575" i="1"/>
  <c r="P1575" i="1" s="1"/>
  <c r="O1576" i="1"/>
  <c r="P1576" i="1" s="1"/>
  <c r="O1577" i="1"/>
  <c r="P1577" i="1" s="1"/>
  <c r="O1578" i="1"/>
  <c r="P1578" i="1" s="1"/>
  <c r="O1579" i="1"/>
  <c r="P1579" i="1" s="1"/>
  <c r="O1580" i="1"/>
  <c r="P1580" i="1" s="1"/>
  <c r="O1581" i="1"/>
  <c r="P1581" i="1" s="1"/>
  <c r="O1582" i="1"/>
  <c r="P1582" i="1" s="1"/>
  <c r="O1583" i="1"/>
  <c r="P1583" i="1" s="1"/>
  <c r="O1584" i="1"/>
  <c r="P1584" i="1" s="1"/>
  <c r="O1585" i="1"/>
  <c r="P1585" i="1" s="1"/>
  <c r="O1586" i="1"/>
  <c r="P1586" i="1" s="1"/>
  <c r="O1587" i="1"/>
  <c r="P1587" i="1" s="1"/>
  <c r="O1588" i="1"/>
  <c r="P1588" i="1" s="1"/>
  <c r="O1589" i="1"/>
  <c r="P1589" i="1" s="1"/>
  <c r="O1590" i="1"/>
  <c r="P1590" i="1" s="1"/>
  <c r="O1591" i="1"/>
  <c r="P1591" i="1" s="1"/>
  <c r="O1592" i="1"/>
  <c r="P1592" i="1" s="1"/>
  <c r="O1593" i="1"/>
  <c r="P1593" i="1" s="1"/>
  <c r="O1594" i="1"/>
  <c r="P1594" i="1" s="1"/>
  <c r="O1595" i="1"/>
  <c r="P1595" i="1" s="1"/>
  <c r="O1596" i="1"/>
  <c r="P1596" i="1" s="1"/>
  <c r="O1597" i="1"/>
  <c r="P1597" i="1" s="1"/>
  <c r="O1598" i="1"/>
  <c r="P1598" i="1" s="1"/>
  <c r="O1599" i="1"/>
  <c r="P1599" i="1" s="1"/>
  <c r="O1600" i="1"/>
  <c r="P1600" i="1" s="1"/>
  <c r="O1601" i="1"/>
  <c r="P1601" i="1" s="1"/>
  <c r="O1602" i="1"/>
  <c r="P1602" i="1" s="1"/>
  <c r="O1603" i="1"/>
  <c r="P1603" i="1" s="1"/>
  <c r="O1604" i="1"/>
  <c r="P1604" i="1" s="1"/>
  <c r="O1605" i="1"/>
  <c r="P1605" i="1" s="1"/>
  <c r="O1606" i="1"/>
  <c r="P1606" i="1" s="1"/>
  <c r="O1607" i="1"/>
  <c r="P1607" i="1" s="1"/>
  <c r="O1608" i="1"/>
  <c r="P1608" i="1" s="1"/>
  <c r="O1609" i="1"/>
  <c r="P1609" i="1" s="1"/>
  <c r="O1610" i="1"/>
  <c r="P1610" i="1" s="1"/>
  <c r="O1611" i="1"/>
  <c r="P1611" i="1" s="1"/>
  <c r="O1612" i="1"/>
  <c r="P1612" i="1" s="1"/>
  <c r="O1613" i="1"/>
  <c r="P1613" i="1" s="1"/>
  <c r="O1614" i="1"/>
  <c r="P1614" i="1" s="1"/>
  <c r="O1615" i="1"/>
  <c r="P1615" i="1" s="1"/>
  <c r="O1616" i="1"/>
  <c r="P1616" i="1" s="1"/>
  <c r="O1617" i="1"/>
  <c r="P1617" i="1" s="1"/>
  <c r="O1618" i="1"/>
  <c r="P1618" i="1" s="1"/>
  <c r="O1619" i="1"/>
  <c r="P1619" i="1" s="1"/>
  <c r="O1620" i="1"/>
  <c r="P1620" i="1" s="1"/>
  <c r="O1621" i="1"/>
  <c r="P1621" i="1" s="1"/>
  <c r="O1622" i="1"/>
  <c r="P1622" i="1" s="1"/>
  <c r="O1623" i="1"/>
  <c r="P1623" i="1" s="1"/>
  <c r="O1624" i="1"/>
  <c r="P1624" i="1" s="1"/>
  <c r="O1625" i="1"/>
  <c r="P1625" i="1" s="1"/>
  <c r="O1626" i="1"/>
  <c r="P1626" i="1" s="1"/>
  <c r="O1627" i="1"/>
  <c r="P1627" i="1" s="1"/>
  <c r="O1628" i="1"/>
  <c r="P1628" i="1" s="1"/>
  <c r="O1629" i="1"/>
  <c r="P1629" i="1" s="1"/>
  <c r="O1630" i="1"/>
  <c r="P1630" i="1" s="1"/>
  <c r="O1631" i="1"/>
  <c r="P1631" i="1" s="1"/>
  <c r="O1632" i="1"/>
  <c r="P1632" i="1" s="1"/>
  <c r="O1633" i="1"/>
  <c r="P1633" i="1" s="1"/>
  <c r="O1634" i="1"/>
  <c r="P1634" i="1" s="1"/>
  <c r="O1635" i="1"/>
  <c r="P1635" i="1" s="1"/>
  <c r="O1636" i="1"/>
  <c r="P1636" i="1" s="1"/>
  <c r="O1637" i="1"/>
  <c r="P1637" i="1" s="1"/>
  <c r="O1638" i="1"/>
  <c r="P1638" i="1" s="1"/>
  <c r="O1639" i="1"/>
  <c r="P1639" i="1" s="1"/>
  <c r="O1640" i="1"/>
  <c r="P1640" i="1" s="1"/>
  <c r="O1641" i="1"/>
  <c r="P1641" i="1" s="1"/>
  <c r="O1642" i="1"/>
  <c r="P1642" i="1" s="1"/>
  <c r="O1643" i="1"/>
  <c r="P1643" i="1" s="1"/>
  <c r="O1644" i="1"/>
  <c r="P1644" i="1" s="1"/>
  <c r="O1645" i="1"/>
  <c r="P1645" i="1" s="1"/>
  <c r="O1646" i="1"/>
  <c r="P1646" i="1" s="1"/>
  <c r="O1647" i="1"/>
  <c r="P1647" i="1" s="1"/>
  <c r="O1648" i="1"/>
  <c r="P1648" i="1" s="1"/>
  <c r="O1649" i="1"/>
  <c r="P1649" i="1" s="1"/>
  <c r="O1650" i="1"/>
  <c r="P1650" i="1" s="1"/>
  <c r="O1651" i="1"/>
  <c r="P1651" i="1" s="1"/>
  <c r="O1652" i="1"/>
  <c r="P1652" i="1" s="1"/>
  <c r="O1653" i="1"/>
  <c r="P1653" i="1" s="1"/>
  <c r="O1654" i="1"/>
  <c r="P1654" i="1" s="1"/>
  <c r="O1655" i="1"/>
  <c r="P1655" i="1" s="1"/>
  <c r="O1656" i="1"/>
  <c r="P1656" i="1" s="1"/>
  <c r="O1657" i="1"/>
  <c r="P1657" i="1" s="1"/>
  <c r="O1658" i="1"/>
  <c r="P1658" i="1" s="1"/>
  <c r="O1659" i="1"/>
  <c r="P1659" i="1" s="1"/>
  <c r="O1660" i="1"/>
  <c r="P1660" i="1" s="1"/>
  <c r="O1661" i="1"/>
  <c r="P1661" i="1" s="1"/>
  <c r="O1662" i="1"/>
  <c r="P1662" i="1" s="1"/>
  <c r="O1663" i="1"/>
  <c r="P1663" i="1" s="1"/>
  <c r="O1664" i="1"/>
  <c r="P1664" i="1" s="1"/>
  <c r="O1665" i="1"/>
  <c r="P1665" i="1" s="1"/>
  <c r="O1666" i="1"/>
  <c r="P1666" i="1" s="1"/>
  <c r="O1667" i="1"/>
  <c r="P1667" i="1" s="1"/>
  <c r="O1668" i="1"/>
  <c r="P1668" i="1" s="1"/>
  <c r="O1669" i="1"/>
  <c r="P1669" i="1" s="1"/>
  <c r="O1670" i="1"/>
  <c r="P1670" i="1" s="1"/>
  <c r="O1671" i="1"/>
  <c r="P1671" i="1" s="1"/>
  <c r="O1672" i="1"/>
  <c r="P1672" i="1" s="1"/>
  <c r="O1673" i="1"/>
  <c r="P1673" i="1" s="1"/>
  <c r="O1674" i="1"/>
  <c r="P1674" i="1" s="1"/>
  <c r="O1675" i="1"/>
  <c r="P1675" i="1" s="1"/>
  <c r="O1676" i="1"/>
  <c r="P1676" i="1" s="1"/>
  <c r="O1677" i="1"/>
  <c r="P1677" i="1" s="1"/>
  <c r="O1678" i="1"/>
  <c r="P1678" i="1" s="1"/>
  <c r="O1679" i="1"/>
  <c r="P1679" i="1" s="1"/>
  <c r="O1680" i="1"/>
  <c r="P1680" i="1" s="1"/>
  <c r="O1681" i="1"/>
  <c r="P1681" i="1" s="1"/>
  <c r="O1682" i="1"/>
  <c r="P1682" i="1" s="1"/>
  <c r="O1683" i="1"/>
  <c r="P1683" i="1" s="1"/>
  <c r="O1684" i="1"/>
  <c r="P1684" i="1" s="1"/>
  <c r="O1685" i="1"/>
  <c r="P1685" i="1" s="1"/>
  <c r="O1686" i="1"/>
  <c r="P1686" i="1" s="1"/>
  <c r="O1687" i="1"/>
  <c r="P1687" i="1" s="1"/>
  <c r="O1688" i="1"/>
  <c r="P1688" i="1" s="1"/>
  <c r="O1689" i="1"/>
  <c r="P1689" i="1" s="1"/>
  <c r="O1690" i="1"/>
  <c r="P1690" i="1" s="1"/>
  <c r="O1691" i="1"/>
  <c r="P1691" i="1" s="1"/>
  <c r="O1692" i="1"/>
  <c r="P1692" i="1" s="1"/>
  <c r="O1693" i="1"/>
  <c r="P1693" i="1" s="1"/>
  <c r="O1694" i="1"/>
  <c r="P1694" i="1" s="1"/>
  <c r="O1695" i="1"/>
  <c r="P1695" i="1" s="1"/>
  <c r="O1696" i="1"/>
  <c r="P1696" i="1" s="1"/>
  <c r="O1697" i="1"/>
  <c r="P1697" i="1" s="1"/>
  <c r="O1698" i="1"/>
  <c r="P1698" i="1" s="1"/>
  <c r="O1699" i="1"/>
  <c r="P1699" i="1" s="1"/>
  <c r="O1700" i="1"/>
  <c r="P1700" i="1" s="1"/>
  <c r="O1701" i="1"/>
  <c r="P1701" i="1" s="1"/>
  <c r="O1702" i="1"/>
  <c r="P1702" i="1" s="1"/>
  <c r="O1703" i="1"/>
  <c r="P1703" i="1" s="1"/>
  <c r="O1704" i="1"/>
  <c r="P1704" i="1" s="1"/>
  <c r="O1705" i="1"/>
  <c r="P1705" i="1" s="1"/>
  <c r="O1706" i="1"/>
  <c r="P1706" i="1" s="1"/>
  <c r="O1707" i="1"/>
  <c r="P1707" i="1" s="1"/>
  <c r="O1708" i="1"/>
  <c r="P1708" i="1" s="1"/>
  <c r="O1709" i="1"/>
  <c r="P1709" i="1" s="1"/>
  <c r="O1710" i="1"/>
  <c r="P1710" i="1" s="1"/>
  <c r="O1711" i="1"/>
  <c r="P1711" i="1" s="1"/>
  <c r="O1712" i="1"/>
  <c r="P1712" i="1" s="1"/>
  <c r="O1713" i="1"/>
  <c r="P1713" i="1" s="1"/>
  <c r="O1714" i="1"/>
  <c r="P1714" i="1" s="1"/>
  <c r="O1715" i="1"/>
  <c r="P1715" i="1" s="1"/>
  <c r="O1716" i="1"/>
  <c r="P1716" i="1" s="1"/>
  <c r="O1717" i="1"/>
  <c r="P1717" i="1" s="1"/>
  <c r="O1718" i="1"/>
  <c r="P1718" i="1" s="1"/>
  <c r="O1719" i="1"/>
  <c r="P1719" i="1" s="1"/>
  <c r="O1720" i="1"/>
  <c r="P1720" i="1" s="1"/>
  <c r="O1721" i="1"/>
  <c r="P1721" i="1" s="1"/>
  <c r="O1722" i="1"/>
  <c r="P1722" i="1" s="1"/>
  <c r="O1723" i="1"/>
  <c r="P1723" i="1" s="1"/>
  <c r="O1724" i="1"/>
  <c r="P1724" i="1" s="1"/>
  <c r="O1725" i="1"/>
  <c r="P1725" i="1" s="1"/>
  <c r="O1726" i="1"/>
  <c r="P1726" i="1" s="1"/>
  <c r="O1727" i="1"/>
  <c r="P1727" i="1" s="1"/>
  <c r="O1728" i="1"/>
  <c r="P1728" i="1" s="1"/>
  <c r="O1729" i="1"/>
  <c r="P1729" i="1" s="1"/>
  <c r="O1730" i="1"/>
  <c r="P1730" i="1" s="1"/>
  <c r="O1731" i="1"/>
  <c r="P1731" i="1" s="1"/>
  <c r="O1732" i="1"/>
  <c r="P1732" i="1" s="1"/>
  <c r="O1733" i="1"/>
  <c r="P1733" i="1" s="1"/>
  <c r="O1734" i="1"/>
  <c r="P1734" i="1" s="1"/>
  <c r="O1735" i="1"/>
  <c r="P1735" i="1" s="1"/>
  <c r="O1736" i="1"/>
  <c r="P1736" i="1" s="1"/>
  <c r="O1737" i="1"/>
  <c r="P1737" i="1" s="1"/>
  <c r="O1738" i="1"/>
  <c r="P1738" i="1" s="1"/>
  <c r="O1739" i="1"/>
  <c r="P1739" i="1" s="1"/>
  <c r="O1740" i="1"/>
  <c r="P1740" i="1" s="1"/>
  <c r="O1741" i="1"/>
  <c r="P1741" i="1" s="1"/>
  <c r="O1742" i="1"/>
  <c r="P1742" i="1" s="1"/>
  <c r="O1743" i="1"/>
  <c r="P1743" i="1" s="1"/>
  <c r="O1744" i="1"/>
  <c r="P1744" i="1" s="1"/>
  <c r="O1745" i="1"/>
  <c r="P1745" i="1" s="1"/>
  <c r="O1746" i="1"/>
  <c r="P1746" i="1" s="1"/>
  <c r="O1747" i="1"/>
  <c r="P1747" i="1" s="1"/>
  <c r="O1748" i="1"/>
  <c r="P1748" i="1" s="1"/>
  <c r="O1749" i="1"/>
  <c r="P1749" i="1" s="1"/>
  <c r="O1750" i="1"/>
  <c r="P1750" i="1" s="1"/>
  <c r="O1751" i="1"/>
  <c r="P1751" i="1" s="1"/>
  <c r="O1752" i="1"/>
  <c r="P1752" i="1" s="1"/>
  <c r="O1753" i="1"/>
  <c r="P1753" i="1" s="1"/>
  <c r="O1754" i="1"/>
  <c r="P1754" i="1" s="1"/>
  <c r="O1755" i="1"/>
  <c r="P1755" i="1" s="1"/>
  <c r="O1756" i="1"/>
  <c r="P1756" i="1" s="1"/>
  <c r="O1757" i="1"/>
  <c r="P1757" i="1" s="1"/>
  <c r="O1758" i="1"/>
  <c r="P1758" i="1" s="1"/>
  <c r="O1759" i="1"/>
  <c r="P1759" i="1" s="1"/>
  <c r="O1760" i="1"/>
  <c r="P1760" i="1" s="1"/>
  <c r="O1761" i="1"/>
  <c r="P1761" i="1" s="1"/>
  <c r="O1762" i="1"/>
  <c r="P1762" i="1" s="1"/>
  <c r="O1763" i="1"/>
  <c r="P1763" i="1" s="1"/>
  <c r="O1764" i="1"/>
  <c r="P1764" i="1" s="1"/>
  <c r="O1765" i="1"/>
  <c r="P1765" i="1" s="1"/>
  <c r="O1766" i="1"/>
  <c r="P1766" i="1" s="1"/>
  <c r="O1767" i="1"/>
  <c r="P1767" i="1" s="1"/>
  <c r="O1768" i="1"/>
  <c r="P1768" i="1" s="1"/>
  <c r="O1769" i="1"/>
  <c r="P1769" i="1" s="1"/>
  <c r="O1770" i="1"/>
  <c r="P1770" i="1" s="1"/>
  <c r="O1771" i="1"/>
  <c r="P1771" i="1" s="1"/>
  <c r="O1772" i="1"/>
  <c r="P1772" i="1" s="1"/>
  <c r="O1773" i="1"/>
  <c r="P1773" i="1" s="1"/>
  <c r="O1774" i="1"/>
  <c r="P1774" i="1" s="1"/>
  <c r="O1775" i="1"/>
  <c r="P1775" i="1" s="1"/>
  <c r="O1776" i="1"/>
  <c r="P1776" i="1" s="1"/>
  <c r="O1777" i="1"/>
  <c r="P1777" i="1" s="1"/>
  <c r="O1778" i="1"/>
  <c r="P1778" i="1" s="1"/>
  <c r="O1779" i="1"/>
  <c r="P1779" i="1" s="1"/>
  <c r="O1780" i="1"/>
  <c r="P1780" i="1" s="1"/>
  <c r="O1781" i="1"/>
  <c r="P1781" i="1" s="1"/>
  <c r="O1782" i="1"/>
  <c r="P1782" i="1" s="1"/>
  <c r="O1783" i="1"/>
  <c r="P1783" i="1" s="1"/>
  <c r="O1784" i="1"/>
  <c r="P1784" i="1" s="1"/>
  <c r="O1785" i="1"/>
  <c r="P1785" i="1" s="1"/>
  <c r="O1786" i="1"/>
  <c r="P1786" i="1" s="1"/>
  <c r="O1787" i="1"/>
  <c r="P1787" i="1" s="1"/>
  <c r="O1788" i="1"/>
  <c r="P1788" i="1" s="1"/>
  <c r="O1789" i="1"/>
  <c r="P1789" i="1" s="1"/>
  <c r="O1790" i="1"/>
  <c r="P1790" i="1" s="1"/>
  <c r="O1791" i="1"/>
  <c r="P1791" i="1" s="1"/>
  <c r="O1792" i="1"/>
  <c r="P1792" i="1" s="1"/>
  <c r="O1793" i="1"/>
  <c r="P1793" i="1" s="1"/>
  <c r="O1794" i="1"/>
  <c r="P1794" i="1" s="1"/>
  <c r="O1795" i="1"/>
  <c r="P1795" i="1" s="1"/>
  <c r="O1796" i="1"/>
  <c r="P1796" i="1" s="1"/>
  <c r="O1797" i="1"/>
  <c r="P1797" i="1" s="1"/>
  <c r="O1798" i="1"/>
  <c r="P1798" i="1" s="1"/>
  <c r="O1799" i="1"/>
  <c r="P1799" i="1" s="1"/>
  <c r="O1800" i="1"/>
  <c r="P1800" i="1" s="1"/>
  <c r="O1801" i="1"/>
  <c r="P1801" i="1" s="1"/>
  <c r="O1802" i="1"/>
  <c r="P1802" i="1" s="1"/>
  <c r="O1803" i="1"/>
  <c r="P1803" i="1" s="1"/>
  <c r="O1804" i="1"/>
  <c r="P1804" i="1" s="1"/>
  <c r="O1805" i="1"/>
  <c r="P1805" i="1" s="1"/>
  <c r="O1806" i="1"/>
  <c r="P1806" i="1" s="1"/>
  <c r="O1807" i="1"/>
  <c r="P1807" i="1" s="1"/>
  <c r="O1808" i="1"/>
  <c r="P1808" i="1" s="1"/>
  <c r="O1809" i="1"/>
  <c r="P1809" i="1" s="1"/>
  <c r="O1810" i="1"/>
  <c r="P1810" i="1" s="1"/>
  <c r="O1811" i="1"/>
  <c r="P1811" i="1" s="1"/>
  <c r="O1812" i="1"/>
  <c r="P1812" i="1" s="1"/>
  <c r="O1813" i="1"/>
  <c r="P1813" i="1" s="1"/>
  <c r="O1814" i="1"/>
  <c r="P1814" i="1" s="1"/>
  <c r="O1815" i="1"/>
  <c r="P1815" i="1" s="1"/>
  <c r="O1816" i="1"/>
  <c r="P1816" i="1" s="1"/>
  <c r="O1817" i="1"/>
  <c r="P1817" i="1" s="1"/>
  <c r="O1818" i="1"/>
  <c r="P1818" i="1" s="1"/>
  <c r="O1819" i="1"/>
  <c r="P1819" i="1" s="1"/>
  <c r="O1820" i="1"/>
  <c r="P1820" i="1" s="1"/>
  <c r="O1821" i="1"/>
  <c r="P1821" i="1" s="1"/>
  <c r="O1822" i="1"/>
  <c r="P1822" i="1" s="1"/>
  <c r="O1823" i="1"/>
  <c r="P1823" i="1" s="1"/>
  <c r="O1824" i="1"/>
  <c r="P1824" i="1" s="1"/>
  <c r="O1825" i="1"/>
  <c r="P1825" i="1" s="1"/>
  <c r="O1826" i="1"/>
  <c r="P1826" i="1" s="1"/>
  <c r="O1827" i="1"/>
  <c r="P1827" i="1" s="1"/>
  <c r="O1828" i="1"/>
  <c r="P1828" i="1" s="1"/>
  <c r="O1829" i="1"/>
  <c r="P1829" i="1" s="1"/>
  <c r="O1830" i="1"/>
  <c r="P1830" i="1" s="1"/>
  <c r="O1831" i="1"/>
  <c r="P1831" i="1" s="1"/>
  <c r="O1832" i="1"/>
  <c r="P1832" i="1" s="1"/>
  <c r="O1833" i="1"/>
  <c r="P1833" i="1" s="1"/>
  <c r="O1834" i="1"/>
  <c r="P1834" i="1" s="1"/>
  <c r="O1835" i="1"/>
  <c r="P1835" i="1" s="1"/>
  <c r="O1836" i="1"/>
  <c r="P1836" i="1" s="1"/>
  <c r="O1837" i="1"/>
  <c r="P1837" i="1" s="1"/>
  <c r="O1838" i="1"/>
  <c r="P1838" i="1" s="1"/>
  <c r="O1839" i="1"/>
  <c r="P1839" i="1" s="1"/>
  <c r="O1840" i="1"/>
  <c r="P1840" i="1" s="1"/>
  <c r="O1841" i="1"/>
  <c r="P1841" i="1" s="1"/>
  <c r="O1842" i="1"/>
  <c r="P1842" i="1" s="1"/>
  <c r="O1843" i="1"/>
  <c r="P1843" i="1" s="1"/>
  <c r="O1844" i="1"/>
  <c r="P1844" i="1" s="1"/>
  <c r="O1845" i="1"/>
  <c r="P1845" i="1" s="1"/>
  <c r="O1846" i="1"/>
  <c r="P1846" i="1" s="1"/>
  <c r="O1847" i="1"/>
  <c r="P1847" i="1" s="1"/>
  <c r="O1848" i="1"/>
  <c r="P1848" i="1" s="1"/>
  <c r="O1849" i="1"/>
  <c r="P1849" i="1" s="1"/>
  <c r="O1850" i="1"/>
  <c r="P1850" i="1" s="1"/>
  <c r="O1851" i="1"/>
  <c r="P1851" i="1" s="1"/>
  <c r="O1852" i="1"/>
  <c r="P1852" i="1" s="1"/>
  <c r="O1853" i="1"/>
  <c r="P1853" i="1" s="1"/>
  <c r="O1854" i="1"/>
  <c r="P1854" i="1" s="1"/>
  <c r="O1855" i="1"/>
  <c r="P1855" i="1" s="1"/>
  <c r="O1856" i="1"/>
  <c r="P1856" i="1" s="1"/>
  <c r="O1857" i="1"/>
  <c r="P1857" i="1" s="1"/>
  <c r="O1858" i="1"/>
  <c r="P1858" i="1" s="1"/>
  <c r="O1859" i="1"/>
  <c r="P1859" i="1" s="1"/>
  <c r="O1860" i="1"/>
  <c r="P1860" i="1" s="1"/>
  <c r="O1861" i="1"/>
  <c r="P1861" i="1" s="1"/>
  <c r="O1862" i="1"/>
  <c r="P1862" i="1" s="1"/>
  <c r="O1863" i="1"/>
  <c r="P1863" i="1" s="1"/>
  <c r="O1864" i="1"/>
  <c r="P1864" i="1" s="1"/>
  <c r="O1865" i="1"/>
  <c r="P1865" i="1" s="1"/>
  <c r="O1866" i="1"/>
  <c r="P1866" i="1" s="1"/>
  <c r="O1867" i="1"/>
  <c r="P1867" i="1" s="1"/>
  <c r="O1868" i="1"/>
  <c r="P1868" i="1" s="1"/>
  <c r="O1869" i="1"/>
  <c r="P1869" i="1" s="1"/>
  <c r="O1870" i="1"/>
  <c r="P1870" i="1" s="1"/>
  <c r="O1871" i="1"/>
  <c r="P1871" i="1" s="1"/>
  <c r="O1872" i="1"/>
  <c r="P1872" i="1" s="1"/>
  <c r="O1873" i="1"/>
  <c r="P1873" i="1" s="1"/>
  <c r="O1874" i="1"/>
  <c r="P1874" i="1" s="1"/>
  <c r="O1875" i="1"/>
  <c r="P1875" i="1" s="1"/>
  <c r="O1876" i="1"/>
  <c r="P1876" i="1" s="1"/>
  <c r="O1877" i="1"/>
  <c r="P1877" i="1" s="1"/>
  <c r="O1878" i="1"/>
  <c r="P1878" i="1" s="1"/>
  <c r="O1879" i="1"/>
  <c r="P1879" i="1" s="1"/>
  <c r="O1880" i="1"/>
  <c r="P1880" i="1" s="1"/>
  <c r="O1881" i="1"/>
  <c r="P1881" i="1" s="1"/>
  <c r="O1882" i="1"/>
  <c r="P1882" i="1" s="1"/>
  <c r="O1883" i="1"/>
  <c r="P1883" i="1" s="1"/>
  <c r="O1884" i="1"/>
  <c r="P1884" i="1" s="1"/>
  <c r="O1885" i="1"/>
  <c r="P1885" i="1" s="1"/>
  <c r="O1886" i="1"/>
  <c r="P1886" i="1" s="1"/>
  <c r="O1887" i="1"/>
  <c r="P1887" i="1" s="1"/>
  <c r="O1888" i="1"/>
  <c r="P1888" i="1" s="1"/>
  <c r="O1889" i="1"/>
  <c r="P1889" i="1" s="1"/>
  <c r="O1890" i="1"/>
  <c r="P1890" i="1" s="1"/>
  <c r="O1891" i="1"/>
  <c r="P1891" i="1" s="1"/>
  <c r="O1892" i="1"/>
  <c r="P1892" i="1" s="1"/>
  <c r="O1893" i="1"/>
  <c r="P1893" i="1" s="1"/>
  <c r="O1894" i="1"/>
  <c r="P1894" i="1" s="1"/>
  <c r="O1895" i="1"/>
  <c r="P1895" i="1" s="1"/>
  <c r="O1896" i="1"/>
  <c r="P1896" i="1" s="1"/>
  <c r="O1897" i="1"/>
  <c r="P1897" i="1" s="1"/>
  <c r="O1898" i="1"/>
  <c r="P1898" i="1" s="1"/>
  <c r="O1899" i="1"/>
  <c r="P1899" i="1" s="1"/>
  <c r="O1900" i="1"/>
  <c r="P1900" i="1" s="1"/>
  <c r="O1901" i="1"/>
  <c r="P1901" i="1" s="1"/>
  <c r="O1902" i="1"/>
  <c r="P1902" i="1" s="1"/>
  <c r="O1903" i="1"/>
  <c r="P1903" i="1" s="1"/>
  <c r="O1904" i="1"/>
  <c r="P1904" i="1" s="1"/>
  <c r="O1905" i="1"/>
  <c r="P1905" i="1" s="1"/>
  <c r="O1906" i="1"/>
  <c r="P1906" i="1" s="1"/>
  <c r="O1907" i="1"/>
  <c r="P1907" i="1" s="1"/>
  <c r="O1908" i="1"/>
  <c r="P1908" i="1" s="1"/>
  <c r="O1909" i="1"/>
  <c r="P1909" i="1" s="1"/>
  <c r="O1910" i="1"/>
  <c r="P1910" i="1" s="1"/>
  <c r="O1911" i="1"/>
  <c r="P1911" i="1" s="1"/>
  <c r="O1912" i="1"/>
  <c r="P1912" i="1" s="1"/>
  <c r="O1913" i="1"/>
  <c r="P1913" i="1" s="1"/>
  <c r="O1914" i="1"/>
  <c r="P1914" i="1" s="1"/>
  <c r="O1915" i="1"/>
  <c r="P1915" i="1" s="1"/>
  <c r="O1916" i="1"/>
  <c r="P1916" i="1" s="1"/>
  <c r="O1917" i="1"/>
  <c r="P1917" i="1" s="1"/>
  <c r="O1918" i="1"/>
  <c r="P1918" i="1" s="1"/>
  <c r="O1919" i="1"/>
  <c r="P1919" i="1" s="1"/>
  <c r="O1920" i="1"/>
  <c r="P1920" i="1" s="1"/>
  <c r="O1921" i="1"/>
  <c r="P1921" i="1" s="1"/>
  <c r="O1922" i="1"/>
  <c r="P1922" i="1" s="1"/>
  <c r="O1923" i="1"/>
  <c r="P1923" i="1" s="1"/>
  <c r="O1924" i="1"/>
  <c r="P1924" i="1" s="1"/>
  <c r="O1925" i="1"/>
  <c r="P1925" i="1" s="1"/>
  <c r="O1926" i="1"/>
  <c r="P1926" i="1" s="1"/>
  <c r="O1927" i="1"/>
  <c r="P1927" i="1" s="1"/>
  <c r="O1928" i="1"/>
  <c r="P1928" i="1" s="1"/>
  <c r="O1929" i="1"/>
  <c r="P1929" i="1" s="1"/>
  <c r="O1930" i="1"/>
  <c r="P1930" i="1" s="1"/>
  <c r="O1931" i="1"/>
  <c r="P1931" i="1" s="1"/>
  <c r="O1932" i="1"/>
  <c r="P1932" i="1" s="1"/>
  <c r="O1933" i="1"/>
  <c r="P1933" i="1" s="1"/>
  <c r="O1934" i="1"/>
  <c r="P1934" i="1" s="1"/>
  <c r="O1935" i="1"/>
  <c r="P1935" i="1" s="1"/>
  <c r="O1936" i="1"/>
  <c r="P1936" i="1" s="1"/>
  <c r="O1937" i="1"/>
  <c r="P1937" i="1" s="1"/>
  <c r="O1938" i="1"/>
  <c r="P1938" i="1" s="1"/>
  <c r="O1939" i="1"/>
  <c r="P1939" i="1" s="1"/>
  <c r="O1940" i="1"/>
  <c r="P1940" i="1" s="1"/>
  <c r="O1941" i="1"/>
  <c r="P1941" i="1" s="1"/>
  <c r="O1942" i="1"/>
  <c r="P1942" i="1" s="1"/>
  <c r="O1943" i="1"/>
  <c r="P1943" i="1" s="1"/>
  <c r="O1944" i="1"/>
  <c r="P1944" i="1" s="1"/>
  <c r="O1945" i="1"/>
  <c r="P1945" i="1" s="1"/>
  <c r="O1946" i="1"/>
  <c r="P1946" i="1" s="1"/>
  <c r="O1947" i="1"/>
  <c r="P1947" i="1" s="1"/>
  <c r="O1948" i="1"/>
  <c r="P1948" i="1" s="1"/>
  <c r="O1949" i="1"/>
  <c r="P1949" i="1" s="1"/>
  <c r="O1950" i="1"/>
  <c r="P1950" i="1" s="1"/>
  <c r="O1951" i="1"/>
  <c r="P1951" i="1" s="1"/>
  <c r="O1952" i="1"/>
  <c r="P1952" i="1" s="1"/>
  <c r="O1953" i="1"/>
  <c r="P1953" i="1" s="1"/>
  <c r="O1954" i="1"/>
  <c r="P1954" i="1" s="1"/>
  <c r="O1955" i="1"/>
  <c r="P1955" i="1" s="1"/>
  <c r="O1956" i="1"/>
  <c r="P1956" i="1" s="1"/>
  <c r="O1957" i="1"/>
  <c r="P1957" i="1" s="1"/>
  <c r="O1958" i="1"/>
  <c r="P1958" i="1" s="1"/>
  <c r="O1959" i="1"/>
  <c r="P1959" i="1" s="1"/>
  <c r="O1960" i="1"/>
  <c r="P1960" i="1" s="1"/>
  <c r="O1961" i="1"/>
  <c r="P1961" i="1" s="1"/>
  <c r="O1962" i="1"/>
  <c r="P1962" i="1" s="1"/>
  <c r="O1963" i="1"/>
  <c r="P1963" i="1" s="1"/>
  <c r="O1964" i="1"/>
  <c r="P1964" i="1" s="1"/>
  <c r="O1965" i="1"/>
  <c r="P1965" i="1" s="1"/>
  <c r="O1966" i="1"/>
  <c r="P1966" i="1" s="1"/>
  <c r="O1967" i="1"/>
  <c r="P1967" i="1" s="1"/>
  <c r="O1968" i="1"/>
  <c r="P1968" i="1" s="1"/>
  <c r="O1969" i="1"/>
  <c r="P1969" i="1" s="1"/>
  <c r="O1970" i="1"/>
  <c r="P1970" i="1" s="1"/>
  <c r="O1971" i="1"/>
  <c r="P1971" i="1" s="1"/>
  <c r="O1972" i="1"/>
  <c r="P1972" i="1" s="1"/>
  <c r="O1973" i="1"/>
  <c r="P1973" i="1" s="1"/>
  <c r="O1974" i="1"/>
  <c r="P1974" i="1" s="1"/>
  <c r="O1975" i="1"/>
  <c r="P1975" i="1" s="1"/>
  <c r="O1976" i="1"/>
  <c r="P1976" i="1" s="1"/>
  <c r="O1977" i="1"/>
  <c r="P1977" i="1" s="1"/>
  <c r="O1978" i="1"/>
  <c r="P1978" i="1" s="1"/>
  <c r="O1979" i="1"/>
  <c r="P1979" i="1" s="1"/>
  <c r="O1980" i="1"/>
  <c r="P1980" i="1" s="1"/>
  <c r="O1981" i="1"/>
  <c r="P1981" i="1" s="1"/>
  <c r="O1982" i="1"/>
  <c r="P1982" i="1" s="1"/>
  <c r="O1983" i="1"/>
  <c r="P1983" i="1" s="1"/>
  <c r="O1984" i="1"/>
  <c r="P1984" i="1" s="1"/>
  <c r="O1985" i="1"/>
  <c r="P1985" i="1" s="1"/>
  <c r="O1986" i="1"/>
  <c r="P1986" i="1" s="1"/>
  <c r="O1987" i="1"/>
  <c r="P1987" i="1" s="1"/>
  <c r="O1988" i="1"/>
  <c r="P1988" i="1" s="1"/>
  <c r="O1989" i="1"/>
  <c r="P1989" i="1" s="1"/>
  <c r="O1990" i="1"/>
  <c r="P1990" i="1" s="1"/>
  <c r="O1991" i="1"/>
  <c r="P1991" i="1" s="1"/>
  <c r="O1992" i="1"/>
  <c r="P1992" i="1" s="1"/>
  <c r="O1993" i="1"/>
  <c r="P1993" i="1" s="1"/>
  <c r="O1994" i="1"/>
  <c r="P1994" i="1" s="1"/>
  <c r="O1995" i="1"/>
  <c r="P1995" i="1" s="1"/>
  <c r="O1996" i="1"/>
  <c r="P1996" i="1" s="1"/>
  <c r="O1997" i="1"/>
  <c r="P1997" i="1" s="1"/>
  <c r="O1998" i="1"/>
  <c r="P1998" i="1" s="1"/>
  <c r="O1999" i="1"/>
  <c r="P1999" i="1" s="1"/>
  <c r="O2000" i="1"/>
  <c r="P2000" i="1" s="1"/>
  <c r="O2001" i="1"/>
  <c r="P2001" i="1" s="1"/>
  <c r="O2002" i="1"/>
  <c r="P2002" i="1" s="1"/>
  <c r="O2003" i="1"/>
  <c r="P2003" i="1" s="1"/>
  <c r="O2004" i="1"/>
  <c r="P2004" i="1" s="1"/>
  <c r="O2005" i="1"/>
  <c r="P2005" i="1" s="1"/>
  <c r="O2006" i="1"/>
  <c r="P2006" i="1" s="1"/>
  <c r="O2007" i="1"/>
  <c r="P2007" i="1" s="1"/>
  <c r="O2008" i="1"/>
  <c r="P2008" i="1" s="1"/>
  <c r="O2009" i="1"/>
  <c r="P2009" i="1" s="1"/>
  <c r="O2010" i="1"/>
  <c r="P2010" i="1" s="1"/>
  <c r="O2011" i="1"/>
  <c r="P2011" i="1" s="1"/>
  <c r="O2012" i="1"/>
  <c r="P2012" i="1" s="1"/>
  <c r="O2013" i="1"/>
  <c r="P2013" i="1" s="1"/>
  <c r="O2014" i="1"/>
  <c r="P2014" i="1" s="1"/>
  <c r="O2015" i="1"/>
  <c r="P2015" i="1" s="1"/>
  <c r="O2016" i="1"/>
  <c r="P2016" i="1" s="1"/>
  <c r="O2017" i="1"/>
  <c r="P2017" i="1" s="1"/>
  <c r="O2018" i="1"/>
  <c r="P2018" i="1" s="1"/>
  <c r="O2019" i="1"/>
  <c r="P2019" i="1" s="1"/>
  <c r="O2020" i="1"/>
  <c r="P2020" i="1" s="1"/>
  <c r="O2021" i="1"/>
  <c r="P2021" i="1" s="1"/>
  <c r="O2022" i="1"/>
  <c r="P2022" i="1" s="1"/>
  <c r="O2023" i="1"/>
  <c r="P2023" i="1" s="1"/>
  <c r="O2024" i="1"/>
  <c r="P2024" i="1" s="1"/>
  <c r="O2025" i="1"/>
  <c r="P2025" i="1" s="1"/>
  <c r="O2026" i="1"/>
  <c r="P2026" i="1" s="1"/>
  <c r="O2027" i="1"/>
  <c r="P2027" i="1" s="1"/>
  <c r="O2028" i="1"/>
  <c r="P2028" i="1" s="1"/>
  <c r="O2029" i="1"/>
  <c r="P2029" i="1" s="1"/>
  <c r="O2030" i="1"/>
  <c r="P2030" i="1" s="1"/>
  <c r="O2031" i="1"/>
  <c r="P2031" i="1" s="1"/>
  <c r="O2032" i="1"/>
  <c r="P2032" i="1" s="1"/>
  <c r="O2033" i="1"/>
  <c r="P2033" i="1" s="1"/>
  <c r="O2034" i="1"/>
  <c r="P2034" i="1" s="1"/>
  <c r="O2035" i="1"/>
  <c r="P2035" i="1" s="1"/>
  <c r="O2036" i="1"/>
  <c r="P2036" i="1" s="1"/>
  <c r="O2037" i="1"/>
  <c r="P2037" i="1" s="1"/>
  <c r="O2038" i="1"/>
  <c r="P2038" i="1" s="1"/>
  <c r="O2039" i="1"/>
  <c r="P2039" i="1" s="1"/>
  <c r="O2040" i="1"/>
  <c r="P2040" i="1" s="1"/>
  <c r="O2041" i="1"/>
  <c r="P2041" i="1" s="1"/>
  <c r="O2042" i="1"/>
  <c r="P2042" i="1" s="1"/>
  <c r="O2043" i="1"/>
  <c r="P2043" i="1" s="1"/>
  <c r="O2044" i="1"/>
  <c r="P2044" i="1" s="1"/>
  <c r="O2045" i="1"/>
  <c r="P2045" i="1" s="1"/>
  <c r="O2046" i="1"/>
  <c r="P2046" i="1" s="1"/>
  <c r="O2047" i="1"/>
  <c r="P2047" i="1" s="1"/>
  <c r="O2048" i="1"/>
  <c r="P2048" i="1" s="1"/>
  <c r="O2049" i="1"/>
  <c r="P2049" i="1" s="1"/>
  <c r="O2050" i="1"/>
  <c r="P2050" i="1" s="1"/>
  <c r="O2051" i="1"/>
  <c r="P2051" i="1" s="1"/>
  <c r="O2052" i="1"/>
  <c r="P2052" i="1" s="1"/>
  <c r="O2053" i="1"/>
  <c r="P2053" i="1" s="1"/>
  <c r="O2054" i="1"/>
  <c r="P2054" i="1" s="1"/>
  <c r="O2055" i="1"/>
  <c r="P2055" i="1" s="1"/>
  <c r="O2056" i="1"/>
  <c r="P2056" i="1" s="1"/>
  <c r="O2057" i="1"/>
  <c r="P2057" i="1" s="1"/>
  <c r="O2058" i="1"/>
  <c r="P2058" i="1" s="1"/>
  <c r="O2059" i="1"/>
  <c r="P2059" i="1" s="1"/>
  <c r="O2060" i="1"/>
  <c r="P2060" i="1" s="1"/>
  <c r="O2061" i="1"/>
  <c r="P2061" i="1" s="1"/>
  <c r="O2062" i="1"/>
  <c r="P2062" i="1" s="1"/>
  <c r="O2063" i="1"/>
  <c r="P2063" i="1" s="1"/>
  <c r="O2064" i="1"/>
  <c r="P2064" i="1" s="1"/>
  <c r="O2065" i="1"/>
  <c r="P2065" i="1" s="1"/>
  <c r="O2066" i="1"/>
  <c r="P2066" i="1" s="1"/>
  <c r="O2067" i="1"/>
  <c r="P2067" i="1" s="1"/>
  <c r="O2068" i="1"/>
  <c r="P2068" i="1" s="1"/>
  <c r="O2069" i="1"/>
  <c r="P2069" i="1" s="1"/>
  <c r="O2070" i="1"/>
  <c r="P2070" i="1" s="1"/>
  <c r="O2071" i="1"/>
  <c r="P2071" i="1" s="1"/>
  <c r="O2072" i="1"/>
  <c r="P2072" i="1" s="1"/>
  <c r="O2073" i="1"/>
  <c r="P2073" i="1" s="1"/>
  <c r="O2074" i="1"/>
  <c r="P2074" i="1" s="1"/>
  <c r="O2075" i="1"/>
  <c r="P2075" i="1" s="1"/>
  <c r="O2076" i="1"/>
  <c r="P2076" i="1" s="1"/>
  <c r="O2077" i="1"/>
  <c r="P2077" i="1" s="1"/>
  <c r="O2078" i="1"/>
  <c r="P2078" i="1" s="1"/>
  <c r="O2079" i="1"/>
  <c r="P2079" i="1" s="1"/>
  <c r="O2080" i="1"/>
  <c r="P2080" i="1" s="1"/>
  <c r="O2081" i="1"/>
  <c r="P2081" i="1" s="1"/>
  <c r="O2082" i="1"/>
  <c r="P2082" i="1" s="1"/>
  <c r="O2083" i="1"/>
  <c r="P2083" i="1" s="1"/>
  <c r="O2084" i="1"/>
  <c r="P2084" i="1" s="1"/>
  <c r="O2085" i="1"/>
  <c r="P2085" i="1" s="1"/>
  <c r="O2086" i="1"/>
  <c r="P2086" i="1" s="1"/>
  <c r="O2087" i="1"/>
  <c r="P2087" i="1" s="1"/>
  <c r="O2088" i="1"/>
  <c r="P2088" i="1" s="1"/>
  <c r="O2089" i="1"/>
  <c r="P2089" i="1" s="1"/>
  <c r="O2090" i="1"/>
  <c r="P2090" i="1" s="1"/>
  <c r="O2091" i="1"/>
  <c r="P2091" i="1" s="1"/>
  <c r="O2092" i="1"/>
  <c r="P2092" i="1" s="1"/>
  <c r="O2093" i="1"/>
  <c r="P2093" i="1" s="1"/>
  <c r="O2094" i="1"/>
  <c r="P2094" i="1" s="1"/>
  <c r="O2095" i="1"/>
  <c r="P2095" i="1" s="1"/>
  <c r="O2096" i="1"/>
  <c r="P2096" i="1" s="1"/>
  <c r="O2097" i="1"/>
  <c r="P2097" i="1" s="1"/>
  <c r="O2098" i="1"/>
  <c r="P2098" i="1" s="1"/>
  <c r="O2099" i="1"/>
  <c r="P2099" i="1" s="1"/>
  <c r="O2100" i="1"/>
  <c r="P2100" i="1" s="1"/>
  <c r="O2101" i="1"/>
  <c r="P2101" i="1" s="1"/>
  <c r="O2102" i="1"/>
  <c r="P2102" i="1" s="1"/>
  <c r="O2103" i="1"/>
  <c r="P2103" i="1" s="1"/>
  <c r="O2104" i="1"/>
  <c r="P2104" i="1" s="1"/>
  <c r="O2105" i="1"/>
  <c r="P2105" i="1" s="1"/>
  <c r="O2106" i="1"/>
  <c r="P2106" i="1" s="1"/>
  <c r="O2107" i="1"/>
  <c r="P2107" i="1" s="1"/>
  <c r="O2108" i="1"/>
  <c r="P2108" i="1" s="1"/>
  <c r="O2109" i="1"/>
  <c r="P2109" i="1" s="1"/>
  <c r="O2110" i="1"/>
  <c r="P2110" i="1" s="1"/>
  <c r="O2111" i="1"/>
  <c r="P2111" i="1" s="1"/>
  <c r="O2112" i="1"/>
  <c r="P2112" i="1" s="1"/>
  <c r="O2113" i="1"/>
  <c r="P2113" i="1" s="1"/>
  <c r="O2114" i="1"/>
  <c r="P2114" i="1" s="1"/>
  <c r="O2115" i="1"/>
  <c r="P2115" i="1" s="1"/>
  <c r="O2116" i="1"/>
  <c r="P2116" i="1" s="1"/>
  <c r="O2117" i="1"/>
  <c r="P2117" i="1" s="1"/>
  <c r="O2118" i="1"/>
  <c r="P2118" i="1" s="1"/>
  <c r="O2119" i="1"/>
  <c r="P2119" i="1" s="1"/>
  <c r="O2120" i="1"/>
  <c r="P2120" i="1" s="1"/>
  <c r="O2121" i="1"/>
  <c r="P2121" i="1" s="1"/>
  <c r="O2122" i="1"/>
  <c r="P2122" i="1" s="1"/>
  <c r="O2123" i="1"/>
  <c r="P2123" i="1" s="1"/>
  <c r="O2124" i="1"/>
  <c r="P2124" i="1" s="1"/>
  <c r="O2125" i="1"/>
  <c r="P2125" i="1" s="1"/>
  <c r="O2126" i="1"/>
  <c r="P2126" i="1" s="1"/>
  <c r="O2127" i="1"/>
  <c r="P2127" i="1" s="1"/>
  <c r="O2128" i="1"/>
  <c r="P2128" i="1" s="1"/>
  <c r="O2129" i="1"/>
  <c r="P2129" i="1" s="1"/>
  <c r="O2130" i="1"/>
  <c r="P2130" i="1" s="1"/>
  <c r="O2131" i="1"/>
  <c r="P2131" i="1" s="1"/>
  <c r="O2132" i="1"/>
  <c r="P2132" i="1" s="1"/>
  <c r="O2133" i="1"/>
  <c r="P2133" i="1" s="1"/>
  <c r="O2134" i="1"/>
  <c r="P2134" i="1" s="1"/>
  <c r="O2135" i="1"/>
  <c r="P2135" i="1" s="1"/>
  <c r="O2136" i="1"/>
  <c r="P2136" i="1" s="1"/>
  <c r="O2137" i="1"/>
  <c r="P2137" i="1" s="1"/>
  <c r="O2138" i="1"/>
  <c r="P2138" i="1" s="1"/>
  <c r="O2139" i="1"/>
  <c r="P2139" i="1" s="1"/>
  <c r="O2140" i="1"/>
  <c r="P2140" i="1" s="1"/>
  <c r="O2141" i="1"/>
  <c r="P2141" i="1" s="1"/>
  <c r="O2142" i="1"/>
  <c r="P2142" i="1" s="1"/>
  <c r="O2143" i="1"/>
  <c r="P2143" i="1" s="1"/>
  <c r="O2144" i="1"/>
  <c r="P2144" i="1" s="1"/>
  <c r="O2145" i="1"/>
  <c r="P2145" i="1" s="1"/>
  <c r="O2146" i="1"/>
  <c r="P2146" i="1" s="1"/>
  <c r="O2147" i="1"/>
  <c r="P2147" i="1" s="1"/>
  <c r="O2148" i="1"/>
  <c r="P2148" i="1" s="1"/>
  <c r="O2149" i="1"/>
  <c r="P2149" i="1" s="1"/>
  <c r="O2150" i="1"/>
  <c r="P2150" i="1" s="1"/>
  <c r="O2151" i="1"/>
  <c r="P2151" i="1" s="1"/>
  <c r="O2152" i="1"/>
  <c r="P2152" i="1" s="1"/>
  <c r="O2153" i="1"/>
  <c r="P2153" i="1" s="1"/>
  <c r="O2154" i="1"/>
  <c r="P2154" i="1" s="1"/>
  <c r="O2155" i="1"/>
  <c r="P2155" i="1" s="1"/>
  <c r="O2156" i="1"/>
  <c r="P2156" i="1" s="1"/>
  <c r="O2157" i="1"/>
  <c r="P2157" i="1" s="1"/>
  <c r="O2158" i="1"/>
  <c r="P2158" i="1" s="1"/>
  <c r="O2159" i="1"/>
  <c r="P2159" i="1" s="1"/>
  <c r="O2160" i="1"/>
  <c r="P2160" i="1" s="1"/>
  <c r="O2161" i="1"/>
  <c r="P2161" i="1" s="1"/>
  <c r="O2162" i="1"/>
  <c r="P2162" i="1" s="1"/>
  <c r="O2163" i="1"/>
  <c r="P2163" i="1" s="1"/>
  <c r="O2164" i="1"/>
  <c r="P2164" i="1" s="1"/>
  <c r="O2165" i="1"/>
  <c r="P2165" i="1" s="1"/>
  <c r="O2166" i="1"/>
  <c r="P2166" i="1" s="1"/>
  <c r="O2167" i="1"/>
  <c r="P2167" i="1" s="1"/>
  <c r="O2168" i="1"/>
  <c r="P2168" i="1" s="1"/>
  <c r="O2169" i="1"/>
  <c r="P2169" i="1" s="1"/>
  <c r="O2170" i="1"/>
  <c r="P2170" i="1" s="1"/>
  <c r="O2171" i="1"/>
  <c r="P2171" i="1" s="1"/>
  <c r="O2172" i="1"/>
  <c r="P2172" i="1" s="1"/>
  <c r="O2173" i="1"/>
  <c r="P2173" i="1" s="1"/>
  <c r="O2174" i="1"/>
  <c r="P2174" i="1" s="1"/>
  <c r="O2175" i="1"/>
  <c r="P2175" i="1" s="1"/>
  <c r="O2176" i="1"/>
  <c r="P2176" i="1" s="1"/>
  <c r="O2177" i="1"/>
  <c r="P2177" i="1" s="1"/>
  <c r="O2178" i="1"/>
  <c r="P2178" i="1" s="1"/>
  <c r="O2179" i="1"/>
  <c r="P2179" i="1" s="1"/>
  <c r="O2180" i="1"/>
  <c r="P2180" i="1" s="1"/>
  <c r="O2181" i="1"/>
  <c r="P2181" i="1" s="1"/>
  <c r="O2182" i="1"/>
  <c r="P2182" i="1" s="1"/>
  <c r="O2183" i="1"/>
  <c r="P2183" i="1" s="1"/>
  <c r="O2184" i="1"/>
  <c r="P2184" i="1" s="1"/>
  <c r="O2185" i="1"/>
  <c r="P2185" i="1" s="1"/>
  <c r="O2186" i="1"/>
  <c r="P2186" i="1" s="1"/>
  <c r="O2187" i="1"/>
  <c r="P2187" i="1" s="1"/>
  <c r="O2188" i="1"/>
  <c r="P2188" i="1" s="1"/>
  <c r="O2189" i="1"/>
  <c r="P2189" i="1" s="1"/>
  <c r="O2190" i="1"/>
  <c r="P2190" i="1" s="1"/>
  <c r="O2191" i="1"/>
  <c r="P2191" i="1" s="1"/>
  <c r="O2192" i="1"/>
  <c r="P2192" i="1" s="1"/>
  <c r="O2193" i="1"/>
  <c r="P2193" i="1" s="1"/>
  <c r="O2194" i="1"/>
  <c r="P2194" i="1" s="1"/>
  <c r="O2195" i="1"/>
  <c r="P2195" i="1" s="1"/>
  <c r="O2196" i="1"/>
  <c r="P2196" i="1" s="1"/>
  <c r="O2197" i="1"/>
  <c r="P2197" i="1" s="1"/>
  <c r="O2198" i="1"/>
  <c r="P2198" i="1" s="1"/>
  <c r="O2199" i="1"/>
  <c r="P2199" i="1" s="1"/>
  <c r="O2200" i="1"/>
  <c r="P2200" i="1" s="1"/>
  <c r="O2201" i="1"/>
  <c r="P2201" i="1" s="1"/>
  <c r="O2202" i="1"/>
  <c r="P2202" i="1" s="1"/>
  <c r="O2203" i="1"/>
  <c r="P2203" i="1" s="1"/>
  <c r="O2204" i="1"/>
  <c r="P2204" i="1" s="1"/>
  <c r="O2205" i="1"/>
  <c r="P2205" i="1" s="1"/>
  <c r="O2206" i="1"/>
  <c r="P2206" i="1" s="1"/>
  <c r="O2207" i="1"/>
  <c r="P2207" i="1" s="1"/>
  <c r="O2208" i="1"/>
  <c r="P2208" i="1" s="1"/>
  <c r="O2209" i="1"/>
  <c r="P2209" i="1" s="1"/>
  <c r="O2210" i="1"/>
  <c r="P2210" i="1" s="1"/>
  <c r="O2211" i="1"/>
  <c r="P2211" i="1" s="1"/>
  <c r="O2212" i="1"/>
  <c r="P2212" i="1" s="1"/>
  <c r="O2213" i="1"/>
  <c r="P2213" i="1" s="1"/>
  <c r="O2214" i="1"/>
  <c r="P2214" i="1" s="1"/>
  <c r="O2215" i="1"/>
  <c r="P2215" i="1" s="1"/>
  <c r="O2216" i="1"/>
  <c r="P2216" i="1" s="1"/>
  <c r="O2217" i="1"/>
  <c r="P2217" i="1" s="1"/>
  <c r="O2218" i="1"/>
  <c r="P2218" i="1" s="1"/>
  <c r="O2219" i="1"/>
  <c r="P2219" i="1" s="1"/>
  <c r="O2220" i="1"/>
  <c r="P2220" i="1" s="1"/>
  <c r="O2221" i="1"/>
  <c r="P2221" i="1" s="1"/>
  <c r="O2222" i="1"/>
  <c r="P2222" i="1" s="1"/>
  <c r="O2223" i="1"/>
  <c r="P2223" i="1" s="1"/>
  <c r="O2224" i="1"/>
  <c r="P2224" i="1" s="1"/>
  <c r="O2225" i="1"/>
  <c r="P2225" i="1" s="1"/>
  <c r="O2226" i="1"/>
  <c r="P2226" i="1" s="1"/>
  <c r="O2227" i="1"/>
  <c r="P2227" i="1" s="1"/>
  <c r="O2228" i="1"/>
  <c r="P2228" i="1" s="1"/>
  <c r="O2229" i="1"/>
  <c r="P2229" i="1" s="1"/>
  <c r="O2230" i="1"/>
  <c r="P2230" i="1" s="1"/>
  <c r="O2231" i="1"/>
  <c r="P2231" i="1" s="1"/>
  <c r="O2232" i="1"/>
  <c r="P2232" i="1" s="1"/>
  <c r="O2233" i="1"/>
  <c r="P2233" i="1" s="1"/>
  <c r="O2234" i="1"/>
  <c r="P2234" i="1" s="1"/>
  <c r="O2235" i="1"/>
  <c r="P2235" i="1" s="1"/>
  <c r="O2236" i="1"/>
  <c r="P2236" i="1" s="1"/>
  <c r="O2237" i="1"/>
  <c r="P2237" i="1" s="1"/>
  <c r="O2238" i="1"/>
  <c r="P2238" i="1" s="1"/>
  <c r="O2239" i="1"/>
  <c r="P2239" i="1" s="1"/>
  <c r="O2240" i="1"/>
  <c r="P2240" i="1" s="1"/>
  <c r="O2241" i="1"/>
  <c r="P2241" i="1" s="1"/>
  <c r="O2242" i="1"/>
  <c r="P2242" i="1" s="1"/>
  <c r="O2243" i="1"/>
  <c r="P2243" i="1" s="1"/>
  <c r="O2244" i="1"/>
  <c r="P2244" i="1" s="1"/>
  <c r="O2245" i="1"/>
  <c r="P2245" i="1" s="1"/>
  <c r="O2246" i="1"/>
  <c r="P2246" i="1" s="1"/>
  <c r="O2247" i="1"/>
  <c r="P2247" i="1" s="1"/>
  <c r="O2248" i="1"/>
  <c r="P2248" i="1" s="1"/>
  <c r="O2249" i="1"/>
  <c r="P2249" i="1" s="1"/>
  <c r="O2250" i="1"/>
  <c r="P2250" i="1" s="1"/>
  <c r="O2251" i="1"/>
  <c r="P2251" i="1" s="1"/>
  <c r="O2252" i="1"/>
  <c r="P2252" i="1" s="1"/>
  <c r="O2253" i="1"/>
  <c r="P2253" i="1" s="1"/>
  <c r="O2254" i="1"/>
  <c r="P2254" i="1" s="1"/>
  <c r="O2255" i="1"/>
  <c r="P2255" i="1" s="1"/>
  <c r="O2256" i="1"/>
  <c r="P2256" i="1" s="1"/>
  <c r="O2257" i="1"/>
  <c r="P2257" i="1" s="1"/>
  <c r="O2258" i="1"/>
  <c r="P2258" i="1" s="1"/>
  <c r="O2259" i="1"/>
  <c r="P2259" i="1" s="1"/>
  <c r="O2260" i="1"/>
  <c r="P2260" i="1" s="1"/>
  <c r="O2261" i="1"/>
  <c r="P2261" i="1" s="1"/>
  <c r="O2262" i="1"/>
  <c r="P2262" i="1" s="1"/>
  <c r="O2263" i="1"/>
  <c r="P2263" i="1" s="1"/>
  <c r="O2264" i="1"/>
  <c r="P2264" i="1" s="1"/>
  <c r="O2265" i="1"/>
  <c r="P2265" i="1" s="1"/>
  <c r="O2266" i="1"/>
  <c r="P2266" i="1" s="1"/>
  <c r="O2267" i="1"/>
  <c r="P2267" i="1" s="1"/>
  <c r="O2268" i="1"/>
  <c r="P2268" i="1" s="1"/>
  <c r="O2269" i="1"/>
  <c r="P2269" i="1" s="1"/>
  <c r="O2270" i="1"/>
  <c r="P2270" i="1" s="1"/>
  <c r="O2271" i="1"/>
  <c r="P2271" i="1" s="1"/>
  <c r="O2272" i="1"/>
  <c r="P2272" i="1" s="1"/>
  <c r="O2273" i="1"/>
  <c r="P2273" i="1" s="1"/>
  <c r="O2274" i="1"/>
  <c r="P2274" i="1" s="1"/>
  <c r="O2275" i="1"/>
  <c r="P2275" i="1" s="1"/>
  <c r="O2276" i="1"/>
  <c r="P2276" i="1" s="1"/>
  <c r="O2277" i="1"/>
  <c r="P2277" i="1" s="1"/>
  <c r="O2278" i="1"/>
  <c r="P2278" i="1" s="1"/>
  <c r="O2279" i="1"/>
  <c r="P2279" i="1" s="1"/>
  <c r="O2280" i="1"/>
  <c r="P2280" i="1" s="1"/>
  <c r="O2281" i="1"/>
  <c r="P2281" i="1" s="1"/>
  <c r="O2282" i="1"/>
  <c r="P2282" i="1" s="1"/>
  <c r="O2283" i="1"/>
  <c r="P2283" i="1" s="1"/>
  <c r="O2284" i="1"/>
  <c r="P2284" i="1" s="1"/>
  <c r="O2285" i="1"/>
  <c r="P2285" i="1" s="1"/>
  <c r="O2286" i="1"/>
  <c r="P2286" i="1" s="1"/>
  <c r="O2287" i="1"/>
  <c r="P2287" i="1" s="1"/>
  <c r="O2288" i="1"/>
  <c r="P2288" i="1" s="1"/>
  <c r="O2289" i="1"/>
  <c r="P2289" i="1" s="1"/>
  <c r="O2290" i="1"/>
  <c r="P2290" i="1" s="1"/>
  <c r="O2291" i="1"/>
  <c r="P2291" i="1" s="1"/>
  <c r="O2292" i="1"/>
  <c r="P2292" i="1" s="1"/>
  <c r="O2293" i="1"/>
  <c r="P2293" i="1" s="1"/>
  <c r="O2294" i="1"/>
  <c r="P2294" i="1" s="1"/>
  <c r="O2295" i="1"/>
  <c r="P2295" i="1" s="1"/>
  <c r="O2296" i="1"/>
  <c r="P2296" i="1" s="1"/>
  <c r="O2297" i="1"/>
  <c r="P2297" i="1" s="1"/>
  <c r="O2298" i="1"/>
  <c r="P2298" i="1" s="1"/>
  <c r="O2299" i="1"/>
  <c r="P2299" i="1" s="1"/>
  <c r="O2300" i="1"/>
  <c r="P2300" i="1" s="1"/>
  <c r="O2301" i="1"/>
  <c r="P2301" i="1" s="1"/>
  <c r="O2302" i="1"/>
  <c r="P2302" i="1" s="1"/>
  <c r="O2303" i="1"/>
  <c r="P2303" i="1" s="1"/>
  <c r="O2304" i="1"/>
  <c r="P2304" i="1" s="1"/>
  <c r="O2305" i="1"/>
  <c r="P2305" i="1" s="1"/>
  <c r="O2306" i="1"/>
  <c r="P2306" i="1" s="1"/>
  <c r="O2307" i="1"/>
  <c r="P2307" i="1" s="1"/>
  <c r="O2308" i="1"/>
  <c r="P2308" i="1" s="1"/>
  <c r="O2309" i="1"/>
  <c r="P2309" i="1" s="1"/>
  <c r="O2310" i="1"/>
  <c r="P2310" i="1" s="1"/>
  <c r="O2311" i="1"/>
  <c r="P2311" i="1" s="1"/>
  <c r="O2312" i="1"/>
  <c r="P2312" i="1" s="1"/>
  <c r="O2313" i="1"/>
  <c r="P2313" i="1" s="1"/>
  <c r="O2314" i="1"/>
  <c r="P2314" i="1" s="1"/>
  <c r="O2315" i="1"/>
  <c r="P2315" i="1" s="1"/>
  <c r="O2316" i="1"/>
  <c r="P2316" i="1" s="1"/>
  <c r="O2317" i="1"/>
  <c r="P2317" i="1" s="1"/>
  <c r="O2318" i="1"/>
  <c r="P2318" i="1" s="1"/>
  <c r="O2319" i="1"/>
  <c r="P2319" i="1" s="1"/>
  <c r="O2320" i="1"/>
  <c r="P2320" i="1" s="1"/>
  <c r="O2321" i="1"/>
  <c r="P2321" i="1" s="1"/>
  <c r="O2322" i="1"/>
  <c r="P2322" i="1" s="1"/>
  <c r="O2323" i="1"/>
  <c r="P2323" i="1" s="1"/>
  <c r="O2324" i="1"/>
  <c r="P2324" i="1" s="1"/>
  <c r="O2325" i="1"/>
  <c r="P2325" i="1" s="1"/>
  <c r="O2326" i="1"/>
  <c r="P2326" i="1" s="1"/>
  <c r="O2327" i="1"/>
  <c r="P2327" i="1" s="1"/>
  <c r="O2328" i="1"/>
  <c r="P2328" i="1" s="1"/>
  <c r="O2329" i="1"/>
  <c r="P2329" i="1" s="1"/>
  <c r="O2330" i="1"/>
  <c r="P2330" i="1" s="1"/>
  <c r="O2331" i="1"/>
  <c r="P2331" i="1" s="1"/>
  <c r="O2332" i="1"/>
  <c r="P2332" i="1" s="1"/>
  <c r="O2333" i="1"/>
  <c r="P2333" i="1" s="1"/>
  <c r="O2334" i="1"/>
  <c r="P2334" i="1" s="1"/>
  <c r="O2335" i="1"/>
  <c r="P2335" i="1" s="1"/>
  <c r="O2336" i="1"/>
  <c r="P2336" i="1" s="1"/>
  <c r="O2337" i="1"/>
  <c r="P2337" i="1" s="1"/>
  <c r="O2338" i="1"/>
  <c r="P2338" i="1" s="1"/>
  <c r="O2339" i="1"/>
  <c r="P2339" i="1" s="1"/>
  <c r="O2340" i="1"/>
  <c r="P2340" i="1" s="1"/>
  <c r="O2341" i="1"/>
  <c r="P2341" i="1" s="1"/>
  <c r="O2342" i="1"/>
  <c r="P2342" i="1" s="1"/>
  <c r="O2343" i="1"/>
  <c r="P2343" i="1" s="1"/>
  <c r="O2344" i="1"/>
  <c r="P2344" i="1" s="1"/>
  <c r="O2345" i="1"/>
  <c r="P2345" i="1" s="1"/>
  <c r="O2346" i="1"/>
  <c r="P2346" i="1" s="1"/>
  <c r="O2347" i="1"/>
  <c r="P2347" i="1" s="1"/>
  <c r="O2348" i="1"/>
  <c r="P2348" i="1" s="1"/>
  <c r="O2349" i="1"/>
  <c r="P2349" i="1" s="1"/>
  <c r="O2350" i="1"/>
  <c r="P2350" i="1" s="1"/>
  <c r="O2351" i="1"/>
  <c r="P2351" i="1" s="1"/>
  <c r="O2352" i="1"/>
  <c r="P2352" i="1" s="1"/>
  <c r="O2353" i="1"/>
  <c r="P2353" i="1" s="1"/>
  <c r="O2354" i="1"/>
  <c r="P2354" i="1" s="1"/>
  <c r="O2355" i="1"/>
  <c r="P2355" i="1" s="1"/>
  <c r="O2356" i="1"/>
  <c r="P2356" i="1" s="1"/>
  <c r="O2357" i="1"/>
  <c r="P2357" i="1" s="1"/>
  <c r="O2358" i="1"/>
  <c r="P2358" i="1" s="1"/>
  <c r="O2359" i="1"/>
  <c r="P2359" i="1" s="1"/>
  <c r="O2360" i="1"/>
  <c r="P2360" i="1" s="1"/>
  <c r="O2361" i="1"/>
  <c r="P2361" i="1" s="1"/>
  <c r="O2362" i="1"/>
  <c r="P2362" i="1" s="1"/>
  <c r="O2363" i="1"/>
  <c r="P2363" i="1" s="1"/>
  <c r="O2364" i="1"/>
  <c r="P2364" i="1" s="1"/>
  <c r="O2365" i="1"/>
  <c r="P2365" i="1" s="1"/>
  <c r="O2366" i="1"/>
  <c r="P2366" i="1" s="1"/>
  <c r="O2367" i="1"/>
  <c r="P2367" i="1" s="1"/>
  <c r="O2368" i="1"/>
  <c r="P2368" i="1" s="1"/>
  <c r="O2369" i="1"/>
  <c r="P2369" i="1" s="1"/>
  <c r="O2370" i="1"/>
  <c r="P2370" i="1" s="1"/>
  <c r="O2371" i="1"/>
  <c r="P2371" i="1" s="1"/>
  <c r="O2372" i="1"/>
  <c r="P2372" i="1" s="1"/>
  <c r="O2373" i="1"/>
  <c r="P2373" i="1" s="1"/>
  <c r="O2374" i="1"/>
  <c r="P2374" i="1" s="1"/>
  <c r="O2375" i="1"/>
  <c r="P2375" i="1" s="1"/>
  <c r="O2376" i="1"/>
  <c r="P2376" i="1" s="1"/>
  <c r="O2377" i="1"/>
  <c r="P2377" i="1" s="1"/>
  <c r="O2378" i="1"/>
  <c r="P2378" i="1" s="1"/>
  <c r="O2379" i="1"/>
  <c r="P2379" i="1" s="1"/>
  <c r="O2380" i="1"/>
  <c r="P2380" i="1" s="1"/>
  <c r="O2381" i="1"/>
  <c r="P2381" i="1" s="1"/>
  <c r="O2382" i="1"/>
  <c r="P2382" i="1" s="1"/>
  <c r="O2383" i="1"/>
  <c r="P2383" i="1" s="1"/>
  <c r="O2384" i="1"/>
  <c r="P2384" i="1" s="1"/>
  <c r="O2385" i="1"/>
  <c r="P2385" i="1" s="1"/>
  <c r="O2386" i="1"/>
  <c r="P2386" i="1" s="1"/>
  <c r="O2387" i="1"/>
  <c r="P2387" i="1" s="1"/>
  <c r="O2388" i="1"/>
  <c r="P2388" i="1" s="1"/>
  <c r="O2389" i="1"/>
  <c r="P2389" i="1" s="1"/>
  <c r="O2390" i="1"/>
  <c r="P2390" i="1" s="1"/>
  <c r="O2391" i="1"/>
  <c r="P2391" i="1" s="1"/>
  <c r="O2392" i="1"/>
  <c r="P2392" i="1" s="1"/>
  <c r="O2393" i="1"/>
  <c r="P2393" i="1" s="1"/>
  <c r="O2394" i="1"/>
  <c r="P2394" i="1" s="1"/>
  <c r="O2395" i="1"/>
  <c r="P2395" i="1" s="1"/>
  <c r="O2396" i="1"/>
  <c r="P2396" i="1" s="1"/>
  <c r="O2397" i="1"/>
  <c r="P2397" i="1" s="1"/>
  <c r="O2398" i="1"/>
  <c r="P2398" i="1" s="1"/>
  <c r="O2399" i="1"/>
  <c r="P2399" i="1" s="1"/>
  <c r="O2400" i="1"/>
  <c r="P2400" i="1" s="1"/>
  <c r="O2401" i="1"/>
  <c r="P2401" i="1" s="1"/>
  <c r="O2402" i="1"/>
  <c r="P2402" i="1" s="1"/>
  <c r="O2403" i="1"/>
  <c r="P2403" i="1" s="1"/>
  <c r="O2404" i="1"/>
  <c r="P2404" i="1" s="1"/>
  <c r="O2405" i="1"/>
  <c r="P2405" i="1" s="1"/>
  <c r="O2406" i="1"/>
  <c r="P2406" i="1" s="1"/>
  <c r="O2407" i="1"/>
  <c r="P2407" i="1" s="1"/>
  <c r="O2408" i="1"/>
  <c r="P2408" i="1" s="1"/>
  <c r="O2409" i="1"/>
  <c r="P2409" i="1" s="1"/>
  <c r="O2410" i="1"/>
  <c r="P2410" i="1" s="1"/>
  <c r="O2411" i="1"/>
  <c r="P2411" i="1" s="1"/>
  <c r="O2412" i="1"/>
  <c r="P2412" i="1" s="1"/>
  <c r="O2413" i="1"/>
  <c r="P2413" i="1" s="1"/>
  <c r="O2414" i="1"/>
  <c r="P2414" i="1" s="1"/>
  <c r="O2415" i="1"/>
  <c r="P2415" i="1" s="1"/>
  <c r="O2416" i="1"/>
  <c r="P2416" i="1" s="1"/>
  <c r="O2417" i="1"/>
  <c r="P2417" i="1" s="1"/>
  <c r="O2418" i="1"/>
  <c r="P2418" i="1" s="1"/>
  <c r="O2419" i="1"/>
  <c r="P2419" i="1" s="1"/>
  <c r="O2420" i="1"/>
  <c r="P2420" i="1" s="1"/>
  <c r="O2421" i="1"/>
  <c r="P2421" i="1" s="1"/>
  <c r="O2422" i="1"/>
  <c r="P2422" i="1" s="1"/>
  <c r="O2423" i="1"/>
  <c r="P2423" i="1" s="1"/>
  <c r="O2424" i="1"/>
  <c r="P2424" i="1" s="1"/>
  <c r="O2425" i="1"/>
  <c r="P2425" i="1" s="1"/>
  <c r="O2426" i="1"/>
  <c r="P2426" i="1" s="1"/>
  <c r="O2427" i="1"/>
  <c r="P2427" i="1" s="1"/>
  <c r="O2428" i="1"/>
  <c r="P2428" i="1" s="1"/>
  <c r="O2429" i="1"/>
  <c r="P2429" i="1" s="1"/>
  <c r="O2430" i="1"/>
  <c r="P2430" i="1" s="1"/>
  <c r="O2431" i="1"/>
  <c r="P2431" i="1" s="1"/>
  <c r="O2432" i="1"/>
  <c r="P2432" i="1" s="1"/>
  <c r="O2433" i="1"/>
  <c r="P2433" i="1" s="1"/>
  <c r="O2434" i="1"/>
  <c r="P2434" i="1" s="1"/>
  <c r="O2435" i="1"/>
  <c r="P2435" i="1" s="1"/>
  <c r="O2436" i="1"/>
  <c r="P2436" i="1" s="1"/>
  <c r="O2437" i="1"/>
  <c r="P2437" i="1" s="1"/>
  <c r="O2438" i="1"/>
  <c r="P2438" i="1" s="1"/>
  <c r="O2439" i="1"/>
  <c r="P2439" i="1" s="1"/>
  <c r="O2440" i="1"/>
  <c r="P2440" i="1" s="1"/>
  <c r="O2441" i="1"/>
  <c r="P2441" i="1" s="1"/>
  <c r="O2442" i="1"/>
  <c r="P2442" i="1" s="1"/>
  <c r="O2443" i="1"/>
  <c r="P2443" i="1" s="1"/>
  <c r="O2444" i="1"/>
  <c r="P2444" i="1" s="1"/>
  <c r="O2445" i="1"/>
  <c r="P2445" i="1" s="1"/>
  <c r="O2446" i="1"/>
  <c r="P2446" i="1" s="1"/>
  <c r="O2447" i="1"/>
  <c r="P2447" i="1" s="1"/>
  <c r="O2448" i="1"/>
  <c r="P2448" i="1" s="1"/>
  <c r="O2449" i="1"/>
  <c r="P2449" i="1" s="1"/>
  <c r="O2450" i="1"/>
  <c r="P2450" i="1" s="1"/>
  <c r="O2451" i="1"/>
  <c r="P2451" i="1" s="1"/>
  <c r="O2452" i="1"/>
  <c r="P2452" i="1" s="1"/>
  <c r="O2453" i="1"/>
  <c r="P2453" i="1" s="1"/>
  <c r="O2454" i="1"/>
  <c r="P2454" i="1" s="1"/>
  <c r="O2455" i="1"/>
  <c r="P2455" i="1" s="1"/>
  <c r="O2456" i="1"/>
  <c r="P2456" i="1" s="1"/>
  <c r="O2457" i="1"/>
  <c r="P2457" i="1" s="1"/>
  <c r="O2458" i="1"/>
  <c r="P2458" i="1" s="1"/>
  <c r="O2459" i="1"/>
  <c r="P2459" i="1" s="1"/>
  <c r="O2460" i="1"/>
  <c r="P2460" i="1" s="1"/>
  <c r="O2461" i="1"/>
  <c r="P2461" i="1" s="1"/>
  <c r="O2462" i="1"/>
  <c r="P2462" i="1" s="1"/>
  <c r="O2463" i="1"/>
  <c r="P2463" i="1" s="1"/>
  <c r="O2464" i="1"/>
  <c r="P2464" i="1" s="1"/>
  <c r="O2465" i="1"/>
  <c r="P2465" i="1" s="1"/>
  <c r="O2466" i="1"/>
  <c r="P2466" i="1" s="1"/>
  <c r="O2467" i="1"/>
  <c r="P2467" i="1" s="1"/>
  <c r="O2468" i="1"/>
  <c r="P2468" i="1" s="1"/>
  <c r="O2469" i="1"/>
  <c r="P2469" i="1" s="1"/>
  <c r="O2470" i="1"/>
  <c r="P2470" i="1" s="1"/>
  <c r="O2471" i="1"/>
  <c r="P2471" i="1" s="1"/>
  <c r="O2472" i="1"/>
  <c r="P2472" i="1" s="1"/>
  <c r="O2473" i="1"/>
  <c r="P2473" i="1" s="1"/>
  <c r="O2474" i="1"/>
  <c r="P2474" i="1" s="1"/>
  <c r="O2475" i="1"/>
  <c r="P2475" i="1" s="1"/>
  <c r="O2476" i="1"/>
  <c r="P2476" i="1" s="1"/>
  <c r="O2477" i="1"/>
  <c r="P2477" i="1" s="1"/>
  <c r="O2478" i="1"/>
  <c r="P2478" i="1" s="1"/>
  <c r="O2479" i="1"/>
  <c r="P2479" i="1" s="1"/>
  <c r="O2480" i="1"/>
  <c r="P2480" i="1" s="1"/>
  <c r="O2481" i="1"/>
  <c r="P2481" i="1" s="1"/>
  <c r="O2482" i="1"/>
  <c r="P2482" i="1" s="1"/>
  <c r="O2483" i="1"/>
  <c r="P2483" i="1" s="1"/>
  <c r="O2484" i="1"/>
  <c r="P2484" i="1" s="1"/>
  <c r="O2485" i="1"/>
  <c r="P2485" i="1" s="1"/>
  <c r="O2486" i="1"/>
  <c r="P2486" i="1" s="1"/>
  <c r="O2487" i="1"/>
  <c r="P2487" i="1" s="1"/>
  <c r="O2488" i="1"/>
  <c r="P2488" i="1" s="1"/>
  <c r="O2489" i="1"/>
  <c r="P2489" i="1" s="1"/>
  <c r="O2490" i="1"/>
  <c r="P2490" i="1" s="1"/>
  <c r="O2491" i="1"/>
  <c r="P2491" i="1" s="1"/>
  <c r="O2492" i="1"/>
  <c r="P2492" i="1" s="1"/>
  <c r="O2493" i="1"/>
  <c r="P2493" i="1" s="1"/>
  <c r="O2494" i="1"/>
  <c r="P2494" i="1" s="1"/>
  <c r="O2495" i="1"/>
  <c r="P2495" i="1" s="1"/>
  <c r="O2496" i="1"/>
  <c r="P2496" i="1" s="1"/>
  <c r="O2497" i="1"/>
  <c r="P2497" i="1" s="1"/>
  <c r="O2498" i="1"/>
  <c r="P2498" i="1" s="1"/>
  <c r="O2499" i="1"/>
  <c r="P2499" i="1" s="1"/>
  <c r="O2500" i="1"/>
  <c r="P2500" i="1" s="1"/>
  <c r="O2501" i="1"/>
  <c r="P2501" i="1" s="1"/>
  <c r="O2502" i="1"/>
  <c r="P2502" i="1" s="1"/>
  <c r="O2503" i="1"/>
  <c r="P2503" i="1" s="1"/>
  <c r="O2504" i="1"/>
  <c r="P2504" i="1" s="1"/>
  <c r="O2505" i="1"/>
  <c r="P2505" i="1" s="1"/>
  <c r="O2506" i="1"/>
  <c r="P2506" i="1" s="1"/>
  <c r="O2507" i="1"/>
  <c r="P2507" i="1" s="1"/>
  <c r="O2508" i="1"/>
  <c r="P2508" i="1" s="1"/>
  <c r="O2509" i="1"/>
  <c r="P2509" i="1" s="1"/>
  <c r="O2510" i="1"/>
  <c r="P2510" i="1" s="1"/>
  <c r="O2511" i="1"/>
  <c r="P2511" i="1" s="1"/>
  <c r="O2512" i="1"/>
  <c r="P2512" i="1" s="1"/>
  <c r="O2513" i="1"/>
  <c r="P2513" i="1" s="1"/>
  <c r="O2514" i="1"/>
  <c r="P2514" i="1" s="1"/>
  <c r="O2515" i="1"/>
  <c r="P2515" i="1" s="1"/>
  <c r="O2516" i="1"/>
  <c r="P2516" i="1" s="1"/>
  <c r="O2517" i="1"/>
  <c r="P2517" i="1" s="1"/>
  <c r="O2518" i="1"/>
  <c r="P2518" i="1" s="1"/>
  <c r="O2519" i="1"/>
  <c r="P2519" i="1" s="1"/>
  <c r="O2520" i="1"/>
  <c r="P2520" i="1" s="1"/>
  <c r="O2521" i="1"/>
  <c r="P2521" i="1" s="1"/>
  <c r="O2522" i="1"/>
  <c r="P2522" i="1" s="1"/>
  <c r="O2523" i="1"/>
  <c r="P2523" i="1" s="1"/>
  <c r="O2524" i="1"/>
  <c r="P2524" i="1" s="1"/>
  <c r="O2525" i="1"/>
  <c r="P2525" i="1" s="1"/>
  <c r="O2526" i="1"/>
  <c r="P2526" i="1" s="1"/>
  <c r="O2527" i="1"/>
  <c r="P2527" i="1" s="1"/>
  <c r="O2528" i="1"/>
  <c r="P2528" i="1" s="1"/>
  <c r="O2529" i="1"/>
  <c r="P2529" i="1" s="1"/>
  <c r="O2530" i="1"/>
  <c r="P2530" i="1" s="1"/>
  <c r="O2531" i="1"/>
  <c r="P2531" i="1" s="1"/>
  <c r="O2532" i="1"/>
  <c r="P2532" i="1" s="1"/>
  <c r="O2533" i="1"/>
  <c r="P2533" i="1" s="1"/>
  <c r="O2534" i="1"/>
  <c r="P2534" i="1" s="1"/>
  <c r="O2535" i="1"/>
  <c r="P2535" i="1" s="1"/>
  <c r="O2536" i="1"/>
  <c r="P2536" i="1" s="1"/>
  <c r="O2537" i="1"/>
  <c r="P2537" i="1" s="1"/>
  <c r="O2538" i="1"/>
  <c r="P2538" i="1" s="1"/>
  <c r="O2539" i="1"/>
  <c r="P2539" i="1" s="1"/>
  <c r="O2540" i="1"/>
  <c r="P2540" i="1" s="1"/>
  <c r="O2541" i="1"/>
  <c r="P2541" i="1" s="1"/>
  <c r="O2542" i="1"/>
  <c r="P2542" i="1" s="1"/>
  <c r="O2543" i="1"/>
  <c r="P2543" i="1" s="1"/>
  <c r="O2544" i="1"/>
  <c r="P2544" i="1" s="1"/>
  <c r="O2545" i="1"/>
  <c r="P2545" i="1" s="1"/>
  <c r="O2546" i="1"/>
  <c r="P2546" i="1" s="1"/>
  <c r="O2547" i="1"/>
  <c r="P2547" i="1" s="1"/>
  <c r="O2548" i="1"/>
  <c r="P2548" i="1" s="1"/>
  <c r="O2549" i="1"/>
  <c r="P2549" i="1" s="1"/>
  <c r="O2550" i="1"/>
  <c r="P2550" i="1" s="1"/>
  <c r="O2551" i="1"/>
  <c r="P2551" i="1" s="1"/>
  <c r="O2552" i="1"/>
  <c r="P2552" i="1" s="1"/>
  <c r="O2553" i="1"/>
  <c r="P2553" i="1" s="1"/>
  <c r="O2554" i="1"/>
  <c r="P2554" i="1" s="1"/>
  <c r="O2555" i="1"/>
  <c r="P2555" i="1" s="1"/>
  <c r="O2556" i="1"/>
  <c r="P2556" i="1" s="1"/>
  <c r="O2557" i="1"/>
  <c r="P2557" i="1" s="1"/>
  <c r="O2558" i="1"/>
  <c r="P2558" i="1" s="1"/>
  <c r="O2559" i="1"/>
  <c r="P2559" i="1" s="1"/>
  <c r="O2560" i="1"/>
  <c r="P2560" i="1" s="1"/>
  <c r="O2561" i="1"/>
  <c r="P2561" i="1" s="1"/>
  <c r="O2562" i="1"/>
  <c r="P2562" i="1" s="1"/>
  <c r="O2563" i="1"/>
  <c r="P2563" i="1" s="1"/>
  <c r="O2564" i="1"/>
  <c r="P2564" i="1" s="1"/>
  <c r="O2565" i="1"/>
  <c r="P2565" i="1" s="1"/>
  <c r="O2566" i="1"/>
  <c r="P2566" i="1" s="1"/>
  <c r="O2567" i="1"/>
  <c r="P2567" i="1" s="1"/>
  <c r="O2568" i="1"/>
  <c r="P2568" i="1" s="1"/>
  <c r="O2569" i="1"/>
  <c r="P2569" i="1" s="1"/>
  <c r="O2570" i="1"/>
  <c r="P2570" i="1" s="1"/>
  <c r="O2571" i="1"/>
  <c r="P2571" i="1" s="1"/>
  <c r="O2572" i="1"/>
  <c r="P2572" i="1" s="1"/>
  <c r="O2573" i="1"/>
  <c r="P2573" i="1" s="1"/>
  <c r="O2574" i="1"/>
  <c r="P2574" i="1" s="1"/>
  <c r="O2575" i="1"/>
  <c r="P2575" i="1" s="1"/>
  <c r="O2576" i="1"/>
  <c r="P2576" i="1" s="1"/>
  <c r="O2577" i="1"/>
  <c r="P2577" i="1" s="1"/>
  <c r="O2578" i="1"/>
  <c r="P2578" i="1" s="1"/>
  <c r="O2579" i="1"/>
  <c r="P2579" i="1" s="1"/>
  <c r="O2580" i="1"/>
  <c r="P2580" i="1" s="1"/>
  <c r="O2581" i="1"/>
  <c r="P2581" i="1" s="1"/>
  <c r="O2582" i="1"/>
  <c r="P2582" i="1" s="1"/>
  <c r="O2583" i="1"/>
  <c r="P2583" i="1" s="1"/>
  <c r="O2584" i="1"/>
  <c r="P2584" i="1" s="1"/>
  <c r="O2585" i="1"/>
  <c r="P2585" i="1" s="1"/>
  <c r="O2586" i="1"/>
  <c r="P2586" i="1" s="1"/>
  <c r="O2587" i="1"/>
  <c r="P2587" i="1" s="1"/>
  <c r="O2588" i="1"/>
  <c r="P2588" i="1" s="1"/>
  <c r="O2589" i="1"/>
  <c r="P2589" i="1" s="1"/>
  <c r="O2590" i="1"/>
  <c r="P2590" i="1" s="1"/>
  <c r="O2591" i="1"/>
  <c r="P2591" i="1" s="1"/>
  <c r="O2592" i="1"/>
  <c r="P2592" i="1" s="1"/>
  <c r="O2593" i="1"/>
  <c r="P2593" i="1" s="1"/>
  <c r="O2594" i="1"/>
  <c r="P2594" i="1" s="1"/>
  <c r="O2595" i="1"/>
  <c r="P2595" i="1" s="1"/>
  <c r="O2596" i="1"/>
  <c r="P2596" i="1" s="1"/>
  <c r="O2597" i="1"/>
  <c r="P2597" i="1" s="1"/>
  <c r="O2598" i="1"/>
  <c r="P2598" i="1" s="1"/>
  <c r="O2599" i="1"/>
  <c r="P2599" i="1" s="1"/>
  <c r="O2600" i="1"/>
  <c r="P2600" i="1" s="1"/>
  <c r="O2601" i="1"/>
  <c r="P2601" i="1" s="1"/>
  <c r="O2602" i="1"/>
  <c r="P2602" i="1" s="1"/>
  <c r="O2603" i="1"/>
  <c r="P2603" i="1" s="1"/>
  <c r="O2604" i="1"/>
  <c r="P2604" i="1" s="1"/>
  <c r="O2605" i="1"/>
  <c r="P2605" i="1" s="1"/>
  <c r="O2606" i="1"/>
  <c r="P2606" i="1" s="1"/>
  <c r="O2607" i="1"/>
  <c r="P2607" i="1" s="1"/>
  <c r="O2608" i="1"/>
  <c r="P2608" i="1" s="1"/>
  <c r="O2609" i="1"/>
  <c r="P2609" i="1" s="1"/>
  <c r="O2610" i="1"/>
  <c r="P2610" i="1" s="1"/>
  <c r="O2611" i="1"/>
  <c r="P2611" i="1" s="1"/>
  <c r="O2612" i="1"/>
  <c r="P2612" i="1" s="1"/>
  <c r="O2613" i="1"/>
  <c r="P2613" i="1" s="1"/>
  <c r="O2614" i="1"/>
  <c r="P2614" i="1" s="1"/>
  <c r="O2615" i="1"/>
  <c r="P2615" i="1" s="1"/>
  <c r="O2616" i="1"/>
  <c r="P2616" i="1" s="1"/>
  <c r="O2617" i="1"/>
  <c r="P2617" i="1" s="1"/>
  <c r="O2618" i="1"/>
  <c r="P2618" i="1" s="1"/>
  <c r="O2619" i="1"/>
  <c r="P2619" i="1" s="1"/>
  <c r="O2620" i="1"/>
  <c r="P2620" i="1" s="1"/>
  <c r="O2621" i="1"/>
  <c r="P2621" i="1" s="1"/>
  <c r="O2622" i="1"/>
  <c r="P2622" i="1" s="1"/>
  <c r="O2623" i="1"/>
  <c r="P2623" i="1" s="1"/>
  <c r="O2624" i="1"/>
  <c r="P2624" i="1" s="1"/>
  <c r="O2625" i="1"/>
  <c r="P2625" i="1" s="1"/>
  <c r="O2626" i="1"/>
  <c r="P2626" i="1" s="1"/>
  <c r="O2627" i="1"/>
  <c r="P2627" i="1" s="1"/>
  <c r="O2628" i="1"/>
  <c r="P2628" i="1" s="1"/>
  <c r="O2629" i="1"/>
  <c r="P2629" i="1" s="1"/>
  <c r="O2630" i="1"/>
  <c r="P2630" i="1" s="1"/>
  <c r="O2631" i="1"/>
  <c r="P2631" i="1" s="1"/>
  <c r="O2632" i="1"/>
  <c r="P2632" i="1" s="1"/>
  <c r="O2633" i="1"/>
  <c r="P2633" i="1" s="1"/>
  <c r="O2634" i="1"/>
  <c r="P2634" i="1" s="1"/>
  <c r="O2635" i="1"/>
  <c r="P2635" i="1" s="1"/>
  <c r="O2636" i="1"/>
  <c r="P2636" i="1" s="1"/>
  <c r="O2637" i="1"/>
  <c r="P2637" i="1" s="1"/>
  <c r="O2638" i="1"/>
  <c r="P2638" i="1" s="1"/>
  <c r="O2639" i="1"/>
  <c r="P2639" i="1" s="1"/>
  <c r="O2640" i="1"/>
  <c r="P2640" i="1" s="1"/>
  <c r="O2641" i="1"/>
  <c r="P2641" i="1" s="1"/>
  <c r="O2642" i="1"/>
  <c r="P2642" i="1" s="1"/>
  <c r="O2643" i="1"/>
  <c r="P2643" i="1" s="1"/>
  <c r="O2644" i="1"/>
  <c r="P2644" i="1" s="1"/>
  <c r="O2645" i="1"/>
  <c r="P2645" i="1" s="1"/>
  <c r="O2646" i="1"/>
  <c r="P2646" i="1" s="1"/>
  <c r="O2647" i="1"/>
  <c r="P2647" i="1" s="1"/>
  <c r="O2648" i="1"/>
  <c r="P2648" i="1" s="1"/>
  <c r="O2649" i="1"/>
  <c r="P2649" i="1" s="1"/>
  <c r="O2650" i="1"/>
  <c r="P2650" i="1" s="1"/>
  <c r="O2651" i="1"/>
  <c r="P2651" i="1" s="1"/>
  <c r="O2652" i="1"/>
  <c r="P2652" i="1" s="1"/>
  <c r="O2653" i="1"/>
  <c r="P2653" i="1" s="1"/>
  <c r="O2654" i="1"/>
  <c r="P2654" i="1" s="1"/>
  <c r="O2655" i="1"/>
  <c r="P2655" i="1" s="1"/>
  <c r="O2656" i="1"/>
  <c r="P2656" i="1" s="1"/>
  <c r="O2657" i="1"/>
  <c r="P2657" i="1" s="1"/>
  <c r="O2658" i="1"/>
  <c r="P2658" i="1" s="1"/>
  <c r="O2659" i="1"/>
  <c r="P2659" i="1" s="1"/>
  <c r="O2660" i="1"/>
  <c r="P2660" i="1" s="1"/>
  <c r="O2661" i="1"/>
  <c r="P2661" i="1" s="1"/>
  <c r="O2662" i="1"/>
  <c r="P2662" i="1" s="1"/>
  <c r="O2663" i="1"/>
  <c r="P2663" i="1" s="1"/>
  <c r="O2664" i="1"/>
  <c r="P2664" i="1" s="1"/>
  <c r="O2665" i="1"/>
  <c r="P2665" i="1" s="1"/>
  <c r="O2666" i="1"/>
  <c r="P2666" i="1" s="1"/>
  <c r="O2667" i="1"/>
  <c r="P2667" i="1" s="1"/>
  <c r="O2668" i="1"/>
  <c r="P2668" i="1" s="1"/>
  <c r="O2669" i="1"/>
  <c r="P2669" i="1" s="1"/>
  <c r="O2670" i="1"/>
  <c r="P2670" i="1" s="1"/>
  <c r="O2671" i="1"/>
  <c r="P2671" i="1" s="1"/>
  <c r="O2672" i="1"/>
  <c r="P2672" i="1" s="1"/>
  <c r="O2673" i="1"/>
  <c r="P2673" i="1" s="1"/>
  <c r="O2674" i="1"/>
  <c r="P2674" i="1" s="1"/>
  <c r="O2675" i="1"/>
  <c r="P2675" i="1" s="1"/>
  <c r="O2676" i="1"/>
  <c r="P2676" i="1" s="1"/>
  <c r="O2677" i="1"/>
  <c r="P2677" i="1" s="1"/>
  <c r="O2678" i="1"/>
  <c r="P2678" i="1" s="1"/>
  <c r="O2679" i="1"/>
  <c r="P2679" i="1" s="1"/>
  <c r="O2680" i="1"/>
  <c r="P2680" i="1" s="1"/>
  <c r="O2681" i="1"/>
  <c r="P2681" i="1" s="1"/>
  <c r="O2682" i="1"/>
  <c r="P2682" i="1" s="1"/>
  <c r="O2683" i="1"/>
  <c r="P2683" i="1" s="1"/>
  <c r="O2684" i="1"/>
  <c r="P2684" i="1" s="1"/>
  <c r="O2685" i="1"/>
  <c r="P2685" i="1" s="1"/>
  <c r="O2686" i="1"/>
  <c r="P2686" i="1" s="1"/>
  <c r="O2687" i="1"/>
  <c r="P2687" i="1" s="1"/>
  <c r="O2688" i="1"/>
  <c r="P2688" i="1" s="1"/>
  <c r="O2689" i="1"/>
  <c r="P2689" i="1" s="1"/>
  <c r="O2690" i="1"/>
  <c r="P2690" i="1" s="1"/>
  <c r="O2691" i="1"/>
  <c r="P2691" i="1" s="1"/>
  <c r="O2692" i="1"/>
  <c r="P2692" i="1" s="1"/>
  <c r="O2693" i="1"/>
  <c r="P2693" i="1" s="1"/>
  <c r="O2694" i="1"/>
  <c r="P2694" i="1" s="1"/>
  <c r="O2695" i="1"/>
  <c r="P2695" i="1" s="1"/>
  <c r="O2696" i="1"/>
  <c r="P2696" i="1" s="1"/>
  <c r="O2697" i="1"/>
  <c r="P2697" i="1" s="1"/>
  <c r="O2698" i="1"/>
  <c r="P2698" i="1" s="1"/>
  <c r="O2699" i="1"/>
  <c r="P2699" i="1" s="1"/>
  <c r="O2700" i="1"/>
  <c r="P2700" i="1" s="1"/>
  <c r="O2701" i="1"/>
  <c r="P2701" i="1" s="1"/>
  <c r="O2702" i="1"/>
  <c r="P2702" i="1" s="1"/>
  <c r="O2703" i="1"/>
  <c r="P2703" i="1" s="1"/>
  <c r="O2704" i="1"/>
  <c r="P2704" i="1" s="1"/>
  <c r="O2705" i="1"/>
  <c r="P2705" i="1" s="1"/>
  <c r="O2706" i="1"/>
  <c r="P2706" i="1" s="1"/>
  <c r="O2707" i="1"/>
  <c r="P2707" i="1" s="1"/>
  <c r="O2708" i="1"/>
  <c r="P2708" i="1" s="1"/>
  <c r="O2709" i="1"/>
  <c r="P2709" i="1" s="1"/>
  <c r="O2710" i="1"/>
  <c r="P2710" i="1" s="1"/>
  <c r="O2711" i="1"/>
  <c r="P2711" i="1" s="1"/>
  <c r="O2712" i="1"/>
  <c r="P2712" i="1" s="1"/>
  <c r="O2713" i="1"/>
  <c r="P2713" i="1" s="1"/>
  <c r="O2714" i="1"/>
  <c r="P2714" i="1" s="1"/>
  <c r="O2715" i="1"/>
  <c r="P2715" i="1" s="1"/>
  <c r="O2716" i="1"/>
  <c r="P2716" i="1" s="1"/>
  <c r="O2717" i="1"/>
  <c r="P2717" i="1" s="1"/>
  <c r="O2718" i="1"/>
  <c r="P2718" i="1" s="1"/>
  <c r="O2719" i="1"/>
  <c r="P2719" i="1" s="1"/>
  <c r="O2720" i="1"/>
  <c r="P2720" i="1" s="1"/>
  <c r="O2721" i="1"/>
  <c r="P2721" i="1" s="1"/>
  <c r="O2722" i="1"/>
  <c r="P2722" i="1" s="1"/>
  <c r="O2723" i="1"/>
  <c r="P2723" i="1" s="1"/>
  <c r="O2724" i="1"/>
  <c r="P2724" i="1" s="1"/>
  <c r="O2725" i="1"/>
  <c r="P2725" i="1" s="1"/>
  <c r="O2726" i="1"/>
  <c r="P2726" i="1" s="1"/>
  <c r="O2727" i="1"/>
  <c r="P2727" i="1" s="1"/>
  <c r="O2728" i="1"/>
  <c r="P2728" i="1" s="1"/>
  <c r="O2729" i="1"/>
  <c r="P2729" i="1" s="1"/>
  <c r="O2730" i="1"/>
  <c r="P2730" i="1" s="1"/>
  <c r="O2731" i="1"/>
  <c r="P2731" i="1" s="1"/>
  <c r="O2732" i="1"/>
  <c r="P2732" i="1" s="1"/>
  <c r="O2733" i="1"/>
  <c r="P2733" i="1" s="1"/>
  <c r="O2734" i="1"/>
  <c r="P2734" i="1" s="1"/>
  <c r="O2735" i="1"/>
  <c r="P2735" i="1" s="1"/>
  <c r="O2736" i="1"/>
  <c r="P2736" i="1" s="1"/>
  <c r="O2737" i="1"/>
  <c r="P2737" i="1" s="1"/>
  <c r="O2738" i="1"/>
  <c r="P2738" i="1" s="1"/>
  <c r="O2739" i="1"/>
  <c r="P2739" i="1" s="1"/>
  <c r="O2740" i="1"/>
  <c r="P2740" i="1" s="1"/>
  <c r="O2741" i="1"/>
  <c r="P2741" i="1" s="1"/>
  <c r="O2742" i="1"/>
  <c r="P2742" i="1" s="1"/>
  <c r="O2743" i="1"/>
  <c r="P2743" i="1" s="1"/>
  <c r="O2744" i="1"/>
  <c r="P2744" i="1" s="1"/>
  <c r="O2745" i="1"/>
  <c r="P2745" i="1" s="1"/>
  <c r="O2746" i="1"/>
  <c r="P2746" i="1" s="1"/>
  <c r="O2747" i="1"/>
  <c r="P2747" i="1" s="1"/>
  <c r="O2748" i="1"/>
  <c r="P2748" i="1" s="1"/>
  <c r="O2749" i="1"/>
  <c r="P2749" i="1" s="1"/>
  <c r="O2750" i="1"/>
  <c r="P2750" i="1" s="1"/>
  <c r="O2751" i="1"/>
  <c r="P2751" i="1" s="1"/>
  <c r="O2752" i="1"/>
  <c r="P2752" i="1" s="1"/>
  <c r="O2753" i="1"/>
  <c r="P2753" i="1" s="1"/>
  <c r="O2754" i="1"/>
  <c r="P2754" i="1" s="1"/>
  <c r="O2755" i="1"/>
  <c r="P2755" i="1" s="1"/>
  <c r="O2756" i="1"/>
  <c r="P2756" i="1" s="1"/>
  <c r="O2757" i="1"/>
  <c r="P2757" i="1" s="1"/>
  <c r="O2758" i="1"/>
  <c r="P2758" i="1" s="1"/>
  <c r="O2759" i="1"/>
  <c r="P2759" i="1" s="1"/>
  <c r="O2760" i="1"/>
  <c r="P2760" i="1" s="1"/>
  <c r="O2761" i="1"/>
  <c r="P2761" i="1" s="1"/>
  <c r="O2762" i="1"/>
  <c r="P2762" i="1" s="1"/>
  <c r="O2763" i="1"/>
  <c r="P2763" i="1" s="1"/>
  <c r="O2764" i="1"/>
  <c r="P2764" i="1" s="1"/>
  <c r="O2765" i="1"/>
  <c r="P2765" i="1" s="1"/>
  <c r="O2766" i="1"/>
  <c r="P2766" i="1" s="1"/>
  <c r="O2767" i="1"/>
  <c r="P2767" i="1" s="1"/>
  <c r="O2768" i="1"/>
  <c r="P2768" i="1" s="1"/>
  <c r="O2769" i="1"/>
  <c r="P2769" i="1" s="1"/>
  <c r="O2770" i="1"/>
  <c r="P2770" i="1" s="1"/>
  <c r="O2771" i="1"/>
  <c r="P2771" i="1" s="1"/>
  <c r="O2772" i="1"/>
  <c r="P2772" i="1" s="1"/>
  <c r="O2773" i="1"/>
  <c r="P2773" i="1" s="1"/>
  <c r="O2774" i="1"/>
  <c r="P2774" i="1" s="1"/>
  <c r="O2775" i="1"/>
  <c r="P2775" i="1" s="1"/>
  <c r="O2776" i="1"/>
  <c r="P2776" i="1" s="1"/>
  <c r="O2777" i="1"/>
  <c r="P2777" i="1" s="1"/>
  <c r="O2778" i="1"/>
  <c r="P2778" i="1" s="1"/>
  <c r="O2779" i="1"/>
  <c r="P2779" i="1" s="1"/>
  <c r="O2780" i="1"/>
  <c r="P2780" i="1" s="1"/>
  <c r="O2781" i="1"/>
  <c r="P2781" i="1" s="1"/>
  <c r="O2782" i="1"/>
  <c r="P2782" i="1" s="1"/>
  <c r="O2783" i="1"/>
  <c r="P2783" i="1" s="1"/>
  <c r="O2784" i="1"/>
  <c r="P2784" i="1" s="1"/>
  <c r="O2785" i="1"/>
  <c r="P2785" i="1" s="1"/>
  <c r="O2786" i="1"/>
  <c r="P2786" i="1" s="1"/>
  <c r="O2787" i="1"/>
  <c r="P2787" i="1" s="1"/>
  <c r="O2788" i="1"/>
  <c r="P2788" i="1" s="1"/>
  <c r="O2789" i="1"/>
  <c r="P2789" i="1" s="1"/>
  <c r="O2790" i="1"/>
  <c r="P2790" i="1" s="1"/>
  <c r="O2791" i="1"/>
  <c r="P2791" i="1" s="1"/>
  <c r="O2792" i="1"/>
  <c r="P2792" i="1" s="1"/>
  <c r="O2793" i="1"/>
  <c r="P2793" i="1" s="1"/>
  <c r="O2794" i="1"/>
  <c r="P2794" i="1" s="1"/>
  <c r="O2795" i="1"/>
  <c r="P2795" i="1" s="1"/>
  <c r="O2796" i="1"/>
  <c r="P2796" i="1" s="1"/>
  <c r="O2797" i="1"/>
  <c r="P2797" i="1" s="1"/>
  <c r="O2798" i="1"/>
  <c r="P2798" i="1" s="1"/>
  <c r="O2799" i="1"/>
  <c r="P2799" i="1" s="1"/>
  <c r="O2800" i="1"/>
  <c r="P2800" i="1" s="1"/>
  <c r="O2801" i="1"/>
  <c r="P2801" i="1" s="1"/>
  <c r="O2802" i="1"/>
  <c r="P2802" i="1" s="1"/>
  <c r="O2803" i="1"/>
  <c r="P2803" i="1" s="1"/>
  <c r="O2804" i="1"/>
  <c r="P2804" i="1" s="1"/>
  <c r="O2805" i="1"/>
  <c r="P2805" i="1" s="1"/>
  <c r="O2806" i="1"/>
  <c r="P2806" i="1" s="1"/>
  <c r="O2807" i="1"/>
  <c r="P2807" i="1" s="1"/>
  <c r="O2808" i="1"/>
  <c r="P2808" i="1" s="1"/>
  <c r="O2809" i="1"/>
  <c r="P2809" i="1" s="1"/>
  <c r="O2810" i="1"/>
  <c r="P2810" i="1" s="1"/>
  <c r="O2811" i="1"/>
  <c r="P2811" i="1" s="1"/>
  <c r="O2812" i="1"/>
  <c r="P2812" i="1" s="1"/>
  <c r="O2813" i="1"/>
  <c r="P2813" i="1" s="1"/>
  <c r="O2814" i="1"/>
  <c r="P2814" i="1" s="1"/>
  <c r="O2815" i="1"/>
  <c r="P2815" i="1" s="1"/>
  <c r="O2816" i="1"/>
  <c r="P2816" i="1" s="1"/>
  <c r="O2817" i="1"/>
  <c r="P2817" i="1" s="1"/>
  <c r="O2818" i="1"/>
  <c r="P2818" i="1" s="1"/>
  <c r="O2819" i="1"/>
  <c r="P2819" i="1" s="1"/>
  <c r="O2820" i="1"/>
  <c r="P2820" i="1" s="1"/>
  <c r="O2821" i="1"/>
  <c r="P2821" i="1" s="1"/>
  <c r="O2822" i="1"/>
  <c r="P2822" i="1" s="1"/>
  <c r="O2823" i="1"/>
  <c r="P2823" i="1" s="1"/>
  <c r="O2824" i="1"/>
  <c r="P2824" i="1" s="1"/>
  <c r="O2825" i="1"/>
  <c r="P2825" i="1" s="1"/>
  <c r="O2826" i="1"/>
  <c r="P2826" i="1" s="1"/>
  <c r="O2827" i="1"/>
  <c r="P2827" i="1" s="1"/>
  <c r="O2828" i="1"/>
  <c r="P2828" i="1" s="1"/>
  <c r="O2829" i="1"/>
  <c r="P2829" i="1" s="1"/>
  <c r="O2830" i="1"/>
  <c r="P2830" i="1" s="1"/>
  <c r="O2831" i="1"/>
  <c r="P2831" i="1" s="1"/>
  <c r="O2832" i="1"/>
  <c r="P2832" i="1" s="1"/>
  <c r="O2833" i="1"/>
  <c r="P2833" i="1" s="1"/>
  <c r="O2834" i="1"/>
  <c r="P2834" i="1" s="1"/>
  <c r="O2835" i="1"/>
  <c r="P2835" i="1" s="1"/>
  <c r="O2836" i="1"/>
  <c r="P2836" i="1" s="1"/>
  <c r="O2837" i="1"/>
  <c r="P2837" i="1" s="1"/>
  <c r="O2838" i="1"/>
  <c r="P2838" i="1" s="1"/>
  <c r="O2839" i="1"/>
  <c r="P2839" i="1" s="1"/>
  <c r="O2840" i="1"/>
  <c r="P2840" i="1" s="1"/>
  <c r="O2841" i="1"/>
  <c r="P2841" i="1" s="1"/>
  <c r="O2842" i="1"/>
  <c r="P2842" i="1" s="1"/>
  <c r="O2843" i="1"/>
  <c r="P2843" i="1" s="1"/>
  <c r="O2844" i="1"/>
  <c r="P2844" i="1" s="1"/>
  <c r="O2845" i="1"/>
  <c r="P2845" i="1" s="1"/>
  <c r="O2846" i="1"/>
  <c r="P2846" i="1" s="1"/>
  <c r="O2847" i="1"/>
  <c r="P2847" i="1" s="1"/>
  <c r="O2848" i="1"/>
  <c r="P2848" i="1" s="1"/>
  <c r="O2849" i="1"/>
  <c r="P2849" i="1" s="1"/>
  <c r="O2850" i="1"/>
  <c r="P2850" i="1" s="1"/>
  <c r="O2851" i="1"/>
  <c r="P2851" i="1" s="1"/>
  <c r="O2852" i="1"/>
  <c r="P2852" i="1" s="1"/>
  <c r="O2853" i="1"/>
  <c r="P2853" i="1" s="1"/>
  <c r="O2854" i="1"/>
  <c r="P2854" i="1" s="1"/>
  <c r="O2855" i="1"/>
  <c r="P2855" i="1" s="1"/>
  <c r="O2856" i="1"/>
  <c r="P2856" i="1" s="1"/>
  <c r="O2857" i="1"/>
  <c r="P2857" i="1" s="1"/>
  <c r="O2858" i="1"/>
  <c r="P2858" i="1" s="1"/>
  <c r="O2859" i="1"/>
  <c r="P2859" i="1" s="1"/>
  <c r="O2860" i="1"/>
  <c r="P2860" i="1" s="1"/>
  <c r="O2861" i="1"/>
  <c r="P2861" i="1" s="1"/>
  <c r="O2862" i="1"/>
  <c r="P2862" i="1" s="1"/>
  <c r="O2863" i="1"/>
  <c r="P2863" i="1" s="1"/>
  <c r="O2864" i="1"/>
  <c r="P2864" i="1" s="1"/>
  <c r="O2865" i="1"/>
  <c r="P2865" i="1" s="1"/>
  <c r="O2866" i="1"/>
  <c r="P2866" i="1" s="1"/>
  <c r="O2867" i="1"/>
  <c r="P2867" i="1" s="1"/>
  <c r="O2868" i="1"/>
  <c r="P2868" i="1" s="1"/>
  <c r="O2869" i="1"/>
  <c r="P2869" i="1" s="1"/>
  <c r="O2870" i="1"/>
  <c r="P2870" i="1" s="1"/>
  <c r="O2871" i="1"/>
  <c r="P2871" i="1" s="1"/>
  <c r="O2872" i="1"/>
  <c r="P2872" i="1" s="1"/>
  <c r="O2873" i="1"/>
  <c r="P2873" i="1" s="1"/>
  <c r="O2874" i="1"/>
  <c r="P2874" i="1" s="1"/>
  <c r="O2875" i="1"/>
  <c r="P2875" i="1" s="1"/>
  <c r="O2876" i="1"/>
  <c r="P2876" i="1" s="1"/>
  <c r="O2877" i="1"/>
  <c r="P2877" i="1" s="1"/>
  <c r="O2878" i="1"/>
  <c r="P2878" i="1" s="1"/>
  <c r="O2879" i="1"/>
  <c r="P2879" i="1" s="1"/>
  <c r="O2880" i="1"/>
  <c r="P2880" i="1" s="1"/>
  <c r="O2881" i="1"/>
  <c r="P2881" i="1" s="1"/>
  <c r="O2882" i="1"/>
  <c r="P2882" i="1" s="1"/>
  <c r="O2883" i="1"/>
  <c r="P2883" i="1" s="1"/>
  <c r="O2884" i="1"/>
  <c r="P2884" i="1" s="1"/>
  <c r="O2885" i="1"/>
  <c r="P2885" i="1" s="1"/>
  <c r="O2886" i="1"/>
  <c r="P2886" i="1" s="1"/>
  <c r="O2887" i="1"/>
  <c r="P2887" i="1" s="1"/>
  <c r="O2888" i="1"/>
  <c r="P2888" i="1" s="1"/>
  <c r="O2889" i="1"/>
  <c r="P2889" i="1" s="1"/>
  <c r="O2890" i="1"/>
  <c r="P2890" i="1" s="1"/>
  <c r="O2891" i="1"/>
  <c r="P2891" i="1" s="1"/>
  <c r="O2892" i="1"/>
  <c r="P2892" i="1" s="1"/>
  <c r="O2893" i="1"/>
  <c r="P2893" i="1" s="1"/>
  <c r="O2894" i="1"/>
  <c r="P2894" i="1" s="1"/>
  <c r="O2895" i="1"/>
  <c r="P2895" i="1" s="1"/>
  <c r="O2896" i="1"/>
  <c r="P2896" i="1" s="1"/>
  <c r="O2897" i="1"/>
  <c r="P2897" i="1" s="1"/>
  <c r="O2898" i="1"/>
  <c r="P2898" i="1" s="1"/>
  <c r="O2899" i="1"/>
  <c r="P2899" i="1" s="1"/>
  <c r="O2900" i="1"/>
  <c r="P2900" i="1" s="1"/>
  <c r="O2901" i="1"/>
  <c r="P2901" i="1" s="1"/>
  <c r="O2902" i="1"/>
  <c r="P2902" i="1" s="1"/>
  <c r="O2903" i="1"/>
  <c r="P2903" i="1" s="1"/>
  <c r="O2904" i="1"/>
  <c r="P2904" i="1" s="1"/>
  <c r="O2905" i="1"/>
  <c r="P2905" i="1" s="1"/>
  <c r="O2906" i="1"/>
  <c r="P2906" i="1" s="1"/>
  <c r="O2907" i="1"/>
  <c r="P2907" i="1" s="1"/>
  <c r="O2908" i="1"/>
  <c r="P2908" i="1" s="1"/>
  <c r="O2909" i="1"/>
  <c r="P2909" i="1" s="1"/>
  <c r="O2910" i="1"/>
  <c r="P2910" i="1" s="1"/>
  <c r="O2911" i="1"/>
  <c r="P2911" i="1" s="1"/>
  <c r="O2912" i="1"/>
  <c r="P2912" i="1" s="1"/>
  <c r="O2913" i="1"/>
  <c r="P2913" i="1" s="1"/>
  <c r="O2914" i="1"/>
  <c r="P2914" i="1" s="1"/>
  <c r="O2915" i="1"/>
  <c r="P2915" i="1" s="1"/>
  <c r="O2916" i="1"/>
  <c r="P2916" i="1" s="1"/>
  <c r="O2917" i="1"/>
  <c r="P2917" i="1" s="1"/>
  <c r="O2918" i="1"/>
  <c r="P2918" i="1" s="1"/>
  <c r="O2919" i="1"/>
  <c r="P2919" i="1" s="1"/>
  <c r="O2920" i="1"/>
  <c r="P2920" i="1" s="1"/>
  <c r="O2921" i="1"/>
  <c r="P2921" i="1" s="1"/>
  <c r="O2922" i="1"/>
  <c r="P2922" i="1" s="1"/>
  <c r="O2923" i="1"/>
  <c r="P2923" i="1" s="1"/>
  <c r="O2924" i="1"/>
  <c r="P2924" i="1" s="1"/>
  <c r="O2925" i="1"/>
  <c r="P2925" i="1" s="1"/>
  <c r="O2926" i="1"/>
  <c r="P2926" i="1" s="1"/>
  <c r="O2927" i="1"/>
  <c r="P2927" i="1" s="1"/>
  <c r="O2928" i="1"/>
  <c r="P2928" i="1" s="1"/>
  <c r="O2929" i="1"/>
  <c r="P2929" i="1" s="1"/>
  <c r="O2930" i="1"/>
  <c r="P2930" i="1" s="1"/>
  <c r="O2931" i="1"/>
  <c r="P2931" i="1" s="1"/>
  <c r="O2932" i="1"/>
  <c r="P2932" i="1" s="1"/>
  <c r="O2933" i="1"/>
  <c r="P2933" i="1" s="1"/>
  <c r="O2934" i="1"/>
  <c r="P2934" i="1" s="1"/>
  <c r="O2935" i="1"/>
  <c r="P2935" i="1" s="1"/>
  <c r="O2936" i="1"/>
  <c r="P2936" i="1" s="1"/>
  <c r="O2937" i="1"/>
  <c r="P2937" i="1" s="1"/>
  <c r="O2938" i="1"/>
  <c r="P2938" i="1" s="1"/>
  <c r="O2939" i="1"/>
  <c r="P2939" i="1" s="1"/>
  <c r="O2940" i="1"/>
  <c r="P2940" i="1" s="1"/>
  <c r="O2941" i="1"/>
  <c r="P2941" i="1" s="1"/>
  <c r="O2942" i="1"/>
  <c r="P2942" i="1" s="1"/>
  <c r="O2943" i="1"/>
  <c r="P2943" i="1" s="1"/>
  <c r="O2944" i="1"/>
  <c r="P2944" i="1" s="1"/>
  <c r="O2945" i="1"/>
  <c r="P2945" i="1" s="1"/>
  <c r="O2946" i="1"/>
  <c r="P2946" i="1" s="1"/>
  <c r="O2947" i="1"/>
  <c r="P2947" i="1" s="1"/>
  <c r="O2948" i="1"/>
  <c r="P2948" i="1" s="1"/>
  <c r="O2949" i="1"/>
  <c r="P2949" i="1" s="1"/>
  <c r="O2950" i="1"/>
  <c r="P2950" i="1" s="1"/>
  <c r="O2951" i="1"/>
  <c r="P2951" i="1" s="1"/>
  <c r="O2952" i="1"/>
  <c r="P2952" i="1" s="1"/>
  <c r="O2953" i="1"/>
  <c r="P2953" i="1" s="1"/>
  <c r="O2954" i="1"/>
  <c r="P2954" i="1" s="1"/>
  <c r="O2955" i="1"/>
  <c r="P2955" i="1" s="1"/>
  <c r="O2956" i="1"/>
  <c r="P2956" i="1" s="1"/>
  <c r="O2957" i="1"/>
  <c r="P2957" i="1" s="1"/>
  <c r="O2958" i="1"/>
  <c r="P2958" i="1" s="1"/>
  <c r="O2959" i="1"/>
  <c r="P2959" i="1" s="1"/>
  <c r="O2960" i="1"/>
  <c r="P2960" i="1" s="1"/>
  <c r="O2961" i="1"/>
  <c r="P2961" i="1" s="1"/>
  <c r="O2962" i="1"/>
  <c r="P2962" i="1" s="1"/>
  <c r="O2963" i="1"/>
  <c r="P2963" i="1" s="1"/>
  <c r="O2964" i="1"/>
  <c r="P2964" i="1" s="1"/>
  <c r="O2965" i="1"/>
  <c r="P2965" i="1" s="1"/>
  <c r="O2966" i="1"/>
  <c r="P2966" i="1" s="1"/>
  <c r="O2967" i="1"/>
  <c r="P2967" i="1" s="1"/>
  <c r="O2968" i="1"/>
  <c r="P2968" i="1" s="1"/>
  <c r="O2969" i="1"/>
  <c r="P2969" i="1" s="1"/>
  <c r="O2970" i="1"/>
  <c r="P2970" i="1" s="1"/>
  <c r="O2971" i="1"/>
  <c r="P2971" i="1" s="1"/>
  <c r="O2972" i="1"/>
  <c r="P2972" i="1" s="1"/>
  <c r="O2973" i="1"/>
  <c r="P2973" i="1" s="1"/>
  <c r="O2974" i="1"/>
  <c r="P2974" i="1" s="1"/>
  <c r="O2975" i="1"/>
  <c r="P2975" i="1" s="1"/>
  <c r="O2976" i="1"/>
  <c r="P2976" i="1" s="1"/>
  <c r="O2977" i="1"/>
  <c r="P2977" i="1" s="1"/>
  <c r="O2978" i="1"/>
  <c r="P2978" i="1" s="1"/>
  <c r="O2979" i="1"/>
  <c r="P2979" i="1" s="1"/>
  <c r="O2980" i="1"/>
  <c r="P2980" i="1" s="1"/>
  <c r="O2981" i="1"/>
  <c r="P2981" i="1" s="1"/>
  <c r="O2982" i="1"/>
  <c r="P2982" i="1" s="1"/>
  <c r="O2983" i="1"/>
  <c r="P2983" i="1" s="1"/>
  <c r="O2984" i="1"/>
  <c r="P2984" i="1" s="1"/>
  <c r="O2985" i="1"/>
  <c r="P2985" i="1" s="1"/>
  <c r="O2986" i="1"/>
  <c r="P2986" i="1" s="1"/>
  <c r="O2987" i="1"/>
  <c r="P2987" i="1" s="1"/>
  <c r="O2988" i="1"/>
  <c r="P2988" i="1" s="1"/>
  <c r="O2989" i="1"/>
  <c r="P2989" i="1" s="1"/>
  <c r="O2990" i="1"/>
  <c r="P2990" i="1" s="1"/>
  <c r="O2991" i="1"/>
  <c r="P2991" i="1" s="1"/>
  <c r="O2992" i="1"/>
  <c r="P2992" i="1" s="1"/>
  <c r="O2993" i="1"/>
  <c r="P2993" i="1" s="1"/>
  <c r="O2994" i="1"/>
  <c r="P2994" i="1" s="1"/>
  <c r="O2995" i="1"/>
  <c r="P2995" i="1" s="1"/>
  <c r="O2996" i="1"/>
  <c r="P2996" i="1" s="1"/>
  <c r="O2997" i="1"/>
  <c r="P2997" i="1" s="1"/>
  <c r="O2998" i="1"/>
  <c r="P2998" i="1" s="1"/>
  <c r="O2999" i="1"/>
  <c r="P2999" i="1" s="1"/>
  <c r="O3000" i="1"/>
  <c r="P3000" i="1" s="1"/>
  <c r="O3001" i="1"/>
  <c r="P3001" i="1" s="1"/>
  <c r="O3002" i="1"/>
  <c r="P3002" i="1" s="1"/>
  <c r="O3003" i="1"/>
  <c r="P3003" i="1" s="1"/>
  <c r="O3004" i="1"/>
  <c r="P3004" i="1" s="1"/>
  <c r="O3005" i="1"/>
  <c r="P3005" i="1" s="1"/>
  <c r="O3006" i="1"/>
  <c r="P3006" i="1" s="1"/>
  <c r="O3007" i="1"/>
  <c r="P3007" i="1" s="1"/>
  <c r="O3008" i="1"/>
  <c r="P3008" i="1" s="1"/>
  <c r="O3009" i="1"/>
  <c r="P3009" i="1" s="1"/>
  <c r="O3010" i="1"/>
  <c r="P3010" i="1" s="1"/>
  <c r="O3011" i="1"/>
  <c r="P3011" i="1" s="1"/>
  <c r="O3012" i="1"/>
  <c r="P3012" i="1" s="1"/>
  <c r="O3013" i="1"/>
  <c r="P3013" i="1" s="1"/>
  <c r="O3014" i="1"/>
  <c r="P3014" i="1" s="1"/>
  <c r="O3015" i="1"/>
  <c r="P3015" i="1" s="1"/>
  <c r="O3016" i="1"/>
  <c r="P3016" i="1" s="1"/>
  <c r="O3017" i="1"/>
  <c r="P3017" i="1" s="1"/>
  <c r="O3018" i="1"/>
  <c r="P3018" i="1" s="1"/>
  <c r="O3019" i="1"/>
  <c r="P3019" i="1" s="1"/>
  <c r="O3020" i="1"/>
  <c r="P3020" i="1" s="1"/>
  <c r="O3021" i="1"/>
  <c r="P3021" i="1" s="1"/>
  <c r="O3022" i="1"/>
  <c r="P3022" i="1" s="1"/>
  <c r="O3023" i="1"/>
  <c r="P3023" i="1" s="1"/>
  <c r="O3024" i="1"/>
  <c r="P3024" i="1" s="1"/>
  <c r="O3025" i="1"/>
  <c r="P3025" i="1" s="1"/>
  <c r="O3026" i="1"/>
  <c r="P3026" i="1" s="1"/>
  <c r="O3027" i="1"/>
  <c r="P3027" i="1" s="1"/>
  <c r="O3028" i="1"/>
  <c r="P3028" i="1" s="1"/>
  <c r="O3029" i="1"/>
  <c r="P3029" i="1" s="1"/>
  <c r="O3030" i="1"/>
  <c r="P3030" i="1" s="1"/>
  <c r="O3031" i="1"/>
  <c r="P3031" i="1" s="1"/>
  <c r="O3032" i="1"/>
  <c r="P3032" i="1" s="1"/>
  <c r="O3033" i="1"/>
  <c r="P3033" i="1" s="1"/>
  <c r="O3034" i="1"/>
  <c r="P3034" i="1" s="1"/>
  <c r="O3035" i="1"/>
  <c r="P3035" i="1" s="1"/>
  <c r="O3036" i="1"/>
  <c r="P3036" i="1" s="1"/>
  <c r="O3037" i="1"/>
  <c r="P3037" i="1" s="1"/>
  <c r="O3038" i="1"/>
  <c r="P3038" i="1" s="1"/>
  <c r="O3039" i="1"/>
  <c r="P3039" i="1" s="1"/>
  <c r="O3040" i="1"/>
  <c r="P3040" i="1" s="1"/>
  <c r="O3041" i="1"/>
  <c r="P3041" i="1" s="1"/>
  <c r="O3042" i="1"/>
  <c r="P3042" i="1" s="1"/>
  <c r="O3043" i="1"/>
  <c r="P3043" i="1" s="1"/>
  <c r="O3044" i="1"/>
  <c r="P3044" i="1" s="1"/>
  <c r="O3045" i="1"/>
  <c r="P3045" i="1" s="1"/>
  <c r="O3046" i="1"/>
  <c r="P3046" i="1" s="1"/>
  <c r="O3047" i="1"/>
  <c r="P3047" i="1" s="1"/>
  <c r="O3048" i="1"/>
  <c r="P3048" i="1" s="1"/>
  <c r="O3049" i="1"/>
  <c r="P3049" i="1" s="1"/>
  <c r="O3050" i="1"/>
  <c r="P3050" i="1" s="1"/>
  <c r="O3051" i="1"/>
  <c r="P3051" i="1" s="1"/>
  <c r="O3052" i="1"/>
  <c r="P3052" i="1" s="1"/>
  <c r="O3053" i="1"/>
  <c r="P3053" i="1" s="1"/>
  <c r="O3054" i="1"/>
  <c r="P3054" i="1" s="1"/>
  <c r="O3055" i="1"/>
  <c r="P3055" i="1" s="1"/>
  <c r="O3056" i="1"/>
  <c r="P3056" i="1" s="1"/>
  <c r="O3057" i="1"/>
  <c r="P3057" i="1" s="1"/>
  <c r="O3058" i="1"/>
  <c r="P3058" i="1" s="1"/>
  <c r="O3059" i="1"/>
  <c r="P3059" i="1" s="1"/>
  <c r="O3060" i="1"/>
  <c r="P3060" i="1" s="1"/>
  <c r="O3061" i="1"/>
  <c r="P3061" i="1" s="1"/>
  <c r="O3062" i="1"/>
  <c r="P3062" i="1" s="1"/>
  <c r="O3063" i="1"/>
  <c r="P3063" i="1" s="1"/>
  <c r="O3064" i="1"/>
  <c r="P3064" i="1" s="1"/>
  <c r="O3065" i="1"/>
  <c r="P3065" i="1" s="1"/>
  <c r="O3066" i="1"/>
  <c r="P3066" i="1" s="1"/>
  <c r="O3067" i="1"/>
  <c r="P3067" i="1" s="1"/>
  <c r="O3068" i="1"/>
  <c r="P3068" i="1" s="1"/>
  <c r="O3069" i="1"/>
  <c r="P3069" i="1" s="1"/>
  <c r="O3070" i="1"/>
  <c r="P3070" i="1" s="1"/>
  <c r="O3071" i="1"/>
  <c r="P3071" i="1" s="1"/>
  <c r="O3072" i="1"/>
  <c r="P3072" i="1" s="1"/>
  <c r="O3073" i="1"/>
  <c r="P3073" i="1" s="1"/>
  <c r="O3074" i="1"/>
  <c r="P3074" i="1" s="1"/>
  <c r="O3075" i="1"/>
  <c r="P3075" i="1" s="1"/>
  <c r="O3076" i="1"/>
  <c r="P3076" i="1" s="1"/>
  <c r="O3077" i="1"/>
  <c r="P3077" i="1" s="1"/>
  <c r="O3078" i="1"/>
  <c r="P3078" i="1" s="1"/>
  <c r="O3079" i="1"/>
  <c r="P3079" i="1" s="1"/>
  <c r="O3080" i="1"/>
  <c r="P3080" i="1" s="1"/>
  <c r="O3081" i="1"/>
  <c r="P3081" i="1" s="1"/>
  <c r="O3082" i="1"/>
  <c r="P3082" i="1" s="1"/>
  <c r="O3083" i="1"/>
  <c r="P3083" i="1" s="1"/>
  <c r="O3084" i="1"/>
  <c r="P3084" i="1" s="1"/>
  <c r="O3085" i="1"/>
  <c r="P3085" i="1" s="1"/>
  <c r="O3086" i="1"/>
  <c r="P3086" i="1" s="1"/>
  <c r="O3087" i="1"/>
  <c r="P3087" i="1" s="1"/>
  <c r="O3088" i="1"/>
  <c r="P3088" i="1" s="1"/>
  <c r="O3089" i="1"/>
  <c r="P3089" i="1" s="1"/>
  <c r="O3090" i="1"/>
  <c r="P3090" i="1" s="1"/>
  <c r="O3091" i="1"/>
  <c r="P3091" i="1" s="1"/>
  <c r="O3092" i="1"/>
  <c r="P3092" i="1" s="1"/>
  <c r="O3093" i="1"/>
  <c r="P3093" i="1" s="1"/>
  <c r="O3094" i="1"/>
  <c r="P3094" i="1" s="1"/>
  <c r="O3095" i="1"/>
  <c r="P3095" i="1" s="1"/>
  <c r="O3096" i="1"/>
  <c r="P3096" i="1" s="1"/>
  <c r="O3097" i="1"/>
  <c r="P3097" i="1" s="1"/>
  <c r="O3098" i="1"/>
  <c r="P3098" i="1" s="1"/>
  <c r="O3099" i="1"/>
  <c r="P3099" i="1" s="1"/>
  <c r="O3100" i="1"/>
  <c r="P3100" i="1" s="1"/>
  <c r="O3101" i="1"/>
  <c r="P3101" i="1" s="1"/>
  <c r="O3102" i="1"/>
  <c r="P3102" i="1" s="1"/>
  <c r="O3103" i="1"/>
  <c r="P3103" i="1" s="1"/>
  <c r="O3104" i="1"/>
  <c r="P3104" i="1" s="1"/>
  <c r="O3105" i="1"/>
  <c r="P3105" i="1" s="1"/>
  <c r="O3106" i="1"/>
  <c r="P3106" i="1" s="1"/>
  <c r="O3107" i="1"/>
  <c r="P3107" i="1" s="1"/>
  <c r="O3108" i="1"/>
  <c r="P3108" i="1" s="1"/>
  <c r="O3109" i="1"/>
  <c r="P3109" i="1" s="1"/>
  <c r="O3110" i="1"/>
  <c r="P3110" i="1" s="1"/>
  <c r="O3111" i="1"/>
  <c r="P3111" i="1" s="1"/>
  <c r="O3112" i="1"/>
  <c r="P3112" i="1" s="1"/>
  <c r="O3113" i="1"/>
  <c r="P3113" i="1" s="1"/>
  <c r="O3114" i="1"/>
  <c r="P3114" i="1" s="1"/>
  <c r="O3115" i="1"/>
  <c r="P3115" i="1" s="1"/>
  <c r="O3116" i="1"/>
  <c r="P3116" i="1" s="1"/>
  <c r="O3117" i="1"/>
  <c r="P3117" i="1" s="1"/>
  <c r="O3118" i="1"/>
  <c r="P3118" i="1" s="1"/>
  <c r="O3119" i="1"/>
  <c r="P3119" i="1" s="1"/>
  <c r="O3120" i="1"/>
  <c r="P3120" i="1" s="1"/>
  <c r="O3121" i="1"/>
  <c r="P3121" i="1" s="1"/>
  <c r="O3122" i="1"/>
  <c r="P3122" i="1" s="1"/>
  <c r="O3123" i="1"/>
  <c r="P3123" i="1" s="1"/>
  <c r="O3124" i="1"/>
  <c r="P3124" i="1" s="1"/>
  <c r="O3125" i="1"/>
  <c r="P3125" i="1" s="1"/>
  <c r="O3126" i="1"/>
  <c r="P3126" i="1" s="1"/>
  <c r="O3127" i="1"/>
  <c r="P3127" i="1" s="1"/>
  <c r="O3128" i="1"/>
  <c r="P3128" i="1" s="1"/>
  <c r="O3129" i="1"/>
  <c r="P3129" i="1" s="1"/>
  <c r="O3130" i="1"/>
  <c r="P3130" i="1" s="1"/>
  <c r="O3131" i="1"/>
  <c r="P3131" i="1" s="1"/>
  <c r="O3132" i="1"/>
  <c r="P3132" i="1" s="1"/>
  <c r="O3133" i="1"/>
  <c r="P3133" i="1" s="1"/>
  <c r="O3134" i="1"/>
  <c r="P3134" i="1" s="1"/>
  <c r="O3135" i="1"/>
  <c r="P3135" i="1" s="1"/>
  <c r="O3136" i="1"/>
  <c r="P3136" i="1" s="1"/>
  <c r="O3137" i="1"/>
  <c r="P3137" i="1" s="1"/>
  <c r="O3138" i="1"/>
  <c r="P3138" i="1" s="1"/>
  <c r="O3139" i="1"/>
  <c r="P3139" i="1" s="1"/>
  <c r="O3140" i="1"/>
  <c r="P3140" i="1" s="1"/>
  <c r="O3141" i="1"/>
  <c r="P3141" i="1" s="1"/>
  <c r="O3142" i="1"/>
  <c r="P3142" i="1" s="1"/>
  <c r="O3143" i="1"/>
  <c r="P3143" i="1" s="1"/>
  <c r="O3144" i="1"/>
  <c r="P3144" i="1" s="1"/>
  <c r="O3145" i="1"/>
  <c r="P3145" i="1" s="1"/>
  <c r="O3146" i="1"/>
  <c r="P3146" i="1" s="1"/>
  <c r="O3147" i="1"/>
  <c r="P3147" i="1" s="1"/>
  <c r="O3148" i="1"/>
  <c r="P3148" i="1" s="1"/>
  <c r="O3149" i="1"/>
  <c r="P3149" i="1" s="1"/>
  <c r="O3150" i="1"/>
  <c r="P3150" i="1" s="1"/>
  <c r="O3151" i="1"/>
  <c r="P3151" i="1" s="1"/>
  <c r="O3152" i="1"/>
  <c r="P3152" i="1" s="1"/>
  <c r="O3153" i="1"/>
  <c r="P3153" i="1" s="1"/>
  <c r="O3154" i="1"/>
  <c r="P3154" i="1" s="1"/>
  <c r="O3155" i="1"/>
  <c r="P3155" i="1" s="1"/>
  <c r="O3156" i="1"/>
  <c r="P3156" i="1" s="1"/>
  <c r="O3157" i="1"/>
  <c r="P3157" i="1" s="1"/>
  <c r="O3158" i="1"/>
  <c r="P3158" i="1" s="1"/>
  <c r="O3159" i="1"/>
  <c r="P3159" i="1" s="1"/>
  <c r="O3160" i="1"/>
  <c r="P3160" i="1" s="1"/>
  <c r="O3161" i="1"/>
  <c r="P3161" i="1" s="1"/>
  <c r="O3162" i="1"/>
  <c r="P3162" i="1" s="1"/>
  <c r="O3163" i="1"/>
  <c r="P3163" i="1" s="1"/>
  <c r="O3164" i="1"/>
  <c r="P3164" i="1" s="1"/>
  <c r="O3165" i="1"/>
  <c r="P3165" i="1" s="1"/>
  <c r="O3166" i="1"/>
  <c r="P3166" i="1" s="1"/>
  <c r="O3167" i="1"/>
  <c r="P3167" i="1" s="1"/>
  <c r="O3168" i="1"/>
  <c r="P3168" i="1" s="1"/>
  <c r="O3169" i="1"/>
  <c r="P3169" i="1" s="1"/>
  <c r="O3170" i="1"/>
  <c r="P3170" i="1" s="1"/>
  <c r="O3171" i="1"/>
  <c r="P3171" i="1" s="1"/>
  <c r="O3172" i="1"/>
  <c r="P3172" i="1" s="1"/>
  <c r="O3173" i="1"/>
  <c r="P3173" i="1" s="1"/>
  <c r="O3174" i="1"/>
  <c r="P3174" i="1" s="1"/>
  <c r="O3175" i="1"/>
  <c r="P3175" i="1" s="1"/>
  <c r="O3176" i="1"/>
  <c r="P3176" i="1" s="1"/>
  <c r="O3177" i="1"/>
  <c r="P3177" i="1" s="1"/>
  <c r="O3178" i="1"/>
  <c r="P3178" i="1" s="1"/>
  <c r="O3179" i="1"/>
  <c r="P3179" i="1" s="1"/>
  <c r="O3180" i="1"/>
  <c r="P3180" i="1" s="1"/>
  <c r="O3181" i="1"/>
  <c r="P3181" i="1" s="1"/>
  <c r="O3182" i="1"/>
  <c r="P3182" i="1" s="1"/>
  <c r="O3183" i="1"/>
  <c r="P3183" i="1" s="1"/>
  <c r="O3184" i="1"/>
  <c r="P3184" i="1" s="1"/>
  <c r="O3185" i="1"/>
  <c r="P3185" i="1" s="1"/>
  <c r="O3186" i="1"/>
  <c r="P3186" i="1" s="1"/>
  <c r="O3187" i="1"/>
  <c r="P3187" i="1" s="1"/>
  <c r="O3188" i="1"/>
  <c r="P3188" i="1" s="1"/>
  <c r="O3189" i="1"/>
  <c r="P3189" i="1" s="1"/>
  <c r="O3190" i="1"/>
  <c r="P3190" i="1" s="1"/>
  <c r="O3191" i="1"/>
  <c r="P3191" i="1" s="1"/>
  <c r="O3192" i="1"/>
  <c r="P3192" i="1" s="1"/>
  <c r="O3193" i="1"/>
  <c r="P3193" i="1" s="1"/>
  <c r="O3194" i="1"/>
  <c r="P3194" i="1" s="1"/>
  <c r="O3195" i="1"/>
  <c r="P3195" i="1" s="1"/>
  <c r="O3196" i="1"/>
  <c r="P3196" i="1" s="1"/>
  <c r="O3197" i="1"/>
  <c r="P3197" i="1" s="1"/>
  <c r="O3198" i="1"/>
  <c r="P3198" i="1" s="1"/>
  <c r="O3199" i="1"/>
  <c r="P3199" i="1" s="1"/>
  <c r="O3200" i="1"/>
  <c r="P3200" i="1" s="1"/>
  <c r="O3201" i="1"/>
  <c r="P3201" i="1" s="1"/>
  <c r="O3202" i="1"/>
  <c r="P3202" i="1" s="1"/>
  <c r="O3203" i="1"/>
  <c r="P3203" i="1" s="1"/>
  <c r="O3204" i="1"/>
  <c r="P3204" i="1" s="1"/>
  <c r="O3205" i="1"/>
  <c r="P3205" i="1" s="1"/>
  <c r="O3206" i="1"/>
  <c r="P3206" i="1" s="1"/>
  <c r="O3207" i="1"/>
  <c r="P3207" i="1" s="1"/>
  <c r="O3208" i="1"/>
  <c r="P3208" i="1" s="1"/>
  <c r="O3209" i="1"/>
  <c r="P3209" i="1" s="1"/>
  <c r="O3210" i="1"/>
  <c r="P3210" i="1" s="1"/>
  <c r="O3211" i="1"/>
  <c r="P3211" i="1" s="1"/>
  <c r="O3212" i="1"/>
  <c r="P3212" i="1" s="1"/>
  <c r="O3213" i="1"/>
  <c r="P3213" i="1" s="1"/>
  <c r="O3214" i="1"/>
  <c r="P3214" i="1" s="1"/>
  <c r="O3215" i="1"/>
  <c r="P3215" i="1" s="1"/>
  <c r="O3216" i="1"/>
  <c r="P3216" i="1" s="1"/>
  <c r="O3217" i="1"/>
  <c r="P3217" i="1" s="1"/>
  <c r="O3218" i="1"/>
  <c r="P3218" i="1" s="1"/>
  <c r="O3219" i="1"/>
  <c r="P3219" i="1" s="1"/>
  <c r="O3220" i="1"/>
  <c r="P3220" i="1" s="1"/>
  <c r="O3221" i="1"/>
  <c r="P3221" i="1" s="1"/>
  <c r="O3222" i="1"/>
  <c r="P3222" i="1" s="1"/>
  <c r="O3223" i="1"/>
  <c r="P3223" i="1" s="1"/>
  <c r="O3224" i="1"/>
  <c r="P3224" i="1" s="1"/>
  <c r="O3225" i="1"/>
  <c r="P3225" i="1" s="1"/>
  <c r="O3226" i="1"/>
  <c r="P3226" i="1" s="1"/>
  <c r="O3227" i="1"/>
  <c r="P3227" i="1" s="1"/>
  <c r="O3228" i="1"/>
  <c r="P3228" i="1" s="1"/>
  <c r="O3229" i="1"/>
  <c r="P3229" i="1" s="1"/>
  <c r="O3230" i="1"/>
  <c r="P3230" i="1" s="1"/>
  <c r="O3231" i="1"/>
  <c r="P3231" i="1" s="1"/>
  <c r="O3232" i="1"/>
  <c r="P3232" i="1" s="1"/>
  <c r="O3233" i="1"/>
  <c r="P3233" i="1" s="1"/>
  <c r="O3234" i="1"/>
  <c r="P3234" i="1" s="1"/>
  <c r="O3235" i="1"/>
  <c r="P3235" i="1" s="1"/>
  <c r="O3236" i="1"/>
  <c r="P3236" i="1" s="1"/>
  <c r="O3237" i="1"/>
  <c r="P3237" i="1" s="1"/>
  <c r="O3238" i="1"/>
  <c r="P3238" i="1" s="1"/>
  <c r="O3239" i="1"/>
  <c r="P3239" i="1" s="1"/>
  <c r="O3240" i="1"/>
  <c r="P3240" i="1" s="1"/>
  <c r="O3241" i="1"/>
  <c r="P3241" i="1" s="1"/>
  <c r="O3242" i="1"/>
  <c r="P3242" i="1" s="1"/>
  <c r="O3243" i="1"/>
  <c r="P3243" i="1" s="1"/>
  <c r="O3244" i="1"/>
  <c r="P3244" i="1" s="1"/>
  <c r="O3245" i="1"/>
  <c r="P3245" i="1" s="1"/>
  <c r="O3246" i="1"/>
  <c r="P3246" i="1" s="1"/>
  <c r="O3247" i="1"/>
  <c r="P3247" i="1" s="1"/>
  <c r="O3248" i="1"/>
  <c r="P3248" i="1" s="1"/>
  <c r="O3249" i="1"/>
  <c r="P3249" i="1" s="1"/>
  <c r="O3250" i="1"/>
  <c r="P3250" i="1" s="1"/>
  <c r="O3251" i="1"/>
  <c r="P3251" i="1" s="1"/>
  <c r="O3252" i="1"/>
  <c r="P3252" i="1" s="1"/>
  <c r="O3253" i="1"/>
  <c r="P3253" i="1" s="1"/>
  <c r="O3254" i="1"/>
  <c r="P3254" i="1" s="1"/>
  <c r="O3255" i="1"/>
  <c r="P3255" i="1" s="1"/>
  <c r="O3256" i="1"/>
  <c r="P3256" i="1" s="1"/>
  <c r="O3257" i="1"/>
  <c r="P3257" i="1" s="1"/>
  <c r="O3258" i="1"/>
  <c r="P3258" i="1" s="1"/>
  <c r="O3259" i="1"/>
  <c r="P3259" i="1" s="1"/>
  <c r="O3260" i="1"/>
  <c r="P3260" i="1" s="1"/>
  <c r="O3261" i="1"/>
  <c r="P3261" i="1" s="1"/>
  <c r="O3262" i="1"/>
  <c r="P3262" i="1" s="1"/>
  <c r="O3263" i="1"/>
  <c r="P3263" i="1" s="1"/>
  <c r="O3264" i="1"/>
  <c r="P3264" i="1" s="1"/>
  <c r="O3265" i="1"/>
  <c r="P3265" i="1" s="1"/>
  <c r="O3266" i="1"/>
  <c r="P3266" i="1" s="1"/>
  <c r="O3267" i="1"/>
  <c r="P3267" i="1" s="1"/>
  <c r="O3268" i="1"/>
  <c r="P3268" i="1" s="1"/>
  <c r="O3269" i="1"/>
  <c r="P3269" i="1" s="1"/>
  <c r="O3270" i="1"/>
  <c r="P3270" i="1" s="1"/>
  <c r="O3271" i="1"/>
  <c r="P3271" i="1" s="1"/>
  <c r="O3272" i="1"/>
  <c r="P3272" i="1" s="1"/>
  <c r="O3273" i="1"/>
  <c r="P3273" i="1" s="1"/>
  <c r="O3274" i="1"/>
  <c r="P3274" i="1" s="1"/>
  <c r="O3275" i="1"/>
  <c r="P3275" i="1" s="1"/>
  <c r="O3276" i="1"/>
  <c r="P3276" i="1" s="1"/>
  <c r="O3277" i="1"/>
  <c r="P3277" i="1" s="1"/>
  <c r="O3278" i="1"/>
  <c r="P3278" i="1" s="1"/>
  <c r="O3279" i="1"/>
  <c r="P3279" i="1" s="1"/>
  <c r="O3280" i="1"/>
  <c r="P3280" i="1" s="1"/>
  <c r="O3281" i="1"/>
  <c r="P3281" i="1" s="1"/>
  <c r="O3282" i="1"/>
  <c r="P3282" i="1" s="1"/>
  <c r="O3283" i="1"/>
  <c r="P3283" i="1" s="1"/>
  <c r="O3284" i="1"/>
  <c r="P3284" i="1" s="1"/>
  <c r="O3285" i="1"/>
  <c r="P3285" i="1" s="1"/>
  <c r="O3286" i="1"/>
  <c r="P3286" i="1" s="1"/>
  <c r="O3287" i="1"/>
  <c r="P3287" i="1" s="1"/>
  <c r="O3288" i="1"/>
  <c r="P3288" i="1" s="1"/>
  <c r="O3289" i="1"/>
  <c r="P3289" i="1" s="1"/>
  <c r="O3290" i="1"/>
  <c r="P3290" i="1" s="1"/>
  <c r="O3291" i="1"/>
  <c r="P3291" i="1" s="1"/>
  <c r="O3292" i="1"/>
  <c r="P3292" i="1" s="1"/>
  <c r="O3293" i="1"/>
  <c r="P3293" i="1" s="1"/>
  <c r="O3294" i="1"/>
  <c r="P3294" i="1" s="1"/>
  <c r="O3295" i="1"/>
  <c r="P3295" i="1" s="1"/>
  <c r="O3296" i="1"/>
  <c r="P3296" i="1" s="1"/>
  <c r="O3297" i="1"/>
  <c r="P3297" i="1" s="1"/>
  <c r="O3298" i="1"/>
  <c r="P3298" i="1" s="1"/>
  <c r="O3299" i="1"/>
  <c r="P3299" i="1" s="1"/>
  <c r="O3300" i="1"/>
  <c r="P3300" i="1" s="1"/>
  <c r="O3301" i="1"/>
  <c r="P3301" i="1" s="1"/>
  <c r="O3302" i="1"/>
  <c r="P3302" i="1" s="1"/>
  <c r="O3303" i="1"/>
  <c r="P3303" i="1" s="1"/>
  <c r="O3304" i="1"/>
  <c r="P3304" i="1" s="1"/>
  <c r="P51" i="3"/>
  <c r="Q3" i="2"/>
  <c r="P3" i="2" s="1"/>
  <c r="Q4" i="2"/>
  <c r="P4" i="2" s="1"/>
  <c r="Q5" i="2"/>
  <c r="P5" i="2" s="1"/>
  <c r="Q6" i="2"/>
  <c r="P6" i="2" s="1"/>
  <c r="Q7" i="2"/>
  <c r="P7" i="2" s="1"/>
  <c r="Q8" i="2"/>
  <c r="P8" i="2" s="1"/>
  <c r="Q9" i="2"/>
  <c r="P9" i="2" s="1"/>
  <c r="Q10" i="2"/>
  <c r="P10" i="2" s="1"/>
  <c r="Q11" i="2"/>
  <c r="P11" i="2" s="1"/>
  <c r="Q12" i="2"/>
  <c r="P12" i="2" s="1"/>
  <c r="Q13" i="2"/>
  <c r="P13" i="2" s="1"/>
  <c r="Q14" i="2"/>
  <c r="P14" i="2" s="1"/>
  <c r="Q15" i="2"/>
  <c r="P15" i="2" s="1"/>
  <c r="Q16" i="2"/>
  <c r="P16" i="2" s="1"/>
  <c r="Q17" i="2"/>
  <c r="P17" i="2" s="1"/>
  <c r="Q18" i="2"/>
  <c r="P18" i="2" s="1"/>
  <c r="Q19" i="2"/>
  <c r="P19" i="2" s="1"/>
  <c r="Q20" i="2"/>
  <c r="P20" i="2" s="1"/>
  <c r="Q21" i="2"/>
  <c r="P21" i="2" s="1"/>
  <c r="Q22" i="2"/>
  <c r="P22" i="2" s="1"/>
  <c r="Q23" i="2"/>
  <c r="P23" i="2" s="1"/>
  <c r="Q24" i="2"/>
  <c r="P24" i="2" s="1"/>
  <c r="Q25" i="2"/>
  <c r="P25" i="2" s="1"/>
  <c r="Q26" i="2"/>
  <c r="P26" i="2" s="1"/>
  <c r="Q27" i="2"/>
  <c r="P27" i="2" s="1"/>
  <c r="Q28" i="2"/>
  <c r="P28" i="2" s="1"/>
  <c r="Q29" i="2"/>
  <c r="P29" i="2" s="1"/>
  <c r="Q30" i="2"/>
  <c r="P30" i="2" s="1"/>
  <c r="Q31" i="2"/>
  <c r="P31" i="2" s="1"/>
  <c r="Q32" i="2"/>
  <c r="P32" i="2" s="1"/>
  <c r="Q33" i="2"/>
  <c r="P33" i="2" s="1"/>
  <c r="Q34" i="2"/>
  <c r="P34" i="2" s="1"/>
  <c r="Q35" i="2"/>
  <c r="P35" i="2" s="1"/>
  <c r="Q36" i="2"/>
  <c r="P36" i="2" s="1"/>
  <c r="Q37" i="2"/>
  <c r="P37" i="2" s="1"/>
  <c r="Q38" i="2"/>
  <c r="P38" i="2" s="1"/>
  <c r="Q39" i="2"/>
  <c r="P39" i="2" s="1"/>
  <c r="Q40" i="2"/>
  <c r="P40" i="2" s="1"/>
  <c r="Q41" i="2"/>
  <c r="P41" i="2" s="1"/>
  <c r="Q42" i="2"/>
  <c r="P42" i="2" s="1"/>
  <c r="Q43" i="2"/>
  <c r="P43" i="2" s="1"/>
  <c r="Q44" i="2"/>
  <c r="P44" i="2" s="1"/>
  <c r="Q45" i="2"/>
  <c r="P45" i="2" s="1"/>
  <c r="Q46" i="2"/>
  <c r="P46" i="2" s="1"/>
  <c r="Q47" i="2"/>
  <c r="P47" i="2" s="1"/>
  <c r="Q48" i="2"/>
  <c r="P48" i="2" s="1"/>
  <c r="Q49" i="2"/>
  <c r="P49" i="2" s="1"/>
  <c r="Q50" i="2"/>
  <c r="P50" i="2" s="1"/>
  <c r="Q51" i="2"/>
  <c r="P51" i="2" s="1"/>
  <c r="Q52" i="2"/>
  <c r="P52" i="2" s="1"/>
  <c r="Q53" i="2"/>
  <c r="P53" i="2" s="1"/>
  <c r="Q54" i="2"/>
  <c r="P54" i="2" s="1"/>
  <c r="Q55" i="2"/>
  <c r="P55" i="2" s="1"/>
  <c r="Q56" i="2"/>
  <c r="P56" i="2" s="1"/>
  <c r="Q57" i="2"/>
  <c r="P57" i="2" s="1"/>
  <c r="Q58" i="2"/>
  <c r="P58" i="2" s="1"/>
  <c r="Q59" i="2"/>
  <c r="P59" i="2" s="1"/>
  <c r="Q60" i="2"/>
  <c r="P60" i="2" s="1"/>
  <c r="Q61" i="2"/>
  <c r="P61" i="2" s="1"/>
  <c r="Q62" i="2"/>
  <c r="P62" i="2" s="1"/>
  <c r="Q63" i="2"/>
  <c r="P63" i="2" s="1"/>
  <c r="Q64" i="2"/>
  <c r="P64" i="2" s="1"/>
  <c r="Q65" i="2"/>
  <c r="P65" i="2" s="1"/>
  <c r="Q66" i="2"/>
  <c r="P66" i="2" s="1"/>
  <c r="Q67" i="2"/>
  <c r="P67" i="2" s="1"/>
  <c r="Q68" i="2"/>
  <c r="P68" i="2" s="1"/>
  <c r="Q69" i="2"/>
  <c r="P69" i="2" s="1"/>
  <c r="Q70" i="2"/>
  <c r="P70" i="2" s="1"/>
  <c r="Q71" i="2"/>
  <c r="P71" i="2" s="1"/>
  <c r="Q72" i="2"/>
  <c r="P72" i="2" s="1"/>
  <c r="Q73" i="2"/>
  <c r="P73" i="2" s="1"/>
  <c r="Q74" i="2"/>
  <c r="P74" i="2" s="1"/>
  <c r="Q75" i="2"/>
  <c r="P75" i="2" s="1"/>
  <c r="Q76" i="2"/>
  <c r="P76" i="2" s="1"/>
  <c r="Q77" i="2"/>
  <c r="P77" i="2" s="1"/>
  <c r="Q78" i="2"/>
  <c r="P78" i="2" s="1"/>
  <c r="Q79" i="2"/>
  <c r="P79" i="2" s="1"/>
  <c r="Q80" i="2"/>
  <c r="P80" i="2" s="1"/>
  <c r="Q81" i="2"/>
  <c r="P81" i="2" s="1"/>
  <c r="Q82" i="2"/>
  <c r="P82" i="2" s="1"/>
  <c r="Q83" i="2"/>
  <c r="P83" i="2" s="1"/>
  <c r="Q84" i="2"/>
  <c r="P84" i="2" s="1"/>
  <c r="Q85" i="2"/>
  <c r="P85" i="2" s="1"/>
  <c r="Q86" i="2"/>
  <c r="P86" i="2" s="1"/>
  <c r="Q87" i="2"/>
  <c r="P87" i="2" s="1"/>
  <c r="Q88" i="2"/>
  <c r="P88" i="2" s="1"/>
  <c r="Q89" i="2"/>
  <c r="P89" i="2" s="1"/>
  <c r="Q90" i="2"/>
  <c r="P90" i="2" s="1"/>
  <c r="Q91" i="2"/>
  <c r="P91" i="2" s="1"/>
  <c r="Q92" i="2"/>
  <c r="P92" i="2" s="1"/>
  <c r="Q93" i="2"/>
  <c r="P93" i="2" s="1"/>
  <c r="Q94" i="2"/>
  <c r="P94" i="2" s="1"/>
  <c r="Q95" i="2"/>
  <c r="P95" i="2" s="1"/>
  <c r="Q96" i="2"/>
  <c r="P96" i="2" s="1"/>
  <c r="Q97" i="2"/>
  <c r="P97" i="2" s="1"/>
  <c r="Q98" i="2"/>
  <c r="P98" i="2" s="1"/>
  <c r="Q99" i="2"/>
  <c r="P99" i="2" s="1"/>
  <c r="Q100" i="2"/>
  <c r="P100" i="2" s="1"/>
  <c r="Q101" i="2"/>
  <c r="P101" i="2" s="1"/>
  <c r="Q102" i="2"/>
  <c r="P102" i="2" s="1"/>
  <c r="Q103" i="2"/>
  <c r="P103" i="2" s="1"/>
  <c r="Q104" i="2"/>
  <c r="P104" i="2" s="1"/>
  <c r="Q105" i="2"/>
  <c r="P105" i="2" s="1"/>
  <c r="Q106" i="2"/>
  <c r="P106" i="2" s="1"/>
  <c r="Q107" i="2"/>
  <c r="P107" i="2" s="1"/>
  <c r="Q108" i="2"/>
  <c r="P108" i="2" s="1"/>
  <c r="Q109" i="2"/>
  <c r="P109" i="2" s="1"/>
  <c r="Q110" i="2"/>
  <c r="P110" i="2" s="1"/>
  <c r="Q111" i="2"/>
  <c r="P111" i="2" s="1"/>
  <c r="Q112" i="2"/>
  <c r="P112" i="2" s="1"/>
  <c r="Q113" i="2"/>
  <c r="P113" i="2" s="1"/>
  <c r="Q114" i="2"/>
  <c r="P114" i="2" s="1"/>
  <c r="Q115" i="2"/>
  <c r="P115" i="2" s="1"/>
  <c r="Q116" i="2"/>
  <c r="P116" i="2" s="1"/>
  <c r="Q117" i="2"/>
  <c r="P117" i="2" s="1"/>
  <c r="Q118" i="2"/>
  <c r="P118" i="2" s="1"/>
  <c r="Q119" i="2"/>
  <c r="P119" i="2" s="1"/>
  <c r="Q120" i="2"/>
  <c r="P120" i="2" s="1"/>
  <c r="Q121" i="2"/>
  <c r="P121" i="2" s="1"/>
  <c r="Q122" i="2"/>
  <c r="P122" i="2" s="1"/>
  <c r="Q123" i="2"/>
  <c r="P123" i="2" s="1"/>
  <c r="Q125" i="2"/>
  <c r="P125" i="2" s="1"/>
  <c r="Q126" i="2"/>
  <c r="P126" i="2" s="1"/>
  <c r="Q127" i="2"/>
  <c r="P127" i="2" s="1"/>
  <c r="Q128" i="2"/>
  <c r="P128" i="2" s="1"/>
  <c r="Q129" i="2"/>
  <c r="P129" i="2" s="1"/>
  <c r="Q130" i="2"/>
  <c r="P130" i="2" s="1"/>
  <c r="Q131" i="2"/>
  <c r="P131" i="2" s="1"/>
  <c r="Q132" i="2"/>
  <c r="P132" i="2" s="1"/>
  <c r="Q133" i="2"/>
  <c r="P133" i="2" s="1"/>
  <c r="Q134" i="2"/>
  <c r="P134" i="2" s="1"/>
  <c r="Q135" i="2"/>
  <c r="P135" i="2" s="1"/>
  <c r="Q136" i="2"/>
  <c r="P136" i="2" s="1"/>
  <c r="Q137" i="2"/>
  <c r="P137" i="2" s="1"/>
  <c r="Q138" i="2"/>
  <c r="P138" i="2" s="1"/>
  <c r="Q139" i="2"/>
  <c r="P139" i="2" s="1"/>
  <c r="Q140" i="2"/>
  <c r="P140" i="2" s="1"/>
  <c r="Q141" i="2"/>
  <c r="P141" i="2" s="1"/>
  <c r="Q142" i="2"/>
  <c r="P142" i="2" s="1"/>
  <c r="Q143" i="2"/>
  <c r="P143" i="2" s="1"/>
  <c r="Q144" i="2"/>
  <c r="P144" i="2" s="1"/>
  <c r="Q145" i="2"/>
  <c r="P145" i="2" s="1"/>
  <c r="Q146" i="2"/>
  <c r="P146" i="2" s="1"/>
  <c r="Q147" i="2"/>
  <c r="P147" i="2" s="1"/>
  <c r="Q148" i="2"/>
  <c r="P148" i="2" s="1"/>
  <c r="Q149" i="2"/>
  <c r="P149" i="2" s="1"/>
  <c r="Q150" i="2"/>
  <c r="P150" i="2" s="1"/>
  <c r="Q151" i="2"/>
  <c r="P151" i="2" s="1"/>
  <c r="Q152" i="2"/>
  <c r="P152" i="2" s="1"/>
  <c r="Q153" i="2"/>
  <c r="P153" i="2" s="1"/>
  <c r="Q154" i="2"/>
  <c r="P154" i="2" s="1"/>
  <c r="Q155" i="2"/>
  <c r="P155" i="2" s="1"/>
  <c r="Q156" i="2"/>
  <c r="P156" i="2" s="1"/>
  <c r="Q157" i="2"/>
  <c r="P157" i="2" s="1"/>
  <c r="Q158" i="2"/>
  <c r="P158" i="2" s="1"/>
  <c r="Q159" i="2"/>
  <c r="P159" i="2" s="1"/>
  <c r="Q160" i="2"/>
  <c r="P160" i="2" s="1"/>
  <c r="Q161" i="2"/>
  <c r="P161" i="2" s="1"/>
  <c r="Q162" i="2"/>
  <c r="P162" i="2" s="1"/>
  <c r="Q163" i="2"/>
  <c r="P163" i="2" s="1"/>
  <c r="Q164" i="2"/>
  <c r="P164" i="2" s="1"/>
  <c r="Q165" i="2"/>
  <c r="P165" i="2" s="1"/>
  <c r="Q166" i="2"/>
  <c r="P166" i="2" s="1"/>
  <c r="Q167" i="2"/>
  <c r="P167" i="2" s="1"/>
  <c r="Q168" i="2"/>
  <c r="P168" i="2" s="1"/>
  <c r="Q169" i="2"/>
  <c r="P169" i="2" s="1"/>
  <c r="Q170" i="2"/>
  <c r="P170" i="2" s="1"/>
  <c r="Q171" i="2"/>
  <c r="P171" i="2" s="1"/>
  <c r="Q172" i="2"/>
  <c r="P172" i="2" s="1"/>
  <c r="Q173" i="2"/>
  <c r="P173" i="2" s="1"/>
  <c r="Q174" i="2"/>
  <c r="P174" i="2" s="1"/>
  <c r="Q175" i="2"/>
  <c r="P175" i="2" s="1"/>
  <c r="Q176" i="2"/>
  <c r="P176" i="2" s="1"/>
  <c r="Q177" i="2"/>
  <c r="P177" i="2" s="1"/>
  <c r="Q178" i="2"/>
  <c r="P178" i="2" s="1"/>
  <c r="Q179" i="2"/>
  <c r="P179" i="2" s="1"/>
  <c r="Q180" i="2"/>
  <c r="P180" i="2" s="1"/>
  <c r="Q181" i="2"/>
  <c r="P181" i="2" s="1"/>
  <c r="Q182" i="2"/>
  <c r="P182" i="2" s="1"/>
  <c r="Q183" i="2"/>
  <c r="P183" i="2" s="1"/>
  <c r="Q184" i="2"/>
  <c r="P184" i="2" s="1"/>
  <c r="Q185" i="2"/>
  <c r="P185" i="2" s="1"/>
  <c r="Q186" i="2"/>
  <c r="P186" i="2" s="1"/>
  <c r="Q187" i="2"/>
  <c r="P187" i="2" s="1"/>
  <c r="Q188" i="2"/>
  <c r="P188" i="2" s="1"/>
  <c r="Q189" i="2"/>
  <c r="P189" i="2" s="1"/>
  <c r="Q190" i="2"/>
  <c r="P190" i="2" s="1"/>
  <c r="Q191" i="2"/>
  <c r="P191" i="2" s="1"/>
  <c r="Q192" i="2"/>
  <c r="P192" i="2" s="1"/>
  <c r="Q193" i="2"/>
  <c r="P193" i="2" s="1"/>
  <c r="Q194" i="2"/>
  <c r="P194" i="2" s="1"/>
  <c r="Q195" i="2"/>
  <c r="P195" i="2" s="1"/>
  <c r="Q196" i="2"/>
  <c r="P196" i="2" s="1"/>
  <c r="Q197" i="2"/>
  <c r="P197" i="2" s="1"/>
  <c r="Q198" i="2"/>
  <c r="P198" i="2" s="1"/>
  <c r="Q199" i="2"/>
  <c r="P199" i="2" s="1"/>
  <c r="Q200" i="2"/>
  <c r="P200" i="2" s="1"/>
  <c r="Q201" i="2"/>
  <c r="P201" i="2" s="1"/>
  <c r="Q202" i="2"/>
  <c r="P202" i="2" s="1"/>
  <c r="Q203" i="2"/>
  <c r="P203" i="2" s="1"/>
  <c r="Q204" i="2"/>
  <c r="P204" i="2" s="1"/>
  <c r="Q205" i="2"/>
  <c r="P205" i="2" s="1"/>
  <c r="Q206" i="2"/>
  <c r="P206" i="2" s="1"/>
  <c r="Q207" i="2"/>
  <c r="P207" i="2" s="1"/>
  <c r="Q208" i="2"/>
  <c r="P208" i="2" s="1"/>
  <c r="Q209" i="2"/>
  <c r="P209" i="2" s="1"/>
  <c r="Q210" i="2"/>
  <c r="P210" i="2" s="1"/>
  <c r="Q211" i="2"/>
  <c r="P211" i="2" s="1"/>
  <c r="Q212" i="2"/>
  <c r="P212" i="2" s="1"/>
  <c r="Q213" i="2"/>
  <c r="P213" i="2" s="1"/>
  <c r="Q214" i="2"/>
  <c r="P214" i="2" s="1"/>
  <c r="Q215" i="2"/>
  <c r="P215" i="2" s="1"/>
  <c r="Q216" i="2"/>
  <c r="P216" i="2" s="1"/>
  <c r="Q217" i="2"/>
  <c r="P217" i="2" s="1"/>
  <c r="Q218" i="2"/>
  <c r="P218" i="2" s="1"/>
  <c r="Q219" i="2"/>
  <c r="P219" i="2" s="1"/>
  <c r="Q220" i="2"/>
  <c r="P220" i="2" s="1"/>
  <c r="Q221" i="2"/>
  <c r="P221" i="2" s="1"/>
  <c r="Q222" i="2"/>
  <c r="P222" i="2" s="1"/>
  <c r="Q223" i="2"/>
  <c r="P223" i="2" s="1"/>
  <c r="Q224" i="2"/>
  <c r="P224" i="2" s="1"/>
  <c r="Q225" i="2"/>
  <c r="P225" i="2" s="1"/>
  <c r="Q226" i="2"/>
  <c r="P226" i="2" s="1"/>
  <c r="Q227" i="2"/>
  <c r="P227" i="2" s="1"/>
  <c r="Q228" i="2"/>
  <c r="P228" i="2" s="1"/>
  <c r="Q229" i="2"/>
  <c r="P229" i="2" s="1"/>
  <c r="Q230" i="2"/>
  <c r="P230" i="2" s="1"/>
  <c r="Q231" i="2"/>
  <c r="P231" i="2" s="1"/>
  <c r="Q232" i="2"/>
  <c r="P232" i="2" s="1"/>
  <c r="Q233" i="2"/>
  <c r="P233" i="2" s="1"/>
  <c r="Q234" i="2"/>
  <c r="P234" i="2" s="1"/>
  <c r="Q235" i="2"/>
  <c r="P235" i="2" s="1"/>
  <c r="Q236" i="2"/>
  <c r="P236" i="2" s="1"/>
  <c r="Q237" i="2"/>
  <c r="P237" i="2" s="1"/>
  <c r="Q238" i="2"/>
  <c r="P238" i="2" s="1"/>
  <c r="Q239" i="2"/>
  <c r="P239" i="2" s="1"/>
  <c r="Q240" i="2"/>
  <c r="P240" i="2" s="1"/>
  <c r="Q241" i="2"/>
  <c r="P241" i="2" s="1"/>
  <c r="Q242" i="2"/>
  <c r="P242" i="2" s="1"/>
  <c r="Q243" i="2"/>
  <c r="P243" i="2" s="1"/>
  <c r="Q244" i="2"/>
  <c r="P244" i="2" s="1"/>
  <c r="Q245" i="2"/>
  <c r="P245" i="2" s="1"/>
  <c r="Q246" i="2"/>
  <c r="P246" i="2" s="1"/>
  <c r="Q247" i="2"/>
  <c r="P247" i="2" s="1"/>
  <c r="Q248" i="2"/>
  <c r="P248" i="2" s="1"/>
  <c r="Q249" i="2"/>
  <c r="P249" i="2" s="1"/>
  <c r="Q250" i="2"/>
  <c r="P250" i="2" s="1"/>
  <c r="Q251" i="2"/>
  <c r="P251" i="2" s="1"/>
  <c r="Q252" i="2"/>
  <c r="P252" i="2" s="1"/>
  <c r="Q253" i="2"/>
  <c r="P253" i="2" s="1"/>
  <c r="Q254" i="2"/>
  <c r="P254" i="2" s="1"/>
  <c r="Q255" i="2"/>
  <c r="P255" i="2" s="1"/>
  <c r="Q256" i="2"/>
  <c r="P256" i="2" s="1"/>
  <c r="Q257" i="2"/>
  <c r="P257" i="2" s="1"/>
  <c r="Q258" i="2"/>
  <c r="P258" i="2" s="1"/>
  <c r="Q259" i="2"/>
  <c r="P259" i="2" s="1"/>
  <c r="Q260" i="2"/>
  <c r="P260" i="2" s="1"/>
  <c r="Q261" i="2"/>
  <c r="P261" i="2" s="1"/>
  <c r="Q262" i="2"/>
  <c r="P262" i="2" s="1"/>
  <c r="Q263" i="2"/>
  <c r="P263" i="2" s="1"/>
  <c r="Q264" i="2"/>
  <c r="P264" i="2" s="1"/>
  <c r="Q265" i="2"/>
  <c r="P265" i="2" s="1"/>
  <c r="Q266" i="2"/>
  <c r="P266" i="2" s="1"/>
  <c r="Q267" i="2"/>
  <c r="P267" i="2" s="1"/>
  <c r="Q268" i="2"/>
  <c r="P268" i="2" s="1"/>
  <c r="Q269" i="2"/>
  <c r="P269" i="2" s="1"/>
  <c r="Q270" i="2"/>
  <c r="P270" i="2" s="1"/>
  <c r="Q271" i="2"/>
  <c r="P271" i="2" s="1"/>
  <c r="Q272" i="2"/>
  <c r="P272" i="2" s="1"/>
  <c r="Q273" i="2"/>
  <c r="P273" i="2" s="1"/>
  <c r="Q274" i="2"/>
  <c r="P274" i="2" s="1"/>
  <c r="Q275" i="2"/>
  <c r="P275" i="2" s="1"/>
  <c r="Q276" i="2"/>
  <c r="P276" i="2" s="1"/>
  <c r="Q277" i="2"/>
  <c r="P277" i="2" s="1"/>
  <c r="Q278" i="2"/>
  <c r="P278" i="2" s="1"/>
  <c r="Q279" i="2"/>
  <c r="P279" i="2" s="1"/>
  <c r="Q280" i="2"/>
  <c r="P280" i="2" s="1"/>
  <c r="Q281" i="2"/>
  <c r="P281" i="2" s="1"/>
  <c r="Q282" i="2"/>
  <c r="P282" i="2" s="1"/>
  <c r="Q283" i="2"/>
  <c r="P283" i="2" s="1"/>
  <c r="Q284" i="2"/>
  <c r="P284" i="2" s="1"/>
  <c r="Q285" i="2"/>
  <c r="P285" i="2" s="1"/>
  <c r="Q286" i="2"/>
  <c r="P286" i="2" s="1"/>
  <c r="Q287" i="2"/>
  <c r="P287" i="2" s="1"/>
  <c r="Q288" i="2"/>
  <c r="P288" i="2" s="1"/>
  <c r="Q289" i="2"/>
  <c r="P289" i="2" s="1"/>
  <c r="Q290" i="2"/>
  <c r="P290" i="2" s="1"/>
  <c r="Q291" i="2"/>
  <c r="P291" i="2" s="1"/>
  <c r="Q292" i="2"/>
  <c r="P292" i="2" s="1"/>
  <c r="Q293" i="2"/>
  <c r="P293" i="2" s="1"/>
  <c r="Q294" i="2"/>
  <c r="P294" i="2" s="1"/>
  <c r="Q295" i="2"/>
  <c r="P295" i="2" s="1"/>
  <c r="Q296" i="2"/>
  <c r="P296" i="2" s="1"/>
  <c r="Q297" i="2"/>
  <c r="P297" i="2" s="1"/>
  <c r="Q298" i="2"/>
  <c r="P298" i="2" s="1"/>
  <c r="Q299" i="2"/>
  <c r="P299" i="2" s="1"/>
  <c r="Q300" i="2"/>
  <c r="P300" i="2" s="1"/>
  <c r="Q301" i="2"/>
  <c r="P301" i="2" s="1"/>
  <c r="Q302" i="2"/>
  <c r="P302" i="2" s="1"/>
  <c r="Q303" i="2"/>
  <c r="P303" i="2" s="1"/>
  <c r="Q304" i="2"/>
  <c r="P304" i="2" s="1"/>
  <c r="Q305" i="2"/>
  <c r="P305" i="2" s="1"/>
  <c r="Q306" i="2"/>
  <c r="P306" i="2" s="1"/>
  <c r="Q307" i="2"/>
  <c r="P307" i="2" s="1"/>
  <c r="Q308" i="2"/>
  <c r="P308" i="2" s="1"/>
  <c r="Q309" i="2"/>
  <c r="P309" i="2" s="1"/>
  <c r="Q310" i="2"/>
  <c r="P310" i="2" s="1"/>
  <c r="Q311" i="2"/>
  <c r="P311" i="2" s="1"/>
  <c r="Q312" i="2"/>
  <c r="P312" i="2" s="1"/>
  <c r="Q313" i="2"/>
  <c r="P313" i="2" s="1"/>
  <c r="Q314" i="2"/>
  <c r="P314" i="2" s="1"/>
  <c r="Q315" i="2"/>
  <c r="P315" i="2" s="1"/>
  <c r="Q316" i="2"/>
  <c r="P316" i="2" s="1"/>
  <c r="Q317" i="2"/>
  <c r="P317" i="2" s="1"/>
  <c r="Q318" i="2"/>
  <c r="P318" i="2" s="1"/>
  <c r="Q319" i="2"/>
  <c r="P319" i="2" s="1"/>
  <c r="Q320" i="2"/>
  <c r="P320" i="2" s="1"/>
  <c r="Q321" i="2"/>
  <c r="P321" i="2" s="1"/>
  <c r="Q322" i="2"/>
  <c r="P322" i="2" s="1"/>
  <c r="Q323" i="2"/>
  <c r="P323" i="2" s="1"/>
  <c r="Q324" i="2"/>
  <c r="P324" i="2" s="1"/>
  <c r="Q325" i="2"/>
  <c r="P325" i="2" s="1"/>
  <c r="Q326" i="2"/>
  <c r="P326" i="2" s="1"/>
  <c r="Q327" i="2"/>
  <c r="P327" i="2" s="1"/>
  <c r="Q328" i="2"/>
  <c r="P328" i="2" s="1"/>
  <c r="Q329" i="2"/>
  <c r="P329" i="2" s="1"/>
  <c r="Q330" i="2"/>
  <c r="P330" i="2" s="1"/>
  <c r="Q331" i="2"/>
  <c r="P331" i="2" s="1"/>
  <c r="Q332" i="2"/>
  <c r="P332" i="2" s="1"/>
  <c r="Q333" i="2"/>
  <c r="P333" i="2" s="1"/>
  <c r="Q334" i="2"/>
  <c r="P334" i="2" s="1"/>
  <c r="Q335" i="2"/>
  <c r="P335" i="2" s="1"/>
  <c r="Q336" i="2"/>
  <c r="P336" i="2" s="1"/>
  <c r="Q337" i="2"/>
  <c r="P337" i="2" s="1"/>
  <c r="Q338" i="2"/>
  <c r="P338" i="2" s="1"/>
  <c r="Q339" i="2"/>
  <c r="P339" i="2" s="1"/>
  <c r="Q340" i="2"/>
  <c r="P340" i="2" s="1"/>
  <c r="Q341" i="2"/>
  <c r="P341" i="2" s="1"/>
  <c r="Q342" i="2"/>
  <c r="P342" i="2" s="1"/>
  <c r="Q344" i="2"/>
  <c r="P344" i="2" s="1"/>
  <c r="Q345" i="2"/>
  <c r="P345" i="2" s="1"/>
  <c r="Q346" i="2"/>
  <c r="P346" i="2" s="1"/>
  <c r="Q347" i="2"/>
  <c r="P347" i="2" s="1"/>
  <c r="Q348" i="2"/>
  <c r="P348" i="2" s="1"/>
  <c r="Q349" i="2"/>
  <c r="P349" i="2" s="1"/>
  <c r="Q350" i="2"/>
  <c r="P350" i="2" s="1"/>
  <c r="Q351" i="2"/>
  <c r="P351" i="2" s="1"/>
  <c r="Q352" i="2"/>
  <c r="P352" i="2" s="1"/>
  <c r="Q353" i="2"/>
  <c r="P353" i="2" s="1"/>
  <c r="Q354" i="2"/>
  <c r="P354" i="2" s="1"/>
  <c r="Q355" i="2"/>
  <c r="P355" i="2" s="1"/>
  <c r="Q356" i="2"/>
  <c r="P356" i="2" s="1"/>
  <c r="Q357" i="2"/>
  <c r="P357" i="2" s="1"/>
  <c r="Q358" i="2"/>
  <c r="P358" i="2" s="1"/>
  <c r="Q359" i="2"/>
  <c r="P359" i="2" s="1"/>
  <c r="Q360" i="2"/>
  <c r="P360" i="2" s="1"/>
  <c r="Q361" i="2"/>
  <c r="P361" i="2" s="1"/>
  <c r="Q362" i="2"/>
  <c r="P362" i="2" s="1"/>
  <c r="Q363" i="2"/>
  <c r="P363" i="2" s="1"/>
  <c r="Q364" i="2"/>
  <c r="P364" i="2" s="1"/>
  <c r="Q365" i="2"/>
  <c r="P365" i="2" s="1"/>
  <c r="Q366" i="2"/>
  <c r="P366" i="2" s="1"/>
  <c r="Q367" i="2"/>
  <c r="P367" i="2" s="1"/>
  <c r="Q368" i="2"/>
  <c r="P368" i="2" s="1"/>
  <c r="Q369" i="2"/>
  <c r="P369" i="2" s="1"/>
  <c r="Q370" i="2"/>
  <c r="P370" i="2" s="1"/>
  <c r="Q371" i="2"/>
  <c r="P371" i="2" s="1"/>
  <c r="Q372" i="2"/>
  <c r="P372" i="2" s="1"/>
  <c r="Q373" i="2"/>
  <c r="P373" i="2" s="1"/>
  <c r="Q374" i="2"/>
  <c r="P374" i="2" s="1"/>
  <c r="Q375" i="2"/>
  <c r="P375" i="2" s="1"/>
  <c r="Q376" i="2"/>
  <c r="P376" i="2" s="1"/>
  <c r="Q377" i="2"/>
  <c r="P377" i="2" s="1"/>
  <c r="Q378" i="2"/>
  <c r="P378" i="2" s="1"/>
  <c r="Q379" i="2"/>
  <c r="P379" i="2" s="1"/>
  <c r="Q380" i="2"/>
  <c r="P380" i="2" s="1"/>
  <c r="Q381" i="2"/>
  <c r="P381" i="2" s="1"/>
  <c r="Q382" i="2"/>
  <c r="P382" i="2" s="1"/>
  <c r="Q383" i="2"/>
  <c r="P383" i="2" s="1"/>
  <c r="Q384" i="2"/>
  <c r="P384" i="2" s="1"/>
  <c r="Q385" i="2"/>
  <c r="P385" i="2" s="1"/>
  <c r="Q386" i="2"/>
  <c r="P386" i="2" s="1"/>
  <c r="Q387" i="2"/>
  <c r="P387" i="2" s="1"/>
  <c r="Q388" i="2"/>
  <c r="P388" i="2" s="1"/>
  <c r="Q389" i="2"/>
  <c r="P389" i="2" s="1"/>
  <c r="Q390" i="2"/>
  <c r="P390" i="2" s="1"/>
  <c r="Q391" i="2"/>
  <c r="P391" i="2" s="1"/>
  <c r="Q392" i="2"/>
  <c r="P392" i="2" s="1"/>
  <c r="Q393" i="2"/>
  <c r="P393" i="2" s="1"/>
  <c r="Q394" i="2"/>
  <c r="P394" i="2" s="1"/>
  <c r="Q395" i="2"/>
  <c r="P395" i="2" s="1"/>
  <c r="Q396" i="2"/>
  <c r="P396" i="2" s="1"/>
  <c r="Q397" i="2"/>
  <c r="P397" i="2" s="1"/>
  <c r="Q398" i="2"/>
  <c r="P398" i="2" s="1"/>
  <c r="Q399" i="2"/>
  <c r="P399" i="2" s="1"/>
  <c r="Q400" i="2"/>
  <c r="P400" i="2" s="1"/>
  <c r="Q401" i="2"/>
  <c r="P401" i="2" s="1"/>
  <c r="Q402" i="2"/>
  <c r="P402" i="2" s="1"/>
  <c r="Q403" i="2"/>
  <c r="P403" i="2" s="1"/>
  <c r="Q404" i="2"/>
  <c r="P404" i="2" s="1"/>
  <c r="Q405" i="2"/>
  <c r="P405" i="2" s="1"/>
  <c r="Q406" i="2"/>
  <c r="P406" i="2" s="1"/>
  <c r="Q407" i="2"/>
  <c r="P407" i="2" s="1"/>
  <c r="Q408" i="2"/>
  <c r="P408" i="2" s="1"/>
  <c r="Q409" i="2"/>
  <c r="P409" i="2" s="1"/>
  <c r="Q410" i="2"/>
  <c r="P410" i="2" s="1"/>
  <c r="Q411" i="2"/>
  <c r="P411" i="2" s="1"/>
  <c r="Q412" i="2"/>
  <c r="P412" i="2" s="1"/>
  <c r="Q413" i="2"/>
  <c r="P413" i="2" s="1"/>
  <c r="Q414" i="2"/>
  <c r="P414" i="2" s="1"/>
  <c r="Q415" i="2"/>
  <c r="P415" i="2" s="1"/>
  <c r="Q416" i="2"/>
  <c r="P416" i="2" s="1"/>
  <c r="Q417" i="2"/>
  <c r="P417" i="2" s="1"/>
  <c r="Q418" i="2"/>
  <c r="P418" i="2" s="1"/>
  <c r="Q419" i="2"/>
  <c r="P419" i="2" s="1"/>
  <c r="Q420" i="2"/>
  <c r="P420" i="2" s="1"/>
  <c r="Q421" i="2"/>
  <c r="P421" i="2" s="1"/>
  <c r="Q422" i="2"/>
  <c r="P422" i="2" s="1"/>
  <c r="Q423" i="2"/>
  <c r="P423" i="2" s="1"/>
  <c r="Q424" i="2"/>
  <c r="P424" i="2" s="1"/>
  <c r="Q425" i="2"/>
  <c r="P425" i="2" s="1"/>
  <c r="Q426" i="2"/>
  <c r="P426" i="2" s="1"/>
  <c r="Q427" i="2"/>
  <c r="P427" i="2" s="1"/>
  <c r="Q428" i="2"/>
  <c r="P428" i="2" s="1"/>
  <c r="Q429" i="2"/>
  <c r="P429" i="2" s="1"/>
  <c r="Q430" i="2"/>
  <c r="P430" i="2" s="1"/>
  <c r="Q431" i="2"/>
  <c r="P431" i="2" s="1"/>
  <c r="Q432" i="2"/>
  <c r="P432" i="2" s="1"/>
  <c r="Q433" i="2"/>
  <c r="P433" i="2" s="1"/>
  <c r="Q434" i="2"/>
  <c r="P434" i="2" s="1"/>
  <c r="Q435" i="2"/>
  <c r="P435" i="2" s="1"/>
  <c r="Q436" i="2"/>
  <c r="P436" i="2" s="1"/>
  <c r="Q437" i="2"/>
  <c r="P437" i="2" s="1"/>
  <c r="Q438" i="2"/>
  <c r="P438" i="2" s="1"/>
  <c r="Q439" i="2"/>
  <c r="P439" i="2" s="1"/>
  <c r="Q440" i="2"/>
  <c r="P440" i="2" s="1"/>
  <c r="Q441" i="2"/>
  <c r="P441" i="2" s="1"/>
  <c r="Q442" i="2"/>
  <c r="P442" i="2" s="1"/>
  <c r="Q443" i="2"/>
  <c r="P443" i="2" s="1"/>
  <c r="Q444" i="2"/>
  <c r="P444" i="2" s="1"/>
  <c r="Q445" i="2"/>
  <c r="P445" i="2" s="1"/>
  <c r="Q446" i="2"/>
  <c r="P446" i="2" s="1"/>
  <c r="Q447" i="2"/>
  <c r="P447" i="2" s="1"/>
  <c r="Q448" i="2"/>
  <c r="P448" i="2" s="1"/>
  <c r="Q449" i="2"/>
  <c r="P449" i="2" s="1"/>
  <c r="Q450" i="2"/>
  <c r="P450" i="2" s="1"/>
  <c r="Q451" i="2"/>
  <c r="P451" i="2" s="1"/>
  <c r="Q452" i="2"/>
  <c r="P452" i="2" s="1"/>
  <c r="Q453" i="2"/>
  <c r="P453" i="2" s="1"/>
  <c r="Q454" i="2"/>
  <c r="P454" i="2" s="1"/>
  <c r="Q455" i="2"/>
  <c r="P455" i="2" s="1"/>
  <c r="Q456" i="2"/>
  <c r="P456" i="2" s="1"/>
  <c r="Q457" i="2"/>
  <c r="P457" i="2" s="1"/>
  <c r="Q458" i="2"/>
  <c r="P458" i="2" s="1"/>
  <c r="Q459" i="2"/>
  <c r="P459" i="2" s="1"/>
  <c r="Q460" i="2"/>
  <c r="P460" i="2" s="1"/>
  <c r="Q461" i="2"/>
  <c r="P461" i="2" s="1"/>
  <c r="Q462" i="2"/>
  <c r="P462" i="2" s="1"/>
  <c r="Q463" i="2"/>
  <c r="P463" i="2" s="1"/>
  <c r="Q464" i="2"/>
  <c r="P464" i="2" s="1"/>
  <c r="Q465" i="2"/>
  <c r="P465" i="2" s="1"/>
  <c r="Q466" i="2"/>
  <c r="P466" i="2" s="1"/>
  <c r="Q467" i="2"/>
  <c r="P467" i="2" s="1"/>
  <c r="Q468" i="2"/>
  <c r="P468" i="2" s="1"/>
  <c r="Q469" i="2"/>
  <c r="P469" i="2" s="1"/>
  <c r="Q470" i="2"/>
  <c r="P470" i="2" s="1"/>
  <c r="Q471" i="2"/>
  <c r="P471" i="2" s="1"/>
  <c r="Q472" i="2"/>
  <c r="P472" i="2" s="1"/>
  <c r="Q473" i="2"/>
  <c r="P473" i="2" s="1"/>
  <c r="Q474" i="2"/>
  <c r="P474" i="2" s="1"/>
  <c r="Q475" i="2"/>
  <c r="P475" i="2" s="1"/>
  <c r="Q476" i="2"/>
  <c r="P476" i="2" s="1"/>
  <c r="Q477" i="2"/>
  <c r="P477" i="2" s="1"/>
  <c r="Q478" i="2"/>
  <c r="P478" i="2" s="1"/>
  <c r="Q479" i="2"/>
  <c r="P479" i="2" s="1"/>
  <c r="Q480" i="2"/>
  <c r="P480" i="2" s="1"/>
  <c r="Q481" i="2"/>
  <c r="P481" i="2" s="1"/>
  <c r="Q482" i="2"/>
  <c r="P482" i="2" s="1"/>
  <c r="Q483" i="2"/>
  <c r="P483" i="2" s="1"/>
  <c r="Q484" i="2"/>
  <c r="P484" i="2" s="1"/>
  <c r="Q485" i="2"/>
  <c r="P485" i="2" s="1"/>
  <c r="Q486" i="2"/>
  <c r="P486" i="2" s="1"/>
  <c r="Q487" i="2"/>
  <c r="P487" i="2" s="1"/>
  <c r="Q488" i="2"/>
  <c r="P488" i="2" s="1"/>
  <c r="Q489" i="2"/>
  <c r="P489" i="2" s="1"/>
  <c r="Q490" i="2"/>
  <c r="P490" i="2" s="1"/>
  <c r="Q491" i="2"/>
  <c r="P491" i="2" s="1"/>
  <c r="Q492" i="2"/>
  <c r="P492" i="2" s="1"/>
  <c r="Q493" i="2"/>
  <c r="P493" i="2" s="1"/>
  <c r="Q494" i="2"/>
  <c r="P494" i="2" s="1"/>
  <c r="Q495" i="2"/>
  <c r="P495" i="2" s="1"/>
  <c r="Q496" i="2"/>
  <c r="P496" i="2" s="1"/>
  <c r="Q497" i="2"/>
  <c r="P497" i="2" s="1"/>
  <c r="Q498" i="2"/>
  <c r="P498" i="2" s="1"/>
  <c r="Q499" i="2"/>
  <c r="P499" i="2" s="1"/>
  <c r="Q500" i="2"/>
  <c r="P500" i="2" s="1"/>
  <c r="Q501" i="2"/>
  <c r="P501" i="2" s="1"/>
  <c r="Q502" i="2"/>
  <c r="P502" i="2" s="1"/>
  <c r="Q503" i="2"/>
  <c r="P503" i="2" s="1"/>
  <c r="Q504" i="2"/>
  <c r="P504" i="2" s="1"/>
  <c r="Q505" i="2"/>
  <c r="P505" i="2" s="1"/>
  <c r="Q506" i="2"/>
  <c r="P506" i="2" s="1"/>
  <c r="Q507" i="2"/>
  <c r="P507" i="2" s="1"/>
  <c r="Q508" i="2"/>
  <c r="P508" i="2" s="1"/>
  <c r="Q509" i="2"/>
  <c r="P509" i="2" s="1"/>
  <c r="Q510" i="2"/>
  <c r="P510" i="2" s="1"/>
  <c r="Q511" i="2"/>
  <c r="P511" i="2" s="1"/>
  <c r="Q512" i="2"/>
  <c r="P512" i="2" s="1"/>
  <c r="Q513" i="2"/>
  <c r="P513" i="2" s="1"/>
  <c r="Q514" i="2"/>
  <c r="P514" i="2" s="1"/>
  <c r="Q515" i="2"/>
  <c r="P515" i="2" s="1"/>
  <c r="Q516" i="2"/>
  <c r="P516" i="2" s="1"/>
  <c r="Q517" i="2"/>
  <c r="P517" i="2" s="1"/>
  <c r="Q518" i="2"/>
  <c r="P518" i="2" s="1"/>
  <c r="Q519" i="2"/>
  <c r="P519" i="2" s="1"/>
  <c r="Q520" i="2"/>
  <c r="P520" i="2" s="1"/>
  <c r="Q521" i="2"/>
  <c r="P521" i="2" s="1"/>
  <c r="Q522" i="2"/>
  <c r="P522" i="2" s="1"/>
  <c r="Q523" i="2"/>
  <c r="P523" i="2" s="1"/>
  <c r="Q524" i="2"/>
  <c r="P524" i="2" s="1"/>
  <c r="Q525" i="2"/>
  <c r="P525" i="2" s="1"/>
  <c r="Q526" i="2"/>
  <c r="P526" i="2" s="1"/>
  <c r="Q527" i="2"/>
  <c r="P527" i="2" s="1"/>
  <c r="Q528" i="2"/>
  <c r="P528" i="2" s="1"/>
  <c r="Q529" i="2"/>
  <c r="P529" i="2" s="1"/>
  <c r="Q530" i="2"/>
  <c r="P530" i="2" s="1"/>
  <c r="Q531" i="2"/>
  <c r="P531" i="2" s="1"/>
  <c r="Q532" i="2"/>
  <c r="P532" i="2" s="1"/>
  <c r="Q533" i="2"/>
  <c r="P533" i="2" s="1"/>
  <c r="Q534" i="2"/>
  <c r="P534" i="2" s="1"/>
  <c r="Q535" i="2"/>
  <c r="P535" i="2" s="1"/>
  <c r="Q536" i="2"/>
  <c r="P536" i="2" s="1"/>
  <c r="Q537" i="2"/>
  <c r="P537" i="2" s="1"/>
  <c r="Q538" i="2"/>
  <c r="P538" i="2" s="1"/>
  <c r="Q539" i="2"/>
  <c r="P539" i="2" s="1"/>
  <c r="Q540" i="2"/>
  <c r="P540" i="2" s="1"/>
  <c r="Q541" i="2"/>
  <c r="P541" i="2" s="1"/>
  <c r="Q542" i="2"/>
  <c r="P542" i="2" s="1"/>
  <c r="Q543" i="2"/>
  <c r="P543" i="2" s="1"/>
  <c r="Q544" i="2"/>
  <c r="P544" i="2" s="1"/>
  <c r="Q545" i="2"/>
  <c r="P545" i="2" s="1"/>
  <c r="Q546" i="2"/>
  <c r="P546" i="2" s="1"/>
  <c r="Q547" i="2"/>
  <c r="P547" i="2" s="1"/>
  <c r="Q548" i="2"/>
  <c r="P548" i="2" s="1"/>
  <c r="Q549" i="2"/>
  <c r="P549" i="2" s="1"/>
  <c r="Q550" i="2"/>
  <c r="P550" i="2" s="1"/>
  <c r="Q551" i="2"/>
  <c r="P551" i="2" s="1"/>
  <c r="Q552" i="2"/>
  <c r="P552" i="2" s="1"/>
  <c r="Q553" i="2"/>
  <c r="P553" i="2" s="1"/>
  <c r="Q554" i="2"/>
  <c r="P554" i="2" s="1"/>
  <c r="Q555" i="2"/>
  <c r="P555" i="2" s="1"/>
  <c r="Q556" i="2"/>
  <c r="P556" i="2" s="1"/>
  <c r="Q557" i="2"/>
  <c r="P557" i="2" s="1"/>
  <c r="Q558" i="2"/>
  <c r="P558" i="2" s="1"/>
  <c r="Q559" i="2"/>
  <c r="P559" i="2" s="1"/>
  <c r="Q560" i="2"/>
  <c r="P560" i="2" s="1"/>
  <c r="Q561" i="2"/>
  <c r="P561" i="2" s="1"/>
  <c r="Q562" i="2"/>
  <c r="P562" i="2" s="1"/>
  <c r="Q563" i="2"/>
  <c r="P563" i="2" s="1"/>
  <c r="Q564" i="2"/>
  <c r="P564" i="2" s="1"/>
  <c r="Q565" i="2"/>
  <c r="P565" i="2" s="1"/>
  <c r="Q566" i="2"/>
  <c r="P566" i="2" s="1"/>
  <c r="Q567" i="2"/>
  <c r="P567" i="2" s="1"/>
  <c r="Q568" i="2"/>
  <c r="P568" i="2" s="1"/>
  <c r="Q569" i="2"/>
  <c r="P569" i="2" s="1"/>
  <c r="Q570" i="2"/>
  <c r="P570" i="2" s="1"/>
  <c r="Q571" i="2"/>
  <c r="P571" i="2" s="1"/>
  <c r="Q572" i="2"/>
  <c r="P572" i="2" s="1"/>
  <c r="Q573" i="2"/>
  <c r="P573" i="2" s="1"/>
  <c r="Q574" i="2"/>
  <c r="P574" i="2" s="1"/>
  <c r="Q575" i="2"/>
  <c r="P575" i="2" s="1"/>
  <c r="Q576" i="2"/>
  <c r="P576" i="2" s="1"/>
  <c r="Q577" i="2"/>
  <c r="P577" i="2" s="1"/>
  <c r="Q578" i="2"/>
  <c r="P578" i="2" s="1"/>
  <c r="Q579" i="2"/>
  <c r="P579" i="2" s="1"/>
  <c r="Q580" i="2"/>
  <c r="P580" i="2" s="1"/>
  <c r="Q581" i="2"/>
  <c r="P581" i="2" s="1"/>
  <c r="Q582" i="2"/>
  <c r="P582" i="2" s="1"/>
  <c r="Q583" i="2"/>
  <c r="P583" i="2" s="1"/>
  <c r="Q584" i="2"/>
  <c r="P584" i="2" s="1"/>
  <c r="Q585" i="2"/>
  <c r="P585" i="2" s="1"/>
  <c r="Q586" i="2"/>
  <c r="P586" i="2" s="1"/>
  <c r="Q587" i="2"/>
  <c r="P587" i="2" s="1"/>
  <c r="Q588" i="2"/>
  <c r="P588" i="2" s="1"/>
  <c r="Q589" i="2"/>
  <c r="P589" i="2" s="1"/>
  <c r="Q590" i="2"/>
  <c r="P590" i="2" s="1"/>
  <c r="Q591" i="2"/>
  <c r="P591" i="2" s="1"/>
  <c r="Q592" i="2"/>
  <c r="P592" i="2" s="1"/>
  <c r="Q593" i="2"/>
  <c r="P593" i="2" s="1"/>
  <c r="Q594" i="2"/>
  <c r="P594" i="2" s="1"/>
  <c r="Q595" i="2"/>
  <c r="P595" i="2" s="1"/>
  <c r="Q596" i="2"/>
  <c r="P596" i="2" s="1"/>
  <c r="Q597" i="2"/>
  <c r="P597" i="2" s="1"/>
  <c r="Q598" i="2"/>
  <c r="P598" i="2" s="1"/>
  <c r="Q599" i="2"/>
  <c r="P599" i="2" s="1"/>
  <c r="Q600" i="2"/>
  <c r="P600" i="2" s="1"/>
  <c r="Q601" i="2"/>
  <c r="P601" i="2" s="1"/>
  <c r="Q602" i="2"/>
  <c r="P602" i="2" s="1"/>
  <c r="Q603" i="2"/>
  <c r="P603" i="2" s="1"/>
  <c r="Q604" i="2"/>
  <c r="P604" i="2" s="1"/>
  <c r="Q605" i="2"/>
  <c r="P605" i="2" s="1"/>
  <c r="Q606" i="2"/>
  <c r="P606" i="2" s="1"/>
  <c r="Q607" i="2"/>
  <c r="P607" i="2" s="1"/>
  <c r="Q608" i="2"/>
  <c r="P608" i="2" s="1"/>
  <c r="Q609" i="2"/>
  <c r="P609" i="2" s="1"/>
  <c r="Q610" i="2"/>
  <c r="P610" i="2" s="1"/>
  <c r="Q611" i="2"/>
  <c r="P611" i="2" s="1"/>
  <c r="Q612" i="2"/>
  <c r="P612" i="2" s="1"/>
  <c r="Q613" i="2"/>
  <c r="P613" i="2" s="1"/>
  <c r="Q614" i="2"/>
  <c r="P614" i="2" s="1"/>
  <c r="Q615" i="2"/>
  <c r="P615" i="2" s="1"/>
  <c r="Q616" i="2"/>
  <c r="P616" i="2" s="1"/>
  <c r="Q617" i="2"/>
  <c r="P617" i="2" s="1"/>
  <c r="Q618" i="2"/>
  <c r="P618" i="2" s="1"/>
  <c r="Q619" i="2"/>
  <c r="P619" i="2" s="1"/>
  <c r="Q620" i="2"/>
  <c r="P620" i="2" s="1"/>
  <c r="Q621" i="2"/>
  <c r="P621" i="2" s="1"/>
  <c r="Q622" i="2"/>
  <c r="P622" i="2" s="1"/>
  <c r="Q623" i="2"/>
  <c r="P623" i="2" s="1"/>
  <c r="Q624" i="2"/>
  <c r="P624" i="2" s="1"/>
  <c r="Q625" i="2"/>
  <c r="P625" i="2" s="1"/>
  <c r="Q626" i="2"/>
  <c r="P626" i="2" s="1"/>
  <c r="Q627" i="2"/>
  <c r="P627" i="2" s="1"/>
  <c r="Q628" i="2"/>
  <c r="P628" i="2" s="1"/>
  <c r="Q629" i="2"/>
  <c r="P629" i="2" s="1"/>
  <c r="Q630" i="2"/>
  <c r="P630" i="2" s="1"/>
  <c r="Q631" i="2"/>
  <c r="P631" i="2" s="1"/>
  <c r="Q632" i="2"/>
  <c r="P632" i="2" s="1"/>
  <c r="Q633" i="2"/>
  <c r="P633" i="2" s="1"/>
  <c r="Q634" i="2"/>
  <c r="P634" i="2" s="1"/>
  <c r="Q635" i="2"/>
  <c r="P635" i="2" s="1"/>
  <c r="Q636" i="2"/>
  <c r="P636" i="2" s="1"/>
  <c r="Q637" i="2"/>
  <c r="P637" i="2" s="1"/>
  <c r="Q638" i="2"/>
  <c r="P638" i="2" s="1"/>
  <c r="Q639" i="2"/>
  <c r="P639" i="2" s="1"/>
  <c r="Q640" i="2"/>
  <c r="P640" i="2" s="1"/>
  <c r="Q641" i="2"/>
  <c r="P641" i="2" s="1"/>
  <c r="Q642" i="2"/>
  <c r="P642" i="2" s="1"/>
  <c r="Q643" i="2"/>
  <c r="P643" i="2" s="1"/>
  <c r="Q644" i="2"/>
  <c r="P644" i="2" s="1"/>
  <c r="Q645" i="2"/>
  <c r="P645" i="2" s="1"/>
  <c r="Q646" i="2"/>
  <c r="P646" i="2" s="1"/>
  <c r="Q647" i="2"/>
  <c r="P647" i="2" s="1"/>
  <c r="Q648" i="2"/>
  <c r="P648" i="2" s="1"/>
  <c r="Q649" i="2"/>
  <c r="P649" i="2" s="1"/>
  <c r="Q650" i="2"/>
  <c r="P650" i="2" s="1"/>
  <c r="Q651" i="2"/>
  <c r="P651" i="2" s="1"/>
  <c r="Q652" i="2"/>
  <c r="P652" i="2" s="1"/>
  <c r="Q653" i="2"/>
  <c r="P653" i="2" s="1"/>
  <c r="Q654" i="2"/>
  <c r="P654" i="2" s="1"/>
  <c r="Q655" i="2"/>
  <c r="P655" i="2" s="1"/>
  <c r="Q656" i="2"/>
  <c r="P656" i="2" s="1"/>
  <c r="Q657" i="2"/>
  <c r="P657" i="2" s="1"/>
  <c r="Q658" i="2"/>
  <c r="P658" i="2" s="1"/>
  <c r="Q659" i="2"/>
  <c r="P659" i="2" s="1"/>
  <c r="Q660" i="2"/>
  <c r="P660" i="2" s="1"/>
  <c r="Q661" i="2"/>
  <c r="P661" i="2" s="1"/>
  <c r="Q662" i="2"/>
  <c r="P662" i="2" s="1"/>
  <c r="Q663" i="2"/>
  <c r="P663" i="2" s="1"/>
  <c r="Q664" i="2"/>
  <c r="P664" i="2" s="1"/>
  <c r="Q665" i="2"/>
  <c r="P665" i="2" s="1"/>
  <c r="Q666" i="2"/>
  <c r="P666" i="2" s="1"/>
  <c r="Q667" i="2"/>
  <c r="P667" i="2" s="1"/>
  <c r="Q668" i="2"/>
  <c r="P668" i="2" s="1"/>
  <c r="Q669" i="2"/>
  <c r="P669" i="2" s="1"/>
  <c r="Q670" i="2"/>
  <c r="P670" i="2" s="1"/>
  <c r="Q671" i="2"/>
  <c r="P671" i="2" s="1"/>
  <c r="Q672" i="2"/>
  <c r="P672" i="2" s="1"/>
  <c r="Q673" i="2"/>
  <c r="P673" i="2" s="1"/>
  <c r="Q674" i="2"/>
  <c r="P674" i="2" s="1"/>
  <c r="Q675" i="2"/>
  <c r="P675" i="2" s="1"/>
  <c r="Q676" i="2"/>
  <c r="P676" i="2" s="1"/>
  <c r="Q677" i="2"/>
  <c r="P677" i="2" s="1"/>
  <c r="Q678" i="2"/>
  <c r="P678" i="2" s="1"/>
  <c r="Q679" i="2"/>
  <c r="P679" i="2" s="1"/>
  <c r="Q680" i="2"/>
  <c r="P680" i="2" s="1"/>
  <c r="Q681" i="2"/>
  <c r="P681" i="2" s="1"/>
  <c r="Q682" i="2"/>
  <c r="P682" i="2" s="1"/>
  <c r="Q683" i="2"/>
  <c r="P683" i="2" s="1"/>
  <c r="Q684" i="2"/>
  <c r="P684" i="2" s="1"/>
  <c r="Q685" i="2"/>
  <c r="P685" i="2" s="1"/>
  <c r="Q686" i="2"/>
  <c r="P686" i="2" s="1"/>
  <c r="Q687" i="2"/>
  <c r="P687" i="2" s="1"/>
  <c r="Q688" i="2"/>
  <c r="P688" i="2" s="1"/>
  <c r="Q689" i="2"/>
  <c r="P689" i="2" s="1"/>
  <c r="Q690" i="2"/>
  <c r="P690" i="2" s="1"/>
  <c r="Q691" i="2"/>
  <c r="P691" i="2" s="1"/>
  <c r="Q692" i="2"/>
  <c r="P692" i="2" s="1"/>
  <c r="Q693" i="2"/>
  <c r="P693" i="2" s="1"/>
  <c r="Q694" i="2"/>
  <c r="P694" i="2" s="1"/>
  <c r="Q695" i="2"/>
  <c r="P695" i="2" s="1"/>
  <c r="Q696" i="2"/>
  <c r="P696" i="2" s="1"/>
  <c r="Q697" i="2"/>
  <c r="P697" i="2" s="1"/>
  <c r="Q698" i="2"/>
  <c r="P698" i="2" s="1"/>
  <c r="Q699" i="2"/>
  <c r="P699" i="2" s="1"/>
  <c r="Q700" i="2"/>
  <c r="P700" i="2" s="1"/>
  <c r="Q701" i="2"/>
  <c r="P701" i="2" s="1"/>
  <c r="Q702" i="2"/>
  <c r="P702" i="2" s="1"/>
  <c r="Q703" i="2"/>
  <c r="P703" i="2" s="1"/>
  <c r="Q704" i="2"/>
  <c r="P704" i="2" s="1"/>
  <c r="Q705" i="2"/>
  <c r="P705" i="2" s="1"/>
  <c r="Q706" i="2"/>
  <c r="P706" i="2" s="1"/>
  <c r="Q707" i="2"/>
  <c r="P707" i="2" s="1"/>
  <c r="Q708" i="2"/>
  <c r="P708" i="2" s="1"/>
  <c r="Q709" i="2"/>
  <c r="P709" i="2" s="1"/>
  <c r="Q710" i="2"/>
  <c r="P710" i="2" s="1"/>
  <c r="Q711" i="2"/>
  <c r="P711" i="2" s="1"/>
  <c r="Q712" i="2"/>
  <c r="P712" i="2" s="1"/>
  <c r="Q713" i="2"/>
  <c r="P713" i="2" s="1"/>
  <c r="Q714" i="2"/>
  <c r="P714" i="2" s="1"/>
  <c r="Q715" i="2"/>
  <c r="P715" i="2" s="1"/>
  <c r="Q716" i="2"/>
  <c r="P716" i="2" s="1"/>
  <c r="Q717" i="2"/>
  <c r="P717" i="2" s="1"/>
  <c r="Q718" i="2"/>
  <c r="P718" i="2" s="1"/>
  <c r="Q719" i="2"/>
  <c r="P719" i="2" s="1"/>
  <c r="Q720" i="2"/>
  <c r="P720" i="2" s="1"/>
  <c r="Q721" i="2"/>
  <c r="P721" i="2" s="1"/>
  <c r="Q722" i="2"/>
  <c r="P722" i="2" s="1"/>
  <c r="Q723" i="2"/>
  <c r="P723" i="2" s="1"/>
  <c r="Q724" i="2"/>
  <c r="P724" i="2" s="1"/>
  <c r="Q725" i="2"/>
  <c r="P725" i="2" s="1"/>
  <c r="Q726" i="2"/>
  <c r="P726" i="2" s="1"/>
  <c r="Q727" i="2"/>
  <c r="P727" i="2" s="1"/>
  <c r="Q728" i="2"/>
  <c r="P728" i="2" s="1"/>
  <c r="Q729" i="2"/>
  <c r="P729" i="2" s="1"/>
  <c r="Q730" i="2"/>
  <c r="P730" i="2" s="1"/>
  <c r="Q731" i="2"/>
  <c r="P731" i="2" s="1"/>
  <c r="Q732" i="2"/>
  <c r="P732" i="2" s="1"/>
  <c r="Q733" i="2"/>
  <c r="P733" i="2" s="1"/>
  <c r="Q734" i="2"/>
  <c r="P734" i="2" s="1"/>
  <c r="Q735" i="2"/>
  <c r="P735" i="2" s="1"/>
  <c r="Q736" i="2"/>
  <c r="P736" i="2" s="1"/>
  <c r="Q737" i="2"/>
  <c r="P737" i="2" s="1"/>
  <c r="Q738" i="2"/>
  <c r="P738" i="2" s="1"/>
  <c r="Q739" i="2"/>
  <c r="P739" i="2" s="1"/>
  <c r="Q740" i="2"/>
  <c r="P740" i="2" s="1"/>
  <c r="Q741" i="2"/>
  <c r="P741" i="2" s="1"/>
  <c r="Q742" i="2"/>
  <c r="P742" i="2" s="1"/>
  <c r="Q743" i="2"/>
  <c r="P743" i="2" s="1"/>
  <c r="Q744" i="2"/>
  <c r="P744" i="2" s="1"/>
  <c r="Q745" i="2"/>
  <c r="P745" i="2" s="1"/>
  <c r="Q746" i="2"/>
  <c r="P746" i="2" s="1"/>
  <c r="Q747" i="2"/>
  <c r="P747" i="2" s="1"/>
  <c r="Q748" i="2"/>
  <c r="P748" i="2" s="1"/>
  <c r="Q749" i="2"/>
  <c r="P749" i="2" s="1"/>
  <c r="Q750" i="2"/>
  <c r="P750" i="2" s="1"/>
  <c r="Q751" i="2"/>
  <c r="P751" i="2" s="1"/>
  <c r="Q752" i="2"/>
  <c r="P752" i="2" s="1"/>
  <c r="Q753" i="2"/>
  <c r="P753" i="2" s="1"/>
  <c r="Q754" i="2"/>
  <c r="P754" i="2" s="1"/>
  <c r="Q755" i="2"/>
  <c r="P755" i="2" s="1"/>
  <c r="Q756" i="2"/>
  <c r="P756" i="2" s="1"/>
  <c r="Q757" i="2"/>
  <c r="P757" i="2" s="1"/>
  <c r="Q758" i="2"/>
  <c r="P758" i="2" s="1"/>
  <c r="Q759" i="2"/>
  <c r="P759" i="2" s="1"/>
  <c r="Q760" i="2"/>
  <c r="P760" i="2" s="1"/>
  <c r="Q761" i="2"/>
  <c r="P761" i="2" s="1"/>
  <c r="Q762" i="2"/>
  <c r="P762" i="2" s="1"/>
  <c r="Q763" i="2"/>
  <c r="P763" i="2" s="1"/>
  <c r="Q764" i="2"/>
  <c r="P764" i="2" s="1"/>
  <c r="Q765" i="2"/>
  <c r="P765" i="2" s="1"/>
  <c r="Q766" i="2"/>
  <c r="P766" i="2" s="1"/>
  <c r="Q767" i="2"/>
  <c r="P767" i="2" s="1"/>
  <c r="Q768" i="2"/>
  <c r="P768" i="2" s="1"/>
  <c r="Q769" i="2"/>
  <c r="P769" i="2" s="1"/>
  <c r="Q770" i="2"/>
  <c r="P770" i="2" s="1"/>
  <c r="Q771" i="2"/>
  <c r="P771" i="2" s="1"/>
  <c r="Q772" i="2"/>
  <c r="P772" i="2" s="1"/>
  <c r="Q773" i="2"/>
  <c r="P773" i="2" s="1"/>
  <c r="Q774" i="2"/>
  <c r="P774" i="2" s="1"/>
  <c r="Q775" i="2"/>
  <c r="P775" i="2" s="1"/>
  <c r="Q776" i="2"/>
  <c r="P776" i="2" s="1"/>
  <c r="Q777" i="2"/>
  <c r="P777" i="2" s="1"/>
  <c r="Q778" i="2"/>
  <c r="P778" i="2" s="1"/>
  <c r="Q779" i="2"/>
  <c r="P779" i="2" s="1"/>
  <c r="Q780" i="2"/>
  <c r="P780" i="2" s="1"/>
  <c r="Q781" i="2"/>
  <c r="P781" i="2" s="1"/>
  <c r="Q782" i="2"/>
  <c r="P782" i="2" s="1"/>
  <c r="Q783" i="2"/>
  <c r="P783" i="2" s="1"/>
  <c r="Q784" i="2"/>
  <c r="P784" i="2" s="1"/>
  <c r="Q785" i="2"/>
  <c r="P785" i="2" s="1"/>
  <c r="Q786" i="2"/>
  <c r="P786" i="2" s="1"/>
  <c r="Q787" i="2"/>
  <c r="P787" i="2" s="1"/>
  <c r="Q788" i="2"/>
  <c r="P788" i="2" s="1"/>
  <c r="Q789" i="2"/>
  <c r="P789" i="2" s="1"/>
  <c r="Q790" i="2"/>
  <c r="P790" i="2" s="1"/>
  <c r="Q791" i="2"/>
  <c r="P791" i="2" s="1"/>
  <c r="Q792" i="2"/>
  <c r="P792" i="2" s="1"/>
  <c r="Q793" i="2"/>
  <c r="P793" i="2" s="1"/>
  <c r="Q794" i="2"/>
  <c r="P794" i="2" s="1"/>
  <c r="Q795" i="2"/>
  <c r="P795" i="2" s="1"/>
  <c r="Q796" i="2"/>
  <c r="P796" i="2" s="1"/>
  <c r="Q797" i="2"/>
  <c r="P797" i="2" s="1"/>
  <c r="Q798" i="2"/>
  <c r="P798" i="2" s="1"/>
  <c r="Q799" i="2"/>
  <c r="P799" i="2" s="1"/>
  <c r="Q800" i="2"/>
  <c r="P800" i="2" s="1"/>
  <c r="Q801" i="2"/>
  <c r="P801" i="2" s="1"/>
  <c r="Q802" i="2"/>
  <c r="P802" i="2" s="1"/>
  <c r="Q803" i="2"/>
  <c r="P803" i="2" s="1"/>
  <c r="Q804" i="2"/>
  <c r="P804" i="2" s="1"/>
  <c r="Q805" i="2"/>
  <c r="P805" i="2" s="1"/>
  <c r="Q806" i="2"/>
  <c r="P806" i="2" s="1"/>
  <c r="Q807" i="2"/>
  <c r="P807" i="2" s="1"/>
  <c r="Q808" i="2"/>
  <c r="P808" i="2" s="1"/>
  <c r="Q809" i="2"/>
  <c r="P809" i="2" s="1"/>
  <c r="Q810" i="2"/>
  <c r="P810" i="2" s="1"/>
  <c r="Q811" i="2"/>
  <c r="P811" i="2" s="1"/>
  <c r="Q812" i="2"/>
  <c r="P812" i="2" s="1"/>
  <c r="Q813" i="2"/>
  <c r="P813" i="2" s="1"/>
  <c r="Q814" i="2"/>
  <c r="P814" i="2" s="1"/>
  <c r="Q815" i="2"/>
  <c r="P815" i="2" s="1"/>
  <c r="Q816" i="2"/>
  <c r="P816" i="2" s="1"/>
  <c r="Q817" i="2"/>
  <c r="P817" i="2" s="1"/>
  <c r="Q818" i="2"/>
  <c r="P818" i="2" s="1"/>
  <c r="Q819" i="2"/>
  <c r="P819" i="2" s="1"/>
  <c r="Q820" i="2"/>
  <c r="P820" i="2" s="1"/>
  <c r="Q821" i="2"/>
  <c r="P821" i="2" s="1"/>
  <c r="Q822" i="2"/>
  <c r="P822" i="2" s="1"/>
  <c r="Q823" i="2"/>
  <c r="P823" i="2" s="1"/>
  <c r="Q824" i="2"/>
  <c r="P824" i="2" s="1"/>
  <c r="Q825" i="2"/>
  <c r="P825" i="2" s="1"/>
  <c r="Q826" i="2"/>
  <c r="P826" i="2" s="1"/>
  <c r="Q827" i="2"/>
  <c r="P827" i="2" s="1"/>
  <c r="Q828" i="2"/>
  <c r="P828" i="2" s="1"/>
  <c r="Q829" i="2"/>
  <c r="P829" i="2" s="1"/>
  <c r="Q830" i="2"/>
  <c r="P830" i="2" s="1"/>
  <c r="Q831" i="2"/>
  <c r="P831" i="2" s="1"/>
  <c r="Q832" i="2"/>
  <c r="P832" i="2" s="1"/>
  <c r="Q833" i="2"/>
  <c r="P833" i="2" s="1"/>
  <c r="Q834" i="2"/>
  <c r="P834" i="2" s="1"/>
  <c r="Q835" i="2"/>
  <c r="P835" i="2" s="1"/>
  <c r="Q836" i="2"/>
  <c r="P836" i="2" s="1"/>
  <c r="Q837" i="2"/>
  <c r="P837" i="2" s="1"/>
  <c r="Q838" i="2"/>
  <c r="P838" i="2" s="1"/>
  <c r="Q839" i="2"/>
  <c r="P839" i="2" s="1"/>
  <c r="Q840" i="2"/>
  <c r="P840" i="2" s="1"/>
  <c r="Q841" i="2"/>
  <c r="P841" i="2" s="1"/>
  <c r="Q842" i="2"/>
  <c r="P842" i="2" s="1"/>
  <c r="Q843" i="2"/>
  <c r="P843" i="2" s="1"/>
  <c r="Q844" i="2"/>
  <c r="P844" i="2" s="1"/>
  <c r="Q845" i="2"/>
  <c r="P845" i="2" s="1"/>
  <c r="Q846" i="2"/>
  <c r="P846" i="2" s="1"/>
  <c r="Q847" i="2"/>
  <c r="P847" i="2" s="1"/>
  <c r="Q848" i="2"/>
  <c r="P848" i="2" s="1"/>
  <c r="Q849" i="2"/>
  <c r="P849" i="2" s="1"/>
  <c r="Q850" i="2"/>
  <c r="P850" i="2" s="1"/>
  <c r="Q851" i="2"/>
  <c r="P851" i="2" s="1"/>
  <c r="Q852" i="2"/>
  <c r="P852" i="2" s="1"/>
  <c r="Q853" i="2"/>
  <c r="P853" i="2" s="1"/>
  <c r="Q854" i="2"/>
  <c r="P854" i="2" s="1"/>
  <c r="Q855" i="2"/>
  <c r="P855" i="2" s="1"/>
  <c r="Q856" i="2"/>
  <c r="P856" i="2" s="1"/>
  <c r="Q857" i="2"/>
  <c r="P857" i="2" s="1"/>
  <c r="Q858" i="2"/>
  <c r="P858" i="2" s="1"/>
  <c r="Q859" i="2"/>
  <c r="P859" i="2" s="1"/>
  <c r="Q860" i="2"/>
  <c r="P860" i="2" s="1"/>
  <c r="Q861" i="2"/>
  <c r="P861" i="2" s="1"/>
  <c r="Q862" i="2"/>
  <c r="P862" i="2" s="1"/>
  <c r="Q863" i="2"/>
  <c r="P863" i="2" s="1"/>
  <c r="Q864" i="2"/>
  <c r="P864" i="2" s="1"/>
  <c r="Q865" i="2"/>
  <c r="P865" i="2" s="1"/>
  <c r="Q866" i="2"/>
  <c r="P866" i="2" s="1"/>
  <c r="Q867" i="2"/>
  <c r="P867" i="2" s="1"/>
  <c r="Q868" i="2"/>
  <c r="P868" i="2" s="1"/>
  <c r="Q869" i="2"/>
  <c r="P869" i="2" s="1"/>
  <c r="Q870" i="2"/>
  <c r="P870" i="2" s="1"/>
  <c r="Q871" i="2"/>
  <c r="P871" i="2" s="1"/>
  <c r="Q872" i="2"/>
  <c r="P872" i="2" s="1"/>
  <c r="Q873" i="2"/>
  <c r="P873" i="2" s="1"/>
  <c r="Q874" i="2"/>
  <c r="P874" i="2" s="1"/>
  <c r="Q875" i="2"/>
  <c r="P875" i="2" s="1"/>
  <c r="Q876" i="2"/>
  <c r="P876" i="2" s="1"/>
  <c r="Q877" i="2"/>
  <c r="P877" i="2" s="1"/>
  <c r="Q878" i="2"/>
  <c r="P878" i="2" s="1"/>
  <c r="Q879" i="2"/>
  <c r="P879" i="2" s="1"/>
  <c r="Q880" i="2"/>
  <c r="P880" i="2" s="1"/>
  <c r="Q881" i="2"/>
  <c r="P881" i="2" s="1"/>
  <c r="Q882" i="2"/>
  <c r="P882" i="2" s="1"/>
  <c r="Q883" i="2"/>
  <c r="P883" i="2" s="1"/>
  <c r="Q884" i="2"/>
  <c r="P884" i="2" s="1"/>
  <c r="Q885" i="2"/>
  <c r="P885" i="2" s="1"/>
  <c r="Q886" i="2"/>
  <c r="P886" i="2" s="1"/>
  <c r="Q887" i="2"/>
  <c r="P887" i="2" s="1"/>
  <c r="Q888" i="2"/>
  <c r="P888" i="2" s="1"/>
  <c r="Q889" i="2"/>
  <c r="P889" i="2" s="1"/>
  <c r="Q890" i="2"/>
  <c r="P890" i="2" s="1"/>
  <c r="Q891" i="2"/>
  <c r="P891" i="2" s="1"/>
  <c r="Q892" i="2"/>
  <c r="P892" i="2" s="1"/>
  <c r="Q893" i="2"/>
  <c r="P893" i="2" s="1"/>
  <c r="Q894" i="2"/>
  <c r="P894" i="2" s="1"/>
  <c r="Q895" i="2"/>
  <c r="P895" i="2" s="1"/>
  <c r="Q896" i="2"/>
  <c r="P896" i="2" s="1"/>
  <c r="Q897" i="2"/>
  <c r="P897" i="2" s="1"/>
  <c r="Q898" i="2"/>
  <c r="P898" i="2" s="1"/>
  <c r="Q899" i="2"/>
  <c r="P899" i="2" s="1"/>
  <c r="Q900" i="2"/>
  <c r="P900" i="2" s="1"/>
  <c r="Q901" i="2"/>
  <c r="P901" i="2" s="1"/>
  <c r="Q902" i="2"/>
  <c r="P902" i="2" s="1"/>
  <c r="Q903" i="2"/>
  <c r="P903" i="2" s="1"/>
  <c r="Q904" i="2"/>
  <c r="P904" i="2" s="1"/>
  <c r="Q905" i="2"/>
  <c r="P905" i="2" s="1"/>
  <c r="Q906" i="2"/>
  <c r="P906" i="2" s="1"/>
  <c r="Q907" i="2"/>
  <c r="P907" i="2" s="1"/>
  <c r="Q908" i="2"/>
  <c r="P908" i="2" s="1"/>
  <c r="Q909" i="2"/>
  <c r="P909" i="2" s="1"/>
  <c r="Q910" i="2"/>
  <c r="P910" i="2" s="1"/>
  <c r="Q911" i="2"/>
  <c r="P911" i="2" s="1"/>
  <c r="Q912" i="2"/>
  <c r="P912" i="2" s="1"/>
  <c r="Q913" i="2"/>
  <c r="P913" i="2" s="1"/>
  <c r="Q914" i="2"/>
  <c r="P914" i="2" s="1"/>
  <c r="Q915" i="2"/>
  <c r="P915" i="2" s="1"/>
  <c r="Q916" i="2"/>
  <c r="P916" i="2" s="1"/>
  <c r="Q917" i="2"/>
  <c r="P917" i="2" s="1"/>
  <c r="Q918" i="2"/>
  <c r="P918" i="2" s="1"/>
  <c r="Q919" i="2"/>
  <c r="P919" i="2" s="1"/>
  <c r="Q920" i="2"/>
  <c r="P920" i="2" s="1"/>
  <c r="Q921" i="2"/>
  <c r="P921" i="2" s="1"/>
  <c r="Q922" i="2"/>
  <c r="P922" i="2" s="1"/>
  <c r="Q923" i="2"/>
  <c r="P923" i="2" s="1"/>
  <c r="Q924" i="2"/>
  <c r="P924" i="2" s="1"/>
  <c r="Q925" i="2"/>
  <c r="P925" i="2" s="1"/>
  <c r="Q926" i="2"/>
  <c r="P926" i="2" s="1"/>
  <c r="Q927" i="2"/>
  <c r="P927" i="2" s="1"/>
  <c r="Q928" i="2"/>
  <c r="P928" i="2" s="1"/>
  <c r="Q929" i="2"/>
  <c r="P929" i="2" s="1"/>
  <c r="Q930" i="2"/>
  <c r="P930" i="2" s="1"/>
  <c r="Q931" i="2"/>
  <c r="P931" i="2" s="1"/>
  <c r="Q932" i="2"/>
  <c r="P932" i="2" s="1"/>
  <c r="Q933" i="2"/>
  <c r="P933" i="2" s="1"/>
  <c r="Q934" i="2"/>
  <c r="P934" i="2" s="1"/>
  <c r="Q935" i="2"/>
  <c r="P935" i="2" s="1"/>
  <c r="Q936" i="2"/>
  <c r="P936" i="2" s="1"/>
  <c r="Q937" i="2"/>
  <c r="P937" i="2" s="1"/>
  <c r="Q938" i="2"/>
  <c r="P938" i="2" s="1"/>
  <c r="Q939" i="2"/>
  <c r="P939" i="2" s="1"/>
  <c r="Q940" i="2"/>
  <c r="P940" i="2" s="1"/>
  <c r="Q941" i="2"/>
  <c r="P941" i="2" s="1"/>
  <c r="Q942" i="2"/>
  <c r="P942" i="2" s="1"/>
  <c r="Q943" i="2"/>
  <c r="P943" i="2" s="1"/>
  <c r="Q944" i="2"/>
  <c r="P944" i="2" s="1"/>
  <c r="Q945" i="2"/>
  <c r="P945" i="2" s="1"/>
  <c r="Q946" i="2"/>
  <c r="P946" i="2" s="1"/>
  <c r="Q947" i="2"/>
  <c r="P947" i="2" s="1"/>
  <c r="Q948" i="2"/>
  <c r="P948" i="2" s="1"/>
  <c r="Q949" i="2"/>
  <c r="P949" i="2" s="1"/>
  <c r="Q950" i="2"/>
  <c r="P950" i="2" s="1"/>
  <c r="Q951" i="2"/>
  <c r="P951" i="2" s="1"/>
  <c r="Q952" i="2"/>
  <c r="P952" i="2" s="1"/>
  <c r="Q953" i="2"/>
  <c r="P953" i="2" s="1"/>
  <c r="Q954" i="2"/>
  <c r="P954" i="2" s="1"/>
  <c r="Q955" i="2"/>
  <c r="P955" i="2" s="1"/>
  <c r="Q956" i="2"/>
  <c r="P956" i="2" s="1"/>
  <c r="Q957" i="2"/>
  <c r="P957" i="2" s="1"/>
  <c r="Q958" i="2"/>
  <c r="P958" i="2" s="1"/>
  <c r="Q959" i="2"/>
  <c r="P959" i="2" s="1"/>
  <c r="Q960" i="2"/>
  <c r="P960" i="2" s="1"/>
  <c r="Q961" i="2"/>
  <c r="P961" i="2" s="1"/>
  <c r="Q962" i="2"/>
  <c r="P962" i="2" s="1"/>
  <c r="Q963" i="2"/>
  <c r="P963" i="2" s="1"/>
  <c r="Q964" i="2"/>
  <c r="P964" i="2" s="1"/>
  <c r="Q965" i="2"/>
  <c r="P965" i="2" s="1"/>
  <c r="Q966" i="2"/>
  <c r="P966" i="2" s="1"/>
  <c r="Q967" i="2"/>
  <c r="P967" i="2" s="1"/>
  <c r="Q968" i="2"/>
  <c r="P968" i="2" s="1"/>
  <c r="Q969" i="2"/>
  <c r="P969" i="2" s="1"/>
  <c r="Q970" i="2"/>
  <c r="P970" i="2" s="1"/>
  <c r="Q971" i="2"/>
  <c r="P971" i="2" s="1"/>
  <c r="Q972" i="2"/>
  <c r="P972" i="2" s="1"/>
  <c r="Q973" i="2"/>
  <c r="P973" i="2" s="1"/>
  <c r="Q974" i="2"/>
  <c r="P974" i="2" s="1"/>
  <c r="Q975" i="2"/>
  <c r="P975" i="2" s="1"/>
  <c r="Q976" i="2"/>
  <c r="P976" i="2" s="1"/>
  <c r="Q977" i="2"/>
  <c r="P977" i="2" s="1"/>
  <c r="Q978" i="2"/>
  <c r="P978" i="2" s="1"/>
  <c r="Q979" i="2"/>
  <c r="P979" i="2" s="1"/>
  <c r="Q980" i="2"/>
  <c r="P980" i="2" s="1"/>
  <c r="Q981" i="2"/>
  <c r="P981" i="2" s="1"/>
  <c r="Q982" i="2"/>
  <c r="P982" i="2" s="1"/>
  <c r="Q983" i="2"/>
  <c r="P983" i="2" s="1"/>
  <c r="Q984" i="2"/>
  <c r="P984" i="2" s="1"/>
  <c r="Q985" i="2"/>
  <c r="P985" i="2" s="1"/>
  <c r="Q986" i="2"/>
  <c r="P986" i="2" s="1"/>
  <c r="Q987" i="2"/>
  <c r="P987" i="2" s="1"/>
  <c r="Q988" i="2"/>
  <c r="P988" i="2" s="1"/>
  <c r="Q989" i="2"/>
  <c r="P989" i="2" s="1"/>
  <c r="Q990" i="2"/>
  <c r="P990" i="2" s="1"/>
  <c r="Q991" i="2"/>
  <c r="P991" i="2" s="1"/>
  <c r="Q992" i="2"/>
  <c r="P992" i="2" s="1"/>
  <c r="Q993" i="2"/>
  <c r="P993" i="2" s="1"/>
  <c r="Q994" i="2"/>
  <c r="P994" i="2" s="1"/>
  <c r="Q995" i="2"/>
  <c r="P995" i="2" s="1"/>
  <c r="Q996" i="2"/>
  <c r="P996" i="2" s="1"/>
  <c r="Q997" i="2"/>
  <c r="P997" i="2" s="1"/>
  <c r="Q998" i="2"/>
  <c r="P998" i="2" s="1"/>
  <c r="Q999" i="2"/>
  <c r="P999" i="2" s="1"/>
  <c r="Q1000" i="2"/>
  <c r="P1000" i="2" s="1"/>
  <c r="Q1001" i="2"/>
  <c r="P1001" i="2" s="1"/>
  <c r="Q1002" i="2"/>
  <c r="P1002" i="2" s="1"/>
  <c r="Q1003" i="2"/>
  <c r="P1003" i="2" s="1"/>
  <c r="Q1004" i="2"/>
  <c r="P1004" i="2" s="1"/>
  <c r="Q1005" i="2"/>
  <c r="P1005" i="2" s="1"/>
  <c r="Q1006" i="2"/>
  <c r="P1006" i="2" s="1"/>
  <c r="Q1007" i="2"/>
  <c r="P1007" i="2" s="1"/>
  <c r="Q1008" i="2"/>
  <c r="P1008" i="2" s="1"/>
  <c r="Q1009" i="2"/>
  <c r="P1009" i="2" s="1"/>
  <c r="Q1010" i="2"/>
  <c r="P1010" i="2" s="1"/>
  <c r="Q1011" i="2"/>
  <c r="P1011" i="2" s="1"/>
  <c r="Q1012" i="2"/>
  <c r="P1012" i="2" s="1"/>
  <c r="Q1013" i="2"/>
  <c r="P1013" i="2" s="1"/>
  <c r="Q1014" i="2"/>
  <c r="P1014" i="2" s="1"/>
  <c r="Q1015" i="2"/>
  <c r="P1015" i="2" s="1"/>
  <c r="Q1016" i="2"/>
  <c r="P1016" i="2" s="1"/>
  <c r="Q1017" i="2"/>
  <c r="P1017" i="2" s="1"/>
  <c r="Q1018" i="2"/>
  <c r="P1018" i="2" s="1"/>
  <c r="Q1019" i="2"/>
  <c r="P1019" i="2" s="1"/>
  <c r="Q1020" i="2"/>
  <c r="P1020" i="2" s="1"/>
  <c r="Q1021" i="2"/>
  <c r="P1021" i="2" s="1"/>
  <c r="Q1022" i="2"/>
  <c r="P1022" i="2" s="1"/>
  <c r="Q1023" i="2"/>
  <c r="P1023" i="2" s="1"/>
  <c r="Q1024" i="2"/>
  <c r="P1024" i="2" s="1"/>
  <c r="Q1025" i="2"/>
  <c r="P1025" i="2" s="1"/>
  <c r="Q1026" i="2"/>
  <c r="P1026" i="2" s="1"/>
  <c r="Q1027" i="2"/>
  <c r="P1027" i="2" s="1"/>
  <c r="Q1028" i="2"/>
  <c r="P1028" i="2" s="1"/>
  <c r="Q1029" i="2"/>
  <c r="P1029" i="2" s="1"/>
  <c r="Q1030" i="2"/>
  <c r="P1030" i="2" s="1"/>
  <c r="Q1031" i="2"/>
  <c r="P1031" i="2" s="1"/>
  <c r="Q1032" i="2"/>
  <c r="P1032" i="2" s="1"/>
  <c r="Q1033" i="2"/>
  <c r="P1033" i="2" s="1"/>
  <c r="Q1034" i="2"/>
  <c r="P1034" i="2" s="1"/>
  <c r="Q1035" i="2"/>
  <c r="P1035" i="2" s="1"/>
  <c r="Q1036" i="2"/>
  <c r="P1036" i="2" s="1"/>
  <c r="Q1037" i="2"/>
  <c r="P1037" i="2" s="1"/>
  <c r="Q1038" i="2"/>
  <c r="P1038" i="2" s="1"/>
  <c r="Q1039" i="2"/>
  <c r="P1039" i="2" s="1"/>
  <c r="Q1040" i="2"/>
  <c r="P1040" i="2" s="1"/>
  <c r="Q1041" i="2"/>
  <c r="P1041" i="2" s="1"/>
  <c r="Q1042" i="2"/>
  <c r="P1042" i="2" s="1"/>
  <c r="Q1043" i="2"/>
  <c r="P1043" i="2" s="1"/>
  <c r="Q1044" i="2"/>
  <c r="P1044" i="2" s="1"/>
  <c r="Q1045" i="2"/>
  <c r="P1045" i="2" s="1"/>
  <c r="Q1046" i="2"/>
  <c r="P1046" i="2" s="1"/>
  <c r="Q1047" i="2"/>
  <c r="P1047" i="2" s="1"/>
  <c r="Q1048" i="2"/>
  <c r="P1048" i="2" s="1"/>
  <c r="Q1049" i="2"/>
  <c r="P1049" i="2" s="1"/>
  <c r="Q1050" i="2"/>
  <c r="P1050" i="2" s="1"/>
  <c r="Q1051" i="2"/>
  <c r="P1051" i="2" s="1"/>
  <c r="Q1052" i="2"/>
  <c r="P1052" i="2" s="1"/>
  <c r="Q1053" i="2"/>
  <c r="P1053" i="2" s="1"/>
  <c r="Q1054" i="2"/>
  <c r="P1054" i="2" s="1"/>
  <c r="Q1055" i="2"/>
  <c r="P1055" i="2" s="1"/>
  <c r="Q1056" i="2"/>
  <c r="P1056" i="2" s="1"/>
  <c r="Q1057" i="2"/>
  <c r="P1057" i="2" s="1"/>
  <c r="Q1058" i="2"/>
  <c r="P1058" i="2" s="1"/>
  <c r="Q1059" i="2"/>
  <c r="P1059" i="2" s="1"/>
  <c r="Q1060" i="2"/>
  <c r="P1060" i="2" s="1"/>
  <c r="Q1061" i="2"/>
  <c r="P1061" i="2" s="1"/>
  <c r="Q1062" i="2"/>
  <c r="P1062" i="2" s="1"/>
  <c r="Q1063" i="2"/>
  <c r="P1063" i="2" s="1"/>
  <c r="Q1064" i="2"/>
  <c r="P1064" i="2" s="1"/>
  <c r="Q1065" i="2"/>
  <c r="P1065" i="2" s="1"/>
  <c r="Q1066" i="2"/>
  <c r="P1066" i="2" s="1"/>
  <c r="Q1067" i="2"/>
  <c r="P1067" i="2" s="1"/>
  <c r="Q1068" i="2"/>
  <c r="P1068" i="2" s="1"/>
  <c r="Q1069" i="2"/>
  <c r="P1069" i="2" s="1"/>
  <c r="Q1070" i="2"/>
  <c r="P1070" i="2" s="1"/>
  <c r="Q1071" i="2"/>
  <c r="P1071" i="2" s="1"/>
  <c r="Q1072" i="2"/>
  <c r="P1072" i="2" s="1"/>
  <c r="Q1073" i="2"/>
  <c r="P1073" i="2" s="1"/>
  <c r="Q1074" i="2"/>
  <c r="P1074" i="2" s="1"/>
  <c r="Q1075" i="2"/>
  <c r="P1075" i="2" s="1"/>
  <c r="Q1076" i="2"/>
  <c r="P1076" i="2" s="1"/>
  <c r="Q1077" i="2"/>
  <c r="P1077" i="2" s="1"/>
  <c r="Q1078" i="2"/>
  <c r="P1078" i="2" s="1"/>
  <c r="Q1079" i="2"/>
  <c r="P1079" i="2" s="1"/>
  <c r="Q1080" i="2"/>
  <c r="P1080" i="2" s="1"/>
  <c r="Q1081" i="2"/>
  <c r="P1081" i="2" s="1"/>
  <c r="Q1082" i="2"/>
  <c r="P1082" i="2" s="1"/>
  <c r="Q1083" i="2"/>
  <c r="P1083" i="2" s="1"/>
  <c r="Q1084" i="2"/>
  <c r="P1084" i="2" s="1"/>
  <c r="Q1085" i="2"/>
  <c r="P1085" i="2" s="1"/>
  <c r="Q1086" i="2"/>
  <c r="P1086" i="2" s="1"/>
  <c r="Q1087" i="2"/>
  <c r="P1087" i="2" s="1"/>
  <c r="Q1088" i="2"/>
  <c r="P1088" i="2" s="1"/>
  <c r="Q1089" i="2"/>
  <c r="P1089" i="2" s="1"/>
  <c r="Q1090" i="2"/>
  <c r="P1090" i="2" s="1"/>
  <c r="Q1091" i="2"/>
  <c r="P1091" i="2" s="1"/>
  <c r="Q1092" i="2"/>
  <c r="P1092" i="2" s="1"/>
  <c r="Q1093" i="2"/>
  <c r="P1093" i="2" s="1"/>
  <c r="Q1094" i="2"/>
  <c r="P1094" i="2" s="1"/>
  <c r="Q1096" i="2"/>
  <c r="P1096" i="2" s="1"/>
  <c r="Q1097" i="2"/>
  <c r="P1097" i="2" s="1"/>
  <c r="Q1098" i="2"/>
  <c r="P1098" i="2" s="1"/>
  <c r="Q1099" i="2"/>
  <c r="P1099" i="2" s="1"/>
  <c r="Q1100" i="2"/>
  <c r="P1100" i="2" s="1"/>
  <c r="Q1101" i="2"/>
  <c r="P1101" i="2" s="1"/>
  <c r="Q1102" i="2"/>
  <c r="P1102" i="2" s="1"/>
  <c r="Q1103" i="2"/>
  <c r="P1103" i="2" s="1"/>
  <c r="Q1104" i="2"/>
  <c r="P1104" i="2" s="1"/>
  <c r="Q1105" i="2"/>
  <c r="P1105" i="2" s="1"/>
  <c r="Q1106" i="2"/>
  <c r="P1106" i="2" s="1"/>
  <c r="Q1107" i="2"/>
  <c r="P1107" i="2" s="1"/>
  <c r="Q1108" i="2"/>
  <c r="P1108" i="2" s="1"/>
  <c r="Q1109" i="2"/>
  <c r="P1109" i="2" s="1"/>
  <c r="Q1110" i="2"/>
  <c r="P1110" i="2" s="1"/>
  <c r="Q1111" i="2"/>
  <c r="P1111" i="2" s="1"/>
  <c r="Q1112" i="2"/>
  <c r="P1112" i="2" s="1"/>
  <c r="Q1113" i="2"/>
  <c r="P1113" i="2" s="1"/>
  <c r="Q1114" i="2"/>
  <c r="P1114" i="2" s="1"/>
  <c r="Q1115" i="2"/>
  <c r="P1115" i="2" s="1"/>
  <c r="Q1116" i="2"/>
  <c r="P1116" i="2" s="1"/>
  <c r="Q1117" i="2"/>
  <c r="P1117" i="2" s="1"/>
  <c r="Q1118" i="2"/>
  <c r="P1118" i="2" s="1"/>
  <c r="Q1119" i="2"/>
  <c r="P1119" i="2" s="1"/>
  <c r="Q1120" i="2"/>
  <c r="P1120" i="2" s="1"/>
  <c r="Q1121" i="2"/>
  <c r="P1121" i="2" s="1"/>
  <c r="Q1122" i="2"/>
  <c r="P1122" i="2" s="1"/>
  <c r="Q1123" i="2"/>
  <c r="P1123" i="2" s="1"/>
  <c r="Q1124" i="2"/>
  <c r="P1124" i="2" s="1"/>
  <c r="Q1125" i="2"/>
  <c r="P1125" i="2" s="1"/>
  <c r="Q1126" i="2"/>
  <c r="P1126" i="2" s="1"/>
  <c r="Q1127" i="2"/>
  <c r="P1127" i="2" s="1"/>
  <c r="Q1128" i="2"/>
  <c r="P1128" i="2" s="1"/>
  <c r="Q1129" i="2"/>
  <c r="P1129" i="2" s="1"/>
  <c r="Q1130" i="2"/>
  <c r="P1130" i="2" s="1"/>
  <c r="Q1131" i="2"/>
  <c r="P1131" i="2" s="1"/>
  <c r="Q1132" i="2"/>
  <c r="P1132" i="2" s="1"/>
  <c r="Q1133" i="2"/>
  <c r="P1133" i="2" s="1"/>
  <c r="Q1134" i="2"/>
  <c r="P1134" i="2" s="1"/>
  <c r="Q1135" i="2"/>
  <c r="P1135" i="2" s="1"/>
  <c r="Q1136" i="2"/>
  <c r="P1136" i="2" s="1"/>
  <c r="Q1137" i="2"/>
  <c r="P1137" i="2" s="1"/>
  <c r="Q1138" i="2"/>
  <c r="P1138" i="2" s="1"/>
  <c r="Q1139" i="2"/>
  <c r="P1139" i="2" s="1"/>
  <c r="Q1140" i="2"/>
  <c r="P1140" i="2" s="1"/>
  <c r="Q1141" i="2"/>
  <c r="P1141" i="2" s="1"/>
  <c r="Q1142" i="2"/>
  <c r="P1142" i="2" s="1"/>
  <c r="Q1143" i="2"/>
  <c r="P1143" i="2" s="1"/>
  <c r="Q1144" i="2"/>
  <c r="P1144" i="2" s="1"/>
  <c r="Q1145" i="2"/>
  <c r="P1145" i="2" s="1"/>
  <c r="Q1146" i="2"/>
  <c r="P1146" i="2" s="1"/>
  <c r="Q1147" i="2"/>
  <c r="P1147" i="2" s="1"/>
  <c r="Q1148" i="2"/>
  <c r="P1148" i="2" s="1"/>
  <c r="Q1149" i="2"/>
  <c r="P1149" i="2" s="1"/>
  <c r="Q1150" i="2"/>
  <c r="P1150" i="2" s="1"/>
  <c r="Q1151" i="2"/>
  <c r="P1151" i="2" s="1"/>
  <c r="Q1152" i="2"/>
  <c r="P1152" i="2" s="1"/>
  <c r="Q1153" i="2"/>
  <c r="P1153" i="2" s="1"/>
  <c r="Q1154" i="2"/>
  <c r="P1154" i="2" s="1"/>
  <c r="Q1155" i="2"/>
  <c r="P1155" i="2" s="1"/>
  <c r="Q1156" i="2"/>
  <c r="P1156" i="2" s="1"/>
  <c r="Q1157" i="2"/>
  <c r="P1157" i="2" s="1"/>
  <c r="Q1158" i="2"/>
  <c r="P1158" i="2" s="1"/>
  <c r="Q1159" i="2"/>
  <c r="P1159" i="2" s="1"/>
  <c r="Q1160" i="2"/>
  <c r="P1160" i="2" s="1"/>
  <c r="Q1161" i="2"/>
  <c r="P1161" i="2" s="1"/>
  <c r="Q1162" i="2"/>
  <c r="P1162" i="2" s="1"/>
  <c r="Q1163" i="2"/>
  <c r="P1163" i="2" s="1"/>
  <c r="Q1164" i="2"/>
  <c r="P1164" i="2" s="1"/>
  <c r="Q1165" i="2"/>
  <c r="P1165" i="2" s="1"/>
  <c r="Q1166" i="2"/>
  <c r="P1166" i="2" s="1"/>
  <c r="Q1167" i="2"/>
  <c r="P1167" i="2" s="1"/>
  <c r="Q1168" i="2"/>
  <c r="P1168" i="2" s="1"/>
  <c r="Q1169" i="2"/>
  <c r="P1169" i="2" s="1"/>
  <c r="Q1170" i="2"/>
  <c r="P1170" i="2" s="1"/>
  <c r="Q1171" i="2"/>
  <c r="P1171" i="2" s="1"/>
  <c r="Q1172" i="2"/>
  <c r="P1172" i="2" s="1"/>
  <c r="Q1173" i="2"/>
  <c r="P1173" i="2" s="1"/>
  <c r="Q1174" i="2"/>
  <c r="P1174" i="2" s="1"/>
  <c r="Q1175" i="2"/>
  <c r="P1175" i="2" s="1"/>
  <c r="Q1176" i="2"/>
  <c r="P1176" i="2" s="1"/>
  <c r="Q1177" i="2"/>
  <c r="P1177" i="2" s="1"/>
  <c r="Q1178" i="2"/>
  <c r="P1178" i="2" s="1"/>
  <c r="Q1179" i="2"/>
  <c r="P1179" i="2" s="1"/>
  <c r="Q1180" i="2"/>
  <c r="P1180" i="2" s="1"/>
  <c r="Q1181" i="2"/>
  <c r="P1181" i="2" s="1"/>
  <c r="Q1182" i="2"/>
  <c r="P1182" i="2" s="1"/>
  <c r="Q1183" i="2"/>
  <c r="P1183" i="2" s="1"/>
  <c r="Q1184" i="2"/>
  <c r="P1184" i="2" s="1"/>
  <c r="Q1185" i="2"/>
  <c r="P1185" i="2" s="1"/>
  <c r="Q1186" i="2"/>
  <c r="P1186" i="2" s="1"/>
  <c r="Q1187" i="2"/>
  <c r="P1187" i="2" s="1"/>
  <c r="Q1188" i="2"/>
  <c r="P1188" i="2" s="1"/>
  <c r="Q1189" i="2"/>
  <c r="P1189" i="2" s="1"/>
  <c r="Q1190" i="2"/>
  <c r="P1190" i="2" s="1"/>
  <c r="Q1191" i="2"/>
  <c r="P1191" i="2" s="1"/>
  <c r="Q1192" i="2"/>
  <c r="P1192" i="2" s="1"/>
  <c r="Q1193" i="2"/>
  <c r="P1193" i="2" s="1"/>
  <c r="Q1194" i="2"/>
  <c r="P1194" i="2" s="1"/>
  <c r="Q1195" i="2"/>
  <c r="P1195" i="2" s="1"/>
  <c r="Q1196" i="2"/>
  <c r="P1196" i="2" s="1"/>
  <c r="Q1197" i="2"/>
  <c r="P1197" i="2" s="1"/>
  <c r="Q1198" i="2"/>
  <c r="P1198" i="2" s="1"/>
  <c r="Q1199" i="2"/>
  <c r="P1199" i="2" s="1"/>
  <c r="Q1200" i="2"/>
  <c r="P1200" i="2" s="1"/>
  <c r="Q1201" i="2"/>
  <c r="P1201" i="2" s="1"/>
  <c r="Q1202" i="2"/>
  <c r="P1202" i="2" s="1"/>
  <c r="Q1203" i="2"/>
  <c r="P1203" i="2" s="1"/>
  <c r="Q1204" i="2"/>
  <c r="P1204" i="2" s="1"/>
  <c r="Q1205" i="2"/>
  <c r="P1205" i="2" s="1"/>
  <c r="Q1206" i="2"/>
  <c r="P1206" i="2" s="1"/>
  <c r="Q1207" i="2"/>
  <c r="P1207" i="2" s="1"/>
  <c r="Q1208" i="2"/>
  <c r="P1208" i="2" s="1"/>
  <c r="Q1209" i="2"/>
  <c r="P1209" i="2" s="1"/>
  <c r="Q1210" i="2"/>
  <c r="P1210" i="2" s="1"/>
  <c r="Q1211" i="2"/>
  <c r="P1211" i="2" s="1"/>
  <c r="Q1212" i="2"/>
  <c r="P1212" i="2" s="1"/>
  <c r="Q1213" i="2"/>
  <c r="P1213" i="2" s="1"/>
  <c r="Q1214" i="2"/>
  <c r="P1214" i="2" s="1"/>
  <c r="Q1215" i="2"/>
  <c r="P1215" i="2" s="1"/>
  <c r="Q1216" i="2"/>
  <c r="P1216" i="2" s="1"/>
  <c r="Q1217" i="2"/>
  <c r="P1217" i="2" s="1"/>
  <c r="Q1218" i="2"/>
  <c r="P1218" i="2" s="1"/>
  <c r="Q1219" i="2"/>
  <c r="P1219" i="2" s="1"/>
  <c r="Q1220" i="2"/>
  <c r="P1220" i="2" s="1"/>
  <c r="Q1221" i="2"/>
  <c r="P1221" i="2" s="1"/>
  <c r="Q1222" i="2"/>
  <c r="P1222" i="2" s="1"/>
  <c r="Q1223" i="2"/>
  <c r="P1223" i="2" s="1"/>
  <c r="Q1224" i="2"/>
  <c r="P1224" i="2" s="1"/>
  <c r="Q1225" i="2"/>
  <c r="P1225" i="2" s="1"/>
  <c r="Q1226" i="2"/>
  <c r="P1226" i="2" s="1"/>
  <c r="Q1227" i="2"/>
  <c r="P1227" i="2" s="1"/>
  <c r="Q1228" i="2"/>
  <c r="P1228" i="2" s="1"/>
  <c r="Q1229" i="2"/>
  <c r="P1229" i="2" s="1"/>
  <c r="Q1230" i="2"/>
  <c r="P1230" i="2" s="1"/>
  <c r="Q1231" i="2"/>
  <c r="P1231" i="2" s="1"/>
  <c r="Q1232" i="2"/>
  <c r="P1232" i="2" s="1"/>
  <c r="Q1233" i="2"/>
  <c r="P1233" i="2" s="1"/>
  <c r="Q1234" i="2"/>
  <c r="P1234" i="2" s="1"/>
  <c r="Q1235" i="2"/>
  <c r="P1235" i="2" s="1"/>
  <c r="Q1236" i="2"/>
  <c r="P1236" i="2" s="1"/>
  <c r="Q1237" i="2"/>
  <c r="P1237" i="2" s="1"/>
  <c r="Q1238" i="2"/>
  <c r="P1238" i="2" s="1"/>
  <c r="Q1239" i="2"/>
  <c r="P1239" i="2" s="1"/>
  <c r="Q1240" i="2"/>
  <c r="P1240" i="2" s="1"/>
  <c r="Q1241" i="2"/>
  <c r="P1241" i="2" s="1"/>
  <c r="Q1242" i="2"/>
  <c r="P1242" i="2" s="1"/>
  <c r="Q1243" i="2"/>
  <c r="P1243" i="2" s="1"/>
  <c r="Q1244" i="2"/>
  <c r="P1244" i="2" s="1"/>
  <c r="Q1245" i="2"/>
  <c r="P1245" i="2" s="1"/>
  <c r="Q1246" i="2"/>
  <c r="P1246" i="2" s="1"/>
  <c r="Q1247" i="2"/>
  <c r="P1247" i="2" s="1"/>
  <c r="Q1248" i="2"/>
  <c r="P1248" i="2" s="1"/>
  <c r="Q1249" i="2"/>
  <c r="P1249" i="2" s="1"/>
  <c r="Q1250" i="2"/>
  <c r="P1250" i="2" s="1"/>
  <c r="Q1251" i="2"/>
  <c r="P1251" i="2" s="1"/>
  <c r="Q1252" i="2"/>
  <c r="P1252" i="2" s="1"/>
  <c r="Q1253" i="2"/>
  <c r="P1253" i="2" s="1"/>
  <c r="Q1254" i="2"/>
  <c r="P1254" i="2" s="1"/>
  <c r="Q1255" i="2"/>
  <c r="P1255" i="2" s="1"/>
  <c r="Q1256" i="2"/>
  <c r="P1256" i="2" s="1"/>
  <c r="Q1257" i="2"/>
  <c r="P1257" i="2" s="1"/>
  <c r="Q1258" i="2"/>
  <c r="P1258" i="2" s="1"/>
  <c r="Q1259" i="2"/>
  <c r="P1259" i="2" s="1"/>
  <c r="Q1260" i="2"/>
  <c r="P1260" i="2" s="1"/>
  <c r="Q1261" i="2"/>
  <c r="P1261" i="2" s="1"/>
  <c r="Q1262" i="2"/>
  <c r="P1262" i="2" s="1"/>
  <c r="Q1263" i="2"/>
  <c r="P1263" i="2" s="1"/>
  <c r="Q1264" i="2"/>
  <c r="P1264" i="2" s="1"/>
  <c r="Q1265" i="2"/>
  <c r="P1265" i="2" s="1"/>
  <c r="Q1266" i="2"/>
  <c r="P1266" i="2" s="1"/>
  <c r="Q1267" i="2"/>
  <c r="P1267" i="2" s="1"/>
  <c r="Q1268" i="2"/>
  <c r="P1268" i="2" s="1"/>
  <c r="Q1269" i="2"/>
  <c r="P1269" i="2" s="1"/>
  <c r="Q1270" i="2"/>
  <c r="P1270" i="2" s="1"/>
  <c r="Q1271" i="2"/>
  <c r="P1271" i="2" s="1"/>
  <c r="Q1272" i="2"/>
  <c r="P1272" i="2" s="1"/>
  <c r="Q1273" i="2"/>
  <c r="P1273" i="2" s="1"/>
  <c r="Q1274" i="2"/>
  <c r="P1274" i="2" s="1"/>
  <c r="Q1275" i="2"/>
  <c r="P1275" i="2" s="1"/>
  <c r="Q1276" i="2"/>
  <c r="P1276" i="2" s="1"/>
  <c r="Q1277" i="2"/>
  <c r="P1277" i="2" s="1"/>
  <c r="Q1278" i="2"/>
  <c r="P1278" i="2" s="1"/>
  <c r="Q1279" i="2"/>
  <c r="P1279" i="2" s="1"/>
  <c r="Q1280" i="2"/>
  <c r="P1280" i="2" s="1"/>
  <c r="Q1281" i="2"/>
  <c r="P1281" i="2" s="1"/>
  <c r="Q1282" i="2"/>
  <c r="P1282" i="2" s="1"/>
  <c r="Q1283" i="2"/>
  <c r="P1283" i="2" s="1"/>
  <c r="Q1284" i="2"/>
  <c r="P1284" i="2" s="1"/>
  <c r="Q1285" i="2"/>
  <c r="P1285" i="2" s="1"/>
  <c r="Q1286" i="2"/>
  <c r="P1286" i="2" s="1"/>
  <c r="Q1287" i="2"/>
  <c r="P1287" i="2" s="1"/>
  <c r="Q1288" i="2"/>
  <c r="P1288" i="2" s="1"/>
  <c r="Q1289" i="2"/>
  <c r="P1289" i="2" s="1"/>
  <c r="Q1290" i="2"/>
  <c r="P1290" i="2" s="1"/>
  <c r="Q1291" i="2"/>
  <c r="P1291" i="2" s="1"/>
  <c r="Q1292" i="2"/>
  <c r="P1292" i="2" s="1"/>
  <c r="Q1293" i="2"/>
  <c r="P1293" i="2" s="1"/>
  <c r="Q1294" i="2"/>
  <c r="P1294" i="2" s="1"/>
  <c r="Q1295" i="2"/>
  <c r="P1295" i="2" s="1"/>
  <c r="Q1296" i="2"/>
  <c r="P1296" i="2" s="1"/>
  <c r="Q1297" i="2"/>
  <c r="P1297" i="2" s="1"/>
  <c r="Q1298" i="2"/>
  <c r="P1298" i="2" s="1"/>
  <c r="Q1299" i="2"/>
  <c r="P1299" i="2" s="1"/>
  <c r="Q1300" i="2"/>
  <c r="P1300" i="2" s="1"/>
  <c r="Q1301" i="2"/>
  <c r="P1301" i="2" s="1"/>
  <c r="Q1302" i="2"/>
  <c r="P1302" i="2" s="1"/>
  <c r="Q1303" i="2"/>
  <c r="P1303" i="2" s="1"/>
  <c r="Q1304" i="2"/>
  <c r="P1304" i="2" s="1"/>
  <c r="Q1305" i="2"/>
  <c r="P1305" i="2" s="1"/>
  <c r="Q1306" i="2"/>
  <c r="P1306" i="2" s="1"/>
  <c r="Q1307" i="2"/>
  <c r="P1307" i="2" s="1"/>
  <c r="Q1308" i="2"/>
  <c r="P1308" i="2" s="1"/>
  <c r="Q1309" i="2"/>
  <c r="P1309" i="2" s="1"/>
  <c r="Q1310" i="2"/>
  <c r="P1310" i="2" s="1"/>
  <c r="Q1311" i="2"/>
  <c r="P1311" i="2" s="1"/>
  <c r="Q1312" i="2"/>
  <c r="P1312" i="2" s="1"/>
  <c r="Q1313" i="2"/>
  <c r="P1313" i="2" s="1"/>
  <c r="Q1314" i="2"/>
  <c r="P1314" i="2" s="1"/>
  <c r="Q1315" i="2"/>
  <c r="P1315" i="2" s="1"/>
  <c r="Q1316" i="2"/>
  <c r="P1316" i="2" s="1"/>
  <c r="Q1317" i="2"/>
  <c r="P1317" i="2" s="1"/>
  <c r="Q1318" i="2"/>
  <c r="P1318" i="2" s="1"/>
  <c r="Q1319" i="2"/>
  <c r="P1319" i="2" s="1"/>
  <c r="Q1320" i="2"/>
  <c r="P1320" i="2" s="1"/>
  <c r="Q1321" i="2"/>
  <c r="P1321" i="2" s="1"/>
  <c r="Q1322" i="2"/>
  <c r="P1322" i="2" s="1"/>
  <c r="Q1323" i="2"/>
  <c r="P1323" i="2" s="1"/>
  <c r="Q1324" i="2"/>
  <c r="P1324" i="2" s="1"/>
  <c r="Q1325" i="2"/>
  <c r="P1325" i="2" s="1"/>
  <c r="Q1326" i="2"/>
  <c r="P1326" i="2" s="1"/>
  <c r="Q1327" i="2"/>
  <c r="P1327" i="2" s="1"/>
  <c r="Q1328" i="2"/>
  <c r="P1328" i="2" s="1"/>
  <c r="Q1329" i="2"/>
  <c r="P1329" i="2" s="1"/>
  <c r="Q1330" i="2"/>
  <c r="P1330" i="2" s="1"/>
  <c r="Q1331" i="2"/>
  <c r="P1331" i="2" s="1"/>
  <c r="Q1332" i="2"/>
  <c r="P1332" i="2" s="1"/>
  <c r="Q1333" i="2"/>
  <c r="P1333" i="2" s="1"/>
  <c r="Q1334" i="2"/>
  <c r="P1334" i="2" s="1"/>
  <c r="Q1335" i="2"/>
  <c r="P1335" i="2" s="1"/>
  <c r="Q1336" i="2"/>
  <c r="P1336" i="2" s="1"/>
  <c r="Q1337" i="2"/>
  <c r="P1337" i="2" s="1"/>
  <c r="Q1338" i="2"/>
  <c r="P1338" i="2" s="1"/>
  <c r="Q1339" i="2"/>
  <c r="P1339" i="2" s="1"/>
  <c r="Q1340" i="2"/>
  <c r="P1340" i="2" s="1"/>
  <c r="Q1341" i="2"/>
  <c r="P1341" i="2" s="1"/>
  <c r="Q1342" i="2"/>
  <c r="P1342" i="2" s="1"/>
  <c r="Q1343" i="2"/>
  <c r="P1343" i="2" s="1"/>
  <c r="Q1344" i="2"/>
  <c r="P1344" i="2" s="1"/>
  <c r="Q1345" i="2"/>
  <c r="P1345" i="2" s="1"/>
  <c r="Q1346" i="2"/>
  <c r="P1346" i="2" s="1"/>
  <c r="Q1347" i="2"/>
  <c r="P1347" i="2" s="1"/>
  <c r="Q1348" i="2"/>
  <c r="P1348" i="2" s="1"/>
  <c r="Q1349" i="2"/>
  <c r="P1349" i="2" s="1"/>
  <c r="Q1350" i="2"/>
  <c r="P1350" i="2" s="1"/>
  <c r="Q1351" i="2"/>
  <c r="P1351" i="2" s="1"/>
  <c r="Q1352" i="2"/>
  <c r="P1352" i="2" s="1"/>
  <c r="Q1353" i="2"/>
  <c r="P1353" i="2" s="1"/>
  <c r="Q1354" i="2"/>
  <c r="P1354" i="2" s="1"/>
  <c r="Q1355" i="2"/>
  <c r="P1355" i="2" s="1"/>
  <c r="Q1356" i="2"/>
  <c r="P1356" i="2" s="1"/>
  <c r="Q1357" i="2"/>
  <c r="P1357" i="2" s="1"/>
  <c r="Q1358" i="2"/>
  <c r="P1358" i="2" s="1"/>
  <c r="Q1359" i="2"/>
  <c r="P1359" i="2" s="1"/>
  <c r="Q1360" i="2"/>
  <c r="P1360" i="2" s="1"/>
  <c r="Q1361" i="2"/>
  <c r="P1361" i="2" s="1"/>
  <c r="Q1362" i="2"/>
  <c r="P1362" i="2" s="1"/>
  <c r="Q1363" i="2"/>
  <c r="P1363" i="2" s="1"/>
  <c r="Q1364" i="2"/>
  <c r="P1364" i="2" s="1"/>
  <c r="Q1365" i="2"/>
  <c r="P1365" i="2" s="1"/>
  <c r="Q1366" i="2"/>
  <c r="P1366" i="2" s="1"/>
  <c r="Q1367" i="2"/>
  <c r="P1367" i="2" s="1"/>
  <c r="Q1368" i="2"/>
  <c r="P1368" i="2" s="1"/>
  <c r="Q1369" i="2"/>
  <c r="P1369" i="2" s="1"/>
  <c r="Q1370" i="2"/>
  <c r="P1370" i="2" s="1"/>
  <c r="Q1371" i="2"/>
  <c r="P1371" i="2" s="1"/>
  <c r="Q1372" i="2"/>
  <c r="P1372" i="2" s="1"/>
  <c r="Q1373" i="2"/>
  <c r="P1373" i="2" s="1"/>
  <c r="Q1374" i="2"/>
  <c r="P1374" i="2" s="1"/>
  <c r="Q1375" i="2"/>
  <c r="P1375" i="2" s="1"/>
  <c r="Q1376" i="2"/>
  <c r="P1376" i="2" s="1"/>
  <c r="Q1377" i="2"/>
  <c r="P1377" i="2" s="1"/>
  <c r="Q1378" i="2"/>
  <c r="P1378" i="2" s="1"/>
  <c r="Q1379" i="2"/>
  <c r="P1379" i="2" s="1"/>
  <c r="Q1380" i="2"/>
  <c r="P1380" i="2" s="1"/>
  <c r="Q1381" i="2"/>
  <c r="P1381" i="2" s="1"/>
  <c r="Q1382" i="2"/>
  <c r="P1382" i="2" s="1"/>
  <c r="Q1383" i="2"/>
  <c r="P1383" i="2" s="1"/>
  <c r="Q1384" i="2"/>
  <c r="P1384" i="2" s="1"/>
  <c r="Q1385" i="2"/>
  <c r="P1385" i="2" s="1"/>
  <c r="Q1386" i="2"/>
  <c r="P1386" i="2" s="1"/>
  <c r="Q1387" i="2"/>
  <c r="P1387" i="2" s="1"/>
  <c r="Q1388" i="2"/>
  <c r="P1388" i="2" s="1"/>
  <c r="Q1389" i="2"/>
  <c r="P1389" i="2" s="1"/>
  <c r="Q1390" i="2"/>
  <c r="P1390" i="2" s="1"/>
  <c r="Q1391" i="2"/>
  <c r="P1391" i="2" s="1"/>
  <c r="Q1392" i="2"/>
  <c r="P1392" i="2" s="1"/>
  <c r="Q1393" i="2"/>
  <c r="P1393" i="2" s="1"/>
  <c r="Q1394" i="2"/>
  <c r="P1394" i="2" s="1"/>
  <c r="Q1395" i="2"/>
  <c r="P1395" i="2" s="1"/>
  <c r="Q1396" i="2"/>
  <c r="P1396" i="2" s="1"/>
  <c r="Q1397" i="2"/>
  <c r="P1397" i="2" s="1"/>
  <c r="Q1398" i="2"/>
  <c r="P1398" i="2" s="1"/>
  <c r="Q1399" i="2"/>
  <c r="P1399" i="2" s="1"/>
  <c r="Q1400" i="2"/>
  <c r="P1400" i="2" s="1"/>
  <c r="Q1401" i="2"/>
  <c r="P1401" i="2" s="1"/>
  <c r="Q1402" i="2"/>
  <c r="P1402" i="2" s="1"/>
  <c r="Q1403" i="2"/>
  <c r="P1403" i="2" s="1"/>
  <c r="Q1404" i="2"/>
  <c r="P1404" i="2" s="1"/>
  <c r="Q1405" i="2"/>
  <c r="P1405" i="2" s="1"/>
  <c r="Q1406" i="2"/>
  <c r="P1406" i="2" s="1"/>
  <c r="Q1407" i="2"/>
  <c r="P1407" i="2" s="1"/>
  <c r="Q1408" i="2"/>
  <c r="P1408" i="2" s="1"/>
  <c r="Q1409" i="2"/>
  <c r="P1409" i="2" s="1"/>
  <c r="Q1410" i="2"/>
  <c r="P1410" i="2" s="1"/>
  <c r="Q1411" i="2"/>
  <c r="P1411" i="2" s="1"/>
  <c r="Q1412" i="2"/>
  <c r="P1412" i="2" s="1"/>
  <c r="Q1413" i="2"/>
  <c r="P1413" i="2" s="1"/>
  <c r="Q1414" i="2"/>
  <c r="P1414" i="2" s="1"/>
  <c r="Q1415" i="2"/>
  <c r="P1415" i="2" s="1"/>
  <c r="Q1416" i="2"/>
  <c r="P1416" i="2" s="1"/>
  <c r="Q1417" i="2"/>
  <c r="P1417" i="2" s="1"/>
  <c r="Q1418" i="2"/>
  <c r="P1418" i="2" s="1"/>
  <c r="Q1419" i="2"/>
  <c r="P1419" i="2" s="1"/>
  <c r="Q1420" i="2"/>
  <c r="P1420" i="2" s="1"/>
  <c r="Q1421" i="2"/>
  <c r="P1421" i="2" s="1"/>
  <c r="Q1422" i="2"/>
  <c r="P1422" i="2" s="1"/>
  <c r="Q1423" i="2"/>
  <c r="P1423" i="2" s="1"/>
  <c r="Q1424" i="2"/>
  <c r="P1424" i="2" s="1"/>
  <c r="Q1425" i="2"/>
  <c r="P1425" i="2" s="1"/>
  <c r="Q1426" i="2"/>
  <c r="P1426" i="2" s="1"/>
  <c r="Q1427" i="2"/>
  <c r="P1427" i="2" s="1"/>
  <c r="Q1428" i="2"/>
  <c r="P1428" i="2" s="1"/>
  <c r="Q1429" i="2"/>
  <c r="P1429" i="2" s="1"/>
  <c r="Q1430" i="2"/>
  <c r="P1430" i="2" s="1"/>
  <c r="Q1431" i="2"/>
  <c r="P1431" i="2" s="1"/>
  <c r="Q1432" i="2"/>
  <c r="P1432" i="2" s="1"/>
  <c r="Q1433" i="2"/>
  <c r="P1433" i="2" s="1"/>
  <c r="Q1434" i="2"/>
  <c r="P1434" i="2" s="1"/>
  <c r="Q1435" i="2"/>
  <c r="P1435" i="2" s="1"/>
  <c r="Q1436" i="2"/>
  <c r="P1436" i="2" s="1"/>
  <c r="Q1437" i="2"/>
  <c r="P1437" i="2" s="1"/>
  <c r="Q1438" i="2"/>
  <c r="P1438" i="2" s="1"/>
  <c r="Q1439" i="2"/>
  <c r="P1439" i="2" s="1"/>
  <c r="Q1440" i="2"/>
  <c r="P1440" i="2" s="1"/>
  <c r="Q1441" i="2"/>
  <c r="P1441" i="2" s="1"/>
  <c r="Q1442" i="2"/>
  <c r="P1442" i="2" s="1"/>
  <c r="Q1443" i="2"/>
  <c r="P1443" i="2" s="1"/>
  <c r="Q1444" i="2"/>
  <c r="P1444" i="2" s="1"/>
  <c r="Q1445" i="2"/>
  <c r="P1445" i="2" s="1"/>
  <c r="Q1446" i="2"/>
  <c r="P1446" i="2" s="1"/>
  <c r="Q1447" i="2"/>
  <c r="P1447" i="2" s="1"/>
  <c r="Q1448" i="2"/>
  <c r="P1448" i="2" s="1"/>
  <c r="Q1449" i="2"/>
  <c r="P1449" i="2" s="1"/>
  <c r="Q1450" i="2"/>
  <c r="P1450" i="2" s="1"/>
  <c r="Q1451" i="2"/>
  <c r="P1451" i="2" s="1"/>
  <c r="Q1452" i="2"/>
  <c r="P1452" i="2" s="1"/>
  <c r="Q1453" i="2"/>
  <c r="P1453" i="2" s="1"/>
  <c r="Q1454" i="2"/>
  <c r="P1454" i="2" s="1"/>
  <c r="Q1455" i="2"/>
  <c r="P1455" i="2" s="1"/>
  <c r="Q1456" i="2"/>
  <c r="P1456" i="2" s="1"/>
  <c r="Q1457" i="2"/>
  <c r="P1457" i="2" s="1"/>
  <c r="Q1458" i="2"/>
  <c r="P1458" i="2" s="1"/>
  <c r="Q1459" i="2"/>
  <c r="P1459" i="2" s="1"/>
  <c r="Q1460" i="2"/>
  <c r="P1460" i="2" s="1"/>
  <c r="Q1461" i="2"/>
  <c r="P1461" i="2" s="1"/>
  <c r="Q1462" i="2"/>
  <c r="P1462" i="2" s="1"/>
  <c r="Q1463" i="2"/>
  <c r="P1463" i="2" s="1"/>
  <c r="Q1464" i="2"/>
  <c r="P1464" i="2" s="1"/>
  <c r="Q1465" i="2"/>
  <c r="P1465" i="2" s="1"/>
  <c r="Q1466" i="2"/>
  <c r="P1466" i="2" s="1"/>
  <c r="Q1467" i="2"/>
  <c r="P1467" i="2" s="1"/>
  <c r="Q1468" i="2"/>
  <c r="P1468" i="2" s="1"/>
  <c r="Q1469" i="2"/>
  <c r="P1469" i="2" s="1"/>
  <c r="Q1470" i="2"/>
  <c r="P1470" i="2" s="1"/>
  <c r="Q1471" i="2"/>
  <c r="P1471" i="2" s="1"/>
  <c r="Q1472" i="2"/>
  <c r="P1472" i="2" s="1"/>
  <c r="Q1473" i="2"/>
  <c r="P1473" i="2" s="1"/>
  <c r="Q1474" i="2"/>
  <c r="P1474" i="2" s="1"/>
  <c r="Q1475" i="2"/>
  <c r="P1475" i="2" s="1"/>
  <c r="Q1476" i="2"/>
  <c r="P1476" i="2" s="1"/>
  <c r="Q1477" i="2"/>
  <c r="P1477" i="2" s="1"/>
  <c r="Q1478" i="2"/>
  <c r="P1478" i="2" s="1"/>
  <c r="Q1479" i="2"/>
  <c r="P1479" i="2" s="1"/>
  <c r="Q1480" i="2"/>
  <c r="P1480" i="2" s="1"/>
  <c r="Q1481" i="2"/>
  <c r="P1481" i="2" s="1"/>
  <c r="Q1482" i="2"/>
  <c r="P1482" i="2" s="1"/>
  <c r="Q1483" i="2"/>
  <c r="P1483" i="2" s="1"/>
  <c r="Q1484" i="2"/>
  <c r="P1484" i="2" s="1"/>
  <c r="Q1485" i="2"/>
  <c r="P1485" i="2" s="1"/>
  <c r="Q1486" i="2"/>
  <c r="P1486" i="2" s="1"/>
  <c r="Q1487" i="2"/>
  <c r="P1487" i="2" s="1"/>
  <c r="Q1488" i="2"/>
  <c r="P1488" i="2" s="1"/>
  <c r="Q1489" i="2"/>
  <c r="P1489" i="2" s="1"/>
  <c r="Q1490" i="2"/>
  <c r="P1490" i="2" s="1"/>
  <c r="Q1491" i="2"/>
  <c r="P1491" i="2" s="1"/>
  <c r="Q1492" i="2"/>
  <c r="P1492" i="2" s="1"/>
  <c r="Q1493" i="2"/>
  <c r="P1493" i="2" s="1"/>
  <c r="Q1494" i="2"/>
  <c r="P1494" i="2" s="1"/>
  <c r="Q1495" i="2"/>
  <c r="P1495" i="2" s="1"/>
  <c r="Q1496" i="2"/>
  <c r="P1496" i="2" s="1"/>
  <c r="Q1497" i="2"/>
  <c r="P1497" i="2" s="1"/>
  <c r="Q1498" i="2"/>
  <c r="P1498" i="2" s="1"/>
  <c r="Q1499" i="2"/>
  <c r="P1499" i="2" s="1"/>
  <c r="Q1500" i="2"/>
  <c r="P1500" i="2" s="1"/>
  <c r="Q1501" i="2"/>
  <c r="P1501" i="2" s="1"/>
  <c r="Q1502" i="2"/>
  <c r="P1502" i="2" s="1"/>
  <c r="Q1503" i="2"/>
  <c r="P1503" i="2" s="1"/>
  <c r="Q1504" i="2"/>
  <c r="P1504" i="2" s="1"/>
  <c r="Q1505" i="2"/>
  <c r="P1505" i="2" s="1"/>
  <c r="Q1506" i="2"/>
  <c r="P1506" i="2" s="1"/>
  <c r="Q1507" i="2"/>
  <c r="P1507" i="2" s="1"/>
  <c r="Q1508" i="2"/>
  <c r="P1508" i="2" s="1"/>
  <c r="Q1509" i="2"/>
  <c r="P1509" i="2" s="1"/>
  <c r="Q1510" i="2"/>
  <c r="P1510" i="2" s="1"/>
  <c r="Q1511" i="2"/>
  <c r="P1511" i="2" s="1"/>
  <c r="Q1512" i="2"/>
  <c r="P1512" i="2" s="1"/>
  <c r="Q1513" i="2"/>
  <c r="P1513" i="2" s="1"/>
  <c r="Q1514" i="2"/>
  <c r="P1514" i="2" s="1"/>
  <c r="Q1515" i="2"/>
  <c r="P1515" i="2" s="1"/>
  <c r="Q1516" i="2"/>
  <c r="P1516" i="2" s="1"/>
  <c r="Q1517" i="2"/>
  <c r="P1517" i="2" s="1"/>
  <c r="Q1518" i="2"/>
  <c r="P1518" i="2" s="1"/>
  <c r="Q1519" i="2"/>
  <c r="P1519" i="2" s="1"/>
  <c r="Q1520" i="2"/>
  <c r="P1520" i="2" s="1"/>
  <c r="Q1521" i="2"/>
  <c r="P1521" i="2" s="1"/>
  <c r="Q1522" i="2"/>
  <c r="P1522" i="2" s="1"/>
  <c r="Q1523" i="2"/>
  <c r="P1523" i="2" s="1"/>
  <c r="Q1524" i="2"/>
  <c r="P1524" i="2" s="1"/>
  <c r="Q1525" i="2"/>
  <c r="P1525" i="2" s="1"/>
  <c r="Q1526" i="2"/>
  <c r="P1526" i="2" s="1"/>
  <c r="Q1527" i="2"/>
  <c r="P1527" i="2" s="1"/>
  <c r="Q1528" i="2"/>
  <c r="P1528" i="2" s="1"/>
  <c r="Q1529" i="2"/>
  <c r="P1529" i="2" s="1"/>
  <c r="Q1530" i="2"/>
  <c r="P1530" i="2" s="1"/>
  <c r="Q1531" i="2"/>
  <c r="P1531" i="2" s="1"/>
  <c r="Q1532" i="2"/>
  <c r="P1532" i="2" s="1"/>
  <c r="Q1533" i="2"/>
  <c r="P1533" i="2" s="1"/>
  <c r="Q1534" i="2"/>
  <c r="P1534" i="2" s="1"/>
  <c r="Q1535" i="2"/>
  <c r="P1535" i="2" s="1"/>
  <c r="Q1536" i="2"/>
  <c r="P1536" i="2" s="1"/>
  <c r="Q1537" i="2"/>
  <c r="P1537" i="2" s="1"/>
  <c r="Q1538" i="2"/>
  <c r="P1538" i="2" s="1"/>
  <c r="Q1539" i="2"/>
  <c r="P1539" i="2" s="1"/>
  <c r="Q1540" i="2"/>
  <c r="P1540" i="2" s="1"/>
  <c r="Q1541" i="2"/>
  <c r="P1541" i="2" s="1"/>
  <c r="Q1542" i="2"/>
  <c r="P1542" i="2" s="1"/>
  <c r="Q1543" i="2"/>
  <c r="P1543" i="2" s="1"/>
  <c r="Q1544" i="2"/>
  <c r="P1544" i="2" s="1"/>
  <c r="Q1545" i="2"/>
  <c r="P1545" i="2" s="1"/>
  <c r="Q1546" i="2"/>
  <c r="P1546" i="2" s="1"/>
  <c r="Q1547" i="2"/>
  <c r="P1547" i="2" s="1"/>
  <c r="Q1548" i="2"/>
  <c r="P1548" i="2" s="1"/>
  <c r="Q1549" i="2"/>
  <c r="P1549" i="2" s="1"/>
  <c r="Q1550" i="2"/>
  <c r="P1550" i="2" s="1"/>
  <c r="Q1551" i="2"/>
  <c r="P1551" i="2" s="1"/>
  <c r="Q1552" i="2"/>
  <c r="P1552" i="2" s="1"/>
  <c r="Q1553" i="2"/>
  <c r="P1553" i="2" s="1"/>
  <c r="Q1554" i="2"/>
  <c r="P1554" i="2" s="1"/>
  <c r="Q1555" i="2"/>
  <c r="P1555" i="2" s="1"/>
  <c r="Q1556" i="2"/>
  <c r="P1556" i="2" s="1"/>
  <c r="Q1557" i="2"/>
  <c r="P1557" i="2" s="1"/>
  <c r="Q1558" i="2"/>
  <c r="P1558" i="2" s="1"/>
  <c r="Q1559" i="2"/>
  <c r="P1559" i="2" s="1"/>
  <c r="Q1560" i="2"/>
  <c r="P1560" i="2" s="1"/>
  <c r="Q1561" i="2"/>
  <c r="P1561" i="2" s="1"/>
  <c r="Q1562" i="2"/>
  <c r="P1562" i="2" s="1"/>
  <c r="Q1563" i="2"/>
  <c r="P1563" i="2" s="1"/>
  <c r="Q1564" i="2"/>
  <c r="P1564" i="2" s="1"/>
  <c r="Q1565" i="2"/>
  <c r="P1565" i="2" s="1"/>
  <c r="Q1566" i="2"/>
  <c r="P1566" i="2" s="1"/>
  <c r="Q1567" i="2"/>
  <c r="P1567" i="2" s="1"/>
  <c r="Q1568" i="2"/>
  <c r="P1568" i="2" s="1"/>
  <c r="Q1569" i="2"/>
  <c r="P1569" i="2" s="1"/>
  <c r="Q1570" i="2"/>
  <c r="P1570" i="2" s="1"/>
  <c r="Q1571" i="2"/>
  <c r="P1571" i="2" s="1"/>
  <c r="Q1572" i="2"/>
  <c r="P1572" i="2" s="1"/>
  <c r="Q1573" i="2"/>
  <c r="P1573" i="2" s="1"/>
  <c r="Q1574" i="2"/>
  <c r="P1574" i="2" s="1"/>
  <c r="Q1575" i="2"/>
  <c r="P1575" i="2" s="1"/>
  <c r="Q1576" i="2"/>
  <c r="P1576" i="2" s="1"/>
  <c r="Q1577" i="2"/>
  <c r="P1577" i="2" s="1"/>
  <c r="Q1578" i="2"/>
  <c r="P1578" i="2" s="1"/>
  <c r="Q1579" i="2"/>
  <c r="P1579" i="2" s="1"/>
  <c r="Q1580" i="2"/>
  <c r="P1580" i="2" s="1"/>
  <c r="Q1581" i="2"/>
  <c r="P1581" i="2" s="1"/>
  <c r="Q1582" i="2"/>
  <c r="P1582" i="2" s="1"/>
  <c r="Q1583" i="2"/>
  <c r="P1583" i="2" s="1"/>
  <c r="Q1584" i="2"/>
  <c r="P1584" i="2" s="1"/>
  <c r="Q1585" i="2"/>
  <c r="P1585" i="2" s="1"/>
  <c r="Q1586" i="2"/>
  <c r="P1586" i="2" s="1"/>
  <c r="Q1587" i="2"/>
  <c r="P1587" i="2" s="1"/>
  <c r="Q1588" i="2"/>
  <c r="P1588" i="2" s="1"/>
  <c r="Q1589" i="2"/>
  <c r="P1589" i="2" s="1"/>
  <c r="Q1590" i="2"/>
  <c r="P1590" i="2" s="1"/>
  <c r="Q1591" i="2"/>
  <c r="P1591" i="2" s="1"/>
  <c r="Q1592" i="2"/>
  <c r="P1592" i="2" s="1"/>
  <c r="Q1593" i="2"/>
  <c r="P1593" i="2" s="1"/>
  <c r="Q1594" i="2"/>
  <c r="P1594" i="2" s="1"/>
  <c r="Q1595" i="2"/>
  <c r="P1595" i="2" s="1"/>
  <c r="Q1596" i="2"/>
  <c r="P1596" i="2" s="1"/>
  <c r="Q1597" i="2"/>
  <c r="P1597" i="2" s="1"/>
  <c r="Q1598" i="2"/>
  <c r="P1598" i="2" s="1"/>
  <c r="Q1599" i="2"/>
  <c r="P1599" i="2" s="1"/>
  <c r="Q1600" i="2"/>
  <c r="P1600" i="2" s="1"/>
  <c r="Q1601" i="2"/>
  <c r="P1601" i="2" s="1"/>
  <c r="Q1602" i="2"/>
  <c r="P1602" i="2" s="1"/>
  <c r="Q1603" i="2"/>
  <c r="P1603" i="2" s="1"/>
  <c r="Q1604" i="2"/>
  <c r="P1604" i="2" s="1"/>
  <c r="Q1605" i="2"/>
  <c r="P1605" i="2" s="1"/>
  <c r="Q1606" i="2"/>
  <c r="P1606" i="2" s="1"/>
  <c r="Q1607" i="2"/>
  <c r="P1607" i="2" s="1"/>
  <c r="Q1608" i="2"/>
  <c r="P1608" i="2" s="1"/>
  <c r="Q1609" i="2"/>
  <c r="P1609" i="2" s="1"/>
  <c r="Q1610" i="2"/>
  <c r="P1610" i="2" s="1"/>
  <c r="Q1611" i="2"/>
  <c r="P1611" i="2" s="1"/>
  <c r="Q1612" i="2"/>
  <c r="P1612" i="2" s="1"/>
  <c r="Q1613" i="2"/>
  <c r="P1613" i="2" s="1"/>
  <c r="Q1614" i="2"/>
  <c r="P1614" i="2" s="1"/>
  <c r="Q1615" i="2"/>
  <c r="P1615" i="2" s="1"/>
  <c r="Q1616" i="2"/>
  <c r="P1616" i="2" s="1"/>
  <c r="Q1617" i="2"/>
  <c r="P1617" i="2" s="1"/>
  <c r="Q1618" i="2"/>
  <c r="P1618" i="2" s="1"/>
  <c r="Q1619" i="2"/>
  <c r="P1619" i="2" s="1"/>
  <c r="Q1620" i="2"/>
  <c r="P1620" i="2" s="1"/>
  <c r="Q1621" i="2"/>
  <c r="P1621" i="2" s="1"/>
  <c r="Q1622" i="2"/>
  <c r="P1622" i="2" s="1"/>
  <c r="Q1623" i="2"/>
  <c r="P1623" i="2" s="1"/>
  <c r="Q1624" i="2"/>
  <c r="P1624" i="2" s="1"/>
  <c r="Q1625" i="2"/>
  <c r="P1625" i="2" s="1"/>
  <c r="Q1626" i="2"/>
  <c r="P1626" i="2" s="1"/>
  <c r="Q1627" i="2"/>
  <c r="P1627" i="2" s="1"/>
  <c r="Q1628" i="2"/>
  <c r="P1628" i="2" s="1"/>
  <c r="Q1629" i="2"/>
  <c r="P1629" i="2" s="1"/>
  <c r="Q1630" i="2"/>
  <c r="P1630" i="2" s="1"/>
  <c r="Q1631" i="2"/>
  <c r="P1631" i="2" s="1"/>
  <c r="Q1632" i="2"/>
  <c r="P1632" i="2" s="1"/>
  <c r="Q1633" i="2"/>
  <c r="P1633" i="2" s="1"/>
  <c r="Q1634" i="2"/>
  <c r="P1634" i="2" s="1"/>
  <c r="Q1635" i="2"/>
  <c r="P1635" i="2" s="1"/>
  <c r="Q1636" i="2"/>
  <c r="P1636" i="2" s="1"/>
  <c r="Q1637" i="2"/>
  <c r="P1637" i="2" s="1"/>
  <c r="Q1638" i="2"/>
  <c r="P1638" i="2" s="1"/>
  <c r="Q1639" i="2"/>
  <c r="P1639" i="2" s="1"/>
  <c r="Q1640" i="2"/>
  <c r="P1640" i="2" s="1"/>
  <c r="Q1641" i="2"/>
  <c r="P1641" i="2" s="1"/>
  <c r="Q1642" i="2"/>
  <c r="P1642" i="2" s="1"/>
  <c r="Q1643" i="2"/>
  <c r="P1643" i="2" s="1"/>
  <c r="Q1644" i="2"/>
  <c r="P1644" i="2" s="1"/>
  <c r="Q1645" i="2"/>
  <c r="P1645" i="2" s="1"/>
  <c r="Q1646" i="2"/>
  <c r="P1646" i="2" s="1"/>
  <c r="Q1647" i="2"/>
  <c r="P1647" i="2" s="1"/>
  <c r="Q1648" i="2"/>
  <c r="P1648" i="2" s="1"/>
  <c r="Q1649" i="2"/>
  <c r="P1649" i="2" s="1"/>
  <c r="Q1650" i="2"/>
  <c r="P1650" i="2" s="1"/>
  <c r="Q1651" i="2"/>
  <c r="P1651" i="2" s="1"/>
  <c r="Q1652" i="2"/>
  <c r="P1652" i="2" s="1"/>
  <c r="Q1653" i="2"/>
  <c r="P1653" i="2" s="1"/>
  <c r="Q1654" i="2"/>
  <c r="P1654" i="2" s="1"/>
  <c r="Q1655" i="2"/>
  <c r="P1655" i="2" s="1"/>
  <c r="Q1656" i="2"/>
  <c r="P1656" i="2" s="1"/>
  <c r="Q1657" i="2"/>
  <c r="P1657" i="2" s="1"/>
  <c r="Q1658" i="2"/>
  <c r="P1658" i="2" s="1"/>
  <c r="Q1659" i="2"/>
  <c r="P1659" i="2" s="1"/>
  <c r="Q1660" i="2"/>
  <c r="P1660" i="2" s="1"/>
  <c r="Q1661" i="2"/>
  <c r="P1661" i="2" s="1"/>
  <c r="Q1662" i="2"/>
  <c r="P1662" i="2" s="1"/>
  <c r="Q1663" i="2"/>
  <c r="P1663" i="2" s="1"/>
  <c r="Q1664" i="2"/>
  <c r="P1664" i="2" s="1"/>
  <c r="Q1665" i="2"/>
  <c r="P1665" i="2" s="1"/>
  <c r="Q1666" i="2"/>
  <c r="P1666" i="2" s="1"/>
  <c r="Q1667" i="2"/>
  <c r="P1667" i="2" s="1"/>
  <c r="Q1668" i="2"/>
  <c r="P1668" i="2" s="1"/>
  <c r="Q1669" i="2"/>
  <c r="P1669" i="2" s="1"/>
  <c r="Q1670" i="2"/>
  <c r="P1670" i="2" s="1"/>
  <c r="Q1671" i="2"/>
  <c r="P1671" i="2" s="1"/>
  <c r="Q1672" i="2"/>
  <c r="P1672" i="2" s="1"/>
  <c r="Q1673" i="2"/>
  <c r="P1673" i="2" s="1"/>
  <c r="Q1674" i="2"/>
  <c r="P1674" i="2" s="1"/>
  <c r="Q1675" i="2"/>
  <c r="P1675" i="2" s="1"/>
  <c r="Q1676" i="2"/>
  <c r="P1676" i="2" s="1"/>
  <c r="Q1677" i="2"/>
  <c r="P1677" i="2" s="1"/>
  <c r="Q1678" i="2"/>
  <c r="P1678" i="2" s="1"/>
  <c r="Q1679" i="2"/>
  <c r="P1679" i="2" s="1"/>
  <c r="Q1680" i="2"/>
  <c r="P1680" i="2" s="1"/>
  <c r="Q1681" i="2"/>
  <c r="P1681" i="2" s="1"/>
  <c r="Q1682" i="2"/>
  <c r="P1682" i="2" s="1"/>
  <c r="Q1683" i="2"/>
  <c r="P1683" i="2" s="1"/>
  <c r="Q1684" i="2"/>
  <c r="P1684" i="2" s="1"/>
  <c r="Q1685" i="2"/>
  <c r="P1685" i="2" s="1"/>
  <c r="Q1686" i="2"/>
  <c r="P1686" i="2" s="1"/>
  <c r="Q1687" i="2"/>
  <c r="P1687" i="2" s="1"/>
  <c r="Q1688" i="2"/>
  <c r="P1688" i="2" s="1"/>
  <c r="Q1689" i="2"/>
  <c r="P1689" i="2" s="1"/>
  <c r="Q1690" i="2"/>
  <c r="P1690" i="2" s="1"/>
  <c r="Q1691" i="2"/>
  <c r="P1691" i="2" s="1"/>
  <c r="Q1692" i="2"/>
  <c r="P1692" i="2" s="1"/>
  <c r="Q1693" i="2"/>
  <c r="P1693" i="2" s="1"/>
  <c r="Q1694" i="2"/>
  <c r="P1694" i="2" s="1"/>
  <c r="Q1695" i="2"/>
  <c r="P1695" i="2" s="1"/>
  <c r="Q1696" i="2"/>
  <c r="P1696" i="2" s="1"/>
  <c r="Q1697" i="2"/>
  <c r="P1697" i="2" s="1"/>
  <c r="Q1698" i="2"/>
  <c r="P1698" i="2" s="1"/>
  <c r="Q1699" i="2"/>
  <c r="P1699" i="2" s="1"/>
  <c r="Q1700" i="2"/>
  <c r="P1700" i="2" s="1"/>
  <c r="Q1701" i="2"/>
  <c r="P1701" i="2" s="1"/>
  <c r="Q1702" i="2"/>
  <c r="P1702" i="2" s="1"/>
  <c r="Q1703" i="2"/>
  <c r="P1703" i="2" s="1"/>
  <c r="Q1704" i="2"/>
  <c r="P1704" i="2" s="1"/>
  <c r="Q1705" i="2"/>
  <c r="P1705" i="2" s="1"/>
  <c r="Q1706" i="2"/>
  <c r="P1706" i="2" s="1"/>
  <c r="Q1707" i="2"/>
  <c r="P1707" i="2" s="1"/>
  <c r="Q1708" i="2"/>
  <c r="P1708" i="2" s="1"/>
  <c r="Q1709" i="2"/>
  <c r="P1709" i="2" s="1"/>
  <c r="Q1710" i="2"/>
  <c r="P1710" i="2" s="1"/>
  <c r="Q1711" i="2"/>
  <c r="P1711" i="2" s="1"/>
  <c r="Q1712" i="2"/>
  <c r="P1712" i="2" s="1"/>
  <c r="Q1713" i="2"/>
  <c r="P1713" i="2" s="1"/>
  <c r="Q1714" i="2"/>
  <c r="P1714" i="2" s="1"/>
  <c r="Q1715" i="2"/>
  <c r="P1715" i="2" s="1"/>
  <c r="Q1716" i="2"/>
  <c r="P1716" i="2" s="1"/>
  <c r="Q1717" i="2"/>
  <c r="P1717" i="2" s="1"/>
  <c r="Q1718" i="2"/>
  <c r="P1718" i="2" s="1"/>
  <c r="Q1719" i="2"/>
  <c r="P1719" i="2" s="1"/>
  <c r="Q1720" i="2"/>
  <c r="P1720" i="2" s="1"/>
  <c r="Q1721" i="2"/>
  <c r="P1721" i="2" s="1"/>
  <c r="Q1722" i="2"/>
  <c r="P1722" i="2" s="1"/>
  <c r="Q1723" i="2"/>
  <c r="P1723" i="2" s="1"/>
  <c r="Q1724" i="2"/>
  <c r="P1724" i="2" s="1"/>
  <c r="Q1725" i="2"/>
  <c r="P1725" i="2" s="1"/>
  <c r="Q1726" i="2"/>
  <c r="P1726" i="2" s="1"/>
  <c r="Q1727" i="2"/>
  <c r="P1727" i="2" s="1"/>
  <c r="Q1728" i="2"/>
  <c r="P1728" i="2" s="1"/>
  <c r="Q1729" i="2"/>
  <c r="P1729" i="2" s="1"/>
  <c r="Q1730" i="2"/>
  <c r="P1730" i="2" s="1"/>
  <c r="Q1731" i="2"/>
  <c r="P1731" i="2" s="1"/>
  <c r="Q1732" i="2"/>
  <c r="P1732" i="2" s="1"/>
  <c r="Q1733" i="2"/>
  <c r="P1733" i="2" s="1"/>
  <c r="Q1734" i="2"/>
  <c r="P1734" i="2" s="1"/>
  <c r="Q1735" i="2"/>
  <c r="P1735" i="2" s="1"/>
  <c r="Q1736" i="2"/>
  <c r="P1736" i="2" s="1"/>
  <c r="Q1737" i="2"/>
  <c r="P1737" i="2" s="1"/>
  <c r="Q1738" i="2"/>
  <c r="P1738" i="2" s="1"/>
  <c r="Q1739" i="2"/>
  <c r="P1739" i="2" s="1"/>
  <c r="Q1740" i="2"/>
  <c r="P1740" i="2" s="1"/>
  <c r="Q1741" i="2"/>
  <c r="P1741" i="2" s="1"/>
  <c r="Q1742" i="2"/>
  <c r="P1742" i="2" s="1"/>
  <c r="Q1743" i="2"/>
  <c r="P1743" i="2" s="1"/>
  <c r="Q1744" i="2"/>
  <c r="P1744" i="2" s="1"/>
  <c r="Q1745" i="2"/>
  <c r="P1745" i="2" s="1"/>
  <c r="Q1746" i="2"/>
  <c r="P1746" i="2" s="1"/>
  <c r="Q1747" i="2"/>
  <c r="P1747" i="2" s="1"/>
  <c r="Q1748" i="2"/>
  <c r="P1748" i="2" s="1"/>
  <c r="Q1749" i="2"/>
  <c r="P1749" i="2" s="1"/>
  <c r="Q1750" i="2"/>
  <c r="P1750" i="2" s="1"/>
  <c r="Q1751" i="2"/>
  <c r="P1751" i="2" s="1"/>
  <c r="Q1752" i="2"/>
  <c r="P1752" i="2" s="1"/>
  <c r="Q1753" i="2"/>
  <c r="P1753" i="2" s="1"/>
  <c r="Q1754" i="2"/>
  <c r="P1754" i="2" s="1"/>
  <c r="Q1755" i="2"/>
  <c r="P1755" i="2" s="1"/>
  <c r="Q1756" i="2"/>
  <c r="P1756" i="2" s="1"/>
  <c r="Q1757" i="2"/>
  <c r="P1757" i="2" s="1"/>
  <c r="Q1758" i="2"/>
  <c r="P1758" i="2" s="1"/>
  <c r="Q1759" i="2"/>
  <c r="P1759" i="2" s="1"/>
  <c r="Q1760" i="2"/>
  <c r="P1760" i="2" s="1"/>
  <c r="Q1761" i="2"/>
  <c r="P1761" i="2" s="1"/>
  <c r="Q1762" i="2"/>
  <c r="P1762" i="2" s="1"/>
  <c r="Q1763" i="2"/>
  <c r="P1763" i="2" s="1"/>
  <c r="Q1764" i="2"/>
  <c r="P1764" i="2" s="1"/>
  <c r="Q1765" i="2"/>
  <c r="P1765" i="2" s="1"/>
  <c r="Q1766" i="2"/>
  <c r="P1766" i="2" s="1"/>
  <c r="Q1767" i="2"/>
  <c r="P1767" i="2" s="1"/>
  <c r="Q1768" i="2"/>
  <c r="P1768" i="2" s="1"/>
  <c r="Q1769" i="2"/>
  <c r="P1769" i="2" s="1"/>
  <c r="Q1770" i="2"/>
  <c r="P1770" i="2" s="1"/>
  <c r="Q1771" i="2"/>
  <c r="P1771" i="2" s="1"/>
  <c r="Q1772" i="2"/>
  <c r="P1772" i="2" s="1"/>
  <c r="Q1773" i="2"/>
  <c r="P1773" i="2" s="1"/>
  <c r="Q1774" i="2"/>
  <c r="P1774" i="2" s="1"/>
  <c r="Q1775" i="2"/>
  <c r="P1775" i="2" s="1"/>
  <c r="Q1776" i="2"/>
  <c r="P1776" i="2" s="1"/>
  <c r="Q1777" i="2"/>
  <c r="P1777" i="2" s="1"/>
  <c r="Q1778" i="2"/>
  <c r="P1778" i="2" s="1"/>
  <c r="Q1779" i="2"/>
  <c r="P1779" i="2" s="1"/>
  <c r="Q1780" i="2"/>
  <c r="P1780" i="2" s="1"/>
  <c r="Q1781" i="2"/>
  <c r="P1781" i="2" s="1"/>
  <c r="Q1782" i="2"/>
  <c r="P1782" i="2" s="1"/>
  <c r="Q1783" i="2"/>
  <c r="P1783" i="2" s="1"/>
  <c r="Q1784" i="2"/>
  <c r="P1784" i="2" s="1"/>
  <c r="Q1785" i="2"/>
  <c r="P1785" i="2" s="1"/>
  <c r="Q1786" i="2"/>
  <c r="P1786" i="2" s="1"/>
  <c r="Q1787" i="2"/>
  <c r="P1787" i="2" s="1"/>
  <c r="Q1788" i="2"/>
  <c r="P1788" i="2" s="1"/>
  <c r="Q1789" i="2"/>
  <c r="P1789" i="2" s="1"/>
  <c r="Q1790" i="2"/>
  <c r="P1790" i="2" s="1"/>
  <c r="Q1791" i="2"/>
  <c r="P1791" i="2" s="1"/>
  <c r="Q1792" i="2"/>
  <c r="P1792" i="2" s="1"/>
  <c r="Q1793" i="2"/>
  <c r="P1793" i="2" s="1"/>
  <c r="Q1794" i="2"/>
  <c r="P1794" i="2" s="1"/>
  <c r="Q1795" i="2"/>
  <c r="P1795" i="2" s="1"/>
  <c r="Q1796" i="2"/>
  <c r="P1796" i="2" s="1"/>
  <c r="Q1797" i="2"/>
  <c r="P1797" i="2" s="1"/>
  <c r="Q1798" i="2"/>
  <c r="P1798" i="2" s="1"/>
  <c r="Q1799" i="2"/>
  <c r="P1799" i="2" s="1"/>
  <c r="Q1800" i="2"/>
  <c r="P1800" i="2" s="1"/>
  <c r="Q1801" i="2"/>
  <c r="P1801" i="2" s="1"/>
  <c r="Q1802" i="2"/>
  <c r="P1802" i="2" s="1"/>
  <c r="Q1803" i="2"/>
  <c r="P1803" i="2" s="1"/>
  <c r="Q1804" i="2"/>
  <c r="P1804" i="2" s="1"/>
  <c r="Q1805" i="2"/>
  <c r="P1805" i="2" s="1"/>
  <c r="Q1806" i="2"/>
  <c r="P1806" i="2" s="1"/>
  <c r="Q1807" i="2"/>
  <c r="P1807" i="2" s="1"/>
  <c r="Q1808" i="2"/>
  <c r="P1808" i="2" s="1"/>
  <c r="Q1809" i="2"/>
  <c r="P1809" i="2" s="1"/>
  <c r="Q1810" i="2"/>
  <c r="P1810" i="2" s="1"/>
  <c r="Q1811" i="2"/>
  <c r="P1811" i="2" s="1"/>
  <c r="Q1812" i="2"/>
  <c r="P1812" i="2" s="1"/>
  <c r="Q1813" i="2"/>
  <c r="P1813" i="2" s="1"/>
  <c r="Q1814" i="2"/>
  <c r="P1814" i="2" s="1"/>
  <c r="Q1815" i="2"/>
  <c r="P1815" i="2" s="1"/>
  <c r="Q1816" i="2"/>
  <c r="P1816" i="2" s="1"/>
  <c r="Q1817" i="2"/>
  <c r="P1817" i="2" s="1"/>
  <c r="Q1818" i="2"/>
  <c r="P1818" i="2" s="1"/>
  <c r="Q1819" i="2"/>
  <c r="P1819" i="2" s="1"/>
  <c r="Q1820" i="2"/>
  <c r="P1820" i="2" s="1"/>
  <c r="Q1821" i="2"/>
  <c r="P1821" i="2" s="1"/>
  <c r="Q1822" i="2"/>
  <c r="P1822" i="2" s="1"/>
  <c r="Q1823" i="2"/>
  <c r="P1823" i="2" s="1"/>
  <c r="Q1824" i="2"/>
  <c r="P1824" i="2" s="1"/>
  <c r="Q1825" i="2"/>
  <c r="P1825" i="2" s="1"/>
  <c r="Q1826" i="2"/>
  <c r="P1826" i="2" s="1"/>
  <c r="Q1827" i="2"/>
  <c r="P1827" i="2" s="1"/>
  <c r="Q1828" i="2"/>
  <c r="P1828" i="2" s="1"/>
  <c r="Q1829" i="2"/>
  <c r="P1829" i="2" s="1"/>
  <c r="Q1830" i="2"/>
  <c r="P1830" i="2" s="1"/>
  <c r="Q1831" i="2"/>
  <c r="P1831" i="2" s="1"/>
  <c r="Q1832" i="2"/>
  <c r="P1832" i="2" s="1"/>
  <c r="Q1833" i="2"/>
  <c r="P1833" i="2" s="1"/>
  <c r="Q1834" i="2"/>
  <c r="P1834" i="2" s="1"/>
  <c r="Q1835" i="2"/>
  <c r="P1835" i="2" s="1"/>
  <c r="Q1836" i="2"/>
  <c r="P1836" i="2" s="1"/>
  <c r="Q1837" i="2"/>
  <c r="P1837" i="2" s="1"/>
  <c r="Q1838" i="2"/>
  <c r="P1838" i="2" s="1"/>
  <c r="Q1839" i="2"/>
  <c r="P1839" i="2" s="1"/>
  <c r="Q1840" i="2"/>
  <c r="P1840" i="2" s="1"/>
  <c r="Q1841" i="2"/>
  <c r="P1841" i="2" s="1"/>
  <c r="Q1842" i="2"/>
  <c r="P1842" i="2" s="1"/>
  <c r="Q1843" i="2"/>
  <c r="P1843" i="2" s="1"/>
  <c r="Q1844" i="2"/>
  <c r="P1844" i="2" s="1"/>
  <c r="Q1845" i="2"/>
  <c r="P1845" i="2" s="1"/>
  <c r="Q1846" i="2"/>
  <c r="P1846" i="2" s="1"/>
  <c r="Q1847" i="2"/>
  <c r="P1847" i="2" s="1"/>
  <c r="Q1848" i="2"/>
  <c r="P1848" i="2" s="1"/>
  <c r="Q1849" i="2"/>
  <c r="P1849" i="2" s="1"/>
  <c r="Q1850" i="2"/>
  <c r="P1850" i="2" s="1"/>
  <c r="Q1851" i="2"/>
  <c r="P1851" i="2" s="1"/>
  <c r="Q1852" i="2"/>
  <c r="P1852" i="2" s="1"/>
  <c r="Q1853" i="2"/>
  <c r="P1853" i="2" s="1"/>
  <c r="Q1854" i="2"/>
  <c r="P1854" i="2" s="1"/>
  <c r="Q1855" i="2"/>
  <c r="P1855" i="2" s="1"/>
  <c r="Q1856" i="2"/>
  <c r="P1856" i="2" s="1"/>
  <c r="Q1857" i="2"/>
  <c r="P1857" i="2" s="1"/>
  <c r="Q1858" i="2"/>
  <c r="P1858" i="2" s="1"/>
  <c r="Q1859" i="2"/>
  <c r="P1859" i="2" s="1"/>
  <c r="Q1860" i="2"/>
  <c r="P1860" i="2" s="1"/>
  <c r="Q1861" i="2"/>
  <c r="P1861" i="2" s="1"/>
  <c r="Q1862" i="2"/>
  <c r="P1862" i="2" s="1"/>
  <c r="Q1863" i="2"/>
  <c r="P1863" i="2" s="1"/>
  <c r="Q1864" i="2"/>
  <c r="P1864" i="2" s="1"/>
  <c r="Q1865" i="2"/>
  <c r="P1865" i="2" s="1"/>
  <c r="Q1866" i="2"/>
  <c r="P1866" i="2" s="1"/>
  <c r="Q1867" i="2"/>
  <c r="P1867" i="2" s="1"/>
  <c r="Q1868" i="2"/>
  <c r="P1868" i="2" s="1"/>
  <c r="Q1869" i="2"/>
  <c r="P1869" i="2" s="1"/>
  <c r="Q1870" i="2"/>
  <c r="P1870" i="2" s="1"/>
  <c r="Q1871" i="2"/>
  <c r="P1871" i="2" s="1"/>
  <c r="Q1872" i="2"/>
  <c r="P1872" i="2" s="1"/>
  <c r="Q1873" i="2"/>
  <c r="P1873" i="2" s="1"/>
  <c r="Q1874" i="2"/>
  <c r="P1874" i="2" s="1"/>
  <c r="Q1875" i="2"/>
  <c r="P1875" i="2" s="1"/>
  <c r="Q1876" i="2"/>
  <c r="P1876" i="2" s="1"/>
  <c r="Q1877" i="2"/>
  <c r="P1877" i="2" s="1"/>
  <c r="Q1878" i="2"/>
  <c r="P1878" i="2" s="1"/>
  <c r="Q1879" i="2"/>
  <c r="P1879" i="2" s="1"/>
  <c r="Q1880" i="2"/>
  <c r="P1880" i="2" s="1"/>
  <c r="Q1881" i="2"/>
  <c r="P1881" i="2" s="1"/>
  <c r="Q1882" i="2"/>
  <c r="P1882" i="2" s="1"/>
  <c r="Q1883" i="2"/>
  <c r="P1883" i="2" s="1"/>
  <c r="Q1884" i="2"/>
  <c r="P1884" i="2" s="1"/>
  <c r="Q1885" i="2"/>
  <c r="P1885" i="2" s="1"/>
  <c r="Q1886" i="2"/>
  <c r="P1886" i="2" s="1"/>
  <c r="Q1887" i="2"/>
  <c r="P1887" i="2" s="1"/>
  <c r="Q1888" i="2"/>
  <c r="P1888" i="2" s="1"/>
  <c r="Q1889" i="2"/>
  <c r="P1889" i="2" s="1"/>
  <c r="Q1890" i="2"/>
  <c r="P1890" i="2" s="1"/>
  <c r="Q1891" i="2"/>
  <c r="P1891" i="2" s="1"/>
  <c r="Q1892" i="2"/>
  <c r="P1892" i="2" s="1"/>
  <c r="Q1893" i="2"/>
  <c r="P1893" i="2" s="1"/>
  <c r="Q1894" i="2"/>
  <c r="P1894" i="2" s="1"/>
  <c r="Q1895" i="2"/>
  <c r="P1895" i="2" s="1"/>
  <c r="Q1896" i="2"/>
  <c r="P1896" i="2" s="1"/>
  <c r="Q1897" i="2"/>
  <c r="P1897" i="2" s="1"/>
  <c r="Q1898" i="2"/>
  <c r="P1898" i="2" s="1"/>
  <c r="Q1899" i="2"/>
  <c r="P1899" i="2" s="1"/>
  <c r="Q1900" i="2"/>
  <c r="P1900" i="2" s="1"/>
  <c r="Q1901" i="2"/>
  <c r="P1901" i="2" s="1"/>
  <c r="Q1902" i="2"/>
  <c r="P1902" i="2" s="1"/>
  <c r="Q1903" i="2"/>
  <c r="P1903" i="2" s="1"/>
  <c r="Q1904" i="2"/>
  <c r="P1904" i="2" s="1"/>
  <c r="Q1905" i="2"/>
  <c r="P1905" i="2" s="1"/>
  <c r="Q1906" i="2"/>
  <c r="P1906" i="2" s="1"/>
  <c r="Q1907" i="2"/>
  <c r="P1907" i="2" s="1"/>
  <c r="Q1908" i="2"/>
  <c r="P1908" i="2" s="1"/>
  <c r="Q1909" i="2"/>
  <c r="P1909" i="2" s="1"/>
  <c r="Q1910" i="2"/>
  <c r="P1910" i="2" s="1"/>
  <c r="Q1911" i="2"/>
  <c r="P1911" i="2" s="1"/>
  <c r="Q1912" i="2"/>
  <c r="P1912" i="2" s="1"/>
  <c r="Q1913" i="2"/>
  <c r="P1913" i="2" s="1"/>
  <c r="Q1914" i="2"/>
  <c r="P1914" i="2" s="1"/>
  <c r="Q1915" i="2"/>
  <c r="P1915" i="2" s="1"/>
  <c r="Q1916" i="2"/>
  <c r="P1916" i="2" s="1"/>
  <c r="Q1917" i="2"/>
  <c r="P1917" i="2" s="1"/>
  <c r="Q1918" i="2"/>
  <c r="P1918" i="2" s="1"/>
  <c r="Q1919" i="2"/>
  <c r="P1919" i="2" s="1"/>
  <c r="Q1920" i="2"/>
  <c r="P1920" i="2" s="1"/>
  <c r="Q1921" i="2"/>
  <c r="P1921" i="2" s="1"/>
  <c r="Q1922" i="2"/>
  <c r="P1922" i="2" s="1"/>
  <c r="Q1923" i="2"/>
  <c r="P1923" i="2" s="1"/>
  <c r="Q1924" i="2"/>
  <c r="P1924" i="2" s="1"/>
  <c r="Q1925" i="2"/>
  <c r="P1925" i="2" s="1"/>
  <c r="Q1926" i="2"/>
  <c r="P1926" i="2" s="1"/>
  <c r="Q1927" i="2"/>
  <c r="P1927" i="2" s="1"/>
  <c r="Q1928" i="2"/>
  <c r="P1928" i="2" s="1"/>
  <c r="Q1929" i="2"/>
  <c r="P1929" i="2" s="1"/>
  <c r="Q1930" i="2"/>
  <c r="P1930" i="2" s="1"/>
  <c r="Q1931" i="2"/>
  <c r="P1931" i="2" s="1"/>
  <c r="Q1932" i="2"/>
  <c r="P1932" i="2" s="1"/>
  <c r="Q1933" i="2"/>
  <c r="P1933" i="2" s="1"/>
  <c r="Q1934" i="2"/>
  <c r="P1934" i="2" s="1"/>
  <c r="Q1935" i="2"/>
  <c r="P1935" i="2" s="1"/>
  <c r="Q1936" i="2"/>
  <c r="P1936" i="2" s="1"/>
  <c r="Q1937" i="2"/>
  <c r="P1937" i="2" s="1"/>
  <c r="Q1938" i="2"/>
  <c r="P1938" i="2" s="1"/>
  <c r="Q1939" i="2"/>
  <c r="P1939" i="2" s="1"/>
  <c r="Q1940" i="2"/>
  <c r="P1940" i="2" s="1"/>
  <c r="Q1941" i="2"/>
  <c r="P1941" i="2" s="1"/>
  <c r="Q1942" i="2"/>
  <c r="P1942" i="2" s="1"/>
  <c r="Q1943" i="2"/>
  <c r="P1943" i="2" s="1"/>
  <c r="Q1944" i="2"/>
  <c r="P1944" i="2" s="1"/>
  <c r="Q1945" i="2"/>
  <c r="P1945" i="2" s="1"/>
  <c r="Q1946" i="2"/>
  <c r="P1946" i="2" s="1"/>
  <c r="Q1947" i="2"/>
  <c r="P1947" i="2" s="1"/>
  <c r="Q1948" i="2"/>
  <c r="P1948" i="2" s="1"/>
  <c r="Q1949" i="2"/>
  <c r="P1949" i="2" s="1"/>
  <c r="Q1950" i="2"/>
  <c r="P1950" i="2" s="1"/>
  <c r="Q1951" i="2"/>
  <c r="P1951" i="2" s="1"/>
  <c r="Q1952" i="2"/>
  <c r="P1952" i="2" s="1"/>
  <c r="Q1953" i="2"/>
  <c r="P1953" i="2" s="1"/>
  <c r="Q1954" i="2"/>
  <c r="P1954" i="2" s="1"/>
  <c r="Q1955" i="2"/>
  <c r="P1955" i="2" s="1"/>
  <c r="Q1956" i="2"/>
  <c r="P1956" i="2" s="1"/>
  <c r="Q1957" i="2"/>
  <c r="P1957" i="2" s="1"/>
  <c r="Q1958" i="2"/>
  <c r="P1958" i="2" s="1"/>
  <c r="Q1959" i="2"/>
  <c r="P1959" i="2" s="1"/>
  <c r="Q1960" i="2"/>
  <c r="P1960" i="2" s="1"/>
  <c r="Q1961" i="2"/>
  <c r="P1961" i="2" s="1"/>
  <c r="Q1962" i="2"/>
  <c r="P1962" i="2" s="1"/>
  <c r="Q1963" i="2"/>
  <c r="P1963" i="2" s="1"/>
  <c r="Q1964" i="2"/>
  <c r="P1964" i="2" s="1"/>
  <c r="Q1965" i="2"/>
  <c r="P1965" i="2" s="1"/>
  <c r="Q1966" i="2"/>
  <c r="P1966" i="2" s="1"/>
  <c r="Q1967" i="2"/>
  <c r="P1967" i="2" s="1"/>
  <c r="Q1968" i="2"/>
  <c r="P1968" i="2" s="1"/>
  <c r="Q1969" i="2"/>
  <c r="P1969" i="2" s="1"/>
  <c r="Q1970" i="2"/>
  <c r="P1970" i="2" s="1"/>
  <c r="Q1971" i="2"/>
  <c r="P1971" i="2" s="1"/>
  <c r="Q1972" i="2"/>
  <c r="P1972" i="2" s="1"/>
  <c r="Q1973" i="2"/>
  <c r="P1973" i="2" s="1"/>
  <c r="Q1974" i="2"/>
  <c r="P1974" i="2" s="1"/>
  <c r="Q1975" i="2"/>
  <c r="P1975" i="2" s="1"/>
  <c r="Q1976" i="2"/>
  <c r="P1976" i="2" s="1"/>
  <c r="Q1977" i="2"/>
  <c r="P1977" i="2" s="1"/>
  <c r="Q1978" i="2"/>
  <c r="P1978" i="2" s="1"/>
  <c r="Q1979" i="2"/>
  <c r="P1979" i="2" s="1"/>
  <c r="Q1980" i="2"/>
  <c r="P1980" i="2" s="1"/>
  <c r="Q1981" i="2"/>
  <c r="P1981" i="2" s="1"/>
  <c r="Q1982" i="2"/>
  <c r="P1982" i="2" s="1"/>
  <c r="Q1983" i="2"/>
  <c r="P1983" i="2" s="1"/>
  <c r="Q1984" i="2"/>
  <c r="P1984" i="2" s="1"/>
  <c r="Q1985" i="2"/>
  <c r="P1985" i="2" s="1"/>
  <c r="Q1986" i="2"/>
  <c r="P1986" i="2" s="1"/>
  <c r="Q1987" i="2"/>
  <c r="P1987" i="2" s="1"/>
  <c r="Q1988" i="2"/>
  <c r="P1988" i="2" s="1"/>
  <c r="Q1989" i="2"/>
  <c r="P1989" i="2" s="1"/>
  <c r="Q1990" i="2"/>
  <c r="P1990" i="2" s="1"/>
  <c r="Q1991" i="2"/>
  <c r="P1991" i="2" s="1"/>
  <c r="Q1992" i="2"/>
  <c r="P1992" i="2" s="1"/>
  <c r="Q1993" i="2"/>
  <c r="P1993" i="2" s="1"/>
  <c r="Q1994" i="2"/>
  <c r="P1994" i="2" s="1"/>
  <c r="Q1995" i="2"/>
  <c r="P1995" i="2" s="1"/>
  <c r="Q1996" i="2"/>
  <c r="P1996" i="2" s="1"/>
  <c r="Q1997" i="2"/>
  <c r="P1997" i="2" s="1"/>
  <c r="Q1998" i="2"/>
  <c r="P1998" i="2" s="1"/>
  <c r="Q1999" i="2"/>
  <c r="P1999" i="2" s="1"/>
  <c r="Q2000" i="2"/>
  <c r="P2000" i="2" s="1"/>
  <c r="Q2001" i="2"/>
  <c r="P2001" i="2" s="1"/>
  <c r="Q2002" i="2"/>
  <c r="P2002" i="2" s="1"/>
  <c r="Q2003" i="2"/>
  <c r="P2003" i="2" s="1"/>
  <c r="Q2004" i="2"/>
  <c r="P2004" i="2" s="1"/>
  <c r="Q2005" i="2"/>
  <c r="P2005" i="2" s="1"/>
  <c r="Q2006" i="2"/>
  <c r="P2006" i="2" s="1"/>
  <c r="Q2007" i="2"/>
  <c r="P2007" i="2" s="1"/>
  <c r="Q2008" i="2"/>
  <c r="P2008" i="2" s="1"/>
  <c r="Q2009" i="2"/>
  <c r="P2009" i="2" s="1"/>
  <c r="Q2010" i="2"/>
  <c r="P2010" i="2" s="1"/>
  <c r="Q2011" i="2"/>
  <c r="P2011" i="2" s="1"/>
  <c r="Q2012" i="2"/>
  <c r="P2012" i="2" s="1"/>
  <c r="Q2013" i="2"/>
  <c r="P2013" i="2" s="1"/>
  <c r="Q2014" i="2"/>
  <c r="P2014" i="2" s="1"/>
  <c r="Q2015" i="2"/>
  <c r="P2015" i="2" s="1"/>
  <c r="Q2016" i="2"/>
  <c r="P2016" i="2" s="1"/>
  <c r="Q2017" i="2"/>
  <c r="P2017" i="2" s="1"/>
  <c r="Q2018" i="2"/>
  <c r="P2018" i="2" s="1"/>
  <c r="Q2019" i="2"/>
  <c r="P2019" i="2" s="1"/>
  <c r="Q2020" i="2"/>
  <c r="P2020" i="2" s="1"/>
  <c r="Q2021" i="2"/>
  <c r="P2021" i="2" s="1"/>
  <c r="Q2022" i="2"/>
  <c r="P2022" i="2" s="1"/>
  <c r="Q2023" i="2"/>
  <c r="P2023" i="2" s="1"/>
  <c r="Q2024" i="2"/>
  <c r="P2024" i="2" s="1"/>
  <c r="Q2025" i="2"/>
  <c r="P2025" i="2" s="1"/>
  <c r="Q2026" i="2"/>
  <c r="P2026" i="2" s="1"/>
  <c r="Q2027" i="2"/>
  <c r="P2027" i="2" s="1"/>
  <c r="Q2028" i="2"/>
  <c r="P2028" i="2" s="1"/>
  <c r="Q2029" i="2"/>
  <c r="P2029" i="2" s="1"/>
  <c r="Q2030" i="2"/>
  <c r="P2030" i="2" s="1"/>
  <c r="Q2031" i="2"/>
  <c r="P2031" i="2" s="1"/>
  <c r="Q2032" i="2"/>
  <c r="P2032" i="2" s="1"/>
  <c r="Q2033" i="2"/>
  <c r="P2033" i="2" s="1"/>
  <c r="Q2034" i="2"/>
  <c r="P2034" i="2" s="1"/>
  <c r="Q2035" i="2"/>
  <c r="P2035" i="2" s="1"/>
  <c r="Q2036" i="2"/>
  <c r="P2036" i="2" s="1"/>
  <c r="Q2037" i="2"/>
  <c r="P2037" i="2" s="1"/>
  <c r="Q2038" i="2"/>
  <c r="P2038" i="2" s="1"/>
  <c r="Q2039" i="2"/>
  <c r="P2039" i="2" s="1"/>
  <c r="Q2040" i="2"/>
  <c r="P2040" i="2" s="1"/>
  <c r="Q2041" i="2"/>
  <c r="P2041" i="2" s="1"/>
  <c r="Q2042" i="2"/>
  <c r="P2042" i="2" s="1"/>
  <c r="Q2043" i="2"/>
  <c r="P2043" i="2" s="1"/>
  <c r="Q2044" i="2"/>
  <c r="P2044" i="2" s="1"/>
  <c r="Q2045" i="2"/>
  <c r="P2045" i="2" s="1"/>
  <c r="Q2046" i="2"/>
  <c r="P2046" i="2" s="1"/>
  <c r="Q2047" i="2"/>
  <c r="P2047" i="2" s="1"/>
  <c r="Q2048" i="2"/>
  <c r="P2048" i="2" s="1"/>
  <c r="Q2049" i="2"/>
  <c r="P2049" i="2" s="1"/>
  <c r="Q2050" i="2"/>
  <c r="P2050" i="2" s="1"/>
  <c r="Q2051" i="2"/>
  <c r="P2051" i="2" s="1"/>
  <c r="Q2052" i="2"/>
  <c r="P2052" i="2" s="1"/>
  <c r="Q2053" i="2"/>
  <c r="P2053" i="2" s="1"/>
  <c r="Q2054" i="2"/>
  <c r="P2054" i="2" s="1"/>
  <c r="Q2055" i="2"/>
  <c r="P2055" i="2" s="1"/>
  <c r="Q2056" i="2"/>
  <c r="P2056" i="2" s="1"/>
  <c r="Q2057" i="2"/>
  <c r="P2057" i="2" s="1"/>
  <c r="Q2058" i="2"/>
  <c r="P2058" i="2" s="1"/>
  <c r="Q2059" i="2"/>
  <c r="P2059" i="2" s="1"/>
  <c r="Q2060" i="2"/>
  <c r="P2060" i="2" s="1"/>
  <c r="Q2061" i="2"/>
  <c r="P2061" i="2" s="1"/>
  <c r="Q2062" i="2"/>
  <c r="P2062" i="2" s="1"/>
  <c r="Q2063" i="2"/>
  <c r="P2063" i="2" s="1"/>
  <c r="Q2064" i="2"/>
  <c r="P2064" i="2" s="1"/>
  <c r="Q2065" i="2"/>
  <c r="P2065" i="2" s="1"/>
  <c r="Q2066" i="2"/>
  <c r="P2066" i="2" s="1"/>
  <c r="Q2067" i="2"/>
  <c r="P2067" i="2" s="1"/>
  <c r="Q2068" i="2"/>
  <c r="P2068" i="2" s="1"/>
  <c r="Q2069" i="2"/>
  <c r="P2069" i="2" s="1"/>
  <c r="Q2070" i="2"/>
  <c r="P2070" i="2" s="1"/>
  <c r="Q2071" i="2"/>
  <c r="P2071" i="2" s="1"/>
  <c r="Q2072" i="2"/>
  <c r="P2072" i="2" s="1"/>
  <c r="Q2073" i="2"/>
  <c r="P2073" i="2" s="1"/>
  <c r="Q2074" i="2"/>
  <c r="P2074" i="2" s="1"/>
  <c r="Q2075" i="2"/>
  <c r="P2075" i="2" s="1"/>
  <c r="Q2076" i="2"/>
  <c r="P2076" i="2" s="1"/>
  <c r="Q2077" i="2"/>
  <c r="P2077" i="2" s="1"/>
  <c r="Q2078" i="2"/>
  <c r="P2078" i="2" s="1"/>
  <c r="Q2079" i="2"/>
  <c r="P2079" i="2" s="1"/>
  <c r="Q2080" i="2"/>
  <c r="P2080" i="2" s="1"/>
  <c r="Q2081" i="2"/>
  <c r="P2081" i="2" s="1"/>
  <c r="Q2082" i="2"/>
  <c r="P2082" i="2" s="1"/>
  <c r="Q2083" i="2"/>
  <c r="P2083" i="2" s="1"/>
  <c r="Q2084" i="2"/>
  <c r="P2084" i="2" s="1"/>
  <c r="Q2085" i="2"/>
  <c r="P2085" i="2" s="1"/>
  <c r="Q2086" i="2"/>
  <c r="P2086" i="2" s="1"/>
  <c r="Q2087" i="2"/>
  <c r="P2087" i="2" s="1"/>
  <c r="Q2088" i="2"/>
  <c r="P2088" i="2" s="1"/>
  <c r="Q2089" i="2"/>
  <c r="P2089" i="2" s="1"/>
  <c r="Q2090" i="2"/>
  <c r="P2090" i="2" s="1"/>
  <c r="Q2091" i="2"/>
  <c r="P2091" i="2" s="1"/>
  <c r="Q2092" i="2"/>
  <c r="P2092" i="2" s="1"/>
  <c r="Q2093" i="2"/>
  <c r="P2093" i="2" s="1"/>
  <c r="Q2094" i="2"/>
  <c r="P2094" i="2" s="1"/>
  <c r="Q2095" i="2"/>
  <c r="P2095" i="2" s="1"/>
  <c r="Q2096" i="2"/>
  <c r="P2096" i="2" s="1"/>
  <c r="Q2097" i="2"/>
  <c r="P2097" i="2" s="1"/>
  <c r="Q2098" i="2"/>
  <c r="P2098" i="2" s="1"/>
  <c r="Q2099" i="2"/>
  <c r="P2099" i="2" s="1"/>
  <c r="Q2100" i="2"/>
  <c r="P2100" i="2" s="1"/>
  <c r="Q2101" i="2"/>
  <c r="P2101" i="2" s="1"/>
  <c r="Q2102" i="2"/>
  <c r="P2102" i="2" s="1"/>
  <c r="Q2103" i="2"/>
  <c r="P2103" i="2" s="1"/>
  <c r="Q2104" i="2"/>
  <c r="P2104" i="2" s="1"/>
  <c r="Q2105" i="2"/>
  <c r="P2105" i="2" s="1"/>
  <c r="Q2106" i="2"/>
  <c r="P2106" i="2" s="1"/>
  <c r="Q2107" i="2"/>
  <c r="P2107" i="2" s="1"/>
  <c r="Q2108" i="2"/>
  <c r="P2108" i="2" s="1"/>
  <c r="Q2109" i="2"/>
  <c r="P2109" i="2" s="1"/>
  <c r="Q2110" i="2"/>
  <c r="P2110" i="2" s="1"/>
  <c r="Q2111" i="2"/>
  <c r="P2111" i="2" s="1"/>
  <c r="Q2112" i="2"/>
  <c r="P2112" i="2" s="1"/>
  <c r="Q2113" i="2"/>
  <c r="P2113" i="2" s="1"/>
  <c r="Q2114" i="2"/>
  <c r="P2114" i="2" s="1"/>
  <c r="Q2115" i="2"/>
  <c r="P2115" i="2" s="1"/>
  <c r="Q2116" i="2"/>
  <c r="P2116" i="2" s="1"/>
  <c r="Q2117" i="2"/>
  <c r="P2117" i="2" s="1"/>
  <c r="Q2118" i="2"/>
  <c r="P2118" i="2" s="1"/>
  <c r="Q2119" i="2"/>
  <c r="P2119" i="2" s="1"/>
  <c r="Q2120" i="2"/>
  <c r="P2120" i="2" s="1"/>
  <c r="Q2121" i="2"/>
  <c r="P2121" i="2" s="1"/>
  <c r="Q2122" i="2"/>
  <c r="P2122" i="2" s="1"/>
  <c r="Q2123" i="2"/>
  <c r="P2123" i="2" s="1"/>
  <c r="Q2124" i="2"/>
  <c r="P2124" i="2" s="1"/>
  <c r="Q2125" i="2"/>
  <c r="P2125" i="2" s="1"/>
  <c r="Q2126" i="2"/>
  <c r="P2126" i="2" s="1"/>
  <c r="Q2127" i="2"/>
  <c r="P2127" i="2" s="1"/>
  <c r="Q2128" i="2"/>
  <c r="P2128" i="2" s="1"/>
  <c r="Q2129" i="2"/>
  <c r="P2129" i="2" s="1"/>
  <c r="Q2130" i="2"/>
  <c r="P2130" i="2" s="1"/>
  <c r="Q2131" i="2"/>
  <c r="P2131" i="2" s="1"/>
  <c r="Q2132" i="2"/>
  <c r="P2132" i="2" s="1"/>
  <c r="Q2133" i="2"/>
  <c r="P2133" i="2" s="1"/>
  <c r="Q2134" i="2"/>
  <c r="P2134" i="2" s="1"/>
  <c r="Q2135" i="2"/>
  <c r="P2135" i="2" s="1"/>
  <c r="Q2136" i="2"/>
  <c r="P2136" i="2" s="1"/>
  <c r="Q2137" i="2"/>
  <c r="P2137" i="2" s="1"/>
  <c r="Q2138" i="2"/>
  <c r="P2138" i="2" s="1"/>
  <c r="Q2139" i="2"/>
  <c r="P2139" i="2" s="1"/>
  <c r="Q2140" i="2"/>
  <c r="P2140" i="2" s="1"/>
  <c r="Q2141" i="2"/>
  <c r="P2141" i="2" s="1"/>
  <c r="Q2142" i="2"/>
  <c r="P2142" i="2" s="1"/>
  <c r="Q2143" i="2"/>
  <c r="P2143" i="2" s="1"/>
  <c r="Q2144" i="2"/>
  <c r="P2144" i="2" s="1"/>
  <c r="Q2145" i="2"/>
  <c r="P2145" i="2" s="1"/>
  <c r="Q2146" i="2"/>
  <c r="P2146" i="2" s="1"/>
  <c r="Q2147" i="2"/>
  <c r="P2147" i="2" s="1"/>
  <c r="Q2148" i="2"/>
  <c r="P2148" i="2" s="1"/>
  <c r="Q2149" i="2"/>
  <c r="P2149" i="2" s="1"/>
  <c r="Q2150" i="2"/>
  <c r="P2150" i="2" s="1"/>
  <c r="Q2151" i="2"/>
  <c r="P2151" i="2" s="1"/>
  <c r="Q2152" i="2"/>
  <c r="P2152" i="2" s="1"/>
  <c r="Q2153" i="2"/>
  <c r="P2153" i="2" s="1"/>
  <c r="Q2154" i="2"/>
  <c r="P2154" i="2" s="1"/>
  <c r="Q2155" i="2"/>
  <c r="P2155" i="2" s="1"/>
  <c r="Q2156" i="2"/>
  <c r="P2156" i="2" s="1"/>
  <c r="Q2157" i="2"/>
  <c r="P2157" i="2" s="1"/>
  <c r="Q2158" i="2"/>
  <c r="P2158" i="2" s="1"/>
  <c r="Q2159" i="2"/>
  <c r="P2159" i="2" s="1"/>
  <c r="Q2160" i="2"/>
  <c r="P2160" i="2" s="1"/>
  <c r="Q2161" i="2"/>
  <c r="P2161" i="2" s="1"/>
  <c r="Q2162" i="2"/>
  <c r="P2162" i="2" s="1"/>
  <c r="Q2163" i="2"/>
  <c r="P2163" i="2" s="1"/>
  <c r="Q2164" i="2"/>
  <c r="P2164" i="2" s="1"/>
  <c r="Q2165" i="2"/>
  <c r="P2165" i="2" s="1"/>
  <c r="Q2166" i="2"/>
  <c r="P2166" i="2" s="1"/>
  <c r="Q2167" i="2"/>
  <c r="P2167" i="2" s="1"/>
  <c r="Q2168" i="2"/>
  <c r="P2168" i="2" s="1"/>
  <c r="Q2169" i="2"/>
  <c r="P2169" i="2" s="1"/>
  <c r="Q2170" i="2"/>
  <c r="P2170" i="2" s="1"/>
  <c r="Q2171" i="2"/>
  <c r="P2171" i="2" s="1"/>
  <c r="Q2172" i="2"/>
  <c r="P2172" i="2" s="1"/>
  <c r="Q2173" i="2"/>
  <c r="P2173" i="2" s="1"/>
  <c r="Q2174" i="2"/>
  <c r="P2174" i="2" s="1"/>
  <c r="Q2175" i="2"/>
  <c r="P2175" i="2" s="1"/>
  <c r="Q2176" i="2"/>
  <c r="P2176" i="2" s="1"/>
  <c r="Q2177" i="2"/>
  <c r="P2177" i="2" s="1"/>
  <c r="Q2178" i="2"/>
  <c r="P2178" i="2" s="1"/>
  <c r="Q2179" i="2"/>
  <c r="P2179" i="2" s="1"/>
  <c r="Q2180" i="2"/>
  <c r="P2180" i="2" s="1"/>
  <c r="Q2181" i="2"/>
  <c r="P2181" i="2" s="1"/>
  <c r="Q2182" i="2"/>
  <c r="P2182" i="2" s="1"/>
  <c r="Q2183" i="2"/>
  <c r="P2183" i="2" s="1"/>
  <c r="Q2184" i="2"/>
  <c r="P2184" i="2" s="1"/>
  <c r="Q2185" i="2"/>
  <c r="P2185" i="2" s="1"/>
  <c r="Q2186" i="2"/>
  <c r="P2186" i="2" s="1"/>
  <c r="Q2187" i="2"/>
  <c r="P2187" i="2" s="1"/>
  <c r="Q2188" i="2"/>
  <c r="P2188" i="2" s="1"/>
  <c r="Q2189" i="2"/>
  <c r="P2189" i="2" s="1"/>
  <c r="Q2190" i="2"/>
  <c r="P2190" i="2" s="1"/>
  <c r="Q2191" i="2"/>
  <c r="P2191" i="2" s="1"/>
  <c r="Q2192" i="2"/>
  <c r="P2192" i="2" s="1"/>
  <c r="Q2193" i="2"/>
  <c r="P2193" i="2" s="1"/>
  <c r="Q2194" i="2"/>
  <c r="P2194" i="2" s="1"/>
  <c r="Q2195" i="2"/>
  <c r="P2195" i="2" s="1"/>
  <c r="Q2196" i="2"/>
  <c r="P2196" i="2" s="1"/>
  <c r="Q2197" i="2"/>
  <c r="P2197" i="2" s="1"/>
  <c r="Q2198" i="2"/>
  <c r="P2198" i="2" s="1"/>
  <c r="Q2199" i="2"/>
  <c r="P2199" i="2" s="1"/>
  <c r="Q2200" i="2"/>
  <c r="P2200" i="2" s="1"/>
  <c r="Q2201" i="2"/>
  <c r="P2201" i="2" s="1"/>
  <c r="Q2202" i="2"/>
  <c r="P2202" i="2" s="1"/>
  <c r="Q2203" i="2"/>
  <c r="P2203" i="2" s="1"/>
  <c r="Q2204" i="2"/>
  <c r="P2204" i="2" s="1"/>
  <c r="Q2205" i="2"/>
  <c r="P2205" i="2" s="1"/>
  <c r="Q2206" i="2"/>
  <c r="P2206" i="2" s="1"/>
  <c r="Q2207" i="2"/>
  <c r="P2207" i="2" s="1"/>
  <c r="Q2208" i="2"/>
  <c r="P2208" i="2" s="1"/>
  <c r="Q2209" i="2"/>
  <c r="P2209" i="2" s="1"/>
  <c r="Q2210" i="2"/>
  <c r="P2210" i="2" s="1"/>
  <c r="Q2211" i="2"/>
  <c r="P2211" i="2" s="1"/>
  <c r="Q2212" i="2"/>
  <c r="P2212" i="2" s="1"/>
  <c r="Q2213" i="2"/>
  <c r="P2213" i="2" s="1"/>
  <c r="Q2214" i="2"/>
  <c r="P2214" i="2" s="1"/>
  <c r="Q2215" i="2"/>
  <c r="P2215" i="2" s="1"/>
  <c r="Q2216" i="2"/>
  <c r="P2216" i="2" s="1"/>
  <c r="Q2217" i="2"/>
  <c r="P2217" i="2" s="1"/>
  <c r="Q2218" i="2"/>
  <c r="P2218" i="2" s="1"/>
  <c r="Q2219" i="2"/>
  <c r="P2219" i="2" s="1"/>
  <c r="Q2220" i="2"/>
  <c r="P2220" i="2" s="1"/>
  <c r="Q2221" i="2"/>
  <c r="P2221" i="2" s="1"/>
  <c r="Q2222" i="2"/>
  <c r="P2222" i="2" s="1"/>
  <c r="Q2223" i="2"/>
  <c r="P2223" i="2" s="1"/>
  <c r="Q2224" i="2"/>
  <c r="P2224" i="2" s="1"/>
  <c r="Q2225" i="2"/>
  <c r="P2225" i="2" s="1"/>
  <c r="Q2226" i="2"/>
  <c r="P2226" i="2" s="1"/>
  <c r="Q2227" i="2"/>
  <c r="P2227" i="2" s="1"/>
  <c r="Q2228" i="2"/>
  <c r="P2228" i="2" s="1"/>
  <c r="Q2229" i="2"/>
  <c r="P2229" i="2" s="1"/>
  <c r="Q2230" i="2"/>
  <c r="P2230" i="2" s="1"/>
  <c r="Q2231" i="2"/>
  <c r="P2231" i="2" s="1"/>
  <c r="Q2232" i="2"/>
  <c r="P2232" i="2" s="1"/>
  <c r="Q2233" i="2"/>
  <c r="P2233" i="2" s="1"/>
  <c r="Q2234" i="2"/>
  <c r="P2234" i="2" s="1"/>
  <c r="Q2235" i="2"/>
  <c r="P2235" i="2" s="1"/>
  <c r="Q2236" i="2"/>
  <c r="P2236" i="2" s="1"/>
  <c r="Q2237" i="2"/>
  <c r="P2237" i="2" s="1"/>
  <c r="Q2238" i="2"/>
  <c r="P2238" i="2" s="1"/>
  <c r="Q2239" i="2"/>
  <c r="P2239" i="2" s="1"/>
  <c r="Q2240" i="2"/>
  <c r="P2240" i="2" s="1"/>
  <c r="Q2241" i="2"/>
  <c r="P2241" i="2" s="1"/>
  <c r="Q2242" i="2"/>
  <c r="P2242" i="2" s="1"/>
  <c r="Q2243" i="2"/>
  <c r="P2243" i="2" s="1"/>
  <c r="Q2244" i="2"/>
  <c r="P2244" i="2" s="1"/>
  <c r="Q2245" i="2"/>
  <c r="P2245" i="2" s="1"/>
  <c r="Q2246" i="2"/>
  <c r="P2246" i="2" s="1"/>
  <c r="Q2247" i="2"/>
  <c r="P2247" i="2" s="1"/>
  <c r="Q2248" i="2"/>
  <c r="P2248" i="2" s="1"/>
  <c r="Q2249" i="2"/>
  <c r="P2249" i="2" s="1"/>
  <c r="Q2250" i="2"/>
  <c r="P2250" i="2" s="1"/>
  <c r="Q2251" i="2"/>
  <c r="P2251" i="2" s="1"/>
  <c r="Q2252" i="2"/>
  <c r="P2252" i="2" s="1"/>
  <c r="Q2253" i="2"/>
  <c r="P2253" i="2" s="1"/>
  <c r="Q2254" i="2"/>
  <c r="P2254" i="2" s="1"/>
  <c r="Q2255" i="2"/>
  <c r="P2255" i="2" s="1"/>
  <c r="Q2256" i="2"/>
  <c r="P2256" i="2" s="1"/>
  <c r="Q2257" i="2"/>
  <c r="P2257" i="2" s="1"/>
  <c r="Q2258" i="2"/>
  <c r="P2258" i="2" s="1"/>
  <c r="Q2259" i="2"/>
  <c r="P2259" i="2" s="1"/>
  <c r="Q2260" i="2"/>
  <c r="P2260" i="2" s="1"/>
  <c r="Q2261" i="2"/>
  <c r="P2261" i="2" s="1"/>
  <c r="Q2262" i="2"/>
  <c r="P2262" i="2" s="1"/>
  <c r="Q2263" i="2"/>
  <c r="P2263" i="2" s="1"/>
  <c r="Q2264" i="2"/>
  <c r="P2264" i="2" s="1"/>
  <c r="Q2265" i="2"/>
  <c r="P2265" i="2" s="1"/>
  <c r="Q2266" i="2"/>
  <c r="P2266" i="2" s="1"/>
  <c r="Q2267" i="2"/>
  <c r="P2267" i="2" s="1"/>
  <c r="Q2268" i="2"/>
  <c r="P2268" i="2" s="1"/>
  <c r="Q2269" i="2"/>
  <c r="P2269" i="2" s="1"/>
  <c r="Q2270" i="2"/>
  <c r="P2270" i="2" s="1"/>
  <c r="Q2271" i="2"/>
  <c r="P2271" i="2" s="1"/>
  <c r="Q2272" i="2"/>
  <c r="P2272" i="2" s="1"/>
  <c r="Q2273" i="2"/>
  <c r="P2273" i="2" s="1"/>
  <c r="Q2274" i="2"/>
  <c r="P2274" i="2" s="1"/>
  <c r="Q2275" i="2"/>
  <c r="P2275" i="2" s="1"/>
  <c r="Q2276" i="2"/>
  <c r="P2276" i="2" s="1"/>
  <c r="Q2277" i="2"/>
  <c r="P2277" i="2" s="1"/>
  <c r="Q2278" i="2"/>
  <c r="P2278" i="2" s="1"/>
  <c r="Q2279" i="2"/>
  <c r="P2279" i="2" s="1"/>
  <c r="Q2280" i="2"/>
  <c r="P2280" i="2" s="1"/>
  <c r="Q2281" i="2"/>
  <c r="P2281" i="2" s="1"/>
  <c r="Q2282" i="2"/>
  <c r="P2282" i="2" s="1"/>
  <c r="Q2283" i="2"/>
  <c r="P2283" i="2" s="1"/>
  <c r="Q2284" i="2"/>
  <c r="P2284" i="2" s="1"/>
  <c r="Q2285" i="2"/>
  <c r="P2285" i="2" s="1"/>
  <c r="Q2286" i="2"/>
  <c r="P2286" i="2" s="1"/>
  <c r="Q2287" i="2"/>
  <c r="P2287" i="2" s="1"/>
  <c r="Q2288" i="2"/>
  <c r="P2288" i="2" s="1"/>
  <c r="Q2289" i="2"/>
  <c r="P2289" i="2" s="1"/>
  <c r="Q2290" i="2"/>
  <c r="P2290" i="2" s="1"/>
  <c r="Q2291" i="2"/>
  <c r="P2291" i="2" s="1"/>
  <c r="Q2292" i="2"/>
  <c r="P2292" i="2" s="1"/>
  <c r="Q2293" i="2"/>
  <c r="P2293" i="2" s="1"/>
  <c r="Q2294" i="2"/>
  <c r="P2294" i="2" s="1"/>
  <c r="Q2295" i="2"/>
  <c r="P2295" i="2" s="1"/>
  <c r="Q2296" i="2"/>
  <c r="P2296" i="2" s="1"/>
  <c r="Q2297" i="2"/>
  <c r="P2297" i="2" s="1"/>
  <c r="Q2298" i="2"/>
  <c r="P2298" i="2" s="1"/>
  <c r="Q2299" i="2"/>
  <c r="P2299" i="2" s="1"/>
  <c r="Q2300" i="2"/>
  <c r="P2300" i="2" s="1"/>
  <c r="Q2301" i="2"/>
  <c r="P2301" i="2" s="1"/>
  <c r="Q2302" i="2"/>
  <c r="P2302" i="2" s="1"/>
  <c r="Q2303" i="2"/>
  <c r="P2303" i="2" s="1"/>
  <c r="Q2304" i="2"/>
  <c r="P2304" i="2" s="1"/>
  <c r="Q2305" i="2"/>
  <c r="P2305" i="2" s="1"/>
  <c r="Q2306" i="2"/>
  <c r="P2306" i="2" s="1"/>
  <c r="Q2307" i="2"/>
  <c r="P2307" i="2" s="1"/>
  <c r="Q2308" i="2"/>
  <c r="P2308" i="2" s="1"/>
  <c r="Q2309" i="2"/>
  <c r="P2309" i="2" s="1"/>
  <c r="Q2310" i="2"/>
  <c r="P2310" i="2" s="1"/>
  <c r="Q2311" i="2"/>
  <c r="P2311" i="2" s="1"/>
  <c r="Q2312" i="2"/>
  <c r="P2312" i="2" s="1"/>
  <c r="Q2313" i="2"/>
  <c r="P2313" i="2" s="1"/>
  <c r="Q2314" i="2"/>
  <c r="P2314" i="2" s="1"/>
  <c r="Q2315" i="2"/>
  <c r="P2315" i="2" s="1"/>
  <c r="Q2316" i="2"/>
  <c r="P2316" i="2" s="1"/>
  <c r="Q2317" i="2"/>
  <c r="P2317" i="2" s="1"/>
  <c r="Q2318" i="2"/>
  <c r="P2318" i="2" s="1"/>
  <c r="Q2319" i="2"/>
  <c r="P2319" i="2" s="1"/>
  <c r="Q2320" i="2"/>
  <c r="P2320" i="2" s="1"/>
  <c r="Q2321" i="2"/>
  <c r="P2321" i="2" s="1"/>
  <c r="Q2322" i="2"/>
  <c r="P2322" i="2" s="1"/>
  <c r="Q2323" i="2"/>
  <c r="P2323" i="2" s="1"/>
  <c r="Q2324" i="2"/>
  <c r="P2324" i="2" s="1"/>
  <c r="Q2325" i="2"/>
  <c r="P2325" i="2" s="1"/>
  <c r="Q2326" i="2"/>
  <c r="P2326" i="2" s="1"/>
  <c r="Q2327" i="2"/>
  <c r="P2327" i="2" s="1"/>
  <c r="Q2328" i="2"/>
  <c r="P2328" i="2" s="1"/>
  <c r="Q2329" i="2"/>
  <c r="P2329" i="2" s="1"/>
  <c r="Q2330" i="2"/>
  <c r="P2330" i="2" s="1"/>
  <c r="Q2331" i="2"/>
  <c r="P2331" i="2" s="1"/>
  <c r="Q2332" i="2"/>
  <c r="P2332" i="2" s="1"/>
  <c r="Q2333" i="2"/>
  <c r="P2333" i="2" s="1"/>
  <c r="Q2334" i="2"/>
  <c r="P2334" i="2" s="1"/>
  <c r="Q2335" i="2"/>
  <c r="P2335" i="2" s="1"/>
  <c r="Q2336" i="2"/>
  <c r="P2336" i="2" s="1"/>
  <c r="Q2337" i="2"/>
  <c r="P2337" i="2" s="1"/>
  <c r="Q2338" i="2"/>
  <c r="P2338" i="2" s="1"/>
  <c r="Q2339" i="2"/>
  <c r="P2339" i="2" s="1"/>
  <c r="Q2340" i="2"/>
  <c r="P2340" i="2" s="1"/>
  <c r="Q2341" i="2"/>
  <c r="P2341" i="2" s="1"/>
  <c r="Q2342" i="2"/>
  <c r="P2342" i="2" s="1"/>
  <c r="Q2343" i="2"/>
  <c r="P2343" i="2" s="1"/>
  <c r="Q2344" i="2"/>
  <c r="P2344" i="2" s="1"/>
  <c r="Q2345" i="2"/>
  <c r="P2345" i="2" s="1"/>
  <c r="Q2346" i="2"/>
  <c r="P2346" i="2" s="1"/>
  <c r="Q2347" i="2"/>
  <c r="P2347" i="2" s="1"/>
  <c r="Q2348" i="2"/>
  <c r="P2348" i="2" s="1"/>
  <c r="Q2349" i="2"/>
  <c r="P2349" i="2" s="1"/>
  <c r="Q2350" i="2"/>
  <c r="P2350" i="2" s="1"/>
  <c r="Q2351" i="2"/>
  <c r="P2351" i="2" s="1"/>
  <c r="Q2352" i="2"/>
  <c r="P2352" i="2" s="1"/>
  <c r="Q2353" i="2"/>
  <c r="P2353" i="2" s="1"/>
  <c r="Q2354" i="2"/>
  <c r="P2354" i="2" s="1"/>
  <c r="Q2355" i="2"/>
  <c r="P2355" i="2" s="1"/>
  <c r="Q2356" i="2"/>
  <c r="P2356" i="2" s="1"/>
  <c r="Q2357" i="2"/>
  <c r="P2357" i="2" s="1"/>
  <c r="Q2358" i="2"/>
  <c r="P2358" i="2" s="1"/>
  <c r="Q2359" i="2"/>
  <c r="P2359" i="2" s="1"/>
  <c r="Q2360" i="2"/>
  <c r="P2360" i="2" s="1"/>
  <c r="Q2361" i="2"/>
  <c r="P2361" i="2" s="1"/>
  <c r="Q2362" i="2"/>
  <c r="P2362" i="2" s="1"/>
  <c r="Q2363" i="2"/>
  <c r="P2363" i="2" s="1"/>
  <c r="Q2364" i="2"/>
  <c r="P2364" i="2" s="1"/>
  <c r="Q2365" i="2"/>
  <c r="P2365" i="2" s="1"/>
  <c r="Q2366" i="2"/>
  <c r="P2366" i="2" s="1"/>
  <c r="Q2367" i="2"/>
  <c r="P2367" i="2" s="1"/>
  <c r="Q2368" i="2"/>
  <c r="P2368" i="2" s="1"/>
  <c r="Q2369" i="2"/>
  <c r="P2369" i="2" s="1"/>
  <c r="Q2370" i="2"/>
  <c r="P2370" i="2" s="1"/>
  <c r="Q2371" i="2"/>
  <c r="P2371" i="2" s="1"/>
  <c r="Q2372" i="2"/>
  <c r="P2372" i="2" s="1"/>
  <c r="Q2373" i="2"/>
  <c r="P2373" i="2" s="1"/>
  <c r="Q2374" i="2"/>
  <c r="P2374" i="2" s="1"/>
  <c r="Q2375" i="2"/>
  <c r="P2375" i="2" s="1"/>
  <c r="Q2376" i="2"/>
  <c r="P2376" i="2" s="1"/>
  <c r="Q2377" i="2"/>
  <c r="P2377" i="2" s="1"/>
  <c r="Q2378" i="2"/>
  <c r="P2378" i="2" s="1"/>
  <c r="Q2379" i="2"/>
  <c r="P2379" i="2" s="1"/>
  <c r="Q2380" i="2"/>
  <c r="P2380" i="2" s="1"/>
  <c r="Q2381" i="2"/>
  <c r="P2381" i="2" s="1"/>
  <c r="Q2382" i="2"/>
  <c r="P2382" i="2" s="1"/>
  <c r="Q2383" i="2"/>
  <c r="P2383" i="2" s="1"/>
  <c r="Q2384" i="2"/>
  <c r="P2384" i="2" s="1"/>
  <c r="Q2385" i="2"/>
  <c r="P2385" i="2" s="1"/>
  <c r="Q2386" i="2"/>
  <c r="P2386" i="2" s="1"/>
  <c r="Q2387" i="2"/>
  <c r="P2387" i="2" s="1"/>
  <c r="Q2388" i="2"/>
  <c r="P2388" i="2" s="1"/>
  <c r="Q2389" i="2"/>
  <c r="P2389" i="2" s="1"/>
  <c r="Q2390" i="2"/>
  <c r="P2390" i="2" s="1"/>
  <c r="Q2391" i="2"/>
  <c r="P2391" i="2" s="1"/>
  <c r="Q2392" i="2"/>
  <c r="P2392" i="2" s="1"/>
  <c r="Q2393" i="2"/>
  <c r="P2393" i="2" s="1"/>
  <c r="Q2394" i="2"/>
  <c r="P2394" i="2" s="1"/>
  <c r="Q2395" i="2"/>
  <c r="P2395" i="2" s="1"/>
  <c r="Q2396" i="2"/>
  <c r="P2396" i="2" s="1"/>
  <c r="Q2397" i="2"/>
  <c r="P2397" i="2" s="1"/>
  <c r="Q2398" i="2"/>
  <c r="P2398" i="2" s="1"/>
  <c r="Q2399" i="2"/>
  <c r="P2399" i="2" s="1"/>
  <c r="Q2400" i="2"/>
  <c r="P2400" i="2" s="1"/>
  <c r="Q2401" i="2"/>
  <c r="P2401" i="2" s="1"/>
  <c r="Q2402" i="2"/>
  <c r="P2402" i="2" s="1"/>
  <c r="Q2403" i="2"/>
  <c r="P2403" i="2" s="1"/>
  <c r="Q2404" i="2"/>
  <c r="P2404" i="2" s="1"/>
  <c r="Q2405" i="2"/>
  <c r="P2405" i="2" s="1"/>
  <c r="Q2406" i="2"/>
  <c r="P2406" i="2" s="1"/>
  <c r="Q2407" i="2"/>
  <c r="P2407" i="2" s="1"/>
  <c r="Q2408" i="2"/>
  <c r="P2408" i="2" s="1"/>
  <c r="Q2409" i="2"/>
  <c r="P2409" i="2" s="1"/>
  <c r="Q2410" i="2"/>
  <c r="P2410" i="2" s="1"/>
  <c r="Q2411" i="2"/>
  <c r="P2411" i="2" s="1"/>
  <c r="Q2412" i="2"/>
  <c r="P2412" i="2" s="1"/>
  <c r="Q2413" i="2"/>
  <c r="P2413" i="2" s="1"/>
  <c r="Q2414" i="2"/>
  <c r="P2414" i="2" s="1"/>
  <c r="P2" i="3"/>
  <c r="Q343" i="2" s="1"/>
  <c r="P343" i="2" s="1"/>
  <c r="Q1095" i="2" l="1"/>
  <c r="P1095" i="2" s="1"/>
  <c r="Q124" i="2"/>
  <c r="P124" i="2" s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B3005" i="1"/>
  <c r="B3006" i="1"/>
  <c r="B3007" i="1"/>
  <c r="B3008" i="1"/>
  <c r="B3009" i="1"/>
  <c r="B3010" i="1"/>
  <c r="B3011" i="1"/>
  <c r="C3005" i="1"/>
  <c r="C3006" i="1"/>
  <c r="C3007" i="1"/>
  <c r="C3008" i="1"/>
  <c r="C3009" i="1"/>
  <c r="C3010" i="1"/>
  <c r="C3011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B2828" i="1" l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B2741" i="1"/>
  <c r="B2742" i="1"/>
  <c r="B2743" i="1"/>
  <c r="B2744" i="1"/>
  <c r="B2745" i="1"/>
  <c r="B2746" i="1"/>
  <c r="B2747" i="1"/>
  <c r="B2748" i="1"/>
  <c r="B2749" i="1"/>
  <c r="B2750" i="1"/>
  <c r="C2741" i="1"/>
  <c r="C2742" i="1"/>
  <c r="C2743" i="1"/>
  <c r="C2744" i="1"/>
  <c r="C2745" i="1"/>
  <c r="C2746" i="1"/>
  <c r="C2747" i="1"/>
  <c r="C2748" i="1"/>
  <c r="C2749" i="1"/>
  <c r="C2750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B2569" i="1"/>
  <c r="B2570" i="1"/>
  <c r="B2571" i="1"/>
  <c r="B2572" i="1"/>
  <c r="B2573" i="1"/>
  <c r="B2574" i="1"/>
  <c r="B2575" i="1"/>
  <c r="C2569" i="1"/>
  <c r="C2570" i="1"/>
  <c r="C2571" i="1"/>
  <c r="C2572" i="1"/>
  <c r="C2573" i="1"/>
  <c r="C2574" i="1"/>
  <c r="C2575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B1966" i="2"/>
  <c r="B1967" i="2"/>
  <c r="B1968" i="2"/>
  <c r="B1969" i="2"/>
  <c r="B1970" i="2"/>
  <c r="B1971" i="2"/>
  <c r="B1972" i="2"/>
  <c r="B1973" i="2"/>
  <c r="B1974" i="2"/>
  <c r="D1966" i="2"/>
  <c r="D1967" i="2"/>
  <c r="D1968" i="2"/>
  <c r="D1969" i="2"/>
  <c r="D1970" i="2"/>
  <c r="D1971" i="2"/>
  <c r="D1972" i="2"/>
  <c r="D1973" i="2"/>
  <c r="D1974" i="2"/>
  <c r="F1966" i="2"/>
  <c r="F1967" i="2"/>
  <c r="F1968" i="2"/>
  <c r="F1969" i="2"/>
  <c r="F1970" i="2"/>
  <c r="F1971" i="2"/>
  <c r="F1972" i="2"/>
  <c r="F1973" i="2"/>
  <c r="F1974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B1699" i="2"/>
  <c r="D1699" i="2"/>
  <c r="F1699" i="2"/>
  <c r="B2381" i="1"/>
  <c r="C2381" i="1"/>
  <c r="B2365" i="1" l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B2283" i="1"/>
  <c r="B2284" i="1"/>
  <c r="B2285" i="1"/>
  <c r="B2286" i="1"/>
  <c r="B2287" i="1"/>
  <c r="B2288" i="1"/>
  <c r="B2289" i="1"/>
  <c r="B2290" i="1"/>
  <c r="B2291" i="1"/>
  <c r="B2292" i="1"/>
  <c r="C2283" i="1"/>
  <c r="C2284" i="1"/>
  <c r="C2285" i="1"/>
  <c r="C2286" i="1"/>
  <c r="C2287" i="1"/>
  <c r="C2288" i="1"/>
  <c r="C2289" i="1"/>
  <c r="C2290" i="1"/>
  <c r="C2291" i="1"/>
  <c r="C2292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B2122" i="1"/>
  <c r="B2123" i="1"/>
  <c r="B2124" i="1"/>
  <c r="B2125" i="1"/>
  <c r="B2126" i="1"/>
  <c r="B2127" i="1"/>
  <c r="B2128" i="1"/>
  <c r="B2129" i="1"/>
  <c r="C2122" i="1"/>
  <c r="C2123" i="1"/>
  <c r="C2124" i="1"/>
  <c r="C2125" i="1"/>
  <c r="C2126" i="1"/>
  <c r="C2127" i="1"/>
  <c r="C2128" i="1"/>
  <c r="C2129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B1938" i="1" l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B1777" i="1"/>
  <c r="B1778" i="1"/>
  <c r="B1779" i="1"/>
  <c r="B1780" i="1"/>
  <c r="B1781" i="1"/>
  <c r="B1782" i="1"/>
  <c r="B1783" i="1"/>
  <c r="B1784" i="1"/>
  <c r="B1785" i="1"/>
  <c r="B1786" i="1"/>
  <c r="B1787" i="1"/>
  <c r="C1777" i="1"/>
  <c r="C1778" i="1"/>
  <c r="C1779" i="1"/>
  <c r="C1780" i="1"/>
  <c r="C1781" i="1"/>
  <c r="C1782" i="1"/>
  <c r="C1783" i="1"/>
  <c r="C1784" i="1"/>
  <c r="C1785" i="1"/>
  <c r="C1786" i="1"/>
  <c r="C1787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B1654" i="1"/>
  <c r="B1655" i="1"/>
  <c r="B1656" i="1"/>
  <c r="B1657" i="1"/>
  <c r="B1658" i="1"/>
  <c r="B1659" i="1"/>
  <c r="B1660" i="1"/>
  <c r="B1661" i="1"/>
  <c r="B1662" i="1"/>
  <c r="C1654" i="1"/>
  <c r="C1655" i="1"/>
  <c r="C1656" i="1"/>
  <c r="C1657" i="1"/>
  <c r="C1658" i="1"/>
  <c r="C1659" i="1"/>
  <c r="C1660" i="1"/>
  <c r="C1661" i="1"/>
  <c r="C1662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B1295" i="1"/>
  <c r="B1296" i="1"/>
  <c r="B1297" i="1"/>
  <c r="B1298" i="1"/>
  <c r="B1299" i="1"/>
  <c r="B1300" i="1"/>
  <c r="B1301" i="1"/>
  <c r="B1302" i="1"/>
  <c r="B1303" i="1"/>
  <c r="B1304" i="1"/>
  <c r="C1295" i="1"/>
  <c r="C1296" i="1"/>
  <c r="C1297" i="1"/>
  <c r="C1298" i="1"/>
  <c r="C1299" i="1"/>
  <c r="C1300" i="1"/>
  <c r="C1301" i="1"/>
  <c r="C1302" i="1"/>
  <c r="C1303" i="1"/>
  <c r="C1304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B1132" i="1"/>
  <c r="B1133" i="1"/>
  <c r="B1134" i="1"/>
  <c r="B1135" i="1"/>
  <c r="B1136" i="1"/>
  <c r="B1137" i="1"/>
  <c r="B1138" i="1"/>
  <c r="B1139" i="1"/>
  <c r="C1132" i="1"/>
  <c r="C1133" i="1"/>
  <c r="C1134" i="1"/>
  <c r="C1135" i="1"/>
  <c r="C1136" i="1"/>
  <c r="C1137" i="1"/>
  <c r="C1138" i="1"/>
  <c r="C1139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B909" i="1" l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B665" i="1"/>
  <c r="B666" i="1"/>
  <c r="B667" i="1"/>
  <c r="B668" i="1"/>
  <c r="C665" i="1"/>
  <c r="C666" i="1"/>
  <c r="C667" i="1"/>
  <c r="C668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3" i="1"/>
  <c r="C3" i="1"/>
  <c r="B4" i="1"/>
  <c r="C4" i="1"/>
  <c r="B5" i="1"/>
  <c r="C5" i="1"/>
  <c r="B6" i="1"/>
  <c r="C6" i="1"/>
  <c r="B7" i="1"/>
  <c r="C7" i="1"/>
  <c r="B8" i="1"/>
  <c r="C8" i="1"/>
  <c r="B9" i="1"/>
  <c r="C9" i="1"/>
  <c r="B10" i="1"/>
  <c r="C10" i="1"/>
  <c r="B11" i="1"/>
  <c r="C11" i="1"/>
  <c r="B12" i="1"/>
  <c r="C12" i="1"/>
  <c r="B13" i="1"/>
  <c r="C13" i="1"/>
  <c r="B14" i="1"/>
  <c r="C14" i="1"/>
  <c r="B15" i="1"/>
  <c r="C15" i="1"/>
  <c r="B16" i="1"/>
  <c r="C16" i="1"/>
  <c r="B17" i="1"/>
  <c r="C17" i="1"/>
  <c r="B18" i="1"/>
  <c r="C18" i="1"/>
  <c r="B19" i="1"/>
  <c r="C19" i="1"/>
  <c r="B20" i="1"/>
  <c r="C20" i="1"/>
  <c r="B21" i="1"/>
  <c r="C21" i="1"/>
  <c r="B22" i="1"/>
  <c r="C22" i="1"/>
  <c r="B23" i="1"/>
  <c r="C23" i="1"/>
  <c r="B24" i="1"/>
  <c r="C24" i="1"/>
  <c r="B25" i="1"/>
  <c r="C25" i="1"/>
  <c r="B26" i="1"/>
  <c r="C26" i="1"/>
  <c r="B27" i="1"/>
  <c r="C27" i="1"/>
  <c r="B28" i="1"/>
  <c r="C28" i="1"/>
  <c r="B29" i="1"/>
  <c r="C29" i="1"/>
  <c r="B30" i="1"/>
  <c r="C30" i="1"/>
  <c r="B31" i="1"/>
  <c r="C31" i="1"/>
  <c r="B32" i="1"/>
  <c r="C32" i="1"/>
  <c r="B33" i="1"/>
  <c r="C33" i="1"/>
  <c r="B34" i="1"/>
  <c r="C34" i="1"/>
  <c r="B35" i="1"/>
  <c r="C35" i="1"/>
  <c r="B36" i="1"/>
  <c r="C36" i="1"/>
  <c r="B37" i="1"/>
  <c r="C37" i="1"/>
  <c r="B38" i="1"/>
  <c r="C38" i="1"/>
  <c r="B39" i="1"/>
  <c r="C39" i="1"/>
  <c r="B40" i="1"/>
  <c r="C40" i="1"/>
  <c r="B41" i="1"/>
  <c r="C41" i="1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C2" i="1"/>
  <c r="B2" i="1"/>
  <c r="B1695" i="2"/>
  <c r="B1696" i="2"/>
  <c r="B1697" i="2"/>
  <c r="B1698" i="2"/>
  <c r="D1695" i="2"/>
  <c r="D1696" i="2"/>
  <c r="D1697" i="2"/>
  <c r="D1698" i="2"/>
  <c r="F1695" i="2"/>
  <c r="F1696" i="2"/>
  <c r="F1697" i="2"/>
  <c r="F1698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B1629" i="2"/>
  <c r="B1630" i="2"/>
  <c r="B1631" i="2"/>
  <c r="B1632" i="2"/>
  <c r="B1633" i="2"/>
  <c r="B1634" i="2"/>
  <c r="B1635" i="2"/>
  <c r="B1636" i="2"/>
  <c r="B1637" i="2"/>
  <c r="B1638" i="2"/>
  <c r="D1629" i="2"/>
  <c r="D1630" i="2"/>
  <c r="D1631" i="2"/>
  <c r="D1632" i="2"/>
  <c r="D1633" i="2"/>
  <c r="D1634" i="2"/>
  <c r="D1635" i="2"/>
  <c r="D1636" i="2"/>
  <c r="D1637" i="2"/>
  <c r="D1638" i="2"/>
  <c r="F1629" i="2"/>
  <c r="F1630" i="2"/>
  <c r="F1631" i="2"/>
  <c r="F1632" i="2"/>
  <c r="F1633" i="2"/>
  <c r="F1634" i="2"/>
  <c r="F1635" i="2"/>
  <c r="F1636" i="2"/>
  <c r="F1637" i="2"/>
  <c r="F1638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B1416" i="2" l="1"/>
  <c r="B1417" i="2"/>
  <c r="B1418" i="2"/>
  <c r="B1419" i="2"/>
  <c r="B1420" i="2"/>
  <c r="B1421" i="2"/>
  <c r="B1422" i="2"/>
  <c r="D1416" i="2"/>
  <c r="D1417" i="2"/>
  <c r="D1418" i="2"/>
  <c r="D1419" i="2"/>
  <c r="D1420" i="2"/>
  <c r="D1421" i="2"/>
  <c r="D1422" i="2"/>
  <c r="F1416" i="2"/>
  <c r="F1417" i="2"/>
  <c r="F1418" i="2"/>
  <c r="F1419" i="2"/>
  <c r="F1420" i="2"/>
  <c r="F1421" i="2"/>
  <c r="F142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271" i="2"/>
  <c r="F1272" i="2"/>
  <c r="B1271" i="2"/>
  <c r="B1272" i="2"/>
  <c r="D1271" i="2"/>
  <c r="D1272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B1090" i="2" l="1"/>
  <c r="B1091" i="2"/>
  <c r="B1092" i="2"/>
  <c r="B1093" i="2"/>
  <c r="D1090" i="2"/>
  <c r="D1091" i="2"/>
  <c r="D1092" i="2"/>
  <c r="D1093" i="2"/>
  <c r="F1090" i="2"/>
  <c r="F1091" i="2"/>
  <c r="F1092" i="2"/>
  <c r="F109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B680" i="2"/>
  <c r="B681" i="2"/>
  <c r="B682" i="2"/>
  <c r="B683" i="2"/>
  <c r="B684" i="2"/>
  <c r="B685" i="2"/>
  <c r="B686" i="2"/>
  <c r="B687" i="2"/>
  <c r="B688" i="2"/>
  <c r="D680" i="2"/>
  <c r="D681" i="2"/>
  <c r="D682" i="2"/>
  <c r="D683" i="2"/>
  <c r="D684" i="2"/>
  <c r="D685" i="2"/>
  <c r="D686" i="2"/>
  <c r="D687" i="2"/>
  <c r="D688" i="2"/>
  <c r="F680" i="2"/>
  <c r="F681" i="2"/>
  <c r="F682" i="2"/>
  <c r="F683" i="2"/>
  <c r="F684" i="2"/>
  <c r="F685" i="2"/>
  <c r="F686" i="2"/>
  <c r="F687" i="2"/>
  <c r="F688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B597" i="2" l="1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B572" i="2"/>
  <c r="B573" i="2"/>
  <c r="B574" i="2"/>
  <c r="B575" i="2"/>
  <c r="B576" i="2"/>
  <c r="B577" i="2"/>
  <c r="B578" i="2"/>
  <c r="B579" i="2"/>
  <c r="B580" i="2"/>
  <c r="B581" i="2"/>
  <c r="B582" i="2"/>
  <c r="D572" i="2"/>
  <c r="D573" i="2"/>
  <c r="D574" i="2"/>
  <c r="D575" i="2"/>
  <c r="D576" i="2"/>
  <c r="D577" i="2"/>
  <c r="D578" i="2"/>
  <c r="D579" i="2"/>
  <c r="D580" i="2"/>
  <c r="D581" i="2"/>
  <c r="D582" i="2"/>
  <c r="F572" i="2"/>
  <c r="F573" i="2"/>
  <c r="F574" i="2"/>
  <c r="F575" i="2"/>
  <c r="F576" i="2"/>
  <c r="F577" i="2"/>
  <c r="F578" i="2"/>
  <c r="F579" i="2"/>
  <c r="F580" i="2"/>
  <c r="F581" i="2"/>
  <c r="F582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B427" i="2"/>
  <c r="B428" i="2"/>
  <c r="B429" i="2"/>
  <c r="B430" i="2"/>
  <c r="B431" i="2"/>
  <c r="B432" i="2"/>
  <c r="B433" i="2"/>
  <c r="B434" i="2"/>
  <c r="D427" i="2"/>
  <c r="D428" i="2"/>
  <c r="D429" i="2"/>
  <c r="D430" i="2"/>
  <c r="D431" i="2"/>
  <c r="D432" i="2"/>
  <c r="D433" i="2"/>
  <c r="D434" i="2"/>
  <c r="F427" i="2"/>
  <c r="F428" i="2"/>
  <c r="F429" i="2"/>
  <c r="F430" i="2"/>
  <c r="F431" i="2"/>
  <c r="F432" i="2"/>
  <c r="F433" i="2"/>
  <c r="F434" i="2"/>
  <c r="B426" i="2"/>
  <c r="D426" i="2"/>
  <c r="F426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B343" i="2"/>
  <c r="D343" i="2"/>
  <c r="F343" i="2"/>
  <c r="F4" i="2" l="1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" i="2"/>
  <c r="B15" i="2"/>
  <c r="D15" i="2"/>
  <c r="B16" i="2"/>
  <c r="D16" i="2"/>
  <c r="B17" i="2"/>
  <c r="D17" i="2"/>
  <c r="B18" i="2"/>
  <c r="D18" i="2"/>
  <c r="B19" i="2"/>
  <c r="D19" i="2"/>
  <c r="B20" i="2"/>
  <c r="D20" i="2"/>
  <c r="B21" i="2"/>
  <c r="D21" i="2"/>
  <c r="B22" i="2"/>
  <c r="D22" i="2"/>
  <c r="B23" i="2"/>
  <c r="D23" i="2"/>
  <c r="B24" i="2"/>
  <c r="D24" i="2"/>
  <c r="B25" i="2"/>
  <c r="D25" i="2"/>
  <c r="B26" i="2"/>
  <c r="D26" i="2"/>
  <c r="B27" i="2"/>
  <c r="D27" i="2"/>
  <c r="B28" i="2"/>
  <c r="D28" i="2"/>
  <c r="B29" i="2"/>
  <c r="D29" i="2"/>
  <c r="B30" i="2"/>
  <c r="D30" i="2"/>
  <c r="B31" i="2"/>
  <c r="D31" i="2"/>
  <c r="B32" i="2"/>
  <c r="D32" i="2"/>
  <c r="B33" i="2"/>
  <c r="D33" i="2"/>
  <c r="B34" i="2"/>
  <c r="D34" i="2"/>
  <c r="B35" i="2"/>
  <c r="D35" i="2"/>
  <c r="B36" i="2"/>
  <c r="D36" i="2"/>
  <c r="B37" i="2"/>
  <c r="D37" i="2"/>
  <c r="B38" i="2"/>
  <c r="D38" i="2"/>
  <c r="B39" i="2"/>
  <c r="D39" i="2"/>
  <c r="B40" i="2"/>
  <c r="D40" i="2"/>
  <c r="B41" i="2"/>
  <c r="D41" i="2"/>
  <c r="B42" i="2"/>
  <c r="D42" i="2"/>
  <c r="B43" i="2"/>
  <c r="D43" i="2"/>
  <c r="B44" i="2"/>
  <c r="D44" i="2"/>
  <c r="B45" i="2"/>
  <c r="D45" i="2"/>
  <c r="B46" i="2"/>
  <c r="D46" i="2"/>
  <c r="B47" i="2"/>
  <c r="D47" i="2"/>
  <c r="B48" i="2"/>
  <c r="D48" i="2"/>
  <c r="B49" i="2"/>
  <c r="D49" i="2"/>
  <c r="B50" i="2"/>
  <c r="D50" i="2"/>
  <c r="B51" i="2"/>
  <c r="D51" i="2"/>
  <c r="B52" i="2"/>
  <c r="D52" i="2"/>
  <c r="B53" i="2"/>
  <c r="D53" i="2"/>
  <c r="B54" i="2"/>
  <c r="D54" i="2"/>
  <c r="B55" i="2"/>
  <c r="D55" i="2"/>
  <c r="B56" i="2"/>
  <c r="D56" i="2"/>
  <c r="B57" i="2"/>
  <c r="D57" i="2"/>
  <c r="B58" i="2"/>
  <c r="D58" i="2"/>
  <c r="B59" i="2"/>
  <c r="D59" i="2"/>
  <c r="B60" i="2"/>
  <c r="D60" i="2"/>
  <c r="B61" i="2"/>
  <c r="D61" i="2"/>
  <c r="B62" i="2"/>
  <c r="D62" i="2"/>
  <c r="B63" i="2"/>
  <c r="D63" i="2"/>
  <c r="B64" i="2"/>
  <c r="D64" i="2"/>
  <c r="B65" i="2"/>
  <c r="D65" i="2"/>
  <c r="B66" i="2"/>
  <c r="D66" i="2"/>
  <c r="B67" i="2"/>
  <c r="D67" i="2"/>
  <c r="B68" i="2"/>
  <c r="D68" i="2"/>
  <c r="B69" i="2"/>
  <c r="D69" i="2"/>
  <c r="B70" i="2"/>
  <c r="D70" i="2"/>
  <c r="B71" i="2"/>
  <c r="D71" i="2"/>
  <c r="B72" i="2"/>
  <c r="D72" i="2"/>
  <c r="B73" i="2"/>
  <c r="D73" i="2"/>
  <c r="B74" i="2"/>
  <c r="D74" i="2"/>
  <c r="B75" i="2"/>
  <c r="D75" i="2"/>
  <c r="B76" i="2"/>
  <c r="D76" i="2"/>
  <c r="B77" i="2"/>
  <c r="D77" i="2"/>
  <c r="B78" i="2"/>
  <c r="D78" i="2"/>
  <c r="B79" i="2"/>
  <c r="D79" i="2"/>
  <c r="B80" i="2"/>
  <c r="D80" i="2"/>
  <c r="B81" i="2"/>
  <c r="D81" i="2"/>
  <c r="B82" i="2"/>
  <c r="D82" i="2"/>
  <c r="B83" i="2"/>
  <c r="D83" i="2"/>
  <c r="B84" i="2"/>
  <c r="D84" i="2"/>
  <c r="B85" i="2"/>
  <c r="D85" i="2"/>
  <c r="B86" i="2"/>
  <c r="D86" i="2"/>
  <c r="B87" i="2"/>
  <c r="D87" i="2"/>
  <c r="B88" i="2"/>
  <c r="D88" i="2"/>
  <c r="B89" i="2"/>
  <c r="D89" i="2"/>
  <c r="B90" i="2"/>
  <c r="D90" i="2"/>
  <c r="B91" i="2"/>
  <c r="D91" i="2"/>
  <c r="B92" i="2"/>
  <c r="D92" i="2"/>
  <c r="B93" i="2"/>
  <c r="D93" i="2"/>
  <c r="B94" i="2"/>
  <c r="D94" i="2"/>
  <c r="B95" i="2"/>
  <c r="D95" i="2"/>
  <c r="B96" i="2"/>
  <c r="D96" i="2"/>
  <c r="B97" i="2"/>
  <c r="D97" i="2"/>
  <c r="B98" i="2"/>
  <c r="D98" i="2"/>
  <c r="B99" i="2"/>
  <c r="D99" i="2"/>
  <c r="B100" i="2"/>
  <c r="D100" i="2"/>
  <c r="B101" i="2"/>
  <c r="D101" i="2"/>
  <c r="B102" i="2"/>
  <c r="D102" i="2"/>
  <c r="B103" i="2"/>
  <c r="D103" i="2"/>
  <c r="B104" i="2"/>
  <c r="D104" i="2"/>
  <c r="B105" i="2"/>
  <c r="D105" i="2"/>
  <c r="B106" i="2"/>
  <c r="D106" i="2"/>
  <c r="B107" i="2"/>
  <c r="D107" i="2"/>
  <c r="B108" i="2"/>
  <c r="D108" i="2"/>
  <c r="B109" i="2"/>
  <c r="D109" i="2"/>
  <c r="B110" i="2"/>
  <c r="D110" i="2"/>
  <c r="B111" i="2"/>
  <c r="D111" i="2"/>
  <c r="B112" i="2"/>
  <c r="D112" i="2"/>
  <c r="B113" i="2"/>
  <c r="D113" i="2"/>
  <c r="B114" i="2"/>
  <c r="D114" i="2"/>
  <c r="B115" i="2"/>
  <c r="D115" i="2"/>
  <c r="B116" i="2"/>
  <c r="D116" i="2"/>
  <c r="B117" i="2"/>
  <c r="D117" i="2"/>
  <c r="B118" i="2"/>
  <c r="D118" i="2"/>
  <c r="B119" i="2"/>
  <c r="D119" i="2"/>
  <c r="B120" i="2"/>
  <c r="D120" i="2"/>
  <c r="B121" i="2"/>
  <c r="D121" i="2"/>
  <c r="B122" i="2"/>
  <c r="D122" i="2"/>
  <c r="B123" i="2"/>
  <c r="D123" i="2"/>
  <c r="B124" i="2"/>
  <c r="D124" i="2"/>
  <c r="B125" i="2"/>
  <c r="D125" i="2"/>
  <c r="B126" i="2"/>
  <c r="D126" i="2"/>
  <c r="B127" i="2"/>
  <c r="D127" i="2"/>
  <c r="B128" i="2"/>
  <c r="D128" i="2"/>
  <c r="B129" i="2"/>
  <c r="D129" i="2"/>
  <c r="B130" i="2"/>
  <c r="D130" i="2"/>
  <c r="B131" i="2"/>
  <c r="D131" i="2"/>
  <c r="B132" i="2"/>
  <c r="D132" i="2"/>
  <c r="B133" i="2"/>
  <c r="D133" i="2"/>
  <c r="B134" i="2"/>
  <c r="D134" i="2"/>
  <c r="B135" i="2"/>
  <c r="D135" i="2"/>
  <c r="B136" i="2"/>
  <c r="D136" i="2"/>
  <c r="B137" i="2"/>
  <c r="D137" i="2"/>
  <c r="B138" i="2"/>
  <c r="D138" i="2"/>
  <c r="B139" i="2"/>
  <c r="D139" i="2"/>
  <c r="B140" i="2"/>
  <c r="D140" i="2"/>
  <c r="B141" i="2"/>
  <c r="D141" i="2"/>
  <c r="B142" i="2"/>
  <c r="D142" i="2"/>
  <c r="B143" i="2"/>
  <c r="D143" i="2"/>
  <c r="B144" i="2"/>
  <c r="D144" i="2"/>
  <c r="B145" i="2"/>
  <c r="D145" i="2"/>
  <c r="B146" i="2"/>
  <c r="D146" i="2"/>
  <c r="B147" i="2"/>
  <c r="D147" i="2"/>
  <c r="B148" i="2"/>
  <c r="D148" i="2"/>
  <c r="B149" i="2"/>
  <c r="D149" i="2"/>
  <c r="B150" i="2"/>
  <c r="D150" i="2"/>
  <c r="B151" i="2"/>
  <c r="D151" i="2"/>
  <c r="B152" i="2"/>
  <c r="D152" i="2"/>
  <c r="B153" i="2"/>
  <c r="D153" i="2"/>
  <c r="B154" i="2"/>
  <c r="D154" i="2"/>
  <c r="B155" i="2"/>
  <c r="D155" i="2"/>
  <c r="B156" i="2"/>
  <c r="D156" i="2"/>
  <c r="B157" i="2"/>
  <c r="D157" i="2"/>
  <c r="B158" i="2"/>
  <c r="D158" i="2"/>
  <c r="B159" i="2"/>
  <c r="D159" i="2"/>
  <c r="B160" i="2"/>
  <c r="D160" i="2"/>
  <c r="B161" i="2"/>
  <c r="D161" i="2"/>
  <c r="B162" i="2"/>
  <c r="D162" i="2"/>
  <c r="B163" i="2"/>
  <c r="D163" i="2"/>
  <c r="B164" i="2"/>
  <c r="D164" i="2"/>
  <c r="B165" i="2"/>
  <c r="D165" i="2"/>
  <c r="B166" i="2"/>
  <c r="D166" i="2"/>
  <c r="B167" i="2"/>
  <c r="D167" i="2"/>
  <c r="B168" i="2"/>
  <c r="D168" i="2"/>
  <c r="B169" i="2"/>
  <c r="D169" i="2"/>
  <c r="B170" i="2"/>
  <c r="D170" i="2"/>
  <c r="B171" i="2"/>
  <c r="D171" i="2"/>
  <c r="B172" i="2"/>
  <c r="D172" i="2"/>
  <c r="B173" i="2"/>
  <c r="D173" i="2"/>
  <c r="B174" i="2"/>
  <c r="D174" i="2"/>
  <c r="B175" i="2"/>
  <c r="D175" i="2"/>
  <c r="B176" i="2"/>
  <c r="D176" i="2"/>
  <c r="B177" i="2"/>
  <c r="D177" i="2"/>
  <c r="B178" i="2"/>
  <c r="D178" i="2"/>
  <c r="B179" i="2"/>
  <c r="D179" i="2"/>
  <c r="B180" i="2"/>
  <c r="D180" i="2"/>
  <c r="B181" i="2"/>
  <c r="D181" i="2"/>
  <c r="B182" i="2"/>
  <c r="D182" i="2"/>
  <c r="B183" i="2"/>
  <c r="D183" i="2"/>
  <c r="B184" i="2"/>
  <c r="D184" i="2"/>
  <c r="B185" i="2"/>
  <c r="D185" i="2"/>
  <c r="B186" i="2"/>
  <c r="D186" i="2"/>
  <c r="B187" i="2"/>
  <c r="D187" i="2"/>
  <c r="B188" i="2"/>
  <c r="D188" i="2"/>
  <c r="B189" i="2"/>
  <c r="D189" i="2"/>
  <c r="B190" i="2"/>
  <c r="D190" i="2"/>
  <c r="B191" i="2"/>
  <c r="D191" i="2"/>
  <c r="B192" i="2"/>
  <c r="D192" i="2"/>
  <c r="B193" i="2"/>
  <c r="D193" i="2"/>
  <c r="B194" i="2"/>
  <c r="D194" i="2"/>
  <c r="B195" i="2"/>
  <c r="D195" i="2"/>
  <c r="B196" i="2"/>
  <c r="D196" i="2"/>
  <c r="B197" i="2"/>
  <c r="D197" i="2"/>
  <c r="B198" i="2"/>
  <c r="D198" i="2"/>
  <c r="B199" i="2"/>
  <c r="D199" i="2"/>
  <c r="B200" i="2"/>
  <c r="D200" i="2"/>
  <c r="B201" i="2"/>
  <c r="D201" i="2"/>
  <c r="B202" i="2"/>
  <c r="D202" i="2"/>
  <c r="B203" i="2"/>
  <c r="D203" i="2"/>
  <c r="B204" i="2"/>
  <c r="D204" i="2"/>
  <c r="B205" i="2"/>
  <c r="D205" i="2"/>
  <c r="B206" i="2"/>
  <c r="D206" i="2"/>
  <c r="B207" i="2"/>
  <c r="D207" i="2"/>
  <c r="B208" i="2"/>
  <c r="D208" i="2"/>
  <c r="B209" i="2"/>
  <c r="D209" i="2"/>
  <c r="B210" i="2"/>
  <c r="D210" i="2"/>
  <c r="B211" i="2"/>
  <c r="D211" i="2"/>
  <c r="B212" i="2"/>
  <c r="D212" i="2"/>
  <c r="B213" i="2"/>
  <c r="D213" i="2"/>
  <c r="B214" i="2"/>
  <c r="D214" i="2"/>
  <c r="B215" i="2"/>
  <c r="D215" i="2"/>
  <c r="B216" i="2"/>
  <c r="D216" i="2"/>
  <c r="B217" i="2"/>
  <c r="D217" i="2"/>
  <c r="B218" i="2"/>
  <c r="D218" i="2"/>
  <c r="B219" i="2"/>
  <c r="D219" i="2"/>
  <c r="B220" i="2"/>
  <c r="D220" i="2"/>
  <c r="B221" i="2"/>
  <c r="D221" i="2"/>
  <c r="B222" i="2"/>
  <c r="D222" i="2"/>
  <c r="B223" i="2"/>
  <c r="D223" i="2"/>
  <c r="B224" i="2"/>
  <c r="D224" i="2"/>
  <c r="B225" i="2"/>
  <c r="D225" i="2"/>
  <c r="B226" i="2"/>
  <c r="D226" i="2"/>
  <c r="B227" i="2"/>
  <c r="D227" i="2"/>
  <c r="B228" i="2"/>
  <c r="D228" i="2"/>
  <c r="B229" i="2"/>
  <c r="D229" i="2"/>
  <c r="B230" i="2"/>
  <c r="D230" i="2"/>
  <c r="B231" i="2"/>
  <c r="D231" i="2"/>
  <c r="B232" i="2"/>
  <c r="D232" i="2"/>
  <c r="B233" i="2"/>
  <c r="D233" i="2"/>
  <c r="B234" i="2"/>
  <c r="D234" i="2"/>
  <c r="B235" i="2"/>
  <c r="D235" i="2"/>
  <c r="B236" i="2"/>
  <c r="D236" i="2"/>
  <c r="B237" i="2"/>
  <c r="D237" i="2"/>
  <c r="B238" i="2"/>
  <c r="D238" i="2"/>
  <c r="B239" i="2"/>
  <c r="D239" i="2"/>
  <c r="B240" i="2"/>
  <c r="D240" i="2"/>
  <c r="B241" i="2"/>
  <c r="D241" i="2"/>
  <c r="B242" i="2"/>
  <c r="D242" i="2"/>
  <c r="B243" i="2"/>
  <c r="D243" i="2"/>
  <c r="B244" i="2"/>
  <c r="D244" i="2"/>
  <c r="B245" i="2"/>
  <c r="D245" i="2"/>
  <c r="B246" i="2"/>
  <c r="D246" i="2"/>
  <c r="B247" i="2"/>
  <c r="D247" i="2"/>
  <c r="B248" i="2"/>
  <c r="D248" i="2"/>
  <c r="B249" i="2"/>
  <c r="D249" i="2"/>
  <c r="B250" i="2"/>
  <c r="D250" i="2"/>
  <c r="B251" i="2"/>
  <c r="D251" i="2"/>
  <c r="B252" i="2"/>
  <c r="D252" i="2"/>
  <c r="B253" i="2"/>
  <c r="D253" i="2"/>
  <c r="B254" i="2"/>
  <c r="D254" i="2"/>
  <c r="B255" i="2"/>
  <c r="D255" i="2"/>
  <c r="B256" i="2"/>
  <c r="D256" i="2"/>
  <c r="B257" i="2"/>
  <c r="D257" i="2"/>
  <c r="B258" i="2"/>
  <c r="D258" i="2"/>
  <c r="B259" i="2"/>
  <c r="D259" i="2"/>
  <c r="B260" i="2"/>
  <c r="D260" i="2"/>
  <c r="B261" i="2"/>
  <c r="D261" i="2"/>
  <c r="B262" i="2"/>
  <c r="D262" i="2"/>
  <c r="B263" i="2"/>
  <c r="D263" i="2"/>
  <c r="B264" i="2"/>
  <c r="D264" i="2"/>
  <c r="B265" i="2"/>
  <c r="D265" i="2"/>
  <c r="B266" i="2"/>
  <c r="D266" i="2"/>
  <c r="B267" i="2"/>
  <c r="D267" i="2"/>
  <c r="B268" i="2"/>
  <c r="D268" i="2"/>
  <c r="B269" i="2"/>
  <c r="D269" i="2"/>
  <c r="B270" i="2"/>
  <c r="D270" i="2"/>
  <c r="B271" i="2"/>
  <c r="D271" i="2"/>
  <c r="B272" i="2"/>
  <c r="D272" i="2"/>
  <c r="B273" i="2"/>
  <c r="D273" i="2"/>
  <c r="B274" i="2"/>
  <c r="D274" i="2"/>
  <c r="B275" i="2"/>
  <c r="D275" i="2"/>
  <c r="B276" i="2"/>
  <c r="D276" i="2"/>
  <c r="B277" i="2"/>
  <c r="D277" i="2"/>
  <c r="B278" i="2"/>
  <c r="D278" i="2"/>
  <c r="B279" i="2"/>
  <c r="D279" i="2"/>
  <c r="B280" i="2"/>
  <c r="D280" i="2"/>
  <c r="B281" i="2"/>
  <c r="D281" i="2"/>
  <c r="B282" i="2"/>
  <c r="D282" i="2"/>
  <c r="B283" i="2"/>
  <c r="D283" i="2"/>
  <c r="B284" i="2"/>
  <c r="D284" i="2"/>
  <c r="B285" i="2"/>
  <c r="D285" i="2"/>
  <c r="B286" i="2"/>
  <c r="D286" i="2"/>
  <c r="B287" i="2"/>
  <c r="D287" i="2"/>
  <c r="B288" i="2"/>
  <c r="D288" i="2"/>
  <c r="B289" i="2"/>
  <c r="D289" i="2"/>
  <c r="B290" i="2"/>
  <c r="D290" i="2"/>
  <c r="B291" i="2"/>
  <c r="D291" i="2"/>
  <c r="B292" i="2"/>
  <c r="D292" i="2"/>
  <c r="B293" i="2"/>
  <c r="D293" i="2"/>
  <c r="B294" i="2"/>
  <c r="D294" i="2"/>
  <c r="B295" i="2"/>
  <c r="D295" i="2"/>
  <c r="B296" i="2"/>
  <c r="D296" i="2"/>
  <c r="B297" i="2"/>
  <c r="D297" i="2"/>
  <c r="B298" i="2"/>
  <c r="D298" i="2"/>
  <c r="B299" i="2"/>
  <c r="D299" i="2"/>
  <c r="B300" i="2"/>
  <c r="D300" i="2"/>
  <c r="B301" i="2"/>
  <c r="D301" i="2"/>
  <c r="B302" i="2"/>
  <c r="D302" i="2"/>
  <c r="B303" i="2"/>
  <c r="D303" i="2"/>
  <c r="B304" i="2"/>
  <c r="D304" i="2"/>
  <c r="B305" i="2"/>
  <c r="D305" i="2"/>
  <c r="B306" i="2"/>
  <c r="D306" i="2"/>
  <c r="B307" i="2"/>
  <c r="D307" i="2"/>
  <c r="B308" i="2"/>
  <c r="D308" i="2"/>
  <c r="B309" i="2"/>
  <c r="D309" i="2"/>
  <c r="B310" i="2"/>
  <c r="D310" i="2"/>
  <c r="B311" i="2"/>
  <c r="D311" i="2"/>
  <c r="B312" i="2"/>
  <c r="D312" i="2"/>
  <c r="B313" i="2"/>
  <c r="D313" i="2"/>
  <c r="B314" i="2"/>
  <c r="D314" i="2"/>
  <c r="B315" i="2"/>
  <c r="D315" i="2"/>
  <c r="B316" i="2"/>
  <c r="D316" i="2"/>
  <c r="B317" i="2"/>
  <c r="D317" i="2"/>
  <c r="B318" i="2"/>
  <c r="D318" i="2"/>
  <c r="B319" i="2"/>
  <c r="D319" i="2"/>
  <c r="B320" i="2"/>
  <c r="D320" i="2"/>
  <c r="B321" i="2"/>
  <c r="D321" i="2"/>
  <c r="B322" i="2"/>
  <c r="D322" i="2"/>
  <c r="B323" i="2"/>
  <c r="D323" i="2"/>
  <c r="B324" i="2"/>
  <c r="D324" i="2"/>
  <c r="B325" i="2"/>
  <c r="D325" i="2"/>
  <c r="B326" i="2"/>
  <c r="D326" i="2"/>
  <c r="B327" i="2"/>
  <c r="D327" i="2"/>
  <c r="B328" i="2"/>
  <c r="D328" i="2"/>
  <c r="B329" i="2"/>
  <c r="D329" i="2"/>
  <c r="B330" i="2"/>
  <c r="D330" i="2"/>
  <c r="B331" i="2"/>
  <c r="D331" i="2"/>
  <c r="B332" i="2"/>
  <c r="D332" i="2"/>
  <c r="B333" i="2"/>
  <c r="D333" i="2"/>
  <c r="B334" i="2"/>
  <c r="D334" i="2"/>
  <c r="B335" i="2"/>
  <c r="D335" i="2"/>
  <c r="B336" i="2"/>
  <c r="D336" i="2"/>
  <c r="B337" i="2"/>
  <c r="D337" i="2"/>
  <c r="B338" i="2"/>
  <c r="D338" i="2"/>
  <c r="B339" i="2"/>
  <c r="D339" i="2"/>
  <c r="B340" i="2"/>
  <c r="D340" i="2"/>
  <c r="B341" i="2"/>
  <c r="D341" i="2"/>
  <c r="B342" i="2"/>
  <c r="D342" i="2"/>
  <c r="B9" i="2"/>
  <c r="D9" i="2"/>
  <c r="B10" i="2"/>
  <c r="D10" i="2"/>
  <c r="B11" i="2"/>
  <c r="D11" i="2"/>
  <c r="B12" i="2"/>
  <c r="D12" i="2"/>
  <c r="B13" i="2"/>
  <c r="D13" i="2"/>
  <c r="B14" i="2"/>
  <c r="D14" i="2"/>
  <c r="B4" i="2"/>
  <c r="D4" i="2"/>
  <c r="B5" i="2"/>
  <c r="D5" i="2"/>
  <c r="B6" i="2"/>
  <c r="D6" i="2"/>
  <c r="B7" i="2"/>
  <c r="D7" i="2"/>
  <c r="B8" i="2"/>
  <c r="D8" i="2"/>
  <c r="D3" i="2"/>
  <c r="B3" i="2"/>
</calcChain>
</file>

<file path=xl/sharedStrings.xml><?xml version="1.0" encoding="utf-8"?>
<sst xmlns="http://schemas.openxmlformats.org/spreadsheetml/2006/main" count="63539" uniqueCount="829">
  <si>
    <t>Mercado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</si>
  <si>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</si>
  <si>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</si>
  <si>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</si>
  <si>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</si>
  <si>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</si>
  <si>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</si>
  <si>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</si>
  <si>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</si>
  <si>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</si>
  <si>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Agrícola del Norte S.A. de Arica</t>
  </si>
  <si>
    <t>Brócoli</t>
  </si>
  <si>
    <t>Sin especificar</t>
  </si>
  <si>
    <t>Segunda</t>
  </si>
  <si>
    <t>$/unidad</t>
  </si>
  <si>
    <t>Región de Arica y Parinacota</t>
  </si>
  <si>
    <t>Tercera</t>
  </si>
  <si>
    <t>Choclo</t>
  </si>
  <si>
    <t>Choclero</t>
  </si>
  <si>
    <t>Primera</t>
  </si>
  <si>
    <t>$/malla 50 unidades</t>
  </si>
  <si>
    <t>Espinaca</t>
  </si>
  <si>
    <t>$/atado 2,5 a 3 kilos</t>
  </si>
  <si>
    <t>Lechuga</t>
  </si>
  <si>
    <t>Escarola</t>
  </si>
  <si>
    <t>$/caja 12 unidades</t>
  </si>
  <si>
    <t>$/caja 18 unidades</t>
  </si>
  <si>
    <t>Pimiento</t>
  </si>
  <si>
    <t>Zafiro rojo</t>
  </si>
  <si>
    <t>$/caja 15 kilos</t>
  </si>
  <si>
    <t>Poroto verde</t>
  </si>
  <si>
    <t>$/kilo</t>
  </si>
  <si>
    <t>Sandia</t>
  </si>
  <si>
    <t>$/kilo (volumen en unidades)</t>
  </si>
  <si>
    <t>Perú</t>
  </si>
  <si>
    <t>Tomate</t>
  </si>
  <si>
    <t>Larga vida</t>
  </si>
  <si>
    <t>$/caja 10 kilos</t>
  </si>
  <si>
    <t>Zanahoria</t>
  </si>
  <si>
    <t>$/saco 25 kilos</t>
  </si>
  <si>
    <t>Valle de Camiña</t>
  </si>
  <si>
    <t>Comercializadora del Agro de Limarí</t>
  </si>
  <si>
    <t>Ají</t>
  </si>
  <si>
    <t>Americana (o)</t>
  </si>
  <si>
    <t>$/caja 25 kilos</t>
  </si>
  <si>
    <t>Provincia de Limarí</t>
  </si>
  <si>
    <t>Alcachofa</t>
  </si>
  <si>
    <t>Española</t>
  </si>
  <si>
    <t>$/caja 30 unidades</t>
  </si>
  <si>
    <t>$/caja 40 unidades</t>
  </si>
  <si>
    <t>Dulce o Americano</t>
  </si>
  <si>
    <t>$/malla 70 unidades</t>
  </si>
  <si>
    <t>Haba</t>
  </si>
  <si>
    <t>Pepino ensalada</t>
  </si>
  <si>
    <t>$/caja 60 unidades</t>
  </si>
  <si>
    <t>Cuatro cascos verde</t>
  </si>
  <si>
    <t>$/caja 18 kilos</t>
  </si>
  <si>
    <t>Magnum</t>
  </si>
  <si>
    <t>$/malla 25 kilos</t>
  </si>
  <si>
    <t>$/bandeja 18 kilos</t>
  </si>
  <si>
    <t>Femacal de La Calera</t>
  </si>
  <si>
    <t>Acelga</t>
  </si>
  <si>
    <t>$/docena de atados (6 kilos)</t>
  </si>
  <si>
    <t>Provincia de Quillota</t>
  </si>
  <si>
    <t>Ajo</t>
  </si>
  <si>
    <t>Chino</t>
  </si>
  <si>
    <t>China</t>
  </si>
  <si>
    <t>Albahaca</t>
  </si>
  <si>
    <t>$/docena de matas</t>
  </si>
  <si>
    <t>Extra</t>
  </si>
  <si>
    <t>Llay Llay</t>
  </si>
  <si>
    <t>Apio</t>
  </si>
  <si>
    <t>Pan de Azúcar</t>
  </si>
  <si>
    <t>Betarraga</t>
  </si>
  <si>
    <t>$/paquete 4 unidades</t>
  </si>
  <si>
    <t>Cebolla</t>
  </si>
  <si>
    <t>1a (guarda)</t>
  </si>
  <si>
    <t>$/malla 20 kilos</t>
  </si>
  <si>
    <t>Cebollín</t>
  </si>
  <si>
    <t>$/paquete 36 unidades</t>
  </si>
  <si>
    <t>Ciboulette</t>
  </si>
  <si>
    <t>$/docena de atados</t>
  </si>
  <si>
    <t>Cilantro</t>
  </si>
  <si>
    <t>$/docena de atados (3 kilos)</t>
  </si>
  <si>
    <t>Coliflor</t>
  </si>
  <si>
    <t>Espárragos</t>
  </si>
  <si>
    <t>Verde</t>
  </si>
  <si>
    <t>Conconina(o)</t>
  </si>
  <si>
    <t>$/caja 10 unidades</t>
  </si>
  <si>
    <t>$/caja 15 unidades</t>
  </si>
  <si>
    <t>Francesa morada</t>
  </si>
  <si>
    <t>Marina</t>
  </si>
  <si>
    <t>Milanesa</t>
  </si>
  <si>
    <t>$/caja 20 unidades</t>
  </si>
  <si>
    <t>Papa</t>
  </si>
  <si>
    <t>Rosara</t>
  </si>
  <si>
    <t>1a nueva(o)</t>
  </si>
  <si>
    <t>$/caja 70 unidades</t>
  </si>
  <si>
    <t>Zafiro verde</t>
  </si>
  <si>
    <t>Repollo</t>
  </si>
  <si>
    <t>Crespo record</t>
  </si>
  <si>
    <t>$/saco 20 kilos</t>
  </si>
  <si>
    <t>Zapallo</t>
  </si>
  <si>
    <t>Camote</t>
  </si>
  <si>
    <t>Paine</t>
  </si>
  <si>
    <t>Provincia de Talca</t>
  </si>
  <si>
    <t>Zapallo italiano</t>
  </si>
  <si>
    <t>Feria Lagunitas de Puerto Montt</t>
  </si>
  <si>
    <t>$/docena de atados (4 kilos)</t>
  </si>
  <si>
    <t>Región del Maule</t>
  </si>
  <si>
    <t>Inferno</t>
  </si>
  <si>
    <t>$/caja 12 kilos</t>
  </si>
  <si>
    <t>$/paquete</t>
  </si>
  <si>
    <t>Madrigal</t>
  </si>
  <si>
    <t>Región de Coquimbo</t>
  </si>
  <si>
    <t>Arveja Verde</t>
  </si>
  <si>
    <t>Perfection</t>
  </si>
  <si>
    <t>$/malla 15 kilos</t>
  </si>
  <si>
    <t>Región Metropolitana</t>
  </si>
  <si>
    <t>Morada(o)</t>
  </si>
  <si>
    <t>1a (cosecha)</t>
  </si>
  <si>
    <t>$/malla 18 kilos</t>
  </si>
  <si>
    <t>$/malla 16 kilos</t>
  </si>
  <si>
    <t>Región de O'Higgins</t>
  </si>
  <si>
    <t>$/caja 36 atados</t>
  </si>
  <si>
    <t>Provincia de Linares</t>
  </si>
  <si>
    <t>Asterix</t>
  </si>
  <si>
    <t>1a (guarda lavada)</t>
  </si>
  <si>
    <t>Provincia de Llanquihue</t>
  </si>
  <si>
    <t>Pehuenche</t>
  </si>
  <si>
    <t>Región de La Araucanía</t>
  </si>
  <si>
    <t>Rodeo</t>
  </si>
  <si>
    <t>Perejil</t>
  </si>
  <si>
    <t>Limache</t>
  </si>
  <si>
    <t>Macroferia Regional de Talca</t>
  </si>
  <si>
    <t>$/paquete 5 unidades</t>
  </si>
  <si>
    <t>$/paquete 10 unidades (volumen en unidades)</t>
  </si>
  <si>
    <t>2a nueva(o)</t>
  </si>
  <si>
    <t>$/caja 80 unidades</t>
  </si>
  <si>
    <t>Provincia del Elquí</t>
  </si>
  <si>
    <t>Región de Ñuble</t>
  </si>
  <si>
    <t>Mapocho venta directa de Santiago</t>
  </si>
  <si>
    <t>Mercado Mayorista Lo Valledor de Santiago</t>
  </si>
  <si>
    <t>$/paquete 20 unidades (volumen en unidades)</t>
  </si>
  <si>
    <t>3a nueva (o)</t>
  </si>
  <si>
    <t>Provincia de Huasco</t>
  </si>
  <si>
    <t>Berenjena</t>
  </si>
  <si>
    <t>$/caja 20 kilos</t>
  </si>
  <si>
    <t>2a (guarda)</t>
  </si>
  <si>
    <t>3a (guarda)</t>
  </si>
  <si>
    <t>Extra nueva (o)</t>
  </si>
  <si>
    <t>$/cuna 10 kilos</t>
  </si>
  <si>
    <t>Provincia de Chacabuco</t>
  </si>
  <si>
    <t>$/caja 24 unidades</t>
  </si>
  <si>
    <t>1a (cosecha lavada)</t>
  </si>
  <si>
    <t>Provincia de Melipilla</t>
  </si>
  <si>
    <t>Provincia de Talagante</t>
  </si>
  <si>
    <t>Región de Los Lagos</t>
  </si>
  <si>
    <t>Poroto granado</t>
  </si>
  <si>
    <t>Rabanito</t>
  </si>
  <si>
    <t>$/cien unidades (volumen en unidades)</t>
  </si>
  <si>
    <t>Copenhague</t>
  </si>
  <si>
    <t>$/bandeja 20 kilos</t>
  </si>
  <si>
    <t>Chillán</t>
  </si>
  <si>
    <t>Pachia</t>
  </si>
  <si>
    <t>$/caja 50 unidades</t>
  </si>
  <si>
    <t>Terminal Hortofrutícola Agro Chillán</t>
  </si>
  <si>
    <t>$/atado 0,5 a 1 kilo</t>
  </si>
  <si>
    <t>Provincia de Diguillín</t>
  </si>
  <si>
    <t>Patagonia</t>
  </si>
  <si>
    <t>Terminal La Palmera de La Serena</t>
  </si>
  <si>
    <t>$/paquete 3 unidades</t>
  </si>
  <si>
    <t>$/atado 1 a 1,5 kilos</t>
  </si>
  <si>
    <t>Cardinal</t>
  </si>
  <si>
    <t>Vega Central Mapocho de Santiago</t>
  </si>
  <si>
    <t>Rosado</t>
  </si>
  <si>
    <t>Banquete</t>
  </si>
  <si>
    <t>1a (nueva lavada)</t>
  </si>
  <si>
    <t>Vega Modelo de Temuco</t>
  </si>
  <si>
    <t>$/docena de atados (12 kilos)</t>
  </si>
  <si>
    <t>Provincia de Cautín</t>
  </si>
  <si>
    <t>$/docena de paquetes</t>
  </si>
  <si>
    <t>$/docena de atados (2 kilos)</t>
  </si>
  <si>
    <t>Jengibre</t>
  </si>
  <si>
    <t>$/caja 13 kilos</t>
  </si>
  <si>
    <t>Zafiro amarillo</t>
  </si>
  <si>
    <t>Puerro</t>
  </si>
  <si>
    <t>Azul de Maquehue</t>
  </si>
  <si>
    <t>Vega Monumental Concepción</t>
  </si>
  <si>
    <t>2a (cosecha)</t>
  </si>
  <si>
    <t>$/malla 17 kilos</t>
  </si>
  <si>
    <t>$/paquete 6 unidades</t>
  </si>
  <si>
    <t>Provincia de Arauco</t>
  </si>
  <si>
    <t>Región</t>
  </si>
  <si>
    <t>Codreg</t>
  </si>
  <si>
    <t>Fecha</t>
  </si>
  <si>
    <t>Hortaliza</t>
  </si>
  <si>
    <t>Clasificación</t>
  </si>
  <si>
    <t>Piña</t>
  </si>
  <si>
    <t>Pucallpa</t>
  </si>
  <si>
    <t>Especial</t>
  </si>
  <si>
    <t>Bolivia</t>
  </si>
  <si>
    <t>$/caja 14 unidades</t>
  </si>
  <si>
    <t>$/caja 16 unidades</t>
  </si>
  <si>
    <t>Plátano</t>
  </si>
  <si>
    <t>Pintón</t>
  </si>
  <si>
    <t>Ecuador</t>
  </si>
  <si>
    <t>Arándano (blue)</t>
  </si>
  <si>
    <t>$/bandeja 2 kilos</t>
  </si>
  <si>
    <t>Chirimoya</t>
  </si>
  <si>
    <t>Cultivar IV Región</t>
  </si>
  <si>
    <t>$/bandeja 8 kilos</t>
  </si>
  <si>
    <t>Frutilla</t>
  </si>
  <si>
    <t>$/bandeja 7 kilos</t>
  </si>
  <si>
    <t>Limón</t>
  </si>
  <si>
    <t>1a amarillo</t>
  </si>
  <si>
    <t>2a amarillo</t>
  </si>
  <si>
    <t>3a amarillo</t>
  </si>
  <si>
    <t>Mandarina</t>
  </si>
  <si>
    <t>Murcott</t>
  </si>
  <si>
    <t>$/bandeja 10 kilos</t>
  </si>
  <si>
    <t>Naranja</t>
  </si>
  <si>
    <t>Cara cara</t>
  </si>
  <si>
    <t>$/bins (400 kilos)</t>
  </si>
  <si>
    <t>Navel Late</t>
  </si>
  <si>
    <t>Palta</t>
  </si>
  <si>
    <t>Hass</t>
  </si>
  <si>
    <t>$/kilo (en caja de 15 kilos)</t>
  </si>
  <si>
    <t>Cultivar V Región</t>
  </si>
  <si>
    <t>Mango</t>
  </si>
  <si>
    <t>$/bandeja 4 kilos</t>
  </si>
  <si>
    <t>Manzana</t>
  </si>
  <si>
    <t>Fuji royal</t>
  </si>
  <si>
    <t>$/caja 16 kilos empedrada</t>
  </si>
  <si>
    <t>Provincia de Cachapoal</t>
  </si>
  <si>
    <t>Extra (doble especial)</t>
  </si>
  <si>
    <t>Granny Smith</t>
  </si>
  <si>
    <t>Pink Lady</t>
  </si>
  <si>
    <t>Red Delicious</t>
  </si>
  <si>
    <t>Royal Gala</t>
  </si>
  <si>
    <t>$/malla 13 kilos</t>
  </si>
  <si>
    <t>New Hall</t>
  </si>
  <si>
    <t>Pera</t>
  </si>
  <si>
    <t>Packham's Triumph</t>
  </si>
  <si>
    <t>$/caja 18 kilos empedrada</t>
  </si>
  <si>
    <t>Provincia de Colchagua</t>
  </si>
  <si>
    <t>Caramelo</t>
  </si>
  <si>
    <t>Maduro</t>
  </si>
  <si>
    <t>$/kilo (en caja de 14 kilos)</t>
  </si>
  <si>
    <t>Kiwi</t>
  </si>
  <si>
    <t>Hayward</t>
  </si>
  <si>
    <t>$/caja 15 kilos empedrada</t>
  </si>
  <si>
    <t>Provincia de Curicó</t>
  </si>
  <si>
    <t>$/kilo (en caja de 17 kilos)</t>
  </si>
  <si>
    <t>Barraganete</t>
  </si>
  <si>
    <t>Primera Pintón</t>
  </si>
  <si>
    <t>Pomelo</t>
  </si>
  <si>
    <t>Start Ruby</t>
  </si>
  <si>
    <t>$/caja 14 kilos empedrada</t>
  </si>
  <si>
    <t>$/malla 14 kilos</t>
  </si>
  <si>
    <t>Fortuna</t>
  </si>
  <si>
    <t>$/bandeja 15 kilos granel</t>
  </si>
  <si>
    <t>Olinda Valencia</t>
  </si>
  <si>
    <t>Valencia</t>
  </si>
  <si>
    <t>Cuarta</t>
  </si>
  <si>
    <t>$/kilo (en caja de 8 kilos )</t>
  </si>
  <si>
    <t>Cabildo</t>
  </si>
  <si>
    <t>$/bandeja 12 canastillos 170 gramos</t>
  </si>
  <si>
    <t>Coco</t>
  </si>
  <si>
    <t>$/malla 20 unidades</t>
  </si>
  <si>
    <t>$/bins (450 kilos)</t>
  </si>
  <si>
    <t>1a plateado</t>
  </si>
  <si>
    <t>2a plateado</t>
  </si>
  <si>
    <t>Provincia de Petorca</t>
  </si>
  <si>
    <t>Brasil</t>
  </si>
  <si>
    <t>Primera Maduro</t>
  </si>
  <si>
    <t>Primera Verde</t>
  </si>
  <si>
    <t>Durazno</t>
  </si>
  <si>
    <t>Florida King</t>
  </si>
  <si>
    <t>$/bandeja 10 kilos granel</t>
  </si>
  <si>
    <t>$/bandeja 18 kilos granel</t>
  </si>
  <si>
    <t>Cereza</t>
  </si>
  <si>
    <t>Early Burlat</t>
  </si>
  <si>
    <t>$/bandeja 5 kilos</t>
  </si>
  <si>
    <t>Calibre 80</t>
  </si>
  <si>
    <t>$/caja 18 kilos embalada</t>
  </si>
  <si>
    <t>$/caja 15 kilos granel</t>
  </si>
  <si>
    <t>Lane Late</t>
  </si>
  <si>
    <t>Edranol</t>
  </si>
  <si>
    <t>$/bandeja 15 kilos</t>
  </si>
  <si>
    <t>Richared Delicious</t>
  </si>
  <si>
    <t>Calibre 120</t>
  </si>
  <si>
    <t>Provincia de Malleco</t>
  </si>
  <si>
    <t>$/kilo (en bandeja de 18 kilos)</t>
  </si>
  <si>
    <t>Calibre 90</t>
  </si>
  <si>
    <t>Uva</t>
  </si>
  <si>
    <t>Red Globe</t>
  </si>
  <si>
    <t>EE.UU.</t>
  </si>
  <si>
    <t>Superior Seedless</t>
  </si>
  <si>
    <t>Codprov</t>
  </si>
  <si>
    <t>Codcom</t>
  </si>
  <si>
    <t>Comuna</t>
  </si>
  <si>
    <t>Iquique</t>
  </si>
  <si>
    <t>Tarapacá</t>
  </si>
  <si>
    <t>Alto Hospicio</t>
  </si>
  <si>
    <t>Pozo Almonte</t>
  </si>
  <si>
    <t>Camiña</t>
  </si>
  <si>
    <t>Colchane</t>
  </si>
  <si>
    <t>Huara</t>
  </si>
  <si>
    <t>Pica</t>
  </si>
  <si>
    <t>Antofagasta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</si>
  <si>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</si>
  <si>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</si>
  <si>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</si>
  <si>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</si>
  <si>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</si>
  <si>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</si>
  <si>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</si>
  <si>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</si>
  <si>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Copiapó</t>
  </si>
  <si>
    <t>Atacama</t>
  </si>
  <si>
    <t>Caldera</t>
  </si>
  <si>
    <t>Tierra Amarilla</t>
  </si>
  <si>
    <t>Chañaral</t>
  </si>
  <si>
    <t>Diego de Almagro</t>
  </si>
  <si>
    <t>Vallenar</t>
  </si>
  <si>
    <t>Alto del Carmen</t>
  </si>
  <si>
    <t>Freirina</t>
  </si>
  <si>
    <t>Huasco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</si>
  <si>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</si>
  <si>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</si>
  <si>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</si>
  <si>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</si>
  <si>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</si>
  <si>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</si>
  <si>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</si>
  <si>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</si>
  <si>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</si>
  <si>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</si>
  <si>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</si>
  <si>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</si>
  <si>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</si>
  <si>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</si>
  <si>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</si>
  <si>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Valparaíso</t>
  </si>
  <si>
    <t>Casablanca</t>
  </si>
  <si>
    <t>Concón</t>
  </si>
  <si>
    <t>Juan Fernández</t>
  </si>
  <si>
    <t>Puchuncaví</t>
  </si>
  <si>
    <t>Quintero</t>
  </si>
  <si>
    <t>Viña del Mar</t>
  </si>
  <si>
    <t>Isla de Pascua</t>
  </si>
  <si>
    <t>Los Andes</t>
  </si>
  <si>
    <t>Calle Larga</t>
  </si>
  <si>
    <t>Rinconada</t>
  </si>
  <si>
    <t>San Esteban</t>
  </si>
  <si>
    <t>La Ligua</t>
  </si>
  <si>
    <t>Papudo</t>
  </si>
  <si>
    <t>Petorca</t>
  </si>
  <si>
    <t>Zapallar</t>
  </si>
  <si>
    <t>Quillota</t>
  </si>
  <si>
    <t>Calera</t>
  </si>
  <si>
    <t>Hijuelas</t>
  </si>
  <si>
    <t>La Cruz</t>
  </si>
  <si>
    <t>Nogales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</si>
  <si>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</si>
  <si>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</si>
  <si>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</si>
  <si>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</si>
  <si>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</si>
  <si>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</si>
  <si>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</si>
  <si>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</si>
  <si>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</si>
  <si>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</si>
  <si>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</si>
  <si>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</si>
  <si>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Quilpué</t>
  </si>
  <si>
    <t>Olmué</t>
  </si>
  <si>
    <t>Villa Alemana</t>
  </si>
  <si>
    <t>Rancagua</t>
  </si>
  <si>
    <t>O'Higgins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</si>
  <si>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</si>
  <si>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</si>
  <si>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</si>
  <si>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</si>
  <si>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</si>
  <si>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</si>
  <si>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</si>
  <si>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</si>
  <si>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</si>
  <si>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</si>
  <si>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</si>
  <si>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</si>
  <si>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</si>
  <si>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</si>
  <si>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Requínoa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</si>
  <si>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</si>
  <si>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</si>
  <si>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</si>
  <si>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</si>
  <si>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</si>
  <si>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</si>
  <si>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</si>
  <si>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</si>
  <si>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</si>
  <si>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</si>
  <si>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</si>
  <si>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</si>
  <si>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</si>
  <si>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</si>
  <si>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</si>
  <si>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</si>
  <si>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</si>
  <si>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Talca</t>
  </si>
  <si>
    <t>Maule</t>
  </si>
  <si>
    <t>Constitución</t>
  </si>
  <si>
    <t>Curepto</t>
  </si>
  <si>
    <t>Empedrado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</si>
  <si>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</si>
  <si>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</si>
  <si>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</si>
  <si>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</si>
  <si>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</si>
  <si>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</si>
  <si>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</si>
  <si>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</si>
  <si>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</si>
  <si>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</si>
  <si>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</si>
  <si>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</si>
  <si>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</si>
  <si>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</si>
  <si>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</si>
  <si>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</si>
  <si>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</si>
  <si>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</si>
  <si>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</si>
  <si>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</si>
  <si>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</si>
  <si>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</si>
  <si>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</si>
  <si>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</si>
  <si>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</si>
  <si>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Concepción</t>
  </si>
  <si>
    <t>Biobío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</si>
  <si>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</si>
  <si>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</si>
  <si>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</si>
  <si>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</si>
  <si>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</si>
  <si>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</si>
  <si>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</si>
  <si>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</si>
  <si>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</si>
  <si>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</si>
  <si>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</si>
  <si>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</si>
  <si>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Arauco</t>
  </si>
  <si>
    <t>Cañete</t>
  </si>
  <si>
    <t>Contulmo</t>
  </si>
  <si>
    <t>Curanilahue</t>
  </si>
  <si>
    <t>Los Alamos</t>
  </si>
  <si>
    <t>Tirúa</t>
  </si>
  <si>
    <t>Los Angeles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</si>
  <si>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</si>
  <si>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</si>
  <si>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</si>
  <si>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</si>
  <si>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</si>
  <si>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</si>
  <si>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</si>
  <si>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</si>
  <si>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</si>
  <si>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</si>
  <si>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</si>
  <si>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</si>
  <si>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</si>
  <si>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Temuco</t>
  </si>
  <si>
    <t>La Araucanía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</si>
  <si>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</si>
  <si>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</si>
  <si>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</si>
  <si>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</si>
  <si>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</si>
  <si>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</si>
  <si>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</si>
  <si>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</si>
  <si>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</si>
  <si>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</si>
  <si>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</si>
  <si>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</si>
  <si>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</si>
  <si>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</si>
  <si>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</si>
  <si>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</si>
  <si>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</si>
  <si>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</si>
  <si>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</si>
  <si>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</si>
  <si>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</si>
  <si>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</si>
  <si>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</si>
  <si>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</si>
  <si>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</si>
  <si>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</si>
  <si>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</si>
  <si>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</si>
  <si>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</si>
  <si>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</si>
  <si>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</si>
  <si>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Puerto Montt</t>
  </si>
  <si>
    <t>Los Lagos</t>
  </si>
  <si>
    <t>Calbuco</t>
  </si>
  <si>
    <t>Cochamó</t>
  </si>
  <si>
    <t>Fresia</t>
  </si>
  <si>
    <t>Frutillar</t>
  </si>
  <si>
    <t>Los Muermos</t>
  </si>
  <si>
    <t>Llanquihue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</si>
  <si>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</si>
  <si>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</si>
  <si>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</si>
  <si>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</si>
  <si>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</si>
  <si>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</si>
  <si>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</si>
  <si>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</si>
  <si>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</si>
  <si>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</si>
  <si>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</si>
  <si>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</si>
  <si>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</si>
  <si>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</si>
  <si>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</si>
  <si>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</si>
  <si>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</si>
  <si>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</si>
  <si>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</si>
  <si>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</si>
  <si>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</si>
  <si>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</si>
  <si>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Palena</t>
  </si>
  <si>
    <t>Coihaique</t>
  </si>
  <si>
    <t>Aysén</t>
  </si>
  <si>
    <t>Lago Verde</t>
  </si>
  <si>
    <t>Aisén</t>
  </si>
  <si>
    <t>Cisnes</t>
  </si>
  <si>
    <t>Guaitecas</t>
  </si>
  <si>
    <t>Cochrane</t>
  </si>
  <si>
    <t>Tortel</t>
  </si>
  <si>
    <t>Chile Chico</t>
  </si>
  <si>
    <t>Río Ibáñez</t>
  </si>
  <si>
    <t>Punta Arenas</t>
  </si>
  <si>
    <t>Magallanes</t>
  </si>
  <si>
    <t>Laguna Blanca</t>
  </si>
  <si>
    <t>Río Verde</t>
  </si>
  <si>
    <t>San Gregorio</t>
  </si>
  <si>
    <t>Cabo de Hornos</t>
  </si>
  <si>
    <t>Porvenir</t>
  </si>
  <si>
    <t>Primavera</t>
  </si>
  <si>
    <t>Timaukel</t>
  </si>
  <si>
    <t>Natales</t>
  </si>
  <si>
    <t>Torres del Paine</t>
  </si>
  <si>
    <t>Santiago</t>
  </si>
  <si>
    <t>Metropolitana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</si>
  <si>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</si>
  <si>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</si>
  <si>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</si>
  <si>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</si>
  <si>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</si>
  <si>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</si>
  <si>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</si>
  <si>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</si>
  <si>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</si>
  <si>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</si>
  <si>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</si>
  <si>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</si>
  <si>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</si>
  <si>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</si>
  <si>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</si>
  <si>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</si>
  <si>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</si>
  <si>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</si>
  <si>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</si>
  <si>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</si>
  <si>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</si>
  <si>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</si>
  <si>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</si>
  <si>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</si>
  <si>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</si>
  <si>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</si>
  <si>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</si>
  <si>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</si>
  <si>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</si>
  <si>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</si>
  <si>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</si>
  <si>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</si>
  <si>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</si>
  <si>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</si>
  <si>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</si>
  <si>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</si>
  <si>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</si>
  <si>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</si>
  <si>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</si>
  <si>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</si>
  <si>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</si>
  <si>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</si>
  <si>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</si>
  <si>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</si>
  <si>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</si>
  <si>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</si>
  <si>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</si>
  <si>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</si>
  <si>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</si>
  <si>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</si>
  <si>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Valdivia</t>
  </si>
  <si>
    <t>Los Ríos</t>
  </si>
  <si>
    <t>Corral</t>
  </si>
  <si>
    <t>Lanco</t>
  </si>
  <si>
    <t>Máfil</t>
  </si>
  <si>
    <t>Mariquina</t>
  </si>
  <si>
    <t>Paillaco</t>
  </si>
  <si>
    <t>Panguipulli</t>
  </si>
  <si>
    <t>La Unión</t>
  </si>
  <si>
    <t>Futrono</t>
  </si>
  <si>
    <t>Lago Ranco</t>
  </si>
  <si>
    <t>Río Bueno</t>
  </si>
  <si>
    <t>Arica</t>
  </si>
  <si>
    <t>Arica y Parinacota</t>
  </si>
  <si>
    <t>Camarones</t>
  </si>
  <si>
    <t>Putre</t>
  </si>
  <si>
    <t>General Lagos</t>
  </si>
  <si>
    <t>Ñuble</t>
  </si>
  <si>
    <t>Bulnes</t>
  </si>
  <si>
    <t>Chillán Viejo</t>
  </si>
  <si>
    <t>El Carmen</t>
  </si>
  <si>
    <t>Pemuco</t>
  </si>
  <si>
    <t>Pinto</t>
  </si>
  <si>
    <t>Quillón</t>
  </si>
  <si>
    <t>San Ignacio</t>
  </si>
  <si>
    <t>Yungay</t>
  </si>
  <si>
    <t>Quirihue</t>
  </si>
  <si>
    <t>Cobquecura</t>
  </si>
  <si>
    <t>Coelemu</t>
  </si>
  <si>
    <t>Ninhue</t>
  </si>
  <si>
    <t>Portezuelo</t>
  </si>
  <si>
    <t>Ránquil</t>
  </si>
  <si>
    <t>Treguaco</t>
  </si>
  <si>
    <t>San Carlos</t>
  </si>
  <si>
    <t>Coihueco</t>
  </si>
  <si>
    <t>Ñiquén</t>
  </si>
  <si>
    <t>San Fabián</t>
  </si>
  <si>
    <t>San Nicolás</t>
  </si>
  <si>
    <t>Bíobío</t>
  </si>
  <si>
    <t xml:space="preserve">Mercado  </t>
  </si>
  <si>
    <t>Fruta</t>
  </si>
  <si>
    <t>Tipo</t>
  </si>
  <si>
    <t>Categoría</t>
  </si>
  <si>
    <t>Berries</t>
  </si>
  <si>
    <t>Cítricos</t>
  </si>
  <si>
    <t>Otros</t>
  </si>
  <si>
    <t>Oleaginosos</t>
  </si>
  <si>
    <t>Especie</t>
  </si>
  <si>
    <t>Brooks</t>
  </si>
  <si>
    <t>Provincia de San Felipe de Aconcagua</t>
  </si>
  <si>
    <t>Nectarín</t>
  </si>
  <si>
    <t>Early Glo</t>
  </si>
  <si>
    <t>$/bins (420 kilos)</t>
  </si>
  <si>
    <t>Sweet Heart</t>
  </si>
  <si>
    <t>Damasco</t>
  </si>
  <si>
    <t>Castle Brite</t>
  </si>
  <si>
    <t>Níspero</t>
  </si>
  <si>
    <t>Golden Nugget</t>
  </si>
  <si>
    <t>$/caja 18 kilos granel</t>
  </si>
  <si>
    <t>$/caja 16 kilos granel</t>
  </si>
  <si>
    <t>Springtime</t>
  </si>
  <si>
    <t>$/bandeja 10 kilos empedrada</t>
  </si>
  <si>
    <t>Winter Nelis</t>
  </si>
  <si>
    <t>$/caja 7 kilos</t>
  </si>
  <si>
    <t>Flame Seedless</t>
  </si>
  <si>
    <t>Provincia de Copiapó</t>
  </si>
  <si>
    <t>$/kilo (en caja de 20 kilos)</t>
  </si>
  <si>
    <t>$/bins (350 kilos)</t>
  </si>
  <si>
    <t>$/caja 12 kilos empedrada</t>
  </si>
  <si>
    <t>$/caja 14 kilos granel</t>
  </si>
  <si>
    <t>Honeycrisp</t>
  </si>
  <si>
    <t>Calibre 100</t>
  </si>
  <si>
    <t>Thompson seedless</t>
  </si>
  <si>
    <t>$/bandeja 12 canastillos 125 gramos</t>
  </si>
  <si>
    <t>Provincia de San Antonio</t>
  </si>
  <si>
    <t>3a plateado</t>
  </si>
  <si>
    <t>Lapins</t>
  </si>
  <si>
    <t>$/bandeja 6 kilos</t>
  </si>
  <si>
    <t>Royal Dawn</t>
  </si>
  <si>
    <t>Sutil De Gase</t>
  </si>
  <si>
    <t>$/caja 24 kilos</t>
  </si>
  <si>
    <t>Tahití</t>
  </si>
  <si>
    <t>Cripps Pink</t>
  </si>
  <si>
    <t>Californiana(o)</t>
  </si>
  <si>
    <t>Provincia de Choapa</t>
  </si>
  <si>
    <t>$/bandeja 12 kilos</t>
  </si>
  <si>
    <t>Bacon</t>
  </si>
  <si>
    <t>Ciruela</t>
  </si>
  <si>
    <t>Black Amber</t>
  </si>
  <si>
    <t>Río Copiapó</t>
  </si>
  <si>
    <t>$/bandeja 8 kilos granel</t>
  </si>
  <si>
    <t>De Pica</t>
  </si>
  <si>
    <t>ODEPA</t>
  </si>
  <si>
    <t>https://www.odepa.gob.cl/publicaciones/boletines/boletin-diario-de-precios-y-volumenes-de-frutas-en-mercados-mayoristas</t>
  </si>
  <si>
    <t>Institución</t>
  </si>
  <si>
    <t>Web</t>
  </si>
  <si>
    <t>Actualización</t>
  </si>
  <si>
    <t>Diaria</t>
  </si>
  <si>
    <t>Formato</t>
  </si>
  <si>
    <t>Excel</t>
  </si>
  <si>
    <t>$/malla 10 kilos</t>
  </si>
  <si>
    <t>Melón</t>
  </si>
  <si>
    <t>Tuna</t>
  </si>
  <si>
    <t>Pukará</t>
  </si>
  <si>
    <t>Cherry</t>
  </si>
  <si>
    <t>Región de Valparaíso</t>
  </si>
  <si>
    <t>Semiduro</t>
  </si>
  <si>
    <t>$/caja 100 unidades</t>
  </si>
  <si>
    <t>Achicoria</t>
  </si>
  <si>
    <t>$/caja 36 unidades</t>
  </si>
  <si>
    <t>$/atado 1,5 a 2 kilos</t>
  </si>
  <si>
    <t>$/atado 300 a 500 gramos</t>
  </si>
  <si>
    <t>Alaska</t>
  </si>
  <si>
    <t>Bola 8</t>
  </si>
  <si>
    <t>3a (cosecha)</t>
  </si>
  <si>
    <t>Cebollín baby</t>
  </si>
  <si>
    <t>$/paquete 1,5 a 2 kilos</t>
  </si>
  <si>
    <t>Lluteño</t>
  </si>
  <si>
    <t>$/saco 50 unidades</t>
  </si>
  <si>
    <t>$/saco 75 unidades</t>
  </si>
  <si>
    <t>$/saco 100 unidades</t>
  </si>
  <si>
    <t>Locoto</t>
  </si>
  <si>
    <t>Huracán</t>
  </si>
  <si>
    <t>Publicación</t>
  </si>
  <si>
    <t>Boletín diario de precios y volúmenes de frutos y hortalizas en mercados mayorístas</t>
  </si>
  <si>
    <t>$/caja 90 unidades</t>
  </si>
  <si>
    <t>$/malla 30 unidades</t>
  </si>
  <si>
    <t>$/caja 22 kilos</t>
  </si>
  <si>
    <t>Extra Guarda</t>
  </si>
  <si>
    <t>$/malla 60 unidades</t>
  </si>
  <si>
    <t>Calameño</t>
  </si>
  <si>
    <t>Cuatro cascos</t>
  </si>
  <si>
    <t>Orégano</t>
  </si>
  <si>
    <t>Pepino dulce</t>
  </si>
  <si>
    <t>$/caja 35 unidades</t>
  </si>
  <si>
    <t>Chilena(o)</t>
  </si>
  <si>
    <t>$/paquete 20 unidades</t>
  </si>
  <si>
    <t>Frutos de pepita</t>
  </si>
  <si>
    <t>Frutos de hueso (carozo)</t>
  </si>
  <si>
    <t>Santina</t>
  </si>
  <si>
    <t>Lindo</t>
  </si>
  <si>
    <t>Springcrest</t>
  </si>
  <si>
    <t>Especial nueva (o)</t>
  </si>
  <si>
    <t>Early Majestic</t>
  </si>
  <si>
    <t>$/bandeja 8 kilos empedrada</t>
  </si>
  <si>
    <t>May Glo</t>
  </si>
  <si>
    <t>$/caja 20 kilos granel</t>
  </si>
  <si>
    <t>Dina</t>
  </si>
  <si>
    <t>Forelle</t>
  </si>
  <si>
    <t>$/bandeja 15 kilos empedrada</t>
  </si>
  <si>
    <t>Golden</t>
  </si>
  <si>
    <t>$/kilo (en caja de 18 kilos)</t>
  </si>
  <si>
    <t>$/caja 15 kilos embalada</t>
  </si>
  <si>
    <t>Provincia de Maipo</t>
  </si>
  <si>
    <t>Extra (muy buena)</t>
  </si>
  <si>
    <t>Jamboree</t>
  </si>
  <si>
    <t>Rainier</t>
  </si>
  <si>
    <t>Clementina</t>
  </si>
  <si>
    <t>Calibre 88</t>
  </si>
  <si>
    <t>Desergold</t>
  </si>
  <si>
    <t>Ampolleta</t>
  </si>
  <si>
    <t>$/bandeja 3 kilos</t>
  </si>
  <si>
    <t>Karú</t>
  </si>
  <si>
    <t>$/docena de paquetes 5 unidades</t>
  </si>
  <si>
    <t>Precio $/Kg</t>
  </si>
  <si>
    <t>Kg</t>
  </si>
  <si>
    <t>Detalle</t>
  </si>
  <si>
    <t>Kg / unidad</t>
  </si>
  <si>
    <t>Kg o Unidades</t>
  </si>
  <si>
    <t>$/caja 16 kilos</t>
  </si>
  <si>
    <t>Crimpson Seedless</t>
  </si>
  <si>
    <t>$/caja 7 unidades</t>
  </si>
  <si>
    <t>Artic Star</t>
  </si>
  <si>
    <t>Provincia de Los Andes</t>
  </si>
  <si>
    <t>Big John</t>
  </si>
  <si>
    <t>$/bandeja 9 kilos</t>
  </si>
  <si>
    <t>Argentina(o)</t>
  </si>
  <si>
    <t>Región del Bíobío</t>
  </si>
  <si>
    <t>Año</t>
  </si>
  <si>
    <t>Mes</t>
  </si>
  <si>
    <t>Punto de venta</t>
  </si>
  <si>
    <t>Feria libre</t>
  </si>
  <si>
    <t>Supermercado</t>
  </si>
  <si>
    <t>Maracuyá</t>
  </si>
  <si>
    <t>Frambuesa</t>
  </si>
  <si>
    <t>Mercado Mayorista</t>
  </si>
  <si>
    <t>Breva</t>
  </si>
  <si>
    <t>Mora</t>
  </si>
  <si>
    <t>Membrillo</t>
  </si>
  <si>
    <t>Caqui</t>
  </si>
  <si>
    <t>Granada</t>
  </si>
  <si>
    <t>Papaya</t>
  </si>
  <si>
    <t>Guayaba</t>
  </si>
  <si>
    <t>Tumbo</t>
  </si>
  <si>
    <t>Pera asiática</t>
  </si>
  <si>
    <t>Higo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</si>
  <si>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</si>
  <si>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</si>
  <si>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</si>
  <si>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</si>
  <si>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</si>
  <si>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</si>
  <si>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</si>
  <si>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</si>
  <si>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</si>
  <si>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</si>
  <si>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</si>
  <si>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</si>
  <si>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Número</t>
  </si>
  <si>
    <t>Cod_mes</t>
  </si>
  <si>
    <t>Precio ($/Kg)</t>
  </si>
  <si>
    <t>Precios mayoristas</t>
  </si>
  <si>
    <t>Boletín de fruta, noviembre 2020 - ODEPA | Oficina de Estudios y Políticas Agrarias</t>
  </si>
  <si>
    <t>Tropicales y subtropicales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</si>
</sst>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 * #,##0_ ;_ * \-#,##0_ ;_ * &quot;-&quot;_ ;_ @_ "/>
    <numFmt numFmtId="43" formatCode="_ * #,##0.00_ ;_ * \-#,##0.00_ ;_ * &quot;-&quot;??_ ;_ @_ "/>
    <numFmt numFmtId="164" formatCode="_-* #,##0.00\ _€_-;\-* #,##0.00\ _€_-;_-* &quot;-&quot;??\ _€_-;_-@_-"/>
    <numFmt numFmtId="165" formatCode="#,##0.0"/>
  </numFmts>
  <fonts count="15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2"/>
      <name val="Arial"/>
      <family val="2"/>
    </font>
    <font>
      <sz val="10"/>
      <name val="Arial"/>
      <family val="2"/>
    </font>
    <font>
      <sz val="10"/>
      <name val="Courier"/>
      <family val="3"/>
    </font>
    <font>
      <u/>
      <sz val="11"/>
      <color theme="10"/>
      <name val="Calibri"/>
      <family val="2"/>
      <scheme val="minor"/>
    </font>
    <font>
      <b/>
      <sz val="11"/>
      <color theme="0"/>
      <name val="Calibri"/>
      <family val="2"/>
    </font>
    <font>
      <sz val="11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D9EAD3"/>
        <bgColor rgb="FFD9EAD3"/>
      </patternFill>
    </fill>
    <fill>
      <patternFill patternType="solid">
        <fgColor rgb="FFFFFFFF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9"/>
      </right>
      <top style="thin">
        <color theme="9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medium">
        <color theme="0" tint="-0.499984740745262"/>
      </top>
      <bottom/>
      <diagonal/>
    </border>
  </borders>
  <cellStyleXfs count="14">
    <xf numFmtId="0" fontId="0" fillId="0" borderId="0"/>
    <xf numFmtId="0" fontId="4" fillId="0" borderId="0"/>
    <xf numFmtId="43" fontId="8" fillId="0" borderId="0" applyFont="0" applyFill="0" applyBorder="0" applyAlignment="0" applyProtection="0"/>
    <xf numFmtId="0" fontId="9" fillId="0" borderId="0"/>
    <xf numFmtId="0" fontId="7" fillId="0" borderId="0"/>
    <xf numFmtId="164" fontId="4" fillId="0" borderId="0" applyFont="0" applyFill="0" applyBorder="0" applyAlignment="0" applyProtection="0"/>
    <xf numFmtId="0" fontId="10" fillId="0" borderId="0" applyNumberForma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41" fontId="12" fillId="0" borderId="0" applyFont="0" applyFill="0" applyBorder="0" applyAlignment="0" applyProtection="0"/>
  </cellStyleXfs>
  <cellXfs count="54">
    <xf numFmtId="0" fontId="0" fillId="0" borderId="0" xfId="0"/>
    <xf numFmtId="0" fontId="0" fillId="0" borderId="1" xfId="0" applyNumberFormat="1" applyBorder="1" applyAlignment="1">
      <alignment wrapText="1"/>
    </xf>
    <xf numFmtId="3" fontId="0" fillId="0" borderId="1" xfId="0" applyNumberFormat="1" applyBorder="1" applyAlignment="1">
      <alignment wrapText="1"/>
    </xf>
    <xf numFmtId="0" fontId="0" fillId="0" borderId="1" xfId="0" applyBorder="1" applyAlignment="1">
      <alignment wrapText="1"/>
    </xf>
    <xf numFmtId="15" fontId="0" fillId="0" borderId="1" xfId="0" applyNumberFormat="1" applyBorder="1" applyAlignment="1">
      <alignment wrapText="1"/>
    </xf>
    <xf numFmtId="0" fontId="5" fillId="2" borderId="0" xfId="0" applyFont="1" applyFill="1"/>
    <xf numFmtId="0" fontId="6" fillId="0" borderId="0" xfId="0" applyFont="1"/>
    <xf numFmtId="0" fontId="6" fillId="0" borderId="2" xfId="0" applyFont="1" applyBorder="1"/>
    <xf numFmtId="0" fontId="0" fillId="0" borderId="3" xfId="0" applyBorder="1" applyAlignment="1">
      <alignment wrapText="1"/>
    </xf>
    <xf numFmtId="0" fontId="0" fillId="0" borderId="4" xfId="0" applyBorder="1" applyAlignment="1">
      <alignment wrapText="1"/>
    </xf>
    <xf numFmtId="0" fontId="0" fillId="0" borderId="8" xfId="0" applyBorder="1" applyAlignment="1">
      <alignment wrapText="1"/>
    </xf>
    <xf numFmtId="0" fontId="0" fillId="0" borderId="9" xfId="0" applyBorder="1" applyAlignment="1">
      <alignment wrapText="1"/>
    </xf>
    <xf numFmtId="15" fontId="0" fillId="0" borderId="9" xfId="0" applyNumberFormat="1" applyBorder="1" applyAlignment="1">
      <alignment wrapText="1"/>
    </xf>
    <xf numFmtId="3" fontId="0" fillId="0" borderId="9" xfId="0" applyNumberFormat="1" applyBorder="1" applyAlignment="1">
      <alignment wrapText="1"/>
    </xf>
    <xf numFmtId="0" fontId="0" fillId="0" borderId="10" xfId="0" applyBorder="1" applyAlignment="1">
      <alignment wrapText="1"/>
    </xf>
    <xf numFmtId="0" fontId="0" fillId="0" borderId="0" xfId="0" applyBorder="1"/>
    <xf numFmtId="0" fontId="4" fillId="3" borderId="1" xfId="1" applyFont="1" applyFill="1" applyBorder="1" applyAlignment="1">
      <alignment wrapText="1"/>
    </xf>
    <xf numFmtId="3" fontId="4" fillId="3" borderId="1" xfId="1" applyNumberFormat="1" applyFont="1" applyFill="1" applyBorder="1" applyAlignment="1">
      <alignment wrapText="1"/>
    </xf>
    <xf numFmtId="0" fontId="4" fillId="3" borderId="4" xfId="1" applyFont="1" applyFill="1" applyBorder="1" applyAlignment="1">
      <alignment wrapText="1"/>
    </xf>
    <xf numFmtId="0" fontId="4" fillId="3" borderId="9" xfId="1" applyFont="1" applyFill="1" applyBorder="1" applyAlignment="1">
      <alignment wrapText="1"/>
    </xf>
    <xf numFmtId="3" fontId="4" fillId="3" borderId="9" xfId="1" applyNumberFormat="1" applyFont="1" applyFill="1" applyBorder="1" applyAlignment="1">
      <alignment wrapText="1"/>
    </xf>
    <xf numFmtId="0" fontId="4" fillId="3" borderId="10" xfId="1" applyFont="1" applyFill="1" applyBorder="1" applyAlignment="1">
      <alignment wrapText="1"/>
    </xf>
    <xf numFmtId="0" fontId="11" fillId="4" borderId="5" xfId="0" applyFont="1" applyFill="1" applyBorder="1" applyAlignment="1">
      <alignment horizontal="center" wrapText="1"/>
    </xf>
    <xf numFmtId="0" fontId="11" fillId="4" borderId="6" xfId="0" applyFont="1" applyFill="1" applyBorder="1" applyAlignment="1">
      <alignment horizontal="center" wrapText="1"/>
    </xf>
    <xf numFmtId="0" fontId="11" fillId="4" borderId="7" xfId="0" applyFont="1" applyFill="1" applyBorder="1" applyAlignment="1">
      <alignment horizontal="center" wrapText="1"/>
    </xf>
    <xf numFmtId="0" fontId="11" fillId="5" borderId="6" xfId="0" applyFont="1" applyFill="1" applyBorder="1" applyAlignment="1">
      <alignment horizontal="center" wrapText="1"/>
    </xf>
    <xf numFmtId="0" fontId="0" fillId="0" borderId="9" xfId="0" applyNumberFormat="1" applyBorder="1" applyAlignment="1">
      <alignment wrapText="1"/>
    </xf>
    <xf numFmtId="0" fontId="0" fillId="0" borderId="0" xfId="0" applyAlignment="1">
      <alignment wrapText="1"/>
    </xf>
    <xf numFmtId="0" fontId="10" fillId="0" borderId="0" xfId="6" applyAlignment="1">
      <alignment wrapText="1"/>
    </xf>
    <xf numFmtId="3" fontId="0" fillId="0" borderId="0" xfId="0" applyNumberFormat="1" applyBorder="1"/>
    <xf numFmtId="15" fontId="0" fillId="0" borderId="0" xfId="0" applyNumberFormat="1" applyBorder="1"/>
    <xf numFmtId="3" fontId="0" fillId="0" borderId="0" xfId="0" applyNumberFormat="1"/>
    <xf numFmtId="0" fontId="3" fillId="3" borderId="1" xfId="7" applyFont="1" applyFill="1" applyBorder="1" applyAlignment="1">
      <alignment wrapText="1"/>
    </xf>
    <xf numFmtId="3" fontId="3" fillId="3" borderId="1" xfId="7" applyNumberFormat="1" applyFont="1" applyFill="1" applyBorder="1" applyAlignment="1">
      <alignment wrapText="1"/>
    </xf>
    <xf numFmtId="0" fontId="3" fillId="3" borderId="4" xfId="7" applyFont="1" applyFill="1" applyBorder="1" applyAlignment="1">
      <alignment wrapText="1"/>
    </xf>
    <xf numFmtId="0" fontId="3" fillId="3" borderId="9" xfId="7" applyFont="1" applyFill="1" applyBorder="1" applyAlignment="1">
      <alignment wrapText="1"/>
    </xf>
    <xf numFmtId="3" fontId="3" fillId="3" borderId="9" xfId="7" applyNumberFormat="1" applyFont="1" applyFill="1" applyBorder="1" applyAlignment="1">
      <alignment wrapText="1"/>
    </xf>
    <xf numFmtId="0" fontId="3" fillId="3" borderId="10" xfId="7" applyFont="1" applyFill="1" applyBorder="1" applyAlignment="1">
      <alignment wrapText="1"/>
    </xf>
    <xf numFmtId="0" fontId="3" fillId="3" borderId="0" xfId="7" applyFont="1" applyFill="1" applyBorder="1"/>
    <xf numFmtId="3" fontId="3" fillId="3" borderId="0" xfId="7" applyNumberFormat="1" applyFont="1" applyFill="1" applyBorder="1" applyAlignment="1">
      <alignment horizontal="center"/>
    </xf>
    <xf numFmtId="0" fontId="3" fillId="3" borderId="11" xfId="7" applyFont="1" applyFill="1" applyBorder="1" applyAlignment="1"/>
    <xf numFmtId="3" fontId="3" fillId="3" borderId="11" xfId="7" applyNumberFormat="1" applyFont="1" applyFill="1" applyBorder="1" applyAlignment="1">
      <alignment horizontal="center"/>
    </xf>
    <xf numFmtId="0" fontId="2" fillId="3" borderId="0" xfId="9" applyFont="1" applyFill="1" applyBorder="1"/>
    <xf numFmtId="3" fontId="2" fillId="3" borderId="0" xfId="9" applyNumberFormat="1" applyFont="1" applyFill="1" applyBorder="1" applyAlignment="1">
      <alignment horizontal="center"/>
    </xf>
    <xf numFmtId="0" fontId="2" fillId="3" borderId="11" xfId="9" applyFont="1" applyFill="1" applyBorder="1" applyAlignment="1"/>
    <xf numFmtId="3" fontId="2" fillId="3" borderId="11" xfId="9" applyNumberFormat="1" applyFont="1" applyFill="1" applyBorder="1" applyAlignment="1">
      <alignment horizontal="center"/>
    </xf>
    <xf numFmtId="3" fontId="0" fillId="0" borderId="6" xfId="0" applyNumberFormat="1" applyBorder="1" applyAlignment="1">
      <alignment wrapText="1"/>
    </xf>
    <xf numFmtId="0" fontId="0" fillId="0" borderId="0" xfId="0" applyNumberFormat="1"/>
    <xf numFmtId="0" fontId="0" fillId="0" borderId="0" xfId="0" applyNumberFormat="1" applyBorder="1"/>
    <xf numFmtId="0" fontId="13" fillId="0" borderId="0" xfId="0" applyFont="1"/>
    <xf numFmtId="165" fontId="13" fillId="0" borderId="0" xfId="13" applyNumberFormat="1" applyFont="1"/>
    <xf numFmtId="165" fontId="0" fillId="0" borderId="0" xfId="13" applyNumberFormat="1" applyFont="1"/>
    <xf numFmtId="0" fontId="0" fillId="6" borderId="9" xfId="0" applyFill="1" applyBorder="1" applyAlignment="1">
      <alignment wrapText="1"/>
    </xf>
    <xf numFmtId="0" fontId="0" fillId="6" borderId="0" xfId="0" applyFill="1" applyBorder="1"/>
  </cellXfs>
  <cellStyles count="14">
    <cellStyle name="Hipervínculo" xfId="6" builtinId="8"/>
    <cellStyle name="Millares [0]" xfId="13" builtinId="6"/>
    <cellStyle name="Millares 2" xfId="2" xr:uid="{E132F120-0657-41CD-89D9-20571CC20F2B}"/>
    <cellStyle name="Millares 3" xfId="5" xr:uid="{749D197D-7A31-4C66-A20E-AEFC480440C1}"/>
    <cellStyle name="Millares 4" xfId="8" xr:uid="{CBF1EB88-37AD-44C6-81A5-82A205E623D6}"/>
    <cellStyle name="Millares 5" xfId="10" xr:uid="{A9D22F8D-530C-4FD6-8A15-9D6402A55578}"/>
    <cellStyle name="Millares 6" xfId="12" xr:uid="{A2505499-6B32-4ADE-B2F0-1F1BEACC4060}"/>
    <cellStyle name="No-definido" xfId="3" xr:uid="{E50B2545-30B7-46DC-B61D-38D9A2645140}"/>
    <cellStyle name="Normal" xfId="0" builtinId="0"/>
    <cellStyle name="Normal 2" xfId="4" xr:uid="{8EBE888C-B9DB-4EC8-A8F7-2F76E62B1100}"/>
    <cellStyle name="Normal 3" xfId="1" xr:uid="{F69FE5D8-DF4D-490D-BFA6-D91A60383F42}"/>
    <cellStyle name="Normal 4" xfId="7" xr:uid="{29EBE06E-C59E-4BCA-8395-0B060CBAB184}"/>
    <cellStyle name="Normal 5" xfId="9" xr:uid="{2B0D3CE4-363E-4E51-8258-1F7511E621CA}"/>
    <cellStyle name="Normal 6" xfId="11" xr:uid="{6E7A2EC6-AC65-4512-8A4D-BC45FF3CD48C}"/>
  </cellStyles>
  <dxfs count="44"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rgb="FFD9EAD3"/>
          <bgColor rgb="FFD9EAD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minor"/>
      </font>
      <numFmt numFmtId="165" formatCode="#,##0.0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0" formatCode="General"/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indexed="64"/>
          <bgColor theme="9" tint="-0.249977111117893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3" formatCode="#,##0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0" formatCode="dd/mmm/yy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general" vertical="bottom" textRotation="0" wrapText="1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charset val="1"/>
        <scheme val="none"/>
      </font>
      <fill>
        <patternFill patternType="solid">
          <fgColor indexed="64"/>
          <bgColor theme="9" tint="-0.499984740745262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EBA62DA-672F-4A04-A979-6D9AB1E05C71}" name="Precio_diario_frutas" displayName="Precio_diario_frutas" ref="A2:Q2715" totalsRowShown="0" headerRowDxfId="43" dataDxfId="41" headerRowBorderDxfId="42" tableBorderDxfId="40" totalsRowBorderDxfId="39">
  <autoFilter ref="A2:Q2715" xr:uid="{7AF79274-4D26-4035-A56C-96E8618E31A7}">
    <filterColumn colId="2">
      <filters>
        <dateGroupItem year="2020" month="11" dateTimeGrouping="month"/>
      </filters>
    </filterColumn>
  </autoFilter>
  <tableColumns count="17">
    <tableColumn id="1" xr3:uid="{64A9532F-EF84-47C1-B21A-15DD9EF7403C}" name="Mercado" dataDxfId="38"/>
    <tableColumn id="2" xr3:uid="{663C5177-7C9D-49BB-9F41-2E2F213410C8}" name="Región" dataDxfId="37">
      <calculatedColumnFormula>+VLOOKUP(A3,Codigos_mercados_mayoristas[],2,0)</calculatedColumnFormula>
    </tableColumn>
    <tableColumn id="3" xr3:uid="{DB642F67-0ADC-4137-A979-536C4C092A43}" name="Fecha" dataDxfId="36"/>
    <tableColumn id="4" xr3:uid="{69949EF2-C7B7-4765-8D64-100DC2C1FEF4}" name="Codreg" dataDxfId="35">
      <calculatedColumnFormula>+VLOOKUP(A3,Codigos_mercados_mayoristas[],3,0)</calculatedColumnFormula>
    </tableColumn>
    <tableColumn id="5" xr3:uid="{B60286AD-6F85-4C84-8DD9-064C59681569}" name="Tipo" dataDxfId="34"/>
    <tableColumn id="6" xr3:uid="{D9E3CE7C-53F0-48C7-A0B7-F71D9E3D7DF1}" name="Categoría" dataDxfId="33">
      <calculatedColumnFormula>+VLOOKUP(G3,Codigos_class_frutas[],2,0)</calculatedColumnFormula>
    </tableColumn>
    <tableColumn id="7" xr3:uid="{3E045658-7FF6-4027-B0EC-15D8EA1D2528}" name="Producto" dataDxfId="32"/>
    <tableColumn id="8" xr3:uid="{3C67BF07-D81D-46C5-87DB-26F04AF0B179}" name="Variedad" dataDxfId="31"/>
    <tableColumn id="9" xr3:uid="{AE57015C-22A3-4EFA-BB7D-AA46BF09E3E5}" name="Calidad" dataDxfId="30"/>
    <tableColumn id="10" xr3:uid="{A84AE79D-62B7-4F65-9400-D6F981E5829E}" name="Volumen" dataDxfId="29"/>
    <tableColumn id="11" xr3:uid="{A12CCCD2-5E88-47E0-807B-0D32AE351992}" name="Precio mínimo" dataDxfId="28"/>
    <tableColumn id="12" xr3:uid="{15018276-F448-4883-8055-B91E714DF932}" name="Precio máximo" dataDxfId="27"/>
    <tableColumn id="13" xr3:uid="{540B36D0-DFA6-432D-9ADA-8ACD82FA4E72}" name="Precio promedio ponderado" dataDxfId="26"/>
    <tableColumn id="14" xr3:uid="{689CA485-7F99-49C3-BC67-3C96FBAF8C06}" name="Unidad de comercialización" dataDxfId="25"/>
    <tableColumn id="15" xr3:uid="{26C48B31-8461-419F-8AF8-E49998F981E6}" name="Origen" dataDxfId="24"/>
    <tableColumn id="18" xr3:uid="{FE7E8D60-06C6-4A5B-BA22-B9BE2FD636D3}" name="Precio $/Kg" dataDxfId="23">
      <calculatedColumnFormula>+Precio_diario_frutas[[#This Row],[Precio promedio ponderado]]/Q3</calculatedColumnFormula>
    </tableColumn>
    <tableColumn id="19" xr3:uid="{0ED5E3BC-201F-43DB-95C2-AAA57FD1431D}" name="Kg / unidad" dataDxfId="22">
      <calculatedColumnFormula>+VLOOKUP(Precio_diario_frutas[[#This Row],[Unidad de comercialización]],Codigos_kg[],2,0)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91F91A7-9D8D-455E-8D99-CA456895BD10}" name="Precio_diario_hortalizas" displayName="Precio_diario_hortalizas" ref="A1:P3774" totalsRowShown="0" headerRowDxfId="21" headerRowBorderDxfId="20" tableBorderDxfId="19">
  <autoFilter ref="A1:P3774" xr:uid="{39AC7199-3C99-4649-8F49-BEFA7597A2E4}">
    <filterColumn colId="5">
      <filters>
        <filter val="Camote"/>
        <filter val="Cebollín baby"/>
        <filter val="Jengibre"/>
        <filter val="Locoto"/>
        <filter val="Melón"/>
        <filter val="Orégano"/>
        <filter val="Pepino dulce"/>
        <filter val="Poroto granado"/>
        <filter val="Puerro"/>
      </filters>
    </filterColumn>
  </autoFilter>
  <tableColumns count="16">
    <tableColumn id="1" xr3:uid="{07978477-CA7C-48EE-B50D-E8FE84C1A5CB}" name="Mercado"/>
    <tableColumn id="2" xr3:uid="{F1D1C825-61A7-4052-9860-D42EB1300E9C}" name="Región" dataDxfId="18">
      <calculatedColumnFormula>+VLOOKUP(A2,Codigos_mercados_mayoristas[],2,0)</calculatedColumnFormula>
    </tableColumn>
    <tableColumn id="3" xr3:uid="{EBDE09FB-CAD0-4C87-BD76-19ED63A0549F}" name="Codreg" dataDxfId="17">
      <calculatedColumnFormula>+VLOOKUP(A2,Codigos_mercados_mayoristas[],3,0)</calculatedColumnFormula>
    </tableColumn>
    <tableColumn id="4" xr3:uid="{2AA492E6-A0EF-4E09-9B33-4E89EA963F50}" name="Fecha"/>
    <tableColumn id="5" xr3:uid="{54C74A8B-7D23-4CF9-8DEB-C28FAE007067}" name="Clasificación"/>
    <tableColumn id="6" xr3:uid="{60CD1958-3C23-4E3E-8220-C6FED7A60AC8}" name="Producto"/>
    <tableColumn id="7" xr3:uid="{B4A4FC28-0432-4AC0-8B63-744F77A682CA}" name="Variedad"/>
    <tableColumn id="8" xr3:uid="{ADBAD0B8-9B47-4B15-A2BE-B336D944E873}" name="Calidad"/>
    <tableColumn id="9" xr3:uid="{7765C097-5D4F-4AAE-873C-F6499F8A139E}" name="Volumen"/>
    <tableColumn id="10" xr3:uid="{4BB91A84-FF0C-415A-A935-BC9A9DEB32C0}" name="Precio mínimo"/>
    <tableColumn id="11" xr3:uid="{AEBDD7D8-4E06-4C80-BF75-03B2E3334926}" name="Precio máximo"/>
    <tableColumn id="12" xr3:uid="{A4375B03-39DC-441E-A747-7BA9DFF7D858}" name="Precio promedio ponderado"/>
    <tableColumn id="13" xr3:uid="{D255C0BE-4099-4A41-BA5D-52BDCD8886A5}" name="Unidad de comercialización"/>
    <tableColumn id="14" xr3:uid="{5405FB87-7398-48A5-903F-688495930783}" name="Origen"/>
    <tableColumn id="15" xr3:uid="{72D916E0-6599-4A43-BC6E-46361A8929C9}" name="Kg o Unidades" dataDxfId="16">
      <calculatedColumnFormula>+VLOOKUP(Precio_diario_hortalizas[[#This Row],[Unidad de comercialización]],Codigos_kg[],2,0)</calculatedColumnFormula>
    </tableColumn>
    <tableColumn id="16" xr3:uid="{89124037-A33F-4B4F-A4E2-F2A70D254ACD}" name="Precio $/Kg" dataDxfId="15">
      <calculatedColumnFormula>+Precio_diario_hortalizas[[#This Row],[Precio promedio ponderado]]/Precio_diario_hortalizas[[#This Row],[Kg o Unidades]]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7AFFBE8-6329-432D-9307-64C5AC394EEE}" name="Precio_mayoristas_consumidores" displayName="Precio_mayoristas_consumidores" ref="A1:G9441" totalsRowShown="0" headerRowDxfId="14">
  <autoFilter ref="A1:G9441" xr:uid="{FF9A96AF-BF6B-4478-9FA8-60119C77BC60}"/>
  <tableColumns count="7">
    <tableColumn id="1" xr3:uid="{73312E4A-FC20-4102-BAD7-FADE81D33678}" name="Año"/>
    <tableColumn id="2" xr3:uid="{312B9A11-A2EB-4F74-98E2-E3F13B098D6F}" name="Cod_mes"/>
    <tableColumn id="7" xr3:uid="{BE4FBD25-BE08-4744-A20B-DBE1616FCB81}" name="Mes" dataDxfId="13">
      <calculatedColumnFormula>+VLOOKUP(Precio_mayoristas_consumidores[[#This Row],[Cod_mes]],Códigos_mes[],2,0)</calculatedColumnFormula>
    </tableColumn>
    <tableColumn id="3" xr3:uid="{31C96484-CD0C-462B-9608-CAE4F96999A4}" name="Punto de venta"/>
    <tableColumn id="8" xr3:uid="{F82A6953-B4D3-4FDA-9E54-AC29B9967495}" name="Categoría" dataDxfId="12">
      <calculatedColumnFormula>+VLOOKUP(Precio_mayoristas_consumidores[[#This Row],[Producto]],Codigos_class_frutas[],2,0)</calculatedColumnFormula>
    </tableColumn>
    <tableColumn id="4" xr3:uid="{4C339973-E80A-4108-9967-0E3345CEAC76}" name="Producto"/>
    <tableColumn id="6" xr3:uid="{9C66530A-EB64-4300-A07C-61727FAAE213}" name="Precio ($/Kg)" dataDxfId="11" dataCellStyle="Millares [0]"/>
  </tableColumns>
  <tableStyleInfo name="TableStyleMedium1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80F698-2D99-4848-867B-CFD14E98F3AD}" name="Codigos_region" displayName="Codigos_region" ref="B2:F347" totalsRowShown="0" headerRowDxfId="10" dataDxfId="9">
  <autoFilter ref="B2:F347" xr:uid="{E80A20C0-3AA1-4A57-96B7-AE1E6F1B18DA}"/>
  <tableColumns count="5">
    <tableColumn id="1" xr3:uid="{4C3F6CD2-5138-4A67-9E78-5A1947E9E06B}" name="Codreg" dataDxfId="8"/>
    <tableColumn id="2" xr3:uid="{12360E8D-AF95-4DB6-8A0B-53358E78A79C}" name="Codprov" dataDxfId="7"/>
    <tableColumn id="3" xr3:uid="{BC910D2D-5105-4F3A-9ACB-5EBE246CA2A9}" name="Codcom" dataDxfId="6"/>
    <tableColumn id="4" xr3:uid="{DCE8D608-C55D-453E-8A1D-0C0FE759CB86}" name="Comuna" dataDxfId="5"/>
    <tableColumn id="5" xr3:uid="{59545720-82EE-4543-B7D7-00B922C3A193}" name="Región" dataDxfId="4"/>
  </tableColumns>
  <tableStyleInfo name="TableStyleLight1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598E4AD-F952-4198-A248-5F070F1B16BE}" name="Codigos_mercados_mayoristas" displayName="Codigos_mercados_mayoristas" ref="H1:J13" totalsRowShown="0">
  <autoFilter ref="H1:J13" xr:uid="{8BFB45F6-32DF-4B56-AA21-5A5839BE140B}"/>
  <tableColumns count="3">
    <tableColumn id="1" xr3:uid="{43694A55-3A43-4A7A-8525-DC511B9D93AF}" name="Mercado  " dataDxfId="3"/>
    <tableColumn id="2" xr3:uid="{8CED73EC-0754-44A5-BFA5-45B3B442043B}" name="Región"/>
    <tableColumn id="3" xr3:uid="{6DE0CD80-9DF8-47D4-A4A6-B689FBDE0A94}" name="Codreg"/>
  </tableColumns>
  <tableStyleInfo name="TableStyleLight1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27ADF0D-F3D0-44FE-A380-894ED6DDB78F}" name="Codigos_class_frutas" displayName="Codigos_class_frutas" ref="L1:M36" totalsRowShown="0">
  <autoFilter ref="L1:M36" xr:uid="{AF464061-1712-40A3-AAAA-8B6419FDA5D7}"/>
  <tableColumns count="2">
    <tableColumn id="1" xr3:uid="{3F9EA695-1DFA-4084-816E-98F3DA825466}" name="Especie" dataDxfId="0"/>
    <tableColumn id="2" xr3:uid="{D402B80C-5F29-4E85-A063-477A3F5DDE3E}" name="Clasificación"/>
  </tableColumns>
  <tableStyleInfo name="TableStyleLight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235CD4A-5961-4A4E-A825-69411773AD0D}" name="Codigos_kg" displayName="Codigos_kg" ref="O1:P126" totalsRowShown="0">
  <autoFilter ref="O1:P126" xr:uid="{1982EA0C-E453-449D-B117-0068B045734A}"/>
  <tableColumns count="2">
    <tableColumn id="2" xr3:uid="{3EBA975C-E96D-4B4B-9FBC-068F9FD4532D}" name="Detalle"/>
    <tableColumn id="3" xr3:uid="{95A042E3-8F50-487A-9271-5ED8DD37C735}" name="Kg"/>
  </tableColumns>
  <tableStyleInfo name="TableStyleMedium1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F6E9227-7625-47B8-B4F1-F1122E4563F3}" name="Códigos_mes" displayName="Códigos_mes" ref="H15:I27" totalsRowShown="0">
  <autoFilter ref="H15:I27" xr:uid="{61AD8EF4-D543-4FE5-A9B2-F192154B3E5A}"/>
  <tableColumns count="2">
    <tableColumn id="1" xr3:uid="{0279E1F1-EFD5-4256-9841-01A62DD062FD}" name="Número"/>
    <tableColumn id="2" xr3:uid="{78180EC0-0201-458B-B565-1CD8B0B706FF}" name="Mes"/>
  </tableColumns>
  <tableStyleInfo name="TableStyleLight1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81D50CA-4042-4C93-B205-A52FFA8F5E9E}" name="Fuente_de_datos" displayName="Fuente_de_datos" ref="A1:E3" totalsRowShown="0">
  <tableColumns count="5">
    <tableColumn id="1" xr3:uid="{15662E58-8FF1-49CC-A04E-A13B57C1B846}" name="Institución"/>
    <tableColumn id="5" xr3:uid="{B0119CBE-0BAD-4949-9EFD-56A1A5D24B0B}" name="Publicación" dataDxfId="2"/>
    <tableColumn id="2" xr3:uid="{64F187ED-005D-4086-A4E7-DA9F89C191E1}" name="Web" dataDxfId="1" dataCellStyle="Hipervínculo"/>
    <tableColumn id="3" xr3:uid="{7427E361-3C50-4F64-AE1A-B8CD462C65BB}" name="Actualización"/>
    <tableColumn id="4" xr3:uid="{B851EF15-B253-4ED0-91AA-F883C0405191}" name="Formato"/>
  </tableColumns>
  <tableStyleInfo name="TableStyleLight1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hyperlink" Target="https://www.odepa.gob.cl/publicaciones/boletines/boletin-diario-de-precios-y-volumenes-de-frutas-en-mercados-mayorista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2E067-FEB1-4EF8-B5EC-73728FCCA3C5}">
  <dimension ref="A2:Q2715"/>
  <sheetViews>
    <sheetView topLeftCell="E1" zoomScale="83" zoomScaleNormal="83" workbookViewId="0">
      <selection activeCell="J2" sqref="J2"/>
    </sheetView>
  </sheetViews>
  <sheetFormatPr baseColWidth="10" defaultColWidth="8.7265625" defaultRowHeight="14.5" x14ac:dyDescent="0.35"/>
  <cols>
    <col min="1" max="1" width="40.26953125" customWidth="1"/>
    <col min="2" max="3" width="18.08984375" customWidth="1"/>
    <col min="4" max="4" width="11.26953125" customWidth="1"/>
    <col min="5" max="5" width="13.08984375" customWidth="1"/>
    <col min="6" max="6" width="21.90625" customWidth="1"/>
    <col min="7" max="7" width="21.26953125" customWidth="1"/>
    <col min="8" max="8" width="25" customWidth="1"/>
    <col min="9" max="9" width="18.90625" customWidth="1"/>
    <col min="10" max="10" width="10.36328125" customWidth="1"/>
    <col min="11" max="12" width="17.453125" customWidth="1"/>
    <col min="13" max="13" width="16" customWidth="1"/>
    <col min="14" max="14" width="25.54296875" customWidth="1"/>
    <col min="15" max="15" width="31.26953125" customWidth="1"/>
    <col min="16" max="16" width="16" customWidth="1"/>
    <col min="17" max="17" width="15.08984375" customWidth="1"/>
  </cols>
  <sheetData>
    <row r="2" spans="1:17" ht="29" x14ac:dyDescent="0.35">
      <c r="A2" s="22" t="s">
        <v>0</v>
      </c>
      <c r="B2" s="23" t="s">
        <v>193</v>
      </c>
      <c r="C2" s="23" t="s">
        <v>195</v>
      </c>
      <c r="D2" s="23" t="s">
        <v>194</v>
      </c>
      <c r="E2" s="23" t="s">
        <v>656</v>
      </c>
      <c r="F2" s="23" t="s">
        <v>657</v>
      </c>
      <c r="G2" s="23" t="s">
        <v>1</v>
      </c>
      <c r="H2" s="23" t="s">
        <v>2</v>
      </c>
      <c r="I2" s="23" t="s">
        <v>3</v>
      </c>
      <c r="J2" s="23" t="s">
        <v>4</v>
      </c>
      <c r="K2" s="23" t="s">
        <v>5</v>
      </c>
      <c r="L2" s="23" t="s">
        <v>6</v>
      </c>
      <c r="M2" s="23" t="s">
        <v>7</v>
      </c>
      <c r="N2" s="23" t="s">
        <v>8</v>
      </c>
      <c r="O2" s="24" t="s">
        <v>9</v>
      </c>
      <c r="P2" s="23" t="s">
        <v>779</v>
      </c>
      <c r="Q2" s="23" t="s">
        <v>782</v>
      </c>
    </row>
    <row r="3" spans="1:17" hidden="1" x14ac:dyDescent="0.35">
      <c r="A3" s="8" t="s">
        <v>10</v>
      </c>
      <c r="B3" s="3" t="str">
        <f>+VLOOKUP(A3,Codigos_mercados_mayoristas[],2,0)</f>
        <v>Arica y Parinacota</v>
      </c>
      <c r="C3" s="4">
        <v>44131</v>
      </c>
      <c r="D3" s="3">
        <f>+VLOOKUP(A3,Codigos_mercados_mayoristas[],3,0)</f>
        <v>15</v>
      </c>
      <c r="E3" s="3" t="s">
        <v>655</v>
      </c>
      <c r="F3" s="3" t="str">
        <f>+VLOOKUP(G3,Codigos_class_frutas[],2,0)</f>
        <v>Tropicales y subtropicales</v>
      </c>
      <c r="G3" s="3" t="s">
        <v>198</v>
      </c>
      <c r="H3" s="3" t="s">
        <v>199</v>
      </c>
      <c r="I3" s="3" t="s">
        <v>200</v>
      </c>
      <c r="J3" s="2">
        <v>200</v>
      </c>
      <c r="K3" s="2">
        <v>14000</v>
      </c>
      <c r="L3" s="2">
        <v>15000</v>
      </c>
      <c r="M3" s="2">
        <v>14500</v>
      </c>
      <c r="N3" s="3" t="s">
        <v>88</v>
      </c>
      <c r="O3" s="9" t="s">
        <v>201</v>
      </c>
      <c r="P3" s="46" t="e">
        <f>+Precio_diario_frutas[[#This Row],[Precio promedio ponderado]]/#REF!</f>
        <v>#REF!</v>
      </c>
      <c r="Q3" s="46">
        <f>+VLOOKUP(Precio_diario_frutas[[#This Row],[Unidad de comercialización]],Codigos_kg[],2,0)</f>
        <v>10</v>
      </c>
    </row>
    <row r="4" spans="1:17" hidden="1" x14ac:dyDescent="0.35">
      <c r="A4" s="8" t="s">
        <v>10</v>
      </c>
      <c r="B4" s="3" t="str">
        <f>+VLOOKUP(A4,Codigos_mercados_mayoristas[],2,0)</f>
        <v>Arica y Parinacota</v>
      </c>
      <c r="C4" s="4">
        <v>44131</v>
      </c>
      <c r="D4" s="3">
        <f>+VLOOKUP(A4,Codigos_mercados_mayoristas[],3,0)</f>
        <v>15</v>
      </c>
      <c r="E4" s="3" t="s">
        <v>655</v>
      </c>
      <c r="F4" s="3" t="str">
        <f>+VLOOKUP(G4,Codigos_class_frutas[],2,0)</f>
        <v>Tropicales y subtropicales</v>
      </c>
      <c r="G4" s="3" t="s">
        <v>198</v>
      </c>
      <c r="H4" s="3" t="s">
        <v>199</v>
      </c>
      <c r="I4" s="3" t="s">
        <v>19</v>
      </c>
      <c r="J4" s="2">
        <v>200</v>
      </c>
      <c r="K4" s="2">
        <v>14000</v>
      </c>
      <c r="L4" s="2">
        <v>15000</v>
      </c>
      <c r="M4" s="2">
        <v>14500</v>
      </c>
      <c r="N4" s="3" t="s">
        <v>25</v>
      </c>
      <c r="O4" s="9" t="s">
        <v>201</v>
      </c>
      <c r="P4" s="2" t="e">
        <f>+Precio_diario_frutas[[#This Row],[Precio promedio ponderado]]/#REF!</f>
        <v>#REF!</v>
      </c>
      <c r="Q4" s="2">
        <f>+VLOOKUP(Precio_diario_frutas[[#This Row],[Unidad de comercialización]],Codigos_kg[],2,0)</f>
        <v>12</v>
      </c>
    </row>
    <row r="5" spans="1:17" hidden="1" x14ac:dyDescent="0.35">
      <c r="A5" s="8" t="s">
        <v>10</v>
      </c>
      <c r="B5" s="3" t="str">
        <f>+VLOOKUP(A5,Codigos_mercados_mayoristas[],2,0)</f>
        <v>Arica y Parinacota</v>
      </c>
      <c r="C5" s="4">
        <v>44131</v>
      </c>
      <c r="D5" s="3">
        <f>+VLOOKUP(A5,Codigos_mercados_mayoristas[],3,0)</f>
        <v>15</v>
      </c>
      <c r="E5" s="3" t="s">
        <v>655</v>
      </c>
      <c r="F5" s="3" t="str">
        <f>+VLOOKUP(G5,Codigos_class_frutas[],2,0)</f>
        <v>Tropicales y subtropicales</v>
      </c>
      <c r="G5" s="3" t="s">
        <v>198</v>
      </c>
      <c r="H5" s="3" t="s">
        <v>199</v>
      </c>
      <c r="I5" s="3" t="s">
        <v>13</v>
      </c>
      <c r="J5" s="2">
        <v>250</v>
      </c>
      <c r="K5" s="2">
        <v>14000</v>
      </c>
      <c r="L5" s="2">
        <v>15000</v>
      </c>
      <c r="M5" s="2">
        <v>14500</v>
      </c>
      <c r="N5" s="3" t="s">
        <v>202</v>
      </c>
      <c r="O5" s="9" t="s">
        <v>201</v>
      </c>
      <c r="P5" s="2" t="e">
        <f>+Precio_diario_frutas[[#This Row],[Precio promedio ponderado]]/#REF!</f>
        <v>#REF!</v>
      </c>
      <c r="Q5" s="2">
        <f>+VLOOKUP(Precio_diario_frutas[[#This Row],[Unidad de comercialización]],Codigos_kg[],2,0)</f>
        <v>14</v>
      </c>
    </row>
    <row r="6" spans="1:17" hidden="1" x14ac:dyDescent="0.35">
      <c r="A6" s="8" t="s">
        <v>10</v>
      </c>
      <c r="B6" s="3" t="str">
        <f>+VLOOKUP(A6,Codigos_mercados_mayoristas[],2,0)</f>
        <v>Arica y Parinacota</v>
      </c>
      <c r="C6" s="4">
        <v>44131</v>
      </c>
      <c r="D6" s="3">
        <f>+VLOOKUP(A6,Codigos_mercados_mayoristas[],3,0)</f>
        <v>15</v>
      </c>
      <c r="E6" s="3" t="s">
        <v>655</v>
      </c>
      <c r="F6" s="3" t="str">
        <f>+VLOOKUP(G6,Codigos_class_frutas[],2,0)</f>
        <v>Tropicales y subtropicales</v>
      </c>
      <c r="G6" s="3" t="s">
        <v>198</v>
      </c>
      <c r="H6" s="3" t="s">
        <v>199</v>
      </c>
      <c r="I6" s="3" t="s">
        <v>16</v>
      </c>
      <c r="J6" s="2">
        <v>260</v>
      </c>
      <c r="K6" s="2">
        <v>14000</v>
      </c>
      <c r="L6" s="2">
        <v>15000</v>
      </c>
      <c r="M6" s="2">
        <v>14500</v>
      </c>
      <c r="N6" s="3" t="s">
        <v>203</v>
      </c>
      <c r="O6" s="9" t="s">
        <v>201</v>
      </c>
      <c r="P6" s="2" t="e">
        <f>+Precio_diario_frutas[[#This Row],[Precio promedio ponderado]]/#REF!</f>
        <v>#REF!</v>
      </c>
      <c r="Q6" s="2">
        <f>+VLOOKUP(Precio_diario_frutas[[#This Row],[Unidad de comercialización]],Codigos_kg[],2,0)</f>
        <v>16</v>
      </c>
    </row>
    <row r="7" spans="1:17" hidden="1" x14ac:dyDescent="0.35">
      <c r="A7" s="8" t="s">
        <v>10</v>
      </c>
      <c r="B7" s="3" t="str">
        <f>+VLOOKUP(A7,Codigos_mercados_mayoristas[],2,0)</f>
        <v>Arica y Parinacota</v>
      </c>
      <c r="C7" s="4">
        <v>44131</v>
      </c>
      <c r="D7" s="3">
        <f>+VLOOKUP(A7,Codigos_mercados_mayoristas[],3,0)</f>
        <v>15</v>
      </c>
      <c r="E7" s="3" t="s">
        <v>655</v>
      </c>
      <c r="F7" s="3" t="str">
        <f>+VLOOKUP(G7,Codigos_class_frutas[],2,0)</f>
        <v>Tropicales y subtropicales</v>
      </c>
      <c r="G7" s="3" t="s">
        <v>204</v>
      </c>
      <c r="H7" s="3" t="s">
        <v>12</v>
      </c>
      <c r="I7" s="3" t="s">
        <v>205</v>
      </c>
      <c r="J7" s="2">
        <v>120</v>
      </c>
      <c r="K7" s="2">
        <v>12000</v>
      </c>
      <c r="L7" s="2">
        <v>13000</v>
      </c>
      <c r="M7" s="2">
        <v>12500</v>
      </c>
      <c r="N7" s="3" t="s">
        <v>147</v>
      </c>
      <c r="O7" s="9" t="s">
        <v>206</v>
      </c>
      <c r="P7" s="2" t="e">
        <f>+Precio_diario_frutas[[#This Row],[Precio promedio ponderado]]/#REF!</f>
        <v>#REF!</v>
      </c>
      <c r="Q7" s="2">
        <f>+VLOOKUP(Precio_diario_frutas[[#This Row],[Unidad de comercialización]],Codigos_kg[],2,0)</f>
        <v>20</v>
      </c>
    </row>
    <row r="8" spans="1:17" hidden="1" x14ac:dyDescent="0.35">
      <c r="A8" s="8" t="s">
        <v>10</v>
      </c>
      <c r="B8" s="3" t="str">
        <f>+VLOOKUP(A8,Codigos_mercados_mayoristas[],2,0)</f>
        <v>Arica y Parinacota</v>
      </c>
      <c r="C8" s="4">
        <v>44131</v>
      </c>
      <c r="D8" s="3">
        <f>+VLOOKUP(A8,Codigos_mercados_mayoristas[],3,0)</f>
        <v>15</v>
      </c>
      <c r="E8" s="3" t="s">
        <v>655</v>
      </c>
      <c r="F8" s="3" t="str">
        <f>+VLOOKUP(G8,Codigos_class_frutas[],2,0)</f>
        <v>Tropicales y subtropicales</v>
      </c>
      <c r="G8" s="3" t="s">
        <v>204</v>
      </c>
      <c r="H8" s="3" t="s">
        <v>12</v>
      </c>
      <c r="I8" s="3" t="s">
        <v>86</v>
      </c>
      <c r="J8" s="2">
        <v>120</v>
      </c>
      <c r="K8" s="2">
        <v>13000</v>
      </c>
      <c r="L8" s="2">
        <v>14000</v>
      </c>
      <c r="M8" s="2">
        <v>13500</v>
      </c>
      <c r="N8" s="3" t="s">
        <v>147</v>
      </c>
      <c r="O8" s="9" t="s">
        <v>206</v>
      </c>
      <c r="P8" s="2" t="e">
        <f>+Precio_diario_frutas[[#This Row],[Precio promedio ponderado]]/#REF!</f>
        <v>#REF!</v>
      </c>
      <c r="Q8" s="2">
        <f>+VLOOKUP(Precio_diario_frutas[[#This Row],[Unidad de comercialización]],Codigos_kg[],2,0)</f>
        <v>20</v>
      </c>
    </row>
    <row r="9" spans="1:17" hidden="1" x14ac:dyDescent="0.35">
      <c r="A9" s="8" t="s">
        <v>41</v>
      </c>
      <c r="B9" s="3" t="str">
        <f>+VLOOKUP(A9,Codigos_mercados_mayoristas[],2,0)</f>
        <v>Coquimbo</v>
      </c>
      <c r="C9" s="4">
        <v>44131</v>
      </c>
      <c r="D9" s="3">
        <f>+VLOOKUP(A9,Codigos_mercados_mayoristas[],3,0)</f>
        <v>4</v>
      </c>
      <c r="E9" s="3" t="s">
        <v>655</v>
      </c>
      <c r="F9" s="3" t="str">
        <f>+VLOOKUP(G9,Codigos_class_frutas[],2,0)</f>
        <v>Berries</v>
      </c>
      <c r="G9" s="3" t="s">
        <v>207</v>
      </c>
      <c r="H9" s="3" t="s">
        <v>12</v>
      </c>
      <c r="I9" s="3" t="s">
        <v>19</v>
      </c>
      <c r="J9" s="2">
        <v>300</v>
      </c>
      <c r="K9" s="2">
        <v>7500</v>
      </c>
      <c r="L9" s="2">
        <v>8000</v>
      </c>
      <c r="M9" s="2">
        <v>7750</v>
      </c>
      <c r="N9" s="3" t="s">
        <v>208</v>
      </c>
      <c r="O9" s="9" t="s">
        <v>45</v>
      </c>
      <c r="P9" s="2" t="e">
        <f>+Precio_diario_frutas[[#This Row],[Precio promedio ponderado]]/#REF!</f>
        <v>#REF!</v>
      </c>
      <c r="Q9" s="2">
        <f>+VLOOKUP(Precio_diario_frutas[[#This Row],[Unidad de comercialización]],Codigos_kg[],2,0)</f>
        <v>2</v>
      </c>
    </row>
    <row r="10" spans="1:17" hidden="1" x14ac:dyDescent="0.35">
      <c r="A10" s="8" t="s">
        <v>41</v>
      </c>
      <c r="B10" s="3" t="str">
        <f>+VLOOKUP(A10,Codigos_mercados_mayoristas[],2,0)</f>
        <v>Coquimbo</v>
      </c>
      <c r="C10" s="4">
        <v>44131</v>
      </c>
      <c r="D10" s="3">
        <f>+VLOOKUP(A10,Codigos_mercados_mayoristas[],3,0)</f>
        <v>4</v>
      </c>
      <c r="E10" s="3" t="s">
        <v>655</v>
      </c>
      <c r="F10" s="3" t="str">
        <f>+VLOOKUP(G10,Codigos_class_frutas[],2,0)</f>
        <v>Otros</v>
      </c>
      <c r="G10" s="3" t="s">
        <v>209</v>
      </c>
      <c r="H10" s="3" t="s">
        <v>210</v>
      </c>
      <c r="I10" s="3" t="s">
        <v>200</v>
      </c>
      <c r="J10" s="2">
        <v>300</v>
      </c>
      <c r="K10" s="2">
        <v>12500</v>
      </c>
      <c r="L10" s="2">
        <v>13000</v>
      </c>
      <c r="M10" s="2">
        <v>12750</v>
      </c>
      <c r="N10" s="3" t="s">
        <v>211</v>
      </c>
      <c r="O10" s="9" t="s">
        <v>45</v>
      </c>
      <c r="P10" s="2" t="e">
        <f>+Precio_diario_frutas[[#This Row],[Precio promedio ponderado]]/#REF!</f>
        <v>#REF!</v>
      </c>
      <c r="Q10" s="2">
        <f>+VLOOKUP(Precio_diario_frutas[[#This Row],[Unidad de comercialización]],Codigos_kg[],2,0)</f>
        <v>8</v>
      </c>
    </row>
    <row r="11" spans="1:17" hidden="1" x14ac:dyDescent="0.35">
      <c r="A11" s="8" t="s">
        <v>41</v>
      </c>
      <c r="B11" s="3" t="str">
        <f>+VLOOKUP(A11,Codigos_mercados_mayoristas[],2,0)</f>
        <v>Coquimbo</v>
      </c>
      <c r="C11" s="4">
        <v>44131</v>
      </c>
      <c r="D11" s="3">
        <f>+VLOOKUP(A11,Codigos_mercados_mayoristas[],3,0)</f>
        <v>4</v>
      </c>
      <c r="E11" s="3" t="s">
        <v>655</v>
      </c>
      <c r="F11" s="3" t="str">
        <f>+VLOOKUP(G11,Codigos_class_frutas[],2,0)</f>
        <v>Otros</v>
      </c>
      <c r="G11" s="3" t="s">
        <v>209</v>
      </c>
      <c r="H11" s="3" t="s">
        <v>210</v>
      </c>
      <c r="I11" s="3" t="s">
        <v>19</v>
      </c>
      <c r="J11" s="2">
        <v>300</v>
      </c>
      <c r="K11" s="2">
        <v>10500</v>
      </c>
      <c r="L11" s="2">
        <v>11000</v>
      </c>
      <c r="M11" s="2">
        <v>10750</v>
      </c>
      <c r="N11" s="3" t="s">
        <v>211</v>
      </c>
      <c r="O11" s="9" t="s">
        <v>45</v>
      </c>
      <c r="P11" s="2" t="e">
        <f>+Precio_diario_frutas[[#This Row],[Precio promedio ponderado]]/#REF!</f>
        <v>#REF!</v>
      </c>
      <c r="Q11" s="2">
        <f>+VLOOKUP(Precio_diario_frutas[[#This Row],[Unidad de comercialización]],Codigos_kg[],2,0)</f>
        <v>8</v>
      </c>
    </row>
    <row r="12" spans="1:17" hidden="1" x14ac:dyDescent="0.35">
      <c r="A12" s="8" t="s">
        <v>41</v>
      </c>
      <c r="B12" s="3" t="str">
        <f>+VLOOKUP(A12,Codigos_mercados_mayoristas[],2,0)</f>
        <v>Coquimbo</v>
      </c>
      <c r="C12" s="4">
        <v>44131</v>
      </c>
      <c r="D12" s="3">
        <f>+VLOOKUP(A12,Codigos_mercados_mayoristas[],3,0)</f>
        <v>4</v>
      </c>
      <c r="E12" s="3" t="s">
        <v>655</v>
      </c>
      <c r="F12" s="3" t="str">
        <f>+VLOOKUP(G12,Codigos_class_frutas[],2,0)</f>
        <v>Otros</v>
      </c>
      <c r="G12" s="3" t="s">
        <v>209</v>
      </c>
      <c r="H12" s="3" t="s">
        <v>210</v>
      </c>
      <c r="I12" s="3" t="s">
        <v>13</v>
      </c>
      <c r="J12" s="2">
        <v>340</v>
      </c>
      <c r="K12" s="2">
        <v>8500</v>
      </c>
      <c r="L12" s="2">
        <v>9000</v>
      </c>
      <c r="M12" s="2">
        <v>8750</v>
      </c>
      <c r="N12" s="3" t="s">
        <v>211</v>
      </c>
      <c r="O12" s="9" t="s">
        <v>45</v>
      </c>
      <c r="P12" s="2" t="e">
        <f>+Precio_diario_frutas[[#This Row],[Precio promedio ponderado]]/#REF!</f>
        <v>#REF!</v>
      </c>
      <c r="Q12" s="2">
        <f>+VLOOKUP(Precio_diario_frutas[[#This Row],[Unidad de comercialización]],Codigos_kg[],2,0)</f>
        <v>8</v>
      </c>
    </row>
    <row r="13" spans="1:17" hidden="1" x14ac:dyDescent="0.35">
      <c r="A13" s="8" t="s">
        <v>41</v>
      </c>
      <c r="B13" s="3" t="str">
        <f>+VLOOKUP(A13,Codigos_mercados_mayoristas[],2,0)</f>
        <v>Coquimbo</v>
      </c>
      <c r="C13" s="4">
        <v>44131</v>
      </c>
      <c r="D13" s="3">
        <f>+VLOOKUP(A13,Codigos_mercados_mayoristas[],3,0)</f>
        <v>4</v>
      </c>
      <c r="E13" s="3" t="s">
        <v>655</v>
      </c>
      <c r="F13" s="3" t="str">
        <f>+VLOOKUP(G13,Codigos_class_frutas[],2,0)</f>
        <v>Berries</v>
      </c>
      <c r="G13" s="3" t="s">
        <v>212</v>
      </c>
      <c r="H13" s="3" t="s">
        <v>12</v>
      </c>
      <c r="I13" s="3" t="s">
        <v>200</v>
      </c>
      <c r="J13" s="2">
        <v>340</v>
      </c>
      <c r="K13" s="2">
        <v>16500</v>
      </c>
      <c r="L13" s="2">
        <v>17000</v>
      </c>
      <c r="M13" s="2">
        <v>16750</v>
      </c>
      <c r="N13" s="3" t="s">
        <v>213</v>
      </c>
      <c r="O13" s="9" t="s">
        <v>155</v>
      </c>
      <c r="P13" s="2" t="e">
        <f>+Precio_diario_frutas[[#This Row],[Precio promedio ponderado]]/#REF!</f>
        <v>#REF!</v>
      </c>
      <c r="Q13" s="2">
        <f>+VLOOKUP(Precio_diario_frutas[[#This Row],[Unidad de comercialización]],Codigos_kg[],2,0)</f>
        <v>7</v>
      </c>
    </row>
    <row r="14" spans="1:17" hidden="1" x14ac:dyDescent="0.35">
      <c r="A14" s="8" t="s">
        <v>41</v>
      </c>
      <c r="B14" s="3" t="str">
        <f>+VLOOKUP(A14,Codigos_mercados_mayoristas[],2,0)</f>
        <v>Coquimbo</v>
      </c>
      <c r="C14" s="4">
        <v>44131</v>
      </c>
      <c r="D14" s="3">
        <f>+VLOOKUP(A14,Codigos_mercados_mayoristas[],3,0)</f>
        <v>4</v>
      </c>
      <c r="E14" s="3" t="s">
        <v>655</v>
      </c>
      <c r="F14" s="3" t="str">
        <f>+VLOOKUP(G14,Codigos_class_frutas[],2,0)</f>
        <v>Berries</v>
      </c>
      <c r="G14" s="3" t="s">
        <v>212</v>
      </c>
      <c r="H14" s="3" t="s">
        <v>12</v>
      </c>
      <c r="I14" s="3" t="s">
        <v>19</v>
      </c>
      <c r="J14" s="2">
        <v>300</v>
      </c>
      <c r="K14" s="2">
        <v>14500</v>
      </c>
      <c r="L14" s="2">
        <v>15000</v>
      </c>
      <c r="M14" s="2">
        <v>14750</v>
      </c>
      <c r="N14" s="3" t="s">
        <v>213</v>
      </c>
      <c r="O14" s="9" t="s">
        <v>155</v>
      </c>
      <c r="P14" s="2" t="e">
        <f>+Precio_diario_frutas[[#This Row],[Precio promedio ponderado]]/#REF!</f>
        <v>#REF!</v>
      </c>
      <c r="Q14" s="2">
        <f>+VLOOKUP(Precio_diario_frutas[[#This Row],[Unidad de comercialización]],Codigos_kg[],2,0)</f>
        <v>7</v>
      </c>
    </row>
    <row r="15" spans="1:17" hidden="1" x14ac:dyDescent="0.35">
      <c r="A15" s="8" t="s">
        <v>41</v>
      </c>
      <c r="B15" s="3" t="str">
        <f>+VLOOKUP(A15,Codigos_mercados_mayoristas[],2,0)</f>
        <v>Coquimbo</v>
      </c>
      <c r="C15" s="4">
        <v>44131</v>
      </c>
      <c r="D15" s="3">
        <f>+VLOOKUP(A15,Codigos_mercados_mayoristas[],3,0)</f>
        <v>4</v>
      </c>
      <c r="E15" s="3" t="s">
        <v>655</v>
      </c>
      <c r="F15" s="3" t="str">
        <f>+VLOOKUP(G15,Codigos_class_frutas[],2,0)</f>
        <v>Berries</v>
      </c>
      <c r="G15" s="3" t="s">
        <v>212</v>
      </c>
      <c r="H15" s="3" t="s">
        <v>12</v>
      </c>
      <c r="I15" s="3" t="s">
        <v>13</v>
      </c>
      <c r="J15" s="2">
        <v>240</v>
      </c>
      <c r="K15" s="2">
        <v>12500</v>
      </c>
      <c r="L15" s="2">
        <v>13000</v>
      </c>
      <c r="M15" s="2">
        <v>12750</v>
      </c>
      <c r="N15" s="3" t="s">
        <v>213</v>
      </c>
      <c r="O15" s="9" t="s">
        <v>155</v>
      </c>
      <c r="P15" s="2" t="e">
        <f>+Precio_diario_frutas[[#This Row],[Precio promedio ponderado]]/#REF!</f>
        <v>#REF!</v>
      </c>
      <c r="Q15" s="2">
        <f>+VLOOKUP(Precio_diario_frutas[[#This Row],[Unidad de comercialización]],Codigos_kg[],2,0)</f>
        <v>7</v>
      </c>
    </row>
    <row r="16" spans="1:17" hidden="1" x14ac:dyDescent="0.35">
      <c r="A16" s="8" t="s">
        <v>41</v>
      </c>
      <c r="B16" s="3" t="str">
        <f>+VLOOKUP(A16,Codigos_mercados_mayoristas[],2,0)</f>
        <v>Coquimbo</v>
      </c>
      <c r="C16" s="4">
        <v>44131</v>
      </c>
      <c r="D16" s="3">
        <f>+VLOOKUP(A16,Codigos_mercados_mayoristas[],3,0)</f>
        <v>4</v>
      </c>
      <c r="E16" s="3" t="s">
        <v>655</v>
      </c>
      <c r="F16" s="3" t="str">
        <f>+VLOOKUP(G16,Codigos_class_frutas[],2,0)</f>
        <v>Cítricos</v>
      </c>
      <c r="G16" s="3" t="s">
        <v>214</v>
      </c>
      <c r="H16" s="3" t="s">
        <v>12</v>
      </c>
      <c r="I16" s="3" t="s">
        <v>215</v>
      </c>
      <c r="J16" s="2">
        <v>560</v>
      </c>
      <c r="K16" s="2">
        <v>4300</v>
      </c>
      <c r="L16" s="2">
        <v>4500</v>
      </c>
      <c r="M16" s="2">
        <v>4400</v>
      </c>
      <c r="N16" s="3" t="s">
        <v>121</v>
      </c>
      <c r="O16" s="9" t="s">
        <v>45</v>
      </c>
      <c r="P16" s="2" t="e">
        <f>+Precio_diario_frutas[[#This Row],[Precio promedio ponderado]]/#REF!</f>
        <v>#REF!</v>
      </c>
      <c r="Q16" s="2">
        <f>+VLOOKUP(Precio_diario_frutas[[#This Row],[Unidad de comercialización]],Codigos_kg[],2,0)</f>
        <v>18</v>
      </c>
    </row>
    <row r="17" spans="1:17" hidden="1" x14ac:dyDescent="0.35">
      <c r="A17" s="8" t="s">
        <v>41</v>
      </c>
      <c r="B17" s="3" t="str">
        <f>+VLOOKUP(A17,Codigos_mercados_mayoristas[],2,0)</f>
        <v>Coquimbo</v>
      </c>
      <c r="C17" s="4">
        <v>44131</v>
      </c>
      <c r="D17" s="3">
        <f>+VLOOKUP(A17,Codigos_mercados_mayoristas[],3,0)</f>
        <v>4</v>
      </c>
      <c r="E17" s="3" t="s">
        <v>655</v>
      </c>
      <c r="F17" s="3" t="str">
        <f>+VLOOKUP(G17,Codigos_class_frutas[],2,0)</f>
        <v>Cítricos</v>
      </c>
      <c r="G17" s="3" t="s">
        <v>214</v>
      </c>
      <c r="H17" s="3" t="s">
        <v>12</v>
      </c>
      <c r="I17" s="3" t="s">
        <v>216</v>
      </c>
      <c r="J17" s="2">
        <v>480</v>
      </c>
      <c r="K17" s="2">
        <v>3300</v>
      </c>
      <c r="L17" s="2">
        <v>3500</v>
      </c>
      <c r="M17" s="2">
        <v>3400</v>
      </c>
      <c r="N17" s="3" t="s">
        <v>121</v>
      </c>
      <c r="O17" s="9" t="s">
        <v>45</v>
      </c>
      <c r="P17" s="2" t="e">
        <f>+Precio_diario_frutas[[#This Row],[Precio promedio ponderado]]/#REF!</f>
        <v>#REF!</v>
      </c>
      <c r="Q17" s="2">
        <f>+VLOOKUP(Precio_diario_frutas[[#This Row],[Unidad de comercialización]],Codigos_kg[],2,0)</f>
        <v>18</v>
      </c>
    </row>
    <row r="18" spans="1:17" hidden="1" x14ac:dyDescent="0.35">
      <c r="A18" s="8" t="s">
        <v>41</v>
      </c>
      <c r="B18" s="3" t="str">
        <f>+VLOOKUP(A18,Codigos_mercados_mayoristas[],2,0)</f>
        <v>Coquimbo</v>
      </c>
      <c r="C18" s="4">
        <v>44131</v>
      </c>
      <c r="D18" s="3">
        <f>+VLOOKUP(A18,Codigos_mercados_mayoristas[],3,0)</f>
        <v>4</v>
      </c>
      <c r="E18" s="3" t="s">
        <v>655</v>
      </c>
      <c r="F18" s="3" t="str">
        <f>+VLOOKUP(G18,Codigos_class_frutas[],2,0)</f>
        <v>Cítricos</v>
      </c>
      <c r="G18" s="3" t="s">
        <v>214</v>
      </c>
      <c r="H18" s="3" t="s">
        <v>12</v>
      </c>
      <c r="I18" s="3" t="s">
        <v>217</v>
      </c>
      <c r="J18" s="2">
        <v>450</v>
      </c>
      <c r="K18" s="2">
        <v>1800</v>
      </c>
      <c r="L18" s="2">
        <v>2000</v>
      </c>
      <c r="M18" s="2">
        <v>1900</v>
      </c>
      <c r="N18" s="3" t="s">
        <v>121</v>
      </c>
      <c r="O18" s="9" t="s">
        <v>45</v>
      </c>
      <c r="P18" s="2" t="e">
        <f>+Precio_diario_frutas[[#This Row],[Precio promedio ponderado]]/#REF!</f>
        <v>#REF!</v>
      </c>
      <c r="Q18" s="2">
        <f>+VLOOKUP(Precio_diario_frutas[[#This Row],[Unidad de comercialización]],Codigos_kg[],2,0)</f>
        <v>18</v>
      </c>
    </row>
    <row r="19" spans="1:17" hidden="1" x14ac:dyDescent="0.35">
      <c r="A19" s="8" t="s">
        <v>41</v>
      </c>
      <c r="B19" s="3" t="str">
        <f>+VLOOKUP(A19,Codigos_mercados_mayoristas[],2,0)</f>
        <v>Coquimbo</v>
      </c>
      <c r="C19" s="4">
        <v>44131</v>
      </c>
      <c r="D19" s="3">
        <f>+VLOOKUP(A19,Codigos_mercados_mayoristas[],3,0)</f>
        <v>4</v>
      </c>
      <c r="E19" s="3" t="s">
        <v>655</v>
      </c>
      <c r="F19" s="3" t="str">
        <f>+VLOOKUP(G19,Codigos_class_frutas[],2,0)</f>
        <v>Cítricos</v>
      </c>
      <c r="G19" s="3" t="s">
        <v>218</v>
      </c>
      <c r="H19" s="3" t="s">
        <v>219</v>
      </c>
      <c r="I19" s="3" t="s">
        <v>200</v>
      </c>
      <c r="J19" s="2">
        <v>360</v>
      </c>
      <c r="K19" s="2">
        <v>4000</v>
      </c>
      <c r="L19" s="2">
        <v>4500</v>
      </c>
      <c r="M19" s="2">
        <v>4250</v>
      </c>
      <c r="N19" s="3" t="s">
        <v>220</v>
      </c>
      <c r="O19" s="9" t="s">
        <v>45</v>
      </c>
      <c r="P19" s="2" t="e">
        <f>+Precio_diario_frutas[[#This Row],[Precio promedio ponderado]]/#REF!</f>
        <v>#REF!</v>
      </c>
      <c r="Q19" s="2">
        <f>+VLOOKUP(Precio_diario_frutas[[#This Row],[Unidad de comercialización]],Codigos_kg[],2,0)</f>
        <v>10</v>
      </c>
    </row>
    <row r="20" spans="1:17" hidden="1" x14ac:dyDescent="0.35">
      <c r="A20" s="8" t="s">
        <v>41</v>
      </c>
      <c r="B20" s="3" t="str">
        <f>+VLOOKUP(A20,Codigos_mercados_mayoristas[],2,0)</f>
        <v>Coquimbo</v>
      </c>
      <c r="C20" s="4">
        <v>44131</v>
      </c>
      <c r="D20" s="3">
        <f>+VLOOKUP(A20,Codigos_mercados_mayoristas[],3,0)</f>
        <v>4</v>
      </c>
      <c r="E20" s="3" t="s">
        <v>655</v>
      </c>
      <c r="F20" s="3" t="str">
        <f>+VLOOKUP(G20,Codigos_class_frutas[],2,0)</f>
        <v>Cítricos</v>
      </c>
      <c r="G20" s="3" t="s">
        <v>218</v>
      </c>
      <c r="H20" s="3" t="s">
        <v>219</v>
      </c>
      <c r="I20" s="3" t="s">
        <v>19</v>
      </c>
      <c r="J20" s="2">
        <v>360</v>
      </c>
      <c r="K20" s="2">
        <v>3000</v>
      </c>
      <c r="L20" s="2">
        <v>3500</v>
      </c>
      <c r="M20" s="2">
        <v>3250</v>
      </c>
      <c r="N20" s="3" t="s">
        <v>220</v>
      </c>
      <c r="O20" s="9" t="s">
        <v>45</v>
      </c>
      <c r="P20" s="2" t="e">
        <f>+Precio_diario_frutas[[#This Row],[Precio promedio ponderado]]/#REF!</f>
        <v>#REF!</v>
      </c>
      <c r="Q20" s="2">
        <f>+VLOOKUP(Precio_diario_frutas[[#This Row],[Unidad de comercialización]],Codigos_kg[],2,0)</f>
        <v>10</v>
      </c>
    </row>
    <row r="21" spans="1:17" hidden="1" x14ac:dyDescent="0.35">
      <c r="A21" s="8" t="s">
        <v>41</v>
      </c>
      <c r="B21" s="3" t="str">
        <f>+VLOOKUP(A21,Codigos_mercados_mayoristas[],2,0)</f>
        <v>Coquimbo</v>
      </c>
      <c r="C21" s="4">
        <v>44131</v>
      </c>
      <c r="D21" s="3">
        <f>+VLOOKUP(A21,Codigos_mercados_mayoristas[],3,0)</f>
        <v>4</v>
      </c>
      <c r="E21" s="3" t="s">
        <v>655</v>
      </c>
      <c r="F21" s="3" t="str">
        <f>+VLOOKUP(G21,Codigos_class_frutas[],2,0)</f>
        <v>Cítricos</v>
      </c>
      <c r="G21" s="3" t="s">
        <v>218</v>
      </c>
      <c r="H21" s="3" t="s">
        <v>219</v>
      </c>
      <c r="I21" s="3" t="s">
        <v>13</v>
      </c>
      <c r="J21" s="2">
        <v>240</v>
      </c>
      <c r="K21" s="2">
        <v>2000</v>
      </c>
      <c r="L21" s="2">
        <v>2500</v>
      </c>
      <c r="M21" s="2">
        <v>2250</v>
      </c>
      <c r="N21" s="3" t="s">
        <v>220</v>
      </c>
      <c r="O21" s="9" t="s">
        <v>45</v>
      </c>
      <c r="P21" s="2" t="e">
        <f>+Precio_diario_frutas[[#This Row],[Precio promedio ponderado]]/#REF!</f>
        <v>#REF!</v>
      </c>
      <c r="Q21" s="2">
        <f>+VLOOKUP(Precio_diario_frutas[[#This Row],[Unidad de comercialización]],Codigos_kg[],2,0)</f>
        <v>10</v>
      </c>
    </row>
    <row r="22" spans="1:17" hidden="1" x14ac:dyDescent="0.35">
      <c r="A22" s="8" t="s">
        <v>41</v>
      </c>
      <c r="B22" s="3" t="str">
        <f>+VLOOKUP(A22,Codigos_mercados_mayoristas[],2,0)</f>
        <v>Coquimbo</v>
      </c>
      <c r="C22" s="4">
        <v>44131</v>
      </c>
      <c r="D22" s="3">
        <f>+VLOOKUP(A22,Codigos_mercados_mayoristas[],3,0)</f>
        <v>4</v>
      </c>
      <c r="E22" s="3" t="s">
        <v>655</v>
      </c>
      <c r="F22" s="3" t="str">
        <f>+VLOOKUP(G22,Codigos_class_frutas[],2,0)</f>
        <v>Cítricos</v>
      </c>
      <c r="G22" s="3" t="s">
        <v>221</v>
      </c>
      <c r="H22" s="3" t="s">
        <v>222</v>
      </c>
      <c r="I22" s="3" t="s">
        <v>200</v>
      </c>
      <c r="J22" s="2">
        <v>20</v>
      </c>
      <c r="K22" s="2">
        <v>305000</v>
      </c>
      <c r="L22" s="2">
        <v>310000</v>
      </c>
      <c r="M22" s="2">
        <v>307500</v>
      </c>
      <c r="N22" s="3" t="s">
        <v>223</v>
      </c>
      <c r="O22" s="9" t="s">
        <v>45</v>
      </c>
      <c r="P22" s="2" t="e">
        <f>+Precio_diario_frutas[[#This Row],[Precio promedio ponderado]]/#REF!</f>
        <v>#REF!</v>
      </c>
      <c r="Q22" s="2">
        <f>+VLOOKUP(Precio_diario_frutas[[#This Row],[Unidad de comercialización]],Codigos_kg[],2,0)</f>
        <v>400</v>
      </c>
    </row>
    <row r="23" spans="1:17" hidden="1" x14ac:dyDescent="0.35">
      <c r="A23" s="8" t="s">
        <v>41</v>
      </c>
      <c r="B23" s="3" t="str">
        <f>+VLOOKUP(A23,Codigos_mercados_mayoristas[],2,0)</f>
        <v>Coquimbo</v>
      </c>
      <c r="C23" s="4">
        <v>44131</v>
      </c>
      <c r="D23" s="3">
        <f>+VLOOKUP(A23,Codigos_mercados_mayoristas[],3,0)</f>
        <v>4</v>
      </c>
      <c r="E23" s="3" t="s">
        <v>655</v>
      </c>
      <c r="F23" s="3" t="str">
        <f>+VLOOKUP(G23,Codigos_class_frutas[],2,0)</f>
        <v>Cítricos</v>
      </c>
      <c r="G23" s="3" t="s">
        <v>221</v>
      </c>
      <c r="H23" s="3" t="s">
        <v>222</v>
      </c>
      <c r="I23" s="3" t="s">
        <v>19</v>
      </c>
      <c r="J23" s="2">
        <v>20</v>
      </c>
      <c r="K23" s="2">
        <v>285000</v>
      </c>
      <c r="L23" s="2">
        <v>290000</v>
      </c>
      <c r="M23" s="2">
        <v>287500</v>
      </c>
      <c r="N23" s="3" t="s">
        <v>223</v>
      </c>
      <c r="O23" s="9" t="s">
        <v>45</v>
      </c>
      <c r="P23" s="2" t="e">
        <f>+Precio_diario_frutas[[#This Row],[Precio promedio ponderado]]/#REF!</f>
        <v>#REF!</v>
      </c>
      <c r="Q23" s="2">
        <f>+VLOOKUP(Precio_diario_frutas[[#This Row],[Unidad de comercialización]],Codigos_kg[],2,0)</f>
        <v>400</v>
      </c>
    </row>
    <row r="24" spans="1:17" hidden="1" x14ac:dyDescent="0.35">
      <c r="A24" s="8" t="s">
        <v>41</v>
      </c>
      <c r="B24" s="3" t="str">
        <f>+VLOOKUP(A24,Codigos_mercados_mayoristas[],2,0)</f>
        <v>Coquimbo</v>
      </c>
      <c r="C24" s="4">
        <v>44131</v>
      </c>
      <c r="D24" s="3">
        <f>+VLOOKUP(A24,Codigos_mercados_mayoristas[],3,0)</f>
        <v>4</v>
      </c>
      <c r="E24" s="3" t="s">
        <v>655</v>
      </c>
      <c r="F24" s="3" t="str">
        <f>+VLOOKUP(G24,Codigos_class_frutas[],2,0)</f>
        <v>Cítricos</v>
      </c>
      <c r="G24" s="3" t="s">
        <v>221</v>
      </c>
      <c r="H24" s="3" t="s">
        <v>224</v>
      </c>
      <c r="I24" s="3" t="s">
        <v>200</v>
      </c>
      <c r="J24" s="2">
        <v>20</v>
      </c>
      <c r="K24" s="2">
        <v>305000</v>
      </c>
      <c r="L24" s="2">
        <v>310000</v>
      </c>
      <c r="M24" s="2">
        <v>307500</v>
      </c>
      <c r="N24" s="3" t="s">
        <v>223</v>
      </c>
      <c r="O24" s="9" t="s">
        <v>45</v>
      </c>
      <c r="P24" s="2" t="e">
        <f>+Precio_diario_frutas[[#This Row],[Precio promedio ponderado]]/#REF!</f>
        <v>#REF!</v>
      </c>
      <c r="Q24" s="2">
        <f>+VLOOKUP(Precio_diario_frutas[[#This Row],[Unidad de comercialización]],Codigos_kg[],2,0)</f>
        <v>400</v>
      </c>
    </row>
    <row r="25" spans="1:17" hidden="1" x14ac:dyDescent="0.35">
      <c r="A25" s="8" t="s">
        <v>41</v>
      </c>
      <c r="B25" s="3" t="str">
        <f>+VLOOKUP(A25,Codigos_mercados_mayoristas[],2,0)</f>
        <v>Coquimbo</v>
      </c>
      <c r="C25" s="4">
        <v>44131</v>
      </c>
      <c r="D25" s="3">
        <f>+VLOOKUP(A25,Codigos_mercados_mayoristas[],3,0)</f>
        <v>4</v>
      </c>
      <c r="E25" s="3" t="s">
        <v>655</v>
      </c>
      <c r="F25" s="3" t="str">
        <f>+VLOOKUP(G25,Codigos_class_frutas[],2,0)</f>
        <v>Cítricos</v>
      </c>
      <c r="G25" s="3" t="s">
        <v>221</v>
      </c>
      <c r="H25" s="3" t="s">
        <v>224</v>
      </c>
      <c r="I25" s="3" t="s">
        <v>19</v>
      </c>
      <c r="J25" s="2">
        <v>20</v>
      </c>
      <c r="K25" s="2">
        <v>285000</v>
      </c>
      <c r="L25" s="2">
        <v>290000</v>
      </c>
      <c r="M25" s="2">
        <v>287500</v>
      </c>
      <c r="N25" s="3" t="s">
        <v>223</v>
      </c>
      <c r="O25" s="9" t="s">
        <v>45</v>
      </c>
      <c r="P25" s="2" t="e">
        <f>+Precio_diario_frutas[[#This Row],[Precio promedio ponderado]]/#REF!</f>
        <v>#REF!</v>
      </c>
      <c r="Q25" s="2">
        <f>+VLOOKUP(Precio_diario_frutas[[#This Row],[Unidad de comercialización]],Codigos_kg[],2,0)</f>
        <v>400</v>
      </c>
    </row>
    <row r="26" spans="1:17" hidden="1" x14ac:dyDescent="0.35">
      <c r="A26" s="8" t="s">
        <v>41</v>
      </c>
      <c r="B26" s="3" t="str">
        <f>+VLOOKUP(A26,Codigos_mercados_mayoristas[],2,0)</f>
        <v>Coquimbo</v>
      </c>
      <c r="C26" s="4">
        <v>44131</v>
      </c>
      <c r="D26" s="3">
        <f>+VLOOKUP(A26,Codigos_mercados_mayoristas[],3,0)</f>
        <v>4</v>
      </c>
      <c r="E26" s="3" t="s">
        <v>655</v>
      </c>
      <c r="F26" s="3" t="str">
        <f>+VLOOKUP(G26,Codigos_class_frutas[],2,0)</f>
        <v>Cítricos</v>
      </c>
      <c r="G26" s="3" t="s">
        <v>221</v>
      </c>
      <c r="H26" s="3" t="s">
        <v>224</v>
      </c>
      <c r="I26" s="3" t="s">
        <v>13</v>
      </c>
      <c r="J26" s="2">
        <v>20</v>
      </c>
      <c r="K26" s="2">
        <v>255000</v>
      </c>
      <c r="L26" s="2">
        <v>260000</v>
      </c>
      <c r="M26" s="2">
        <v>257500</v>
      </c>
      <c r="N26" s="3" t="s">
        <v>223</v>
      </c>
      <c r="O26" s="9" t="s">
        <v>45</v>
      </c>
      <c r="P26" s="2" t="e">
        <f>+Precio_diario_frutas[[#This Row],[Precio promedio ponderado]]/#REF!</f>
        <v>#REF!</v>
      </c>
      <c r="Q26" s="2">
        <f>+VLOOKUP(Precio_diario_frutas[[#This Row],[Unidad de comercialización]],Codigos_kg[],2,0)</f>
        <v>400</v>
      </c>
    </row>
    <row r="27" spans="1:17" hidden="1" x14ac:dyDescent="0.35">
      <c r="A27" s="8" t="s">
        <v>41</v>
      </c>
      <c r="B27" s="3" t="str">
        <f>+VLOOKUP(A27,Codigos_mercados_mayoristas[],2,0)</f>
        <v>Coquimbo</v>
      </c>
      <c r="C27" s="4">
        <v>44131</v>
      </c>
      <c r="D27" s="3">
        <f>+VLOOKUP(A27,Codigos_mercados_mayoristas[],3,0)</f>
        <v>4</v>
      </c>
      <c r="E27" s="3" t="s">
        <v>655</v>
      </c>
      <c r="F27" s="3" t="str">
        <f>+VLOOKUP(G27,Codigos_class_frutas[],2,0)</f>
        <v>Oleaginosos</v>
      </c>
      <c r="G27" s="3" t="s">
        <v>225</v>
      </c>
      <c r="H27" s="3" t="s">
        <v>226</v>
      </c>
      <c r="I27" s="3" t="s">
        <v>200</v>
      </c>
      <c r="J27" s="2">
        <v>360</v>
      </c>
      <c r="K27" s="2">
        <v>3200</v>
      </c>
      <c r="L27" s="2">
        <v>3300</v>
      </c>
      <c r="M27" s="2">
        <v>3250</v>
      </c>
      <c r="N27" s="3" t="s">
        <v>227</v>
      </c>
      <c r="O27" s="9" t="s">
        <v>45</v>
      </c>
      <c r="P27" s="2" t="e">
        <f>+Precio_diario_frutas[[#This Row],[Precio promedio ponderado]]/#REF!</f>
        <v>#REF!</v>
      </c>
      <c r="Q27" s="2">
        <f>+VLOOKUP(Precio_diario_frutas[[#This Row],[Unidad de comercialización]],Codigos_kg[],2,0)</f>
        <v>15</v>
      </c>
    </row>
    <row r="28" spans="1:17" hidden="1" x14ac:dyDescent="0.35">
      <c r="A28" s="8" t="s">
        <v>41</v>
      </c>
      <c r="B28" s="3" t="str">
        <f>+VLOOKUP(A28,Codigos_mercados_mayoristas[],2,0)</f>
        <v>Coquimbo</v>
      </c>
      <c r="C28" s="4">
        <v>44131</v>
      </c>
      <c r="D28" s="3">
        <f>+VLOOKUP(A28,Codigos_mercados_mayoristas[],3,0)</f>
        <v>4</v>
      </c>
      <c r="E28" s="3" t="s">
        <v>655</v>
      </c>
      <c r="F28" s="3" t="str">
        <f>+VLOOKUP(G28,Codigos_class_frutas[],2,0)</f>
        <v>Oleaginosos</v>
      </c>
      <c r="G28" s="3" t="s">
        <v>225</v>
      </c>
      <c r="H28" s="3" t="s">
        <v>226</v>
      </c>
      <c r="I28" s="3" t="s">
        <v>19</v>
      </c>
      <c r="J28" s="2">
        <v>300</v>
      </c>
      <c r="K28" s="2">
        <v>2900</v>
      </c>
      <c r="L28" s="2">
        <v>3000</v>
      </c>
      <c r="M28" s="2">
        <v>2950</v>
      </c>
      <c r="N28" s="3" t="s">
        <v>227</v>
      </c>
      <c r="O28" s="9" t="s">
        <v>45</v>
      </c>
      <c r="P28" s="2" t="e">
        <f>+Precio_diario_frutas[[#This Row],[Precio promedio ponderado]]/#REF!</f>
        <v>#REF!</v>
      </c>
      <c r="Q28" s="2">
        <f>+VLOOKUP(Precio_diario_frutas[[#This Row],[Unidad de comercialización]],Codigos_kg[],2,0)</f>
        <v>15</v>
      </c>
    </row>
    <row r="29" spans="1:17" hidden="1" x14ac:dyDescent="0.35">
      <c r="A29" s="8" t="s">
        <v>41</v>
      </c>
      <c r="B29" s="3" t="str">
        <f>+VLOOKUP(A29,Codigos_mercados_mayoristas[],2,0)</f>
        <v>Coquimbo</v>
      </c>
      <c r="C29" s="4">
        <v>44131</v>
      </c>
      <c r="D29" s="3">
        <f>+VLOOKUP(A29,Codigos_mercados_mayoristas[],3,0)</f>
        <v>4</v>
      </c>
      <c r="E29" s="3" t="s">
        <v>655</v>
      </c>
      <c r="F29" s="3" t="str">
        <f>+VLOOKUP(G29,Codigos_class_frutas[],2,0)</f>
        <v>Oleaginosos</v>
      </c>
      <c r="G29" s="3" t="s">
        <v>225</v>
      </c>
      <c r="H29" s="3" t="s">
        <v>226</v>
      </c>
      <c r="I29" s="3" t="s">
        <v>13</v>
      </c>
      <c r="J29" s="2">
        <v>240</v>
      </c>
      <c r="K29" s="2">
        <v>2700</v>
      </c>
      <c r="L29" s="2">
        <v>2800</v>
      </c>
      <c r="M29" s="2">
        <v>2750</v>
      </c>
      <c r="N29" s="3" t="s">
        <v>227</v>
      </c>
      <c r="O29" s="9" t="s">
        <v>45</v>
      </c>
      <c r="P29" s="2" t="e">
        <f>+Precio_diario_frutas[[#This Row],[Precio promedio ponderado]]/#REF!</f>
        <v>#REF!</v>
      </c>
      <c r="Q29" s="2">
        <f>+VLOOKUP(Precio_diario_frutas[[#This Row],[Unidad de comercialización]],Codigos_kg[],2,0)</f>
        <v>15</v>
      </c>
    </row>
    <row r="30" spans="1:17" hidden="1" x14ac:dyDescent="0.35">
      <c r="A30" s="8" t="s">
        <v>60</v>
      </c>
      <c r="B30" s="3" t="str">
        <f>+VLOOKUP(A30,Codigos_mercados_mayoristas[],2,0)</f>
        <v>Valparaíso</v>
      </c>
      <c r="C30" s="4">
        <v>44131</v>
      </c>
      <c r="D30" s="3">
        <f>+VLOOKUP(A30,Codigos_mercados_mayoristas[],3,0)</f>
        <v>5</v>
      </c>
      <c r="E30" s="3" t="s">
        <v>655</v>
      </c>
      <c r="F30" s="3" t="str">
        <f>+VLOOKUP(G30,Codigos_class_frutas[],2,0)</f>
        <v>Otros</v>
      </c>
      <c r="G30" s="3" t="s">
        <v>209</v>
      </c>
      <c r="H30" s="3" t="s">
        <v>228</v>
      </c>
      <c r="I30" s="3" t="s">
        <v>19</v>
      </c>
      <c r="J30" s="2">
        <v>36</v>
      </c>
      <c r="K30" s="2">
        <v>20000</v>
      </c>
      <c r="L30" s="2">
        <v>20000</v>
      </c>
      <c r="M30" s="2">
        <v>20000</v>
      </c>
      <c r="N30" s="3" t="s">
        <v>220</v>
      </c>
      <c r="O30" s="9" t="s">
        <v>45</v>
      </c>
      <c r="P30" s="2" t="e">
        <f>+Precio_diario_frutas[[#This Row],[Precio promedio ponderado]]/#REF!</f>
        <v>#REF!</v>
      </c>
      <c r="Q30" s="2">
        <f>+VLOOKUP(Precio_diario_frutas[[#This Row],[Unidad de comercialización]],Codigos_kg[],2,0)</f>
        <v>10</v>
      </c>
    </row>
    <row r="31" spans="1:17" hidden="1" x14ac:dyDescent="0.35">
      <c r="A31" s="8" t="s">
        <v>60</v>
      </c>
      <c r="B31" s="3" t="str">
        <f>+VLOOKUP(A31,Codigos_mercados_mayoristas[],2,0)</f>
        <v>Valparaíso</v>
      </c>
      <c r="C31" s="4">
        <v>44131</v>
      </c>
      <c r="D31" s="3">
        <f>+VLOOKUP(A31,Codigos_mercados_mayoristas[],3,0)</f>
        <v>5</v>
      </c>
      <c r="E31" s="3" t="s">
        <v>655</v>
      </c>
      <c r="F31" s="3" t="str">
        <f>+VLOOKUP(G31,Codigos_class_frutas[],2,0)</f>
        <v>Otros</v>
      </c>
      <c r="G31" s="3" t="s">
        <v>209</v>
      </c>
      <c r="H31" s="3" t="s">
        <v>228</v>
      </c>
      <c r="I31" s="3" t="s">
        <v>13</v>
      </c>
      <c r="J31" s="2">
        <v>40</v>
      </c>
      <c r="K31" s="2">
        <v>18000</v>
      </c>
      <c r="L31" s="2">
        <v>18000</v>
      </c>
      <c r="M31" s="2">
        <v>18000</v>
      </c>
      <c r="N31" s="3" t="s">
        <v>220</v>
      </c>
      <c r="O31" s="9" t="s">
        <v>45</v>
      </c>
      <c r="P31" s="2" t="e">
        <f>+Precio_diario_frutas[[#This Row],[Precio promedio ponderado]]/#REF!</f>
        <v>#REF!</v>
      </c>
      <c r="Q31" s="2">
        <f>+VLOOKUP(Precio_diario_frutas[[#This Row],[Unidad de comercialización]],Codigos_kg[],2,0)</f>
        <v>10</v>
      </c>
    </row>
    <row r="32" spans="1:17" hidden="1" x14ac:dyDescent="0.35">
      <c r="A32" s="8" t="s">
        <v>60</v>
      </c>
      <c r="B32" s="3" t="str">
        <f>+VLOOKUP(A32,Codigos_mercados_mayoristas[],2,0)</f>
        <v>Valparaíso</v>
      </c>
      <c r="C32" s="4">
        <v>44131</v>
      </c>
      <c r="D32" s="3">
        <f>+VLOOKUP(A32,Codigos_mercados_mayoristas[],3,0)</f>
        <v>5</v>
      </c>
      <c r="E32" s="3" t="s">
        <v>655</v>
      </c>
      <c r="F32" s="3" t="str">
        <f>+VLOOKUP(G32,Codigos_class_frutas[],2,0)</f>
        <v>Berries</v>
      </c>
      <c r="G32" s="3" t="s">
        <v>212</v>
      </c>
      <c r="H32" s="3" t="s">
        <v>12</v>
      </c>
      <c r="I32" s="3" t="s">
        <v>200</v>
      </c>
      <c r="J32" s="2">
        <v>65</v>
      </c>
      <c r="K32" s="2">
        <v>8500</v>
      </c>
      <c r="L32" s="2">
        <v>8500</v>
      </c>
      <c r="M32" s="2">
        <v>8500</v>
      </c>
      <c r="N32" s="3" t="s">
        <v>213</v>
      </c>
      <c r="O32" s="9" t="s">
        <v>155</v>
      </c>
      <c r="P32" s="2" t="e">
        <f>+Precio_diario_frutas[[#This Row],[Precio promedio ponderado]]/#REF!</f>
        <v>#REF!</v>
      </c>
      <c r="Q32" s="2">
        <f>+VLOOKUP(Precio_diario_frutas[[#This Row],[Unidad de comercialización]],Codigos_kg[],2,0)</f>
        <v>7</v>
      </c>
    </row>
    <row r="33" spans="1:17" hidden="1" x14ac:dyDescent="0.35">
      <c r="A33" s="8" t="s">
        <v>60</v>
      </c>
      <c r="B33" s="3" t="str">
        <f>+VLOOKUP(A33,Codigos_mercados_mayoristas[],2,0)</f>
        <v>Valparaíso</v>
      </c>
      <c r="C33" s="4">
        <v>44131</v>
      </c>
      <c r="D33" s="3">
        <f>+VLOOKUP(A33,Codigos_mercados_mayoristas[],3,0)</f>
        <v>5</v>
      </c>
      <c r="E33" s="3" t="s">
        <v>655</v>
      </c>
      <c r="F33" s="3" t="str">
        <f>+VLOOKUP(G33,Codigos_class_frutas[],2,0)</f>
        <v>Berries</v>
      </c>
      <c r="G33" s="3" t="s">
        <v>212</v>
      </c>
      <c r="H33" s="3" t="s">
        <v>12</v>
      </c>
      <c r="I33" s="3" t="s">
        <v>19</v>
      </c>
      <c r="J33" s="2">
        <v>60</v>
      </c>
      <c r="K33" s="2">
        <v>7000</v>
      </c>
      <c r="L33" s="2">
        <v>7000</v>
      </c>
      <c r="M33" s="2">
        <v>7000</v>
      </c>
      <c r="N33" s="3" t="s">
        <v>213</v>
      </c>
      <c r="O33" s="9" t="s">
        <v>155</v>
      </c>
      <c r="P33" s="2" t="e">
        <f>+Precio_diario_frutas[[#This Row],[Precio promedio ponderado]]/#REF!</f>
        <v>#REF!</v>
      </c>
      <c r="Q33" s="2">
        <f>+VLOOKUP(Precio_diario_frutas[[#This Row],[Unidad de comercialización]],Codigos_kg[],2,0)</f>
        <v>7</v>
      </c>
    </row>
    <row r="34" spans="1:17" hidden="1" x14ac:dyDescent="0.35">
      <c r="A34" s="8" t="s">
        <v>60</v>
      </c>
      <c r="B34" s="3" t="str">
        <f>+VLOOKUP(A34,Codigos_mercados_mayoristas[],2,0)</f>
        <v>Valparaíso</v>
      </c>
      <c r="C34" s="4">
        <v>44131</v>
      </c>
      <c r="D34" s="3">
        <f>+VLOOKUP(A34,Codigos_mercados_mayoristas[],3,0)</f>
        <v>5</v>
      </c>
      <c r="E34" s="3" t="s">
        <v>655</v>
      </c>
      <c r="F34" s="3" t="str">
        <f>+VLOOKUP(G34,Codigos_class_frutas[],2,0)</f>
        <v>Cítricos</v>
      </c>
      <c r="G34" s="3" t="s">
        <v>214</v>
      </c>
      <c r="H34" s="3" t="s">
        <v>12</v>
      </c>
      <c r="I34" s="3" t="s">
        <v>215</v>
      </c>
      <c r="J34" s="2">
        <v>248</v>
      </c>
      <c r="K34" s="2">
        <v>3500</v>
      </c>
      <c r="L34" s="2">
        <v>4500</v>
      </c>
      <c r="M34" s="2">
        <v>4020.1610000000001</v>
      </c>
      <c r="N34" s="3" t="s">
        <v>122</v>
      </c>
      <c r="O34" s="9" t="s">
        <v>63</v>
      </c>
      <c r="P34" s="2" t="e">
        <f>+Precio_diario_frutas[[#This Row],[Precio promedio ponderado]]/#REF!</f>
        <v>#REF!</v>
      </c>
      <c r="Q34" s="2">
        <f>+VLOOKUP(Precio_diario_frutas[[#This Row],[Unidad de comercialización]],Codigos_kg[],2,0)</f>
        <v>16</v>
      </c>
    </row>
    <row r="35" spans="1:17" hidden="1" x14ac:dyDescent="0.35">
      <c r="A35" s="8" t="s">
        <v>60</v>
      </c>
      <c r="B35" s="3" t="str">
        <f>+VLOOKUP(A35,Codigos_mercados_mayoristas[],2,0)</f>
        <v>Valparaíso</v>
      </c>
      <c r="C35" s="4">
        <v>44131</v>
      </c>
      <c r="D35" s="3">
        <f>+VLOOKUP(A35,Codigos_mercados_mayoristas[],3,0)</f>
        <v>5</v>
      </c>
      <c r="E35" s="3" t="s">
        <v>655</v>
      </c>
      <c r="F35" s="3" t="str">
        <f>+VLOOKUP(G35,Codigos_class_frutas[],2,0)</f>
        <v>Cítricos</v>
      </c>
      <c r="G35" s="3" t="s">
        <v>214</v>
      </c>
      <c r="H35" s="3" t="s">
        <v>12</v>
      </c>
      <c r="I35" s="3" t="s">
        <v>216</v>
      </c>
      <c r="J35" s="2">
        <v>165</v>
      </c>
      <c r="K35" s="2">
        <v>2800</v>
      </c>
      <c r="L35" s="2">
        <v>3000</v>
      </c>
      <c r="M35" s="2">
        <v>2903.03</v>
      </c>
      <c r="N35" s="3" t="s">
        <v>122</v>
      </c>
      <c r="O35" s="9" t="s">
        <v>63</v>
      </c>
      <c r="P35" s="2" t="e">
        <f>+Precio_diario_frutas[[#This Row],[Precio promedio ponderado]]/#REF!</f>
        <v>#REF!</v>
      </c>
      <c r="Q35" s="2">
        <f>+VLOOKUP(Precio_diario_frutas[[#This Row],[Unidad de comercialización]],Codigos_kg[],2,0)</f>
        <v>16</v>
      </c>
    </row>
    <row r="36" spans="1:17" hidden="1" x14ac:dyDescent="0.35">
      <c r="A36" s="8" t="s">
        <v>60</v>
      </c>
      <c r="B36" s="3" t="str">
        <f>+VLOOKUP(A36,Codigos_mercados_mayoristas[],2,0)</f>
        <v>Valparaíso</v>
      </c>
      <c r="C36" s="4">
        <v>44131</v>
      </c>
      <c r="D36" s="3">
        <f>+VLOOKUP(A36,Codigos_mercados_mayoristas[],3,0)</f>
        <v>5</v>
      </c>
      <c r="E36" s="3" t="s">
        <v>655</v>
      </c>
      <c r="F36" s="3" t="str">
        <f>+VLOOKUP(G36,Codigos_class_frutas[],2,0)</f>
        <v>Cítricos</v>
      </c>
      <c r="G36" s="3" t="s">
        <v>218</v>
      </c>
      <c r="H36" s="3" t="s">
        <v>219</v>
      </c>
      <c r="I36" s="3" t="s">
        <v>200</v>
      </c>
      <c r="J36" s="2">
        <v>65</v>
      </c>
      <c r="K36" s="2">
        <v>7000</v>
      </c>
      <c r="L36" s="2">
        <v>7000</v>
      </c>
      <c r="M36" s="2">
        <v>7000</v>
      </c>
      <c r="N36" s="3" t="s">
        <v>220</v>
      </c>
      <c r="O36" s="9" t="s">
        <v>63</v>
      </c>
      <c r="P36" s="2" t="e">
        <f>+Precio_diario_frutas[[#This Row],[Precio promedio ponderado]]/#REF!</f>
        <v>#REF!</v>
      </c>
      <c r="Q36" s="2">
        <f>+VLOOKUP(Precio_diario_frutas[[#This Row],[Unidad de comercialización]],Codigos_kg[],2,0)</f>
        <v>10</v>
      </c>
    </row>
    <row r="37" spans="1:17" hidden="1" x14ac:dyDescent="0.35">
      <c r="A37" s="8" t="s">
        <v>60</v>
      </c>
      <c r="B37" s="3" t="str">
        <f>+VLOOKUP(A37,Codigos_mercados_mayoristas[],2,0)</f>
        <v>Valparaíso</v>
      </c>
      <c r="C37" s="4">
        <v>44131</v>
      </c>
      <c r="D37" s="3">
        <f>+VLOOKUP(A37,Codigos_mercados_mayoristas[],3,0)</f>
        <v>5</v>
      </c>
      <c r="E37" s="3" t="s">
        <v>655</v>
      </c>
      <c r="F37" s="3" t="str">
        <f>+VLOOKUP(G37,Codigos_class_frutas[],2,0)</f>
        <v>Cítricos</v>
      </c>
      <c r="G37" s="3" t="s">
        <v>218</v>
      </c>
      <c r="H37" s="3" t="s">
        <v>219</v>
      </c>
      <c r="I37" s="3" t="s">
        <v>19</v>
      </c>
      <c r="J37" s="2">
        <v>70</v>
      </c>
      <c r="K37" s="2">
        <v>6000</v>
      </c>
      <c r="L37" s="2">
        <v>6000</v>
      </c>
      <c r="M37" s="2">
        <v>6000</v>
      </c>
      <c r="N37" s="3" t="s">
        <v>220</v>
      </c>
      <c r="O37" s="9" t="s">
        <v>63</v>
      </c>
      <c r="P37" s="2" t="e">
        <f>+Precio_diario_frutas[[#This Row],[Precio promedio ponderado]]/#REF!</f>
        <v>#REF!</v>
      </c>
      <c r="Q37" s="2">
        <f>+VLOOKUP(Precio_diario_frutas[[#This Row],[Unidad de comercialización]],Codigos_kg[],2,0)</f>
        <v>10</v>
      </c>
    </row>
    <row r="38" spans="1:17" hidden="1" x14ac:dyDescent="0.35">
      <c r="A38" s="8" t="s">
        <v>60</v>
      </c>
      <c r="B38" s="3" t="str">
        <f>+VLOOKUP(A38,Codigos_mercados_mayoristas[],2,0)</f>
        <v>Valparaíso</v>
      </c>
      <c r="C38" s="4">
        <v>44131</v>
      </c>
      <c r="D38" s="3">
        <f>+VLOOKUP(A38,Codigos_mercados_mayoristas[],3,0)</f>
        <v>5</v>
      </c>
      <c r="E38" s="3" t="s">
        <v>655</v>
      </c>
      <c r="F38" s="3" t="str">
        <f>+VLOOKUP(G38,Codigos_class_frutas[],2,0)</f>
        <v>Cítricos</v>
      </c>
      <c r="G38" s="3" t="s">
        <v>218</v>
      </c>
      <c r="H38" s="3" t="s">
        <v>219</v>
      </c>
      <c r="I38" s="3" t="s">
        <v>13</v>
      </c>
      <c r="J38" s="2">
        <v>58</v>
      </c>
      <c r="K38" s="2">
        <v>5000</v>
      </c>
      <c r="L38" s="2">
        <v>5000</v>
      </c>
      <c r="M38" s="2">
        <v>5000</v>
      </c>
      <c r="N38" s="3" t="s">
        <v>220</v>
      </c>
      <c r="O38" s="9" t="s">
        <v>63</v>
      </c>
      <c r="P38" s="2" t="e">
        <f>+Precio_diario_frutas[[#This Row],[Precio promedio ponderado]]/#REF!</f>
        <v>#REF!</v>
      </c>
      <c r="Q38" s="2">
        <f>+VLOOKUP(Precio_diario_frutas[[#This Row],[Unidad de comercialización]],Codigos_kg[],2,0)</f>
        <v>10</v>
      </c>
    </row>
    <row r="39" spans="1:17" hidden="1" x14ac:dyDescent="0.35">
      <c r="A39" s="8" t="s">
        <v>60</v>
      </c>
      <c r="B39" s="3" t="str">
        <f>+VLOOKUP(A39,Codigos_mercados_mayoristas[],2,0)</f>
        <v>Valparaíso</v>
      </c>
      <c r="C39" s="4">
        <v>44131</v>
      </c>
      <c r="D39" s="3">
        <f>+VLOOKUP(A39,Codigos_mercados_mayoristas[],3,0)</f>
        <v>5</v>
      </c>
      <c r="E39" s="3" t="s">
        <v>655</v>
      </c>
      <c r="F39" s="3" t="str">
        <f>+VLOOKUP(G39,Codigos_class_frutas[],2,0)</f>
        <v>Tropicales y subtropicales</v>
      </c>
      <c r="G39" s="3" t="s">
        <v>229</v>
      </c>
      <c r="H39" s="3" t="s">
        <v>12</v>
      </c>
      <c r="I39" s="3" t="s">
        <v>19</v>
      </c>
      <c r="J39" s="2">
        <v>228</v>
      </c>
      <c r="K39" s="2">
        <v>7500</v>
      </c>
      <c r="L39" s="2">
        <v>7500</v>
      </c>
      <c r="M39" s="2">
        <v>7500</v>
      </c>
      <c r="N39" s="3" t="s">
        <v>230</v>
      </c>
      <c r="O39" s="9" t="s">
        <v>34</v>
      </c>
      <c r="P39" s="2" t="e">
        <f>+Precio_diario_frutas[[#This Row],[Precio promedio ponderado]]/#REF!</f>
        <v>#REF!</v>
      </c>
      <c r="Q39" s="2">
        <f>+VLOOKUP(Precio_diario_frutas[[#This Row],[Unidad de comercialización]],Codigos_kg[],2,0)</f>
        <v>4</v>
      </c>
    </row>
    <row r="40" spans="1:17" hidden="1" x14ac:dyDescent="0.35">
      <c r="A40" s="8" t="s">
        <v>60</v>
      </c>
      <c r="B40" s="3" t="str">
        <f>+VLOOKUP(A40,Codigos_mercados_mayoristas[],2,0)</f>
        <v>Valparaíso</v>
      </c>
      <c r="C40" s="4">
        <v>44131</v>
      </c>
      <c r="D40" s="3">
        <f>+VLOOKUP(A40,Codigos_mercados_mayoristas[],3,0)</f>
        <v>5</v>
      </c>
      <c r="E40" s="3" t="s">
        <v>655</v>
      </c>
      <c r="F40" s="3" t="str">
        <f>+VLOOKUP(G40,Codigos_class_frutas[],2,0)</f>
        <v>Frutos de pepita</v>
      </c>
      <c r="G40" s="3" t="s">
        <v>231</v>
      </c>
      <c r="H40" s="3" t="s">
        <v>232</v>
      </c>
      <c r="I40" s="3" t="s">
        <v>200</v>
      </c>
      <c r="J40" s="2">
        <v>75</v>
      </c>
      <c r="K40" s="2">
        <v>13000</v>
      </c>
      <c r="L40" s="2">
        <v>13000</v>
      </c>
      <c r="M40" s="2">
        <v>13000</v>
      </c>
      <c r="N40" s="3" t="s">
        <v>233</v>
      </c>
      <c r="O40" s="9" t="s">
        <v>234</v>
      </c>
      <c r="P40" s="2" t="e">
        <f>+Precio_diario_frutas[[#This Row],[Precio promedio ponderado]]/#REF!</f>
        <v>#REF!</v>
      </c>
      <c r="Q40" s="2">
        <f>+VLOOKUP(Precio_diario_frutas[[#This Row],[Unidad de comercialización]],Codigos_kg[],2,0)</f>
        <v>16</v>
      </c>
    </row>
    <row r="41" spans="1:17" hidden="1" x14ac:dyDescent="0.35">
      <c r="A41" s="8" t="s">
        <v>60</v>
      </c>
      <c r="B41" s="3" t="str">
        <f>+VLOOKUP(A41,Codigos_mercados_mayoristas[],2,0)</f>
        <v>Valparaíso</v>
      </c>
      <c r="C41" s="4">
        <v>44131</v>
      </c>
      <c r="D41" s="3">
        <f>+VLOOKUP(A41,Codigos_mercados_mayoristas[],3,0)</f>
        <v>5</v>
      </c>
      <c r="E41" s="3" t="s">
        <v>655</v>
      </c>
      <c r="F41" s="3" t="str">
        <f>+VLOOKUP(G41,Codigos_class_frutas[],2,0)</f>
        <v>Frutos de pepita</v>
      </c>
      <c r="G41" s="3" t="s">
        <v>231</v>
      </c>
      <c r="H41" s="3" t="s">
        <v>232</v>
      </c>
      <c r="I41" s="3" t="s">
        <v>235</v>
      </c>
      <c r="J41" s="2">
        <v>70</v>
      </c>
      <c r="K41" s="2">
        <v>14000</v>
      </c>
      <c r="L41" s="2">
        <v>14000</v>
      </c>
      <c r="M41" s="2">
        <v>14000</v>
      </c>
      <c r="N41" s="3" t="s">
        <v>233</v>
      </c>
      <c r="O41" s="9" t="s">
        <v>234</v>
      </c>
      <c r="P41" s="2" t="e">
        <f>+Precio_diario_frutas[[#This Row],[Precio promedio ponderado]]/#REF!</f>
        <v>#REF!</v>
      </c>
      <c r="Q41" s="2">
        <f>+VLOOKUP(Precio_diario_frutas[[#This Row],[Unidad de comercialización]],Codigos_kg[],2,0)</f>
        <v>16</v>
      </c>
    </row>
    <row r="42" spans="1:17" hidden="1" x14ac:dyDescent="0.35">
      <c r="A42" s="8" t="s">
        <v>60</v>
      </c>
      <c r="B42" s="3" t="str">
        <f>+VLOOKUP(A42,Codigos_mercados_mayoristas[],2,0)</f>
        <v>Valparaíso</v>
      </c>
      <c r="C42" s="4">
        <v>44131</v>
      </c>
      <c r="D42" s="3">
        <f>+VLOOKUP(A42,Codigos_mercados_mayoristas[],3,0)</f>
        <v>5</v>
      </c>
      <c r="E42" s="3" t="s">
        <v>655</v>
      </c>
      <c r="F42" s="3" t="str">
        <f>+VLOOKUP(G42,Codigos_class_frutas[],2,0)</f>
        <v>Frutos de pepita</v>
      </c>
      <c r="G42" s="3" t="s">
        <v>231</v>
      </c>
      <c r="H42" s="3" t="s">
        <v>232</v>
      </c>
      <c r="I42" s="3" t="s">
        <v>19</v>
      </c>
      <c r="J42" s="2">
        <v>80</v>
      </c>
      <c r="K42" s="2">
        <v>12000</v>
      </c>
      <c r="L42" s="2">
        <v>12000</v>
      </c>
      <c r="M42" s="2">
        <v>12000</v>
      </c>
      <c r="N42" s="3" t="s">
        <v>233</v>
      </c>
      <c r="O42" s="9" t="s">
        <v>234</v>
      </c>
      <c r="P42" s="2" t="e">
        <f>+Precio_diario_frutas[[#This Row],[Precio promedio ponderado]]/#REF!</f>
        <v>#REF!</v>
      </c>
      <c r="Q42" s="2">
        <f>+VLOOKUP(Precio_diario_frutas[[#This Row],[Unidad de comercialización]],Codigos_kg[],2,0)</f>
        <v>16</v>
      </c>
    </row>
    <row r="43" spans="1:17" hidden="1" x14ac:dyDescent="0.35">
      <c r="A43" s="8" t="s">
        <v>60</v>
      </c>
      <c r="B43" s="3" t="str">
        <f>+VLOOKUP(A43,Codigos_mercados_mayoristas[],2,0)</f>
        <v>Valparaíso</v>
      </c>
      <c r="C43" s="4">
        <v>44131</v>
      </c>
      <c r="D43" s="3">
        <f>+VLOOKUP(A43,Codigos_mercados_mayoristas[],3,0)</f>
        <v>5</v>
      </c>
      <c r="E43" s="3" t="s">
        <v>655</v>
      </c>
      <c r="F43" s="3" t="str">
        <f>+VLOOKUP(G43,Codigos_class_frutas[],2,0)</f>
        <v>Frutos de pepita</v>
      </c>
      <c r="G43" s="3" t="s">
        <v>231</v>
      </c>
      <c r="H43" s="3" t="s">
        <v>232</v>
      </c>
      <c r="I43" s="3" t="s">
        <v>13</v>
      </c>
      <c r="J43" s="2">
        <v>67</v>
      </c>
      <c r="K43" s="2">
        <v>10000</v>
      </c>
      <c r="L43" s="2">
        <v>10000</v>
      </c>
      <c r="M43" s="2">
        <v>10000</v>
      </c>
      <c r="N43" s="3" t="s">
        <v>233</v>
      </c>
      <c r="O43" s="9" t="s">
        <v>234</v>
      </c>
      <c r="P43" s="2" t="e">
        <f>+Precio_diario_frutas[[#This Row],[Precio promedio ponderado]]/#REF!</f>
        <v>#REF!</v>
      </c>
      <c r="Q43" s="2">
        <f>+VLOOKUP(Precio_diario_frutas[[#This Row],[Unidad de comercialización]],Codigos_kg[],2,0)</f>
        <v>16</v>
      </c>
    </row>
    <row r="44" spans="1:17" hidden="1" x14ac:dyDescent="0.35">
      <c r="A44" s="8" t="s">
        <v>60</v>
      </c>
      <c r="B44" s="3" t="str">
        <f>+VLOOKUP(A44,Codigos_mercados_mayoristas[],2,0)</f>
        <v>Valparaíso</v>
      </c>
      <c r="C44" s="4">
        <v>44131</v>
      </c>
      <c r="D44" s="3">
        <f>+VLOOKUP(A44,Codigos_mercados_mayoristas[],3,0)</f>
        <v>5</v>
      </c>
      <c r="E44" s="3" t="s">
        <v>655</v>
      </c>
      <c r="F44" s="3" t="str">
        <f>+VLOOKUP(G44,Codigos_class_frutas[],2,0)</f>
        <v>Frutos de pepita</v>
      </c>
      <c r="G44" s="3" t="s">
        <v>231</v>
      </c>
      <c r="H44" s="3" t="s">
        <v>236</v>
      </c>
      <c r="I44" s="3" t="s">
        <v>235</v>
      </c>
      <c r="J44" s="2">
        <v>68</v>
      </c>
      <c r="K44" s="2">
        <v>14000</v>
      </c>
      <c r="L44" s="2">
        <v>14000</v>
      </c>
      <c r="M44" s="2">
        <v>14000</v>
      </c>
      <c r="N44" s="3" t="s">
        <v>233</v>
      </c>
      <c r="O44" s="9" t="s">
        <v>234</v>
      </c>
      <c r="P44" s="2" t="e">
        <f>+Precio_diario_frutas[[#This Row],[Precio promedio ponderado]]/#REF!</f>
        <v>#REF!</v>
      </c>
      <c r="Q44" s="2">
        <f>+VLOOKUP(Precio_diario_frutas[[#This Row],[Unidad de comercialización]],Codigos_kg[],2,0)</f>
        <v>16</v>
      </c>
    </row>
    <row r="45" spans="1:17" hidden="1" x14ac:dyDescent="0.35">
      <c r="A45" s="8" t="s">
        <v>60</v>
      </c>
      <c r="B45" s="3" t="str">
        <f>+VLOOKUP(A45,Codigos_mercados_mayoristas[],2,0)</f>
        <v>Valparaíso</v>
      </c>
      <c r="C45" s="4">
        <v>44131</v>
      </c>
      <c r="D45" s="3">
        <f>+VLOOKUP(A45,Codigos_mercados_mayoristas[],3,0)</f>
        <v>5</v>
      </c>
      <c r="E45" s="3" t="s">
        <v>655</v>
      </c>
      <c r="F45" s="3" t="str">
        <f>+VLOOKUP(G45,Codigos_class_frutas[],2,0)</f>
        <v>Frutos de pepita</v>
      </c>
      <c r="G45" s="3" t="s">
        <v>231</v>
      </c>
      <c r="H45" s="3" t="s">
        <v>236</v>
      </c>
      <c r="I45" s="3" t="s">
        <v>19</v>
      </c>
      <c r="J45" s="2">
        <v>78</v>
      </c>
      <c r="K45" s="2">
        <v>12000</v>
      </c>
      <c r="L45" s="2">
        <v>12000</v>
      </c>
      <c r="M45" s="2">
        <v>12000</v>
      </c>
      <c r="N45" s="3" t="s">
        <v>233</v>
      </c>
      <c r="O45" s="9" t="s">
        <v>234</v>
      </c>
      <c r="P45" s="2" t="e">
        <f>+Precio_diario_frutas[[#This Row],[Precio promedio ponderado]]/#REF!</f>
        <v>#REF!</v>
      </c>
      <c r="Q45" s="2">
        <f>+VLOOKUP(Precio_diario_frutas[[#This Row],[Unidad de comercialización]],Codigos_kg[],2,0)</f>
        <v>16</v>
      </c>
    </row>
    <row r="46" spans="1:17" hidden="1" x14ac:dyDescent="0.35">
      <c r="A46" s="8" t="s">
        <v>60</v>
      </c>
      <c r="B46" s="3" t="str">
        <f>+VLOOKUP(A46,Codigos_mercados_mayoristas[],2,0)</f>
        <v>Valparaíso</v>
      </c>
      <c r="C46" s="4">
        <v>44131</v>
      </c>
      <c r="D46" s="3">
        <f>+VLOOKUP(A46,Codigos_mercados_mayoristas[],3,0)</f>
        <v>5</v>
      </c>
      <c r="E46" s="3" t="s">
        <v>655</v>
      </c>
      <c r="F46" s="3" t="str">
        <f>+VLOOKUP(G46,Codigos_class_frutas[],2,0)</f>
        <v>Frutos de pepita</v>
      </c>
      <c r="G46" s="3" t="s">
        <v>231</v>
      </c>
      <c r="H46" s="3" t="s">
        <v>236</v>
      </c>
      <c r="I46" s="3" t="s">
        <v>13</v>
      </c>
      <c r="J46" s="2">
        <v>70</v>
      </c>
      <c r="K46" s="2">
        <v>10000</v>
      </c>
      <c r="L46" s="2">
        <v>10000</v>
      </c>
      <c r="M46" s="2">
        <v>10000</v>
      </c>
      <c r="N46" s="3" t="s">
        <v>233</v>
      </c>
      <c r="O46" s="9" t="s">
        <v>234</v>
      </c>
      <c r="P46" s="2" t="e">
        <f>+Precio_diario_frutas[[#This Row],[Precio promedio ponderado]]/#REF!</f>
        <v>#REF!</v>
      </c>
      <c r="Q46" s="2">
        <f>+VLOOKUP(Precio_diario_frutas[[#This Row],[Unidad de comercialización]],Codigos_kg[],2,0)</f>
        <v>16</v>
      </c>
    </row>
    <row r="47" spans="1:17" hidden="1" x14ac:dyDescent="0.35">
      <c r="A47" s="8" t="s">
        <v>60</v>
      </c>
      <c r="B47" s="3" t="str">
        <f>+VLOOKUP(A47,Codigos_mercados_mayoristas[],2,0)</f>
        <v>Valparaíso</v>
      </c>
      <c r="C47" s="4">
        <v>44131</v>
      </c>
      <c r="D47" s="3">
        <f>+VLOOKUP(A47,Codigos_mercados_mayoristas[],3,0)</f>
        <v>5</v>
      </c>
      <c r="E47" s="3" t="s">
        <v>655</v>
      </c>
      <c r="F47" s="3" t="str">
        <f>+VLOOKUP(G47,Codigos_class_frutas[],2,0)</f>
        <v>Frutos de pepita</v>
      </c>
      <c r="G47" s="3" t="s">
        <v>231</v>
      </c>
      <c r="H47" s="3" t="s">
        <v>237</v>
      </c>
      <c r="I47" s="3" t="s">
        <v>19</v>
      </c>
      <c r="J47" s="2">
        <v>60</v>
      </c>
      <c r="K47" s="2">
        <v>12000</v>
      </c>
      <c r="L47" s="2">
        <v>12000</v>
      </c>
      <c r="M47" s="2">
        <v>12000</v>
      </c>
      <c r="N47" s="3" t="s">
        <v>233</v>
      </c>
      <c r="O47" s="9" t="s">
        <v>234</v>
      </c>
      <c r="P47" s="2" t="e">
        <f>+Precio_diario_frutas[[#This Row],[Precio promedio ponderado]]/#REF!</f>
        <v>#REF!</v>
      </c>
      <c r="Q47" s="2">
        <f>+VLOOKUP(Precio_diario_frutas[[#This Row],[Unidad de comercialización]],Codigos_kg[],2,0)</f>
        <v>16</v>
      </c>
    </row>
    <row r="48" spans="1:17" hidden="1" x14ac:dyDescent="0.35">
      <c r="A48" s="8" t="s">
        <v>60</v>
      </c>
      <c r="B48" s="3" t="str">
        <f>+VLOOKUP(A48,Codigos_mercados_mayoristas[],2,0)</f>
        <v>Valparaíso</v>
      </c>
      <c r="C48" s="4">
        <v>44131</v>
      </c>
      <c r="D48" s="3">
        <f>+VLOOKUP(A48,Codigos_mercados_mayoristas[],3,0)</f>
        <v>5</v>
      </c>
      <c r="E48" s="3" t="s">
        <v>655</v>
      </c>
      <c r="F48" s="3" t="str">
        <f>+VLOOKUP(G48,Codigos_class_frutas[],2,0)</f>
        <v>Frutos de pepita</v>
      </c>
      <c r="G48" s="3" t="s">
        <v>231</v>
      </c>
      <c r="H48" s="3" t="s">
        <v>237</v>
      </c>
      <c r="I48" s="3" t="s">
        <v>13</v>
      </c>
      <c r="J48" s="2">
        <v>60</v>
      </c>
      <c r="K48" s="2">
        <v>10000</v>
      </c>
      <c r="L48" s="2">
        <v>10000</v>
      </c>
      <c r="M48" s="2">
        <v>10000</v>
      </c>
      <c r="N48" s="3" t="s">
        <v>233</v>
      </c>
      <c r="O48" s="9" t="s">
        <v>234</v>
      </c>
      <c r="P48" s="2" t="e">
        <f>+Precio_diario_frutas[[#This Row],[Precio promedio ponderado]]/#REF!</f>
        <v>#REF!</v>
      </c>
      <c r="Q48" s="2">
        <f>+VLOOKUP(Precio_diario_frutas[[#This Row],[Unidad de comercialización]],Codigos_kg[],2,0)</f>
        <v>16</v>
      </c>
    </row>
    <row r="49" spans="1:17" hidden="1" x14ac:dyDescent="0.35">
      <c r="A49" s="8" t="s">
        <v>60</v>
      </c>
      <c r="B49" s="3" t="str">
        <f>+VLOOKUP(A49,Codigos_mercados_mayoristas[],2,0)</f>
        <v>Valparaíso</v>
      </c>
      <c r="C49" s="4">
        <v>44131</v>
      </c>
      <c r="D49" s="3">
        <f>+VLOOKUP(A49,Codigos_mercados_mayoristas[],3,0)</f>
        <v>5</v>
      </c>
      <c r="E49" s="3" t="s">
        <v>655</v>
      </c>
      <c r="F49" s="3" t="str">
        <f>+VLOOKUP(G49,Codigos_class_frutas[],2,0)</f>
        <v>Frutos de pepita</v>
      </c>
      <c r="G49" s="3" t="s">
        <v>231</v>
      </c>
      <c r="H49" s="3" t="s">
        <v>238</v>
      </c>
      <c r="I49" s="3" t="s">
        <v>200</v>
      </c>
      <c r="J49" s="2">
        <v>67</v>
      </c>
      <c r="K49" s="2">
        <v>13000</v>
      </c>
      <c r="L49" s="2">
        <v>13000</v>
      </c>
      <c r="M49" s="2">
        <v>13000</v>
      </c>
      <c r="N49" s="3" t="s">
        <v>233</v>
      </c>
      <c r="O49" s="9" t="s">
        <v>234</v>
      </c>
      <c r="P49" s="2" t="e">
        <f>+Precio_diario_frutas[[#This Row],[Precio promedio ponderado]]/#REF!</f>
        <v>#REF!</v>
      </c>
      <c r="Q49" s="2">
        <f>+VLOOKUP(Precio_diario_frutas[[#This Row],[Unidad de comercialización]],Codigos_kg[],2,0)</f>
        <v>16</v>
      </c>
    </row>
    <row r="50" spans="1:17" hidden="1" x14ac:dyDescent="0.35">
      <c r="A50" s="8" t="s">
        <v>60</v>
      </c>
      <c r="B50" s="3" t="str">
        <f>+VLOOKUP(A50,Codigos_mercados_mayoristas[],2,0)</f>
        <v>Valparaíso</v>
      </c>
      <c r="C50" s="4">
        <v>44131</v>
      </c>
      <c r="D50" s="3">
        <f>+VLOOKUP(A50,Codigos_mercados_mayoristas[],3,0)</f>
        <v>5</v>
      </c>
      <c r="E50" s="3" t="s">
        <v>655</v>
      </c>
      <c r="F50" s="3" t="str">
        <f>+VLOOKUP(G50,Codigos_class_frutas[],2,0)</f>
        <v>Frutos de pepita</v>
      </c>
      <c r="G50" s="3" t="s">
        <v>231</v>
      </c>
      <c r="H50" s="3" t="s">
        <v>238</v>
      </c>
      <c r="I50" s="3" t="s">
        <v>19</v>
      </c>
      <c r="J50" s="2">
        <v>65</v>
      </c>
      <c r="K50" s="2">
        <v>12000</v>
      </c>
      <c r="L50" s="2">
        <v>12000</v>
      </c>
      <c r="M50" s="2">
        <v>12000</v>
      </c>
      <c r="N50" s="3" t="s">
        <v>233</v>
      </c>
      <c r="O50" s="9" t="s">
        <v>234</v>
      </c>
      <c r="P50" s="2" t="e">
        <f>+Precio_diario_frutas[[#This Row],[Precio promedio ponderado]]/#REF!</f>
        <v>#REF!</v>
      </c>
      <c r="Q50" s="2">
        <f>+VLOOKUP(Precio_diario_frutas[[#This Row],[Unidad de comercialización]],Codigos_kg[],2,0)</f>
        <v>16</v>
      </c>
    </row>
    <row r="51" spans="1:17" hidden="1" x14ac:dyDescent="0.35">
      <c r="A51" s="8" t="s">
        <v>60</v>
      </c>
      <c r="B51" s="3" t="str">
        <f>+VLOOKUP(A51,Codigos_mercados_mayoristas[],2,0)</f>
        <v>Valparaíso</v>
      </c>
      <c r="C51" s="4">
        <v>44131</v>
      </c>
      <c r="D51" s="3">
        <f>+VLOOKUP(A51,Codigos_mercados_mayoristas[],3,0)</f>
        <v>5</v>
      </c>
      <c r="E51" s="3" t="s">
        <v>655</v>
      </c>
      <c r="F51" s="3" t="str">
        <f>+VLOOKUP(G51,Codigos_class_frutas[],2,0)</f>
        <v>Frutos de pepita</v>
      </c>
      <c r="G51" s="3" t="s">
        <v>231</v>
      </c>
      <c r="H51" s="3" t="s">
        <v>238</v>
      </c>
      <c r="I51" s="3" t="s">
        <v>13</v>
      </c>
      <c r="J51" s="2">
        <v>60</v>
      </c>
      <c r="K51" s="2">
        <v>10000</v>
      </c>
      <c r="L51" s="2">
        <v>10000</v>
      </c>
      <c r="M51" s="2">
        <v>10000</v>
      </c>
      <c r="N51" s="3" t="s">
        <v>233</v>
      </c>
      <c r="O51" s="9" t="s">
        <v>234</v>
      </c>
      <c r="P51" s="2" t="e">
        <f>+Precio_diario_frutas[[#This Row],[Precio promedio ponderado]]/#REF!</f>
        <v>#REF!</v>
      </c>
      <c r="Q51" s="2">
        <f>+VLOOKUP(Precio_diario_frutas[[#This Row],[Unidad de comercialización]],Codigos_kg[],2,0)</f>
        <v>16</v>
      </c>
    </row>
    <row r="52" spans="1:17" hidden="1" x14ac:dyDescent="0.35">
      <c r="A52" s="8" t="s">
        <v>60</v>
      </c>
      <c r="B52" s="3" t="str">
        <f>+VLOOKUP(A52,Codigos_mercados_mayoristas[],2,0)</f>
        <v>Valparaíso</v>
      </c>
      <c r="C52" s="4">
        <v>44131</v>
      </c>
      <c r="D52" s="3">
        <f>+VLOOKUP(A52,Codigos_mercados_mayoristas[],3,0)</f>
        <v>5</v>
      </c>
      <c r="E52" s="3" t="s">
        <v>655</v>
      </c>
      <c r="F52" s="3" t="str">
        <f>+VLOOKUP(G52,Codigos_class_frutas[],2,0)</f>
        <v>Frutos de pepita</v>
      </c>
      <c r="G52" s="3" t="s">
        <v>231</v>
      </c>
      <c r="H52" s="3" t="s">
        <v>239</v>
      </c>
      <c r="I52" s="3" t="s">
        <v>19</v>
      </c>
      <c r="J52" s="2">
        <v>45</v>
      </c>
      <c r="K52" s="2">
        <v>12000</v>
      </c>
      <c r="L52" s="2">
        <v>12000</v>
      </c>
      <c r="M52" s="2">
        <v>12000</v>
      </c>
      <c r="N52" s="3" t="s">
        <v>233</v>
      </c>
      <c r="O52" s="9" t="s">
        <v>234</v>
      </c>
      <c r="P52" s="2" t="e">
        <f>+Precio_diario_frutas[[#This Row],[Precio promedio ponderado]]/#REF!</f>
        <v>#REF!</v>
      </c>
      <c r="Q52" s="2">
        <f>+VLOOKUP(Precio_diario_frutas[[#This Row],[Unidad de comercialización]],Codigos_kg[],2,0)</f>
        <v>16</v>
      </c>
    </row>
    <row r="53" spans="1:17" hidden="1" x14ac:dyDescent="0.35">
      <c r="A53" s="8" t="s">
        <v>60</v>
      </c>
      <c r="B53" s="3" t="str">
        <f>+VLOOKUP(A53,Codigos_mercados_mayoristas[],2,0)</f>
        <v>Valparaíso</v>
      </c>
      <c r="C53" s="4">
        <v>44131</v>
      </c>
      <c r="D53" s="3">
        <f>+VLOOKUP(A53,Codigos_mercados_mayoristas[],3,0)</f>
        <v>5</v>
      </c>
      <c r="E53" s="3" t="s">
        <v>655</v>
      </c>
      <c r="F53" s="3" t="str">
        <f>+VLOOKUP(G53,Codigos_class_frutas[],2,0)</f>
        <v>Frutos de pepita</v>
      </c>
      <c r="G53" s="3" t="s">
        <v>231</v>
      </c>
      <c r="H53" s="3" t="s">
        <v>239</v>
      </c>
      <c r="I53" s="3" t="s">
        <v>13</v>
      </c>
      <c r="J53" s="2">
        <v>60</v>
      </c>
      <c r="K53" s="2">
        <v>10000</v>
      </c>
      <c r="L53" s="2">
        <v>10000</v>
      </c>
      <c r="M53" s="2">
        <v>10000</v>
      </c>
      <c r="N53" s="3" t="s">
        <v>233</v>
      </c>
      <c r="O53" s="9" t="s">
        <v>234</v>
      </c>
      <c r="P53" s="2" t="e">
        <f>+Precio_diario_frutas[[#This Row],[Precio promedio ponderado]]/#REF!</f>
        <v>#REF!</v>
      </c>
      <c r="Q53" s="2">
        <f>+VLOOKUP(Precio_diario_frutas[[#This Row],[Unidad de comercialización]],Codigos_kg[],2,0)</f>
        <v>16</v>
      </c>
    </row>
    <row r="54" spans="1:17" hidden="1" x14ac:dyDescent="0.35">
      <c r="A54" s="8" t="s">
        <v>60</v>
      </c>
      <c r="B54" s="3" t="str">
        <f>+VLOOKUP(A54,Codigos_mercados_mayoristas[],2,0)</f>
        <v>Valparaíso</v>
      </c>
      <c r="C54" s="4">
        <v>44131</v>
      </c>
      <c r="D54" s="3">
        <f>+VLOOKUP(A54,Codigos_mercados_mayoristas[],3,0)</f>
        <v>5</v>
      </c>
      <c r="E54" s="3" t="s">
        <v>655</v>
      </c>
      <c r="F54" s="3" t="str">
        <f>+VLOOKUP(G54,Codigos_class_frutas[],2,0)</f>
        <v>Cítricos</v>
      </c>
      <c r="G54" s="3" t="s">
        <v>221</v>
      </c>
      <c r="H54" s="3" t="s">
        <v>224</v>
      </c>
      <c r="I54" s="3" t="s">
        <v>19</v>
      </c>
      <c r="J54" s="2">
        <v>75</v>
      </c>
      <c r="K54" s="2">
        <v>8000</v>
      </c>
      <c r="L54" s="2">
        <v>8000</v>
      </c>
      <c r="M54" s="2">
        <v>8000</v>
      </c>
      <c r="N54" s="3" t="s">
        <v>240</v>
      </c>
      <c r="O54" s="9" t="s">
        <v>63</v>
      </c>
      <c r="P54" s="2" t="e">
        <f>+Precio_diario_frutas[[#This Row],[Precio promedio ponderado]]/#REF!</f>
        <v>#REF!</v>
      </c>
      <c r="Q54" s="2">
        <f>+VLOOKUP(Precio_diario_frutas[[#This Row],[Unidad de comercialización]],Codigos_kg[],2,0)</f>
        <v>13</v>
      </c>
    </row>
    <row r="55" spans="1:17" hidden="1" x14ac:dyDescent="0.35">
      <c r="A55" s="8" t="s">
        <v>60</v>
      </c>
      <c r="B55" s="3" t="str">
        <f>+VLOOKUP(A55,Codigos_mercados_mayoristas[],2,0)</f>
        <v>Valparaíso</v>
      </c>
      <c r="C55" s="4">
        <v>44131</v>
      </c>
      <c r="D55" s="3">
        <f>+VLOOKUP(A55,Codigos_mercados_mayoristas[],3,0)</f>
        <v>5</v>
      </c>
      <c r="E55" s="3" t="s">
        <v>655</v>
      </c>
      <c r="F55" s="3" t="str">
        <f>+VLOOKUP(G55,Codigos_class_frutas[],2,0)</f>
        <v>Cítricos</v>
      </c>
      <c r="G55" s="3" t="s">
        <v>221</v>
      </c>
      <c r="H55" s="3" t="s">
        <v>224</v>
      </c>
      <c r="I55" s="3" t="s">
        <v>13</v>
      </c>
      <c r="J55" s="2">
        <v>70</v>
      </c>
      <c r="K55" s="2">
        <v>7000</v>
      </c>
      <c r="L55" s="2">
        <v>7000</v>
      </c>
      <c r="M55" s="2">
        <v>7000</v>
      </c>
      <c r="N55" s="3" t="s">
        <v>240</v>
      </c>
      <c r="O55" s="9" t="s">
        <v>63</v>
      </c>
      <c r="P55" s="2" t="e">
        <f>+Precio_diario_frutas[[#This Row],[Precio promedio ponderado]]/#REF!</f>
        <v>#REF!</v>
      </c>
      <c r="Q55" s="2">
        <f>+VLOOKUP(Precio_diario_frutas[[#This Row],[Unidad de comercialización]],Codigos_kg[],2,0)</f>
        <v>13</v>
      </c>
    </row>
    <row r="56" spans="1:17" hidden="1" x14ac:dyDescent="0.35">
      <c r="A56" s="8" t="s">
        <v>60</v>
      </c>
      <c r="B56" s="3" t="str">
        <f>+VLOOKUP(A56,Codigos_mercados_mayoristas[],2,0)</f>
        <v>Valparaíso</v>
      </c>
      <c r="C56" s="4">
        <v>44131</v>
      </c>
      <c r="D56" s="3">
        <f>+VLOOKUP(A56,Codigos_mercados_mayoristas[],3,0)</f>
        <v>5</v>
      </c>
      <c r="E56" s="3" t="s">
        <v>655</v>
      </c>
      <c r="F56" s="3" t="str">
        <f>+VLOOKUP(G56,Codigos_class_frutas[],2,0)</f>
        <v>Cítricos</v>
      </c>
      <c r="G56" s="3" t="s">
        <v>221</v>
      </c>
      <c r="H56" s="3" t="s">
        <v>241</v>
      </c>
      <c r="I56" s="3" t="s">
        <v>19</v>
      </c>
      <c r="J56" s="2">
        <v>60</v>
      </c>
      <c r="K56" s="2">
        <v>8000</v>
      </c>
      <c r="L56" s="2">
        <v>8000</v>
      </c>
      <c r="M56" s="2">
        <v>8000</v>
      </c>
      <c r="N56" s="3" t="s">
        <v>240</v>
      </c>
      <c r="O56" s="9" t="s">
        <v>63</v>
      </c>
      <c r="P56" s="2" t="e">
        <f>+Precio_diario_frutas[[#This Row],[Precio promedio ponderado]]/#REF!</f>
        <v>#REF!</v>
      </c>
      <c r="Q56" s="2">
        <f>+VLOOKUP(Precio_diario_frutas[[#This Row],[Unidad de comercialización]],Codigos_kg[],2,0)</f>
        <v>13</v>
      </c>
    </row>
    <row r="57" spans="1:17" hidden="1" x14ac:dyDescent="0.35">
      <c r="A57" s="8" t="s">
        <v>60</v>
      </c>
      <c r="B57" s="3" t="str">
        <f>+VLOOKUP(A57,Codigos_mercados_mayoristas[],2,0)</f>
        <v>Valparaíso</v>
      </c>
      <c r="C57" s="4">
        <v>44131</v>
      </c>
      <c r="D57" s="3">
        <f>+VLOOKUP(A57,Codigos_mercados_mayoristas[],3,0)</f>
        <v>5</v>
      </c>
      <c r="E57" s="3" t="s">
        <v>655</v>
      </c>
      <c r="F57" s="3" t="str">
        <f>+VLOOKUP(G57,Codigos_class_frutas[],2,0)</f>
        <v>Cítricos</v>
      </c>
      <c r="G57" s="3" t="s">
        <v>221</v>
      </c>
      <c r="H57" s="3" t="s">
        <v>241</v>
      </c>
      <c r="I57" s="3" t="s">
        <v>13</v>
      </c>
      <c r="J57" s="2">
        <v>60</v>
      </c>
      <c r="K57" s="2">
        <v>7000</v>
      </c>
      <c r="L57" s="2">
        <v>7000</v>
      </c>
      <c r="M57" s="2">
        <v>7000</v>
      </c>
      <c r="N57" s="3" t="s">
        <v>240</v>
      </c>
      <c r="O57" s="9" t="s">
        <v>63</v>
      </c>
      <c r="P57" s="2" t="e">
        <f>+Precio_diario_frutas[[#This Row],[Precio promedio ponderado]]/#REF!</f>
        <v>#REF!</v>
      </c>
      <c r="Q57" s="2">
        <f>+VLOOKUP(Precio_diario_frutas[[#This Row],[Unidad de comercialización]],Codigos_kg[],2,0)</f>
        <v>13</v>
      </c>
    </row>
    <row r="58" spans="1:17" hidden="1" x14ac:dyDescent="0.35">
      <c r="A58" s="8" t="s">
        <v>60</v>
      </c>
      <c r="B58" s="3" t="str">
        <f>+VLOOKUP(A58,Codigos_mercados_mayoristas[],2,0)</f>
        <v>Valparaíso</v>
      </c>
      <c r="C58" s="4">
        <v>44131</v>
      </c>
      <c r="D58" s="3">
        <f>+VLOOKUP(A58,Codigos_mercados_mayoristas[],3,0)</f>
        <v>5</v>
      </c>
      <c r="E58" s="3" t="s">
        <v>655</v>
      </c>
      <c r="F58" s="3" t="str">
        <f>+VLOOKUP(G58,Codigos_class_frutas[],2,0)</f>
        <v>Oleaginosos</v>
      </c>
      <c r="G58" s="3" t="s">
        <v>225</v>
      </c>
      <c r="H58" s="3" t="s">
        <v>226</v>
      </c>
      <c r="I58" s="3" t="s">
        <v>19</v>
      </c>
      <c r="J58" s="2">
        <v>45</v>
      </c>
      <c r="K58" s="2">
        <v>3500</v>
      </c>
      <c r="L58" s="2">
        <v>3500</v>
      </c>
      <c r="M58" s="2">
        <v>3500</v>
      </c>
      <c r="N58" s="3" t="s">
        <v>227</v>
      </c>
      <c r="O58" s="9" t="s">
        <v>63</v>
      </c>
      <c r="P58" s="2" t="e">
        <f>+Precio_diario_frutas[[#This Row],[Precio promedio ponderado]]/#REF!</f>
        <v>#REF!</v>
      </c>
      <c r="Q58" s="2">
        <f>+VLOOKUP(Precio_diario_frutas[[#This Row],[Unidad de comercialización]],Codigos_kg[],2,0)</f>
        <v>15</v>
      </c>
    </row>
    <row r="59" spans="1:17" hidden="1" x14ac:dyDescent="0.35">
      <c r="A59" s="8" t="s">
        <v>60</v>
      </c>
      <c r="B59" s="3" t="str">
        <f>+VLOOKUP(A59,Codigos_mercados_mayoristas[],2,0)</f>
        <v>Valparaíso</v>
      </c>
      <c r="C59" s="4">
        <v>44131</v>
      </c>
      <c r="D59" s="3">
        <f>+VLOOKUP(A59,Codigos_mercados_mayoristas[],3,0)</f>
        <v>5</v>
      </c>
      <c r="E59" s="3" t="s">
        <v>655</v>
      </c>
      <c r="F59" s="3" t="str">
        <f>+VLOOKUP(G59,Codigos_class_frutas[],2,0)</f>
        <v>Oleaginosos</v>
      </c>
      <c r="G59" s="3" t="s">
        <v>225</v>
      </c>
      <c r="H59" s="3" t="s">
        <v>226</v>
      </c>
      <c r="I59" s="3" t="s">
        <v>13</v>
      </c>
      <c r="J59" s="2">
        <v>50</v>
      </c>
      <c r="K59" s="2">
        <v>3200</v>
      </c>
      <c r="L59" s="2">
        <v>3200</v>
      </c>
      <c r="M59" s="2">
        <v>3200</v>
      </c>
      <c r="N59" s="3" t="s">
        <v>227</v>
      </c>
      <c r="O59" s="9" t="s">
        <v>63</v>
      </c>
      <c r="P59" s="2" t="e">
        <f>+Precio_diario_frutas[[#This Row],[Precio promedio ponderado]]/#REF!</f>
        <v>#REF!</v>
      </c>
      <c r="Q59" s="2">
        <f>+VLOOKUP(Precio_diario_frutas[[#This Row],[Unidad de comercialización]],Codigos_kg[],2,0)</f>
        <v>15</v>
      </c>
    </row>
    <row r="60" spans="1:17" hidden="1" x14ac:dyDescent="0.35">
      <c r="A60" s="8" t="s">
        <v>60</v>
      </c>
      <c r="B60" s="3" t="str">
        <f>+VLOOKUP(A60,Codigos_mercados_mayoristas[],2,0)</f>
        <v>Valparaíso</v>
      </c>
      <c r="C60" s="4">
        <v>44131</v>
      </c>
      <c r="D60" s="3">
        <f>+VLOOKUP(A60,Codigos_mercados_mayoristas[],3,0)</f>
        <v>5</v>
      </c>
      <c r="E60" s="3" t="s">
        <v>655</v>
      </c>
      <c r="F60" s="3" t="str">
        <f>+VLOOKUP(G60,Codigos_class_frutas[],2,0)</f>
        <v>Oleaginosos</v>
      </c>
      <c r="G60" s="3" t="s">
        <v>225</v>
      </c>
      <c r="H60" s="3" t="s">
        <v>226</v>
      </c>
      <c r="I60" s="3" t="s">
        <v>16</v>
      </c>
      <c r="J60" s="2">
        <v>47</v>
      </c>
      <c r="K60" s="2">
        <v>2800</v>
      </c>
      <c r="L60" s="2">
        <v>2800</v>
      </c>
      <c r="M60" s="2">
        <v>2800</v>
      </c>
      <c r="N60" s="3" t="s">
        <v>227</v>
      </c>
      <c r="O60" s="9" t="s">
        <v>63</v>
      </c>
      <c r="P60" s="2" t="e">
        <f>+Precio_diario_frutas[[#This Row],[Precio promedio ponderado]]/#REF!</f>
        <v>#REF!</v>
      </c>
      <c r="Q60" s="2">
        <f>+VLOOKUP(Precio_diario_frutas[[#This Row],[Unidad de comercialización]],Codigos_kg[],2,0)</f>
        <v>15</v>
      </c>
    </row>
    <row r="61" spans="1:17" hidden="1" x14ac:dyDescent="0.35">
      <c r="A61" s="8" t="s">
        <v>60</v>
      </c>
      <c r="B61" s="3" t="str">
        <f>+VLOOKUP(A61,Codigos_mercados_mayoristas[],2,0)</f>
        <v>Valparaíso</v>
      </c>
      <c r="C61" s="4">
        <v>44131</v>
      </c>
      <c r="D61" s="3">
        <f>+VLOOKUP(A61,Codigos_mercados_mayoristas[],3,0)</f>
        <v>5</v>
      </c>
      <c r="E61" s="3" t="s">
        <v>655</v>
      </c>
      <c r="F61" s="3" t="str">
        <f>+VLOOKUP(G61,Codigos_class_frutas[],2,0)</f>
        <v>Frutos de pepita</v>
      </c>
      <c r="G61" s="3" t="s">
        <v>242</v>
      </c>
      <c r="H61" s="3" t="s">
        <v>243</v>
      </c>
      <c r="I61" s="3" t="s">
        <v>200</v>
      </c>
      <c r="J61" s="2">
        <v>80</v>
      </c>
      <c r="K61" s="2">
        <v>13000</v>
      </c>
      <c r="L61" s="2">
        <v>13000</v>
      </c>
      <c r="M61" s="2">
        <v>13000</v>
      </c>
      <c r="N61" s="3" t="s">
        <v>244</v>
      </c>
      <c r="O61" s="9" t="s">
        <v>245</v>
      </c>
      <c r="P61" s="2" t="e">
        <f>+Precio_diario_frutas[[#This Row],[Precio promedio ponderado]]/#REF!</f>
        <v>#REF!</v>
      </c>
      <c r="Q61" s="2">
        <f>+VLOOKUP(Precio_diario_frutas[[#This Row],[Unidad de comercialización]],Codigos_kg[],2,0)</f>
        <v>18</v>
      </c>
    </row>
    <row r="62" spans="1:17" hidden="1" x14ac:dyDescent="0.35">
      <c r="A62" s="8" t="s">
        <v>60</v>
      </c>
      <c r="B62" s="3" t="str">
        <f>+VLOOKUP(A62,Codigos_mercados_mayoristas[],2,0)</f>
        <v>Valparaíso</v>
      </c>
      <c r="C62" s="4">
        <v>44131</v>
      </c>
      <c r="D62" s="3">
        <f>+VLOOKUP(A62,Codigos_mercados_mayoristas[],3,0)</f>
        <v>5</v>
      </c>
      <c r="E62" s="3" t="s">
        <v>655</v>
      </c>
      <c r="F62" s="3" t="str">
        <f>+VLOOKUP(G62,Codigos_class_frutas[],2,0)</f>
        <v>Frutos de pepita</v>
      </c>
      <c r="G62" s="3" t="s">
        <v>242</v>
      </c>
      <c r="H62" s="3" t="s">
        <v>243</v>
      </c>
      <c r="I62" s="3" t="s">
        <v>19</v>
      </c>
      <c r="J62" s="2">
        <v>87</v>
      </c>
      <c r="K62" s="2">
        <v>12000</v>
      </c>
      <c r="L62" s="2">
        <v>12000</v>
      </c>
      <c r="M62" s="2">
        <v>12000</v>
      </c>
      <c r="N62" s="3" t="s">
        <v>244</v>
      </c>
      <c r="O62" s="9" t="s">
        <v>245</v>
      </c>
      <c r="P62" s="2" t="e">
        <f>+Precio_diario_frutas[[#This Row],[Precio promedio ponderado]]/#REF!</f>
        <v>#REF!</v>
      </c>
      <c r="Q62" s="2">
        <f>+VLOOKUP(Precio_diario_frutas[[#This Row],[Unidad de comercialización]],Codigos_kg[],2,0)</f>
        <v>18</v>
      </c>
    </row>
    <row r="63" spans="1:17" hidden="1" x14ac:dyDescent="0.35">
      <c r="A63" s="8" t="s">
        <v>60</v>
      </c>
      <c r="B63" s="3" t="str">
        <f>+VLOOKUP(A63,Codigos_mercados_mayoristas[],2,0)</f>
        <v>Valparaíso</v>
      </c>
      <c r="C63" s="4">
        <v>44131</v>
      </c>
      <c r="D63" s="3">
        <f>+VLOOKUP(A63,Codigos_mercados_mayoristas[],3,0)</f>
        <v>5</v>
      </c>
      <c r="E63" s="3" t="s">
        <v>655</v>
      </c>
      <c r="F63" s="3" t="str">
        <f>+VLOOKUP(G63,Codigos_class_frutas[],2,0)</f>
        <v>Frutos de pepita</v>
      </c>
      <c r="G63" s="3" t="s">
        <v>242</v>
      </c>
      <c r="H63" s="3" t="s">
        <v>243</v>
      </c>
      <c r="I63" s="3" t="s">
        <v>13</v>
      </c>
      <c r="J63" s="2">
        <v>70</v>
      </c>
      <c r="K63" s="2">
        <v>10000</v>
      </c>
      <c r="L63" s="2">
        <v>10000</v>
      </c>
      <c r="M63" s="2">
        <v>10000</v>
      </c>
      <c r="N63" s="3" t="s">
        <v>244</v>
      </c>
      <c r="O63" s="9" t="s">
        <v>245</v>
      </c>
      <c r="P63" s="2" t="e">
        <f>+Precio_diario_frutas[[#This Row],[Precio promedio ponderado]]/#REF!</f>
        <v>#REF!</v>
      </c>
      <c r="Q63" s="2">
        <f>+VLOOKUP(Precio_diario_frutas[[#This Row],[Unidad de comercialización]],Codigos_kg[],2,0)</f>
        <v>18</v>
      </c>
    </row>
    <row r="64" spans="1:17" hidden="1" x14ac:dyDescent="0.35">
      <c r="A64" s="8" t="s">
        <v>60</v>
      </c>
      <c r="B64" s="3" t="str">
        <f>+VLOOKUP(A64,Codigos_mercados_mayoristas[],2,0)</f>
        <v>Valparaíso</v>
      </c>
      <c r="C64" s="4">
        <v>44131</v>
      </c>
      <c r="D64" s="3">
        <f>+VLOOKUP(A64,Codigos_mercados_mayoristas[],3,0)</f>
        <v>5</v>
      </c>
      <c r="E64" s="3" t="s">
        <v>655</v>
      </c>
      <c r="F64" s="3" t="str">
        <f>+VLOOKUP(G64,Codigos_class_frutas[],2,0)</f>
        <v>Tropicales y subtropicales</v>
      </c>
      <c r="G64" s="3" t="s">
        <v>198</v>
      </c>
      <c r="H64" s="3" t="s">
        <v>246</v>
      </c>
      <c r="I64" s="3" t="s">
        <v>19</v>
      </c>
      <c r="J64" s="2">
        <v>108</v>
      </c>
      <c r="K64" s="2">
        <v>17000</v>
      </c>
      <c r="L64" s="2">
        <v>17000</v>
      </c>
      <c r="M64" s="2">
        <v>17000</v>
      </c>
      <c r="N64" s="3" t="s">
        <v>25</v>
      </c>
      <c r="O64" s="9" t="s">
        <v>206</v>
      </c>
      <c r="P64" s="2" t="e">
        <f>+Precio_diario_frutas[[#This Row],[Precio promedio ponderado]]/#REF!</f>
        <v>#REF!</v>
      </c>
      <c r="Q64" s="2">
        <f>+VLOOKUP(Precio_diario_frutas[[#This Row],[Unidad de comercialización]],Codigos_kg[],2,0)</f>
        <v>12</v>
      </c>
    </row>
    <row r="65" spans="1:17" hidden="1" x14ac:dyDescent="0.35">
      <c r="A65" s="8" t="s">
        <v>60</v>
      </c>
      <c r="B65" s="3" t="str">
        <f>+VLOOKUP(A65,Codigos_mercados_mayoristas[],2,0)</f>
        <v>Valparaíso</v>
      </c>
      <c r="C65" s="4">
        <v>44131</v>
      </c>
      <c r="D65" s="3">
        <f>+VLOOKUP(A65,Codigos_mercados_mayoristas[],3,0)</f>
        <v>5</v>
      </c>
      <c r="E65" s="3" t="s">
        <v>655</v>
      </c>
      <c r="F65" s="3" t="str">
        <f>+VLOOKUP(G65,Codigos_class_frutas[],2,0)</f>
        <v>Tropicales y subtropicales</v>
      </c>
      <c r="G65" s="3" t="s">
        <v>198</v>
      </c>
      <c r="H65" s="3" t="s">
        <v>246</v>
      </c>
      <c r="I65" s="3" t="s">
        <v>13</v>
      </c>
      <c r="J65" s="2">
        <v>162</v>
      </c>
      <c r="K65" s="2">
        <v>17000</v>
      </c>
      <c r="L65" s="2">
        <v>17000</v>
      </c>
      <c r="M65" s="2">
        <v>17000</v>
      </c>
      <c r="N65" s="3" t="s">
        <v>202</v>
      </c>
      <c r="O65" s="9" t="s">
        <v>206</v>
      </c>
      <c r="P65" s="2" t="e">
        <f>+Precio_diario_frutas[[#This Row],[Precio promedio ponderado]]/#REF!</f>
        <v>#REF!</v>
      </c>
      <c r="Q65" s="2">
        <f>+VLOOKUP(Precio_diario_frutas[[#This Row],[Unidad de comercialización]],Codigos_kg[],2,0)</f>
        <v>14</v>
      </c>
    </row>
    <row r="66" spans="1:17" hidden="1" x14ac:dyDescent="0.35">
      <c r="A66" s="8" t="s">
        <v>60</v>
      </c>
      <c r="B66" s="3" t="str">
        <f>+VLOOKUP(A66,Codigos_mercados_mayoristas[],2,0)</f>
        <v>Valparaíso</v>
      </c>
      <c r="C66" s="4">
        <v>44131</v>
      </c>
      <c r="D66" s="3">
        <f>+VLOOKUP(A66,Codigos_mercados_mayoristas[],3,0)</f>
        <v>5</v>
      </c>
      <c r="E66" s="3" t="s">
        <v>655</v>
      </c>
      <c r="F66" s="3" t="str">
        <f>+VLOOKUP(G66,Codigos_class_frutas[],2,0)</f>
        <v>Tropicales y subtropicales</v>
      </c>
      <c r="G66" s="3" t="s">
        <v>204</v>
      </c>
      <c r="H66" s="3" t="s">
        <v>12</v>
      </c>
      <c r="I66" s="3" t="s">
        <v>247</v>
      </c>
      <c r="J66" s="2">
        <v>200</v>
      </c>
      <c r="K66" s="2">
        <v>12000</v>
      </c>
      <c r="L66" s="2">
        <v>12000</v>
      </c>
      <c r="M66" s="2">
        <v>12000</v>
      </c>
      <c r="N66" s="3" t="s">
        <v>147</v>
      </c>
      <c r="O66" s="9" t="s">
        <v>206</v>
      </c>
      <c r="P66" s="2" t="e">
        <f>+Precio_diario_frutas[[#This Row],[Precio promedio ponderado]]/#REF!</f>
        <v>#REF!</v>
      </c>
      <c r="Q66" s="2">
        <f>+VLOOKUP(Precio_diario_frutas[[#This Row],[Unidad de comercialización]],Codigos_kg[],2,0)</f>
        <v>20</v>
      </c>
    </row>
    <row r="67" spans="1:17" hidden="1" x14ac:dyDescent="0.35">
      <c r="A67" s="8" t="s">
        <v>60</v>
      </c>
      <c r="B67" s="3" t="str">
        <f>+VLOOKUP(A67,Codigos_mercados_mayoristas[],2,0)</f>
        <v>Valparaíso</v>
      </c>
      <c r="C67" s="4">
        <v>44131</v>
      </c>
      <c r="D67" s="3">
        <f>+VLOOKUP(A67,Codigos_mercados_mayoristas[],3,0)</f>
        <v>5</v>
      </c>
      <c r="E67" s="3" t="s">
        <v>655</v>
      </c>
      <c r="F67" s="3" t="str">
        <f>+VLOOKUP(G67,Codigos_class_frutas[],2,0)</f>
        <v>Tropicales y subtropicales</v>
      </c>
      <c r="G67" s="3" t="s">
        <v>204</v>
      </c>
      <c r="H67" s="3" t="s">
        <v>12</v>
      </c>
      <c r="I67" s="3" t="s">
        <v>205</v>
      </c>
      <c r="J67" s="2">
        <v>440</v>
      </c>
      <c r="K67" s="2">
        <v>12500</v>
      </c>
      <c r="L67" s="2">
        <v>13000</v>
      </c>
      <c r="M67" s="2">
        <v>12772.727000000001</v>
      </c>
      <c r="N67" s="3" t="s">
        <v>147</v>
      </c>
      <c r="O67" s="9" t="s">
        <v>206</v>
      </c>
      <c r="P67" s="2" t="e">
        <f>+Precio_diario_frutas[[#This Row],[Precio promedio ponderado]]/#REF!</f>
        <v>#REF!</v>
      </c>
      <c r="Q67" s="2">
        <f>+VLOOKUP(Precio_diario_frutas[[#This Row],[Unidad de comercialización]],Codigos_kg[],2,0)</f>
        <v>20</v>
      </c>
    </row>
    <row r="68" spans="1:17" hidden="1" x14ac:dyDescent="0.35">
      <c r="A68" s="8" t="s">
        <v>107</v>
      </c>
      <c r="B68" s="3" t="str">
        <f>+VLOOKUP(A68,Codigos_mercados_mayoristas[],2,0)</f>
        <v>Los Lagos</v>
      </c>
      <c r="C68" s="4">
        <v>44131</v>
      </c>
      <c r="D68" s="3">
        <f>+VLOOKUP(A68,Codigos_mercados_mayoristas[],3,0)</f>
        <v>10</v>
      </c>
      <c r="E68" s="3" t="s">
        <v>655</v>
      </c>
      <c r="F68" s="3" t="str">
        <f>+VLOOKUP(G68,Codigos_class_frutas[],2,0)</f>
        <v>Otros</v>
      </c>
      <c r="G68" s="3" t="s">
        <v>209</v>
      </c>
      <c r="H68" s="3" t="s">
        <v>210</v>
      </c>
      <c r="I68" s="3" t="s">
        <v>19</v>
      </c>
      <c r="J68" s="2">
        <v>160</v>
      </c>
      <c r="K68" s="2">
        <v>1900</v>
      </c>
      <c r="L68" s="2">
        <v>2000</v>
      </c>
      <c r="M68" s="2">
        <v>1950</v>
      </c>
      <c r="N68" s="3" t="s">
        <v>248</v>
      </c>
      <c r="O68" s="9" t="s">
        <v>45</v>
      </c>
      <c r="P68" s="2" t="e">
        <f>+Precio_diario_frutas[[#This Row],[Precio promedio ponderado]]/#REF!</f>
        <v>#REF!</v>
      </c>
      <c r="Q68" s="2">
        <f>+VLOOKUP(Precio_diario_frutas[[#This Row],[Unidad de comercialización]],Codigos_kg[],2,0)</f>
        <v>1</v>
      </c>
    </row>
    <row r="69" spans="1:17" hidden="1" x14ac:dyDescent="0.35">
      <c r="A69" s="8" t="s">
        <v>107</v>
      </c>
      <c r="B69" s="3" t="str">
        <f>+VLOOKUP(A69,Codigos_mercados_mayoristas[],2,0)</f>
        <v>Los Lagos</v>
      </c>
      <c r="C69" s="4">
        <v>44131</v>
      </c>
      <c r="D69" s="3">
        <f>+VLOOKUP(A69,Codigos_mercados_mayoristas[],3,0)</f>
        <v>10</v>
      </c>
      <c r="E69" s="3" t="s">
        <v>655</v>
      </c>
      <c r="F69" s="3" t="str">
        <f>+VLOOKUP(G69,Codigos_class_frutas[],2,0)</f>
        <v>Berries</v>
      </c>
      <c r="G69" s="3" t="s">
        <v>212</v>
      </c>
      <c r="H69" s="3" t="s">
        <v>12</v>
      </c>
      <c r="I69" s="3" t="s">
        <v>19</v>
      </c>
      <c r="J69" s="2">
        <v>500</v>
      </c>
      <c r="K69" s="2">
        <v>11000</v>
      </c>
      <c r="L69" s="2">
        <v>12000</v>
      </c>
      <c r="M69" s="2">
        <v>11500</v>
      </c>
      <c r="N69" s="3" t="s">
        <v>213</v>
      </c>
      <c r="O69" s="9" t="s">
        <v>155</v>
      </c>
      <c r="P69" s="2" t="e">
        <f>+Precio_diario_frutas[[#This Row],[Precio promedio ponderado]]/#REF!</f>
        <v>#REF!</v>
      </c>
      <c r="Q69" s="2">
        <f>+VLOOKUP(Precio_diario_frutas[[#This Row],[Unidad de comercialización]],Codigos_kg[],2,0)</f>
        <v>7</v>
      </c>
    </row>
    <row r="70" spans="1:17" hidden="1" x14ac:dyDescent="0.35">
      <c r="A70" s="8" t="s">
        <v>107</v>
      </c>
      <c r="B70" s="3" t="str">
        <f>+VLOOKUP(A70,Codigos_mercados_mayoristas[],2,0)</f>
        <v>Los Lagos</v>
      </c>
      <c r="C70" s="4">
        <v>44131</v>
      </c>
      <c r="D70" s="3">
        <f>+VLOOKUP(A70,Codigos_mercados_mayoristas[],3,0)</f>
        <v>10</v>
      </c>
      <c r="E70" s="3" t="s">
        <v>655</v>
      </c>
      <c r="F70" s="3" t="str">
        <f>+VLOOKUP(G70,Codigos_class_frutas[],2,0)</f>
        <v>Berries</v>
      </c>
      <c r="G70" s="3" t="s">
        <v>249</v>
      </c>
      <c r="H70" s="3" t="s">
        <v>250</v>
      </c>
      <c r="I70" s="3" t="s">
        <v>19</v>
      </c>
      <c r="J70" s="2">
        <v>400</v>
      </c>
      <c r="K70" s="2">
        <v>15000</v>
      </c>
      <c r="L70" s="2">
        <v>16000</v>
      </c>
      <c r="M70" s="2">
        <v>15500</v>
      </c>
      <c r="N70" s="3" t="s">
        <v>29</v>
      </c>
      <c r="O70" s="9" t="s">
        <v>123</v>
      </c>
      <c r="P70" s="2" t="e">
        <f>+Precio_diario_frutas[[#This Row],[Precio promedio ponderado]]/#REF!</f>
        <v>#REF!</v>
      </c>
      <c r="Q70" s="2">
        <f>+VLOOKUP(Precio_diario_frutas[[#This Row],[Unidad de comercialización]],Codigos_kg[],2,0)</f>
        <v>15</v>
      </c>
    </row>
    <row r="71" spans="1:17" hidden="1" x14ac:dyDescent="0.35">
      <c r="A71" s="8" t="s">
        <v>107</v>
      </c>
      <c r="B71" s="3" t="str">
        <f>+VLOOKUP(A71,Codigos_mercados_mayoristas[],2,0)</f>
        <v>Los Lagos</v>
      </c>
      <c r="C71" s="4">
        <v>44131</v>
      </c>
      <c r="D71" s="3">
        <f>+VLOOKUP(A71,Codigos_mercados_mayoristas[],3,0)</f>
        <v>10</v>
      </c>
      <c r="E71" s="3" t="s">
        <v>655</v>
      </c>
      <c r="F71" s="3" t="str">
        <f>+VLOOKUP(G71,Codigos_class_frutas[],2,0)</f>
        <v>Cítricos</v>
      </c>
      <c r="G71" s="3" t="s">
        <v>214</v>
      </c>
      <c r="H71" s="3" t="s">
        <v>12</v>
      </c>
      <c r="I71" s="3" t="s">
        <v>215</v>
      </c>
      <c r="J71" s="2">
        <v>800</v>
      </c>
      <c r="K71" s="2">
        <v>9000</v>
      </c>
      <c r="L71" s="2">
        <v>10000</v>
      </c>
      <c r="M71" s="2">
        <v>9500</v>
      </c>
      <c r="N71" s="3" t="s">
        <v>122</v>
      </c>
      <c r="O71" s="9" t="s">
        <v>123</v>
      </c>
      <c r="P71" s="2" t="e">
        <f>+Precio_diario_frutas[[#This Row],[Precio promedio ponderado]]/#REF!</f>
        <v>#REF!</v>
      </c>
      <c r="Q71" s="2">
        <f>+VLOOKUP(Precio_diario_frutas[[#This Row],[Unidad de comercialización]],Codigos_kg[],2,0)</f>
        <v>16</v>
      </c>
    </row>
    <row r="72" spans="1:17" hidden="1" x14ac:dyDescent="0.35">
      <c r="A72" s="8" t="s">
        <v>107</v>
      </c>
      <c r="B72" s="3" t="str">
        <f>+VLOOKUP(A72,Codigos_mercados_mayoristas[],2,0)</f>
        <v>Los Lagos</v>
      </c>
      <c r="C72" s="4">
        <v>44131</v>
      </c>
      <c r="D72" s="3">
        <f>+VLOOKUP(A72,Codigos_mercados_mayoristas[],3,0)</f>
        <v>10</v>
      </c>
      <c r="E72" s="3" t="s">
        <v>655</v>
      </c>
      <c r="F72" s="3" t="str">
        <f>+VLOOKUP(G72,Codigos_class_frutas[],2,0)</f>
        <v>Cítricos</v>
      </c>
      <c r="G72" s="3" t="s">
        <v>214</v>
      </c>
      <c r="H72" s="3" t="s">
        <v>12</v>
      </c>
      <c r="I72" s="3" t="s">
        <v>216</v>
      </c>
      <c r="J72" s="2">
        <v>300</v>
      </c>
      <c r="K72" s="2">
        <v>7000</v>
      </c>
      <c r="L72" s="2">
        <v>7000</v>
      </c>
      <c r="M72" s="2">
        <v>7000</v>
      </c>
      <c r="N72" s="3" t="s">
        <v>122</v>
      </c>
      <c r="O72" s="9" t="s">
        <v>123</v>
      </c>
      <c r="P72" s="2" t="e">
        <f>+Precio_diario_frutas[[#This Row],[Precio promedio ponderado]]/#REF!</f>
        <v>#REF!</v>
      </c>
      <c r="Q72" s="2">
        <f>+VLOOKUP(Precio_diario_frutas[[#This Row],[Unidad de comercialización]],Codigos_kg[],2,0)</f>
        <v>16</v>
      </c>
    </row>
    <row r="73" spans="1:17" hidden="1" x14ac:dyDescent="0.35">
      <c r="A73" s="8" t="s">
        <v>107</v>
      </c>
      <c r="B73" s="3" t="str">
        <f>+VLOOKUP(A73,Codigos_mercados_mayoristas[],2,0)</f>
        <v>Los Lagos</v>
      </c>
      <c r="C73" s="4">
        <v>44131</v>
      </c>
      <c r="D73" s="3">
        <f>+VLOOKUP(A73,Codigos_mercados_mayoristas[],3,0)</f>
        <v>10</v>
      </c>
      <c r="E73" s="3" t="s">
        <v>655</v>
      </c>
      <c r="F73" s="3" t="str">
        <f>+VLOOKUP(G73,Codigos_class_frutas[],2,0)</f>
        <v>Cítricos</v>
      </c>
      <c r="G73" s="3" t="s">
        <v>218</v>
      </c>
      <c r="H73" s="3" t="s">
        <v>219</v>
      </c>
      <c r="I73" s="3" t="s">
        <v>200</v>
      </c>
      <c r="J73" s="2">
        <v>200</v>
      </c>
      <c r="K73" s="2">
        <v>9500</v>
      </c>
      <c r="L73" s="2">
        <v>9500</v>
      </c>
      <c r="M73" s="2">
        <v>9500</v>
      </c>
      <c r="N73" s="3" t="s">
        <v>220</v>
      </c>
      <c r="O73" s="9" t="s">
        <v>45</v>
      </c>
      <c r="P73" s="2" t="e">
        <f>+Precio_diario_frutas[[#This Row],[Precio promedio ponderado]]/#REF!</f>
        <v>#REF!</v>
      </c>
      <c r="Q73" s="2">
        <f>+VLOOKUP(Precio_diario_frutas[[#This Row],[Unidad de comercialización]],Codigos_kg[],2,0)</f>
        <v>10</v>
      </c>
    </row>
    <row r="74" spans="1:17" hidden="1" x14ac:dyDescent="0.35">
      <c r="A74" s="8" t="s">
        <v>107</v>
      </c>
      <c r="B74" s="3" t="str">
        <f>+VLOOKUP(A74,Codigos_mercados_mayoristas[],2,0)</f>
        <v>Los Lagos</v>
      </c>
      <c r="C74" s="4">
        <v>44131</v>
      </c>
      <c r="D74" s="3">
        <f>+VLOOKUP(A74,Codigos_mercados_mayoristas[],3,0)</f>
        <v>10</v>
      </c>
      <c r="E74" s="3" t="s">
        <v>655</v>
      </c>
      <c r="F74" s="3" t="str">
        <f>+VLOOKUP(G74,Codigos_class_frutas[],2,0)</f>
        <v>Cítricos</v>
      </c>
      <c r="G74" s="3" t="s">
        <v>218</v>
      </c>
      <c r="H74" s="3" t="s">
        <v>219</v>
      </c>
      <c r="I74" s="3" t="s">
        <v>19</v>
      </c>
      <c r="J74" s="2">
        <v>400</v>
      </c>
      <c r="K74" s="2">
        <v>7000</v>
      </c>
      <c r="L74" s="2">
        <v>7500</v>
      </c>
      <c r="M74" s="2">
        <v>7250</v>
      </c>
      <c r="N74" s="3" t="s">
        <v>220</v>
      </c>
      <c r="O74" s="9" t="s">
        <v>45</v>
      </c>
      <c r="P74" s="2" t="e">
        <f>+Precio_diario_frutas[[#This Row],[Precio promedio ponderado]]/#REF!</f>
        <v>#REF!</v>
      </c>
      <c r="Q74" s="2">
        <f>+VLOOKUP(Precio_diario_frutas[[#This Row],[Unidad de comercialización]],Codigos_kg[],2,0)</f>
        <v>10</v>
      </c>
    </row>
    <row r="75" spans="1:17" hidden="1" x14ac:dyDescent="0.35">
      <c r="A75" s="8" t="s">
        <v>107</v>
      </c>
      <c r="B75" s="3" t="str">
        <f>+VLOOKUP(A75,Codigos_mercados_mayoristas[],2,0)</f>
        <v>Los Lagos</v>
      </c>
      <c r="C75" s="4">
        <v>44131</v>
      </c>
      <c r="D75" s="3">
        <f>+VLOOKUP(A75,Codigos_mercados_mayoristas[],3,0)</f>
        <v>10</v>
      </c>
      <c r="E75" s="3" t="s">
        <v>655</v>
      </c>
      <c r="F75" s="3" t="str">
        <f>+VLOOKUP(G75,Codigos_class_frutas[],2,0)</f>
        <v>Tropicales y subtropicales</v>
      </c>
      <c r="G75" s="3" t="s">
        <v>229</v>
      </c>
      <c r="H75" s="3" t="s">
        <v>12</v>
      </c>
      <c r="I75" s="3" t="s">
        <v>19</v>
      </c>
      <c r="J75" s="2">
        <v>120</v>
      </c>
      <c r="K75" s="2">
        <v>8000</v>
      </c>
      <c r="L75" s="2">
        <v>8500</v>
      </c>
      <c r="M75" s="2">
        <v>8250</v>
      </c>
      <c r="N75" s="3" t="s">
        <v>230</v>
      </c>
      <c r="O75" s="9" t="s">
        <v>34</v>
      </c>
      <c r="P75" s="2" t="e">
        <f>+Precio_diario_frutas[[#This Row],[Precio promedio ponderado]]/#REF!</f>
        <v>#REF!</v>
      </c>
      <c r="Q75" s="2">
        <f>+VLOOKUP(Precio_diario_frutas[[#This Row],[Unidad de comercialización]],Codigos_kg[],2,0)</f>
        <v>4</v>
      </c>
    </row>
    <row r="76" spans="1:17" hidden="1" x14ac:dyDescent="0.35">
      <c r="A76" s="8" t="s">
        <v>107</v>
      </c>
      <c r="B76" s="3" t="str">
        <f>+VLOOKUP(A76,Codigos_mercados_mayoristas[],2,0)</f>
        <v>Los Lagos</v>
      </c>
      <c r="C76" s="4">
        <v>44131</v>
      </c>
      <c r="D76" s="3">
        <f>+VLOOKUP(A76,Codigos_mercados_mayoristas[],3,0)</f>
        <v>10</v>
      </c>
      <c r="E76" s="3" t="s">
        <v>655</v>
      </c>
      <c r="F76" s="3" t="str">
        <f>+VLOOKUP(G76,Codigos_class_frutas[],2,0)</f>
        <v>Frutos de pepita</v>
      </c>
      <c r="G76" s="3" t="s">
        <v>231</v>
      </c>
      <c r="H76" s="3" t="s">
        <v>232</v>
      </c>
      <c r="I76" s="3" t="s">
        <v>19</v>
      </c>
      <c r="J76" s="2">
        <v>250</v>
      </c>
      <c r="K76" s="2">
        <v>15000</v>
      </c>
      <c r="L76" s="2">
        <v>15000</v>
      </c>
      <c r="M76" s="2">
        <v>15000</v>
      </c>
      <c r="N76" s="3" t="s">
        <v>251</v>
      </c>
      <c r="O76" s="9" t="s">
        <v>252</v>
      </c>
      <c r="P76" s="2" t="e">
        <f>+Precio_diario_frutas[[#This Row],[Precio promedio ponderado]]/#REF!</f>
        <v>#REF!</v>
      </c>
      <c r="Q76" s="2">
        <f>+VLOOKUP(Precio_diario_frutas[[#This Row],[Unidad de comercialización]],Codigos_kg[],2,0)</f>
        <v>15</v>
      </c>
    </row>
    <row r="77" spans="1:17" hidden="1" x14ac:dyDescent="0.35">
      <c r="A77" s="8" t="s">
        <v>107</v>
      </c>
      <c r="B77" s="3" t="str">
        <f>+VLOOKUP(A77,Codigos_mercados_mayoristas[],2,0)</f>
        <v>Los Lagos</v>
      </c>
      <c r="C77" s="4">
        <v>44131</v>
      </c>
      <c r="D77" s="3">
        <f>+VLOOKUP(A77,Codigos_mercados_mayoristas[],3,0)</f>
        <v>10</v>
      </c>
      <c r="E77" s="3" t="s">
        <v>655</v>
      </c>
      <c r="F77" s="3" t="str">
        <f>+VLOOKUP(G77,Codigos_class_frutas[],2,0)</f>
        <v>Frutos de pepita</v>
      </c>
      <c r="G77" s="3" t="s">
        <v>231</v>
      </c>
      <c r="H77" s="3" t="s">
        <v>232</v>
      </c>
      <c r="I77" s="3" t="s">
        <v>13</v>
      </c>
      <c r="J77" s="2">
        <v>250</v>
      </c>
      <c r="K77" s="2">
        <v>12000</v>
      </c>
      <c r="L77" s="2">
        <v>12000</v>
      </c>
      <c r="M77" s="2">
        <v>12000</v>
      </c>
      <c r="N77" s="3" t="s">
        <v>251</v>
      </c>
      <c r="O77" s="9" t="s">
        <v>252</v>
      </c>
      <c r="P77" s="2" t="e">
        <f>+Precio_diario_frutas[[#This Row],[Precio promedio ponderado]]/#REF!</f>
        <v>#REF!</v>
      </c>
      <c r="Q77" s="2">
        <f>+VLOOKUP(Precio_diario_frutas[[#This Row],[Unidad de comercialización]],Codigos_kg[],2,0)</f>
        <v>15</v>
      </c>
    </row>
    <row r="78" spans="1:17" hidden="1" x14ac:dyDescent="0.35">
      <c r="A78" s="8" t="s">
        <v>107</v>
      </c>
      <c r="B78" s="3" t="str">
        <f>+VLOOKUP(A78,Codigos_mercados_mayoristas[],2,0)</f>
        <v>Los Lagos</v>
      </c>
      <c r="C78" s="4">
        <v>44131</v>
      </c>
      <c r="D78" s="3">
        <f>+VLOOKUP(A78,Codigos_mercados_mayoristas[],3,0)</f>
        <v>10</v>
      </c>
      <c r="E78" s="3" t="s">
        <v>655</v>
      </c>
      <c r="F78" s="3" t="str">
        <f>+VLOOKUP(G78,Codigos_class_frutas[],2,0)</f>
        <v>Frutos de pepita</v>
      </c>
      <c r="G78" s="3" t="s">
        <v>231</v>
      </c>
      <c r="H78" s="3" t="s">
        <v>236</v>
      </c>
      <c r="I78" s="3" t="s">
        <v>19</v>
      </c>
      <c r="J78" s="2">
        <v>300</v>
      </c>
      <c r="K78" s="2">
        <v>15000</v>
      </c>
      <c r="L78" s="2">
        <v>15000</v>
      </c>
      <c r="M78" s="2">
        <v>15000</v>
      </c>
      <c r="N78" s="3" t="s">
        <v>251</v>
      </c>
      <c r="O78" s="9" t="s">
        <v>252</v>
      </c>
      <c r="P78" s="2" t="e">
        <f>+Precio_diario_frutas[[#This Row],[Precio promedio ponderado]]/#REF!</f>
        <v>#REF!</v>
      </c>
      <c r="Q78" s="2">
        <f>+VLOOKUP(Precio_diario_frutas[[#This Row],[Unidad de comercialización]],Codigos_kg[],2,0)</f>
        <v>15</v>
      </c>
    </row>
    <row r="79" spans="1:17" hidden="1" x14ac:dyDescent="0.35">
      <c r="A79" s="8" t="s">
        <v>107</v>
      </c>
      <c r="B79" s="3" t="str">
        <f>+VLOOKUP(A79,Codigos_mercados_mayoristas[],2,0)</f>
        <v>Los Lagos</v>
      </c>
      <c r="C79" s="4">
        <v>44131</v>
      </c>
      <c r="D79" s="3">
        <f>+VLOOKUP(A79,Codigos_mercados_mayoristas[],3,0)</f>
        <v>10</v>
      </c>
      <c r="E79" s="3" t="s">
        <v>655</v>
      </c>
      <c r="F79" s="3" t="str">
        <f>+VLOOKUP(G79,Codigos_class_frutas[],2,0)</f>
        <v>Frutos de pepita</v>
      </c>
      <c r="G79" s="3" t="s">
        <v>231</v>
      </c>
      <c r="H79" s="3" t="s">
        <v>236</v>
      </c>
      <c r="I79" s="3" t="s">
        <v>13</v>
      </c>
      <c r="J79" s="2">
        <v>300</v>
      </c>
      <c r="K79" s="2">
        <v>12000</v>
      </c>
      <c r="L79" s="2">
        <v>12000</v>
      </c>
      <c r="M79" s="2">
        <v>12000</v>
      </c>
      <c r="N79" s="3" t="s">
        <v>251</v>
      </c>
      <c r="O79" s="9" t="s">
        <v>252</v>
      </c>
      <c r="P79" s="2" t="e">
        <f>+Precio_diario_frutas[[#This Row],[Precio promedio ponderado]]/#REF!</f>
        <v>#REF!</v>
      </c>
      <c r="Q79" s="2">
        <f>+VLOOKUP(Precio_diario_frutas[[#This Row],[Unidad de comercialización]],Codigos_kg[],2,0)</f>
        <v>15</v>
      </c>
    </row>
    <row r="80" spans="1:17" hidden="1" x14ac:dyDescent="0.35">
      <c r="A80" s="8" t="s">
        <v>107</v>
      </c>
      <c r="B80" s="3" t="str">
        <f>+VLOOKUP(A80,Codigos_mercados_mayoristas[],2,0)</f>
        <v>Los Lagos</v>
      </c>
      <c r="C80" s="4">
        <v>44131</v>
      </c>
      <c r="D80" s="3">
        <f>+VLOOKUP(A80,Codigos_mercados_mayoristas[],3,0)</f>
        <v>10</v>
      </c>
      <c r="E80" s="3" t="s">
        <v>655</v>
      </c>
      <c r="F80" s="3" t="str">
        <f>+VLOOKUP(G80,Codigos_class_frutas[],2,0)</f>
        <v>Frutos de pepita</v>
      </c>
      <c r="G80" s="3" t="s">
        <v>231</v>
      </c>
      <c r="H80" s="3" t="s">
        <v>237</v>
      </c>
      <c r="I80" s="3" t="s">
        <v>19</v>
      </c>
      <c r="J80" s="2">
        <v>150</v>
      </c>
      <c r="K80" s="2">
        <v>15000</v>
      </c>
      <c r="L80" s="2">
        <v>15000</v>
      </c>
      <c r="M80" s="2">
        <v>15000</v>
      </c>
      <c r="N80" s="3" t="s">
        <v>251</v>
      </c>
      <c r="O80" s="9" t="s">
        <v>252</v>
      </c>
      <c r="P80" s="2" t="e">
        <f>+Precio_diario_frutas[[#This Row],[Precio promedio ponderado]]/#REF!</f>
        <v>#REF!</v>
      </c>
      <c r="Q80" s="2">
        <f>+VLOOKUP(Precio_diario_frutas[[#This Row],[Unidad de comercialización]],Codigos_kg[],2,0)</f>
        <v>15</v>
      </c>
    </row>
    <row r="81" spans="1:17" hidden="1" x14ac:dyDescent="0.35">
      <c r="A81" s="8" t="s">
        <v>107</v>
      </c>
      <c r="B81" s="3" t="str">
        <f>+VLOOKUP(A81,Codigos_mercados_mayoristas[],2,0)</f>
        <v>Los Lagos</v>
      </c>
      <c r="C81" s="4">
        <v>44131</v>
      </c>
      <c r="D81" s="3">
        <f>+VLOOKUP(A81,Codigos_mercados_mayoristas[],3,0)</f>
        <v>10</v>
      </c>
      <c r="E81" s="3" t="s">
        <v>655</v>
      </c>
      <c r="F81" s="3" t="str">
        <f>+VLOOKUP(G81,Codigos_class_frutas[],2,0)</f>
        <v>Frutos de pepita</v>
      </c>
      <c r="G81" s="3" t="s">
        <v>231</v>
      </c>
      <c r="H81" s="3" t="s">
        <v>237</v>
      </c>
      <c r="I81" s="3" t="s">
        <v>13</v>
      </c>
      <c r="J81" s="2">
        <v>150</v>
      </c>
      <c r="K81" s="2">
        <v>12000</v>
      </c>
      <c r="L81" s="2">
        <v>12000</v>
      </c>
      <c r="M81" s="2">
        <v>12000</v>
      </c>
      <c r="N81" s="3" t="s">
        <v>251</v>
      </c>
      <c r="O81" s="9" t="s">
        <v>252</v>
      </c>
      <c r="P81" s="2" t="e">
        <f>+Precio_diario_frutas[[#This Row],[Precio promedio ponderado]]/#REF!</f>
        <v>#REF!</v>
      </c>
      <c r="Q81" s="2">
        <f>+VLOOKUP(Precio_diario_frutas[[#This Row],[Unidad de comercialización]],Codigos_kg[],2,0)</f>
        <v>15</v>
      </c>
    </row>
    <row r="82" spans="1:17" hidden="1" x14ac:dyDescent="0.35">
      <c r="A82" s="8" t="s">
        <v>107</v>
      </c>
      <c r="B82" s="3" t="str">
        <f>+VLOOKUP(A82,Codigos_mercados_mayoristas[],2,0)</f>
        <v>Los Lagos</v>
      </c>
      <c r="C82" s="4">
        <v>44131</v>
      </c>
      <c r="D82" s="3">
        <f>+VLOOKUP(A82,Codigos_mercados_mayoristas[],3,0)</f>
        <v>10</v>
      </c>
      <c r="E82" s="3" t="s">
        <v>655</v>
      </c>
      <c r="F82" s="3" t="str">
        <f>+VLOOKUP(G82,Codigos_class_frutas[],2,0)</f>
        <v>Frutos de pepita</v>
      </c>
      <c r="G82" s="3" t="s">
        <v>231</v>
      </c>
      <c r="H82" s="3" t="s">
        <v>239</v>
      </c>
      <c r="I82" s="3" t="s">
        <v>19</v>
      </c>
      <c r="J82" s="2">
        <v>200</v>
      </c>
      <c r="K82" s="2">
        <v>15000</v>
      </c>
      <c r="L82" s="2">
        <v>15000</v>
      </c>
      <c r="M82" s="2">
        <v>15000</v>
      </c>
      <c r="N82" s="3" t="s">
        <v>251</v>
      </c>
      <c r="O82" s="9" t="s">
        <v>252</v>
      </c>
      <c r="P82" s="2" t="e">
        <f>+Precio_diario_frutas[[#This Row],[Precio promedio ponderado]]/#REF!</f>
        <v>#REF!</v>
      </c>
      <c r="Q82" s="2">
        <f>+VLOOKUP(Precio_diario_frutas[[#This Row],[Unidad de comercialización]],Codigos_kg[],2,0)</f>
        <v>15</v>
      </c>
    </row>
    <row r="83" spans="1:17" hidden="1" x14ac:dyDescent="0.35">
      <c r="A83" s="8" t="s">
        <v>107</v>
      </c>
      <c r="B83" s="3" t="str">
        <f>+VLOOKUP(A83,Codigos_mercados_mayoristas[],2,0)</f>
        <v>Los Lagos</v>
      </c>
      <c r="C83" s="4">
        <v>44131</v>
      </c>
      <c r="D83" s="3">
        <f>+VLOOKUP(A83,Codigos_mercados_mayoristas[],3,0)</f>
        <v>10</v>
      </c>
      <c r="E83" s="3" t="s">
        <v>655</v>
      </c>
      <c r="F83" s="3" t="str">
        <f>+VLOOKUP(G83,Codigos_class_frutas[],2,0)</f>
        <v>Frutos de pepita</v>
      </c>
      <c r="G83" s="3" t="s">
        <v>231</v>
      </c>
      <c r="H83" s="3" t="s">
        <v>239</v>
      </c>
      <c r="I83" s="3" t="s">
        <v>13</v>
      </c>
      <c r="J83" s="2">
        <v>200</v>
      </c>
      <c r="K83" s="2">
        <v>12000</v>
      </c>
      <c r="L83" s="2">
        <v>12000</v>
      </c>
      <c r="M83" s="2">
        <v>12000</v>
      </c>
      <c r="N83" s="3" t="s">
        <v>251</v>
      </c>
      <c r="O83" s="9" t="s">
        <v>252</v>
      </c>
      <c r="P83" s="2" t="e">
        <f>+Precio_diario_frutas[[#This Row],[Precio promedio ponderado]]/#REF!</f>
        <v>#REF!</v>
      </c>
      <c r="Q83" s="2">
        <f>+VLOOKUP(Precio_diario_frutas[[#This Row],[Unidad de comercialización]],Codigos_kg[],2,0)</f>
        <v>15</v>
      </c>
    </row>
    <row r="84" spans="1:17" hidden="1" x14ac:dyDescent="0.35">
      <c r="A84" s="8" t="s">
        <v>107</v>
      </c>
      <c r="B84" s="3" t="str">
        <f>+VLOOKUP(A84,Codigos_mercados_mayoristas[],2,0)</f>
        <v>Los Lagos</v>
      </c>
      <c r="C84" s="4">
        <v>44131</v>
      </c>
      <c r="D84" s="3">
        <f>+VLOOKUP(A84,Codigos_mercados_mayoristas[],3,0)</f>
        <v>10</v>
      </c>
      <c r="E84" s="3" t="s">
        <v>655</v>
      </c>
      <c r="F84" s="3" t="str">
        <f>+VLOOKUP(G84,Codigos_class_frutas[],2,0)</f>
        <v>Cítricos</v>
      </c>
      <c r="G84" s="3" t="s">
        <v>221</v>
      </c>
      <c r="H84" s="3" t="s">
        <v>224</v>
      </c>
      <c r="I84" s="3" t="s">
        <v>19</v>
      </c>
      <c r="J84" s="2">
        <v>600</v>
      </c>
      <c r="K84" s="2">
        <v>16000</v>
      </c>
      <c r="L84" s="2">
        <v>17000</v>
      </c>
      <c r="M84" s="2">
        <v>16500</v>
      </c>
      <c r="N84" s="3" t="s">
        <v>251</v>
      </c>
      <c r="O84" s="9" t="s">
        <v>155</v>
      </c>
      <c r="P84" s="2" t="e">
        <f>+Precio_diario_frutas[[#This Row],[Precio promedio ponderado]]/#REF!</f>
        <v>#REF!</v>
      </c>
      <c r="Q84" s="2">
        <f>+VLOOKUP(Precio_diario_frutas[[#This Row],[Unidad de comercialización]],Codigos_kg[],2,0)</f>
        <v>15</v>
      </c>
    </row>
    <row r="85" spans="1:17" hidden="1" x14ac:dyDescent="0.35">
      <c r="A85" s="8" t="s">
        <v>107</v>
      </c>
      <c r="B85" s="3" t="str">
        <f>+VLOOKUP(A85,Codigos_mercados_mayoristas[],2,0)</f>
        <v>Los Lagos</v>
      </c>
      <c r="C85" s="4">
        <v>44131</v>
      </c>
      <c r="D85" s="3">
        <f>+VLOOKUP(A85,Codigos_mercados_mayoristas[],3,0)</f>
        <v>10</v>
      </c>
      <c r="E85" s="3" t="s">
        <v>655</v>
      </c>
      <c r="F85" s="3" t="str">
        <f>+VLOOKUP(G85,Codigos_class_frutas[],2,0)</f>
        <v>Oleaginosos</v>
      </c>
      <c r="G85" s="3" t="s">
        <v>225</v>
      </c>
      <c r="H85" s="3" t="s">
        <v>226</v>
      </c>
      <c r="I85" s="3" t="s">
        <v>19</v>
      </c>
      <c r="J85" s="2">
        <v>150</v>
      </c>
      <c r="K85" s="2">
        <v>4300</v>
      </c>
      <c r="L85" s="2">
        <v>4300</v>
      </c>
      <c r="M85" s="2">
        <v>4300</v>
      </c>
      <c r="N85" s="3" t="s">
        <v>253</v>
      </c>
      <c r="O85" s="9" t="s">
        <v>63</v>
      </c>
      <c r="P85" s="2" t="e">
        <f>+Precio_diario_frutas[[#This Row],[Precio promedio ponderado]]/#REF!</f>
        <v>#REF!</v>
      </c>
      <c r="Q85" s="2">
        <f>+VLOOKUP(Precio_diario_frutas[[#This Row],[Unidad de comercialización]],Codigos_kg[],2,0)</f>
        <v>1</v>
      </c>
    </row>
    <row r="86" spans="1:17" hidden="1" x14ac:dyDescent="0.35">
      <c r="A86" s="8" t="s">
        <v>107</v>
      </c>
      <c r="B86" s="3" t="str">
        <f>+VLOOKUP(A86,Codigos_mercados_mayoristas[],2,0)</f>
        <v>Los Lagos</v>
      </c>
      <c r="C86" s="4">
        <v>44131</v>
      </c>
      <c r="D86" s="3">
        <f>+VLOOKUP(A86,Codigos_mercados_mayoristas[],3,0)</f>
        <v>10</v>
      </c>
      <c r="E86" s="3" t="s">
        <v>655</v>
      </c>
      <c r="F86" s="3" t="str">
        <f>+VLOOKUP(G86,Codigos_class_frutas[],2,0)</f>
        <v>Oleaginosos</v>
      </c>
      <c r="G86" s="3" t="s">
        <v>225</v>
      </c>
      <c r="H86" s="3" t="s">
        <v>226</v>
      </c>
      <c r="I86" s="3" t="s">
        <v>13</v>
      </c>
      <c r="J86" s="2">
        <v>150</v>
      </c>
      <c r="K86" s="2">
        <v>3800</v>
      </c>
      <c r="L86" s="2">
        <v>3800</v>
      </c>
      <c r="M86" s="2">
        <v>3800</v>
      </c>
      <c r="N86" s="3" t="s">
        <v>253</v>
      </c>
      <c r="O86" s="9" t="s">
        <v>63</v>
      </c>
      <c r="P86" s="2" t="e">
        <f>+Precio_diario_frutas[[#This Row],[Precio promedio ponderado]]/#REF!</f>
        <v>#REF!</v>
      </c>
      <c r="Q86" s="2">
        <f>+VLOOKUP(Precio_diario_frutas[[#This Row],[Unidad de comercialización]],Codigos_kg[],2,0)</f>
        <v>1</v>
      </c>
    </row>
    <row r="87" spans="1:17" hidden="1" x14ac:dyDescent="0.35">
      <c r="A87" s="8" t="s">
        <v>107</v>
      </c>
      <c r="B87" s="3" t="str">
        <f>+VLOOKUP(A87,Codigos_mercados_mayoristas[],2,0)</f>
        <v>Los Lagos</v>
      </c>
      <c r="C87" s="4">
        <v>44131</v>
      </c>
      <c r="D87" s="3">
        <f>+VLOOKUP(A87,Codigos_mercados_mayoristas[],3,0)</f>
        <v>10</v>
      </c>
      <c r="E87" s="3" t="s">
        <v>655</v>
      </c>
      <c r="F87" s="3" t="str">
        <f>+VLOOKUP(G87,Codigos_class_frutas[],2,0)</f>
        <v>Oleaginosos</v>
      </c>
      <c r="G87" s="3" t="s">
        <v>225</v>
      </c>
      <c r="H87" s="3" t="s">
        <v>226</v>
      </c>
      <c r="I87" s="3" t="s">
        <v>16</v>
      </c>
      <c r="J87" s="2">
        <v>150</v>
      </c>
      <c r="K87" s="2">
        <v>3200</v>
      </c>
      <c r="L87" s="2">
        <v>3200</v>
      </c>
      <c r="M87" s="2">
        <v>3200</v>
      </c>
      <c r="N87" s="3" t="s">
        <v>253</v>
      </c>
      <c r="O87" s="9" t="s">
        <v>63</v>
      </c>
      <c r="P87" s="2" t="e">
        <f>+Precio_diario_frutas[[#This Row],[Precio promedio ponderado]]/#REF!</f>
        <v>#REF!</v>
      </c>
      <c r="Q87" s="2">
        <f>+VLOOKUP(Precio_diario_frutas[[#This Row],[Unidad de comercialización]],Codigos_kg[],2,0)</f>
        <v>1</v>
      </c>
    </row>
    <row r="88" spans="1:17" hidden="1" x14ac:dyDescent="0.35">
      <c r="A88" s="8" t="s">
        <v>107</v>
      </c>
      <c r="B88" s="3" t="str">
        <f>+VLOOKUP(A88,Codigos_mercados_mayoristas[],2,0)</f>
        <v>Los Lagos</v>
      </c>
      <c r="C88" s="4">
        <v>44131</v>
      </c>
      <c r="D88" s="3">
        <f>+VLOOKUP(A88,Codigos_mercados_mayoristas[],3,0)</f>
        <v>10</v>
      </c>
      <c r="E88" s="3" t="s">
        <v>655</v>
      </c>
      <c r="F88" s="3" t="str">
        <f>+VLOOKUP(G88,Codigos_class_frutas[],2,0)</f>
        <v>Frutos de pepita</v>
      </c>
      <c r="G88" s="3" t="s">
        <v>242</v>
      </c>
      <c r="H88" s="3" t="s">
        <v>243</v>
      </c>
      <c r="I88" s="3" t="s">
        <v>19</v>
      </c>
      <c r="J88" s="2">
        <v>400</v>
      </c>
      <c r="K88" s="2">
        <v>12500</v>
      </c>
      <c r="L88" s="2">
        <v>13000</v>
      </c>
      <c r="M88" s="2">
        <v>12750</v>
      </c>
      <c r="N88" s="3" t="s">
        <v>251</v>
      </c>
      <c r="O88" s="9" t="s">
        <v>123</v>
      </c>
      <c r="P88" s="2" t="e">
        <f>+Precio_diario_frutas[[#This Row],[Precio promedio ponderado]]/#REF!</f>
        <v>#REF!</v>
      </c>
      <c r="Q88" s="2">
        <f>+VLOOKUP(Precio_diario_frutas[[#This Row],[Unidad de comercialización]],Codigos_kg[],2,0)</f>
        <v>15</v>
      </c>
    </row>
    <row r="89" spans="1:17" hidden="1" x14ac:dyDescent="0.35">
      <c r="A89" s="8" t="s">
        <v>107</v>
      </c>
      <c r="B89" s="3" t="str">
        <f>+VLOOKUP(A89,Codigos_mercados_mayoristas[],2,0)</f>
        <v>Los Lagos</v>
      </c>
      <c r="C89" s="4">
        <v>44131</v>
      </c>
      <c r="D89" s="3">
        <f>+VLOOKUP(A89,Codigos_mercados_mayoristas[],3,0)</f>
        <v>10</v>
      </c>
      <c r="E89" s="3" t="s">
        <v>655</v>
      </c>
      <c r="F89" s="3" t="str">
        <f>+VLOOKUP(G89,Codigos_class_frutas[],2,0)</f>
        <v>Tropicales y subtropicales</v>
      </c>
      <c r="G89" s="3" t="s">
        <v>198</v>
      </c>
      <c r="H89" s="3" t="s">
        <v>246</v>
      </c>
      <c r="I89" s="3" t="s">
        <v>13</v>
      </c>
      <c r="J89" s="2">
        <v>180</v>
      </c>
      <c r="K89" s="2">
        <v>19000</v>
      </c>
      <c r="L89" s="2">
        <v>20000</v>
      </c>
      <c r="M89" s="2">
        <v>19555.556</v>
      </c>
      <c r="N89" s="3" t="s">
        <v>202</v>
      </c>
      <c r="O89" s="9" t="s">
        <v>206</v>
      </c>
      <c r="P89" s="2" t="e">
        <f>+Precio_diario_frutas[[#This Row],[Precio promedio ponderado]]/#REF!</f>
        <v>#REF!</v>
      </c>
      <c r="Q89" s="2">
        <f>+VLOOKUP(Precio_diario_frutas[[#This Row],[Unidad de comercialización]],Codigos_kg[],2,0)</f>
        <v>14</v>
      </c>
    </row>
    <row r="90" spans="1:17" hidden="1" x14ac:dyDescent="0.35">
      <c r="A90" s="8" t="s">
        <v>107</v>
      </c>
      <c r="B90" s="3" t="str">
        <f>+VLOOKUP(A90,Codigos_mercados_mayoristas[],2,0)</f>
        <v>Los Lagos</v>
      </c>
      <c r="C90" s="4">
        <v>44131</v>
      </c>
      <c r="D90" s="3">
        <f>+VLOOKUP(A90,Codigos_mercados_mayoristas[],3,0)</f>
        <v>10</v>
      </c>
      <c r="E90" s="3" t="s">
        <v>655</v>
      </c>
      <c r="F90" s="3" t="str">
        <f>+VLOOKUP(G90,Codigos_class_frutas[],2,0)</f>
        <v>Tropicales y subtropicales</v>
      </c>
      <c r="G90" s="3" t="s">
        <v>198</v>
      </c>
      <c r="H90" s="3" t="s">
        <v>246</v>
      </c>
      <c r="I90" s="3" t="s">
        <v>16</v>
      </c>
      <c r="J90" s="2">
        <v>45</v>
      </c>
      <c r="K90" s="2">
        <v>22000</v>
      </c>
      <c r="L90" s="2">
        <v>22000</v>
      </c>
      <c r="M90" s="2">
        <v>22000</v>
      </c>
      <c r="N90" s="3" t="s">
        <v>203</v>
      </c>
      <c r="O90" s="9" t="s">
        <v>206</v>
      </c>
      <c r="P90" s="2" t="e">
        <f>+Precio_diario_frutas[[#This Row],[Precio promedio ponderado]]/#REF!</f>
        <v>#REF!</v>
      </c>
      <c r="Q90" s="2">
        <f>+VLOOKUP(Precio_diario_frutas[[#This Row],[Unidad de comercialización]],Codigos_kg[],2,0)</f>
        <v>16</v>
      </c>
    </row>
    <row r="91" spans="1:17" hidden="1" x14ac:dyDescent="0.35">
      <c r="A91" s="8" t="s">
        <v>107</v>
      </c>
      <c r="B91" s="3" t="str">
        <f>+VLOOKUP(A91,Codigos_mercados_mayoristas[],2,0)</f>
        <v>Los Lagos</v>
      </c>
      <c r="C91" s="4">
        <v>44131</v>
      </c>
      <c r="D91" s="3">
        <f>+VLOOKUP(A91,Codigos_mercados_mayoristas[],3,0)</f>
        <v>10</v>
      </c>
      <c r="E91" s="3" t="s">
        <v>655</v>
      </c>
      <c r="F91" s="3" t="str">
        <f>+VLOOKUP(G91,Codigos_class_frutas[],2,0)</f>
        <v>Tropicales y subtropicales</v>
      </c>
      <c r="G91" s="3" t="s">
        <v>204</v>
      </c>
      <c r="H91" s="3" t="s">
        <v>254</v>
      </c>
      <c r="I91" s="3" t="s">
        <v>19</v>
      </c>
      <c r="J91" s="2">
        <v>240</v>
      </c>
      <c r="K91" s="2">
        <v>22000</v>
      </c>
      <c r="L91" s="2">
        <v>23000</v>
      </c>
      <c r="M91" s="2">
        <v>22500</v>
      </c>
      <c r="N91" s="3" t="s">
        <v>147</v>
      </c>
      <c r="O91" s="9" t="s">
        <v>206</v>
      </c>
      <c r="P91" s="2" t="e">
        <f>+Precio_diario_frutas[[#This Row],[Precio promedio ponderado]]/#REF!</f>
        <v>#REF!</v>
      </c>
      <c r="Q91" s="2">
        <f>+VLOOKUP(Precio_diario_frutas[[#This Row],[Unidad de comercialización]],Codigos_kg[],2,0)</f>
        <v>20</v>
      </c>
    </row>
    <row r="92" spans="1:17" hidden="1" x14ac:dyDescent="0.35">
      <c r="A92" s="8" t="s">
        <v>107</v>
      </c>
      <c r="B92" s="3" t="str">
        <f>+VLOOKUP(A92,Codigos_mercados_mayoristas[],2,0)</f>
        <v>Los Lagos</v>
      </c>
      <c r="C92" s="4">
        <v>44131</v>
      </c>
      <c r="D92" s="3">
        <f>+VLOOKUP(A92,Codigos_mercados_mayoristas[],3,0)</f>
        <v>10</v>
      </c>
      <c r="E92" s="3" t="s">
        <v>655</v>
      </c>
      <c r="F92" s="3" t="str">
        <f>+VLOOKUP(G92,Codigos_class_frutas[],2,0)</f>
        <v>Tropicales y subtropicales</v>
      </c>
      <c r="G92" s="3" t="s">
        <v>204</v>
      </c>
      <c r="H92" s="3" t="s">
        <v>12</v>
      </c>
      <c r="I92" s="3" t="s">
        <v>205</v>
      </c>
      <c r="J92" s="2">
        <v>600</v>
      </c>
      <c r="K92" s="2">
        <v>13000</v>
      </c>
      <c r="L92" s="2">
        <v>13500</v>
      </c>
      <c r="M92" s="2">
        <v>13250</v>
      </c>
      <c r="N92" s="3" t="s">
        <v>147</v>
      </c>
      <c r="O92" s="9" t="s">
        <v>206</v>
      </c>
      <c r="P92" s="2" t="e">
        <f>+Precio_diario_frutas[[#This Row],[Precio promedio ponderado]]/#REF!</f>
        <v>#REF!</v>
      </c>
      <c r="Q92" s="2">
        <f>+VLOOKUP(Precio_diario_frutas[[#This Row],[Unidad de comercialización]],Codigos_kg[],2,0)</f>
        <v>20</v>
      </c>
    </row>
    <row r="93" spans="1:17" hidden="1" x14ac:dyDescent="0.35">
      <c r="A93" s="8" t="s">
        <v>107</v>
      </c>
      <c r="B93" s="3" t="str">
        <f>+VLOOKUP(A93,Codigos_mercados_mayoristas[],2,0)</f>
        <v>Los Lagos</v>
      </c>
      <c r="C93" s="4">
        <v>44131</v>
      </c>
      <c r="D93" s="3">
        <f>+VLOOKUP(A93,Codigos_mercados_mayoristas[],3,0)</f>
        <v>10</v>
      </c>
      <c r="E93" s="3" t="s">
        <v>655</v>
      </c>
      <c r="F93" s="3" t="str">
        <f>+VLOOKUP(G93,Codigos_class_frutas[],2,0)</f>
        <v>Tropicales y subtropicales</v>
      </c>
      <c r="G93" s="3" t="s">
        <v>204</v>
      </c>
      <c r="H93" s="3" t="s">
        <v>12</v>
      </c>
      <c r="I93" s="3" t="s">
        <v>255</v>
      </c>
      <c r="J93" s="2">
        <v>950</v>
      </c>
      <c r="K93" s="2">
        <v>15500</v>
      </c>
      <c r="L93" s="2">
        <v>16000</v>
      </c>
      <c r="M93" s="2">
        <v>15789.474</v>
      </c>
      <c r="N93" s="3" t="s">
        <v>147</v>
      </c>
      <c r="O93" s="9" t="s">
        <v>206</v>
      </c>
      <c r="P93" s="2" t="e">
        <f>+Precio_diario_frutas[[#This Row],[Precio promedio ponderado]]/#REF!</f>
        <v>#REF!</v>
      </c>
      <c r="Q93" s="2">
        <f>+VLOOKUP(Precio_diario_frutas[[#This Row],[Unidad de comercialización]],Codigos_kg[],2,0)</f>
        <v>20</v>
      </c>
    </row>
    <row r="94" spans="1:17" hidden="1" x14ac:dyDescent="0.35">
      <c r="A94" s="8" t="s">
        <v>107</v>
      </c>
      <c r="B94" s="3" t="str">
        <f>+VLOOKUP(A94,Codigos_mercados_mayoristas[],2,0)</f>
        <v>Los Lagos</v>
      </c>
      <c r="C94" s="4">
        <v>44131</v>
      </c>
      <c r="D94" s="3">
        <f>+VLOOKUP(A94,Codigos_mercados_mayoristas[],3,0)</f>
        <v>10</v>
      </c>
      <c r="E94" s="3" t="s">
        <v>655</v>
      </c>
      <c r="F94" s="3" t="str">
        <f>+VLOOKUP(G94,Codigos_class_frutas[],2,0)</f>
        <v>Cítricos</v>
      </c>
      <c r="G94" s="3" t="s">
        <v>256</v>
      </c>
      <c r="H94" s="3" t="s">
        <v>257</v>
      </c>
      <c r="I94" s="3" t="s">
        <v>19</v>
      </c>
      <c r="J94" s="2">
        <v>160</v>
      </c>
      <c r="K94" s="2">
        <v>9000</v>
      </c>
      <c r="L94" s="2">
        <v>9500</v>
      </c>
      <c r="M94" s="2">
        <v>9250</v>
      </c>
      <c r="N94" s="3" t="s">
        <v>258</v>
      </c>
      <c r="O94" s="9" t="s">
        <v>123</v>
      </c>
      <c r="P94" s="2" t="e">
        <f>+Precio_diario_frutas[[#This Row],[Precio promedio ponderado]]/#REF!</f>
        <v>#REF!</v>
      </c>
      <c r="Q94" s="2">
        <f>+VLOOKUP(Precio_diario_frutas[[#This Row],[Unidad de comercialización]],Codigos_kg[],2,0)</f>
        <v>14</v>
      </c>
    </row>
    <row r="95" spans="1:17" hidden="1" x14ac:dyDescent="0.35">
      <c r="A95" s="8" t="s">
        <v>134</v>
      </c>
      <c r="B95" s="3" t="str">
        <f>+VLOOKUP(A95,Codigos_mercados_mayoristas[],2,0)</f>
        <v>Maule</v>
      </c>
      <c r="C95" s="4">
        <v>44131</v>
      </c>
      <c r="D95" s="3">
        <f>+VLOOKUP(A95,Codigos_mercados_mayoristas[],3,0)</f>
        <v>7</v>
      </c>
      <c r="E95" s="3" t="s">
        <v>655</v>
      </c>
      <c r="F95" s="3" t="str">
        <f>+VLOOKUP(G95,Codigos_class_frutas[],2,0)</f>
        <v>Berries</v>
      </c>
      <c r="G95" s="3" t="s">
        <v>212</v>
      </c>
      <c r="H95" s="3" t="s">
        <v>12</v>
      </c>
      <c r="I95" s="3" t="s">
        <v>200</v>
      </c>
      <c r="J95" s="2">
        <v>600</v>
      </c>
      <c r="K95" s="2">
        <v>10000</v>
      </c>
      <c r="L95" s="2">
        <v>10000</v>
      </c>
      <c r="M95" s="2">
        <v>10000</v>
      </c>
      <c r="N95" s="3" t="s">
        <v>213</v>
      </c>
      <c r="O95" s="9" t="s">
        <v>155</v>
      </c>
      <c r="P95" s="2" t="e">
        <f>+Precio_diario_frutas[[#This Row],[Precio promedio ponderado]]/#REF!</f>
        <v>#REF!</v>
      </c>
      <c r="Q95" s="2">
        <f>+VLOOKUP(Precio_diario_frutas[[#This Row],[Unidad de comercialización]],Codigos_kg[],2,0)</f>
        <v>7</v>
      </c>
    </row>
    <row r="96" spans="1:17" hidden="1" x14ac:dyDescent="0.35">
      <c r="A96" s="8" t="s">
        <v>134</v>
      </c>
      <c r="B96" s="3" t="str">
        <f>+VLOOKUP(A96,Codigos_mercados_mayoristas[],2,0)</f>
        <v>Maule</v>
      </c>
      <c r="C96" s="4">
        <v>44131</v>
      </c>
      <c r="D96" s="3">
        <f>+VLOOKUP(A96,Codigos_mercados_mayoristas[],3,0)</f>
        <v>7</v>
      </c>
      <c r="E96" s="3" t="s">
        <v>655</v>
      </c>
      <c r="F96" s="3" t="str">
        <f>+VLOOKUP(G96,Codigos_class_frutas[],2,0)</f>
        <v>Berries</v>
      </c>
      <c r="G96" s="3" t="s">
        <v>212</v>
      </c>
      <c r="H96" s="3" t="s">
        <v>12</v>
      </c>
      <c r="I96" s="3" t="s">
        <v>13</v>
      </c>
      <c r="J96" s="2">
        <v>200</v>
      </c>
      <c r="K96" s="2">
        <v>7000</v>
      </c>
      <c r="L96" s="2">
        <v>7000</v>
      </c>
      <c r="M96" s="2">
        <v>7000</v>
      </c>
      <c r="N96" s="3" t="s">
        <v>213</v>
      </c>
      <c r="O96" s="9" t="s">
        <v>155</v>
      </c>
      <c r="P96" s="2" t="e">
        <f>+Precio_diario_frutas[[#This Row],[Precio promedio ponderado]]/#REF!</f>
        <v>#REF!</v>
      </c>
      <c r="Q96" s="2">
        <f>+VLOOKUP(Precio_diario_frutas[[#This Row],[Unidad de comercialización]],Codigos_kg[],2,0)</f>
        <v>7</v>
      </c>
    </row>
    <row r="97" spans="1:17" hidden="1" x14ac:dyDescent="0.35">
      <c r="A97" s="8" t="s">
        <v>134</v>
      </c>
      <c r="B97" s="3" t="str">
        <f>+VLOOKUP(A97,Codigos_mercados_mayoristas[],2,0)</f>
        <v>Maule</v>
      </c>
      <c r="C97" s="4">
        <v>44131</v>
      </c>
      <c r="D97" s="3">
        <f>+VLOOKUP(A97,Codigos_mercados_mayoristas[],3,0)</f>
        <v>7</v>
      </c>
      <c r="E97" s="3" t="s">
        <v>655</v>
      </c>
      <c r="F97" s="3" t="str">
        <f>+VLOOKUP(G97,Codigos_class_frutas[],2,0)</f>
        <v>Berries</v>
      </c>
      <c r="G97" s="3" t="s">
        <v>249</v>
      </c>
      <c r="H97" s="3" t="s">
        <v>250</v>
      </c>
      <c r="I97" s="3" t="s">
        <v>200</v>
      </c>
      <c r="J97" s="2">
        <v>100</v>
      </c>
      <c r="K97" s="2">
        <v>13000</v>
      </c>
      <c r="L97" s="2">
        <v>13000</v>
      </c>
      <c r="M97" s="2">
        <v>13000</v>
      </c>
      <c r="N97" s="3" t="s">
        <v>37</v>
      </c>
      <c r="O97" s="9" t="s">
        <v>252</v>
      </c>
      <c r="P97" s="2" t="e">
        <f>+Precio_diario_frutas[[#This Row],[Precio promedio ponderado]]/#REF!</f>
        <v>#REF!</v>
      </c>
      <c r="Q97" s="2">
        <f>+VLOOKUP(Precio_diario_frutas[[#This Row],[Unidad de comercialización]],Codigos_kg[],2,0)</f>
        <v>10</v>
      </c>
    </row>
    <row r="98" spans="1:17" hidden="1" x14ac:dyDescent="0.35">
      <c r="A98" s="8" t="s">
        <v>134</v>
      </c>
      <c r="B98" s="3" t="str">
        <f>+VLOOKUP(A98,Codigos_mercados_mayoristas[],2,0)</f>
        <v>Maule</v>
      </c>
      <c r="C98" s="4">
        <v>44131</v>
      </c>
      <c r="D98" s="3">
        <f>+VLOOKUP(A98,Codigos_mercados_mayoristas[],3,0)</f>
        <v>7</v>
      </c>
      <c r="E98" s="3" t="s">
        <v>655</v>
      </c>
      <c r="F98" s="3" t="str">
        <f>+VLOOKUP(G98,Codigos_class_frutas[],2,0)</f>
        <v>Berries</v>
      </c>
      <c r="G98" s="3" t="s">
        <v>249</v>
      </c>
      <c r="H98" s="3" t="s">
        <v>250</v>
      </c>
      <c r="I98" s="3" t="s">
        <v>19</v>
      </c>
      <c r="J98" s="2">
        <v>210</v>
      </c>
      <c r="K98" s="2">
        <v>11000</v>
      </c>
      <c r="L98" s="2">
        <v>11000</v>
      </c>
      <c r="M98" s="2">
        <v>11000</v>
      </c>
      <c r="N98" s="3" t="s">
        <v>37</v>
      </c>
      <c r="O98" s="9" t="s">
        <v>252</v>
      </c>
      <c r="P98" s="2" t="e">
        <f>+Precio_diario_frutas[[#This Row],[Precio promedio ponderado]]/#REF!</f>
        <v>#REF!</v>
      </c>
      <c r="Q98" s="2">
        <f>+VLOOKUP(Precio_diario_frutas[[#This Row],[Unidad de comercialización]],Codigos_kg[],2,0)</f>
        <v>10</v>
      </c>
    </row>
    <row r="99" spans="1:17" hidden="1" x14ac:dyDescent="0.35">
      <c r="A99" s="8" t="s">
        <v>134</v>
      </c>
      <c r="B99" s="3" t="str">
        <f>+VLOOKUP(A99,Codigos_mercados_mayoristas[],2,0)</f>
        <v>Maule</v>
      </c>
      <c r="C99" s="4">
        <v>44131</v>
      </c>
      <c r="D99" s="3">
        <f>+VLOOKUP(A99,Codigos_mercados_mayoristas[],3,0)</f>
        <v>7</v>
      </c>
      <c r="E99" s="3" t="s">
        <v>655</v>
      </c>
      <c r="F99" s="3" t="str">
        <f>+VLOOKUP(G99,Codigos_class_frutas[],2,0)</f>
        <v>Berries</v>
      </c>
      <c r="G99" s="3" t="s">
        <v>249</v>
      </c>
      <c r="H99" s="3" t="s">
        <v>250</v>
      </c>
      <c r="I99" s="3" t="s">
        <v>16</v>
      </c>
      <c r="J99" s="2">
        <v>130</v>
      </c>
      <c r="K99" s="2">
        <v>7000</v>
      </c>
      <c r="L99" s="2">
        <v>7000</v>
      </c>
      <c r="M99" s="2">
        <v>7000</v>
      </c>
      <c r="N99" s="3" t="s">
        <v>37</v>
      </c>
      <c r="O99" s="9" t="s">
        <v>252</v>
      </c>
      <c r="P99" s="2" t="e">
        <f>+Precio_diario_frutas[[#This Row],[Precio promedio ponderado]]/#REF!</f>
        <v>#REF!</v>
      </c>
      <c r="Q99" s="2">
        <f>+VLOOKUP(Precio_diario_frutas[[#This Row],[Unidad de comercialización]],Codigos_kg[],2,0)</f>
        <v>10</v>
      </c>
    </row>
    <row r="100" spans="1:17" hidden="1" x14ac:dyDescent="0.35">
      <c r="A100" s="8" t="s">
        <v>134</v>
      </c>
      <c r="B100" s="3" t="str">
        <f>+VLOOKUP(A100,Codigos_mercados_mayoristas[],2,0)</f>
        <v>Maule</v>
      </c>
      <c r="C100" s="4">
        <v>44131</v>
      </c>
      <c r="D100" s="3">
        <f>+VLOOKUP(A100,Codigos_mercados_mayoristas[],3,0)</f>
        <v>7</v>
      </c>
      <c r="E100" s="3" t="s">
        <v>655</v>
      </c>
      <c r="F100" s="3" t="str">
        <f>+VLOOKUP(G100,Codigos_class_frutas[],2,0)</f>
        <v>Cítricos</v>
      </c>
      <c r="G100" s="3" t="s">
        <v>214</v>
      </c>
      <c r="H100" s="3" t="s">
        <v>12</v>
      </c>
      <c r="I100" s="3" t="s">
        <v>215</v>
      </c>
      <c r="J100" s="2">
        <v>320</v>
      </c>
      <c r="K100" s="2">
        <v>5000</v>
      </c>
      <c r="L100" s="2">
        <v>5000</v>
      </c>
      <c r="M100" s="2">
        <v>5000</v>
      </c>
      <c r="N100" s="3" t="s">
        <v>259</v>
      </c>
      <c r="O100" s="9" t="s">
        <v>155</v>
      </c>
      <c r="P100" s="2" t="e">
        <f>+Precio_diario_frutas[[#This Row],[Precio promedio ponderado]]/#REF!</f>
        <v>#REF!</v>
      </c>
      <c r="Q100" s="2">
        <f>+VLOOKUP(Precio_diario_frutas[[#This Row],[Unidad de comercialización]],Codigos_kg[],2,0)</f>
        <v>14</v>
      </c>
    </row>
    <row r="101" spans="1:17" hidden="1" x14ac:dyDescent="0.35">
      <c r="A101" s="8" t="s">
        <v>134</v>
      </c>
      <c r="B101" s="3" t="str">
        <f>+VLOOKUP(A101,Codigos_mercados_mayoristas[],2,0)</f>
        <v>Maule</v>
      </c>
      <c r="C101" s="4">
        <v>44131</v>
      </c>
      <c r="D101" s="3">
        <f>+VLOOKUP(A101,Codigos_mercados_mayoristas[],3,0)</f>
        <v>7</v>
      </c>
      <c r="E101" s="3" t="s">
        <v>655</v>
      </c>
      <c r="F101" s="3" t="str">
        <f>+VLOOKUP(G101,Codigos_class_frutas[],2,0)</f>
        <v>Cítricos</v>
      </c>
      <c r="G101" s="3" t="s">
        <v>214</v>
      </c>
      <c r="H101" s="3" t="s">
        <v>12</v>
      </c>
      <c r="I101" s="3" t="s">
        <v>215</v>
      </c>
      <c r="J101" s="2">
        <v>600</v>
      </c>
      <c r="K101" s="2">
        <v>5000</v>
      </c>
      <c r="L101" s="2">
        <v>5000</v>
      </c>
      <c r="M101" s="2">
        <v>5000</v>
      </c>
      <c r="N101" s="3" t="s">
        <v>259</v>
      </c>
      <c r="O101" s="9" t="s">
        <v>123</v>
      </c>
      <c r="P101" s="2" t="e">
        <f>+Precio_diario_frutas[[#This Row],[Precio promedio ponderado]]/#REF!</f>
        <v>#REF!</v>
      </c>
      <c r="Q101" s="2">
        <f>+VLOOKUP(Precio_diario_frutas[[#This Row],[Unidad de comercialización]],Codigos_kg[],2,0)</f>
        <v>14</v>
      </c>
    </row>
    <row r="102" spans="1:17" hidden="1" x14ac:dyDescent="0.35">
      <c r="A102" s="8" t="s">
        <v>134</v>
      </c>
      <c r="B102" s="3" t="str">
        <f>+VLOOKUP(A102,Codigos_mercados_mayoristas[],2,0)</f>
        <v>Maule</v>
      </c>
      <c r="C102" s="4">
        <v>44131</v>
      </c>
      <c r="D102" s="3">
        <f>+VLOOKUP(A102,Codigos_mercados_mayoristas[],3,0)</f>
        <v>7</v>
      </c>
      <c r="E102" s="3" t="s">
        <v>655</v>
      </c>
      <c r="F102" s="3" t="str">
        <f>+VLOOKUP(G102,Codigos_class_frutas[],2,0)</f>
        <v>Cítricos</v>
      </c>
      <c r="G102" s="3" t="s">
        <v>214</v>
      </c>
      <c r="H102" s="3" t="s">
        <v>12</v>
      </c>
      <c r="I102" s="3" t="s">
        <v>216</v>
      </c>
      <c r="J102" s="2">
        <v>210</v>
      </c>
      <c r="K102" s="2">
        <v>4000</v>
      </c>
      <c r="L102" s="2">
        <v>4000</v>
      </c>
      <c r="M102" s="2">
        <v>4000</v>
      </c>
      <c r="N102" s="3" t="s">
        <v>259</v>
      </c>
      <c r="O102" s="9" t="s">
        <v>155</v>
      </c>
      <c r="P102" s="2" t="e">
        <f>+Precio_diario_frutas[[#This Row],[Precio promedio ponderado]]/#REF!</f>
        <v>#REF!</v>
      </c>
      <c r="Q102" s="2">
        <f>+VLOOKUP(Precio_diario_frutas[[#This Row],[Unidad de comercialización]],Codigos_kg[],2,0)</f>
        <v>14</v>
      </c>
    </row>
    <row r="103" spans="1:17" hidden="1" x14ac:dyDescent="0.35">
      <c r="A103" s="8" t="s">
        <v>134</v>
      </c>
      <c r="B103" s="3" t="str">
        <f>+VLOOKUP(A103,Codigos_mercados_mayoristas[],2,0)</f>
        <v>Maule</v>
      </c>
      <c r="C103" s="4">
        <v>44131</v>
      </c>
      <c r="D103" s="3">
        <f>+VLOOKUP(A103,Codigos_mercados_mayoristas[],3,0)</f>
        <v>7</v>
      </c>
      <c r="E103" s="3" t="s">
        <v>655</v>
      </c>
      <c r="F103" s="3" t="str">
        <f>+VLOOKUP(G103,Codigos_class_frutas[],2,0)</f>
        <v>Cítricos</v>
      </c>
      <c r="G103" s="3" t="s">
        <v>214</v>
      </c>
      <c r="H103" s="3" t="s">
        <v>12</v>
      </c>
      <c r="I103" s="3" t="s">
        <v>216</v>
      </c>
      <c r="J103" s="2">
        <v>280</v>
      </c>
      <c r="K103" s="2">
        <v>4000</v>
      </c>
      <c r="L103" s="2">
        <v>4000</v>
      </c>
      <c r="M103" s="2">
        <v>4000</v>
      </c>
      <c r="N103" s="3" t="s">
        <v>259</v>
      </c>
      <c r="O103" s="9" t="s">
        <v>123</v>
      </c>
      <c r="P103" s="2" t="e">
        <f>+Precio_diario_frutas[[#This Row],[Precio promedio ponderado]]/#REF!</f>
        <v>#REF!</v>
      </c>
      <c r="Q103" s="2">
        <f>+VLOOKUP(Precio_diario_frutas[[#This Row],[Unidad de comercialización]],Codigos_kg[],2,0)</f>
        <v>14</v>
      </c>
    </row>
    <row r="104" spans="1:17" hidden="1" x14ac:dyDescent="0.35">
      <c r="A104" s="8" t="s">
        <v>134</v>
      </c>
      <c r="B104" s="3" t="str">
        <f>+VLOOKUP(A104,Codigos_mercados_mayoristas[],2,0)</f>
        <v>Maule</v>
      </c>
      <c r="C104" s="4">
        <v>44131</v>
      </c>
      <c r="D104" s="3">
        <f>+VLOOKUP(A104,Codigos_mercados_mayoristas[],3,0)</f>
        <v>7</v>
      </c>
      <c r="E104" s="3" t="s">
        <v>655</v>
      </c>
      <c r="F104" s="3" t="str">
        <f>+VLOOKUP(G104,Codigos_class_frutas[],2,0)</f>
        <v>Cítricos</v>
      </c>
      <c r="G104" s="3" t="s">
        <v>218</v>
      </c>
      <c r="H104" s="3" t="s">
        <v>260</v>
      </c>
      <c r="I104" s="3" t="s">
        <v>19</v>
      </c>
      <c r="J104" s="2">
        <v>200</v>
      </c>
      <c r="K104" s="2">
        <v>11000</v>
      </c>
      <c r="L104" s="2">
        <v>11000</v>
      </c>
      <c r="M104" s="2">
        <v>11000</v>
      </c>
      <c r="N104" s="3" t="s">
        <v>56</v>
      </c>
      <c r="O104" s="9" t="s">
        <v>123</v>
      </c>
      <c r="P104" s="2" t="e">
        <f>+Precio_diario_frutas[[#This Row],[Precio promedio ponderado]]/#REF!</f>
        <v>#REF!</v>
      </c>
      <c r="Q104" s="2">
        <f>+VLOOKUP(Precio_diario_frutas[[#This Row],[Unidad de comercialización]],Codigos_kg[],2,0)</f>
        <v>18</v>
      </c>
    </row>
    <row r="105" spans="1:17" hidden="1" x14ac:dyDescent="0.35">
      <c r="A105" s="8" t="s">
        <v>134</v>
      </c>
      <c r="B105" s="3" t="str">
        <f>+VLOOKUP(A105,Codigos_mercados_mayoristas[],2,0)</f>
        <v>Maule</v>
      </c>
      <c r="C105" s="4">
        <v>44131</v>
      </c>
      <c r="D105" s="3">
        <f>+VLOOKUP(A105,Codigos_mercados_mayoristas[],3,0)</f>
        <v>7</v>
      </c>
      <c r="E105" s="3" t="s">
        <v>655</v>
      </c>
      <c r="F105" s="3" t="str">
        <f>+VLOOKUP(G105,Codigos_class_frutas[],2,0)</f>
        <v>Cítricos</v>
      </c>
      <c r="G105" s="3" t="s">
        <v>218</v>
      </c>
      <c r="H105" s="3" t="s">
        <v>219</v>
      </c>
      <c r="I105" s="3" t="s">
        <v>19</v>
      </c>
      <c r="J105" s="2">
        <v>250</v>
      </c>
      <c r="K105" s="2">
        <v>6000</v>
      </c>
      <c r="L105" s="2">
        <v>6000</v>
      </c>
      <c r="M105" s="2">
        <v>6000</v>
      </c>
      <c r="N105" s="3" t="s">
        <v>37</v>
      </c>
      <c r="O105" s="9" t="s">
        <v>123</v>
      </c>
      <c r="P105" s="2" t="e">
        <f>+Precio_diario_frutas[[#This Row],[Precio promedio ponderado]]/#REF!</f>
        <v>#REF!</v>
      </c>
      <c r="Q105" s="2">
        <f>+VLOOKUP(Precio_diario_frutas[[#This Row],[Unidad de comercialización]],Codigos_kg[],2,0)</f>
        <v>10</v>
      </c>
    </row>
    <row r="106" spans="1:17" hidden="1" x14ac:dyDescent="0.35">
      <c r="A106" s="8" t="s">
        <v>134</v>
      </c>
      <c r="B106" s="3" t="str">
        <f>+VLOOKUP(A106,Codigos_mercados_mayoristas[],2,0)</f>
        <v>Maule</v>
      </c>
      <c r="C106" s="4">
        <v>44131</v>
      </c>
      <c r="D106" s="3">
        <f>+VLOOKUP(A106,Codigos_mercados_mayoristas[],3,0)</f>
        <v>7</v>
      </c>
      <c r="E106" s="3" t="s">
        <v>655</v>
      </c>
      <c r="F106" s="3" t="str">
        <f>+VLOOKUP(G106,Codigos_class_frutas[],2,0)</f>
        <v>Tropicales y subtropicales</v>
      </c>
      <c r="G106" s="3" t="s">
        <v>229</v>
      </c>
      <c r="H106" s="3" t="s">
        <v>12</v>
      </c>
      <c r="I106" s="3" t="s">
        <v>19</v>
      </c>
      <c r="J106" s="2">
        <v>150</v>
      </c>
      <c r="K106" s="2">
        <v>7000</v>
      </c>
      <c r="L106" s="2">
        <v>7000</v>
      </c>
      <c r="M106" s="2">
        <v>7000</v>
      </c>
      <c r="N106" s="3" t="s">
        <v>230</v>
      </c>
      <c r="O106" s="9" t="s">
        <v>34</v>
      </c>
      <c r="P106" s="2" t="e">
        <f>+Precio_diario_frutas[[#This Row],[Precio promedio ponderado]]/#REF!</f>
        <v>#REF!</v>
      </c>
      <c r="Q106" s="2">
        <f>+VLOOKUP(Precio_diario_frutas[[#This Row],[Unidad de comercialización]],Codigos_kg[],2,0)</f>
        <v>4</v>
      </c>
    </row>
    <row r="107" spans="1:17" hidden="1" x14ac:dyDescent="0.35">
      <c r="A107" s="8" t="s">
        <v>134</v>
      </c>
      <c r="B107" s="3" t="str">
        <f>+VLOOKUP(A107,Codigos_mercados_mayoristas[],2,0)</f>
        <v>Maule</v>
      </c>
      <c r="C107" s="4">
        <v>44131</v>
      </c>
      <c r="D107" s="3">
        <f>+VLOOKUP(A107,Codigos_mercados_mayoristas[],3,0)</f>
        <v>7</v>
      </c>
      <c r="E107" s="3" t="s">
        <v>655</v>
      </c>
      <c r="F107" s="3" t="str">
        <f>+VLOOKUP(G107,Codigos_class_frutas[],2,0)</f>
        <v>Frutos de pepita</v>
      </c>
      <c r="G107" s="3" t="s">
        <v>231</v>
      </c>
      <c r="H107" s="3" t="s">
        <v>232</v>
      </c>
      <c r="I107" s="3" t="s">
        <v>19</v>
      </c>
      <c r="J107" s="2">
        <v>210</v>
      </c>
      <c r="K107" s="2">
        <v>9000</v>
      </c>
      <c r="L107" s="2">
        <v>9000</v>
      </c>
      <c r="M107" s="2">
        <v>9000</v>
      </c>
      <c r="N107" s="3" t="s">
        <v>261</v>
      </c>
      <c r="O107" s="9" t="s">
        <v>252</v>
      </c>
      <c r="P107" s="2" t="e">
        <f>+Precio_diario_frutas[[#This Row],[Precio promedio ponderado]]/#REF!</f>
        <v>#REF!</v>
      </c>
      <c r="Q107" s="2">
        <f>+VLOOKUP(Precio_diario_frutas[[#This Row],[Unidad de comercialización]],Codigos_kg[],2,0)</f>
        <v>15</v>
      </c>
    </row>
    <row r="108" spans="1:17" hidden="1" x14ac:dyDescent="0.35">
      <c r="A108" s="8" t="s">
        <v>134</v>
      </c>
      <c r="B108" s="3" t="str">
        <f>+VLOOKUP(A108,Codigos_mercados_mayoristas[],2,0)</f>
        <v>Maule</v>
      </c>
      <c r="C108" s="4">
        <v>44131</v>
      </c>
      <c r="D108" s="3">
        <f>+VLOOKUP(A108,Codigos_mercados_mayoristas[],3,0)</f>
        <v>7</v>
      </c>
      <c r="E108" s="3" t="s">
        <v>655</v>
      </c>
      <c r="F108" s="3" t="str">
        <f>+VLOOKUP(G108,Codigos_class_frutas[],2,0)</f>
        <v>Frutos de pepita</v>
      </c>
      <c r="G108" s="3" t="s">
        <v>231</v>
      </c>
      <c r="H108" s="3" t="s">
        <v>232</v>
      </c>
      <c r="I108" s="3" t="s">
        <v>13</v>
      </c>
      <c r="J108" s="2">
        <v>170</v>
      </c>
      <c r="K108" s="2">
        <v>8000</v>
      </c>
      <c r="L108" s="2">
        <v>8000</v>
      </c>
      <c r="M108" s="2">
        <v>8000</v>
      </c>
      <c r="N108" s="3" t="s">
        <v>261</v>
      </c>
      <c r="O108" s="9" t="s">
        <v>252</v>
      </c>
      <c r="P108" s="2" t="e">
        <f>+Precio_diario_frutas[[#This Row],[Precio promedio ponderado]]/#REF!</f>
        <v>#REF!</v>
      </c>
      <c r="Q108" s="2">
        <f>+VLOOKUP(Precio_diario_frutas[[#This Row],[Unidad de comercialización]],Codigos_kg[],2,0)</f>
        <v>15</v>
      </c>
    </row>
    <row r="109" spans="1:17" hidden="1" x14ac:dyDescent="0.35">
      <c r="A109" s="8" t="s">
        <v>134</v>
      </c>
      <c r="B109" s="3" t="str">
        <f>+VLOOKUP(A109,Codigos_mercados_mayoristas[],2,0)</f>
        <v>Maule</v>
      </c>
      <c r="C109" s="4">
        <v>44131</v>
      </c>
      <c r="D109" s="3">
        <f>+VLOOKUP(A109,Codigos_mercados_mayoristas[],3,0)</f>
        <v>7</v>
      </c>
      <c r="E109" s="3" t="s">
        <v>655</v>
      </c>
      <c r="F109" s="3" t="str">
        <f>+VLOOKUP(G109,Codigos_class_frutas[],2,0)</f>
        <v>Frutos de pepita</v>
      </c>
      <c r="G109" s="3" t="s">
        <v>231</v>
      </c>
      <c r="H109" s="3" t="s">
        <v>236</v>
      </c>
      <c r="I109" s="3" t="s">
        <v>19</v>
      </c>
      <c r="J109" s="2">
        <v>300</v>
      </c>
      <c r="K109" s="2">
        <v>8000</v>
      </c>
      <c r="L109" s="2">
        <v>8000</v>
      </c>
      <c r="M109" s="2">
        <v>8000</v>
      </c>
      <c r="N109" s="3" t="s">
        <v>261</v>
      </c>
      <c r="O109" s="9" t="s">
        <v>252</v>
      </c>
      <c r="P109" s="2" t="e">
        <f>+Precio_diario_frutas[[#This Row],[Precio promedio ponderado]]/#REF!</f>
        <v>#REF!</v>
      </c>
      <c r="Q109" s="2">
        <f>+VLOOKUP(Precio_diario_frutas[[#This Row],[Unidad de comercialización]],Codigos_kg[],2,0)</f>
        <v>15</v>
      </c>
    </row>
    <row r="110" spans="1:17" hidden="1" x14ac:dyDescent="0.35">
      <c r="A110" s="8" t="s">
        <v>134</v>
      </c>
      <c r="B110" s="3" t="str">
        <f>+VLOOKUP(A110,Codigos_mercados_mayoristas[],2,0)</f>
        <v>Maule</v>
      </c>
      <c r="C110" s="4">
        <v>44131</v>
      </c>
      <c r="D110" s="3">
        <f>+VLOOKUP(A110,Codigos_mercados_mayoristas[],3,0)</f>
        <v>7</v>
      </c>
      <c r="E110" s="3" t="s">
        <v>655</v>
      </c>
      <c r="F110" s="3" t="str">
        <f>+VLOOKUP(G110,Codigos_class_frutas[],2,0)</f>
        <v>Frutos de pepita</v>
      </c>
      <c r="G110" s="3" t="s">
        <v>231</v>
      </c>
      <c r="H110" s="3" t="s">
        <v>236</v>
      </c>
      <c r="I110" s="3" t="s">
        <v>13</v>
      </c>
      <c r="J110" s="2">
        <v>180</v>
      </c>
      <c r="K110" s="2">
        <v>700</v>
      </c>
      <c r="L110" s="2">
        <v>700</v>
      </c>
      <c r="M110" s="2">
        <v>700</v>
      </c>
      <c r="N110" s="3" t="s">
        <v>261</v>
      </c>
      <c r="O110" s="9" t="s">
        <v>252</v>
      </c>
      <c r="P110" s="2" t="e">
        <f>+Precio_diario_frutas[[#This Row],[Precio promedio ponderado]]/#REF!</f>
        <v>#REF!</v>
      </c>
      <c r="Q110" s="2">
        <f>+VLOOKUP(Precio_diario_frutas[[#This Row],[Unidad de comercialización]],Codigos_kg[],2,0)</f>
        <v>15</v>
      </c>
    </row>
    <row r="111" spans="1:17" hidden="1" x14ac:dyDescent="0.35">
      <c r="A111" s="8" t="s">
        <v>134</v>
      </c>
      <c r="B111" s="3" t="str">
        <f>+VLOOKUP(A111,Codigos_mercados_mayoristas[],2,0)</f>
        <v>Maule</v>
      </c>
      <c r="C111" s="4">
        <v>44131</v>
      </c>
      <c r="D111" s="3">
        <f>+VLOOKUP(A111,Codigos_mercados_mayoristas[],3,0)</f>
        <v>7</v>
      </c>
      <c r="E111" s="3" t="s">
        <v>655</v>
      </c>
      <c r="F111" s="3" t="str">
        <f>+VLOOKUP(G111,Codigos_class_frutas[],2,0)</f>
        <v>Frutos de pepita</v>
      </c>
      <c r="G111" s="3" t="s">
        <v>231</v>
      </c>
      <c r="H111" s="3" t="s">
        <v>237</v>
      </c>
      <c r="I111" s="3" t="s">
        <v>19</v>
      </c>
      <c r="J111" s="2">
        <v>200</v>
      </c>
      <c r="K111" s="2">
        <v>8000</v>
      </c>
      <c r="L111" s="2">
        <v>8000</v>
      </c>
      <c r="M111" s="2">
        <v>8000</v>
      </c>
      <c r="N111" s="3" t="s">
        <v>261</v>
      </c>
      <c r="O111" s="9" t="s">
        <v>252</v>
      </c>
      <c r="P111" s="2" t="e">
        <f>+Precio_diario_frutas[[#This Row],[Precio promedio ponderado]]/#REF!</f>
        <v>#REF!</v>
      </c>
      <c r="Q111" s="2">
        <f>+VLOOKUP(Precio_diario_frutas[[#This Row],[Unidad de comercialización]],Codigos_kg[],2,0)</f>
        <v>15</v>
      </c>
    </row>
    <row r="112" spans="1:17" hidden="1" x14ac:dyDescent="0.35">
      <c r="A112" s="8" t="s">
        <v>134</v>
      </c>
      <c r="B112" s="3" t="str">
        <f>+VLOOKUP(A112,Codigos_mercados_mayoristas[],2,0)</f>
        <v>Maule</v>
      </c>
      <c r="C112" s="4">
        <v>44131</v>
      </c>
      <c r="D112" s="3">
        <f>+VLOOKUP(A112,Codigos_mercados_mayoristas[],3,0)</f>
        <v>7</v>
      </c>
      <c r="E112" s="3" t="s">
        <v>655</v>
      </c>
      <c r="F112" s="3" t="str">
        <f>+VLOOKUP(G112,Codigos_class_frutas[],2,0)</f>
        <v>Frutos de pepita</v>
      </c>
      <c r="G112" s="3" t="s">
        <v>231</v>
      </c>
      <c r="H112" s="3" t="s">
        <v>237</v>
      </c>
      <c r="I112" s="3" t="s">
        <v>13</v>
      </c>
      <c r="J112" s="2">
        <v>120</v>
      </c>
      <c r="K112" s="2">
        <v>7000</v>
      </c>
      <c r="L112" s="2">
        <v>7000</v>
      </c>
      <c r="M112" s="2">
        <v>7000</v>
      </c>
      <c r="N112" s="3" t="s">
        <v>261</v>
      </c>
      <c r="O112" s="9" t="s">
        <v>252</v>
      </c>
      <c r="P112" s="2" t="e">
        <f>+Precio_diario_frutas[[#This Row],[Precio promedio ponderado]]/#REF!</f>
        <v>#REF!</v>
      </c>
      <c r="Q112" s="2">
        <f>+VLOOKUP(Precio_diario_frutas[[#This Row],[Unidad de comercialización]],Codigos_kg[],2,0)</f>
        <v>15</v>
      </c>
    </row>
    <row r="113" spans="1:17" hidden="1" x14ac:dyDescent="0.35">
      <c r="A113" s="8" t="s">
        <v>134</v>
      </c>
      <c r="B113" s="3" t="str">
        <f>+VLOOKUP(A113,Codigos_mercados_mayoristas[],2,0)</f>
        <v>Maule</v>
      </c>
      <c r="C113" s="4">
        <v>44131</v>
      </c>
      <c r="D113" s="3">
        <f>+VLOOKUP(A113,Codigos_mercados_mayoristas[],3,0)</f>
        <v>7</v>
      </c>
      <c r="E113" s="3" t="s">
        <v>655</v>
      </c>
      <c r="F113" s="3" t="str">
        <f>+VLOOKUP(G113,Codigos_class_frutas[],2,0)</f>
        <v>Cítricos</v>
      </c>
      <c r="G113" s="3" t="s">
        <v>221</v>
      </c>
      <c r="H113" s="3" t="s">
        <v>262</v>
      </c>
      <c r="I113" s="3" t="s">
        <v>19</v>
      </c>
      <c r="J113" s="2">
        <v>380</v>
      </c>
      <c r="K113" s="2">
        <v>12000</v>
      </c>
      <c r="L113" s="2">
        <v>12500</v>
      </c>
      <c r="M113" s="2">
        <v>12236.842000000001</v>
      </c>
      <c r="N113" s="3" t="s">
        <v>261</v>
      </c>
      <c r="O113" s="9" t="s">
        <v>123</v>
      </c>
      <c r="P113" s="2" t="e">
        <f>+Precio_diario_frutas[[#This Row],[Precio promedio ponderado]]/#REF!</f>
        <v>#REF!</v>
      </c>
      <c r="Q113" s="2">
        <f>+VLOOKUP(Precio_diario_frutas[[#This Row],[Unidad de comercialización]],Codigos_kg[],2,0)</f>
        <v>15</v>
      </c>
    </row>
    <row r="114" spans="1:17" hidden="1" x14ac:dyDescent="0.35">
      <c r="A114" s="8" t="s">
        <v>134</v>
      </c>
      <c r="B114" s="3" t="str">
        <f>+VLOOKUP(A114,Codigos_mercados_mayoristas[],2,0)</f>
        <v>Maule</v>
      </c>
      <c r="C114" s="4">
        <v>44131</v>
      </c>
      <c r="D114" s="3">
        <f>+VLOOKUP(A114,Codigos_mercados_mayoristas[],3,0)</f>
        <v>7</v>
      </c>
      <c r="E114" s="3" t="s">
        <v>655</v>
      </c>
      <c r="F114" s="3" t="str">
        <f>+VLOOKUP(G114,Codigos_class_frutas[],2,0)</f>
        <v>Cítricos</v>
      </c>
      <c r="G114" s="3" t="s">
        <v>221</v>
      </c>
      <c r="H114" s="3" t="s">
        <v>263</v>
      </c>
      <c r="I114" s="3" t="s">
        <v>19</v>
      </c>
      <c r="J114" s="2">
        <v>300</v>
      </c>
      <c r="K114" s="2">
        <v>12000</v>
      </c>
      <c r="L114" s="2">
        <v>12000</v>
      </c>
      <c r="M114" s="2">
        <v>12000</v>
      </c>
      <c r="N114" s="3" t="s">
        <v>261</v>
      </c>
      <c r="O114" s="9" t="s">
        <v>155</v>
      </c>
      <c r="P114" s="2" t="e">
        <f>+Precio_diario_frutas[[#This Row],[Precio promedio ponderado]]/#REF!</f>
        <v>#REF!</v>
      </c>
      <c r="Q114" s="2">
        <f>+VLOOKUP(Precio_diario_frutas[[#This Row],[Unidad de comercialización]],Codigos_kg[],2,0)</f>
        <v>15</v>
      </c>
    </row>
    <row r="115" spans="1:17" hidden="1" x14ac:dyDescent="0.35">
      <c r="A115" s="8" t="s">
        <v>134</v>
      </c>
      <c r="B115" s="3" t="str">
        <f>+VLOOKUP(A115,Codigos_mercados_mayoristas[],2,0)</f>
        <v>Maule</v>
      </c>
      <c r="C115" s="4">
        <v>44131</v>
      </c>
      <c r="D115" s="3">
        <f>+VLOOKUP(A115,Codigos_mercados_mayoristas[],3,0)</f>
        <v>7</v>
      </c>
      <c r="E115" s="3" t="s">
        <v>655</v>
      </c>
      <c r="F115" s="3" t="str">
        <f>+VLOOKUP(G115,Codigos_class_frutas[],2,0)</f>
        <v>Oleaginosos</v>
      </c>
      <c r="G115" s="3" t="s">
        <v>225</v>
      </c>
      <c r="H115" s="3" t="s">
        <v>226</v>
      </c>
      <c r="I115" s="3" t="s">
        <v>264</v>
      </c>
      <c r="J115" s="2">
        <v>50</v>
      </c>
      <c r="K115" s="2">
        <v>2400</v>
      </c>
      <c r="L115" s="2">
        <v>2400</v>
      </c>
      <c r="M115" s="2">
        <v>2400</v>
      </c>
      <c r="N115" s="3" t="s">
        <v>265</v>
      </c>
      <c r="O115" s="9" t="s">
        <v>266</v>
      </c>
      <c r="P115" s="2" t="e">
        <f>+Precio_diario_frutas[[#This Row],[Precio promedio ponderado]]/#REF!</f>
        <v>#REF!</v>
      </c>
      <c r="Q115" s="2">
        <f>+VLOOKUP(Precio_diario_frutas[[#This Row],[Unidad de comercialización]],Codigos_kg[],2,0)</f>
        <v>8</v>
      </c>
    </row>
    <row r="116" spans="1:17" hidden="1" x14ac:dyDescent="0.35">
      <c r="A116" s="8" t="s">
        <v>134</v>
      </c>
      <c r="B116" s="3" t="str">
        <f>+VLOOKUP(A116,Codigos_mercados_mayoristas[],2,0)</f>
        <v>Maule</v>
      </c>
      <c r="C116" s="4">
        <v>44131</v>
      </c>
      <c r="D116" s="3">
        <f>+VLOOKUP(A116,Codigos_mercados_mayoristas[],3,0)</f>
        <v>7</v>
      </c>
      <c r="E116" s="3" t="s">
        <v>655</v>
      </c>
      <c r="F116" s="3" t="str">
        <f>+VLOOKUP(G116,Codigos_class_frutas[],2,0)</f>
        <v>Oleaginosos</v>
      </c>
      <c r="G116" s="3" t="s">
        <v>225</v>
      </c>
      <c r="H116" s="3" t="s">
        <v>226</v>
      </c>
      <c r="I116" s="3" t="s">
        <v>19</v>
      </c>
      <c r="J116" s="2">
        <v>200</v>
      </c>
      <c r="K116" s="2">
        <v>3500</v>
      </c>
      <c r="L116" s="2">
        <v>3500</v>
      </c>
      <c r="M116" s="2">
        <v>3500</v>
      </c>
      <c r="N116" s="3" t="s">
        <v>265</v>
      </c>
      <c r="O116" s="9" t="s">
        <v>266</v>
      </c>
      <c r="P116" s="2" t="e">
        <f>+Precio_diario_frutas[[#This Row],[Precio promedio ponderado]]/#REF!</f>
        <v>#REF!</v>
      </c>
      <c r="Q116" s="2">
        <f>+VLOOKUP(Precio_diario_frutas[[#This Row],[Unidad de comercialización]],Codigos_kg[],2,0)</f>
        <v>8</v>
      </c>
    </row>
    <row r="117" spans="1:17" hidden="1" x14ac:dyDescent="0.35">
      <c r="A117" s="8" t="s">
        <v>134</v>
      </c>
      <c r="B117" s="3" t="str">
        <f>+VLOOKUP(A117,Codigos_mercados_mayoristas[],2,0)</f>
        <v>Maule</v>
      </c>
      <c r="C117" s="4">
        <v>44131</v>
      </c>
      <c r="D117" s="3">
        <f>+VLOOKUP(A117,Codigos_mercados_mayoristas[],3,0)</f>
        <v>7</v>
      </c>
      <c r="E117" s="3" t="s">
        <v>655</v>
      </c>
      <c r="F117" s="3" t="str">
        <f>+VLOOKUP(G117,Codigos_class_frutas[],2,0)</f>
        <v>Oleaginosos</v>
      </c>
      <c r="G117" s="3" t="s">
        <v>225</v>
      </c>
      <c r="H117" s="3" t="s">
        <v>226</v>
      </c>
      <c r="I117" s="3" t="s">
        <v>19</v>
      </c>
      <c r="J117" s="2">
        <v>160</v>
      </c>
      <c r="K117" s="2">
        <v>3500</v>
      </c>
      <c r="L117" s="2">
        <v>3500</v>
      </c>
      <c r="M117" s="2">
        <v>3500</v>
      </c>
      <c r="N117" s="3" t="s">
        <v>253</v>
      </c>
      <c r="O117" s="9" t="s">
        <v>63</v>
      </c>
      <c r="P117" s="2" t="e">
        <f>+Precio_diario_frutas[[#This Row],[Precio promedio ponderado]]/#REF!</f>
        <v>#REF!</v>
      </c>
      <c r="Q117" s="2">
        <f>+VLOOKUP(Precio_diario_frutas[[#This Row],[Unidad de comercialización]],Codigos_kg[],2,0)</f>
        <v>1</v>
      </c>
    </row>
    <row r="118" spans="1:17" hidden="1" x14ac:dyDescent="0.35">
      <c r="A118" s="8" t="s">
        <v>134</v>
      </c>
      <c r="B118" s="3" t="str">
        <f>+VLOOKUP(A118,Codigos_mercados_mayoristas[],2,0)</f>
        <v>Maule</v>
      </c>
      <c r="C118" s="4">
        <v>44131</v>
      </c>
      <c r="D118" s="3">
        <f>+VLOOKUP(A118,Codigos_mercados_mayoristas[],3,0)</f>
        <v>7</v>
      </c>
      <c r="E118" s="3" t="s">
        <v>655</v>
      </c>
      <c r="F118" s="3" t="str">
        <f>+VLOOKUP(G118,Codigos_class_frutas[],2,0)</f>
        <v>Oleaginosos</v>
      </c>
      <c r="G118" s="3" t="s">
        <v>225</v>
      </c>
      <c r="H118" s="3" t="s">
        <v>226</v>
      </c>
      <c r="I118" s="3" t="s">
        <v>13</v>
      </c>
      <c r="J118" s="2">
        <v>180</v>
      </c>
      <c r="K118" s="2">
        <v>3300</v>
      </c>
      <c r="L118" s="2">
        <v>3300</v>
      </c>
      <c r="M118" s="2">
        <v>3300</v>
      </c>
      <c r="N118" s="3" t="s">
        <v>265</v>
      </c>
      <c r="O118" s="9" t="s">
        <v>266</v>
      </c>
      <c r="P118" s="2" t="e">
        <f>+Precio_diario_frutas[[#This Row],[Precio promedio ponderado]]/#REF!</f>
        <v>#REF!</v>
      </c>
      <c r="Q118" s="2">
        <f>+VLOOKUP(Precio_diario_frutas[[#This Row],[Unidad de comercialización]],Codigos_kg[],2,0)</f>
        <v>8</v>
      </c>
    </row>
    <row r="119" spans="1:17" hidden="1" x14ac:dyDescent="0.35">
      <c r="A119" s="8" t="s">
        <v>134</v>
      </c>
      <c r="B119" s="3" t="str">
        <f>+VLOOKUP(A119,Codigos_mercados_mayoristas[],2,0)</f>
        <v>Maule</v>
      </c>
      <c r="C119" s="4">
        <v>44131</v>
      </c>
      <c r="D119" s="3">
        <f>+VLOOKUP(A119,Codigos_mercados_mayoristas[],3,0)</f>
        <v>7</v>
      </c>
      <c r="E119" s="3" t="s">
        <v>655</v>
      </c>
      <c r="F119" s="3" t="str">
        <f>+VLOOKUP(G119,Codigos_class_frutas[],2,0)</f>
        <v>Oleaginosos</v>
      </c>
      <c r="G119" s="3" t="s">
        <v>225</v>
      </c>
      <c r="H119" s="3" t="s">
        <v>226</v>
      </c>
      <c r="I119" s="3" t="s">
        <v>13</v>
      </c>
      <c r="J119" s="2">
        <v>130</v>
      </c>
      <c r="K119" s="2">
        <v>3300</v>
      </c>
      <c r="L119" s="2">
        <v>3300</v>
      </c>
      <c r="M119" s="2">
        <v>3300</v>
      </c>
      <c r="N119" s="3" t="s">
        <v>253</v>
      </c>
      <c r="O119" s="9" t="s">
        <v>63</v>
      </c>
      <c r="P119" s="2" t="e">
        <f>+Precio_diario_frutas[[#This Row],[Precio promedio ponderado]]/#REF!</f>
        <v>#REF!</v>
      </c>
      <c r="Q119" s="2">
        <f>+VLOOKUP(Precio_diario_frutas[[#This Row],[Unidad de comercialización]],Codigos_kg[],2,0)</f>
        <v>1</v>
      </c>
    </row>
    <row r="120" spans="1:17" hidden="1" x14ac:dyDescent="0.35">
      <c r="A120" s="8" t="s">
        <v>134</v>
      </c>
      <c r="B120" s="3" t="str">
        <f>+VLOOKUP(A120,Codigos_mercados_mayoristas[],2,0)</f>
        <v>Maule</v>
      </c>
      <c r="C120" s="4">
        <v>44131</v>
      </c>
      <c r="D120" s="3">
        <f>+VLOOKUP(A120,Codigos_mercados_mayoristas[],3,0)</f>
        <v>7</v>
      </c>
      <c r="E120" s="3" t="s">
        <v>655</v>
      </c>
      <c r="F120" s="3" t="str">
        <f>+VLOOKUP(G120,Codigos_class_frutas[],2,0)</f>
        <v>Oleaginosos</v>
      </c>
      <c r="G120" s="3" t="s">
        <v>225</v>
      </c>
      <c r="H120" s="3" t="s">
        <v>226</v>
      </c>
      <c r="I120" s="3" t="s">
        <v>16</v>
      </c>
      <c r="J120" s="2">
        <v>100</v>
      </c>
      <c r="K120" s="2">
        <v>2800</v>
      </c>
      <c r="L120" s="2">
        <v>2800</v>
      </c>
      <c r="M120" s="2">
        <v>2800</v>
      </c>
      <c r="N120" s="3" t="s">
        <v>265</v>
      </c>
      <c r="O120" s="9" t="s">
        <v>266</v>
      </c>
      <c r="P120" s="2" t="e">
        <f>+Precio_diario_frutas[[#This Row],[Precio promedio ponderado]]/#REF!</f>
        <v>#REF!</v>
      </c>
      <c r="Q120" s="2">
        <f>+VLOOKUP(Precio_diario_frutas[[#This Row],[Unidad de comercialización]],Codigos_kg[],2,0)</f>
        <v>8</v>
      </c>
    </row>
    <row r="121" spans="1:17" hidden="1" x14ac:dyDescent="0.35">
      <c r="A121" s="8" t="s">
        <v>134</v>
      </c>
      <c r="B121" s="3" t="str">
        <f>+VLOOKUP(A121,Codigos_mercados_mayoristas[],2,0)</f>
        <v>Maule</v>
      </c>
      <c r="C121" s="4">
        <v>44131</v>
      </c>
      <c r="D121" s="3">
        <f>+VLOOKUP(A121,Codigos_mercados_mayoristas[],3,0)</f>
        <v>7</v>
      </c>
      <c r="E121" s="3" t="s">
        <v>655</v>
      </c>
      <c r="F121" s="3" t="str">
        <f>+VLOOKUP(G121,Codigos_class_frutas[],2,0)</f>
        <v>Tropicales y subtropicales</v>
      </c>
      <c r="G121" s="3" t="s">
        <v>198</v>
      </c>
      <c r="H121" s="3" t="s">
        <v>246</v>
      </c>
      <c r="I121" s="3" t="s">
        <v>13</v>
      </c>
      <c r="J121" s="2">
        <v>380</v>
      </c>
      <c r="K121" s="2">
        <v>18000</v>
      </c>
      <c r="L121" s="2">
        <v>19000</v>
      </c>
      <c r="M121" s="2">
        <v>18605.262999999999</v>
      </c>
      <c r="N121" s="3" t="s">
        <v>202</v>
      </c>
      <c r="O121" s="9" t="s">
        <v>206</v>
      </c>
      <c r="P121" s="2" t="e">
        <f>+Precio_diario_frutas[[#This Row],[Precio promedio ponderado]]/#REF!</f>
        <v>#REF!</v>
      </c>
      <c r="Q121" s="2">
        <f>+VLOOKUP(Precio_diario_frutas[[#This Row],[Unidad de comercialización]],Codigos_kg[],2,0)</f>
        <v>14</v>
      </c>
    </row>
    <row r="122" spans="1:17" hidden="1" x14ac:dyDescent="0.35">
      <c r="A122" s="8" t="s">
        <v>134</v>
      </c>
      <c r="B122" s="3" t="str">
        <f>+VLOOKUP(A122,Codigos_mercados_mayoristas[],2,0)</f>
        <v>Maule</v>
      </c>
      <c r="C122" s="4">
        <v>44131</v>
      </c>
      <c r="D122" s="3">
        <f>+VLOOKUP(A122,Codigos_mercados_mayoristas[],3,0)</f>
        <v>7</v>
      </c>
      <c r="E122" s="3" t="s">
        <v>655</v>
      </c>
      <c r="F122" s="3" t="str">
        <f>+VLOOKUP(G122,Codigos_class_frutas[],2,0)</f>
        <v>Tropicales y subtropicales</v>
      </c>
      <c r="G122" s="3" t="s">
        <v>204</v>
      </c>
      <c r="H122" s="3" t="s">
        <v>12</v>
      </c>
      <c r="I122" s="3" t="s">
        <v>205</v>
      </c>
      <c r="J122" s="2">
        <v>800</v>
      </c>
      <c r="K122" s="2">
        <v>11500</v>
      </c>
      <c r="L122" s="2">
        <v>11500</v>
      </c>
      <c r="M122" s="2">
        <v>11500</v>
      </c>
      <c r="N122" s="3" t="s">
        <v>147</v>
      </c>
      <c r="O122" s="9" t="s">
        <v>206</v>
      </c>
      <c r="P122" s="2" t="e">
        <f>+Precio_diario_frutas[[#This Row],[Precio promedio ponderado]]/#REF!</f>
        <v>#REF!</v>
      </c>
      <c r="Q122" s="2">
        <f>+VLOOKUP(Precio_diario_frutas[[#This Row],[Unidad de comercialización]],Codigos_kg[],2,0)</f>
        <v>20</v>
      </c>
    </row>
    <row r="123" spans="1:17" hidden="1" x14ac:dyDescent="0.35">
      <c r="A123" s="8" t="s">
        <v>134</v>
      </c>
      <c r="B123" s="3" t="str">
        <f>+VLOOKUP(A123,Codigos_mercados_mayoristas[],2,0)</f>
        <v>Maule</v>
      </c>
      <c r="C123" s="4">
        <v>44131</v>
      </c>
      <c r="D123" s="3">
        <f>+VLOOKUP(A123,Codigos_mercados_mayoristas[],3,0)</f>
        <v>7</v>
      </c>
      <c r="E123" s="3" t="s">
        <v>655</v>
      </c>
      <c r="F123" s="3" t="str">
        <f>+VLOOKUP(G123,Codigos_class_frutas[],2,0)</f>
        <v>Tropicales y subtropicales</v>
      </c>
      <c r="G123" s="3" t="s">
        <v>204</v>
      </c>
      <c r="H123" s="3" t="s">
        <v>12</v>
      </c>
      <c r="I123" s="3" t="s">
        <v>255</v>
      </c>
      <c r="J123" s="2">
        <v>800</v>
      </c>
      <c r="K123" s="2">
        <v>12000</v>
      </c>
      <c r="L123" s="2">
        <v>13000</v>
      </c>
      <c r="M123" s="2">
        <v>12375</v>
      </c>
      <c r="N123" s="3" t="s">
        <v>147</v>
      </c>
      <c r="O123" s="9" t="s">
        <v>206</v>
      </c>
      <c r="P123" s="2" t="e">
        <f>+Precio_diario_frutas[[#This Row],[Precio promedio ponderado]]/#REF!</f>
        <v>#REF!</v>
      </c>
      <c r="Q123" s="2">
        <f>+VLOOKUP(Precio_diario_frutas[[#This Row],[Unidad de comercialización]],Codigos_kg[],2,0)</f>
        <v>20</v>
      </c>
    </row>
    <row r="124" spans="1:17" ht="29" hidden="1" x14ac:dyDescent="0.35">
      <c r="A124" s="8" t="s">
        <v>142</v>
      </c>
      <c r="B124" s="3" t="str">
        <f>+VLOOKUP(A124,Codigos_mercados_mayoristas[],2,0)</f>
        <v>Metropolitana</v>
      </c>
      <c r="C124" s="4">
        <v>44131</v>
      </c>
      <c r="D124" s="3">
        <f>+VLOOKUP(A124,Codigos_mercados_mayoristas[],3,0)</f>
        <v>13</v>
      </c>
      <c r="E124" s="3" t="s">
        <v>655</v>
      </c>
      <c r="F124" s="3" t="str">
        <f>+VLOOKUP(G124,Codigos_class_frutas[],2,0)</f>
        <v>Berries</v>
      </c>
      <c r="G124" s="3" t="s">
        <v>207</v>
      </c>
      <c r="H124" s="3" t="s">
        <v>12</v>
      </c>
      <c r="I124" s="3" t="s">
        <v>19</v>
      </c>
      <c r="J124" s="2">
        <v>140</v>
      </c>
      <c r="K124" s="2">
        <v>11000</v>
      </c>
      <c r="L124" s="2">
        <v>12000</v>
      </c>
      <c r="M124" s="2">
        <v>11500</v>
      </c>
      <c r="N124" s="3" t="s">
        <v>267</v>
      </c>
      <c r="O124" s="9" t="s">
        <v>125</v>
      </c>
      <c r="P124" s="2" t="e">
        <f>+Precio_diario_frutas[[#This Row],[Precio promedio ponderado]]/#REF!</f>
        <v>#REF!</v>
      </c>
      <c r="Q124" s="2">
        <f>+VLOOKUP(Precio_diario_frutas[[#This Row],[Unidad de comercialización]],Codigos_kg[],2,0)</f>
        <v>2.04</v>
      </c>
    </row>
    <row r="125" spans="1:17" hidden="1" x14ac:dyDescent="0.35">
      <c r="A125" s="8" t="s">
        <v>142</v>
      </c>
      <c r="B125" s="3" t="str">
        <f>+VLOOKUP(A125,Codigos_mercados_mayoristas[],2,0)</f>
        <v>Metropolitana</v>
      </c>
      <c r="C125" s="4">
        <v>44131</v>
      </c>
      <c r="D125" s="3">
        <f>+VLOOKUP(A125,Codigos_mercados_mayoristas[],3,0)</f>
        <v>13</v>
      </c>
      <c r="E125" s="3" t="s">
        <v>655</v>
      </c>
      <c r="F125" s="3" t="str">
        <f>+VLOOKUP(G125,Codigos_class_frutas[],2,0)</f>
        <v>Berries</v>
      </c>
      <c r="G125" s="3" t="s">
        <v>207</v>
      </c>
      <c r="H125" s="3" t="s">
        <v>12</v>
      </c>
      <c r="I125" s="3" t="s">
        <v>19</v>
      </c>
      <c r="J125" s="2">
        <v>150</v>
      </c>
      <c r="K125" s="2">
        <v>11000</v>
      </c>
      <c r="L125" s="2">
        <v>11000</v>
      </c>
      <c r="M125" s="2">
        <v>11000</v>
      </c>
      <c r="N125" s="3" t="s">
        <v>208</v>
      </c>
      <c r="O125" s="9" t="s">
        <v>125</v>
      </c>
      <c r="P125" s="2" t="e">
        <f>+Precio_diario_frutas[[#This Row],[Precio promedio ponderado]]/#REF!</f>
        <v>#REF!</v>
      </c>
      <c r="Q125" s="2">
        <f>+VLOOKUP(Precio_diario_frutas[[#This Row],[Unidad de comercialización]],Codigos_kg[],2,0)</f>
        <v>2</v>
      </c>
    </row>
    <row r="126" spans="1:17" hidden="1" x14ac:dyDescent="0.35">
      <c r="A126" s="8" t="s">
        <v>142</v>
      </c>
      <c r="B126" s="3" t="str">
        <f>+VLOOKUP(A126,Codigos_mercados_mayoristas[],2,0)</f>
        <v>Metropolitana</v>
      </c>
      <c r="C126" s="4">
        <v>44131</v>
      </c>
      <c r="D126" s="3">
        <f>+VLOOKUP(A126,Codigos_mercados_mayoristas[],3,0)</f>
        <v>13</v>
      </c>
      <c r="E126" s="3" t="s">
        <v>655</v>
      </c>
      <c r="F126" s="3" t="str">
        <f>+VLOOKUP(G126,Codigos_class_frutas[],2,0)</f>
        <v>Otros</v>
      </c>
      <c r="G126" s="3" t="s">
        <v>209</v>
      </c>
      <c r="H126" s="3" t="s">
        <v>210</v>
      </c>
      <c r="I126" s="3" t="s">
        <v>264</v>
      </c>
      <c r="J126" s="2">
        <v>60</v>
      </c>
      <c r="K126" s="2">
        <v>900</v>
      </c>
      <c r="L126" s="2">
        <v>900</v>
      </c>
      <c r="M126" s="2">
        <v>900</v>
      </c>
      <c r="N126" s="3" t="s">
        <v>227</v>
      </c>
      <c r="O126" s="9" t="s">
        <v>45</v>
      </c>
      <c r="P126" s="2" t="e">
        <f>+Precio_diario_frutas[[#This Row],[Precio promedio ponderado]]/#REF!</f>
        <v>#REF!</v>
      </c>
      <c r="Q126" s="2">
        <f>+VLOOKUP(Precio_diario_frutas[[#This Row],[Unidad de comercialización]],Codigos_kg[],2,0)</f>
        <v>15</v>
      </c>
    </row>
    <row r="127" spans="1:17" hidden="1" x14ac:dyDescent="0.35">
      <c r="A127" s="8" t="s">
        <v>142</v>
      </c>
      <c r="B127" s="3" t="str">
        <f>+VLOOKUP(A127,Codigos_mercados_mayoristas[],2,0)</f>
        <v>Metropolitana</v>
      </c>
      <c r="C127" s="4">
        <v>44131</v>
      </c>
      <c r="D127" s="3">
        <f>+VLOOKUP(A127,Codigos_mercados_mayoristas[],3,0)</f>
        <v>13</v>
      </c>
      <c r="E127" s="3" t="s">
        <v>655</v>
      </c>
      <c r="F127" s="3" t="str">
        <f>+VLOOKUP(G127,Codigos_class_frutas[],2,0)</f>
        <v>Otros</v>
      </c>
      <c r="G127" s="3" t="s">
        <v>209</v>
      </c>
      <c r="H127" s="3" t="s">
        <v>210</v>
      </c>
      <c r="I127" s="3" t="s">
        <v>200</v>
      </c>
      <c r="J127" s="2">
        <v>170</v>
      </c>
      <c r="K127" s="2">
        <v>14000</v>
      </c>
      <c r="L127" s="2">
        <v>14000</v>
      </c>
      <c r="M127" s="2">
        <v>14000</v>
      </c>
      <c r="N127" s="3" t="s">
        <v>211</v>
      </c>
      <c r="O127" s="9" t="s">
        <v>45</v>
      </c>
      <c r="P127" s="2" t="e">
        <f>+Precio_diario_frutas[[#This Row],[Precio promedio ponderado]]/#REF!</f>
        <v>#REF!</v>
      </c>
      <c r="Q127" s="2">
        <f>+VLOOKUP(Precio_diario_frutas[[#This Row],[Unidad de comercialización]],Codigos_kg[],2,0)</f>
        <v>8</v>
      </c>
    </row>
    <row r="128" spans="1:17" hidden="1" x14ac:dyDescent="0.35">
      <c r="A128" s="8" t="s">
        <v>142</v>
      </c>
      <c r="B128" s="3" t="str">
        <f>+VLOOKUP(A128,Codigos_mercados_mayoristas[],2,0)</f>
        <v>Metropolitana</v>
      </c>
      <c r="C128" s="4">
        <v>44131</v>
      </c>
      <c r="D128" s="3">
        <f>+VLOOKUP(A128,Codigos_mercados_mayoristas[],3,0)</f>
        <v>13</v>
      </c>
      <c r="E128" s="3" t="s">
        <v>655</v>
      </c>
      <c r="F128" s="3" t="str">
        <f>+VLOOKUP(G128,Codigos_class_frutas[],2,0)</f>
        <v>Otros</v>
      </c>
      <c r="G128" s="3" t="s">
        <v>209</v>
      </c>
      <c r="H128" s="3" t="s">
        <v>210</v>
      </c>
      <c r="I128" s="3" t="s">
        <v>200</v>
      </c>
      <c r="J128" s="2">
        <v>70</v>
      </c>
      <c r="K128" s="2">
        <v>1800</v>
      </c>
      <c r="L128" s="2">
        <v>1800</v>
      </c>
      <c r="M128" s="2">
        <v>1800</v>
      </c>
      <c r="N128" s="3" t="s">
        <v>227</v>
      </c>
      <c r="O128" s="9" t="s">
        <v>45</v>
      </c>
      <c r="P128" s="2" t="e">
        <f>+Precio_diario_frutas[[#This Row],[Precio promedio ponderado]]/#REF!</f>
        <v>#REF!</v>
      </c>
      <c r="Q128" s="2">
        <f>+VLOOKUP(Precio_diario_frutas[[#This Row],[Unidad de comercialización]],Codigos_kg[],2,0)</f>
        <v>15</v>
      </c>
    </row>
    <row r="129" spans="1:17" hidden="1" x14ac:dyDescent="0.35">
      <c r="A129" s="8" t="s">
        <v>142</v>
      </c>
      <c r="B129" s="3" t="str">
        <f>+VLOOKUP(A129,Codigos_mercados_mayoristas[],2,0)</f>
        <v>Metropolitana</v>
      </c>
      <c r="C129" s="4">
        <v>44131</v>
      </c>
      <c r="D129" s="3">
        <f>+VLOOKUP(A129,Codigos_mercados_mayoristas[],3,0)</f>
        <v>13</v>
      </c>
      <c r="E129" s="3" t="s">
        <v>655</v>
      </c>
      <c r="F129" s="3" t="str">
        <f>+VLOOKUP(G129,Codigos_class_frutas[],2,0)</f>
        <v>Otros</v>
      </c>
      <c r="G129" s="3" t="s">
        <v>209</v>
      </c>
      <c r="H129" s="3" t="s">
        <v>210</v>
      </c>
      <c r="I129" s="3" t="s">
        <v>235</v>
      </c>
      <c r="J129" s="2">
        <v>170</v>
      </c>
      <c r="K129" s="2">
        <v>15500</v>
      </c>
      <c r="L129" s="2">
        <v>15500</v>
      </c>
      <c r="M129" s="2">
        <v>15500</v>
      </c>
      <c r="N129" s="3" t="s">
        <v>211</v>
      </c>
      <c r="O129" s="9" t="s">
        <v>45</v>
      </c>
      <c r="P129" s="2" t="e">
        <f>+Precio_diario_frutas[[#This Row],[Precio promedio ponderado]]/#REF!</f>
        <v>#REF!</v>
      </c>
      <c r="Q129" s="2">
        <f>+VLOOKUP(Precio_diario_frutas[[#This Row],[Unidad de comercialización]],Codigos_kg[],2,0)</f>
        <v>8</v>
      </c>
    </row>
    <row r="130" spans="1:17" hidden="1" x14ac:dyDescent="0.35">
      <c r="A130" s="8" t="s">
        <v>142</v>
      </c>
      <c r="B130" s="3" t="str">
        <f>+VLOOKUP(A130,Codigos_mercados_mayoristas[],2,0)</f>
        <v>Metropolitana</v>
      </c>
      <c r="C130" s="4">
        <v>44131</v>
      </c>
      <c r="D130" s="3">
        <f>+VLOOKUP(A130,Codigos_mercados_mayoristas[],3,0)</f>
        <v>13</v>
      </c>
      <c r="E130" s="3" t="s">
        <v>655</v>
      </c>
      <c r="F130" s="3" t="str">
        <f>+VLOOKUP(G130,Codigos_class_frutas[],2,0)</f>
        <v>Otros</v>
      </c>
      <c r="G130" s="3" t="s">
        <v>209</v>
      </c>
      <c r="H130" s="3" t="s">
        <v>210</v>
      </c>
      <c r="I130" s="3" t="s">
        <v>19</v>
      </c>
      <c r="J130" s="2">
        <v>170</v>
      </c>
      <c r="K130" s="2">
        <v>12500</v>
      </c>
      <c r="L130" s="2">
        <v>12500</v>
      </c>
      <c r="M130" s="2">
        <v>12500</v>
      </c>
      <c r="N130" s="3" t="s">
        <v>211</v>
      </c>
      <c r="O130" s="9" t="s">
        <v>45</v>
      </c>
      <c r="P130" s="2" t="e">
        <f>+Precio_diario_frutas[[#This Row],[Precio promedio ponderado]]/#REF!</f>
        <v>#REF!</v>
      </c>
      <c r="Q130" s="2">
        <f>+VLOOKUP(Precio_diario_frutas[[#This Row],[Unidad de comercialización]],Codigos_kg[],2,0)</f>
        <v>8</v>
      </c>
    </row>
    <row r="131" spans="1:17" hidden="1" x14ac:dyDescent="0.35">
      <c r="A131" s="8" t="s">
        <v>142</v>
      </c>
      <c r="B131" s="3" t="str">
        <f>+VLOOKUP(A131,Codigos_mercados_mayoristas[],2,0)</f>
        <v>Metropolitana</v>
      </c>
      <c r="C131" s="4">
        <v>44131</v>
      </c>
      <c r="D131" s="3">
        <f>+VLOOKUP(A131,Codigos_mercados_mayoristas[],3,0)</f>
        <v>13</v>
      </c>
      <c r="E131" s="3" t="s">
        <v>655</v>
      </c>
      <c r="F131" s="3" t="str">
        <f>+VLOOKUP(G131,Codigos_class_frutas[],2,0)</f>
        <v>Otros</v>
      </c>
      <c r="G131" s="3" t="s">
        <v>209</v>
      </c>
      <c r="H131" s="3" t="s">
        <v>210</v>
      </c>
      <c r="I131" s="3" t="s">
        <v>19</v>
      </c>
      <c r="J131" s="2">
        <v>110</v>
      </c>
      <c r="K131" s="2">
        <v>1600</v>
      </c>
      <c r="L131" s="2">
        <v>1600</v>
      </c>
      <c r="M131" s="2">
        <v>1600</v>
      </c>
      <c r="N131" s="3" t="s">
        <v>227</v>
      </c>
      <c r="O131" s="9" t="s">
        <v>45</v>
      </c>
      <c r="P131" s="2" t="e">
        <f>+Precio_diario_frutas[[#This Row],[Precio promedio ponderado]]/#REF!</f>
        <v>#REF!</v>
      </c>
      <c r="Q131" s="2">
        <f>+VLOOKUP(Precio_diario_frutas[[#This Row],[Unidad de comercialización]],Codigos_kg[],2,0)</f>
        <v>15</v>
      </c>
    </row>
    <row r="132" spans="1:17" hidden="1" x14ac:dyDescent="0.35">
      <c r="A132" s="8" t="s">
        <v>142</v>
      </c>
      <c r="B132" s="3" t="str">
        <f>+VLOOKUP(A132,Codigos_mercados_mayoristas[],2,0)</f>
        <v>Metropolitana</v>
      </c>
      <c r="C132" s="4">
        <v>44131</v>
      </c>
      <c r="D132" s="3">
        <f>+VLOOKUP(A132,Codigos_mercados_mayoristas[],3,0)</f>
        <v>13</v>
      </c>
      <c r="E132" s="3" t="s">
        <v>655</v>
      </c>
      <c r="F132" s="3" t="str">
        <f>+VLOOKUP(G132,Codigos_class_frutas[],2,0)</f>
        <v>Otros</v>
      </c>
      <c r="G132" s="3" t="s">
        <v>209</v>
      </c>
      <c r="H132" s="3" t="s">
        <v>210</v>
      </c>
      <c r="I132" s="3" t="s">
        <v>13</v>
      </c>
      <c r="J132" s="2">
        <v>150</v>
      </c>
      <c r="K132" s="2">
        <v>10000</v>
      </c>
      <c r="L132" s="2">
        <v>10000</v>
      </c>
      <c r="M132" s="2">
        <v>10000</v>
      </c>
      <c r="N132" s="3" t="s">
        <v>211</v>
      </c>
      <c r="O132" s="9" t="s">
        <v>45</v>
      </c>
      <c r="P132" s="2" t="e">
        <f>+Precio_diario_frutas[[#This Row],[Precio promedio ponderado]]/#REF!</f>
        <v>#REF!</v>
      </c>
      <c r="Q132" s="2">
        <f>+VLOOKUP(Precio_diario_frutas[[#This Row],[Unidad de comercialización]],Codigos_kg[],2,0)</f>
        <v>8</v>
      </c>
    </row>
    <row r="133" spans="1:17" hidden="1" x14ac:dyDescent="0.35">
      <c r="A133" s="8" t="s">
        <v>142</v>
      </c>
      <c r="B133" s="3" t="str">
        <f>+VLOOKUP(A133,Codigos_mercados_mayoristas[],2,0)</f>
        <v>Metropolitana</v>
      </c>
      <c r="C133" s="4">
        <v>44131</v>
      </c>
      <c r="D133" s="3">
        <f>+VLOOKUP(A133,Codigos_mercados_mayoristas[],3,0)</f>
        <v>13</v>
      </c>
      <c r="E133" s="3" t="s">
        <v>655</v>
      </c>
      <c r="F133" s="3" t="str">
        <f>+VLOOKUP(G133,Codigos_class_frutas[],2,0)</f>
        <v>Otros</v>
      </c>
      <c r="G133" s="3" t="s">
        <v>209</v>
      </c>
      <c r="H133" s="3" t="s">
        <v>210</v>
      </c>
      <c r="I133" s="3" t="s">
        <v>13</v>
      </c>
      <c r="J133" s="2">
        <v>80</v>
      </c>
      <c r="K133" s="2">
        <v>1400</v>
      </c>
      <c r="L133" s="2">
        <v>1400</v>
      </c>
      <c r="M133" s="2">
        <v>1400</v>
      </c>
      <c r="N133" s="3" t="s">
        <v>227</v>
      </c>
      <c r="O133" s="9" t="s">
        <v>45</v>
      </c>
      <c r="P133" s="2" t="e">
        <f>+Precio_diario_frutas[[#This Row],[Precio promedio ponderado]]/#REF!</f>
        <v>#REF!</v>
      </c>
      <c r="Q133" s="2">
        <f>+VLOOKUP(Precio_diario_frutas[[#This Row],[Unidad de comercialización]],Codigos_kg[],2,0)</f>
        <v>15</v>
      </c>
    </row>
    <row r="134" spans="1:17" hidden="1" x14ac:dyDescent="0.35">
      <c r="A134" s="8" t="s">
        <v>142</v>
      </c>
      <c r="B134" s="3" t="str">
        <f>+VLOOKUP(A134,Codigos_mercados_mayoristas[],2,0)</f>
        <v>Metropolitana</v>
      </c>
      <c r="C134" s="4">
        <v>44131</v>
      </c>
      <c r="D134" s="3">
        <f>+VLOOKUP(A134,Codigos_mercados_mayoristas[],3,0)</f>
        <v>13</v>
      </c>
      <c r="E134" s="3" t="s">
        <v>655</v>
      </c>
      <c r="F134" s="3" t="str">
        <f>+VLOOKUP(G134,Codigos_class_frutas[],2,0)</f>
        <v>Otros</v>
      </c>
      <c r="G134" s="3" t="s">
        <v>209</v>
      </c>
      <c r="H134" s="3" t="s">
        <v>210</v>
      </c>
      <c r="I134" s="3" t="s">
        <v>16</v>
      </c>
      <c r="J134" s="2">
        <v>150</v>
      </c>
      <c r="K134" s="2">
        <v>8000</v>
      </c>
      <c r="L134" s="2">
        <v>8000</v>
      </c>
      <c r="M134" s="2">
        <v>8000</v>
      </c>
      <c r="N134" s="3" t="s">
        <v>211</v>
      </c>
      <c r="O134" s="9" t="s">
        <v>45</v>
      </c>
      <c r="P134" s="2" t="e">
        <f>+Precio_diario_frutas[[#This Row],[Precio promedio ponderado]]/#REF!</f>
        <v>#REF!</v>
      </c>
      <c r="Q134" s="2">
        <f>+VLOOKUP(Precio_diario_frutas[[#This Row],[Unidad de comercialización]],Codigos_kg[],2,0)</f>
        <v>8</v>
      </c>
    </row>
    <row r="135" spans="1:17" hidden="1" x14ac:dyDescent="0.35">
      <c r="A135" s="8" t="s">
        <v>142</v>
      </c>
      <c r="B135" s="3" t="str">
        <f>+VLOOKUP(A135,Codigos_mercados_mayoristas[],2,0)</f>
        <v>Metropolitana</v>
      </c>
      <c r="C135" s="4">
        <v>44131</v>
      </c>
      <c r="D135" s="3">
        <f>+VLOOKUP(A135,Codigos_mercados_mayoristas[],3,0)</f>
        <v>13</v>
      </c>
      <c r="E135" s="3" t="s">
        <v>655</v>
      </c>
      <c r="F135" s="3" t="str">
        <f>+VLOOKUP(G135,Codigos_class_frutas[],2,0)</f>
        <v>Otros</v>
      </c>
      <c r="G135" s="3" t="s">
        <v>209</v>
      </c>
      <c r="H135" s="3" t="s">
        <v>210</v>
      </c>
      <c r="I135" s="3" t="s">
        <v>16</v>
      </c>
      <c r="J135" s="2">
        <v>70</v>
      </c>
      <c r="K135" s="2">
        <v>1100</v>
      </c>
      <c r="L135" s="2">
        <v>1100</v>
      </c>
      <c r="M135" s="2">
        <v>1100</v>
      </c>
      <c r="N135" s="3" t="s">
        <v>227</v>
      </c>
      <c r="O135" s="9" t="s">
        <v>45</v>
      </c>
      <c r="P135" s="2" t="e">
        <f>+Precio_diario_frutas[[#This Row],[Precio promedio ponderado]]/#REF!</f>
        <v>#REF!</v>
      </c>
      <c r="Q135" s="2">
        <f>+VLOOKUP(Precio_diario_frutas[[#This Row],[Unidad de comercialización]],Codigos_kg[],2,0)</f>
        <v>15</v>
      </c>
    </row>
    <row r="136" spans="1:17" hidden="1" x14ac:dyDescent="0.35">
      <c r="A136" s="8" t="s">
        <v>142</v>
      </c>
      <c r="B136" s="3" t="str">
        <f>+VLOOKUP(A136,Codigos_mercados_mayoristas[],2,0)</f>
        <v>Metropolitana</v>
      </c>
      <c r="C136" s="4">
        <v>44131</v>
      </c>
      <c r="D136" s="3">
        <f>+VLOOKUP(A136,Codigos_mercados_mayoristas[],3,0)</f>
        <v>13</v>
      </c>
      <c r="E136" s="3" t="s">
        <v>655</v>
      </c>
      <c r="F136" s="3" t="str">
        <f>+VLOOKUP(G136,Codigos_class_frutas[],2,0)</f>
        <v>Tropicales y subtropicales</v>
      </c>
      <c r="G136" s="3" t="s">
        <v>268</v>
      </c>
      <c r="H136" s="3" t="s">
        <v>12</v>
      </c>
      <c r="I136" s="3" t="s">
        <v>19</v>
      </c>
      <c r="J136" s="2">
        <v>40</v>
      </c>
      <c r="K136" s="2">
        <v>20000</v>
      </c>
      <c r="L136" s="2">
        <v>20000</v>
      </c>
      <c r="M136" s="2">
        <v>20000</v>
      </c>
      <c r="N136" s="3" t="s">
        <v>269</v>
      </c>
      <c r="O136" s="9" t="s">
        <v>34</v>
      </c>
      <c r="P136" s="2" t="e">
        <f>+Precio_diario_frutas[[#This Row],[Precio promedio ponderado]]/#REF!</f>
        <v>#REF!</v>
      </c>
      <c r="Q136" s="2">
        <f>+VLOOKUP(Precio_diario_frutas[[#This Row],[Unidad de comercialización]],Codigos_kg[],2,0)</f>
        <v>20</v>
      </c>
    </row>
    <row r="137" spans="1:17" hidden="1" x14ac:dyDescent="0.35">
      <c r="A137" s="8" t="s">
        <v>142</v>
      </c>
      <c r="B137" s="3" t="str">
        <f>+VLOOKUP(A137,Codigos_mercados_mayoristas[],2,0)</f>
        <v>Metropolitana</v>
      </c>
      <c r="C137" s="4">
        <v>44131</v>
      </c>
      <c r="D137" s="3">
        <f>+VLOOKUP(A137,Codigos_mercados_mayoristas[],3,0)</f>
        <v>13</v>
      </c>
      <c r="E137" s="3" t="s">
        <v>655</v>
      </c>
      <c r="F137" s="3" t="str">
        <f>+VLOOKUP(G137,Codigos_class_frutas[],2,0)</f>
        <v>Berries</v>
      </c>
      <c r="G137" s="3" t="s">
        <v>212</v>
      </c>
      <c r="H137" s="3" t="s">
        <v>12</v>
      </c>
      <c r="I137" s="3" t="s">
        <v>200</v>
      </c>
      <c r="J137" s="2">
        <v>250</v>
      </c>
      <c r="K137" s="2">
        <v>11000</v>
      </c>
      <c r="L137" s="2">
        <v>12000</v>
      </c>
      <c r="M137" s="2">
        <v>11500</v>
      </c>
      <c r="N137" s="3" t="s">
        <v>213</v>
      </c>
      <c r="O137" s="9" t="s">
        <v>155</v>
      </c>
      <c r="P137" s="2" t="e">
        <f>+Precio_diario_frutas[[#This Row],[Precio promedio ponderado]]/#REF!</f>
        <v>#REF!</v>
      </c>
      <c r="Q137" s="2">
        <f>+VLOOKUP(Precio_diario_frutas[[#This Row],[Unidad de comercialización]],Codigos_kg[],2,0)</f>
        <v>7</v>
      </c>
    </row>
    <row r="138" spans="1:17" hidden="1" x14ac:dyDescent="0.35">
      <c r="A138" s="8" t="s">
        <v>142</v>
      </c>
      <c r="B138" s="3" t="str">
        <f>+VLOOKUP(A138,Codigos_mercados_mayoristas[],2,0)</f>
        <v>Metropolitana</v>
      </c>
      <c r="C138" s="4">
        <v>44131</v>
      </c>
      <c r="D138" s="3">
        <f>+VLOOKUP(A138,Codigos_mercados_mayoristas[],3,0)</f>
        <v>13</v>
      </c>
      <c r="E138" s="3" t="s">
        <v>655</v>
      </c>
      <c r="F138" s="3" t="str">
        <f>+VLOOKUP(G138,Codigos_class_frutas[],2,0)</f>
        <v>Berries</v>
      </c>
      <c r="G138" s="3" t="s">
        <v>212</v>
      </c>
      <c r="H138" s="3" t="s">
        <v>12</v>
      </c>
      <c r="I138" s="3" t="s">
        <v>19</v>
      </c>
      <c r="J138" s="2">
        <v>340</v>
      </c>
      <c r="K138" s="2">
        <v>8500</v>
      </c>
      <c r="L138" s="2">
        <v>9000</v>
      </c>
      <c r="M138" s="2">
        <v>8750</v>
      </c>
      <c r="N138" s="3" t="s">
        <v>213</v>
      </c>
      <c r="O138" s="9" t="s">
        <v>155</v>
      </c>
      <c r="P138" s="2" t="e">
        <f>+Precio_diario_frutas[[#This Row],[Precio promedio ponderado]]/#REF!</f>
        <v>#REF!</v>
      </c>
      <c r="Q138" s="2">
        <f>+VLOOKUP(Precio_diario_frutas[[#This Row],[Unidad de comercialización]],Codigos_kg[],2,0)</f>
        <v>7</v>
      </c>
    </row>
    <row r="139" spans="1:17" hidden="1" x14ac:dyDescent="0.35">
      <c r="A139" s="8" t="s">
        <v>142</v>
      </c>
      <c r="B139" s="3" t="str">
        <f>+VLOOKUP(A139,Codigos_mercados_mayoristas[],2,0)</f>
        <v>Metropolitana</v>
      </c>
      <c r="C139" s="4">
        <v>44131</v>
      </c>
      <c r="D139" s="3">
        <f>+VLOOKUP(A139,Codigos_mercados_mayoristas[],3,0)</f>
        <v>13</v>
      </c>
      <c r="E139" s="3" t="s">
        <v>655</v>
      </c>
      <c r="F139" s="3" t="str">
        <f>+VLOOKUP(G139,Codigos_class_frutas[],2,0)</f>
        <v>Berries</v>
      </c>
      <c r="G139" s="3" t="s">
        <v>212</v>
      </c>
      <c r="H139" s="3" t="s">
        <v>12</v>
      </c>
      <c r="I139" s="3" t="s">
        <v>13</v>
      </c>
      <c r="J139" s="2">
        <v>150</v>
      </c>
      <c r="K139" s="2">
        <v>6000</v>
      </c>
      <c r="L139" s="2">
        <v>6000</v>
      </c>
      <c r="M139" s="2">
        <v>6000</v>
      </c>
      <c r="N139" s="3" t="s">
        <v>213</v>
      </c>
      <c r="O139" s="9" t="s">
        <v>155</v>
      </c>
      <c r="P139" s="2" t="e">
        <f>+Precio_diario_frutas[[#This Row],[Precio promedio ponderado]]/#REF!</f>
        <v>#REF!</v>
      </c>
      <c r="Q139" s="2">
        <f>+VLOOKUP(Precio_diario_frutas[[#This Row],[Unidad de comercialización]],Codigos_kg[],2,0)</f>
        <v>7</v>
      </c>
    </row>
    <row r="140" spans="1:17" hidden="1" x14ac:dyDescent="0.35">
      <c r="A140" s="8" t="s">
        <v>142</v>
      </c>
      <c r="B140" s="3" t="str">
        <f>+VLOOKUP(A140,Codigos_mercados_mayoristas[],2,0)</f>
        <v>Metropolitana</v>
      </c>
      <c r="C140" s="4">
        <v>44131</v>
      </c>
      <c r="D140" s="3">
        <f>+VLOOKUP(A140,Codigos_mercados_mayoristas[],3,0)</f>
        <v>13</v>
      </c>
      <c r="E140" s="3" t="s">
        <v>655</v>
      </c>
      <c r="F140" s="3" t="str">
        <f>+VLOOKUP(G140,Codigos_class_frutas[],2,0)</f>
        <v>Cítricos</v>
      </c>
      <c r="G140" s="3" t="s">
        <v>214</v>
      </c>
      <c r="H140" s="3" t="s">
        <v>12</v>
      </c>
      <c r="I140" s="3" t="s">
        <v>215</v>
      </c>
      <c r="J140" s="2">
        <v>780</v>
      </c>
      <c r="K140" s="2">
        <v>5000</v>
      </c>
      <c r="L140" s="2">
        <v>5000</v>
      </c>
      <c r="M140" s="2">
        <v>5000</v>
      </c>
      <c r="N140" s="3" t="s">
        <v>121</v>
      </c>
      <c r="O140" s="9" t="s">
        <v>45</v>
      </c>
      <c r="P140" s="2" t="e">
        <f>+Precio_diario_frutas[[#This Row],[Precio promedio ponderado]]/#REF!</f>
        <v>#REF!</v>
      </c>
      <c r="Q140" s="2">
        <f>+VLOOKUP(Precio_diario_frutas[[#This Row],[Unidad de comercialización]],Codigos_kg[],2,0)</f>
        <v>18</v>
      </c>
    </row>
    <row r="141" spans="1:17" hidden="1" x14ac:dyDescent="0.35">
      <c r="A141" s="8" t="s">
        <v>142</v>
      </c>
      <c r="B141" s="3" t="str">
        <f>+VLOOKUP(A141,Codigos_mercados_mayoristas[],2,0)</f>
        <v>Metropolitana</v>
      </c>
      <c r="C141" s="4">
        <v>44131</v>
      </c>
      <c r="D141" s="3">
        <f>+VLOOKUP(A141,Codigos_mercados_mayoristas[],3,0)</f>
        <v>13</v>
      </c>
      <c r="E141" s="3" t="s">
        <v>655</v>
      </c>
      <c r="F141" s="3" t="str">
        <f>+VLOOKUP(G141,Codigos_class_frutas[],2,0)</f>
        <v>Cítricos</v>
      </c>
      <c r="G141" s="3" t="s">
        <v>214</v>
      </c>
      <c r="H141" s="3" t="s">
        <v>12</v>
      </c>
      <c r="I141" s="3" t="s">
        <v>215</v>
      </c>
      <c r="J141" s="2">
        <v>26</v>
      </c>
      <c r="K141" s="2">
        <v>120000</v>
      </c>
      <c r="L141" s="2">
        <v>120000</v>
      </c>
      <c r="M141" s="2">
        <v>120000</v>
      </c>
      <c r="N141" s="3" t="s">
        <v>270</v>
      </c>
      <c r="O141" s="9" t="s">
        <v>155</v>
      </c>
      <c r="P141" s="2" t="e">
        <f>+Precio_diario_frutas[[#This Row],[Precio promedio ponderado]]/#REF!</f>
        <v>#REF!</v>
      </c>
      <c r="Q141" s="2">
        <f>+VLOOKUP(Precio_diario_frutas[[#This Row],[Unidad de comercialización]],Codigos_kg[],2,0)</f>
        <v>450</v>
      </c>
    </row>
    <row r="142" spans="1:17" hidden="1" x14ac:dyDescent="0.35">
      <c r="A142" s="8" t="s">
        <v>142</v>
      </c>
      <c r="B142" s="3" t="str">
        <f>+VLOOKUP(A142,Codigos_mercados_mayoristas[],2,0)</f>
        <v>Metropolitana</v>
      </c>
      <c r="C142" s="4">
        <v>44131</v>
      </c>
      <c r="D142" s="3">
        <f>+VLOOKUP(A142,Codigos_mercados_mayoristas[],3,0)</f>
        <v>13</v>
      </c>
      <c r="E142" s="3" t="s">
        <v>655</v>
      </c>
      <c r="F142" s="3" t="str">
        <f>+VLOOKUP(G142,Codigos_class_frutas[],2,0)</f>
        <v>Cítricos</v>
      </c>
      <c r="G142" s="3" t="s">
        <v>214</v>
      </c>
      <c r="H142" s="3" t="s">
        <v>12</v>
      </c>
      <c r="I142" s="3" t="s">
        <v>215</v>
      </c>
      <c r="J142" s="2">
        <v>800</v>
      </c>
      <c r="K142" s="2">
        <v>5000</v>
      </c>
      <c r="L142" s="2">
        <v>5500</v>
      </c>
      <c r="M142" s="2">
        <v>5218.75</v>
      </c>
      <c r="N142" s="3" t="s">
        <v>121</v>
      </c>
      <c r="O142" s="9" t="s">
        <v>155</v>
      </c>
      <c r="P142" s="2" t="e">
        <f>+Precio_diario_frutas[[#This Row],[Precio promedio ponderado]]/#REF!</f>
        <v>#REF!</v>
      </c>
      <c r="Q142" s="2">
        <f>+VLOOKUP(Precio_diario_frutas[[#This Row],[Unidad de comercialización]],Codigos_kg[],2,0)</f>
        <v>18</v>
      </c>
    </row>
    <row r="143" spans="1:17" hidden="1" x14ac:dyDescent="0.35">
      <c r="A143" s="8" t="s">
        <v>142</v>
      </c>
      <c r="B143" s="3" t="str">
        <f>+VLOOKUP(A143,Codigos_mercados_mayoristas[],2,0)</f>
        <v>Metropolitana</v>
      </c>
      <c r="C143" s="4">
        <v>44131</v>
      </c>
      <c r="D143" s="3">
        <f>+VLOOKUP(A143,Codigos_mercados_mayoristas[],3,0)</f>
        <v>13</v>
      </c>
      <c r="E143" s="3" t="s">
        <v>655</v>
      </c>
      <c r="F143" s="3" t="str">
        <f>+VLOOKUP(G143,Codigos_class_frutas[],2,0)</f>
        <v>Cítricos</v>
      </c>
      <c r="G143" s="3" t="s">
        <v>214</v>
      </c>
      <c r="H143" s="3" t="s">
        <v>12</v>
      </c>
      <c r="I143" s="3" t="s">
        <v>215</v>
      </c>
      <c r="J143" s="2">
        <v>790</v>
      </c>
      <c r="K143" s="2">
        <v>5300</v>
      </c>
      <c r="L143" s="2">
        <v>5500</v>
      </c>
      <c r="M143" s="2">
        <v>5393.6710000000003</v>
      </c>
      <c r="N143" s="3" t="s">
        <v>121</v>
      </c>
      <c r="O143" s="9" t="s">
        <v>63</v>
      </c>
      <c r="P143" s="2" t="e">
        <f>+Precio_diario_frutas[[#This Row],[Precio promedio ponderado]]/#REF!</f>
        <v>#REF!</v>
      </c>
      <c r="Q143" s="2">
        <f>+VLOOKUP(Precio_diario_frutas[[#This Row],[Unidad de comercialización]],Codigos_kg[],2,0)</f>
        <v>18</v>
      </c>
    </row>
    <row r="144" spans="1:17" hidden="1" x14ac:dyDescent="0.35">
      <c r="A144" s="8" t="s">
        <v>142</v>
      </c>
      <c r="B144" s="3" t="str">
        <f>+VLOOKUP(A144,Codigos_mercados_mayoristas[],2,0)</f>
        <v>Metropolitana</v>
      </c>
      <c r="C144" s="4">
        <v>44131</v>
      </c>
      <c r="D144" s="3">
        <f>+VLOOKUP(A144,Codigos_mercados_mayoristas[],3,0)</f>
        <v>13</v>
      </c>
      <c r="E144" s="3" t="s">
        <v>655</v>
      </c>
      <c r="F144" s="3" t="str">
        <f>+VLOOKUP(G144,Codigos_class_frutas[],2,0)</f>
        <v>Cítricos</v>
      </c>
      <c r="G144" s="3" t="s">
        <v>214</v>
      </c>
      <c r="H144" s="3" t="s">
        <v>12</v>
      </c>
      <c r="I144" s="3" t="s">
        <v>271</v>
      </c>
      <c r="J144" s="2">
        <v>790</v>
      </c>
      <c r="K144" s="2">
        <v>5500</v>
      </c>
      <c r="L144" s="2">
        <v>6000</v>
      </c>
      <c r="M144" s="2">
        <v>5797.4679999999998</v>
      </c>
      <c r="N144" s="3" t="s">
        <v>121</v>
      </c>
      <c r="O144" s="9" t="s">
        <v>155</v>
      </c>
      <c r="P144" s="2" t="e">
        <f>+Precio_diario_frutas[[#This Row],[Precio promedio ponderado]]/#REF!</f>
        <v>#REF!</v>
      </c>
      <c r="Q144" s="2">
        <f>+VLOOKUP(Precio_diario_frutas[[#This Row],[Unidad de comercialización]],Codigos_kg[],2,0)</f>
        <v>18</v>
      </c>
    </row>
    <row r="145" spans="1:17" hidden="1" x14ac:dyDescent="0.35">
      <c r="A145" s="8" t="s">
        <v>142</v>
      </c>
      <c r="B145" s="3" t="str">
        <f>+VLOOKUP(A145,Codigos_mercados_mayoristas[],2,0)</f>
        <v>Metropolitana</v>
      </c>
      <c r="C145" s="4">
        <v>44131</v>
      </c>
      <c r="D145" s="3">
        <f>+VLOOKUP(A145,Codigos_mercados_mayoristas[],3,0)</f>
        <v>13</v>
      </c>
      <c r="E145" s="3" t="s">
        <v>655</v>
      </c>
      <c r="F145" s="3" t="str">
        <f>+VLOOKUP(G145,Codigos_class_frutas[],2,0)</f>
        <v>Cítricos</v>
      </c>
      <c r="G145" s="3" t="s">
        <v>214</v>
      </c>
      <c r="H145" s="3" t="s">
        <v>12</v>
      </c>
      <c r="I145" s="3" t="s">
        <v>216</v>
      </c>
      <c r="J145" s="2">
        <v>560</v>
      </c>
      <c r="K145" s="2">
        <v>4000</v>
      </c>
      <c r="L145" s="2">
        <v>4000</v>
      </c>
      <c r="M145" s="2">
        <v>4000</v>
      </c>
      <c r="N145" s="3" t="s">
        <v>121</v>
      </c>
      <c r="O145" s="9" t="s">
        <v>45</v>
      </c>
      <c r="P145" s="2" t="e">
        <f>+Precio_diario_frutas[[#This Row],[Precio promedio ponderado]]/#REF!</f>
        <v>#REF!</v>
      </c>
      <c r="Q145" s="2">
        <f>+VLOOKUP(Precio_diario_frutas[[#This Row],[Unidad de comercialización]],Codigos_kg[],2,0)</f>
        <v>18</v>
      </c>
    </row>
    <row r="146" spans="1:17" hidden="1" x14ac:dyDescent="0.35">
      <c r="A146" s="8" t="s">
        <v>142</v>
      </c>
      <c r="B146" s="3" t="str">
        <f>+VLOOKUP(A146,Codigos_mercados_mayoristas[],2,0)</f>
        <v>Metropolitana</v>
      </c>
      <c r="C146" s="4">
        <v>44131</v>
      </c>
      <c r="D146" s="3">
        <f>+VLOOKUP(A146,Codigos_mercados_mayoristas[],3,0)</f>
        <v>13</v>
      </c>
      <c r="E146" s="3" t="s">
        <v>655</v>
      </c>
      <c r="F146" s="3" t="str">
        <f>+VLOOKUP(G146,Codigos_class_frutas[],2,0)</f>
        <v>Cítricos</v>
      </c>
      <c r="G146" s="3" t="s">
        <v>214</v>
      </c>
      <c r="H146" s="3" t="s">
        <v>12</v>
      </c>
      <c r="I146" s="3" t="s">
        <v>216</v>
      </c>
      <c r="J146" s="2">
        <v>16</v>
      </c>
      <c r="K146" s="2">
        <v>100000</v>
      </c>
      <c r="L146" s="2">
        <v>100000</v>
      </c>
      <c r="M146" s="2">
        <v>100000</v>
      </c>
      <c r="N146" s="3" t="s">
        <v>270</v>
      </c>
      <c r="O146" s="9" t="s">
        <v>155</v>
      </c>
      <c r="P146" s="2" t="e">
        <f>+Precio_diario_frutas[[#This Row],[Precio promedio ponderado]]/#REF!</f>
        <v>#REF!</v>
      </c>
      <c r="Q146" s="2">
        <f>+VLOOKUP(Precio_diario_frutas[[#This Row],[Unidad de comercialización]],Codigos_kg[],2,0)</f>
        <v>450</v>
      </c>
    </row>
    <row r="147" spans="1:17" hidden="1" x14ac:dyDescent="0.35">
      <c r="A147" s="8" t="s">
        <v>142</v>
      </c>
      <c r="B147" s="3" t="str">
        <f>+VLOOKUP(A147,Codigos_mercados_mayoristas[],2,0)</f>
        <v>Metropolitana</v>
      </c>
      <c r="C147" s="4">
        <v>44131</v>
      </c>
      <c r="D147" s="3">
        <f>+VLOOKUP(A147,Codigos_mercados_mayoristas[],3,0)</f>
        <v>13</v>
      </c>
      <c r="E147" s="3" t="s">
        <v>655</v>
      </c>
      <c r="F147" s="3" t="str">
        <f>+VLOOKUP(G147,Codigos_class_frutas[],2,0)</f>
        <v>Cítricos</v>
      </c>
      <c r="G147" s="3" t="s">
        <v>214</v>
      </c>
      <c r="H147" s="3" t="s">
        <v>12</v>
      </c>
      <c r="I147" s="3" t="s">
        <v>216</v>
      </c>
      <c r="J147" s="2">
        <v>700</v>
      </c>
      <c r="K147" s="2">
        <v>4000</v>
      </c>
      <c r="L147" s="2">
        <v>4500</v>
      </c>
      <c r="M147" s="2">
        <v>4235.7139999999999</v>
      </c>
      <c r="N147" s="3" t="s">
        <v>121</v>
      </c>
      <c r="O147" s="9" t="s">
        <v>155</v>
      </c>
      <c r="P147" s="2" t="e">
        <f>+Precio_diario_frutas[[#This Row],[Precio promedio ponderado]]/#REF!</f>
        <v>#REF!</v>
      </c>
      <c r="Q147" s="2">
        <f>+VLOOKUP(Precio_diario_frutas[[#This Row],[Unidad de comercialización]],Codigos_kg[],2,0)</f>
        <v>18</v>
      </c>
    </row>
    <row r="148" spans="1:17" hidden="1" x14ac:dyDescent="0.35">
      <c r="A148" s="8" t="s">
        <v>142</v>
      </c>
      <c r="B148" s="3" t="str">
        <f>+VLOOKUP(A148,Codigos_mercados_mayoristas[],2,0)</f>
        <v>Metropolitana</v>
      </c>
      <c r="C148" s="4">
        <v>44131</v>
      </c>
      <c r="D148" s="3">
        <f>+VLOOKUP(A148,Codigos_mercados_mayoristas[],3,0)</f>
        <v>13</v>
      </c>
      <c r="E148" s="3" t="s">
        <v>655</v>
      </c>
      <c r="F148" s="3" t="str">
        <f>+VLOOKUP(G148,Codigos_class_frutas[],2,0)</f>
        <v>Cítricos</v>
      </c>
      <c r="G148" s="3" t="s">
        <v>214</v>
      </c>
      <c r="H148" s="3" t="s">
        <v>12</v>
      </c>
      <c r="I148" s="3" t="s">
        <v>216</v>
      </c>
      <c r="J148" s="2">
        <v>660</v>
      </c>
      <c r="K148" s="2">
        <v>4200</v>
      </c>
      <c r="L148" s="2">
        <v>4500</v>
      </c>
      <c r="M148" s="2">
        <v>4327.2730000000001</v>
      </c>
      <c r="N148" s="3" t="s">
        <v>121</v>
      </c>
      <c r="O148" s="9" t="s">
        <v>63</v>
      </c>
      <c r="P148" s="2" t="e">
        <f>+Precio_diario_frutas[[#This Row],[Precio promedio ponderado]]/#REF!</f>
        <v>#REF!</v>
      </c>
      <c r="Q148" s="2">
        <f>+VLOOKUP(Precio_diario_frutas[[#This Row],[Unidad de comercialización]],Codigos_kg[],2,0)</f>
        <v>18</v>
      </c>
    </row>
    <row r="149" spans="1:17" hidden="1" x14ac:dyDescent="0.35">
      <c r="A149" s="8" t="s">
        <v>142</v>
      </c>
      <c r="B149" s="3" t="str">
        <f>+VLOOKUP(A149,Codigos_mercados_mayoristas[],2,0)</f>
        <v>Metropolitana</v>
      </c>
      <c r="C149" s="4">
        <v>44131</v>
      </c>
      <c r="D149" s="3">
        <f>+VLOOKUP(A149,Codigos_mercados_mayoristas[],3,0)</f>
        <v>13</v>
      </c>
      <c r="E149" s="3" t="s">
        <v>655</v>
      </c>
      <c r="F149" s="3" t="str">
        <f>+VLOOKUP(G149,Codigos_class_frutas[],2,0)</f>
        <v>Cítricos</v>
      </c>
      <c r="G149" s="3" t="s">
        <v>214</v>
      </c>
      <c r="H149" s="3" t="s">
        <v>12</v>
      </c>
      <c r="I149" s="3" t="s">
        <v>272</v>
      </c>
      <c r="J149" s="2">
        <v>580</v>
      </c>
      <c r="K149" s="2">
        <v>4500</v>
      </c>
      <c r="L149" s="2">
        <v>5000</v>
      </c>
      <c r="M149" s="2">
        <v>4775.8620000000001</v>
      </c>
      <c r="N149" s="3" t="s">
        <v>121</v>
      </c>
      <c r="O149" s="9" t="s">
        <v>155</v>
      </c>
      <c r="P149" s="2" t="e">
        <f>+Precio_diario_frutas[[#This Row],[Precio promedio ponderado]]/#REF!</f>
        <v>#REF!</v>
      </c>
      <c r="Q149" s="2">
        <f>+VLOOKUP(Precio_diario_frutas[[#This Row],[Unidad de comercialización]],Codigos_kg[],2,0)</f>
        <v>18</v>
      </c>
    </row>
    <row r="150" spans="1:17" hidden="1" x14ac:dyDescent="0.35">
      <c r="A150" s="8" t="s">
        <v>142</v>
      </c>
      <c r="B150" s="3" t="str">
        <f>+VLOOKUP(A150,Codigos_mercados_mayoristas[],2,0)</f>
        <v>Metropolitana</v>
      </c>
      <c r="C150" s="4">
        <v>44131</v>
      </c>
      <c r="D150" s="3">
        <f>+VLOOKUP(A150,Codigos_mercados_mayoristas[],3,0)</f>
        <v>13</v>
      </c>
      <c r="E150" s="3" t="s">
        <v>655</v>
      </c>
      <c r="F150" s="3" t="str">
        <f>+VLOOKUP(G150,Codigos_class_frutas[],2,0)</f>
        <v>Cítricos</v>
      </c>
      <c r="G150" s="3" t="s">
        <v>214</v>
      </c>
      <c r="H150" s="3" t="s">
        <v>12</v>
      </c>
      <c r="I150" s="3" t="s">
        <v>217</v>
      </c>
      <c r="J150" s="2">
        <v>500</v>
      </c>
      <c r="K150" s="2">
        <v>2700</v>
      </c>
      <c r="L150" s="2">
        <v>3000</v>
      </c>
      <c r="M150" s="2">
        <v>2862</v>
      </c>
      <c r="N150" s="3" t="s">
        <v>121</v>
      </c>
      <c r="O150" s="9" t="s">
        <v>155</v>
      </c>
      <c r="P150" s="2" t="e">
        <f>+Precio_diario_frutas[[#This Row],[Precio promedio ponderado]]/#REF!</f>
        <v>#REF!</v>
      </c>
      <c r="Q150" s="2">
        <f>+VLOOKUP(Precio_diario_frutas[[#This Row],[Unidad de comercialización]],Codigos_kg[],2,0)</f>
        <v>18</v>
      </c>
    </row>
    <row r="151" spans="1:17" hidden="1" x14ac:dyDescent="0.35">
      <c r="A151" s="8" t="s">
        <v>142</v>
      </c>
      <c r="B151" s="3" t="str">
        <f>+VLOOKUP(A151,Codigos_mercados_mayoristas[],2,0)</f>
        <v>Metropolitana</v>
      </c>
      <c r="C151" s="4">
        <v>44131</v>
      </c>
      <c r="D151" s="3">
        <f>+VLOOKUP(A151,Codigos_mercados_mayoristas[],3,0)</f>
        <v>13</v>
      </c>
      <c r="E151" s="3" t="s">
        <v>655</v>
      </c>
      <c r="F151" s="3" t="str">
        <f>+VLOOKUP(G151,Codigos_class_frutas[],2,0)</f>
        <v>Cítricos</v>
      </c>
      <c r="G151" s="3" t="s">
        <v>214</v>
      </c>
      <c r="H151" s="3" t="s">
        <v>12</v>
      </c>
      <c r="I151" s="3" t="s">
        <v>217</v>
      </c>
      <c r="J151" s="2">
        <v>460</v>
      </c>
      <c r="K151" s="2">
        <v>3000</v>
      </c>
      <c r="L151" s="2">
        <v>3200</v>
      </c>
      <c r="M151" s="2">
        <v>3086.9569999999999</v>
      </c>
      <c r="N151" s="3" t="s">
        <v>121</v>
      </c>
      <c r="O151" s="9" t="s">
        <v>63</v>
      </c>
      <c r="P151" s="2" t="e">
        <f>+Precio_diario_frutas[[#This Row],[Precio promedio ponderado]]/#REF!</f>
        <v>#REF!</v>
      </c>
      <c r="Q151" s="2">
        <f>+VLOOKUP(Precio_diario_frutas[[#This Row],[Unidad de comercialización]],Codigos_kg[],2,0)</f>
        <v>18</v>
      </c>
    </row>
    <row r="152" spans="1:17" hidden="1" x14ac:dyDescent="0.35">
      <c r="A152" s="8" t="s">
        <v>142</v>
      </c>
      <c r="B152" s="3" t="str">
        <f>+VLOOKUP(A152,Codigos_mercados_mayoristas[],2,0)</f>
        <v>Metropolitana</v>
      </c>
      <c r="C152" s="4">
        <v>44131</v>
      </c>
      <c r="D152" s="3">
        <f>+VLOOKUP(A152,Codigos_mercados_mayoristas[],3,0)</f>
        <v>13</v>
      </c>
      <c r="E152" s="3" t="s">
        <v>655</v>
      </c>
      <c r="F152" s="3" t="str">
        <f>+VLOOKUP(G152,Codigos_class_frutas[],2,0)</f>
        <v>Cítricos</v>
      </c>
      <c r="G152" s="3" t="s">
        <v>218</v>
      </c>
      <c r="H152" s="3" t="s">
        <v>260</v>
      </c>
      <c r="I152" s="3" t="s">
        <v>200</v>
      </c>
      <c r="J152" s="2">
        <v>6</v>
      </c>
      <c r="K152" s="2">
        <v>300000</v>
      </c>
      <c r="L152" s="2">
        <v>300000</v>
      </c>
      <c r="M152" s="2">
        <v>300000</v>
      </c>
      <c r="N152" s="3" t="s">
        <v>270</v>
      </c>
      <c r="O152" s="9" t="s">
        <v>273</v>
      </c>
      <c r="P152" s="2" t="e">
        <f>+Precio_diario_frutas[[#This Row],[Precio promedio ponderado]]/#REF!</f>
        <v>#REF!</v>
      </c>
      <c r="Q152" s="2">
        <f>+VLOOKUP(Precio_diario_frutas[[#This Row],[Unidad de comercialización]],Codigos_kg[],2,0)</f>
        <v>450</v>
      </c>
    </row>
    <row r="153" spans="1:17" hidden="1" x14ac:dyDescent="0.35">
      <c r="A153" s="8" t="s">
        <v>142</v>
      </c>
      <c r="B153" s="3" t="str">
        <f>+VLOOKUP(A153,Codigos_mercados_mayoristas[],2,0)</f>
        <v>Metropolitana</v>
      </c>
      <c r="C153" s="4">
        <v>44131</v>
      </c>
      <c r="D153" s="3">
        <f>+VLOOKUP(A153,Codigos_mercados_mayoristas[],3,0)</f>
        <v>13</v>
      </c>
      <c r="E153" s="3" t="s">
        <v>655</v>
      </c>
      <c r="F153" s="3" t="str">
        <f>+VLOOKUP(G153,Codigos_class_frutas[],2,0)</f>
        <v>Cítricos</v>
      </c>
      <c r="G153" s="3" t="s">
        <v>218</v>
      </c>
      <c r="H153" s="3" t="s">
        <v>260</v>
      </c>
      <c r="I153" s="3" t="s">
        <v>200</v>
      </c>
      <c r="J153" s="2">
        <v>5</v>
      </c>
      <c r="K153" s="2">
        <v>270000</v>
      </c>
      <c r="L153" s="2">
        <v>270000</v>
      </c>
      <c r="M153" s="2">
        <v>270000</v>
      </c>
      <c r="N153" s="3" t="s">
        <v>270</v>
      </c>
      <c r="O153" s="9" t="s">
        <v>63</v>
      </c>
      <c r="P153" s="2" t="e">
        <f>+Precio_diario_frutas[[#This Row],[Precio promedio ponderado]]/#REF!</f>
        <v>#REF!</v>
      </c>
      <c r="Q153" s="2">
        <f>+VLOOKUP(Precio_diario_frutas[[#This Row],[Unidad de comercialización]],Codigos_kg[],2,0)</f>
        <v>450</v>
      </c>
    </row>
    <row r="154" spans="1:17" hidden="1" x14ac:dyDescent="0.35">
      <c r="A154" s="8" t="s">
        <v>142</v>
      </c>
      <c r="B154" s="3" t="str">
        <f>+VLOOKUP(A154,Codigos_mercados_mayoristas[],2,0)</f>
        <v>Metropolitana</v>
      </c>
      <c r="C154" s="4">
        <v>44131</v>
      </c>
      <c r="D154" s="3">
        <f>+VLOOKUP(A154,Codigos_mercados_mayoristas[],3,0)</f>
        <v>13</v>
      </c>
      <c r="E154" s="3" t="s">
        <v>655</v>
      </c>
      <c r="F154" s="3" t="str">
        <f>+VLOOKUP(G154,Codigos_class_frutas[],2,0)</f>
        <v>Cítricos</v>
      </c>
      <c r="G154" s="3" t="s">
        <v>218</v>
      </c>
      <c r="H154" s="3" t="s">
        <v>260</v>
      </c>
      <c r="I154" s="3" t="s">
        <v>19</v>
      </c>
      <c r="J154" s="2">
        <v>12</v>
      </c>
      <c r="K154" s="2">
        <v>250000</v>
      </c>
      <c r="L154" s="2">
        <v>250000</v>
      </c>
      <c r="M154" s="2">
        <v>250000</v>
      </c>
      <c r="N154" s="3" t="s">
        <v>270</v>
      </c>
      <c r="O154" s="9" t="s">
        <v>273</v>
      </c>
      <c r="P154" s="2" t="e">
        <f>+Precio_diario_frutas[[#This Row],[Precio promedio ponderado]]/#REF!</f>
        <v>#REF!</v>
      </c>
      <c r="Q154" s="2">
        <f>+VLOOKUP(Precio_diario_frutas[[#This Row],[Unidad de comercialización]],Codigos_kg[],2,0)</f>
        <v>450</v>
      </c>
    </row>
    <row r="155" spans="1:17" hidden="1" x14ac:dyDescent="0.35">
      <c r="A155" s="8" t="s">
        <v>142</v>
      </c>
      <c r="B155" s="3" t="str">
        <f>+VLOOKUP(A155,Codigos_mercados_mayoristas[],2,0)</f>
        <v>Metropolitana</v>
      </c>
      <c r="C155" s="4">
        <v>44131</v>
      </c>
      <c r="D155" s="3">
        <f>+VLOOKUP(A155,Codigos_mercados_mayoristas[],3,0)</f>
        <v>13</v>
      </c>
      <c r="E155" s="3" t="s">
        <v>655</v>
      </c>
      <c r="F155" s="3" t="str">
        <f>+VLOOKUP(G155,Codigos_class_frutas[],2,0)</f>
        <v>Cítricos</v>
      </c>
      <c r="G155" s="3" t="s">
        <v>218</v>
      </c>
      <c r="H155" s="3" t="s">
        <v>260</v>
      </c>
      <c r="I155" s="3" t="s">
        <v>19</v>
      </c>
      <c r="J155" s="2">
        <v>7</v>
      </c>
      <c r="K155" s="2">
        <v>240000</v>
      </c>
      <c r="L155" s="2">
        <v>240000</v>
      </c>
      <c r="M155" s="2">
        <v>240000</v>
      </c>
      <c r="N155" s="3" t="s">
        <v>270</v>
      </c>
      <c r="O155" s="9" t="s">
        <v>63</v>
      </c>
      <c r="P155" s="2" t="e">
        <f>+Precio_diario_frutas[[#This Row],[Precio promedio ponderado]]/#REF!</f>
        <v>#REF!</v>
      </c>
      <c r="Q155" s="2">
        <f>+VLOOKUP(Precio_diario_frutas[[#This Row],[Unidad de comercialización]],Codigos_kg[],2,0)</f>
        <v>450</v>
      </c>
    </row>
    <row r="156" spans="1:17" hidden="1" x14ac:dyDescent="0.35">
      <c r="A156" s="8" t="s">
        <v>142</v>
      </c>
      <c r="B156" s="3" t="str">
        <f>+VLOOKUP(A156,Codigos_mercados_mayoristas[],2,0)</f>
        <v>Metropolitana</v>
      </c>
      <c r="C156" s="4">
        <v>44131</v>
      </c>
      <c r="D156" s="3">
        <f>+VLOOKUP(A156,Codigos_mercados_mayoristas[],3,0)</f>
        <v>13</v>
      </c>
      <c r="E156" s="3" t="s">
        <v>655</v>
      </c>
      <c r="F156" s="3" t="str">
        <f>+VLOOKUP(G156,Codigos_class_frutas[],2,0)</f>
        <v>Cítricos</v>
      </c>
      <c r="G156" s="3" t="s">
        <v>218</v>
      </c>
      <c r="H156" s="3" t="s">
        <v>260</v>
      </c>
      <c r="I156" s="3" t="s">
        <v>13</v>
      </c>
      <c r="J156" s="2">
        <v>8</v>
      </c>
      <c r="K156" s="2">
        <v>202500</v>
      </c>
      <c r="L156" s="2">
        <v>202500</v>
      </c>
      <c r="M156" s="2">
        <v>202500</v>
      </c>
      <c r="N156" s="3" t="s">
        <v>270</v>
      </c>
      <c r="O156" s="9" t="s">
        <v>273</v>
      </c>
      <c r="P156" s="2" t="e">
        <f>+Precio_diario_frutas[[#This Row],[Precio promedio ponderado]]/#REF!</f>
        <v>#REF!</v>
      </c>
      <c r="Q156" s="2">
        <f>+VLOOKUP(Precio_diario_frutas[[#This Row],[Unidad de comercialización]],Codigos_kg[],2,0)</f>
        <v>450</v>
      </c>
    </row>
    <row r="157" spans="1:17" hidden="1" x14ac:dyDescent="0.35">
      <c r="A157" s="8" t="s">
        <v>142</v>
      </c>
      <c r="B157" s="3" t="str">
        <f>+VLOOKUP(A157,Codigos_mercados_mayoristas[],2,0)</f>
        <v>Metropolitana</v>
      </c>
      <c r="C157" s="4">
        <v>44131</v>
      </c>
      <c r="D157" s="3">
        <f>+VLOOKUP(A157,Codigos_mercados_mayoristas[],3,0)</f>
        <v>13</v>
      </c>
      <c r="E157" s="3" t="s">
        <v>655</v>
      </c>
      <c r="F157" s="3" t="str">
        <f>+VLOOKUP(G157,Codigos_class_frutas[],2,0)</f>
        <v>Cítricos</v>
      </c>
      <c r="G157" s="3" t="s">
        <v>218</v>
      </c>
      <c r="H157" s="3" t="s">
        <v>260</v>
      </c>
      <c r="I157" s="3" t="s">
        <v>13</v>
      </c>
      <c r="J157" s="2">
        <v>5</v>
      </c>
      <c r="K157" s="2">
        <v>180000</v>
      </c>
      <c r="L157" s="2">
        <v>180000</v>
      </c>
      <c r="M157" s="2">
        <v>180000</v>
      </c>
      <c r="N157" s="3" t="s">
        <v>270</v>
      </c>
      <c r="O157" s="9" t="s">
        <v>63</v>
      </c>
      <c r="P157" s="2" t="e">
        <f>+Precio_diario_frutas[[#This Row],[Precio promedio ponderado]]/#REF!</f>
        <v>#REF!</v>
      </c>
      <c r="Q157" s="2">
        <f>+VLOOKUP(Precio_diario_frutas[[#This Row],[Unidad de comercialización]],Codigos_kg[],2,0)</f>
        <v>450</v>
      </c>
    </row>
    <row r="158" spans="1:17" hidden="1" x14ac:dyDescent="0.35">
      <c r="A158" s="8" t="s">
        <v>142</v>
      </c>
      <c r="B158" s="3" t="str">
        <f>+VLOOKUP(A158,Codigos_mercados_mayoristas[],2,0)</f>
        <v>Metropolitana</v>
      </c>
      <c r="C158" s="4">
        <v>44131</v>
      </c>
      <c r="D158" s="3">
        <f>+VLOOKUP(A158,Codigos_mercados_mayoristas[],3,0)</f>
        <v>13</v>
      </c>
      <c r="E158" s="3" t="s">
        <v>655</v>
      </c>
      <c r="F158" s="3" t="str">
        <f>+VLOOKUP(G158,Codigos_class_frutas[],2,0)</f>
        <v>Cítricos</v>
      </c>
      <c r="G158" s="3" t="s">
        <v>218</v>
      </c>
      <c r="H158" s="3" t="s">
        <v>219</v>
      </c>
      <c r="I158" s="3" t="s">
        <v>19</v>
      </c>
      <c r="J158" s="2">
        <v>7</v>
      </c>
      <c r="K158" s="2">
        <v>220000</v>
      </c>
      <c r="L158" s="2">
        <v>220000</v>
      </c>
      <c r="M158" s="2">
        <v>220000</v>
      </c>
      <c r="N158" s="3" t="s">
        <v>270</v>
      </c>
      <c r="O158" s="9" t="s">
        <v>155</v>
      </c>
      <c r="P158" s="2" t="e">
        <f>+Precio_diario_frutas[[#This Row],[Precio promedio ponderado]]/#REF!</f>
        <v>#REF!</v>
      </c>
      <c r="Q158" s="2">
        <f>+VLOOKUP(Precio_diario_frutas[[#This Row],[Unidad de comercialización]],Codigos_kg[],2,0)</f>
        <v>450</v>
      </c>
    </row>
    <row r="159" spans="1:17" hidden="1" x14ac:dyDescent="0.35">
      <c r="A159" s="8" t="s">
        <v>142</v>
      </c>
      <c r="B159" s="3" t="str">
        <f>+VLOOKUP(A159,Codigos_mercados_mayoristas[],2,0)</f>
        <v>Metropolitana</v>
      </c>
      <c r="C159" s="4">
        <v>44131</v>
      </c>
      <c r="D159" s="3">
        <f>+VLOOKUP(A159,Codigos_mercados_mayoristas[],3,0)</f>
        <v>13</v>
      </c>
      <c r="E159" s="3" t="s">
        <v>655</v>
      </c>
      <c r="F159" s="3" t="str">
        <f>+VLOOKUP(G159,Codigos_class_frutas[],2,0)</f>
        <v>Cítricos</v>
      </c>
      <c r="G159" s="3" t="s">
        <v>218</v>
      </c>
      <c r="H159" s="3" t="s">
        <v>219</v>
      </c>
      <c r="I159" s="3" t="s">
        <v>19</v>
      </c>
      <c r="J159" s="2">
        <v>16</v>
      </c>
      <c r="K159" s="2">
        <v>202500</v>
      </c>
      <c r="L159" s="2">
        <v>202500</v>
      </c>
      <c r="M159" s="2">
        <v>202500</v>
      </c>
      <c r="N159" s="3" t="s">
        <v>270</v>
      </c>
      <c r="O159" s="9" t="s">
        <v>273</v>
      </c>
      <c r="P159" s="2" t="e">
        <f>+Precio_diario_frutas[[#This Row],[Precio promedio ponderado]]/#REF!</f>
        <v>#REF!</v>
      </c>
      <c r="Q159" s="2">
        <f>+VLOOKUP(Precio_diario_frutas[[#This Row],[Unidad de comercialización]],Codigos_kg[],2,0)</f>
        <v>450</v>
      </c>
    </row>
    <row r="160" spans="1:17" hidden="1" x14ac:dyDescent="0.35">
      <c r="A160" s="8" t="s">
        <v>142</v>
      </c>
      <c r="B160" s="3" t="str">
        <f>+VLOOKUP(A160,Codigos_mercados_mayoristas[],2,0)</f>
        <v>Metropolitana</v>
      </c>
      <c r="C160" s="4">
        <v>44131</v>
      </c>
      <c r="D160" s="3">
        <f>+VLOOKUP(A160,Codigos_mercados_mayoristas[],3,0)</f>
        <v>13</v>
      </c>
      <c r="E160" s="3" t="s">
        <v>655</v>
      </c>
      <c r="F160" s="3" t="str">
        <f>+VLOOKUP(G160,Codigos_class_frutas[],2,0)</f>
        <v>Cítricos</v>
      </c>
      <c r="G160" s="3" t="s">
        <v>218</v>
      </c>
      <c r="H160" s="3" t="s">
        <v>219</v>
      </c>
      <c r="I160" s="3" t="s">
        <v>13</v>
      </c>
      <c r="J160" s="2">
        <v>5</v>
      </c>
      <c r="K160" s="2">
        <v>170000</v>
      </c>
      <c r="L160" s="2">
        <v>170000</v>
      </c>
      <c r="M160" s="2">
        <v>170000</v>
      </c>
      <c r="N160" s="3" t="s">
        <v>270</v>
      </c>
      <c r="O160" s="9" t="s">
        <v>155</v>
      </c>
      <c r="P160" s="2" t="e">
        <f>+Precio_diario_frutas[[#This Row],[Precio promedio ponderado]]/#REF!</f>
        <v>#REF!</v>
      </c>
      <c r="Q160" s="2">
        <f>+VLOOKUP(Precio_diario_frutas[[#This Row],[Unidad de comercialización]],Codigos_kg[],2,0)</f>
        <v>450</v>
      </c>
    </row>
    <row r="161" spans="1:17" hidden="1" x14ac:dyDescent="0.35">
      <c r="A161" s="8" t="s">
        <v>142</v>
      </c>
      <c r="B161" s="3" t="str">
        <f>+VLOOKUP(A161,Codigos_mercados_mayoristas[],2,0)</f>
        <v>Metropolitana</v>
      </c>
      <c r="C161" s="4">
        <v>44131</v>
      </c>
      <c r="D161" s="3">
        <f>+VLOOKUP(A161,Codigos_mercados_mayoristas[],3,0)</f>
        <v>13</v>
      </c>
      <c r="E161" s="3" t="s">
        <v>655</v>
      </c>
      <c r="F161" s="3" t="str">
        <f>+VLOOKUP(G161,Codigos_class_frutas[],2,0)</f>
        <v>Cítricos</v>
      </c>
      <c r="G161" s="3" t="s">
        <v>218</v>
      </c>
      <c r="H161" s="3" t="s">
        <v>219</v>
      </c>
      <c r="I161" s="3" t="s">
        <v>13</v>
      </c>
      <c r="J161" s="2">
        <v>8</v>
      </c>
      <c r="K161" s="2">
        <v>170000</v>
      </c>
      <c r="L161" s="2">
        <v>170000</v>
      </c>
      <c r="M161" s="2">
        <v>170000</v>
      </c>
      <c r="N161" s="3" t="s">
        <v>270</v>
      </c>
      <c r="O161" s="9" t="s">
        <v>273</v>
      </c>
      <c r="P161" s="2" t="e">
        <f>+Precio_diario_frutas[[#This Row],[Precio promedio ponderado]]/#REF!</f>
        <v>#REF!</v>
      </c>
      <c r="Q161" s="2">
        <f>+VLOOKUP(Precio_diario_frutas[[#This Row],[Unidad de comercialización]],Codigos_kg[],2,0)</f>
        <v>450</v>
      </c>
    </row>
    <row r="162" spans="1:17" hidden="1" x14ac:dyDescent="0.35">
      <c r="A162" s="8" t="s">
        <v>142</v>
      </c>
      <c r="B162" s="3" t="str">
        <f>+VLOOKUP(A162,Codigos_mercados_mayoristas[],2,0)</f>
        <v>Metropolitana</v>
      </c>
      <c r="C162" s="4">
        <v>44131</v>
      </c>
      <c r="D162" s="3">
        <f>+VLOOKUP(A162,Codigos_mercados_mayoristas[],3,0)</f>
        <v>13</v>
      </c>
      <c r="E162" s="3" t="s">
        <v>655</v>
      </c>
      <c r="F162" s="3" t="str">
        <f>+VLOOKUP(G162,Codigos_class_frutas[],2,0)</f>
        <v>Cítricos</v>
      </c>
      <c r="G162" s="3" t="s">
        <v>218</v>
      </c>
      <c r="H162" s="3" t="s">
        <v>219</v>
      </c>
      <c r="I162" s="3" t="s">
        <v>16</v>
      </c>
      <c r="J162" s="2">
        <v>8</v>
      </c>
      <c r="K162" s="2">
        <v>115000</v>
      </c>
      <c r="L162" s="2">
        <v>115000</v>
      </c>
      <c r="M162" s="2">
        <v>115000</v>
      </c>
      <c r="N162" s="3" t="s">
        <v>270</v>
      </c>
      <c r="O162" s="9" t="s">
        <v>273</v>
      </c>
      <c r="P162" s="2" t="e">
        <f>+Precio_diario_frutas[[#This Row],[Precio promedio ponderado]]/#REF!</f>
        <v>#REF!</v>
      </c>
      <c r="Q162" s="2">
        <f>+VLOOKUP(Precio_diario_frutas[[#This Row],[Unidad de comercialización]],Codigos_kg[],2,0)</f>
        <v>450</v>
      </c>
    </row>
    <row r="163" spans="1:17" hidden="1" x14ac:dyDescent="0.35">
      <c r="A163" s="8" t="s">
        <v>142</v>
      </c>
      <c r="B163" s="3" t="str">
        <f>+VLOOKUP(A163,Codigos_mercados_mayoristas[],2,0)</f>
        <v>Metropolitana</v>
      </c>
      <c r="C163" s="4">
        <v>44131</v>
      </c>
      <c r="D163" s="3">
        <f>+VLOOKUP(A163,Codigos_mercados_mayoristas[],3,0)</f>
        <v>13</v>
      </c>
      <c r="E163" s="3" t="s">
        <v>655</v>
      </c>
      <c r="F163" s="3" t="str">
        <f>+VLOOKUP(G163,Codigos_class_frutas[],2,0)</f>
        <v>Tropicales y subtropicales</v>
      </c>
      <c r="G163" s="3" t="s">
        <v>229</v>
      </c>
      <c r="H163" s="3" t="s">
        <v>12</v>
      </c>
      <c r="I163" s="3" t="s">
        <v>19</v>
      </c>
      <c r="J163" s="2">
        <v>170</v>
      </c>
      <c r="K163" s="2">
        <v>6000</v>
      </c>
      <c r="L163" s="2">
        <v>6000</v>
      </c>
      <c r="M163" s="2">
        <v>6000</v>
      </c>
      <c r="N163" s="3" t="s">
        <v>230</v>
      </c>
      <c r="O163" s="9" t="s">
        <v>274</v>
      </c>
      <c r="P163" s="2" t="e">
        <f>+Precio_diario_frutas[[#This Row],[Precio promedio ponderado]]/#REF!</f>
        <v>#REF!</v>
      </c>
      <c r="Q163" s="2">
        <f>+VLOOKUP(Precio_diario_frutas[[#This Row],[Unidad de comercialización]],Codigos_kg[],2,0)</f>
        <v>4</v>
      </c>
    </row>
    <row r="164" spans="1:17" hidden="1" x14ac:dyDescent="0.35">
      <c r="A164" s="8" t="s">
        <v>142</v>
      </c>
      <c r="B164" s="3" t="str">
        <f>+VLOOKUP(A164,Codigos_mercados_mayoristas[],2,0)</f>
        <v>Metropolitana</v>
      </c>
      <c r="C164" s="4">
        <v>44131</v>
      </c>
      <c r="D164" s="3">
        <f>+VLOOKUP(A164,Codigos_mercados_mayoristas[],3,0)</f>
        <v>13</v>
      </c>
      <c r="E164" s="3" t="s">
        <v>655</v>
      </c>
      <c r="F164" s="3" t="str">
        <f>+VLOOKUP(G164,Codigos_class_frutas[],2,0)</f>
        <v>Tropicales y subtropicales</v>
      </c>
      <c r="G164" s="3" t="s">
        <v>229</v>
      </c>
      <c r="H164" s="3" t="s">
        <v>12</v>
      </c>
      <c r="I164" s="3" t="s">
        <v>19</v>
      </c>
      <c r="J164" s="2">
        <v>125</v>
      </c>
      <c r="K164" s="2">
        <v>6000</v>
      </c>
      <c r="L164" s="2">
        <v>6000</v>
      </c>
      <c r="M164" s="2">
        <v>6000</v>
      </c>
      <c r="N164" s="3" t="s">
        <v>230</v>
      </c>
      <c r="O164" s="9" t="s">
        <v>34</v>
      </c>
      <c r="P164" s="2" t="e">
        <f>+Precio_diario_frutas[[#This Row],[Precio promedio ponderado]]/#REF!</f>
        <v>#REF!</v>
      </c>
      <c r="Q164" s="2">
        <f>+VLOOKUP(Precio_diario_frutas[[#This Row],[Unidad de comercialización]],Codigos_kg[],2,0)</f>
        <v>4</v>
      </c>
    </row>
    <row r="165" spans="1:17" hidden="1" x14ac:dyDescent="0.35">
      <c r="A165" s="8" t="s">
        <v>142</v>
      </c>
      <c r="B165" s="3" t="str">
        <f>+VLOOKUP(A165,Codigos_mercados_mayoristas[],2,0)</f>
        <v>Metropolitana</v>
      </c>
      <c r="C165" s="4">
        <v>44131</v>
      </c>
      <c r="D165" s="3">
        <f>+VLOOKUP(A165,Codigos_mercados_mayoristas[],3,0)</f>
        <v>13</v>
      </c>
      <c r="E165" s="3" t="s">
        <v>655</v>
      </c>
      <c r="F165" s="3" t="str">
        <f>+VLOOKUP(G165,Codigos_class_frutas[],2,0)</f>
        <v>Tropicales y subtropicales</v>
      </c>
      <c r="G165" s="3" t="s">
        <v>229</v>
      </c>
      <c r="H165" s="3" t="s">
        <v>12</v>
      </c>
      <c r="I165" s="3" t="s">
        <v>13</v>
      </c>
      <c r="J165" s="2">
        <v>170</v>
      </c>
      <c r="K165" s="2">
        <v>6000</v>
      </c>
      <c r="L165" s="2">
        <v>6000</v>
      </c>
      <c r="M165" s="2">
        <v>6000</v>
      </c>
      <c r="N165" s="3" t="s">
        <v>230</v>
      </c>
      <c r="O165" s="9" t="s">
        <v>274</v>
      </c>
      <c r="P165" s="2" t="e">
        <f>+Precio_diario_frutas[[#This Row],[Precio promedio ponderado]]/#REF!</f>
        <v>#REF!</v>
      </c>
      <c r="Q165" s="2">
        <f>+VLOOKUP(Precio_diario_frutas[[#This Row],[Unidad de comercialización]],Codigos_kg[],2,0)</f>
        <v>4</v>
      </c>
    </row>
    <row r="166" spans="1:17" hidden="1" x14ac:dyDescent="0.35">
      <c r="A166" s="8" t="s">
        <v>142</v>
      </c>
      <c r="B166" s="3" t="str">
        <f>+VLOOKUP(A166,Codigos_mercados_mayoristas[],2,0)</f>
        <v>Metropolitana</v>
      </c>
      <c r="C166" s="4">
        <v>44131</v>
      </c>
      <c r="D166" s="3">
        <f>+VLOOKUP(A166,Codigos_mercados_mayoristas[],3,0)</f>
        <v>13</v>
      </c>
      <c r="E166" s="3" t="s">
        <v>655</v>
      </c>
      <c r="F166" s="3" t="str">
        <f>+VLOOKUP(G166,Codigos_class_frutas[],2,0)</f>
        <v>Tropicales y subtropicales</v>
      </c>
      <c r="G166" s="3" t="s">
        <v>229</v>
      </c>
      <c r="H166" s="3" t="s">
        <v>12</v>
      </c>
      <c r="I166" s="3" t="s">
        <v>13</v>
      </c>
      <c r="J166" s="2">
        <v>125</v>
      </c>
      <c r="K166" s="2">
        <v>6000</v>
      </c>
      <c r="L166" s="2">
        <v>6000</v>
      </c>
      <c r="M166" s="2">
        <v>6000</v>
      </c>
      <c r="N166" s="3" t="s">
        <v>230</v>
      </c>
      <c r="O166" s="9" t="s">
        <v>34</v>
      </c>
      <c r="P166" s="2" t="e">
        <f>+Precio_diario_frutas[[#This Row],[Precio promedio ponderado]]/#REF!</f>
        <v>#REF!</v>
      </c>
      <c r="Q166" s="2">
        <f>+VLOOKUP(Precio_diario_frutas[[#This Row],[Unidad de comercialización]],Codigos_kg[],2,0)</f>
        <v>4</v>
      </c>
    </row>
    <row r="167" spans="1:17" hidden="1" x14ac:dyDescent="0.35">
      <c r="A167" s="8" t="s">
        <v>142</v>
      </c>
      <c r="B167" s="3" t="str">
        <f>+VLOOKUP(A167,Codigos_mercados_mayoristas[],2,0)</f>
        <v>Metropolitana</v>
      </c>
      <c r="C167" s="4">
        <v>44131</v>
      </c>
      <c r="D167" s="3">
        <f>+VLOOKUP(A167,Codigos_mercados_mayoristas[],3,0)</f>
        <v>13</v>
      </c>
      <c r="E167" s="3" t="s">
        <v>655</v>
      </c>
      <c r="F167" s="3" t="str">
        <f>+VLOOKUP(G167,Codigos_class_frutas[],2,0)</f>
        <v>Frutos de pepita</v>
      </c>
      <c r="G167" s="3" t="s">
        <v>231</v>
      </c>
      <c r="H167" s="3" t="s">
        <v>232</v>
      </c>
      <c r="I167" s="3" t="s">
        <v>200</v>
      </c>
      <c r="J167" s="2">
        <v>7</v>
      </c>
      <c r="K167" s="2">
        <v>210000</v>
      </c>
      <c r="L167" s="2">
        <v>210000</v>
      </c>
      <c r="M167" s="2">
        <v>210000</v>
      </c>
      <c r="N167" s="3" t="s">
        <v>223</v>
      </c>
      <c r="O167" s="9" t="s">
        <v>123</v>
      </c>
      <c r="P167" s="2" t="e">
        <f>+Precio_diario_frutas[[#This Row],[Precio promedio ponderado]]/#REF!</f>
        <v>#REF!</v>
      </c>
      <c r="Q167" s="2">
        <f>+VLOOKUP(Precio_diario_frutas[[#This Row],[Unidad de comercialización]],Codigos_kg[],2,0)</f>
        <v>400</v>
      </c>
    </row>
    <row r="168" spans="1:17" hidden="1" x14ac:dyDescent="0.35">
      <c r="A168" s="8" t="s">
        <v>142</v>
      </c>
      <c r="B168" s="3" t="str">
        <f>+VLOOKUP(A168,Codigos_mercados_mayoristas[],2,0)</f>
        <v>Metropolitana</v>
      </c>
      <c r="C168" s="4">
        <v>44131</v>
      </c>
      <c r="D168" s="3">
        <f>+VLOOKUP(A168,Codigos_mercados_mayoristas[],3,0)</f>
        <v>13</v>
      </c>
      <c r="E168" s="3" t="s">
        <v>655</v>
      </c>
      <c r="F168" s="3" t="str">
        <f>+VLOOKUP(G168,Codigos_class_frutas[],2,0)</f>
        <v>Frutos de pepita</v>
      </c>
      <c r="G168" s="3" t="s">
        <v>231</v>
      </c>
      <c r="H168" s="3" t="s">
        <v>232</v>
      </c>
      <c r="I168" s="3" t="s">
        <v>19</v>
      </c>
      <c r="J168" s="2">
        <v>32</v>
      </c>
      <c r="K168" s="2">
        <v>180000</v>
      </c>
      <c r="L168" s="2">
        <v>190000</v>
      </c>
      <c r="M168" s="2">
        <v>184375</v>
      </c>
      <c r="N168" s="3" t="s">
        <v>223</v>
      </c>
      <c r="O168" s="9" t="s">
        <v>234</v>
      </c>
      <c r="P168" s="2" t="e">
        <f>+Precio_diario_frutas[[#This Row],[Precio promedio ponderado]]/#REF!</f>
        <v>#REF!</v>
      </c>
      <c r="Q168" s="2">
        <f>+VLOOKUP(Precio_diario_frutas[[#This Row],[Unidad de comercialización]],Codigos_kg[],2,0)</f>
        <v>400</v>
      </c>
    </row>
    <row r="169" spans="1:17" hidden="1" x14ac:dyDescent="0.35">
      <c r="A169" s="8" t="s">
        <v>142</v>
      </c>
      <c r="B169" s="3" t="str">
        <f>+VLOOKUP(A169,Codigos_mercados_mayoristas[],2,0)</f>
        <v>Metropolitana</v>
      </c>
      <c r="C169" s="4">
        <v>44131</v>
      </c>
      <c r="D169" s="3">
        <f>+VLOOKUP(A169,Codigos_mercados_mayoristas[],3,0)</f>
        <v>13</v>
      </c>
      <c r="E169" s="3" t="s">
        <v>655</v>
      </c>
      <c r="F169" s="3" t="str">
        <f>+VLOOKUP(G169,Codigos_class_frutas[],2,0)</f>
        <v>Frutos de pepita</v>
      </c>
      <c r="G169" s="3" t="s">
        <v>231</v>
      </c>
      <c r="H169" s="3" t="s">
        <v>232</v>
      </c>
      <c r="I169" s="3" t="s">
        <v>19</v>
      </c>
      <c r="J169" s="2">
        <v>10</v>
      </c>
      <c r="K169" s="2">
        <v>190000</v>
      </c>
      <c r="L169" s="2">
        <v>190000</v>
      </c>
      <c r="M169" s="2">
        <v>190000</v>
      </c>
      <c r="N169" s="3" t="s">
        <v>223</v>
      </c>
      <c r="O169" s="9" t="s">
        <v>123</v>
      </c>
      <c r="P169" s="2" t="e">
        <f>+Precio_diario_frutas[[#This Row],[Precio promedio ponderado]]/#REF!</f>
        <v>#REF!</v>
      </c>
      <c r="Q169" s="2">
        <f>+VLOOKUP(Precio_diario_frutas[[#This Row],[Unidad de comercialización]],Codigos_kg[],2,0)</f>
        <v>400</v>
      </c>
    </row>
    <row r="170" spans="1:17" hidden="1" x14ac:dyDescent="0.35">
      <c r="A170" s="8" t="s">
        <v>142</v>
      </c>
      <c r="B170" s="3" t="str">
        <f>+VLOOKUP(A170,Codigos_mercados_mayoristas[],2,0)</f>
        <v>Metropolitana</v>
      </c>
      <c r="C170" s="4">
        <v>44131</v>
      </c>
      <c r="D170" s="3">
        <f>+VLOOKUP(A170,Codigos_mercados_mayoristas[],3,0)</f>
        <v>13</v>
      </c>
      <c r="E170" s="3" t="s">
        <v>655</v>
      </c>
      <c r="F170" s="3" t="str">
        <f>+VLOOKUP(G170,Codigos_class_frutas[],2,0)</f>
        <v>Frutos de pepita</v>
      </c>
      <c r="G170" s="3" t="s">
        <v>231</v>
      </c>
      <c r="H170" s="3" t="s">
        <v>232</v>
      </c>
      <c r="I170" s="3" t="s">
        <v>13</v>
      </c>
      <c r="J170" s="2">
        <v>16</v>
      </c>
      <c r="K170" s="2">
        <v>150000</v>
      </c>
      <c r="L170" s="2">
        <v>150000</v>
      </c>
      <c r="M170" s="2">
        <v>150000</v>
      </c>
      <c r="N170" s="3" t="s">
        <v>223</v>
      </c>
      <c r="O170" s="9" t="s">
        <v>234</v>
      </c>
      <c r="P170" s="2" t="e">
        <f>+Precio_diario_frutas[[#This Row],[Precio promedio ponderado]]/#REF!</f>
        <v>#REF!</v>
      </c>
      <c r="Q170" s="2">
        <f>+VLOOKUP(Precio_diario_frutas[[#This Row],[Unidad de comercialización]],Codigos_kg[],2,0)</f>
        <v>400</v>
      </c>
    </row>
    <row r="171" spans="1:17" hidden="1" x14ac:dyDescent="0.35">
      <c r="A171" s="8" t="s">
        <v>142</v>
      </c>
      <c r="B171" s="3" t="str">
        <f>+VLOOKUP(A171,Codigos_mercados_mayoristas[],2,0)</f>
        <v>Metropolitana</v>
      </c>
      <c r="C171" s="4">
        <v>44131</v>
      </c>
      <c r="D171" s="3">
        <f>+VLOOKUP(A171,Codigos_mercados_mayoristas[],3,0)</f>
        <v>13</v>
      </c>
      <c r="E171" s="3" t="s">
        <v>655</v>
      </c>
      <c r="F171" s="3" t="str">
        <f>+VLOOKUP(G171,Codigos_class_frutas[],2,0)</f>
        <v>Frutos de pepita</v>
      </c>
      <c r="G171" s="3" t="s">
        <v>231</v>
      </c>
      <c r="H171" s="3" t="s">
        <v>232</v>
      </c>
      <c r="I171" s="3" t="s">
        <v>13</v>
      </c>
      <c r="J171" s="2">
        <v>10</v>
      </c>
      <c r="K171" s="2">
        <v>150000</v>
      </c>
      <c r="L171" s="2">
        <v>150000</v>
      </c>
      <c r="M171" s="2">
        <v>150000</v>
      </c>
      <c r="N171" s="3" t="s">
        <v>223</v>
      </c>
      <c r="O171" s="9" t="s">
        <v>123</v>
      </c>
      <c r="P171" s="2" t="e">
        <f>+Precio_diario_frutas[[#This Row],[Precio promedio ponderado]]/#REF!</f>
        <v>#REF!</v>
      </c>
      <c r="Q171" s="2">
        <f>+VLOOKUP(Precio_diario_frutas[[#This Row],[Unidad de comercialización]],Codigos_kg[],2,0)</f>
        <v>400</v>
      </c>
    </row>
    <row r="172" spans="1:17" hidden="1" x14ac:dyDescent="0.35">
      <c r="A172" s="8" t="s">
        <v>142</v>
      </c>
      <c r="B172" s="3" t="str">
        <f>+VLOOKUP(A172,Codigos_mercados_mayoristas[],2,0)</f>
        <v>Metropolitana</v>
      </c>
      <c r="C172" s="4">
        <v>44131</v>
      </c>
      <c r="D172" s="3">
        <f>+VLOOKUP(A172,Codigos_mercados_mayoristas[],3,0)</f>
        <v>13</v>
      </c>
      <c r="E172" s="3" t="s">
        <v>655</v>
      </c>
      <c r="F172" s="3" t="str">
        <f>+VLOOKUP(G172,Codigos_class_frutas[],2,0)</f>
        <v>Frutos de pepita</v>
      </c>
      <c r="G172" s="3" t="s">
        <v>231</v>
      </c>
      <c r="H172" s="3" t="s">
        <v>236</v>
      </c>
      <c r="I172" s="3" t="s">
        <v>200</v>
      </c>
      <c r="J172" s="2">
        <v>8</v>
      </c>
      <c r="K172" s="2">
        <v>200000</v>
      </c>
      <c r="L172" s="2">
        <v>200000</v>
      </c>
      <c r="M172" s="2">
        <v>200000</v>
      </c>
      <c r="N172" s="3" t="s">
        <v>223</v>
      </c>
      <c r="O172" s="9" t="s">
        <v>252</v>
      </c>
      <c r="P172" s="2" t="e">
        <f>+Precio_diario_frutas[[#This Row],[Precio promedio ponderado]]/#REF!</f>
        <v>#REF!</v>
      </c>
      <c r="Q172" s="2">
        <f>+VLOOKUP(Precio_diario_frutas[[#This Row],[Unidad de comercialización]],Codigos_kg[],2,0)</f>
        <v>400</v>
      </c>
    </row>
    <row r="173" spans="1:17" hidden="1" x14ac:dyDescent="0.35">
      <c r="A173" s="8" t="s">
        <v>142</v>
      </c>
      <c r="B173" s="3" t="str">
        <f>+VLOOKUP(A173,Codigos_mercados_mayoristas[],2,0)</f>
        <v>Metropolitana</v>
      </c>
      <c r="C173" s="4">
        <v>44131</v>
      </c>
      <c r="D173" s="3">
        <f>+VLOOKUP(A173,Codigos_mercados_mayoristas[],3,0)</f>
        <v>13</v>
      </c>
      <c r="E173" s="3" t="s">
        <v>655</v>
      </c>
      <c r="F173" s="3" t="str">
        <f>+VLOOKUP(G173,Codigos_class_frutas[],2,0)</f>
        <v>Frutos de pepita</v>
      </c>
      <c r="G173" s="3" t="s">
        <v>231</v>
      </c>
      <c r="H173" s="3" t="s">
        <v>236</v>
      </c>
      <c r="I173" s="3" t="s">
        <v>19</v>
      </c>
      <c r="J173" s="2">
        <v>30</v>
      </c>
      <c r="K173" s="2">
        <v>180000</v>
      </c>
      <c r="L173" s="2">
        <v>190000</v>
      </c>
      <c r="M173" s="2">
        <v>184000</v>
      </c>
      <c r="N173" s="3" t="s">
        <v>223</v>
      </c>
      <c r="O173" s="9" t="s">
        <v>234</v>
      </c>
      <c r="P173" s="2" t="e">
        <f>+Precio_diario_frutas[[#This Row],[Precio promedio ponderado]]/#REF!</f>
        <v>#REF!</v>
      </c>
      <c r="Q173" s="2">
        <f>+VLOOKUP(Precio_diario_frutas[[#This Row],[Unidad de comercialización]],Codigos_kg[],2,0)</f>
        <v>400</v>
      </c>
    </row>
    <row r="174" spans="1:17" hidden="1" x14ac:dyDescent="0.35">
      <c r="A174" s="8" t="s">
        <v>142</v>
      </c>
      <c r="B174" s="3" t="str">
        <f>+VLOOKUP(A174,Codigos_mercados_mayoristas[],2,0)</f>
        <v>Metropolitana</v>
      </c>
      <c r="C174" s="4">
        <v>44131</v>
      </c>
      <c r="D174" s="3">
        <f>+VLOOKUP(A174,Codigos_mercados_mayoristas[],3,0)</f>
        <v>13</v>
      </c>
      <c r="E174" s="3" t="s">
        <v>655</v>
      </c>
      <c r="F174" s="3" t="str">
        <f>+VLOOKUP(G174,Codigos_class_frutas[],2,0)</f>
        <v>Frutos de pepita</v>
      </c>
      <c r="G174" s="3" t="s">
        <v>231</v>
      </c>
      <c r="H174" s="3" t="s">
        <v>236</v>
      </c>
      <c r="I174" s="3" t="s">
        <v>19</v>
      </c>
      <c r="J174" s="2">
        <v>8</v>
      </c>
      <c r="K174" s="2">
        <v>180000</v>
      </c>
      <c r="L174" s="2">
        <v>180000</v>
      </c>
      <c r="M174" s="2">
        <v>180000</v>
      </c>
      <c r="N174" s="3" t="s">
        <v>223</v>
      </c>
      <c r="O174" s="9" t="s">
        <v>252</v>
      </c>
      <c r="P174" s="2" t="e">
        <f>+Precio_diario_frutas[[#This Row],[Precio promedio ponderado]]/#REF!</f>
        <v>#REF!</v>
      </c>
      <c r="Q174" s="2">
        <f>+VLOOKUP(Precio_diario_frutas[[#This Row],[Unidad de comercialización]],Codigos_kg[],2,0)</f>
        <v>400</v>
      </c>
    </row>
    <row r="175" spans="1:17" hidden="1" x14ac:dyDescent="0.35">
      <c r="A175" s="8" t="s">
        <v>142</v>
      </c>
      <c r="B175" s="3" t="str">
        <f>+VLOOKUP(A175,Codigos_mercados_mayoristas[],2,0)</f>
        <v>Metropolitana</v>
      </c>
      <c r="C175" s="4">
        <v>44131</v>
      </c>
      <c r="D175" s="3">
        <f>+VLOOKUP(A175,Codigos_mercados_mayoristas[],3,0)</f>
        <v>13</v>
      </c>
      <c r="E175" s="3" t="s">
        <v>655</v>
      </c>
      <c r="F175" s="3" t="str">
        <f>+VLOOKUP(G175,Codigos_class_frutas[],2,0)</f>
        <v>Frutos de pepita</v>
      </c>
      <c r="G175" s="3" t="s">
        <v>231</v>
      </c>
      <c r="H175" s="3" t="s">
        <v>236</v>
      </c>
      <c r="I175" s="3" t="s">
        <v>13</v>
      </c>
      <c r="J175" s="2">
        <v>14</v>
      </c>
      <c r="K175" s="2">
        <v>160000</v>
      </c>
      <c r="L175" s="2">
        <v>160000</v>
      </c>
      <c r="M175" s="2">
        <v>160000</v>
      </c>
      <c r="N175" s="3" t="s">
        <v>223</v>
      </c>
      <c r="O175" s="9" t="s">
        <v>234</v>
      </c>
      <c r="P175" s="2" t="e">
        <f>+Precio_diario_frutas[[#This Row],[Precio promedio ponderado]]/#REF!</f>
        <v>#REF!</v>
      </c>
      <c r="Q175" s="2">
        <f>+VLOOKUP(Precio_diario_frutas[[#This Row],[Unidad de comercialización]],Codigos_kg[],2,0)</f>
        <v>400</v>
      </c>
    </row>
    <row r="176" spans="1:17" hidden="1" x14ac:dyDescent="0.35">
      <c r="A176" s="8" t="s">
        <v>142</v>
      </c>
      <c r="B176" s="3" t="str">
        <f>+VLOOKUP(A176,Codigos_mercados_mayoristas[],2,0)</f>
        <v>Metropolitana</v>
      </c>
      <c r="C176" s="4">
        <v>44131</v>
      </c>
      <c r="D176" s="3">
        <f>+VLOOKUP(A176,Codigos_mercados_mayoristas[],3,0)</f>
        <v>13</v>
      </c>
      <c r="E176" s="3" t="s">
        <v>655</v>
      </c>
      <c r="F176" s="3" t="str">
        <f>+VLOOKUP(G176,Codigos_class_frutas[],2,0)</f>
        <v>Frutos de pepita</v>
      </c>
      <c r="G176" s="3" t="s">
        <v>231</v>
      </c>
      <c r="H176" s="3" t="s">
        <v>236</v>
      </c>
      <c r="I176" s="3" t="s">
        <v>13</v>
      </c>
      <c r="J176" s="2">
        <v>8</v>
      </c>
      <c r="K176" s="2">
        <v>160000</v>
      </c>
      <c r="L176" s="2">
        <v>160000</v>
      </c>
      <c r="M176" s="2">
        <v>160000</v>
      </c>
      <c r="N176" s="3" t="s">
        <v>223</v>
      </c>
      <c r="O176" s="9" t="s">
        <v>252</v>
      </c>
      <c r="P176" s="2" t="e">
        <f>+Precio_diario_frutas[[#This Row],[Precio promedio ponderado]]/#REF!</f>
        <v>#REF!</v>
      </c>
      <c r="Q176" s="2">
        <f>+VLOOKUP(Precio_diario_frutas[[#This Row],[Unidad de comercialización]],Codigos_kg[],2,0)</f>
        <v>400</v>
      </c>
    </row>
    <row r="177" spans="1:17" hidden="1" x14ac:dyDescent="0.35">
      <c r="A177" s="8" t="s">
        <v>142</v>
      </c>
      <c r="B177" s="3" t="str">
        <f>+VLOOKUP(A177,Codigos_mercados_mayoristas[],2,0)</f>
        <v>Metropolitana</v>
      </c>
      <c r="C177" s="4">
        <v>44131</v>
      </c>
      <c r="D177" s="3">
        <f>+VLOOKUP(A177,Codigos_mercados_mayoristas[],3,0)</f>
        <v>13</v>
      </c>
      <c r="E177" s="3" t="s">
        <v>655</v>
      </c>
      <c r="F177" s="3" t="str">
        <f>+VLOOKUP(G177,Codigos_class_frutas[],2,0)</f>
        <v>Frutos de pepita</v>
      </c>
      <c r="G177" s="3" t="s">
        <v>231</v>
      </c>
      <c r="H177" s="3" t="s">
        <v>237</v>
      </c>
      <c r="I177" s="3" t="s">
        <v>200</v>
      </c>
      <c r="J177" s="2">
        <v>5</v>
      </c>
      <c r="K177" s="2">
        <v>180000</v>
      </c>
      <c r="L177" s="2">
        <v>180000</v>
      </c>
      <c r="M177" s="2">
        <v>180000</v>
      </c>
      <c r="N177" s="3" t="s">
        <v>223</v>
      </c>
      <c r="O177" s="9" t="s">
        <v>252</v>
      </c>
      <c r="P177" s="2" t="e">
        <f>+Precio_diario_frutas[[#This Row],[Precio promedio ponderado]]/#REF!</f>
        <v>#REF!</v>
      </c>
      <c r="Q177" s="2">
        <f>+VLOOKUP(Precio_diario_frutas[[#This Row],[Unidad de comercialización]],Codigos_kg[],2,0)</f>
        <v>400</v>
      </c>
    </row>
    <row r="178" spans="1:17" hidden="1" x14ac:dyDescent="0.35">
      <c r="A178" s="8" t="s">
        <v>142</v>
      </c>
      <c r="B178" s="3" t="str">
        <f>+VLOOKUP(A178,Codigos_mercados_mayoristas[],2,0)</f>
        <v>Metropolitana</v>
      </c>
      <c r="C178" s="4">
        <v>44131</v>
      </c>
      <c r="D178" s="3">
        <f>+VLOOKUP(A178,Codigos_mercados_mayoristas[],3,0)</f>
        <v>13</v>
      </c>
      <c r="E178" s="3" t="s">
        <v>655</v>
      </c>
      <c r="F178" s="3" t="str">
        <f>+VLOOKUP(G178,Codigos_class_frutas[],2,0)</f>
        <v>Frutos de pepita</v>
      </c>
      <c r="G178" s="3" t="s">
        <v>231</v>
      </c>
      <c r="H178" s="3" t="s">
        <v>237</v>
      </c>
      <c r="I178" s="3" t="s">
        <v>19</v>
      </c>
      <c r="J178" s="2">
        <v>16</v>
      </c>
      <c r="K178" s="2">
        <v>150000</v>
      </c>
      <c r="L178" s="2">
        <v>150000</v>
      </c>
      <c r="M178" s="2">
        <v>150000</v>
      </c>
      <c r="N178" s="3" t="s">
        <v>223</v>
      </c>
      <c r="O178" s="9" t="s">
        <v>234</v>
      </c>
      <c r="P178" s="2" t="e">
        <f>+Precio_diario_frutas[[#This Row],[Precio promedio ponderado]]/#REF!</f>
        <v>#REF!</v>
      </c>
      <c r="Q178" s="2">
        <f>+VLOOKUP(Precio_diario_frutas[[#This Row],[Unidad de comercialización]],Codigos_kg[],2,0)</f>
        <v>400</v>
      </c>
    </row>
    <row r="179" spans="1:17" hidden="1" x14ac:dyDescent="0.35">
      <c r="A179" s="8" t="s">
        <v>142</v>
      </c>
      <c r="B179" s="3" t="str">
        <f>+VLOOKUP(A179,Codigos_mercados_mayoristas[],2,0)</f>
        <v>Metropolitana</v>
      </c>
      <c r="C179" s="4">
        <v>44131</v>
      </c>
      <c r="D179" s="3">
        <f>+VLOOKUP(A179,Codigos_mercados_mayoristas[],3,0)</f>
        <v>13</v>
      </c>
      <c r="E179" s="3" t="s">
        <v>655</v>
      </c>
      <c r="F179" s="3" t="str">
        <f>+VLOOKUP(G179,Codigos_class_frutas[],2,0)</f>
        <v>Frutos de pepita</v>
      </c>
      <c r="G179" s="3" t="s">
        <v>231</v>
      </c>
      <c r="H179" s="3" t="s">
        <v>237</v>
      </c>
      <c r="I179" s="3" t="s">
        <v>19</v>
      </c>
      <c r="J179" s="2">
        <v>8</v>
      </c>
      <c r="K179" s="2">
        <v>150000</v>
      </c>
      <c r="L179" s="2">
        <v>150000</v>
      </c>
      <c r="M179" s="2">
        <v>150000</v>
      </c>
      <c r="N179" s="3" t="s">
        <v>223</v>
      </c>
      <c r="O179" s="9" t="s">
        <v>252</v>
      </c>
      <c r="P179" s="2" t="e">
        <f>+Precio_diario_frutas[[#This Row],[Precio promedio ponderado]]/#REF!</f>
        <v>#REF!</v>
      </c>
      <c r="Q179" s="2">
        <f>+VLOOKUP(Precio_diario_frutas[[#This Row],[Unidad de comercialización]],Codigos_kg[],2,0)</f>
        <v>400</v>
      </c>
    </row>
    <row r="180" spans="1:17" hidden="1" x14ac:dyDescent="0.35">
      <c r="A180" s="8" t="s">
        <v>142</v>
      </c>
      <c r="B180" s="3" t="str">
        <f>+VLOOKUP(A180,Codigos_mercados_mayoristas[],2,0)</f>
        <v>Metropolitana</v>
      </c>
      <c r="C180" s="4">
        <v>44131</v>
      </c>
      <c r="D180" s="3">
        <f>+VLOOKUP(A180,Codigos_mercados_mayoristas[],3,0)</f>
        <v>13</v>
      </c>
      <c r="E180" s="3" t="s">
        <v>655</v>
      </c>
      <c r="F180" s="3" t="str">
        <f>+VLOOKUP(G180,Codigos_class_frutas[],2,0)</f>
        <v>Frutos de pepita</v>
      </c>
      <c r="G180" s="3" t="s">
        <v>231</v>
      </c>
      <c r="H180" s="3" t="s">
        <v>237</v>
      </c>
      <c r="I180" s="3" t="s">
        <v>13</v>
      </c>
      <c r="J180" s="2">
        <v>12</v>
      </c>
      <c r="K180" s="2">
        <v>130000</v>
      </c>
      <c r="L180" s="2">
        <v>130000</v>
      </c>
      <c r="M180" s="2">
        <v>130000</v>
      </c>
      <c r="N180" s="3" t="s">
        <v>223</v>
      </c>
      <c r="O180" s="9" t="s">
        <v>234</v>
      </c>
      <c r="P180" s="2" t="e">
        <f>+Precio_diario_frutas[[#This Row],[Precio promedio ponderado]]/#REF!</f>
        <v>#REF!</v>
      </c>
      <c r="Q180" s="2">
        <f>+VLOOKUP(Precio_diario_frutas[[#This Row],[Unidad de comercialización]],Codigos_kg[],2,0)</f>
        <v>400</v>
      </c>
    </row>
    <row r="181" spans="1:17" hidden="1" x14ac:dyDescent="0.35">
      <c r="A181" s="8" t="s">
        <v>142</v>
      </c>
      <c r="B181" s="3" t="str">
        <f>+VLOOKUP(A181,Codigos_mercados_mayoristas[],2,0)</f>
        <v>Metropolitana</v>
      </c>
      <c r="C181" s="4">
        <v>44131</v>
      </c>
      <c r="D181" s="3">
        <f>+VLOOKUP(A181,Codigos_mercados_mayoristas[],3,0)</f>
        <v>13</v>
      </c>
      <c r="E181" s="3" t="s">
        <v>655</v>
      </c>
      <c r="F181" s="3" t="str">
        <f>+VLOOKUP(G181,Codigos_class_frutas[],2,0)</f>
        <v>Frutos de pepita</v>
      </c>
      <c r="G181" s="3" t="s">
        <v>231</v>
      </c>
      <c r="H181" s="3" t="s">
        <v>237</v>
      </c>
      <c r="I181" s="3" t="s">
        <v>13</v>
      </c>
      <c r="J181" s="2">
        <v>7</v>
      </c>
      <c r="K181" s="2">
        <v>120000</v>
      </c>
      <c r="L181" s="2">
        <v>120000</v>
      </c>
      <c r="M181" s="2">
        <v>120000</v>
      </c>
      <c r="N181" s="3" t="s">
        <v>223</v>
      </c>
      <c r="O181" s="9" t="s">
        <v>252</v>
      </c>
      <c r="P181" s="2" t="e">
        <f>+Precio_diario_frutas[[#This Row],[Precio promedio ponderado]]/#REF!</f>
        <v>#REF!</v>
      </c>
      <c r="Q181" s="2">
        <f>+VLOOKUP(Precio_diario_frutas[[#This Row],[Unidad de comercialización]],Codigos_kg[],2,0)</f>
        <v>400</v>
      </c>
    </row>
    <row r="182" spans="1:17" hidden="1" x14ac:dyDescent="0.35">
      <c r="A182" s="8" t="s">
        <v>142</v>
      </c>
      <c r="B182" s="3" t="str">
        <f>+VLOOKUP(A182,Codigos_mercados_mayoristas[],2,0)</f>
        <v>Metropolitana</v>
      </c>
      <c r="C182" s="4">
        <v>44131</v>
      </c>
      <c r="D182" s="3">
        <f>+VLOOKUP(A182,Codigos_mercados_mayoristas[],3,0)</f>
        <v>13</v>
      </c>
      <c r="E182" s="3" t="s">
        <v>655</v>
      </c>
      <c r="F182" s="3" t="str">
        <f>+VLOOKUP(G182,Codigos_class_frutas[],2,0)</f>
        <v>Frutos de pepita</v>
      </c>
      <c r="G182" s="3" t="s">
        <v>231</v>
      </c>
      <c r="H182" s="3" t="s">
        <v>239</v>
      </c>
      <c r="I182" s="3" t="s">
        <v>19</v>
      </c>
      <c r="J182" s="2">
        <v>4</v>
      </c>
      <c r="K182" s="2">
        <v>180000</v>
      </c>
      <c r="L182" s="2">
        <v>180000</v>
      </c>
      <c r="M182" s="2">
        <v>180000</v>
      </c>
      <c r="N182" s="3" t="s">
        <v>223</v>
      </c>
      <c r="O182" s="9" t="s">
        <v>123</v>
      </c>
      <c r="P182" s="2" t="e">
        <f>+Precio_diario_frutas[[#This Row],[Precio promedio ponderado]]/#REF!</f>
        <v>#REF!</v>
      </c>
      <c r="Q182" s="2">
        <f>+VLOOKUP(Precio_diario_frutas[[#This Row],[Unidad de comercialización]],Codigos_kg[],2,0)</f>
        <v>400</v>
      </c>
    </row>
    <row r="183" spans="1:17" hidden="1" x14ac:dyDescent="0.35">
      <c r="A183" s="8" t="s">
        <v>142</v>
      </c>
      <c r="B183" s="3" t="str">
        <f>+VLOOKUP(A183,Codigos_mercados_mayoristas[],2,0)</f>
        <v>Metropolitana</v>
      </c>
      <c r="C183" s="4">
        <v>44131</v>
      </c>
      <c r="D183" s="3">
        <f>+VLOOKUP(A183,Codigos_mercados_mayoristas[],3,0)</f>
        <v>13</v>
      </c>
      <c r="E183" s="3" t="s">
        <v>655</v>
      </c>
      <c r="F183" s="3" t="str">
        <f>+VLOOKUP(G183,Codigos_class_frutas[],2,0)</f>
        <v>Cítricos</v>
      </c>
      <c r="G183" s="3" t="s">
        <v>221</v>
      </c>
      <c r="H183" s="3" t="s">
        <v>224</v>
      </c>
      <c r="I183" s="3" t="s">
        <v>19</v>
      </c>
      <c r="J183" s="2">
        <v>830</v>
      </c>
      <c r="K183" s="2">
        <v>11000</v>
      </c>
      <c r="L183" s="2">
        <v>12000</v>
      </c>
      <c r="M183" s="2">
        <v>11542.169</v>
      </c>
      <c r="N183" s="3" t="s">
        <v>122</v>
      </c>
      <c r="O183" s="9" t="s">
        <v>155</v>
      </c>
      <c r="P183" s="2" t="e">
        <f>+Precio_diario_frutas[[#This Row],[Precio promedio ponderado]]/#REF!</f>
        <v>#REF!</v>
      </c>
      <c r="Q183" s="2">
        <f>+VLOOKUP(Precio_diario_frutas[[#This Row],[Unidad de comercialización]],Codigos_kg[],2,0)</f>
        <v>16</v>
      </c>
    </row>
    <row r="184" spans="1:17" hidden="1" x14ac:dyDescent="0.35">
      <c r="A184" s="8" t="s">
        <v>142</v>
      </c>
      <c r="B184" s="3" t="str">
        <f>+VLOOKUP(A184,Codigos_mercados_mayoristas[],2,0)</f>
        <v>Metropolitana</v>
      </c>
      <c r="C184" s="4">
        <v>44131</v>
      </c>
      <c r="D184" s="3">
        <f>+VLOOKUP(A184,Codigos_mercados_mayoristas[],3,0)</f>
        <v>13</v>
      </c>
      <c r="E184" s="3" t="s">
        <v>655</v>
      </c>
      <c r="F184" s="3" t="str">
        <f>+VLOOKUP(G184,Codigos_class_frutas[],2,0)</f>
        <v>Cítricos</v>
      </c>
      <c r="G184" s="3" t="s">
        <v>221</v>
      </c>
      <c r="H184" s="3" t="s">
        <v>224</v>
      </c>
      <c r="I184" s="3" t="s">
        <v>19</v>
      </c>
      <c r="J184" s="2">
        <v>34</v>
      </c>
      <c r="K184" s="2">
        <v>270000</v>
      </c>
      <c r="L184" s="2">
        <v>280000</v>
      </c>
      <c r="M184" s="2">
        <v>277058.82400000002</v>
      </c>
      <c r="N184" s="3" t="s">
        <v>223</v>
      </c>
      <c r="O184" s="9" t="s">
        <v>123</v>
      </c>
      <c r="P184" s="2" t="e">
        <f>+Precio_diario_frutas[[#This Row],[Precio promedio ponderado]]/#REF!</f>
        <v>#REF!</v>
      </c>
      <c r="Q184" s="2">
        <f>+VLOOKUP(Precio_diario_frutas[[#This Row],[Unidad de comercialización]],Codigos_kg[],2,0)</f>
        <v>400</v>
      </c>
    </row>
    <row r="185" spans="1:17" hidden="1" x14ac:dyDescent="0.35">
      <c r="A185" s="8" t="s">
        <v>142</v>
      </c>
      <c r="B185" s="3" t="str">
        <f>+VLOOKUP(A185,Codigos_mercados_mayoristas[],2,0)</f>
        <v>Metropolitana</v>
      </c>
      <c r="C185" s="4">
        <v>44131</v>
      </c>
      <c r="D185" s="3">
        <f>+VLOOKUP(A185,Codigos_mercados_mayoristas[],3,0)</f>
        <v>13</v>
      </c>
      <c r="E185" s="3" t="s">
        <v>655</v>
      </c>
      <c r="F185" s="3" t="str">
        <f>+VLOOKUP(G185,Codigos_class_frutas[],2,0)</f>
        <v>Cítricos</v>
      </c>
      <c r="G185" s="3" t="s">
        <v>221</v>
      </c>
      <c r="H185" s="3" t="s">
        <v>224</v>
      </c>
      <c r="I185" s="3" t="s">
        <v>13</v>
      </c>
      <c r="J185" s="2">
        <v>330</v>
      </c>
      <c r="K185" s="2">
        <v>10000</v>
      </c>
      <c r="L185" s="2">
        <v>10000</v>
      </c>
      <c r="M185" s="2">
        <v>10000</v>
      </c>
      <c r="N185" s="3" t="s">
        <v>122</v>
      </c>
      <c r="O185" s="9" t="s">
        <v>155</v>
      </c>
      <c r="P185" s="2" t="e">
        <f>+Precio_diario_frutas[[#This Row],[Precio promedio ponderado]]/#REF!</f>
        <v>#REF!</v>
      </c>
      <c r="Q185" s="2">
        <f>+VLOOKUP(Precio_diario_frutas[[#This Row],[Unidad de comercialización]],Codigos_kg[],2,0)</f>
        <v>16</v>
      </c>
    </row>
    <row r="186" spans="1:17" hidden="1" x14ac:dyDescent="0.35">
      <c r="A186" s="8" t="s">
        <v>142</v>
      </c>
      <c r="B186" s="3" t="str">
        <f>+VLOOKUP(A186,Codigos_mercados_mayoristas[],2,0)</f>
        <v>Metropolitana</v>
      </c>
      <c r="C186" s="4">
        <v>44131</v>
      </c>
      <c r="D186" s="3">
        <f>+VLOOKUP(A186,Codigos_mercados_mayoristas[],3,0)</f>
        <v>13</v>
      </c>
      <c r="E186" s="3" t="s">
        <v>655</v>
      </c>
      <c r="F186" s="3" t="str">
        <f>+VLOOKUP(G186,Codigos_class_frutas[],2,0)</f>
        <v>Cítricos</v>
      </c>
      <c r="G186" s="3" t="s">
        <v>221</v>
      </c>
      <c r="H186" s="3" t="s">
        <v>224</v>
      </c>
      <c r="I186" s="3" t="s">
        <v>13</v>
      </c>
      <c r="J186" s="2">
        <v>19</v>
      </c>
      <c r="K186" s="2">
        <v>250000</v>
      </c>
      <c r="L186" s="2">
        <v>260000</v>
      </c>
      <c r="M186" s="2">
        <v>256315.78899999999</v>
      </c>
      <c r="N186" s="3" t="s">
        <v>223</v>
      </c>
      <c r="O186" s="9" t="s">
        <v>123</v>
      </c>
      <c r="P186" s="2" t="e">
        <f>+Precio_diario_frutas[[#This Row],[Precio promedio ponderado]]/#REF!</f>
        <v>#REF!</v>
      </c>
      <c r="Q186" s="2">
        <f>+VLOOKUP(Precio_diario_frutas[[#This Row],[Unidad de comercialización]],Codigos_kg[],2,0)</f>
        <v>400</v>
      </c>
    </row>
    <row r="187" spans="1:17" hidden="1" x14ac:dyDescent="0.35">
      <c r="A187" s="8" t="s">
        <v>142</v>
      </c>
      <c r="B187" s="3" t="str">
        <f>+VLOOKUP(A187,Codigos_mercados_mayoristas[],2,0)</f>
        <v>Metropolitana</v>
      </c>
      <c r="C187" s="4">
        <v>44131</v>
      </c>
      <c r="D187" s="3">
        <f>+VLOOKUP(A187,Codigos_mercados_mayoristas[],3,0)</f>
        <v>13</v>
      </c>
      <c r="E187" s="3" t="s">
        <v>655</v>
      </c>
      <c r="F187" s="3" t="str">
        <f>+VLOOKUP(G187,Codigos_class_frutas[],2,0)</f>
        <v>Cítricos</v>
      </c>
      <c r="G187" s="3" t="s">
        <v>221</v>
      </c>
      <c r="H187" s="3" t="s">
        <v>263</v>
      </c>
      <c r="I187" s="3" t="s">
        <v>19</v>
      </c>
      <c r="J187" s="2">
        <v>28</v>
      </c>
      <c r="K187" s="2">
        <v>290000</v>
      </c>
      <c r="L187" s="2">
        <v>300000</v>
      </c>
      <c r="M187" s="2">
        <v>295000</v>
      </c>
      <c r="N187" s="3" t="s">
        <v>223</v>
      </c>
      <c r="O187" s="9" t="s">
        <v>123</v>
      </c>
      <c r="P187" s="2" t="e">
        <f>+Precio_diario_frutas[[#This Row],[Precio promedio ponderado]]/#REF!</f>
        <v>#REF!</v>
      </c>
      <c r="Q187" s="2">
        <f>+VLOOKUP(Precio_diario_frutas[[#This Row],[Unidad de comercialización]],Codigos_kg[],2,0)</f>
        <v>400</v>
      </c>
    </row>
    <row r="188" spans="1:17" hidden="1" x14ac:dyDescent="0.35">
      <c r="A188" s="8" t="s">
        <v>142</v>
      </c>
      <c r="B188" s="3" t="str">
        <f>+VLOOKUP(A188,Codigos_mercados_mayoristas[],2,0)</f>
        <v>Metropolitana</v>
      </c>
      <c r="C188" s="4">
        <v>44131</v>
      </c>
      <c r="D188" s="3">
        <f>+VLOOKUP(A188,Codigos_mercados_mayoristas[],3,0)</f>
        <v>13</v>
      </c>
      <c r="E188" s="3" t="s">
        <v>655</v>
      </c>
      <c r="F188" s="3" t="str">
        <f>+VLOOKUP(G188,Codigos_class_frutas[],2,0)</f>
        <v>Cítricos</v>
      </c>
      <c r="G188" s="3" t="s">
        <v>221</v>
      </c>
      <c r="H188" s="3" t="s">
        <v>263</v>
      </c>
      <c r="I188" s="3" t="s">
        <v>13</v>
      </c>
      <c r="J188" s="2">
        <v>10</v>
      </c>
      <c r="K188" s="2">
        <v>270000</v>
      </c>
      <c r="L188" s="2">
        <v>270000</v>
      </c>
      <c r="M188" s="2">
        <v>270000</v>
      </c>
      <c r="N188" s="3" t="s">
        <v>223</v>
      </c>
      <c r="O188" s="9" t="s">
        <v>123</v>
      </c>
      <c r="P188" s="2" t="e">
        <f>+Precio_diario_frutas[[#This Row],[Precio promedio ponderado]]/#REF!</f>
        <v>#REF!</v>
      </c>
      <c r="Q188" s="2">
        <f>+VLOOKUP(Precio_diario_frutas[[#This Row],[Unidad de comercialización]],Codigos_kg[],2,0)</f>
        <v>400</v>
      </c>
    </row>
    <row r="189" spans="1:17" hidden="1" x14ac:dyDescent="0.35">
      <c r="A189" s="8" t="s">
        <v>142</v>
      </c>
      <c r="B189" s="3" t="str">
        <f>+VLOOKUP(A189,Codigos_mercados_mayoristas[],2,0)</f>
        <v>Metropolitana</v>
      </c>
      <c r="C189" s="4">
        <v>44131</v>
      </c>
      <c r="D189" s="3">
        <f>+VLOOKUP(A189,Codigos_mercados_mayoristas[],3,0)</f>
        <v>13</v>
      </c>
      <c r="E189" s="3" t="s">
        <v>655</v>
      </c>
      <c r="F189" s="3" t="str">
        <f>+VLOOKUP(G189,Codigos_class_frutas[],2,0)</f>
        <v>Oleaginosos</v>
      </c>
      <c r="G189" s="3" t="s">
        <v>225</v>
      </c>
      <c r="H189" s="3" t="s">
        <v>226</v>
      </c>
      <c r="I189" s="3" t="s">
        <v>200</v>
      </c>
      <c r="J189" s="2">
        <v>170</v>
      </c>
      <c r="K189" s="2">
        <v>3600</v>
      </c>
      <c r="L189" s="2">
        <v>3600</v>
      </c>
      <c r="M189" s="2">
        <v>3600</v>
      </c>
      <c r="N189" s="3" t="s">
        <v>253</v>
      </c>
      <c r="O189" s="9" t="s">
        <v>266</v>
      </c>
      <c r="P189" s="2" t="e">
        <f>+Precio_diario_frutas[[#This Row],[Precio promedio ponderado]]/#REF!</f>
        <v>#REF!</v>
      </c>
      <c r="Q189" s="2">
        <f>+VLOOKUP(Precio_diario_frutas[[#This Row],[Unidad de comercialización]],Codigos_kg[],2,0)</f>
        <v>1</v>
      </c>
    </row>
    <row r="190" spans="1:17" hidden="1" x14ac:dyDescent="0.35">
      <c r="A190" s="8" t="s">
        <v>142</v>
      </c>
      <c r="B190" s="3" t="str">
        <f>+VLOOKUP(A190,Codigos_mercados_mayoristas[],2,0)</f>
        <v>Metropolitana</v>
      </c>
      <c r="C190" s="4">
        <v>44131</v>
      </c>
      <c r="D190" s="3">
        <f>+VLOOKUP(A190,Codigos_mercados_mayoristas[],3,0)</f>
        <v>13</v>
      </c>
      <c r="E190" s="3" t="s">
        <v>655</v>
      </c>
      <c r="F190" s="3" t="str">
        <f>+VLOOKUP(G190,Codigos_class_frutas[],2,0)</f>
        <v>Oleaginosos</v>
      </c>
      <c r="G190" s="3" t="s">
        <v>225</v>
      </c>
      <c r="H190" s="3" t="s">
        <v>226</v>
      </c>
      <c r="I190" s="3" t="s">
        <v>200</v>
      </c>
      <c r="J190" s="2">
        <v>90</v>
      </c>
      <c r="K190" s="2">
        <v>3400</v>
      </c>
      <c r="L190" s="2">
        <v>3400</v>
      </c>
      <c r="M190" s="2">
        <v>3400</v>
      </c>
      <c r="N190" s="3" t="s">
        <v>253</v>
      </c>
      <c r="O190" s="9" t="s">
        <v>63</v>
      </c>
      <c r="P190" s="2" t="e">
        <f>+Precio_diario_frutas[[#This Row],[Precio promedio ponderado]]/#REF!</f>
        <v>#REF!</v>
      </c>
      <c r="Q190" s="2">
        <f>+VLOOKUP(Precio_diario_frutas[[#This Row],[Unidad de comercialización]],Codigos_kg[],2,0)</f>
        <v>1</v>
      </c>
    </row>
    <row r="191" spans="1:17" hidden="1" x14ac:dyDescent="0.35">
      <c r="A191" s="8" t="s">
        <v>142</v>
      </c>
      <c r="B191" s="3" t="str">
        <f>+VLOOKUP(A191,Codigos_mercados_mayoristas[],2,0)</f>
        <v>Metropolitana</v>
      </c>
      <c r="C191" s="4">
        <v>44131</v>
      </c>
      <c r="D191" s="3">
        <f>+VLOOKUP(A191,Codigos_mercados_mayoristas[],3,0)</f>
        <v>13</v>
      </c>
      <c r="E191" s="3" t="s">
        <v>655</v>
      </c>
      <c r="F191" s="3" t="str">
        <f>+VLOOKUP(G191,Codigos_class_frutas[],2,0)</f>
        <v>Oleaginosos</v>
      </c>
      <c r="G191" s="3" t="s">
        <v>225</v>
      </c>
      <c r="H191" s="3" t="s">
        <v>226</v>
      </c>
      <c r="I191" s="3" t="s">
        <v>19</v>
      </c>
      <c r="J191" s="2">
        <v>200</v>
      </c>
      <c r="K191" s="2">
        <v>3300</v>
      </c>
      <c r="L191" s="2">
        <v>3300</v>
      </c>
      <c r="M191" s="2">
        <v>3300</v>
      </c>
      <c r="N191" s="3" t="s">
        <v>253</v>
      </c>
      <c r="O191" s="9" t="s">
        <v>266</v>
      </c>
      <c r="P191" s="2" t="e">
        <f>+Precio_diario_frutas[[#This Row],[Precio promedio ponderado]]/#REF!</f>
        <v>#REF!</v>
      </c>
      <c r="Q191" s="2">
        <f>+VLOOKUP(Precio_diario_frutas[[#This Row],[Unidad de comercialización]],Codigos_kg[],2,0)</f>
        <v>1</v>
      </c>
    </row>
    <row r="192" spans="1:17" hidden="1" x14ac:dyDescent="0.35">
      <c r="A192" s="8" t="s">
        <v>142</v>
      </c>
      <c r="B192" s="3" t="str">
        <f>+VLOOKUP(A192,Codigos_mercados_mayoristas[],2,0)</f>
        <v>Metropolitana</v>
      </c>
      <c r="C192" s="4">
        <v>44131</v>
      </c>
      <c r="D192" s="3">
        <f>+VLOOKUP(A192,Codigos_mercados_mayoristas[],3,0)</f>
        <v>13</v>
      </c>
      <c r="E192" s="3" t="s">
        <v>655</v>
      </c>
      <c r="F192" s="3" t="str">
        <f>+VLOOKUP(G192,Codigos_class_frutas[],2,0)</f>
        <v>Oleaginosos</v>
      </c>
      <c r="G192" s="3" t="s">
        <v>225</v>
      </c>
      <c r="H192" s="3" t="s">
        <v>226</v>
      </c>
      <c r="I192" s="3" t="s">
        <v>19</v>
      </c>
      <c r="J192" s="2">
        <v>305</v>
      </c>
      <c r="K192" s="2">
        <v>3200</v>
      </c>
      <c r="L192" s="2">
        <v>3300</v>
      </c>
      <c r="M192" s="2">
        <v>3255.7379999999998</v>
      </c>
      <c r="N192" s="3" t="s">
        <v>253</v>
      </c>
      <c r="O192" s="9" t="s">
        <v>63</v>
      </c>
      <c r="P192" s="2" t="e">
        <f>+Precio_diario_frutas[[#This Row],[Precio promedio ponderado]]/#REF!</f>
        <v>#REF!</v>
      </c>
      <c r="Q192" s="2">
        <f>+VLOOKUP(Precio_diario_frutas[[#This Row],[Unidad de comercialización]],Codigos_kg[],2,0)</f>
        <v>1</v>
      </c>
    </row>
    <row r="193" spans="1:17" hidden="1" x14ac:dyDescent="0.35">
      <c r="A193" s="8" t="s">
        <v>142</v>
      </c>
      <c r="B193" s="3" t="str">
        <f>+VLOOKUP(A193,Codigos_mercados_mayoristas[],2,0)</f>
        <v>Metropolitana</v>
      </c>
      <c r="C193" s="4">
        <v>44131</v>
      </c>
      <c r="D193" s="3">
        <f>+VLOOKUP(A193,Codigos_mercados_mayoristas[],3,0)</f>
        <v>13</v>
      </c>
      <c r="E193" s="3" t="s">
        <v>655</v>
      </c>
      <c r="F193" s="3" t="str">
        <f>+VLOOKUP(G193,Codigos_class_frutas[],2,0)</f>
        <v>Oleaginosos</v>
      </c>
      <c r="G193" s="3" t="s">
        <v>225</v>
      </c>
      <c r="H193" s="3" t="s">
        <v>226</v>
      </c>
      <c r="I193" s="3" t="s">
        <v>13</v>
      </c>
      <c r="J193" s="2">
        <v>250</v>
      </c>
      <c r="K193" s="2">
        <v>2700</v>
      </c>
      <c r="L193" s="2">
        <v>2900</v>
      </c>
      <c r="M193" s="2">
        <v>2764</v>
      </c>
      <c r="N193" s="3" t="s">
        <v>253</v>
      </c>
      <c r="O193" s="9" t="s">
        <v>63</v>
      </c>
      <c r="P193" s="2" t="e">
        <f>+Precio_diario_frutas[[#This Row],[Precio promedio ponderado]]/#REF!</f>
        <v>#REF!</v>
      </c>
      <c r="Q193" s="2">
        <f>+VLOOKUP(Precio_diario_frutas[[#This Row],[Unidad de comercialización]],Codigos_kg[],2,0)</f>
        <v>1</v>
      </c>
    </row>
    <row r="194" spans="1:17" hidden="1" x14ac:dyDescent="0.35">
      <c r="A194" s="8" t="s">
        <v>142</v>
      </c>
      <c r="B194" s="3" t="str">
        <f>+VLOOKUP(A194,Codigos_mercados_mayoristas[],2,0)</f>
        <v>Metropolitana</v>
      </c>
      <c r="C194" s="4">
        <v>44131</v>
      </c>
      <c r="D194" s="3">
        <f>+VLOOKUP(A194,Codigos_mercados_mayoristas[],3,0)</f>
        <v>13</v>
      </c>
      <c r="E194" s="3" t="s">
        <v>655</v>
      </c>
      <c r="F194" s="3" t="str">
        <f>+VLOOKUP(G194,Codigos_class_frutas[],2,0)</f>
        <v>Frutos de pepita</v>
      </c>
      <c r="G194" s="3" t="s">
        <v>242</v>
      </c>
      <c r="H194" s="3" t="s">
        <v>243</v>
      </c>
      <c r="I194" s="3" t="s">
        <v>200</v>
      </c>
      <c r="J194" s="2">
        <v>33</v>
      </c>
      <c r="K194" s="2">
        <v>270000</v>
      </c>
      <c r="L194" s="2">
        <v>280000</v>
      </c>
      <c r="M194" s="2">
        <v>275454.54499999998</v>
      </c>
      <c r="N194" s="3" t="s">
        <v>270</v>
      </c>
      <c r="O194" s="9" t="s">
        <v>123</v>
      </c>
      <c r="P194" s="2" t="e">
        <f>+Precio_diario_frutas[[#This Row],[Precio promedio ponderado]]/#REF!</f>
        <v>#REF!</v>
      </c>
      <c r="Q194" s="2">
        <f>+VLOOKUP(Precio_diario_frutas[[#This Row],[Unidad de comercialización]],Codigos_kg[],2,0)</f>
        <v>450</v>
      </c>
    </row>
    <row r="195" spans="1:17" hidden="1" x14ac:dyDescent="0.35">
      <c r="A195" s="8" t="s">
        <v>142</v>
      </c>
      <c r="B195" s="3" t="str">
        <f>+VLOOKUP(A195,Codigos_mercados_mayoristas[],2,0)</f>
        <v>Metropolitana</v>
      </c>
      <c r="C195" s="4">
        <v>44131</v>
      </c>
      <c r="D195" s="3">
        <f>+VLOOKUP(A195,Codigos_mercados_mayoristas[],3,0)</f>
        <v>13</v>
      </c>
      <c r="E195" s="3" t="s">
        <v>655</v>
      </c>
      <c r="F195" s="3" t="str">
        <f>+VLOOKUP(G195,Codigos_class_frutas[],2,0)</f>
        <v>Frutos de pepita</v>
      </c>
      <c r="G195" s="3" t="s">
        <v>242</v>
      </c>
      <c r="H195" s="3" t="s">
        <v>243</v>
      </c>
      <c r="I195" s="3" t="s">
        <v>19</v>
      </c>
      <c r="J195" s="2">
        <v>35</v>
      </c>
      <c r="K195" s="2">
        <v>250000</v>
      </c>
      <c r="L195" s="2">
        <v>260000</v>
      </c>
      <c r="M195" s="2">
        <v>255714.28599999999</v>
      </c>
      <c r="N195" s="3" t="s">
        <v>270</v>
      </c>
      <c r="O195" s="9" t="s">
        <v>123</v>
      </c>
      <c r="P195" s="2" t="e">
        <f>+Precio_diario_frutas[[#This Row],[Precio promedio ponderado]]/#REF!</f>
        <v>#REF!</v>
      </c>
      <c r="Q195" s="2">
        <f>+VLOOKUP(Precio_diario_frutas[[#This Row],[Unidad de comercialización]],Codigos_kg[],2,0)</f>
        <v>450</v>
      </c>
    </row>
    <row r="196" spans="1:17" hidden="1" x14ac:dyDescent="0.35">
      <c r="A196" s="8" t="s">
        <v>142</v>
      </c>
      <c r="B196" s="3" t="str">
        <f>+VLOOKUP(A196,Codigos_mercados_mayoristas[],2,0)</f>
        <v>Metropolitana</v>
      </c>
      <c r="C196" s="4">
        <v>44131</v>
      </c>
      <c r="D196" s="3">
        <f>+VLOOKUP(A196,Codigos_mercados_mayoristas[],3,0)</f>
        <v>13</v>
      </c>
      <c r="E196" s="3" t="s">
        <v>655</v>
      </c>
      <c r="F196" s="3" t="str">
        <f>+VLOOKUP(G196,Codigos_class_frutas[],2,0)</f>
        <v>Frutos de pepita</v>
      </c>
      <c r="G196" s="3" t="s">
        <v>242</v>
      </c>
      <c r="H196" s="3" t="s">
        <v>243</v>
      </c>
      <c r="I196" s="3" t="s">
        <v>13</v>
      </c>
      <c r="J196" s="2">
        <v>16</v>
      </c>
      <c r="K196" s="2">
        <v>230000</v>
      </c>
      <c r="L196" s="2">
        <v>230000</v>
      </c>
      <c r="M196" s="2">
        <v>230000</v>
      </c>
      <c r="N196" s="3" t="s">
        <v>270</v>
      </c>
      <c r="O196" s="9" t="s">
        <v>123</v>
      </c>
      <c r="P196" s="2" t="e">
        <f>+Precio_diario_frutas[[#This Row],[Precio promedio ponderado]]/#REF!</f>
        <v>#REF!</v>
      </c>
      <c r="Q196" s="2">
        <f>+VLOOKUP(Precio_diario_frutas[[#This Row],[Unidad de comercialización]],Codigos_kg[],2,0)</f>
        <v>450</v>
      </c>
    </row>
    <row r="197" spans="1:17" hidden="1" x14ac:dyDescent="0.35">
      <c r="A197" s="8" t="s">
        <v>142</v>
      </c>
      <c r="B197" s="3" t="str">
        <f>+VLOOKUP(A197,Codigos_mercados_mayoristas[],2,0)</f>
        <v>Metropolitana</v>
      </c>
      <c r="C197" s="4">
        <v>44131</v>
      </c>
      <c r="D197" s="3">
        <f>+VLOOKUP(A197,Codigos_mercados_mayoristas[],3,0)</f>
        <v>13</v>
      </c>
      <c r="E197" s="3" t="s">
        <v>655</v>
      </c>
      <c r="F197" s="3" t="str">
        <f>+VLOOKUP(G197,Codigos_class_frutas[],2,0)</f>
        <v>Tropicales y subtropicales</v>
      </c>
      <c r="G197" s="3" t="s">
        <v>198</v>
      </c>
      <c r="H197" s="3" t="s">
        <v>246</v>
      </c>
      <c r="I197" s="3" t="s">
        <v>200</v>
      </c>
      <c r="J197" s="2">
        <v>150</v>
      </c>
      <c r="K197" s="2">
        <v>17000</v>
      </c>
      <c r="L197" s="2">
        <v>17000</v>
      </c>
      <c r="M197" s="2">
        <v>17000</v>
      </c>
      <c r="N197" s="3" t="s">
        <v>88</v>
      </c>
      <c r="O197" s="9" t="s">
        <v>206</v>
      </c>
      <c r="P197" s="2" t="e">
        <f>+Precio_diario_frutas[[#This Row],[Precio promedio ponderado]]/#REF!</f>
        <v>#REF!</v>
      </c>
      <c r="Q197" s="2">
        <f>+VLOOKUP(Precio_diario_frutas[[#This Row],[Unidad de comercialización]],Codigos_kg[],2,0)</f>
        <v>10</v>
      </c>
    </row>
    <row r="198" spans="1:17" hidden="1" x14ac:dyDescent="0.35">
      <c r="A198" s="8" t="s">
        <v>142</v>
      </c>
      <c r="B198" s="3" t="str">
        <f>+VLOOKUP(A198,Codigos_mercados_mayoristas[],2,0)</f>
        <v>Metropolitana</v>
      </c>
      <c r="C198" s="4">
        <v>44131</v>
      </c>
      <c r="D198" s="3">
        <f>+VLOOKUP(A198,Codigos_mercados_mayoristas[],3,0)</f>
        <v>13</v>
      </c>
      <c r="E198" s="3" t="s">
        <v>655</v>
      </c>
      <c r="F198" s="3" t="str">
        <f>+VLOOKUP(G198,Codigos_class_frutas[],2,0)</f>
        <v>Tropicales y subtropicales</v>
      </c>
      <c r="G198" s="3" t="s">
        <v>198</v>
      </c>
      <c r="H198" s="3" t="s">
        <v>246</v>
      </c>
      <c r="I198" s="3" t="s">
        <v>19</v>
      </c>
      <c r="J198" s="2">
        <v>288</v>
      </c>
      <c r="K198" s="2">
        <v>17000</v>
      </c>
      <c r="L198" s="2">
        <v>17000</v>
      </c>
      <c r="M198" s="2">
        <v>17000</v>
      </c>
      <c r="N198" s="3" t="s">
        <v>25</v>
      </c>
      <c r="O198" s="9" t="s">
        <v>206</v>
      </c>
      <c r="P198" s="2" t="e">
        <f>+Precio_diario_frutas[[#This Row],[Precio promedio ponderado]]/#REF!</f>
        <v>#REF!</v>
      </c>
      <c r="Q198" s="2">
        <f>+VLOOKUP(Precio_diario_frutas[[#This Row],[Unidad de comercialización]],Codigos_kg[],2,0)</f>
        <v>12</v>
      </c>
    </row>
    <row r="199" spans="1:17" hidden="1" x14ac:dyDescent="0.35">
      <c r="A199" s="8" t="s">
        <v>142</v>
      </c>
      <c r="B199" s="3" t="str">
        <f>+VLOOKUP(A199,Codigos_mercados_mayoristas[],2,0)</f>
        <v>Metropolitana</v>
      </c>
      <c r="C199" s="4">
        <v>44131</v>
      </c>
      <c r="D199" s="3">
        <f>+VLOOKUP(A199,Codigos_mercados_mayoristas[],3,0)</f>
        <v>13</v>
      </c>
      <c r="E199" s="3" t="s">
        <v>655</v>
      </c>
      <c r="F199" s="3" t="str">
        <f>+VLOOKUP(G199,Codigos_class_frutas[],2,0)</f>
        <v>Tropicales y subtropicales</v>
      </c>
      <c r="G199" s="3" t="s">
        <v>198</v>
      </c>
      <c r="H199" s="3" t="s">
        <v>246</v>
      </c>
      <c r="I199" s="3" t="s">
        <v>13</v>
      </c>
      <c r="J199" s="2">
        <v>204</v>
      </c>
      <c r="K199" s="2">
        <v>17000</v>
      </c>
      <c r="L199" s="2">
        <v>17000</v>
      </c>
      <c r="M199" s="2">
        <v>17000</v>
      </c>
      <c r="N199" s="3" t="s">
        <v>202</v>
      </c>
      <c r="O199" s="9" t="s">
        <v>206</v>
      </c>
      <c r="P199" s="2" t="e">
        <f>+Precio_diario_frutas[[#This Row],[Precio promedio ponderado]]/#REF!</f>
        <v>#REF!</v>
      </c>
      <c r="Q199" s="2">
        <f>+VLOOKUP(Precio_diario_frutas[[#This Row],[Unidad de comercialización]],Codigos_kg[],2,0)</f>
        <v>14</v>
      </c>
    </row>
    <row r="200" spans="1:17" hidden="1" x14ac:dyDescent="0.35">
      <c r="A200" s="8" t="s">
        <v>142</v>
      </c>
      <c r="B200" s="3" t="str">
        <f>+VLOOKUP(A200,Codigos_mercados_mayoristas[],2,0)</f>
        <v>Metropolitana</v>
      </c>
      <c r="C200" s="4">
        <v>44131</v>
      </c>
      <c r="D200" s="3">
        <f>+VLOOKUP(A200,Codigos_mercados_mayoristas[],3,0)</f>
        <v>13</v>
      </c>
      <c r="E200" s="3" t="s">
        <v>655</v>
      </c>
      <c r="F200" s="3" t="str">
        <f>+VLOOKUP(G200,Codigos_class_frutas[],2,0)</f>
        <v>Tropicales y subtropicales</v>
      </c>
      <c r="G200" s="3" t="s">
        <v>198</v>
      </c>
      <c r="H200" s="3" t="s">
        <v>246</v>
      </c>
      <c r="I200" s="3" t="s">
        <v>16</v>
      </c>
      <c r="J200" s="2">
        <v>54</v>
      </c>
      <c r="K200" s="2">
        <v>17000</v>
      </c>
      <c r="L200" s="2">
        <v>17000</v>
      </c>
      <c r="M200" s="2">
        <v>17000</v>
      </c>
      <c r="N200" s="3" t="s">
        <v>203</v>
      </c>
      <c r="O200" s="9" t="s">
        <v>206</v>
      </c>
      <c r="P200" s="2" t="e">
        <f>+Precio_diario_frutas[[#This Row],[Precio promedio ponderado]]/#REF!</f>
        <v>#REF!</v>
      </c>
      <c r="Q200" s="2">
        <f>+VLOOKUP(Precio_diario_frutas[[#This Row],[Unidad de comercialización]],Codigos_kg[],2,0)</f>
        <v>16</v>
      </c>
    </row>
    <row r="201" spans="1:17" hidden="1" x14ac:dyDescent="0.35">
      <c r="A201" s="8" t="s">
        <v>142</v>
      </c>
      <c r="B201" s="3" t="str">
        <f>+VLOOKUP(A201,Codigos_mercados_mayoristas[],2,0)</f>
        <v>Metropolitana</v>
      </c>
      <c r="C201" s="4">
        <v>44131</v>
      </c>
      <c r="D201" s="3">
        <f>+VLOOKUP(A201,Codigos_mercados_mayoristas[],3,0)</f>
        <v>13</v>
      </c>
      <c r="E201" s="3" t="s">
        <v>655</v>
      </c>
      <c r="F201" s="3" t="str">
        <f>+VLOOKUP(G201,Codigos_class_frutas[],2,0)</f>
        <v>Tropicales y subtropicales</v>
      </c>
      <c r="G201" s="3" t="s">
        <v>204</v>
      </c>
      <c r="H201" s="3" t="s">
        <v>254</v>
      </c>
      <c r="I201" s="3" t="s">
        <v>19</v>
      </c>
      <c r="J201" s="2">
        <v>100</v>
      </c>
      <c r="K201" s="2">
        <v>17000</v>
      </c>
      <c r="L201" s="2">
        <v>17000</v>
      </c>
      <c r="M201" s="2">
        <v>17000</v>
      </c>
      <c r="N201" s="3" t="s">
        <v>147</v>
      </c>
      <c r="O201" s="9" t="s">
        <v>206</v>
      </c>
      <c r="P201" s="2" t="e">
        <f>+Precio_diario_frutas[[#This Row],[Precio promedio ponderado]]/#REF!</f>
        <v>#REF!</v>
      </c>
      <c r="Q201" s="2">
        <f>+VLOOKUP(Precio_diario_frutas[[#This Row],[Unidad de comercialización]],Codigos_kg[],2,0)</f>
        <v>20</v>
      </c>
    </row>
    <row r="202" spans="1:17" hidden="1" x14ac:dyDescent="0.35">
      <c r="A202" s="8" t="s">
        <v>142</v>
      </c>
      <c r="B202" s="3" t="str">
        <f>+VLOOKUP(A202,Codigos_mercados_mayoristas[],2,0)</f>
        <v>Metropolitana</v>
      </c>
      <c r="C202" s="4">
        <v>44131</v>
      </c>
      <c r="D202" s="3">
        <f>+VLOOKUP(A202,Codigos_mercados_mayoristas[],3,0)</f>
        <v>13</v>
      </c>
      <c r="E202" s="3" t="s">
        <v>655</v>
      </c>
      <c r="F202" s="3" t="str">
        <f>+VLOOKUP(G202,Codigos_class_frutas[],2,0)</f>
        <v>Tropicales y subtropicales</v>
      </c>
      <c r="G202" s="3" t="s">
        <v>204</v>
      </c>
      <c r="H202" s="3" t="s">
        <v>12</v>
      </c>
      <c r="I202" s="3" t="s">
        <v>247</v>
      </c>
      <c r="J202" s="2">
        <v>930</v>
      </c>
      <c r="K202" s="2">
        <v>8000</v>
      </c>
      <c r="L202" s="2">
        <v>10500</v>
      </c>
      <c r="M202" s="2">
        <v>9827.9570000000003</v>
      </c>
      <c r="N202" s="3" t="s">
        <v>147</v>
      </c>
      <c r="O202" s="9" t="s">
        <v>206</v>
      </c>
      <c r="P202" s="2" t="e">
        <f>+Precio_diario_frutas[[#This Row],[Precio promedio ponderado]]/#REF!</f>
        <v>#REF!</v>
      </c>
      <c r="Q202" s="2">
        <f>+VLOOKUP(Precio_diario_frutas[[#This Row],[Unidad de comercialización]],Codigos_kg[],2,0)</f>
        <v>20</v>
      </c>
    </row>
    <row r="203" spans="1:17" hidden="1" x14ac:dyDescent="0.35">
      <c r="A203" s="8" t="s">
        <v>142</v>
      </c>
      <c r="B203" s="3" t="str">
        <f>+VLOOKUP(A203,Codigos_mercados_mayoristas[],2,0)</f>
        <v>Metropolitana</v>
      </c>
      <c r="C203" s="4">
        <v>44131</v>
      </c>
      <c r="D203" s="3">
        <f>+VLOOKUP(A203,Codigos_mercados_mayoristas[],3,0)</f>
        <v>13</v>
      </c>
      <c r="E203" s="3" t="s">
        <v>655</v>
      </c>
      <c r="F203" s="3" t="str">
        <f>+VLOOKUP(G203,Codigos_class_frutas[],2,0)</f>
        <v>Tropicales y subtropicales</v>
      </c>
      <c r="G203" s="3" t="s">
        <v>204</v>
      </c>
      <c r="H203" s="3" t="s">
        <v>12</v>
      </c>
      <c r="I203" s="3" t="s">
        <v>205</v>
      </c>
      <c r="J203" s="2">
        <v>1280</v>
      </c>
      <c r="K203" s="2">
        <v>10500</v>
      </c>
      <c r="L203" s="2">
        <v>11500</v>
      </c>
      <c r="M203" s="2">
        <v>10984.375</v>
      </c>
      <c r="N203" s="3" t="s">
        <v>147</v>
      </c>
      <c r="O203" s="9" t="s">
        <v>206</v>
      </c>
      <c r="P203" s="2" t="e">
        <f>+Precio_diario_frutas[[#This Row],[Precio promedio ponderado]]/#REF!</f>
        <v>#REF!</v>
      </c>
      <c r="Q203" s="2">
        <f>+VLOOKUP(Precio_diario_frutas[[#This Row],[Unidad de comercialización]],Codigos_kg[],2,0)</f>
        <v>20</v>
      </c>
    </row>
    <row r="204" spans="1:17" hidden="1" x14ac:dyDescent="0.35">
      <c r="A204" s="8" t="s">
        <v>142</v>
      </c>
      <c r="B204" s="3" t="str">
        <f>+VLOOKUP(A204,Codigos_mercados_mayoristas[],2,0)</f>
        <v>Metropolitana</v>
      </c>
      <c r="C204" s="4">
        <v>44131</v>
      </c>
      <c r="D204" s="3">
        <f>+VLOOKUP(A204,Codigos_mercados_mayoristas[],3,0)</f>
        <v>13</v>
      </c>
      <c r="E204" s="3" t="s">
        <v>655</v>
      </c>
      <c r="F204" s="3" t="str">
        <f>+VLOOKUP(G204,Codigos_class_frutas[],2,0)</f>
        <v>Tropicales y subtropicales</v>
      </c>
      <c r="G204" s="3" t="s">
        <v>204</v>
      </c>
      <c r="H204" s="3" t="s">
        <v>12</v>
      </c>
      <c r="I204" s="3" t="s">
        <v>275</v>
      </c>
      <c r="J204" s="2">
        <v>760</v>
      </c>
      <c r="K204" s="2">
        <v>11000</v>
      </c>
      <c r="L204" s="2">
        <v>12000</v>
      </c>
      <c r="M204" s="2">
        <v>11473.683999999999</v>
      </c>
      <c r="N204" s="3" t="s">
        <v>147</v>
      </c>
      <c r="O204" s="9" t="s">
        <v>206</v>
      </c>
      <c r="P204" s="2" t="e">
        <f>+Precio_diario_frutas[[#This Row],[Precio promedio ponderado]]/#REF!</f>
        <v>#REF!</v>
      </c>
      <c r="Q204" s="2">
        <f>+VLOOKUP(Precio_diario_frutas[[#This Row],[Unidad de comercialización]],Codigos_kg[],2,0)</f>
        <v>20</v>
      </c>
    </row>
    <row r="205" spans="1:17" hidden="1" x14ac:dyDescent="0.35">
      <c r="A205" s="8" t="s">
        <v>142</v>
      </c>
      <c r="B205" s="3" t="str">
        <f>+VLOOKUP(A205,Codigos_mercados_mayoristas[],2,0)</f>
        <v>Metropolitana</v>
      </c>
      <c r="C205" s="4">
        <v>44131</v>
      </c>
      <c r="D205" s="3">
        <f>+VLOOKUP(A205,Codigos_mercados_mayoristas[],3,0)</f>
        <v>13</v>
      </c>
      <c r="E205" s="3" t="s">
        <v>655</v>
      </c>
      <c r="F205" s="3" t="str">
        <f>+VLOOKUP(G205,Codigos_class_frutas[],2,0)</f>
        <v>Tropicales y subtropicales</v>
      </c>
      <c r="G205" s="3" t="s">
        <v>204</v>
      </c>
      <c r="H205" s="3" t="s">
        <v>12</v>
      </c>
      <c r="I205" s="3" t="s">
        <v>255</v>
      </c>
      <c r="J205" s="2">
        <v>1610</v>
      </c>
      <c r="K205" s="2">
        <v>12000</v>
      </c>
      <c r="L205" s="2">
        <v>13000</v>
      </c>
      <c r="M205" s="2">
        <v>12397.516</v>
      </c>
      <c r="N205" s="3" t="s">
        <v>147</v>
      </c>
      <c r="O205" s="9" t="s">
        <v>206</v>
      </c>
      <c r="P205" s="2" t="e">
        <f>+Precio_diario_frutas[[#This Row],[Precio promedio ponderado]]/#REF!</f>
        <v>#REF!</v>
      </c>
      <c r="Q205" s="2">
        <f>+VLOOKUP(Precio_diario_frutas[[#This Row],[Unidad de comercialización]],Codigos_kg[],2,0)</f>
        <v>20</v>
      </c>
    </row>
    <row r="206" spans="1:17" hidden="1" x14ac:dyDescent="0.35">
      <c r="A206" s="8" t="s">
        <v>142</v>
      </c>
      <c r="B206" s="3" t="str">
        <f>+VLOOKUP(A206,Codigos_mercados_mayoristas[],2,0)</f>
        <v>Metropolitana</v>
      </c>
      <c r="C206" s="4">
        <v>44131</v>
      </c>
      <c r="D206" s="3">
        <f>+VLOOKUP(A206,Codigos_mercados_mayoristas[],3,0)</f>
        <v>13</v>
      </c>
      <c r="E206" s="3" t="s">
        <v>655</v>
      </c>
      <c r="F206" s="3" t="str">
        <f>+VLOOKUP(G206,Codigos_class_frutas[],2,0)</f>
        <v>Tropicales y subtropicales</v>
      </c>
      <c r="G206" s="3" t="s">
        <v>204</v>
      </c>
      <c r="H206" s="3" t="s">
        <v>12</v>
      </c>
      <c r="I206" s="3" t="s">
        <v>276</v>
      </c>
      <c r="J206" s="2">
        <v>170</v>
      </c>
      <c r="K206" s="2">
        <v>13000</v>
      </c>
      <c r="L206" s="2">
        <v>13000</v>
      </c>
      <c r="M206" s="2">
        <v>13000</v>
      </c>
      <c r="N206" s="3" t="s">
        <v>147</v>
      </c>
      <c r="O206" s="9" t="s">
        <v>206</v>
      </c>
      <c r="P206" s="2" t="e">
        <f>+Precio_diario_frutas[[#This Row],[Precio promedio ponderado]]/#REF!</f>
        <v>#REF!</v>
      </c>
      <c r="Q206" s="2">
        <f>+VLOOKUP(Precio_diario_frutas[[#This Row],[Unidad de comercialización]],Codigos_kg[],2,0)</f>
        <v>20</v>
      </c>
    </row>
    <row r="207" spans="1:17" hidden="1" x14ac:dyDescent="0.35">
      <c r="A207" s="8" t="s">
        <v>166</v>
      </c>
      <c r="B207" s="3" t="str">
        <f>+VLOOKUP(A207,Codigos_mercados_mayoristas[],2,0)</f>
        <v>Ñuble</v>
      </c>
      <c r="C207" s="4">
        <v>44131</v>
      </c>
      <c r="D207" s="3">
        <f>+VLOOKUP(A207,Codigos_mercados_mayoristas[],3,0)</f>
        <v>16</v>
      </c>
      <c r="E207" s="3" t="s">
        <v>655</v>
      </c>
      <c r="F207" s="3" t="str">
        <f>+VLOOKUP(G207,Codigos_class_frutas[],2,0)</f>
        <v>Otros</v>
      </c>
      <c r="G207" s="3" t="s">
        <v>209</v>
      </c>
      <c r="H207" s="3" t="s">
        <v>210</v>
      </c>
      <c r="I207" s="3" t="s">
        <v>19</v>
      </c>
      <c r="J207" s="2">
        <v>65</v>
      </c>
      <c r="K207" s="2">
        <v>16000</v>
      </c>
      <c r="L207" s="2">
        <v>17000</v>
      </c>
      <c r="M207" s="2">
        <v>16461.538</v>
      </c>
      <c r="N207" s="3" t="s">
        <v>211</v>
      </c>
      <c r="O207" s="9" t="s">
        <v>45</v>
      </c>
      <c r="P207" s="2" t="e">
        <f>+Precio_diario_frutas[[#This Row],[Precio promedio ponderado]]/#REF!</f>
        <v>#REF!</v>
      </c>
      <c r="Q207" s="2">
        <f>+VLOOKUP(Precio_diario_frutas[[#This Row],[Unidad de comercialización]],Codigos_kg[],2,0)</f>
        <v>8</v>
      </c>
    </row>
    <row r="208" spans="1:17" hidden="1" x14ac:dyDescent="0.35">
      <c r="A208" s="8" t="s">
        <v>166</v>
      </c>
      <c r="B208" s="3" t="str">
        <f>+VLOOKUP(A208,Codigos_mercados_mayoristas[],2,0)</f>
        <v>Ñuble</v>
      </c>
      <c r="C208" s="4">
        <v>44131</v>
      </c>
      <c r="D208" s="3">
        <f>+VLOOKUP(A208,Codigos_mercados_mayoristas[],3,0)</f>
        <v>16</v>
      </c>
      <c r="E208" s="3" t="s">
        <v>655</v>
      </c>
      <c r="F208" s="3" t="str">
        <f>+VLOOKUP(G208,Codigos_class_frutas[],2,0)</f>
        <v>Frutos de hueso (carozo)</v>
      </c>
      <c r="G208" s="3" t="s">
        <v>277</v>
      </c>
      <c r="H208" s="3" t="s">
        <v>278</v>
      </c>
      <c r="I208" s="3" t="s">
        <v>13</v>
      </c>
      <c r="J208" s="2">
        <v>30</v>
      </c>
      <c r="K208" s="2">
        <v>18500</v>
      </c>
      <c r="L208" s="2">
        <v>19000</v>
      </c>
      <c r="M208" s="2">
        <v>18750</v>
      </c>
      <c r="N208" s="3" t="s">
        <v>279</v>
      </c>
      <c r="O208" s="9" t="s">
        <v>45</v>
      </c>
      <c r="P208" s="2" t="e">
        <f>+Precio_diario_frutas[[#This Row],[Precio promedio ponderado]]/#REF!</f>
        <v>#REF!</v>
      </c>
      <c r="Q208" s="2">
        <f>+VLOOKUP(Precio_diario_frutas[[#This Row],[Unidad de comercialización]],Codigos_kg[],2,0)</f>
        <v>10</v>
      </c>
    </row>
    <row r="209" spans="1:17" hidden="1" x14ac:dyDescent="0.35">
      <c r="A209" s="8" t="s">
        <v>166</v>
      </c>
      <c r="B209" s="3" t="str">
        <f>+VLOOKUP(A209,Codigos_mercados_mayoristas[],2,0)</f>
        <v>Ñuble</v>
      </c>
      <c r="C209" s="4">
        <v>44131</v>
      </c>
      <c r="D209" s="3">
        <f>+VLOOKUP(A209,Codigos_mercados_mayoristas[],3,0)</f>
        <v>16</v>
      </c>
      <c r="E209" s="3" t="s">
        <v>655</v>
      </c>
      <c r="F209" s="3" t="str">
        <f>+VLOOKUP(G209,Codigos_class_frutas[],2,0)</f>
        <v>Berries</v>
      </c>
      <c r="G209" s="3" t="s">
        <v>212</v>
      </c>
      <c r="H209" s="3" t="s">
        <v>12</v>
      </c>
      <c r="I209" s="3" t="s">
        <v>200</v>
      </c>
      <c r="J209" s="2">
        <v>30</v>
      </c>
      <c r="K209" s="2">
        <v>10000</v>
      </c>
      <c r="L209" s="2">
        <v>10000</v>
      </c>
      <c r="M209" s="2">
        <v>10000</v>
      </c>
      <c r="N209" s="3" t="s">
        <v>213</v>
      </c>
      <c r="O209" s="9" t="s">
        <v>155</v>
      </c>
      <c r="P209" s="2" t="e">
        <f>+Precio_diario_frutas[[#This Row],[Precio promedio ponderado]]/#REF!</f>
        <v>#REF!</v>
      </c>
      <c r="Q209" s="2">
        <f>+VLOOKUP(Precio_diario_frutas[[#This Row],[Unidad de comercialización]],Codigos_kg[],2,0)</f>
        <v>7</v>
      </c>
    </row>
    <row r="210" spans="1:17" hidden="1" x14ac:dyDescent="0.35">
      <c r="A210" s="8" t="s">
        <v>166</v>
      </c>
      <c r="B210" s="3" t="str">
        <f>+VLOOKUP(A210,Codigos_mercados_mayoristas[],2,0)</f>
        <v>Ñuble</v>
      </c>
      <c r="C210" s="4">
        <v>44131</v>
      </c>
      <c r="D210" s="3">
        <f>+VLOOKUP(A210,Codigos_mercados_mayoristas[],3,0)</f>
        <v>16</v>
      </c>
      <c r="E210" s="3" t="s">
        <v>655</v>
      </c>
      <c r="F210" s="3" t="str">
        <f>+VLOOKUP(G210,Codigos_class_frutas[],2,0)</f>
        <v>Berries</v>
      </c>
      <c r="G210" s="3" t="s">
        <v>212</v>
      </c>
      <c r="H210" s="3" t="s">
        <v>12</v>
      </c>
      <c r="I210" s="3" t="s">
        <v>19</v>
      </c>
      <c r="J210" s="2">
        <v>55</v>
      </c>
      <c r="K210" s="2">
        <v>8000</v>
      </c>
      <c r="L210" s="2">
        <v>8500</v>
      </c>
      <c r="M210" s="2">
        <v>8227.2729999999992</v>
      </c>
      <c r="N210" s="3" t="s">
        <v>213</v>
      </c>
      <c r="O210" s="9" t="s">
        <v>155</v>
      </c>
      <c r="P210" s="2" t="e">
        <f>+Precio_diario_frutas[[#This Row],[Precio promedio ponderado]]/#REF!</f>
        <v>#REF!</v>
      </c>
      <c r="Q210" s="2">
        <f>+VLOOKUP(Precio_diario_frutas[[#This Row],[Unidad de comercialización]],Codigos_kg[],2,0)</f>
        <v>7</v>
      </c>
    </row>
    <row r="211" spans="1:17" hidden="1" x14ac:dyDescent="0.35">
      <c r="A211" s="8" t="s">
        <v>166</v>
      </c>
      <c r="B211" s="3" t="str">
        <f>+VLOOKUP(A211,Codigos_mercados_mayoristas[],2,0)</f>
        <v>Ñuble</v>
      </c>
      <c r="C211" s="4">
        <v>44131</v>
      </c>
      <c r="D211" s="3">
        <f>+VLOOKUP(A211,Codigos_mercados_mayoristas[],3,0)</f>
        <v>16</v>
      </c>
      <c r="E211" s="3" t="s">
        <v>655</v>
      </c>
      <c r="F211" s="3" t="str">
        <f>+VLOOKUP(G211,Codigos_class_frutas[],2,0)</f>
        <v>Cítricos</v>
      </c>
      <c r="G211" s="3" t="s">
        <v>214</v>
      </c>
      <c r="H211" s="3" t="s">
        <v>12</v>
      </c>
      <c r="I211" s="3" t="s">
        <v>215</v>
      </c>
      <c r="J211" s="2">
        <v>180</v>
      </c>
      <c r="K211" s="2">
        <v>5500</v>
      </c>
      <c r="L211" s="2">
        <v>6000</v>
      </c>
      <c r="M211" s="2">
        <v>5777.7780000000002</v>
      </c>
      <c r="N211" s="3" t="s">
        <v>122</v>
      </c>
      <c r="O211" s="9" t="s">
        <v>123</v>
      </c>
      <c r="P211" s="2" t="e">
        <f>+Precio_diario_frutas[[#This Row],[Precio promedio ponderado]]/#REF!</f>
        <v>#REF!</v>
      </c>
      <c r="Q211" s="2">
        <f>+VLOOKUP(Precio_diario_frutas[[#This Row],[Unidad de comercialización]],Codigos_kg[],2,0)</f>
        <v>16</v>
      </c>
    </row>
    <row r="212" spans="1:17" hidden="1" x14ac:dyDescent="0.35">
      <c r="A212" s="8" t="s">
        <v>166</v>
      </c>
      <c r="B212" s="3" t="str">
        <f>+VLOOKUP(A212,Codigos_mercados_mayoristas[],2,0)</f>
        <v>Ñuble</v>
      </c>
      <c r="C212" s="4">
        <v>44131</v>
      </c>
      <c r="D212" s="3">
        <f>+VLOOKUP(A212,Codigos_mercados_mayoristas[],3,0)</f>
        <v>16</v>
      </c>
      <c r="E212" s="3" t="s">
        <v>655</v>
      </c>
      <c r="F212" s="3" t="str">
        <f>+VLOOKUP(G212,Codigos_class_frutas[],2,0)</f>
        <v>Tropicales y subtropicales</v>
      </c>
      <c r="G212" s="3" t="s">
        <v>229</v>
      </c>
      <c r="H212" s="3" t="s">
        <v>12</v>
      </c>
      <c r="I212" s="3" t="s">
        <v>19</v>
      </c>
      <c r="J212" s="2">
        <v>35</v>
      </c>
      <c r="K212" s="2">
        <v>8000</v>
      </c>
      <c r="L212" s="2">
        <v>8000</v>
      </c>
      <c r="M212" s="2">
        <v>8000</v>
      </c>
      <c r="N212" s="3" t="s">
        <v>230</v>
      </c>
      <c r="O212" s="9" t="s">
        <v>34</v>
      </c>
      <c r="P212" s="2" t="e">
        <f>+Precio_diario_frutas[[#This Row],[Precio promedio ponderado]]/#REF!</f>
        <v>#REF!</v>
      </c>
      <c r="Q212" s="2">
        <f>+VLOOKUP(Precio_diario_frutas[[#This Row],[Unidad de comercialización]],Codigos_kg[],2,0)</f>
        <v>4</v>
      </c>
    </row>
    <row r="213" spans="1:17" hidden="1" x14ac:dyDescent="0.35">
      <c r="A213" s="8" t="s">
        <v>166</v>
      </c>
      <c r="B213" s="3" t="str">
        <f>+VLOOKUP(A213,Codigos_mercados_mayoristas[],2,0)</f>
        <v>Ñuble</v>
      </c>
      <c r="C213" s="4">
        <v>44131</v>
      </c>
      <c r="D213" s="3">
        <f>+VLOOKUP(A213,Codigos_mercados_mayoristas[],3,0)</f>
        <v>16</v>
      </c>
      <c r="E213" s="3" t="s">
        <v>655</v>
      </c>
      <c r="F213" s="3" t="str">
        <f>+VLOOKUP(G213,Codigos_class_frutas[],2,0)</f>
        <v>Frutos de pepita</v>
      </c>
      <c r="G213" s="3" t="s">
        <v>231</v>
      </c>
      <c r="H213" s="3" t="s">
        <v>232</v>
      </c>
      <c r="I213" s="3" t="s">
        <v>200</v>
      </c>
      <c r="J213" s="2">
        <v>50</v>
      </c>
      <c r="K213" s="2">
        <v>11000</v>
      </c>
      <c r="L213" s="2">
        <v>11000</v>
      </c>
      <c r="M213" s="2">
        <v>11000</v>
      </c>
      <c r="N213" s="3" t="s">
        <v>261</v>
      </c>
      <c r="O213" s="9" t="s">
        <v>123</v>
      </c>
      <c r="P213" s="2" t="e">
        <f>+Precio_diario_frutas[[#This Row],[Precio promedio ponderado]]/#REF!</f>
        <v>#REF!</v>
      </c>
      <c r="Q213" s="2">
        <f>+VLOOKUP(Precio_diario_frutas[[#This Row],[Unidad de comercialización]],Codigos_kg[],2,0)</f>
        <v>15</v>
      </c>
    </row>
    <row r="214" spans="1:17" hidden="1" x14ac:dyDescent="0.35">
      <c r="A214" s="8" t="s">
        <v>166</v>
      </c>
      <c r="B214" s="3" t="str">
        <f>+VLOOKUP(A214,Codigos_mercados_mayoristas[],2,0)</f>
        <v>Ñuble</v>
      </c>
      <c r="C214" s="4">
        <v>44131</v>
      </c>
      <c r="D214" s="3">
        <f>+VLOOKUP(A214,Codigos_mercados_mayoristas[],3,0)</f>
        <v>16</v>
      </c>
      <c r="E214" s="3" t="s">
        <v>655</v>
      </c>
      <c r="F214" s="3" t="str">
        <f>+VLOOKUP(G214,Codigos_class_frutas[],2,0)</f>
        <v>Frutos de pepita</v>
      </c>
      <c r="G214" s="3" t="s">
        <v>231</v>
      </c>
      <c r="H214" s="3" t="s">
        <v>232</v>
      </c>
      <c r="I214" s="3" t="s">
        <v>19</v>
      </c>
      <c r="J214" s="2">
        <v>140</v>
      </c>
      <c r="K214" s="2">
        <v>9000</v>
      </c>
      <c r="L214" s="2">
        <v>9500</v>
      </c>
      <c r="M214" s="2">
        <v>9232.143</v>
      </c>
      <c r="N214" s="3" t="s">
        <v>261</v>
      </c>
      <c r="O214" s="9" t="s">
        <v>123</v>
      </c>
      <c r="P214" s="2" t="e">
        <f>+Precio_diario_frutas[[#This Row],[Precio promedio ponderado]]/#REF!</f>
        <v>#REF!</v>
      </c>
      <c r="Q214" s="2">
        <f>+VLOOKUP(Precio_diario_frutas[[#This Row],[Unidad de comercialización]],Codigos_kg[],2,0)</f>
        <v>15</v>
      </c>
    </row>
    <row r="215" spans="1:17" hidden="1" x14ac:dyDescent="0.35">
      <c r="A215" s="8" t="s">
        <v>166</v>
      </c>
      <c r="B215" s="3" t="str">
        <f>+VLOOKUP(A215,Codigos_mercados_mayoristas[],2,0)</f>
        <v>Ñuble</v>
      </c>
      <c r="C215" s="4">
        <v>44131</v>
      </c>
      <c r="D215" s="3">
        <f>+VLOOKUP(A215,Codigos_mercados_mayoristas[],3,0)</f>
        <v>16</v>
      </c>
      <c r="E215" s="3" t="s">
        <v>655</v>
      </c>
      <c r="F215" s="3" t="str">
        <f>+VLOOKUP(G215,Codigos_class_frutas[],2,0)</f>
        <v>Frutos de pepita</v>
      </c>
      <c r="G215" s="3" t="s">
        <v>231</v>
      </c>
      <c r="H215" s="3" t="s">
        <v>236</v>
      </c>
      <c r="I215" s="3" t="s">
        <v>200</v>
      </c>
      <c r="J215" s="2">
        <v>60</v>
      </c>
      <c r="K215" s="2">
        <v>11000</v>
      </c>
      <c r="L215" s="2">
        <v>11000</v>
      </c>
      <c r="M215" s="2">
        <v>11000</v>
      </c>
      <c r="N215" s="3" t="s">
        <v>261</v>
      </c>
      <c r="O215" s="9" t="s">
        <v>123</v>
      </c>
      <c r="P215" s="2" t="e">
        <f>+Precio_diario_frutas[[#This Row],[Precio promedio ponderado]]/#REF!</f>
        <v>#REF!</v>
      </c>
      <c r="Q215" s="2">
        <f>+VLOOKUP(Precio_diario_frutas[[#This Row],[Unidad de comercialización]],Codigos_kg[],2,0)</f>
        <v>15</v>
      </c>
    </row>
    <row r="216" spans="1:17" hidden="1" x14ac:dyDescent="0.35">
      <c r="A216" s="8" t="s">
        <v>166</v>
      </c>
      <c r="B216" s="3" t="str">
        <f>+VLOOKUP(A216,Codigos_mercados_mayoristas[],2,0)</f>
        <v>Ñuble</v>
      </c>
      <c r="C216" s="4">
        <v>44131</v>
      </c>
      <c r="D216" s="3">
        <f>+VLOOKUP(A216,Codigos_mercados_mayoristas[],3,0)</f>
        <v>16</v>
      </c>
      <c r="E216" s="3" t="s">
        <v>655</v>
      </c>
      <c r="F216" s="3" t="str">
        <f>+VLOOKUP(G216,Codigos_class_frutas[],2,0)</f>
        <v>Frutos de pepita</v>
      </c>
      <c r="G216" s="3" t="s">
        <v>231</v>
      </c>
      <c r="H216" s="3" t="s">
        <v>236</v>
      </c>
      <c r="I216" s="3" t="s">
        <v>19</v>
      </c>
      <c r="J216" s="2">
        <v>170</v>
      </c>
      <c r="K216" s="2">
        <v>9000</v>
      </c>
      <c r="L216" s="2">
        <v>10000</v>
      </c>
      <c r="M216" s="2">
        <v>9529.4120000000003</v>
      </c>
      <c r="N216" s="3" t="s">
        <v>261</v>
      </c>
      <c r="O216" s="9" t="s">
        <v>123</v>
      </c>
      <c r="P216" s="2" t="e">
        <f>+Precio_diario_frutas[[#This Row],[Precio promedio ponderado]]/#REF!</f>
        <v>#REF!</v>
      </c>
      <c r="Q216" s="2">
        <f>+VLOOKUP(Precio_diario_frutas[[#This Row],[Unidad de comercialización]],Codigos_kg[],2,0)</f>
        <v>15</v>
      </c>
    </row>
    <row r="217" spans="1:17" hidden="1" x14ac:dyDescent="0.35">
      <c r="A217" s="8" t="s">
        <v>166</v>
      </c>
      <c r="B217" s="3" t="str">
        <f>+VLOOKUP(A217,Codigos_mercados_mayoristas[],2,0)</f>
        <v>Ñuble</v>
      </c>
      <c r="C217" s="4">
        <v>44131</v>
      </c>
      <c r="D217" s="3">
        <f>+VLOOKUP(A217,Codigos_mercados_mayoristas[],3,0)</f>
        <v>16</v>
      </c>
      <c r="E217" s="3" t="s">
        <v>655</v>
      </c>
      <c r="F217" s="3" t="str">
        <f>+VLOOKUP(G217,Codigos_class_frutas[],2,0)</f>
        <v>Cítricos</v>
      </c>
      <c r="G217" s="3" t="s">
        <v>221</v>
      </c>
      <c r="H217" s="3" t="s">
        <v>224</v>
      </c>
      <c r="I217" s="3" t="s">
        <v>19</v>
      </c>
      <c r="J217" s="2">
        <v>150</v>
      </c>
      <c r="K217" s="2">
        <v>11000</v>
      </c>
      <c r="L217" s="2">
        <v>12000</v>
      </c>
      <c r="M217" s="2">
        <v>11600</v>
      </c>
      <c r="N217" s="3" t="s">
        <v>261</v>
      </c>
      <c r="O217" s="9" t="s">
        <v>123</v>
      </c>
      <c r="P217" s="2" t="e">
        <f>+Precio_diario_frutas[[#This Row],[Precio promedio ponderado]]/#REF!</f>
        <v>#REF!</v>
      </c>
      <c r="Q217" s="2">
        <f>+VLOOKUP(Precio_diario_frutas[[#This Row],[Unidad de comercialización]],Codigos_kg[],2,0)</f>
        <v>15</v>
      </c>
    </row>
    <row r="218" spans="1:17" hidden="1" x14ac:dyDescent="0.35">
      <c r="A218" s="8" t="s">
        <v>166</v>
      </c>
      <c r="B218" s="3" t="str">
        <f>+VLOOKUP(A218,Codigos_mercados_mayoristas[],2,0)</f>
        <v>Ñuble</v>
      </c>
      <c r="C218" s="4">
        <v>44131</v>
      </c>
      <c r="D218" s="3">
        <f>+VLOOKUP(A218,Codigos_mercados_mayoristas[],3,0)</f>
        <v>16</v>
      </c>
      <c r="E218" s="3" t="s">
        <v>655</v>
      </c>
      <c r="F218" s="3" t="str">
        <f>+VLOOKUP(G218,Codigos_class_frutas[],2,0)</f>
        <v>Oleaginosos</v>
      </c>
      <c r="G218" s="3" t="s">
        <v>225</v>
      </c>
      <c r="H218" s="3" t="s">
        <v>226</v>
      </c>
      <c r="I218" s="3" t="s">
        <v>200</v>
      </c>
      <c r="J218" s="2">
        <v>43</v>
      </c>
      <c r="K218" s="2">
        <v>3400</v>
      </c>
      <c r="L218" s="2">
        <v>3500</v>
      </c>
      <c r="M218" s="2">
        <v>3458.14</v>
      </c>
      <c r="N218" s="3" t="s">
        <v>227</v>
      </c>
      <c r="O218" s="9" t="s">
        <v>63</v>
      </c>
      <c r="P218" s="2" t="e">
        <f>+Precio_diario_frutas[[#This Row],[Precio promedio ponderado]]/#REF!</f>
        <v>#REF!</v>
      </c>
      <c r="Q218" s="2">
        <f>+VLOOKUP(Precio_diario_frutas[[#This Row],[Unidad de comercialización]],Codigos_kg[],2,0)</f>
        <v>15</v>
      </c>
    </row>
    <row r="219" spans="1:17" hidden="1" x14ac:dyDescent="0.35">
      <c r="A219" s="8" t="s">
        <v>166</v>
      </c>
      <c r="B219" s="3" t="str">
        <f>+VLOOKUP(A219,Codigos_mercados_mayoristas[],2,0)</f>
        <v>Ñuble</v>
      </c>
      <c r="C219" s="4">
        <v>44131</v>
      </c>
      <c r="D219" s="3">
        <f>+VLOOKUP(A219,Codigos_mercados_mayoristas[],3,0)</f>
        <v>16</v>
      </c>
      <c r="E219" s="3" t="s">
        <v>655</v>
      </c>
      <c r="F219" s="3" t="str">
        <f>+VLOOKUP(G219,Codigos_class_frutas[],2,0)</f>
        <v>Oleaginosos</v>
      </c>
      <c r="G219" s="3" t="s">
        <v>225</v>
      </c>
      <c r="H219" s="3" t="s">
        <v>226</v>
      </c>
      <c r="I219" s="3" t="s">
        <v>19</v>
      </c>
      <c r="J219" s="2">
        <v>46</v>
      </c>
      <c r="K219" s="2">
        <v>3100</v>
      </c>
      <c r="L219" s="2">
        <v>3300</v>
      </c>
      <c r="M219" s="2">
        <v>3195.652</v>
      </c>
      <c r="N219" s="3" t="s">
        <v>227</v>
      </c>
      <c r="O219" s="9" t="s">
        <v>63</v>
      </c>
      <c r="P219" s="2" t="e">
        <f>+Precio_diario_frutas[[#This Row],[Precio promedio ponderado]]/#REF!</f>
        <v>#REF!</v>
      </c>
      <c r="Q219" s="2">
        <f>+VLOOKUP(Precio_diario_frutas[[#This Row],[Unidad de comercialización]],Codigos_kg[],2,0)</f>
        <v>15</v>
      </c>
    </row>
    <row r="220" spans="1:17" hidden="1" x14ac:dyDescent="0.35">
      <c r="A220" s="8" t="s">
        <v>166</v>
      </c>
      <c r="B220" s="3" t="str">
        <f>+VLOOKUP(A220,Codigos_mercados_mayoristas[],2,0)</f>
        <v>Ñuble</v>
      </c>
      <c r="C220" s="4">
        <v>44131</v>
      </c>
      <c r="D220" s="3">
        <f>+VLOOKUP(A220,Codigos_mercados_mayoristas[],3,0)</f>
        <v>16</v>
      </c>
      <c r="E220" s="3" t="s">
        <v>655</v>
      </c>
      <c r="F220" s="3" t="str">
        <f>+VLOOKUP(G220,Codigos_class_frutas[],2,0)</f>
        <v>Oleaginosos</v>
      </c>
      <c r="G220" s="3" t="s">
        <v>225</v>
      </c>
      <c r="H220" s="3" t="s">
        <v>226</v>
      </c>
      <c r="I220" s="3" t="s">
        <v>13</v>
      </c>
      <c r="J220" s="2">
        <v>47</v>
      </c>
      <c r="K220" s="2">
        <v>2900</v>
      </c>
      <c r="L220" s="2">
        <v>3000</v>
      </c>
      <c r="M220" s="2">
        <v>2953.1909999999998</v>
      </c>
      <c r="N220" s="3" t="s">
        <v>227</v>
      </c>
      <c r="O220" s="9" t="s">
        <v>63</v>
      </c>
      <c r="P220" s="2" t="e">
        <f>+Precio_diario_frutas[[#This Row],[Precio promedio ponderado]]/#REF!</f>
        <v>#REF!</v>
      </c>
      <c r="Q220" s="2">
        <f>+VLOOKUP(Precio_diario_frutas[[#This Row],[Unidad de comercialización]],Codigos_kg[],2,0)</f>
        <v>15</v>
      </c>
    </row>
    <row r="221" spans="1:17" hidden="1" x14ac:dyDescent="0.35">
      <c r="A221" s="8" t="s">
        <v>166</v>
      </c>
      <c r="B221" s="3" t="str">
        <f>+VLOOKUP(A221,Codigos_mercados_mayoristas[],2,0)</f>
        <v>Ñuble</v>
      </c>
      <c r="C221" s="4">
        <v>44131</v>
      </c>
      <c r="D221" s="3">
        <f>+VLOOKUP(A221,Codigos_mercados_mayoristas[],3,0)</f>
        <v>16</v>
      </c>
      <c r="E221" s="3" t="s">
        <v>655</v>
      </c>
      <c r="F221" s="3" t="str">
        <f>+VLOOKUP(G221,Codigos_class_frutas[],2,0)</f>
        <v>Frutos de pepita</v>
      </c>
      <c r="G221" s="3" t="s">
        <v>242</v>
      </c>
      <c r="H221" s="3" t="s">
        <v>243</v>
      </c>
      <c r="I221" s="3" t="s">
        <v>19</v>
      </c>
      <c r="J221" s="2">
        <v>140</v>
      </c>
      <c r="K221" s="2">
        <v>11000</v>
      </c>
      <c r="L221" s="2">
        <v>12000</v>
      </c>
      <c r="M221" s="2">
        <v>11535.714</v>
      </c>
      <c r="N221" s="3" t="s">
        <v>280</v>
      </c>
      <c r="O221" s="9" t="s">
        <v>123</v>
      </c>
      <c r="P221" s="2" t="e">
        <f>+Precio_diario_frutas[[#This Row],[Precio promedio ponderado]]/#REF!</f>
        <v>#REF!</v>
      </c>
      <c r="Q221" s="2">
        <f>+VLOOKUP(Precio_diario_frutas[[#This Row],[Unidad de comercialización]],Codigos_kg[],2,0)</f>
        <v>18</v>
      </c>
    </row>
    <row r="222" spans="1:17" hidden="1" x14ac:dyDescent="0.35">
      <c r="A222" s="8" t="s">
        <v>166</v>
      </c>
      <c r="B222" s="3" t="str">
        <f>+VLOOKUP(A222,Codigos_mercados_mayoristas[],2,0)</f>
        <v>Ñuble</v>
      </c>
      <c r="C222" s="4">
        <v>44131</v>
      </c>
      <c r="D222" s="3">
        <f>+VLOOKUP(A222,Codigos_mercados_mayoristas[],3,0)</f>
        <v>16</v>
      </c>
      <c r="E222" s="3" t="s">
        <v>655</v>
      </c>
      <c r="F222" s="3" t="str">
        <f>+VLOOKUP(G222,Codigos_class_frutas[],2,0)</f>
        <v>Tropicales y subtropicales</v>
      </c>
      <c r="G222" s="3" t="s">
        <v>198</v>
      </c>
      <c r="H222" s="3" t="s">
        <v>246</v>
      </c>
      <c r="I222" s="3" t="s">
        <v>19</v>
      </c>
      <c r="J222" s="2">
        <v>45</v>
      </c>
      <c r="K222" s="2">
        <v>18000</v>
      </c>
      <c r="L222" s="2">
        <v>18500</v>
      </c>
      <c r="M222" s="2">
        <v>18277.777999999998</v>
      </c>
      <c r="N222" s="3" t="s">
        <v>25</v>
      </c>
      <c r="O222" s="9" t="s">
        <v>206</v>
      </c>
      <c r="P222" s="2" t="e">
        <f>+Precio_diario_frutas[[#This Row],[Precio promedio ponderado]]/#REF!</f>
        <v>#REF!</v>
      </c>
      <c r="Q222" s="2">
        <f>+VLOOKUP(Precio_diario_frutas[[#This Row],[Unidad de comercialización]],Codigos_kg[],2,0)</f>
        <v>12</v>
      </c>
    </row>
    <row r="223" spans="1:17" hidden="1" x14ac:dyDescent="0.35">
      <c r="A223" s="8" t="s">
        <v>166</v>
      </c>
      <c r="B223" s="3" t="str">
        <f>+VLOOKUP(A223,Codigos_mercados_mayoristas[],2,0)</f>
        <v>Ñuble</v>
      </c>
      <c r="C223" s="4">
        <v>44131</v>
      </c>
      <c r="D223" s="3">
        <f>+VLOOKUP(A223,Codigos_mercados_mayoristas[],3,0)</f>
        <v>16</v>
      </c>
      <c r="E223" s="3" t="s">
        <v>655</v>
      </c>
      <c r="F223" s="3" t="str">
        <f>+VLOOKUP(G223,Codigos_class_frutas[],2,0)</f>
        <v>Tropicales y subtropicales</v>
      </c>
      <c r="G223" s="3" t="s">
        <v>198</v>
      </c>
      <c r="H223" s="3" t="s">
        <v>246</v>
      </c>
      <c r="I223" s="3" t="s">
        <v>16</v>
      </c>
      <c r="J223" s="2">
        <v>42</v>
      </c>
      <c r="K223" s="2">
        <v>17500</v>
      </c>
      <c r="L223" s="2">
        <v>18000</v>
      </c>
      <c r="M223" s="2">
        <v>17761.904999999999</v>
      </c>
      <c r="N223" s="3" t="s">
        <v>203</v>
      </c>
      <c r="O223" s="9" t="s">
        <v>206</v>
      </c>
      <c r="P223" s="2" t="e">
        <f>+Precio_diario_frutas[[#This Row],[Precio promedio ponderado]]/#REF!</f>
        <v>#REF!</v>
      </c>
      <c r="Q223" s="2">
        <f>+VLOOKUP(Precio_diario_frutas[[#This Row],[Unidad de comercialización]],Codigos_kg[],2,0)</f>
        <v>16</v>
      </c>
    </row>
    <row r="224" spans="1:17" hidden="1" x14ac:dyDescent="0.35">
      <c r="A224" s="8" t="s">
        <v>166</v>
      </c>
      <c r="B224" s="3" t="str">
        <f>+VLOOKUP(A224,Codigos_mercados_mayoristas[],2,0)</f>
        <v>Ñuble</v>
      </c>
      <c r="C224" s="4">
        <v>44131</v>
      </c>
      <c r="D224" s="3">
        <f>+VLOOKUP(A224,Codigos_mercados_mayoristas[],3,0)</f>
        <v>16</v>
      </c>
      <c r="E224" s="3" t="s">
        <v>655</v>
      </c>
      <c r="F224" s="3" t="str">
        <f>+VLOOKUP(G224,Codigos_class_frutas[],2,0)</f>
        <v>Tropicales y subtropicales</v>
      </c>
      <c r="G224" s="3" t="s">
        <v>204</v>
      </c>
      <c r="H224" s="3" t="s">
        <v>12</v>
      </c>
      <c r="I224" s="3" t="s">
        <v>205</v>
      </c>
      <c r="J224" s="2">
        <v>640</v>
      </c>
      <c r="K224" s="2">
        <v>11000</v>
      </c>
      <c r="L224" s="2">
        <v>12000</v>
      </c>
      <c r="M224" s="2">
        <v>11468.75</v>
      </c>
      <c r="N224" s="3" t="s">
        <v>147</v>
      </c>
      <c r="O224" s="9" t="s">
        <v>206</v>
      </c>
      <c r="P224" s="2" t="e">
        <f>+Precio_diario_frutas[[#This Row],[Precio promedio ponderado]]/#REF!</f>
        <v>#REF!</v>
      </c>
      <c r="Q224" s="2">
        <f>+VLOOKUP(Precio_diario_frutas[[#This Row],[Unidad de comercialización]],Codigos_kg[],2,0)</f>
        <v>20</v>
      </c>
    </row>
    <row r="225" spans="1:17" hidden="1" x14ac:dyDescent="0.35">
      <c r="A225" s="8" t="s">
        <v>166</v>
      </c>
      <c r="B225" s="3" t="str">
        <f>+VLOOKUP(A225,Codigos_mercados_mayoristas[],2,0)</f>
        <v>Ñuble</v>
      </c>
      <c r="C225" s="4">
        <v>44131</v>
      </c>
      <c r="D225" s="3">
        <f>+VLOOKUP(A225,Codigos_mercados_mayoristas[],3,0)</f>
        <v>16</v>
      </c>
      <c r="E225" s="3" t="s">
        <v>655</v>
      </c>
      <c r="F225" s="3" t="str">
        <f>+VLOOKUP(G225,Codigos_class_frutas[],2,0)</f>
        <v>Tropicales y subtropicales</v>
      </c>
      <c r="G225" s="3" t="s">
        <v>204</v>
      </c>
      <c r="H225" s="3" t="s">
        <v>12</v>
      </c>
      <c r="I225" s="3" t="s">
        <v>255</v>
      </c>
      <c r="J225" s="2">
        <v>300</v>
      </c>
      <c r="K225" s="2">
        <v>12500</v>
      </c>
      <c r="L225" s="2">
        <v>13000</v>
      </c>
      <c r="M225" s="2">
        <v>12833.333000000001</v>
      </c>
      <c r="N225" s="3" t="s">
        <v>147</v>
      </c>
      <c r="O225" s="9" t="s">
        <v>206</v>
      </c>
      <c r="P225" s="2" t="e">
        <f>+Precio_diario_frutas[[#This Row],[Precio promedio ponderado]]/#REF!</f>
        <v>#REF!</v>
      </c>
      <c r="Q225" s="2">
        <f>+VLOOKUP(Precio_diario_frutas[[#This Row],[Unidad de comercialización]],Codigos_kg[],2,0)</f>
        <v>20</v>
      </c>
    </row>
    <row r="226" spans="1:17" hidden="1" x14ac:dyDescent="0.35">
      <c r="A226" s="8" t="s">
        <v>166</v>
      </c>
      <c r="B226" s="3" t="str">
        <f>+VLOOKUP(A226,Codigos_mercados_mayoristas[],2,0)</f>
        <v>Ñuble</v>
      </c>
      <c r="C226" s="4">
        <v>44131</v>
      </c>
      <c r="D226" s="3">
        <f>+VLOOKUP(A226,Codigos_mercados_mayoristas[],3,0)</f>
        <v>16</v>
      </c>
      <c r="E226" s="3" t="s">
        <v>655</v>
      </c>
      <c r="F226" s="3" t="str">
        <f>+VLOOKUP(G226,Codigos_class_frutas[],2,0)</f>
        <v>Cítricos</v>
      </c>
      <c r="G226" s="3" t="s">
        <v>256</v>
      </c>
      <c r="H226" s="3" t="s">
        <v>257</v>
      </c>
      <c r="I226" s="3" t="s">
        <v>19</v>
      </c>
      <c r="J226" s="2">
        <v>80</v>
      </c>
      <c r="K226" s="2">
        <v>8500</v>
      </c>
      <c r="L226" s="2">
        <v>9000</v>
      </c>
      <c r="M226" s="2">
        <v>8781.25</v>
      </c>
      <c r="N226" s="3" t="s">
        <v>258</v>
      </c>
      <c r="O226" s="9" t="s">
        <v>123</v>
      </c>
      <c r="P226" s="2" t="e">
        <f>+Precio_diario_frutas[[#This Row],[Precio promedio ponderado]]/#REF!</f>
        <v>#REF!</v>
      </c>
      <c r="Q226" s="2">
        <f>+VLOOKUP(Precio_diario_frutas[[#This Row],[Unidad de comercialización]],Codigos_kg[],2,0)</f>
        <v>14</v>
      </c>
    </row>
    <row r="227" spans="1:17" hidden="1" x14ac:dyDescent="0.35">
      <c r="A227" s="8" t="s">
        <v>170</v>
      </c>
      <c r="B227" s="3" t="str">
        <f>+VLOOKUP(A227,Codigos_mercados_mayoristas[],2,0)</f>
        <v>Coquimbo</v>
      </c>
      <c r="C227" s="4">
        <v>44131</v>
      </c>
      <c r="D227" s="3">
        <f>+VLOOKUP(A227,Codigos_mercados_mayoristas[],3,0)</f>
        <v>4</v>
      </c>
      <c r="E227" s="3" t="s">
        <v>655</v>
      </c>
      <c r="F227" s="3" t="str">
        <f>+VLOOKUP(G227,Codigos_class_frutas[],2,0)</f>
        <v>Otros</v>
      </c>
      <c r="G227" s="3" t="s">
        <v>209</v>
      </c>
      <c r="H227" s="3" t="s">
        <v>210</v>
      </c>
      <c r="I227" s="3" t="s">
        <v>200</v>
      </c>
      <c r="J227" s="2">
        <v>300</v>
      </c>
      <c r="K227" s="2">
        <v>12500</v>
      </c>
      <c r="L227" s="2">
        <v>13000</v>
      </c>
      <c r="M227" s="2">
        <v>12750</v>
      </c>
      <c r="N227" s="3" t="s">
        <v>211</v>
      </c>
      <c r="O227" s="9" t="s">
        <v>45</v>
      </c>
      <c r="P227" s="2" t="e">
        <f>+Precio_diario_frutas[[#This Row],[Precio promedio ponderado]]/#REF!</f>
        <v>#REF!</v>
      </c>
      <c r="Q227" s="2">
        <f>+VLOOKUP(Precio_diario_frutas[[#This Row],[Unidad de comercialización]],Codigos_kg[],2,0)</f>
        <v>8</v>
      </c>
    </row>
    <row r="228" spans="1:17" hidden="1" x14ac:dyDescent="0.35">
      <c r="A228" s="8" t="s">
        <v>170</v>
      </c>
      <c r="B228" s="3" t="str">
        <f>+VLOOKUP(A228,Codigos_mercados_mayoristas[],2,0)</f>
        <v>Coquimbo</v>
      </c>
      <c r="C228" s="4">
        <v>44131</v>
      </c>
      <c r="D228" s="3">
        <f>+VLOOKUP(A228,Codigos_mercados_mayoristas[],3,0)</f>
        <v>4</v>
      </c>
      <c r="E228" s="3" t="s">
        <v>655</v>
      </c>
      <c r="F228" s="3" t="str">
        <f>+VLOOKUP(G228,Codigos_class_frutas[],2,0)</f>
        <v>Otros</v>
      </c>
      <c r="G228" s="3" t="s">
        <v>209</v>
      </c>
      <c r="H228" s="3" t="s">
        <v>210</v>
      </c>
      <c r="I228" s="3" t="s">
        <v>19</v>
      </c>
      <c r="J228" s="2">
        <v>200</v>
      </c>
      <c r="K228" s="2">
        <v>10500</v>
      </c>
      <c r="L228" s="2">
        <v>11000</v>
      </c>
      <c r="M228" s="2">
        <v>10750</v>
      </c>
      <c r="N228" s="3" t="s">
        <v>211</v>
      </c>
      <c r="O228" s="9" t="s">
        <v>45</v>
      </c>
      <c r="P228" s="2" t="e">
        <f>+Precio_diario_frutas[[#This Row],[Precio promedio ponderado]]/#REF!</f>
        <v>#REF!</v>
      </c>
      <c r="Q228" s="2">
        <f>+VLOOKUP(Precio_diario_frutas[[#This Row],[Unidad de comercialización]],Codigos_kg[],2,0)</f>
        <v>8</v>
      </c>
    </row>
    <row r="229" spans="1:17" hidden="1" x14ac:dyDescent="0.35">
      <c r="A229" s="8" t="s">
        <v>170</v>
      </c>
      <c r="B229" s="3" t="str">
        <f>+VLOOKUP(A229,Codigos_mercados_mayoristas[],2,0)</f>
        <v>Coquimbo</v>
      </c>
      <c r="C229" s="4">
        <v>44131</v>
      </c>
      <c r="D229" s="3">
        <f>+VLOOKUP(A229,Codigos_mercados_mayoristas[],3,0)</f>
        <v>4</v>
      </c>
      <c r="E229" s="3" t="s">
        <v>655</v>
      </c>
      <c r="F229" s="3" t="str">
        <f>+VLOOKUP(G229,Codigos_class_frutas[],2,0)</f>
        <v>Otros</v>
      </c>
      <c r="G229" s="3" t="s">
        <v>209</v>
      </c>
      <c r="H229" s="3" t="s">
        <v>210</v>
      </c>
      <c r="I229" s="3" t="s">
        <v>13</v>
      </c>
      <c r="J229" s="2">
        <v>180</v>
      </c>
      <c r="K229" s="2">
        <v>8500</v>
      </c>
      <c r="L229" s="2">
        <v>9000</v>
      </c>
      <c r="M229" s="2">
        <v>8750</v>
      </c>
      <c r="N229" s="3" t="s">
        <v>211</v>
      </c>
      <c r="O229" s="9" t="s">
        <v>45</v>
      </c>
      <c r="P229" s="2" t="e">
        <f>+Precio_diario_frutas[[#This Row],[Precio promedio ponderado]]/#REF!</f>
        <v>#REF!</v>
      </c>
      <c r="Q229" s="2">
        <f>+VLOOKUP(Precio_diario_frutas[[#This Row],[Unidad de comercialización]],Codigos_kg[],2,0)</f>
        <v>8</v>
      </c>
    </row>
    <row r="230" spans="1:17" hidden="1" x14ac:dyDescent="0.35">
      <c r="A230" s="8" t="s">
        <v>170</v>
      </c>
      <c r="B230" s="3" t="str">
        <f>+VLOOKUP(A230,Codigos_mercados_mayoristas[],2,0)</f>
        <v>Coquimbo</v>
      </c>
      <c r="C230" s="4">
        <v>44131</v>
      </c>
      <c r="D230" s="3">
        <f>+VLOOKUP(A230,Codigos_mercados_mayoristas[],3,0)</f>
        <v>4</v>
      </c>
      <c r="E230" s="3" t="s">
        <v>655</v>
      </c>
      <c r="F230" s="3" t="str">
        <f>+VLOOKUP(G230,Codigos_class_frutas[],2,0)</f>
        <v>Berries</v>
      </c>
      <c r="G230" s="3" t="s">
        <v>212</v>
      </c>
      <c r="H230" s="3" t="s">
        <v>12</v>
      </c>
      <c r="I230" s="3" t="s">
        <v>200</v>
      </c>
      <c r="J230" s="2">
        <v>400</v>
      </c>
      <c r="K230" s="2">
        <v>16500</v>
      </c>
      <c r="L230" s="2">
        <v>17000</v>
      </c>
      <c r="M230" s="2">
        <v>16750</v>
      </c>
      <c r="N230" s="3" t="s">
        <v>213</v>
      </c>
      <c r="O230" s="9" t="s">
        <v>155</v>
      </c>
      <c r="P230" s="2" t="e">
        <f>+Precio_diario_frutas[[#This Row],[Precio promedio ponderado]]/#REF!</f>
        <v>#REF!</v>
      </c>
      <c r="Q230" s="2">
        <f>+VLOOKUP(Precio_diario_frutas[[#This Row],[Unidad de comercialización]],Codigos_kg[],2,0)</f>
        <v>7</v>
      </c>
    </row>
    <row r="231" spans="1:17" hidden="1" x14ac:dyDescent="0.35">
      <c r="A231" s="8" t="s">
        <v>170</v>
      </c>
      <c r="B231" s="3" t="str">
        <f>+VLOOKUP(A231,Codigos_mercados_mayoristas[],2,0)</f>
        <v>Coquimbo</v>
      </c>
      <c r="C231" s="4">
        <v>44131</v>
      </c>
      <c r="D231" s="3">
        <f>+VLOOKUP(A231,Codigos_mercados_mayoristas[],3,0)</f>
        <v>4</v>
      </c>
      <c r="E231" s="3" t="s">
        <v>655</v>
      </c>
      <c r="F231" s="3" t="str">
        <f>+VLOOKUP(G231,Codigos_class_frutas[],2,0)</f>
        <v>Berries</v>
      </c>
      <c r="G231" s="3" t="s">
        <v>212</v>
      </c>
      <c r="H231" s="3" t="s">
        <v>12</v>
      </c>
      <c r="I231" s="3" t="s">
        <v>19</v>
      </c>
      <c r="J231" s="2">
        <v>320</v>
      </c>
      <c r="K231" s="2">
        <v>14500</v>
      </c>
      <c r="L231" s="2">
        <v>15000</v>
      </c>
      <c r="M231" s="2">
        <v>14750</v>
      </c>
      <c r="N231" s="3" t="s">
        <v>213</v>
      </c>
      <c r="O231" s="9" t="s">
        <v>155</v>
      </c>
      <c r="P231" s="2" t="e">
        <f>+Precio_diario_frutas[[#This Row],[Precio promedio ponderado]]/#REF!</f>
        <v>#REF!</v>
      </c>
      <c r="Q231" s="2">
        <f>+VLOOKUP(Precio_diario_frutas[[#This Row],[Unidad de comercialización]],Codigos_kg[],2,0)</f>
        <v>7</v>
      </c>
    </row>
    <row r="232" spans="1:17" hidden="1" x14ac:dyDescent="0.35">
      <c r="A232" s="8" t="s">
        <v>170</v>
      </c>
      <c r="B232" s="3" t="str">
        <f>+VLOOKUP(A232,Codigos_mercados_mayoristas[],2,0)</f>
        <v>Coquimbo</v>
      </c>
      <c r="C232" s="4">
        <v>44131</v>
      </c>
      <c r="D232" s="3">
        <f>+VLOOKUP(A232,Codigos_mercados_mayoristas[],3,0)</f>
        <v>4</v>
      </c>
      <c r="E232" s="3" t="s">
        <v>655</v>
      </c>
      <c r="F232" s="3" t="str">
        <f>+VLOOKUP(G232,Codigos_class_frutas[],2,0)</f>
        <v>Berries</v>
      </c>
      <c r="G232" s="3" t="s">
        <v>212</v>
      </c>
      <c r="H232" s="3" t="s">
        <v>12</v>
      </c>
      <c r="I232" s="3" t="s">
        <v>13</v>
      </c>
      <c r="J232" s="2">
        <v>220</v>
      </c>
      <c r="K232" s="2">
        <v>12500</v>
      </c>
      <c r="L232" s="2">
        <v>13000</v>
      </c>
      <c r="M232" s="2">
        <v>12750</v>
      </c>
      <c r="N232" s="3" t="s">
        <v>213</v>
      </c>
      <c r="O232" s="9" t="s">
        <v>155</v>
      </c>
      <c r="P232" s="2" t="e">
        <f>+Precio_diario_frutas[[#This Row],[Precio promedio ponderado]]/#REF!</f>
        <v>#REF!</v>
      </c>
      <c r="Q232" s="2">
        <f>+VLOOKUP(Precio_diario_frutas[[#This Row],[Unidad de comercialización]],Codigos_kg[],2,0)</f>
        <v>7</v>
      </c>
    </row>
    <row r="233" spans="1:17" hidden="1" x14ac:dyDescent="0.35">
      <c r="A233" s="8" t="s">
        <v>170</v>
      </c>
      <c r="B233" s="3" t="str">
        <f>+VLOOKUP(A233,Codigos_mercados_mayoristas[],2,0)</f>
        <v>Coquimbo</v>
      </c>
      <c r="C233" s="4">
        <v>44131</v>
      </c>
      <c r="D233" s="3">
        <f>+VLOOKUP(A233,Codigos_mercados_mayoristas[],3,0)</f>
        <v>4</v>
      </c>
      <c r="E233" s="3" t="s">
        <v>655</v>
      </c>
      <c r="F233" s="3" t="str">
        <f>+VLOOKUP(G233,Codigos_class_frutas[],2,0)</f>
        <v>Frutos de pepita</v>
      </c>
      <c r="G233" s="3" t="s">
        <v>231</v>
      </c>
      <c r="H233" s="3" t="s">
        <v>236</v>
      </c>
      <c r="I233" s="3" t="s">
        <v>200</v>
      </c>
      <c r="J233" s="2">
        <v>26</v>
      </c>
      <c r="K233" s="2">
        <v>255000</v>
      </c>
      <c r="L233" s="2">
        <v>260000</v>
      </c>
      <c r="M233" s="2">
        <v>257500</v>
      </c>
      <c r="N233" s="3" t="s">
        <v>223</v>
      </c>
      <c r="O233" s="9" t="s">
        <v>252</v>
      </c>
      <c r="P233" s="2" t="e">
        <f>+Precio_diario_frutas[[#This Row],[Precio promedio ponderado]]/#REF!</f>
        <v>#REF!</v>
      </c>
      <c r="Q233" s="2">
        <f>+VLOOKUP(Precio_diario_frutas[[#This Row],[Unidad de comercialización]],Codigos_kg[],2,0)</f>
        <v>400</v>
      </c>
    </row>
    <row r="234" spans="1:17" hidden="1" x14ac:dyDescent="0.35">
      <c r="A234" s="8" t="s">
        <v>170</v>
      </c>
      <c r="B234" s="3" t="str">
        <f>+VLOOKUP(A234,Codigos_mercados_mayoristas[],2,0)</f>
        <v>Coquimbo</v>
      </c>
      <c r="C234" s="4">
        <v>44131</v>
      </c>
      <c r="D234" s="3">
        <f>+VLOOKUP(A234,Codigos_mercados_mayoristas[],3,0)</f>
        <v>4</v>
      </c>
      <c r="E234" s="3" t="s">
        <v>655</v>
      </c>
      <c r="F234" s="3" t="str">
        <f>+VLOOKUP(G234,Codigos_class_frutas[],2,0)</f>
        <v>Frutos de pepita</v>
      </c>
      <c r="G234" s="3" t="s">
        <v>231</v>
      </c>
      <c r="H234" s="3" t="s">
        <v>236</v>
      </c>
      <c r="I234" s="3" t="s">
        <v>19</v>
      </c>
      <c r="J234" s="2">
        <v>20</v>
      </c>
      <c r="K234" s="2">
        <v>235000</v>
      </c>
      <c r="L234" s="2">
        <v>240000</v>
      </c>
      <c r="M234" s="2">
        <v>237500</v>
      </c>
      <c r="N234" s="3" t="s">
        <v>223</v>
      </c>
      <c r="O234" s="9" t="s">
        <v>252</v>
      </c>
      <c r="P234" s="2" t="e">
        <f>+Precio_diario_frutas[[#This Row],[Precio promedio ponderado]]/#REF!</f>
        <v>#REF!</v>
      </c>
      <c r="Q234" s="2">
        <f>+VLOOKUP(Precio_diario_frutas[[#This Row],[Unidad de comercialización]],Codigos_kg[],2,0)</f>
        <v>400</v>
      </c>
    </row>
    <row r="235" spans="1:17" hidden="1" x14ac:dyDescent="0.35">
      <c r="A235" s="8" t="s">
        <v>170</v>
      </c>
      <c r="B235" s="3" t="str">
        <f>+VLOOKUP(A235,Codigos_mercados_mayoristas[],2,0)</f>
        <v>Coquimbo</v>
      </c>
      <c r="C235" s="4">
        <v>44131</v>
      </c>
      <c r="D235" s="3">
        <f>+VLOOKUP(A235,Codigos_mercados_mayoristas[],3,0)</f>
        <v>4</v>
      </c>
      <c r="E235" s="3" t="s">
        <v>655</v>
      </c>
      <c r="F235" s="3" t="str">
        <f>+VLOOKUP(G235,Codigos_class_frutas[],2,0)</f>
        <v>Frutos de pepita</v>
      </c>
      <c r="G235" s="3" t="s">
        <v>231</v>
      </c>
      <c r="H235" s="3" t="s">
        <v>236</v>
      </c>
      <c r="I235" s="3" t="s">
        <v>13</v>
      </c>
      <c r="J235" s="2">
        <v>18</v>
      </c>
      <c r="K235" s="2">
        <v>205000</v>
      </c>
      <c r="L235" s="2">
        <v>210000</v>
      </c>
      <c r="M235" s="2">
        <v>207500</v>
      </c>
      <c r="N235" s="3" t="s">
        <v>223</v>
      </c>
      <c r="O235" s="9" t="s">
        <v>252</v>
      </c>
      <c r="P235" s="2" t="e">
        <f>+Precio_diario_frutas[[#This Row],[Precio promedio ponderado]]/#REF!</f>
        <v>#REF!</v>
      </c>
      <c r="Q235" s="2">
        <f>+VLOOKUP(Precio_diario_frutas[[#This Row],[Unidad de comercialización]],Codigos_kg[],2,0)</f>
        <v>400</v>
      </c>
    </row>
    <row r="236" spans="1:17" hidden="1" x14ac:dyDescent="0.35">
      <c r="A236" s="8" t="s">
        <v>170</v>
      </c>
      <c r="B236" s="3" t="str">
        <f>+VLOOKUP(A236,Codigos_mercados_mayoristas[],2,0)</f>
        <v>Coquimbo</v>
      </c>
      <c r="C236" s="4">
        <v>44131</v>
      </c>
      <c r="D236" s="3">
        <f>+VLOOKUP(A236,Codigos_mercados_mayoristas[],3,0)</f>
        <v>4</v>
      </c>
      <c r="E236" s="3" t="s">
        <v>655</v>
      </c>
      <c r="F236" s="3" t="str">
        <f>+VLOOKUP(G236,Codigos_class_frutas[],2,0)</f>
        <v>Frutos de pepita</v>
      </c>
      <c r="G236" s="3" t="s">
        <v>231</v>
      </c>
      <c r="H236" s="3" t="s">
        <v>237</v>
      </c>
      <c r="I236" s="3" t="s">
        <v>200</v>
      </c>
      <c r="J236" s="2">
        <v>28</v>
      </c>
      <c r="K236" s="2">
        <v>225000</v>
      </c>
      <c r="L236" s="2">
        <v>230000</v>
      </c>
      <c r="M236" s="2">
        <v>227500</v>
      </c>
      <c r="N236" s="3" t="s">
        <v>223</v>
      </c>
      <c r="O236" s="9" t="s">
        <v>252</v>
      </c>
      <c r="P236" s="2" t="e">
        <f>+Precio_diario_frutas[[#This Row],[Precio promedio ponderado]]/#REF!</f>
        <v>#REF!</v>
      </c>
      <c r="Q236" s="2">
        <f>+VLOOKUP(Precio_diario_frutas[[#This Row],[Unidad de comercialización]],Codigos_kg[],2,0)</f>
        <v>400</v>
      </c>
    </row>
    <row r="237" spans="1:17" hidden="1" x14ac:dyDescent="0.35">
      <c r="A237" s="8" t="s">
        <v>170</v>
      </c>
      <c r="B237" s="3" t="str">
        <f>+VLOOKUP(A237,Codigos_mercados_mayoristas[],2,0)</f>
        <v>Coquimbo</v>
      </c>
      <c r="C237" s="4">
        <v>44131</v>
      </c>
      <c r="D237" s="3">
        <f>+VLOOKUP(A237,Codigos_mercados_mayoristas[],3,0)</f>
        <v>4</v>
      </c>
      <c r="E237" s="3" t="s">
        <v>655</v>
      </c>
      <c r="F237" s="3" t="str">
        <f>+VLOOKUP(G237,Codigos_class_frutas[],2,0)</f>
        <v>Frutos de pepita</v>
      </c>
      <c r="G237" s="3" t="s">
        <v>231</v>
      </c>
      <c r="H237" s="3" t="s">
        <v>237</v>
      </c>
      <c r="I237" s="3" t="s">
        <v>19</v>
      </c>
      <c r="J237" s="2">
        <v>24</v>
      </c>
      <c r="K237" s="2">
        <v>205000</v>
      </c>
      <c r="L237" s="2">
        <v>210000</v>
      </c>
      <c r="M237" s="2">
        <v>207500</v>
      </c>
      <c r="N237" s="3" t="s">
        <v>223</v>
      </c>
      <c r="O237" s="9" t="s">
        <v>252</v>
      </c>
      <c r="P237" s="2" t="e">
        <f>+Precio_diario_frutas[[#This Row],[Precio promedio ponderado]]/#REF!</f>
        <v>#REF!</v>
      </c>
      <c r="Q237" s="2">
        <f>+VLOOKUP(Precio_diario_frutas[[#This Row],[Unidad de comercialización]],Codigos_kg[],2,0)</f>
        <v>400</v>
      </c>
    </row>
    <row r="238" spans="1:17" hidden="1" x14ac:dyDescent="0.35">
      <c r="A238" s="8" t="s">
        <v>170</v>
      </c>
      <c r="B238" s="3" t="str">
        <f>+VLOOKUP(A238,Codigos_mercados_mayoristas[],2,0)</f>
        <v>Coquimbo</v>
      </c>
      <c r="C238" s="4">
        <v>44131</v>
      </c>
      <c r="D238" s="3">
        <f>+VLOOKUP(A238,Codigos_mercados_mayoristas[],3,0)</f>
        <v>4</v>
      </c>
      <c r="E238" s="3" t="s">
        <v>655</v>
      </c>
      <c r="F238" s="3" t="str">
        <f>+VLOOKUP(G238,Codigos_class_frutas[],2,0)</f>
        <v>Frutos de pepita</v>
      </c>
      <c r="G238" s="3" t="s">
        <v>231</v>
      </c>
      <c r="H238" s="3" t="s">
        <v>237</v>
      </c>
      <c r="I238" s="3" t="s">
        <v>13</v>
      </c>
      <c r="J238" s="2">
        <v>20</v>
      </c>
      <c r="K238" s="2">
        <v>175000</v>
      </c>
      <c r="L238" s="2">
        <v>180000</v>
      </c>
      <c r="M238" s="2">
        <v>177500</v>
      </c>
      <c r="N238" s="3" t="s">
        <v>223</v>
      </c>
      <c r="O238" s="9" t="s">
        <v>252</v>
      </c>
      <c r="P238" s="2" t="e">
        <f>+Precio_diario_frutas[[#This Row],[Precio promedio ponderado]]/#REF!</f>
        <v>#REF!</v>
      </c>
      <c r="Q238" s="2">
        <f>+VLOOKUP(Precio_diario_frutas[[#This Row],[Unidad de comercialización]],Codigos_kg[],2,0)</f>
        <v>400</v>
      </c>
    </row>
    <row r="239" spans="1:17" hidden="1" x14ac:dyDescent="0.35">
      <c r="A239" s="8" t="s">
        <v>170</v>
      </c>
      <c r="B239" s="3" t="str">
        <f>+VLOOKUP(A239,Codigos_mercados_mayoristas[],2,0)</f>
        <v>Coquimbo</v>
      </c>
      <c r="C239" s="4">
        <v>44131</v>
      </c>
      <c r="D239" s="3">
        <f>+VLOOKUP(A239,Codigos_mercados_mayoristas[],3,0)</f>
        <v>4</v>
      </c>
      <c r="E239" s="3" t="s">
        <v>655</v>
      </c>
      <c r="F239" s="3" t="str">
        <f>+VLOOKUP(G239,Codigos_class_frutas[],2,0)</f>
        <v>Cítricos</v>
      </c>
      <c r="G239" s="3" t="s">
        <v>221</v>
      </c>
      <c r="H239" s="3" t="s">
        <v>224</v>
      </c>
      <c r="I239" s="3" t="s">
        <v>200</v>
      </c>
      <c r="J239" s="2">
        <v>26</v>
      </c>
      <c r="K239" s="2">
        <v>315000</v>
      </c>
      <c r="L239" s="2">
        <v>320000</v>
      </c>
      <c r="M239" s="2">
        <v>317500</v>
      </c>
      <c r="N239" s="3" t="s">
        <v>223</v>
      </c>
      <c r="O239" s="9" t="s">
        <v>45</v>
      </c>
      <c r="P239" s="2" t="e">
        <f>+Precio_diario_frutas[[#This Row],[Precio promedio ponderado]]/#REF!</f>
        <v>#REF!</v>
      </c>
      <c r="Q239" s="2">
        <f>+VLOOKUP(Precio_diario_frutas[[#This Row],[Unidad de comercialización]],Codigos_kg[],2,0)</f>
        <v>400</v>
      </c>
    </row>
    <row r="240" spans="1:17" hidden="1" x14ac:dyDescent="0.35">
      <c r="A240" s="8" t="s">
        <v>170</v>
      </c>
      <c r="B240" s="3" t="str">
        <f>+VLOOKUP(A240,Codigos_mercados_mayoristas[],2,0)</f>
        <v>Coquimbo</v>
      </c>
      <c r="C240" s="4">
        <v>44131</v>
      </c>
      <c r="D240" s="3">
        <f>+VLOOKUP(A240,Codigos_mercados_mayoristas[],3,0)</f>
        <v>4</v>
      </c>
      <c r="E240" s="3" t="s">
        <v>655</v>
      </c>
      <c r="F240" s="3" t="str">
        <f>+VLOOKUP(G240,Codigos_class_frutas[],2,0)</f>
        <v>Cítricos</v>
      </c>
      <c r="G240" s="3" t="s">
        <v>221</v>
      </c>
      <c r="H240" s="3" t="s">
        <v>224</v>
      </c>
      <c r="I240" s="3" t="s">
        <v>19</v>
      </c>
      <c r="J240" s="2">
        <v>20</v>
      </c>
      <c r="K240" s="2">
        <v>295000</v>
      </c>
      <c r="L240" s="2">
        <v>300000</v>
      </c>
      <c r="M240" s="2">
        <v>297500</v>
      </c>
      <c r="N240" s="3" t="s">
        <v>223</v>
      </c>
      <c r="O240" s="9" t="s">
        <v>45</v>
      </c>
      <c r="P240" s="2" t="e">
        <f>+Precio_diario_frutas[[#This Row],[Precio promedio ponderado]]/#REF!</f>
        <v>#REF!</v>
      </c>
      <c r="Q240" s="2">
        <f>+VLOOKUP(Precio_diario_frutas[[#This Row],[Unidad de comercialización]],Codigos_kg[],2,0)</f>
        <v>400</v>
      </c>
    </row>
    <row r="241" spans="1:17" hidden="1" x14ac:dyDescent="0.35">
      <c r="A241" s="8" t="s">
        <v>170</v>
      </c>
      <c r="B241" s="3" t="str">
        <f>+VLOOKUP(A241,Codigos_mercados_mayoristas[],2,0)</f>
        <v>Coquimbo</v>
      </c>
      <c r="C241" s="4">
        <v>44131</v>
      </c>
      <c r="D241" s="3">
        <f>+VLOOKUP(A241,Codigos_mercados_mayoristas[],3,0)</f>
        <v>4</v>
      </c>
      <c r="E241" s="3" t="s">
        <v>655</v>
      </c>
      <c r="F241" s="3" t="str">
        <f>+VLOOKUP(G241,Codigos_class_frutas[],2,0)</f>
        <v>Tropicales y subtropicales</v>
      </c>
      <c r="G241" s="3" t="s">
        <v>198</v>
      </c>
      <c r="H241" s="3" t="s">
        <v>246</v>
      </c>
      <c r="I241" s="3" t="s">
        <v>19</v>
      </c>
      <c r="J241" s="2">
        <v>432</v>
      </c>
      <c r="K241" s="2">
        <v>19500</v>
      </c>
      <c r="L241" s="2">
        <v>20000</v>
      </c>
      <c r="M241" s="2">
        <v>19750</v>
      </c>
      <c r="N241" s="3" t="s">
        <v>25</v>
      </c>
      <c r="O241" s="9" t="s">
        <v>206</v>
      </c>
      <c r="P241" s="2" t="e">
        <f>+Precio_diario_frutas[[#This Row],[Precio promedio ponderado]]/#REF!</f>
        <v>#REF!</v>
      </c>
      <c r="Q241" s="2">
        <f>+VLOOKUP(Precio_diario_frutas[[#This Row],[Unidad de comercialización]],Codigos_kg[],2,0)</f>
        <v>12</v>
      </c>
    </row>
    <row r="242" spans="1:17" hidden="1" x14ac:dyDescent="0.35">
      <c r="A242" s="8" t="s">
        <v>170</v>
      </c>
      <c r="B242" s="3" t="str">
        <f>+VLOOKUP(A242,Codigos_mercados_mayoristas[],2,0)</f>
        <v>Coquimbo</v>
      </c>
      <c r="C242" s="4">
        <v>44131</v>
      </c>
      <c r="D242" s="3">
        <f>+VLOOKUP(A242,Codigos_mercados_mayoristas[],3,0)</f>
        <v>4</v>
      </c>
      <c r="E242" s="3" t="s">
        <v>655</v>
      </c>
      <c r="F242" s="3" t="str">
        <f>+VLOOKUP(G242,Codigos_class_frutas[],2,0)</f>
        <v>Tropicales y subtropicales</v>
      </c>
      <c r="G242" s="3" t="s">
        <v>198</v>
      </c>
      <c r="H242" s="3" t="s">
        <v>246</v>
      </c>
      <c r="I242" s="3" t="s">
        <v>13</v>
      </c>
      <c r="J242" s="2">
        <v>432</v>
      </c>
      <c r="K242" s="2">
        <v>19500</v>
      </c>
      <c r="L242" s="2">
        <v>20000</v>
      </c>
      <c r="M242" s="2">
        <v>19750</v>
      </c>
      <c r="N242" s="3" t="s">
        <v>202</v>
      </c>
      <c r="O242" s="9" t="s">
        <v>206</v>
      </c>
      <c r="P242" s="2" t="e">
        <f>+Precio_diario_frutas[[#This Row],[Precio promedio ponderado]]/#REF!</f>
        <v>#REF!</v>
      </c>
      <c r="Q242" s="2">
        <f>+VLOOKUP(Precio_diario_frutas[[#This Row],[Unidad de comercialización]],Codigos_kg[],2,0)</f>
        <v>14</v>
      </c>
    </row>
    <row r="243" spans="1:17" hidden="1" x14ac:dyDescent="0.35">
      <c r="A243" s="8" t="s">
        <v>174</v>
      </c>
      <c r="B243" s="3" t="str">
        <f>+VLOOKUP(A243,Codigos_mercados_mayoristas[],2,0)</f>
        <v>Metropolitana</v>
      </c>
      <c r="C243" s="4">
        <v>44131</v>
      </c>
      <c r="D243" s="3">
        <f>+VLOOKUP(A243,Codigos_mercados_mayoristas[],3,0)</f>
        <v>13</v>
      </c>
      <c r="E243" s="3" t="s">
        <v>655</v>
      </c>
      <c r="F243" s="3" t="str">
        <f>+VLOOKUP(G243,Codigos_class_frutas[],2,0)</f>
        <v>Berries</v>
      </c>
      <c r="G243" s="3" t="s">
        <v>207</v>
      </c>
      <c r="H243" s="3" t="s">
        <v>12</v>
      </c>
      <c r="I243" s="3" t="s">
        <v>19</v>
      </c>
      <c r="J243" s="2">
        <v>120</v>
      </c>
      <c r="K243" s="2">
        <v>10000</v>
      </c>
      <c r="L243" s="2">
        <v>10000</v>
      </c>
      <c r="M243" s="2">
        <v>10000</v>
      </c>
      <c r="N243" s="3" t="s">
        <v>208</v>
      </c>
      <c r="O243" s="9" t="s">
        <v>45</v>
      </c>
      <c r="P243" s="2" t="e">
        <f>+Precio_diario_frutas[[#This Row],[Precio promedio ponderado]]/#REF!</f>
        <v>#REF!</v>
      </c>
      <c r="Q243" s="2">
        <f>+VLOOKUP(Precio_diario_frutas[[#This Row],[Unidad de comercialización]],Codigos_kg[],2,0)</f>
        <v>2</v>
      </c>
    </row>
    <row r="244" spans="1:17" hidden="1" x14ac:dyDescent="0.35">
      <c r="A244" s="8" t="s">
        <v>174</v>
      </c>
      <c r="B244" s="3" t="str">
        <f>+VLOOKUP(A244,Codigos_mercados_mayoristas[],2,0)</f>
        <v>Metropolitana</v>
      </c>
      <c r="C244" s="4">
        <v>44131</v>
      </c>
      <c r="D244" s="3">
        <f>+VLOOKUP(A244,Codigos_mercados_mayoristas[],3,0)</f>
        <v>13</v>
      </c>
      <c r="E244" s="3" t="s">
        <v>655</v>
      </c>
      <c r="F244" s="3" t="str">
        <f>+VLOOKUP(G244,Codigos_class_frutas[],2,0)</f>
        <v>Berries</v>
      </c>
      <c r="G244" s="3" t="s">
        <v>207</v>
      </c>
      <c r="H244" s="3" t="s">
        <v>12</v>
      </c>
      <c r="I244" s="3" t="s">
        <v>13</v>
      </c>
      <c r="J244" s="2">
        <v>80</v>
      </c>
      <c r="K244" s="2">
        <v>8000</v>
      </c>
      <c r="L244" s="2">
        <v>8000</v>
      </c>
      <c r="M244" s="2">
        <v>8000</v>
      </c>
      <c r="N244" s="3" t="s">
        <v>208</v>
      </c>
      <c r="O244" s="9" t="s">
        <v>45</v>
      </c>
      <c r="P244" s="2" t="e">
        <f>+Precio_diario_frutas[[#This Row],[Precio promedio ponderado]]/#REF!</f>
        <v>#REF!</v>
      </c>
      <c r="Q244" s="2">
        <f>+VLOOKUP(Precio_diario_frutas[[#This Row],[Unidad de comercialización]],Codigos_kg[],2,0)</f>
        <v>2</v>
      </c>
    </row>
    <row r="245" spans="1:17" hidden="1" x14ac:dyDescent="0.35">
      <c r="A245" s="8" t="s">
        <v>174</v>
      </c>
      <c r="B245" s="3" t="str">
        <f>+VLOOKUP(A245,Codigos_mercados_mayoristas[],2,0)</f>
        <v>Metropolitana</v>
      </c>
      <c r="C245" s="4">
        <v>44131</v>
      </c>
      <c r="D245" s="3">
        <f>+VLOOKUP(A245,Codigos_mercados_mayoristas[],3,0)</f>
        <v>13</v>
      </c>
      <c r="E245" s="3" t="s">
        <v>655</v>
      </c>
      <c r="F245" s="3" t="str">
        <f>+VLOOKUP(G245,Codigos_class_frutas[],2,0)</f>
        <v>Frutos de hueso (carozo)</v>
      </c>
      <c r="G245" s="3" t="s">
        <v>281</v>
      </c>
      <c r="H245" s="3" t="s">
        <v>282</v>
      </c>
      <c r="I245" s="3" t="s">
        <v>19</v>
      </c>
      <c r="J245" s="2">
        <v>200</v>
      </c>
      <c r="K245" s="2">
        <v>20000</v>
      </c>
      <c r="L245" s="2">
        <v>25000</v>
      </c>
      <c r="M245" s="2">
        <v>22500</v>
      </c>
      <c r="N245" s="3" t="s">
        <v>283</v>
      </c>
      <c r="O245" s="9" t="s">
        <v>118</v>
      </c>
      <c r="P245" s="2" t="e">
        <f>+Precio_diario_frutas[[#This Row],[Precio promedio ponderado]]/#REF!</f>
        <v>#REF!</v>
      </c>
      <c r="Q245" s="2">
        <f>+VLOOKUP(Precio_diario_frutas[[#This Row],[Unidad de comercialización]],Codigos_kg[],2,0)</f>
        <v>5</v>
      </c>
    </row>
    <row r="246" spans="1:17" hidden="1" x14ac:dyDescent="0.35">
      <c r="A246" s="8" t="s">
        <v>174</v>
      </c>
      <c r="B246" s="3" t="str">
        <f>+VLOOKUP(A246,Codigos_mercados_mayoristas[],2,0)</f>
        <v>Metropolitana</v>
      </c>
      <c r="C246" s="4">
        <v>44131</v>
      </c>
      <c r="D246" s="3">
        <f>+VLOOKUP(A246,Codigos_mercados_mayoristas[],3,0)</f>
        <v>13</v>
      </c>
      <c r="E246" s="3" t="s">
        <v>655</v>
      </c>
      <c r="F246" s="3" t="str">
        <f>+VLOOKUP(G246,Codigos_class_frutas[],2,0)</f>
        <v>Otros</v>
      </c>
      <c r="G246" s="3" t="s">
        <v>209</v>
      </c>
      <c r="H246" s="3" t="s">
        <v>210</v>
      </c>
      <c r="I246" s="3" t="s">
        <v>200</v>
      </c>
      <c r="J246" s="2">
        <v>45</v>
      </c>
      <c r="K246" s="2">
        <v>22000</v>
      </c>
      <c r="L246" s="2">
        <v>22000</v>
      </c>
      <c r="M246" s="2">
        <v>22000</v>
      </c>
      <c r="N246" s="3" t="s">
        <v>220</v>
      </c>
      <c r="O246" s="9" t="s">
        <v>45</v>
      </c>
      <c r="P246" s="2" t="e">
        <f>+Precio_diario_frutas[[#This Row],[Precio promedio ponderado]]/#REF!</f>
        <v>#REF!</v>
      </c>
      <c r="Q246" s="2">
        <f>+VLOOKUP(Precio_diario_frutas[[#This Row],[Unidad de comercialización]],Codigos_kg[],2,0)</f>
        <v>10</v>
      </c>
    </row>
    <row r="247" spans="1:17" hidden="1" x14ac:dyDescent="0.35">
      <c r="A247" s="8" t="s">
        <v>174</v>
      </c>
      <c r="B247" s="3" t="str">
        <f>+VLOOKUP(A247,Codigos_mercados_mayoristas[],2,0)</f>
        <v>Metropolitana</v>
      </c>
      <c r="C247" s="4">
        <v>44131</v>
      </c>
      <c r="D247" s="3">
        <f>+VLOOKUP(A247,Codigos_mercados_mayoristas[],3,0)</f>
        <v>13</v>
      </c>
      <c r="E247" s="3" t="s">
        <v>655</v>
      </c>
      <c r="F247" s="3" t="str">
        <f>+VLOOKUP(G247,Codigos_class_frutas[],2,0)</f>
        <v>Otros</v>
      </c>
      <c r="G247" s="3" t="s">
        <v>209</v>
      </c>
      <c r="H247" s="3" t="s">
        <v>210</v>
      </c>
      <c r="I247" s="3" t="s">
        <v>235</v>
      </c>
      <c r="J247" s="2">
        <v>45</v>
      </c>
      <c r="K247" s="2">
        <v>24000</v>
      </c>
      <c r="L247" s="2">
        <v>24000</v>
      </c>
      <c r="M247" s="2">
        <v>24000</v>
      </c>
      <c r="N247" s="3" t="s">
        <v>220</v>
      </c>
      <c r="O247" s="9" t="s">
        <v>45</v>
      </c>
      <c r="P247" s="2" t="e">
        <f>+Precio_diario_frutas[[#This Row],[Precio promedio ponderado]]/#REF!</f>
        <v>#REF!</v>
      </c>
      <c r="Q247" s="2">
        <f>+VLOOKUP(Precio_diario_frutas[[#This Row],[Unidad de comercialización]],Codigos_kg[],2,0)</f>
        <v>10</v>
      </c>
    </row>
    <row r="248" spans="1:17" hidden="1" x14ac:dyDescent="0.35">
      <c r="A248" s="8" t="s">
        <v>174</v>
      </c>
      <c r="B248" s="3" t="str">
        <f>+VLOOKUP(A248,Codigos_mercados_mayoristas[],2,0)</f>
        <v>Metropolitana</v>
      </c>
      <c r="C248" s="4">
        <v>44131</v>
      </c>
      <c r="D248" s="3">
        <f>+VLOOKUP(A248,Codigos_mercados_mayoristas[],3,0)</f>
        <v>13</v>
      </c>
      <c r="E248" s="3" t="s">
        <v>655</v>
      </c>
      <c r="F248" s="3" t="str">
        <f>+VLOOKUP(G248,Codigos_class_frutas[],2,0)</f>
        <v>Otros</v>
      </c>
      <c r="G248" s="3" t="s">
        <v>209</v>
      </c>
      <c r="H248" s="3" t="s">
        <v>210</v>
      </c>
      <c r="I248" s="3" t="s">
        <v>19</v>
      </c>
      <c r="J248" s="2">
        <v>90</v>
      </c>
      <c r="K248" s="2">
        <v>20000</v>
      </c>
      <c r="L248" s="2">
        <v>20000</v>
      </c>
      <c r="M248" s="2">
        <v>20000</v>
      </c>
      <c r="N248" s="3" t="s">
        <v>220</v>
      </c>
      <c r="O248" s="9" t="s">
        <v>45</v>
      </c>
      <c r="P248" s="2" t="e">
        <f>+Precio_diario_frutas[[#This Row],[Precio promedio ponderado]]/#REF!</f>
        <v>#REF!</v>
      </c>
      <c r="Q248" s="2">
        <f>+VLOOKUP(Precio_diario_frutas[[#This Row],[Unidad de comercialización]],Codigos_kg[],2,0)</f>
        <v>10</v>
      </c>
    </row>
    <row r="249" spans="1:17" hidden="1" x14ac:dyDescent="0.35">
      <c r="A249" s="8" t="s">
        <v>174</v>
      </c>
      <c r="B249" s="3" t="str">
        <f>+VLOOKUP(A249,Codigos_mercados_mayoristas[],2,0)</f>
        <v>Metropolitana</v>
      </c>
      <c r="C249" s="4">
        <v>44131</v>
      </c>
      <c r="D249" s="3">
        <f>+VLOOKUP(A249,Codigos_mercados_mayoristas[],3,0)</f>
        <v>13</v>
      </c>
      <c r="E249" s="3" t="s">
        <v>655</v>
      </c>
      <c r="F249" s="3" t="str">
        <f>+VLOOKUP(G249,Codigos_class_frutas[],2,0)</f>
        <v>Berries</v>
      </c>
      <c r="G249" s="3" t="s">
        <v>212</v>
      </c>
      <c r="H249" s="3" t="s">
        <v>12</v>
      </c>
      <c r="I249" s="3" t="s">
        <v>200</v>
      </c>
      <c r="J249" s="2">
        <v>3750</v>
      </c>
      <c r="K249" s="2">
        <v>7000</v>
      </c>
      <c r="L249" s="2">
        <v>8000</v>
      </c>
      <c r="M249" s="2">
        <v>7513.3329999999996</v>
      </c>
      <c r="N249" s="3" t="s">
        <v>213</v>
      </c>
      <c r="O249" s="9" t="s">
        <v>155</v>
      </c>
      <c r="P249" s="2" t="e">
        <f>+Precio_diario_frutas[[#This Row],[Precio promedio ponderado]]/#REF!</f>
        <v>#REF!</v>
      </c>
      <c r="Q249" s="2">
        <f>+VLOOKUP(Precio_diario_frutas[[#This Row],[Unidad de comercialización]],Codigos_kg[],2,0)</f>
        <v>7</v>
      </c>
    </row>
    <row r="250" spans="1:17" hidden="1" x14ac:dyDescent="0.35">
      <c r="A250" s="8" t="s">
        <v>174</v>
      </c>
      <c r="B250" s="3" t="str">
        <f>+VLOOKUP(A250,Codigos_mercados_mayoristas[],2,0)</f>
        <v>Metropolitana</v>
      </c>
      <c r="C250" s="4">
        <v>44131</v>
      </c>
      <c r="D250" s="3">
        <f>+VLOOKUP(A250,Codigos_mercados_mayoristas[],3,0)</f>
        <v>13</v>
      </c>
      <c r="E250" s="3" t="s">
        <v>655</v>
      </c>
      <c r="F250" s="3" t="str">
        <f>+VLOOKUP(G250,Codigos_class_frutas[],2,0)</f>
        <v>Berries</v>
      </c>
      <c r="G250" s="3" t="s">
        <v>212</v>
      </c>
      <c r="H250" s="3" t="s">
        <v>12</v>
      </c>
      <c r="I250" s="3" t="s">
        <v>19</v>
      </c>
      <c r="J250" s="2">
        <v>1700</v>
      </c>
      <c r="K250" s="2">
        <v>5500</v>
      </c>
      <c r="L250" s="2">
        <v>6500</v>
      </c>
      <c r="M250" s="2">
        <v>6000</v>
      </c>
      <c r="N250" s="3" t="s">
        <v>213</v>
      </c>
      <c r="O250" s="9" t="s">
        <v>155</v>
      </c>
      <c r="P250" s="2" t="e">
        <f>+Precio_diario_frutas[[#This Row],[Precio promedio ponderado]]/#REF!</f>
        <v>#REF!</v>
      </c>
      <c r="Q250" s="2">
        <f>+VLOOKUP(Precio_diario_frutas[[#This Row],[Unidad de comercialización]],Codigos_kg[],2,0)</f>
        <v>7</v>
      </c>
    </row>
    <row r="251" spans="1:17" hidden="1" x14ac:dyDescent="0.35">
      <c r="A251" s="8" t="s">
        <v>174</v>
      </c>
      <c r="B251" s="3" t="str">
        <f>+VLOOKUP(A251,Codigos_mercados_mayoristas[],2,0)</f>
        <v>Metropolitana</v>
      </c>
      <c r="C251" s="4">
        <v>44131</v>
      </c>
      <c r="D251" s="3">
        <f>+VLOOKUP(A251,Codigos_mercados_mayoristas[],3,0)</f>
        <v>13</v>
      </c>
      <c r="E251" s="3" t="s">
        <v>655</v>
      </c>
      <c r="F251" s="3" t="str">
        <f>+VLOOKUP(G251,Codigos_class_frutas[],2,0)</f>
        <v>Berries</v>
      </c>
      <c r="G251" s="3" t="s">
        <v>212</v>
      </c>
      <c r="H251" s="3" t="s">
        <v>12</v>
      </c>
      <c r="I251" s="3" t="s">
        <v>13</v>
      </c>
      <c r="J251" s="2">
        <v>860</v>
      </c>
      <c r="K251" s="2">
        <v>4000</v>
      </c>
      <c r="L251" s="2">
        <v>4500</v>
      </c>
      <c r="M251" s="2">
        <v>4104.6509999999998</v>
      </c>
      <c r="N251" s="3" t="s">
        <v>213</v>
      </c>
      <c r="O251" s="9" t="s">
        <v>155</v>
      </c>
      <c r="P251" s="2" t="e">
        <f>+Precio_diario_frutas[[#This Row],[Precio promedio ponderado]]/#REF!</f>
        <v>#REF!</v>
      </c>
      <c r="Q251" s="2">
        <f>+VLOOKUP(Precio_diario_frutas[[#This Row],[Unidad de comercialización]],Codigos_kg[],2,0)</f>
        <v>7</v>
      </c>
    </row>
    <row r="252" spans="1:17" hidden="1" x14ac:dyDescent="0.35">
      <c r="A252" s="8" t="s">
        <v>174</v>
      </c>
      <c r="B252" s="3" t="str">
        <f>+VLOOKUP(A252,Codigos_mercados_mayoristas[],2,0)</f>
        <v>Metropolitana</v>
      </c>
      <c r="C252" s="4">
        <v>44131</v>
      </c>
      <c r="D252" s="3">
        <f>+VLOOKUP(A252,Codigos_mercados_mayoristas[],3,0)</f>
        <v>13</v>
      </c>
      <c r="E252" s="3" t="s">
        <v>655</v>
      </c>
      <c r="F252" s="3" t="str">
        <f>+VLOOKUP(G252,Codigos_class_frutas[],2,0)</f>
        <v>Cítricos</v>
      </c>
      <c r="G252" s="3" t="s">
        <v>214</v>
      </c>
      <c r="H252" s="3" t="s">
        <v>12</v>
      </c>
      <c r="I252" s="3" t="s">
        <v>215</v>
      </c>
      <c r="J252" s="2">
        <v>180</v>
      </c>
      <c r="K252" s="2">
        <v>5000</v>
      </c>
      <c r="L252" s="2">
        <v>5000</v>
      </c>
      <c r="M252" s="2">
        <v>5000</v>
      </c>
      <c r="N252" s="3" t="s">
        <v>121</v>
      </c>
      <c r="O252" s="9" t="s">
        <v>45</v>
      </c>
      <c r="P252" s="2" t="e">
        <f>+Precio_diario_frutas[[#This Row],[Precio promedio ponderado]]/#REF!</f>
        <v>#REF!</v>
      </c>
      <c r="Q252" s="2">
        <f>+VLOOKUP(Precio_diario_frutas[[#This Row],[Unidad de comercialización]],Codigos_kg[],2,0)</f>
        <v>18</v>
      </c>
    </row>
    <row r="253" spans="1:17" hidden="1" x14ac:dyDescent="0.35">
      <c r="A253" s="8" t="s">
        <v>174</v>
      </c>
      <c r="B253" s="3" t="str">
        <f>+VLOOKUP(A253,Codigos_mercados_mayoristas[],2,0)</f>
        <v>Metropolitana</v>
      </c>
      <c r="C253" s="4">
        <v>44131</v>
      </c>
      <c r="D253" s="3">
        <f>+VLOOKUP(A253,Codigos_mercados_mayoristas[],3,0)</f>
        <v>13</v>
      </c>
      <c r="E253" s="3" t="s">
        <v>655</v>
      </c>
      <c r="F253" s="3" t="str">
        <f>+VLOOKUP(G253,Codigos_class_frutas[],2,0)</f>
        <v>Cítricos</v>
      </c>
      <c r="G253" s="3" t="s">
        <v>214</v>
      </c>
      <c r="H253" s="3" t="s">
        <v>12</v>
      </c>
      <c r="I253" s="3" t="s">
        <v>215</v>
      </c>
      <c r="J253" s="2">
        <v>250</v>
      </c>
      <c r="K253" s="2">
        <v>5000</v>
      </c>
      <c r="L253" s="2">
        <v>5000</v>
      </c>
      <c r="M253" s="2">
        <v>5000</v>
      </c>
      <c r="N253" s="3" t="s">
        <v>121</v>
      </c>
      <c r="O253" s="9" t="s">
        <v>118</v>
      </c>
      <c r="P253" s="2" t="e">
        <f>+Precio_diario_frutas[[#This Row],[Precio promedio ponderado]]/#REF!</f>
        <v>#REF!</v>
      </c>
      <c r="Q253" s="2">
        <f>+VLOOKUP(Precio_diario_frutas[[#This Row],[Unidad de comercialización]],Codigos_kg[],2,0)</f>
        <v>18</v>
      </c>
    </row>
    <row r="254" spans="1:17" hidden="1" x14ac:dyDescent="0.35">
      <c r="A254" s="8" t="s">
        <v>174</v>
      </c>
      <c r="B254" s="3" t="str">
        <f>+VLOOKUP(A254,Codigos_mercados_mayoristas[],2,0)</f>
        <v>Metropolitana</v>
      </c>
      <c r="C254" s="4">
        <v>44131</v>
      </c>
      <c r="D254" s="3">
        <f>+VLOOKUP(A254,Codigos_mercados_mayoristas[],3,0)</f>
        <v>13</v>
      </c>
      <c r="E254" s="3" t="s">
        <v>655</v>
      </c>
      <c r="F254" s="3" t="str">
        <f>+VLOOKUP(G254,Codigos_class_frutas[],2,0)</f>
        <v>Cítricos</v>
      </c>
      <c r="G254" s="3" t="s">
        <v>214</v>
      </c>
      <c r="H254" s="3" t="s">
        <v>12</v>
      </c>
      <c r="I254" s="3" t="s">
        <v>216</v>
      </c>
      <c r="J254" s="2">
        <v>180</v>
      </c>
      <c r="K254" s="2">
        <v>4000</v>
      </c>
      <c r="L254" s="2">
        <v>4000</v>
      </c>
      <c r="M254" s="2">
        <v>4000</v>
      </c>
      <c r="N254" s="3" t="s">
        <v>121</v>
      </c>
      <c r="O254" s="9" t="s">
        <v>45</v>
      </c>
      <c r="P254" s="2" t="e">
        <f>+Precio_diario_frutas[[#This Row],[Precio promedio ponderado]]/#REF!</f>
        <v>#REF!</v>
      </c>
      <c r="Q254" s="2">
        <f>+VLOOKUP(Precio_diario_frutas[[#This Row],[Unidad de comercialización]],Codigos_kg[],2,0)</f>
        <v>18</v>
      </c>
    </row>
    <row r="255" spans="1:17" hidden="1" x14ac:dyDescent="0.35">
      <c r="A255" s="8" t="s">
        <v>174</v>
      </c>
      <c r="B255" s="3" t="str">
        <f>+VLOOKUP(A255,Codigos_mercados_mayoristas[],2,0)</f>
        <v>Metropolitana</v>
      </c>
      <c r="C255" s="4">
        <v>44131</v>
      </c>
      <c r="D255" s="3">
        <f>+VLOOKUP(A255,Codigos_mercados_mayoristas[],3,0)</f>
        <v>13</v>
      </c>
      <c r="E255" s="3" t="s">
        <v>655</v>
      </c>
      <c r="F255" s="3" t="str">
        <f>+VLOOKUP(G255,Codigos_class_frutas[],2,0)</f>
        <v>Cítricos</v>
      </c>
      <c r="G255" s="3" t="s">
        <v>214</v>
      </c>
      <c r="H255" s="3" t="s">
        <v>12</v>
      </c>
      <c r="I255" s="3" t="s">
        <v>216</v>
      </c>
      <c r="J255" s="2">
        <v>200</v>
      </c>
      <c r="K255" s="2">
        <v>4000</v>
      </c>
      <c r="L255" s="2">
        <v>4000</v>
      </c>
      <c r="M255" s="2">
        <v>4000</v>
      </c>
      <c r="N255" s="3" t="s">
        <v>121</v>
      </c>
      <c r="O255" s="9" t="s">
        <v>118</v>
      </c>
      <c r="P255" s="2" t="e">
        <f>+Precio_diario_frutas[[#This Row],[Precio promedio ponderado]]/#REF!</f>
        <v>#REF!</v>
      </c>
      <c r="Q255" s="2">
        <f>+VLOOKUP(Precio_diario_frutas[[#This Row],[Unidad de comercialización]],Codigos_kg[],2,0)</f>
        <v>18</v>
      </c>
    </row>
    <row r="256" spans="1:17" hidden="1" x14ac:dyDescent="0.35">
      <c r="A256" s="8" t="s">
        <v>174</v>
      </c>
      <c r="B256" s="3" t="str">
        <f>+VLOOKUP(A256,Codigos_mercados_mayoristas[],2,0)</f>
        <v>Metropolitana</v>
      </c>
      <c r="C256" s="4">
        <v>44131</v>
      </c>
      <c r="D256" s="3">
        <f>+VLOOKUP(A256,Codigos_mercados_mayoristas[],3,0)</f>
        <v>13</v>
      </c>
      <c r="E256" s="3" t="s">
        <v>655</v>
      </c>
      <c r="F256" s="3" t="str">
        <f>+VLOOKUP(G256,Codigos_class_frutas[],2,0)</f>
        <v>Cítricos</v>
      </c>
      <c r="G256" s="3" t="s">
        <v>214</v>
      </c>
      <c r="H256" s="3" t="s">
        <v>12</v>
      </c>
      <c r="I256" s="3" t="s">
        <v>217</v>
      </c>
      <c r="J256" s="2">
        <v>120</v>
      </c>
      <c r="K256" s="2">
        <v>3500</v>
      </c>
      <c r="L256" s="2">
        <v>3500</v>
      </c>
      <c r="M256" s="2">
        <v>3500</v>
      </c>
      <c r="N256" s="3" t="s">
        <v>121</v>
      </c>
      <c r="O256" s="9" t="s">
        <v>45</v>
      </c>
      <c r="P256" s="2" t="e">
        <f>+Precio_diario_frutas[[#This Row],[Precio promedio ponderado]]/#REF!</f>
        <v>#REF!</v>
      </c>
      <c r="Q256" s="2">
        <f>+VLOOKUP(Precio_diario_frutas[[#This Row],[Unidad de comercialización]],Codigos_kg[],2,0)</f>
        <v>18</v>
      </c>
    </row>
    <row r="257" spans="1:17" hidden="1" x14ac:dyDescent="0.35">
      <c r="A257" s="8" t="s">
        <v>174</v>
      </c>
      <c r="B257" s="3" t="str">
        <f>+VLOOKUP(A257,Codigos_mercados_mayoristas[],2,0)</f>
        <v>Metropolitana</v>
      </c>
      <c r="C257" s="4">
        <v>44131</v>
      </c>
      <c r="D257" s="3">
        <f>+VLOOKUP(A257,Codigos_mercados_mayoristas[],3,0)</f>
        <v>13</v>
      </c>
      <c r="E257" s="3" t="s">
        <v>655</v>
      </c>
      <c r="F257" s="3" t="str">
        <f>+VLOOKUP(G257,Codigos_class_frutas[],2,0)</f>
        <v>Cítricos</v>
      </c>
      <c r="G257" s="3" t="s">
        <v>214</v>
      </c>
      <c r="H257" s="3" t="s">
        <v>12</v>
      </c>
      <c r="I257" s="3" t="s">
        <v>217</v>
      </c>
      <c r="J257" s="2">
        <v>150</v>
      </c>
      <c r="K257" s="2">
        <v>3500</v>
      </c>
      <c r="L257" s="2">
        <v>3500</v>
      </c>
      <c r="M257" s="2">
        <v>3500</v>
      </c>
      <c r="N257" s="3" t="s">
        <v>121</v>
      </c>
      <c r="O257" s="9" t="s">
        <v>118</v>
      </c>
      <c r="P257" s="2" t="e">
        <f>+Precio_diario_frutas[[#This Row],[Precio promedio ponderado]]/#REF!</f>
        <v>#REF!</v>
      </c>
      <c r="Q257" s="2">
        <f>+VLOOKUP(Precio_diario_frutas[[#This Row],[Unidad de comercialización]],Codigos_kg[],2,0)</f>
        <v>18</v>
      </c>
    </row>
    <row r="258" spans="1:17" hidden="1" x14ac:dyDescent="0.35">
      <c r="A258" s="8" t="s">
        <v>174</v>
      </c>
      <c r="B258" s="3" t="str">
        <f>+VLOOKUP(A258,Codigos_mercados_mayoristas[],2,0)</f>
        <v>Metropolitana</v>
      </c>
      <c r="C258" s="4">
        <v>44131</v>
      </c>
      <c r="D258" s="3">
        <f>+VLOOKUP(A258,Codigos_mercados_mayoristas[],3,0)</f>
        <v>13</v>
      </c>
      <c r="E258" s="3" t="s">
        <v>655</v>
      </c>
      <c r="F258" s="3" t="str">
        <f>+VLOOKUP(G258,Codigos_class_frutas[],2,0)</f>
        <v>Cítricos</v>
      </c>
      <c r="G258" s="3" t="s">
        <v>218</v>
      </c>
      <c r="H258" s="3" t="s">
        <v>219</v>
      </c>
      <c r="I258" s="3" t="s">
        <v>200</v>
      </c>
      <c r="J258" s="2">
        <v>240</v>
      </c>
      <c r="K258" s="2">
        <v>8000</v>
      </c>
      <c r="L258" s="2">
        <v>8000</v>
      </c>
      <c r="M258" s="2">
        <v>8000</v>
      </c>
      <c r="N258" s="3" t="s">
        <v>220</v>
      </c>
      <c r="O258" s="9" t="s">
        <v>45</v>
      </c>
      <c r="P258" s="2" t="e">
        <f>+Precio_diario_frutas[[#This Row],[Precio promedio ponderado]]/#REF!</f>
        <v>#REF!</v>
      </c>
      <c r="Q258" s="2">
        <f>+VLOOKUP(Precio_diario_frutas[[#This Row],[Unidad de comercialización]],Codigos_kg[],2,0)</f>
        <v>10</v>
      </c>
    </row>
    <row r="259" spans="1:17" hidden="1" x14ac:dyDescent="0.35">
      <c r="A259" s="8" t="s">
        <v>174</v>
      </c>
      <c r="B259" s="3" t="str">
        <f>+VLOOKUP(A259,Codigos_mercados_mayoristas[],2,0)</f>
        <v>Metropolitana</v>
      </c>
      <c r="C259" s="4">
        <v>44131</v>
      </c>
      <c r="D259" s="3">
        <f>+VLOOKUP(A259,Codigos_mercados_mayoristas[],3,0)</f>
        <v>13</v>
      </c>
      <c r="E259" s="3" t="s">
        <v>655</v>
      </c>
      <c r="F259" s="3" t="str">
        <f>+VLOOKUP(G259,Codigos_class_frutas[],2,0)</f>
        <v>Cítricos</v>
      </c>
      <c r="G259" s="3" t="s">
        <v>218</v>
      </c>
      <c r="H259" s="3" t="s">
        <v>219</v>
      </c>
      <c r="I259" s="3" t="s">
        <v>19</v>
      </c>
      <c r="J259" s="2">
        <v>360</v>
      </c>
      <c r="K259" s="2">
        <v>6000</v>
      </c>
      <c r="L259" s="2">
        <v>6000</v>
      </c>
      <c r="M259" s="2">
        <v>6000</v>
      </c>
      <c r="N259" s="3" t="s">
        <v>220</v>
      </c>
      <c r="O259" s="9" t="s">
        <v>45</v>
      </c>
      <c r="P259" s="2" t="e">
        <f>+Precio_diario_frutas[[#This Row],[Precio promedio ponderado]]/#REF!</f>
        <v>#REF!</v>
      </c>
      <c r="Q259" s="2">
        <f>+VLOOKUP(Precio_diario_frutas[[#This Row],[Unidad de comercialización]],Codigos_kg[],2,0)</f>
        <v>10</v>
      </c>
    </row>
    <row r="260" spans="1:17" hidden="1" x14ac:dyDescent="0.35">
      <c r="A260" s="8" t="s">
        <v>174</v>
      </c>
      <c r="B260" s="3" t="str">
        <f>+VLOOKUP(A260,Codigos_mercados_mayoristas[],2,0)</f>
        <v>Metropolitana</v>
      </c>
      <c r="C260" s="4">
        <v>44131</v>
      </c>
      <c r="D260" s="3">
        <f>+VLOOKUP(A260,Codigos_mercados_mayoristas[],3,0)</f>
        <v>13</v>
      </c>
      <c r="E260" s="3" t="s">
        <v>655</v>
      </c>
      <c r="F260" s="3" t="str">
        <f>+VLOOKUP(G260,Codigos_class_frutas[],2,0)</f>
        <v>Cítricos</v>
      </c>
      <c r="G260" s="3" t="s">
        <v>218</v>
      </c>
      <c r="H260" s="3" t="s">
        <v>219</v>
      </c>
      <c r="I260" s="3" t="s">
        <v>13</v>
      </c>
      <c r="J260" s="2">
        <v>240</v>
      </c>
      <c r="K260" s="2">
        <v>4000</v>
      </c>
      <c r="L260" s="2">
        <v>4000</v>
      </c>
      <c r="M260" s="2">
        <v>4000</v>
      </c>
      <c r="N260" s="3" t="s">
        <v>220</v>
      </c>
      <c r="O260" s="9" t="s">
        <v>45</v>
      </c>
      <c r="P260" s="2" t="e">
        <f>+Precio_diario_frutas[[#This Row],[Precio promedio ponderado]]/#REF!</f>
        <v>#REF!</v>
      </c>
      <c r="Q260" s="2">
        <f>+VLOOKUP(Precio_diario_frutas[[#This Row],[Unidad de comercialización]],Codigos_kg[],2,0)</f>
        <v>10</v>
      </c>
    </row>
    <row r="261" spans="1:17" hidden="1" x14ac:dyDescent="0.35">
      <c r="A261" s="8" t="s">
        <v>174</v>
      </c>
      <c r="B261" s="3" t="str">
        <f>+VLOOKUP(A261,Codigos_mercados_mayoristas[],2,0)</f>
        <v>Metropolitana</v>
      </c>
      <c r="C261" s="4">
        <v>44131</v>
      </c>
      <c r="D261" s="3">
        <f>+VLOOKUP(A261,Codigos_mercados_mayoristas[],3,0)</f>
        <v>13</v>
      </c>
      <c r="E261" s="3" t="s">
        <v>655</v>
      </c>
      <c r="F261" s="3" t="str">
        <f>+VLOOKUP(G261,Codigos_class_frutas[],2,0)</f>
        <v>Tropicales y subtropicales</v>
      </c>
      <c r="G261" s="3" t="s">
        <v>229</v>
      </c>
      <c r="H261" s="3" t="s">
        <v>12</v>
      </c>
      <c r="I261" s="3" t="s">
        <v>200</v>
      </c>
      <c r="J261" s="2">
        <v>684</v>
      </c>
      <c r="K261" s="2">
        <v>6000</v>
      </c>
      <c r="L261" s="2">
        <v>7000</v>
      </c>
      <c r="M261" s="2">
        <v>6500</v>
      </c>
      <c r="N261" s="3" t="s">
        <v>230</v>
      </c>
      <c r="O261" s="9" t="s">
        <v>34</v>
      </c>
      <c r="P261" s="2" t="e">
        <f>+Precio_diario_frutas[[#This Row],[Precio promedio ponderado]]/#REF!</f>
        <v>#REF!</v>
      </c>
      <c r="Q261" s="2">
        <f>+VLOOKUP(Precio_diario_frutas[[#This Row],[Unidad de comercialización]],Codigos_kg[],2,0)</f>
        <v>4</v>
      </c>
    </row>
    <row r="262" spans="1:17" hidden="1" x14ac:dyDescent="0.35">
      <c r="A262" s="8" t="s">
        <v>174</v>
      </c>
      <c r="B262" s="3" t="str">
        <f>+VLOOKUP(A262,Codigos_mercados_mayoristas[],2,0)</f>
        <v>Metropolitana</v>
      </c>
      <c r="C262" s="4">
        <v>44131</v>
      </c>
      <c r="D262" s="3">
        <f>+VLOOKUP(A262,Codigos_mercados_mayoristas[],3,0)</f>
        <v>13</v>
      </c>
      <c r="E262" s="3" t="s">
        <v>655</v>
      </c>
      <c r="F262" s="3" t="str">
        <f>+VLOOKUP(G262,Codigos_class_frutas[],2,0)</f>
        <v>Tropicales y subtropicales</v>
      </c>
      <c r="G262" s="3" t="s">
        <v>229</v>
      </c>
      <c r="H262" s="3" t="s">
        <v>12</v>
      </c>
      <c r="I262" s="3" t="s">
        <v>19</v>
      </c>
      <c r="J262" s="2">
        <v>684</v>
      </c>
      <c r="K262" s="2">
        <v>6000</v>
      </c>
      <c r="L262" s="2">
        <v>7000</v>
      </c>
      <c r="M262" s="2">
        <v>6500</v>
      </c>
      <c r="N262" s="3" t="s">
        <v>230</v>
      </c>
      <c r="O262" s="9" t="s">
        <v>34</v>
      </c>
      <c r="P262" s="2" t="e">
        <f>+Precio_diario_frutas[[#This Row],[Precio promedio ponderado]]/#REF!</f>
        <v>#REF!</v>
      </c>
      <c r="Q262" s="2">
        <f>+VLOOKUP(Precio_diario_frutas[[#This Row],[Unidad de comercialización]],Codigos_kg[],2,0)</f>
        <v>4</v>
      </c>
    </row>
    <row r="263" spans="1:17" hidden="1" x14ac:dyDescent="0.35">
      <c r="A263" s="8" t="s">
        <v>174</v>
      </c>
      <c r="B263" s="3" t="str">
        <f>+VLOOKUP(A263,Codigos_mercados_mayoristas[],2,0)</f>
        <v>Metropolitana</v>
      </c>
      <c r="C263" s="4">
        <v>44131</v>
      </c>
      <c r="D263" s="3">
        <f>+VLOOKUP(A263,Codigos_mercados_mayoristas[],3,0)</f>
        <v>13</v>
      </c>
      <c r="E263" s="3" t="s">
        <v>655</v>
      </c>
      <c r="F263" s="3" t="str">
        <f>+VLOOKUP(G263,Codigos_class_frutas[],2,0)</f>
        <v>Tropicales y subtropicales</v>
      </c>
      <c r="G263" s="3" t="s">
        <v>229</v>
      </c>
      <c r="H263" s="3" t="s">
        <v>12</v>
      </c>
      <c r="I263" s="3" t="s">
        <v>13</v>
      </c>
      <c r="J263" s="2">
        <v>684</v>
      </c>
      <c r="K263" s="2">
        <v>6000</v>
      </c>
      <c r="L263" s="2">
        <v>7000</v>
      </c>
      <c r="M263" s="2">
        <v>6500</v>
      </c>
      <c r="N263" s="3" t="s">
        <v>230</v>
      </c>
      <c r="O263" s="9" t="s">
        <v>34</v>
      </c>
      <c r="P263" s="2" t="e">
        <f>+Precio_diario_frutas[[#This Row],[Precio promedio ponderado]]/#REF!</f>
        <v>#REF!</v>
      </c>
      <c r="Q263" s="2">
        <f>+VLOOKUP(Precio_diario_frutas[[#This Row],[Unidad de comercialización]],Codigos_kg[],2,0)</f>
        <v>4</v>
      </c>
    </row>
    <row r="264" spans="1:17" hidden="1" x14ac:dyDescent="0.35">
      <c r="A264" s="8" t="s">
        <v>174</v>
      </c>
      <c r="B264" s="3" t="str">
        <f>+VLOOKUP(A264,Codigos_mercados_mayoristas[],2,0)</f>
        <v>Metropolitana</v>
      </c>
      <c r="C264" s="4">
        <v>44131</v>
      </c>
      <c r="D264" s="3">
        <f>+VLOOKUP(A264,Codigos_mercados_mayoristas[],3,0)</f>
        <v>13</v>
      </c>
      <c r="E264" s="3" t="s">
        <v>655</v>
      </c>
      <c r="F264" s="3" t="str">
        <f>+VLOOKUP(G264,Codigos_class_frutas[],2,0)</f>
        <v>Frutos de pepita</v>
      </c>
      <c r="G264" s="3" t="s">
        <v>231</v>
      </c>
      <c r="H264" s="3" t="s">
        <v>232</v>
      </c>
      <c r="I264" s="3" t="s">
        <v>284</v>
      </c>
      <c r="J264" s="2">
        <v>98</v>
      </c>
      <c r="K264" s="2">
        <v>17000</v>
      </c>
      <c r="L264" s="2">
        <v>18000</v>
      </c>
      <c r="M264" s="2">
        <v>17500</v>
      </c>
      <c r="N264" s="3" t="s">
        <v>285</v>
      </c>
      <c r="O264" s="9" t="s">
        <v>123</v>
      </c>
      <c r="P264" s="2" t="e">
        <f>+Precio_diario_frutas[[#This Row],[Precio promedio ponderado]]/#REF!</f>
        <v>#REF!</v>
      </c>
      <c r="Q264" s="2">
        <f>+VLOOKUP(Precio_diario_frutas[[#This Row],[Unidad de comercialización]],Codigos_kg[],2,0)</f>
        <v>18</v>
      </c>
    </row>
    <row r="265" spans="1:17" hidden="1" x14ac:dyDescent="0.35">
      <c r="A265" s="8" t="s">
        <v>174</v>
      </c>
      <c r="B265" s="3" t="str">
        <f>+VLOOKUP(A265,Codigos_mercados_mayoristas[],2,0)</f>
        <v>Metropolitana</v>
      </c>
      <c r="C265" s="4">
        <v>44131</v>
      </c>
      <c r="D265" s="3">
        <f>+VLOOKUP(A265,Codigos_mercados_mayoristas[],3,0)</f>
        <v>13</v>
      </c>
      <c r="E265" s="3" t="s">
        <v>655</v>
      </c>
      <c r="F265" s="3" t="str">
        <f>+VLOOKUP(G265,Codigos_class_frutas[],2,0)</f>
        <v>Frutos de pepita</v>
      </c>
      <c r="G265" s="3" t="s">
        <v>231</v>
      </c>
      <c r="H265" s="3" t="s">
        <v>232</v>
      </c>
      <c r="I265" s="3" t="s">
        <v>19</v>
      </c>
      <c r="J265" s="2">
        <v>180</v>
      </c>
      <c r="K265" s="2">
        <v>12000</v>
      </c>
      <c r="L265" s="2">
        <v>12000</v>
      </c>
      <c r="M265" s="2">
        <v>12000</v>
      </c>
      <c r="N265" s="3" t="s">
        <v>261</v>
      </c>
      <c r="O265" s="9" t="s">
        <v>123</v>
      </c>
      <c r="P265" s="2" t="e">
        <f>+Precio_diario_frutas[[#This Row],[Precio promedio ponderado]]/#REF!</f>
        <v>#REF!</v>
      </c>
      <c r="Q265" s="2">
        <f>+VLOOKUP(Precio_diario_frutas[[#This Row],[Unidad de comercialización]],Codigos_kg[],2,0)</f>
        <v>15</v>
      </c>
    </row>
    <row r="266" spans="1:17" hidden="1" x14ac:dyDescent="0.35">
      <c r="A266" s="8" t="s">
        <v>174</v>
      </c>
      <c r="B266" s="3" t="str">
        <f>+VLOOKUP(A266,Codigos_mercados_mayoristas[],2,0)</f>
        <v>Metropolitana</v>
      </c>
      <c r="C266" s="4">
        <v>44131</v>
      </c>
      <c r="D266" s="3">
        <f>+VLOOKUP(A266,Codigos_mercados_mayoristas[],3,0)</f>
        <v>13</v>
      </c>
      <c r="E266" s="3" t="s">
        <v>655</v>
      </c>
      <c r="F266" s="3" t="str">
        <f>+VLOOKUP(G266,Codigos_class_frutas[],2,0)</f>
        <v>Frutos de pepita</v>
      </c>
      <c r="G266" s="3" t="s">
        <v>231</v>
      </c>
      <c r="H266" s="3" t="s">
        <v>232</v>
      </c>
      <c r="I266" s="3" t="s">
        <v>13</v>
      </c>
      <c r="J266" s="2">
        <v>150</v>
      </c>
      <c r="K266" s="2">
        <v>10000</v>
      </c>
      <c r="L266" s="2">
        <v>10000</v>
      </c>
      <c r="M266" s="2">
        <v>10000</v>
      </c>
      <c r="N266" s="3" t="s">
        <v>261</v>
      </c>
      <c r="O266" s="9" t="s">
        <v>123</v>
      </c>
      <c r="P266" s="2" t="e">
        <f>+Precio_diario_frutas[[#This Row],[Precio promedio ponderado]]/#REF!</f>
        <v>#REF!</v>
      </c>
      <c r="Q266" s="2">
        <f>+VLOOKUP(Precio_diario_frutas[[#This Row],[Unidad de comercialización]],Codigos_kg[],2,0)</f>
        <v>15</v>
      </c>
    </row>
    <row r="267" spans="1:17" hidden="1" x14ac:dyDescent="0.35">
      <c r="A267" s="8" t="s">
        <v>174</v>
      </c>
      <c r="B267" s="3" t="str">
        <f>+VLOOKUP(A267,Codigos_mercados_mayoristas[],2,0)</f>
        <v>Metropolitana</v>
      </c>
      <c r="C267" s="4">
        <v>44131</v>
      </c>
      <c r="D267" s="3">
        <f>+VLOOKUP(A267,Codigos_mercados_mayoristas[],3,0)</f>
        <v>13</v>
      </c>
      <c r="E267" s="3" t="s">
        <v>655</v>
      </c>
      <c r="F267" s="3" t="str">
        <f>+VLOOKUP(G267,Codigos_class_frutas[],2,0)</f>
        <v>Frutos de pepita</v>
      </c>
      <c r="G267" s="3" t="s">
        <v>231</v>
      </c>
      <c r="H267" s="3" t="s">
        <v>236</v>
      </c>
      <c r="I267" s="3" t="s">
        <v>284</v>
      </c>
      <c r="J267" s="2">
        <v>98</v>
      </c>
      <c r="K267" s="2">
        <v>17000</v>
      </c>
      <c r="L267" s="2">
        <v>18000</v>
      </c>
      <c r="M267" s="2">
        <v>17500</v>
      </c>
      <c r="N267" s="3" t="s">
        <v>285</v>
      </c>
      <c r="O267" s="9" t="s">
        <v>123</v>
      </c>
      <c r="P267" s="2" t="e">
        <f>+Precio_diario_frutas[[#This Row],[Precio promedio ponderado]]/#REF!</f>
        <v>#REF!</v>
      </c>
      <c r="Q267" s="2">
        <f>+VLOOKUP(Precio_diario_frutas[[#This Row],[Unidad de comercialización]],Codigos_kg[],2,0)</f>
        <v>18</v>
      </c>
    </row>
    <row r="268" spans="1:17" hidden="1" x14ac:dyDescent="0.35">
      <c r="A268" s="8" t="s">
        <v>174</v>
      </c>
      <c r="B268" s="3" t="str">
        <f>+VLOOKUP(A268,Codigos_mercados_mayoristas[],2,0)</f>
        <v>Metropolitana</v>
      </c>
      <c r="C268" s="4">
        <v>44131</v>
      </c>
      <c r="D268" s="3">
        <f>+VLOOKUP(A268,Codigos_mercados_mayoristas[],3,0)</f>
        <v>13</v>
      </c>
      <c r="E268" s="3" t="s">
        <v>655</v>
      </c>
      <c r="F268" s="3" t="str">
        <f>+VLOOKUP(G268,Codigos_class_frutas[],2,0)</f>
        <v>Frutos de pepita</v>
      </c>
      <c r="G268" s="3" t="s">
        <v>231</v>
      </c>
      <c r="H268" s="3" t="s">
        <v>236</v>
      </c>
      <c r="I268" s="3" t="s">
        <v>19</v>
      </c>
      <c r="J268" s="2">
        <v>180</v>
      </c>
      <c r="K268" s="2">
        <v>12000</v>
      </c>
      <c r="L268" s="2">
        <v>12000</v>
      </c>
      <c r="M268" s="2">
        <v>12000</v>
      </c>
      <c r="N268" s="3" t="s">
        <v>286</v>
      </c>
      <c r="O268" s="9" t="s">
        <v>123</v>
      </c>
      <c r="P268" s="2" t="e">
        <f>+Precio_diario_frutas[[#This Row],[Precio promedio ponderado]]/#REF!</f>
        <v>#REF!</v>
      </c>
      <c r="Q268" s="2">
        <f>+VLOOKUP(Precio_diario_frutas[[#This Row],[Unidad de comercialización]],Codigos_kg[],2,0)</f>
        <v>15</v>
      </c>
    </row>
    <row r="269" spans="1:17" hidden="1" x14ac:dyDescent="0.35">
      <c r="A269" s="8" t="s">
        <v>174</v>
      </c>
      <c r="B269" s="3" t="str">
        <f>+VLOOKUP(A269,Codigos_mercados_mayoristas[],2,0)</f>
        <v>Metropolitana</v>
      </c>
      <c r="C269" s="4">
        <v>44131</v>
      </c>
      <c r="D269" s="3">
        <f>+VLOOKUP(A269,Codigos_mercados_mayoristas[],3,0)</f>
        <v>13</v>
      </c>
      <c r="E269" s="3" t="s">
        <v>655</v>
      </c>
      <c r="F269" s="3" t="str">
        <f>+VLOOKUP(G269,Codigos_class_frutas[],2,0)</f>
        <v>Frutos de pepita</v>
      </c>
      <c r="G269" s="3" t="s">
        <v>231</v>
      </c>
      <c r="H269" s="3" t="s">
        <v>236</v>
      </c>
      <c r="I269" s="3" t="s">
        <v>13</v>
      </c>
      <c r="J269" s="2">
        <v>150</v>
      </c>
      <c r="K269" s="2">
        <v>10000</v>
      </c>
      <c r="L269" s="2">
        <v>10000</v>
      </c>
      <c r="M269" s="2">
        <v>10000</v>
      </c>
      <c r="N269" s="3" t="s">
        <v>286</v>
      </c>
      <c r="O269" s="9" t="s">
        <v>123</v>
      </c>
      <c r="P269" s="2" t="e">
        <f>+Precio_diario_frutas[[#This Row],[Precio promedio ponderado]]/#REF!</f>
        <v>#REF!</v>
      </c>
      <c r="Q269" s="2">
        <f>+VLOOKUP(Precio_diario_frutas[[#This Row],[Unidad de comercialización]],Codigos_kg[],2,0)</f>
        <v>15</v>
      </c>
    </row>
    <row r="270" spans="1:17" hidden="1" x14ac:dyDescent="0.35">
      <c r="A270" s="8" t="s">
        <v>174</v>
      </c>
      <c r="B270" s="3" t="str">
        <f>+VLOOKUP(A270,Codigos_mercados_mayoristas[],2,0)</f>
        <v>Metropolitana</v>
      </c>
      <c r="C270" s="4">
        <v>44131</v>
      </c>
      <c r="D270" s="3">
        <f>+VLOOKUP(A270,Codigos_mercados_mayoristas[],3,0)</f>
        <v>13</v>
      </c>
      <c r="E270" s="3" t="s">
        <v>655</v>
      </c>
      <c r="F270" s="3" t="str">
        <f>+VLOOKUP(G270,Codigos_class_frutas[],2,0)</f>
        <v>Frutos de pepita</v>
      </c>
      <c r="G270" s="3" t="s">
        <v>231</v>
      </c>
      <c r="H270" s="3" t="s">
        <v>237</v>
      </c>
      <c r="I270" s="3" t="s">
        <v>284</v>
      </c>
      <c r="J270" s="2">
        <v>98</v>
      </c>
      <c r="K270" s="2">
        <v>14000</v>
      </c>
      <c r="L270" s="2">
        <v>15000</v>
      </c>
      <c r="M270" s="2">
        <v>14500</v>
      </c>
      <c r="N270" s="3" t="s">
        <v>285</v>
      </c>
      <c r="O270" s="9" t="s">
        <v>123</v>
      </c>
      <c r="P270" s="2" t="e">
        <f>+Precio_diario_frutas[[#This Row],[Precio promedio ponderado]]/#REF!</f>
        <v>#REF!</v>
      </c>
      <c r="Q270" s="2">
        <f>+VLOOKUP(Precio_diario_frutas[[#This Row],[Unidad de comercialización]],Codigos_kg[],2,0)</f>
        <v>18</v>
      </c>
    </row>
    <row r="271" spans="1:17" hidden="1" x14ac:dyDescent="0.35">
      <c r="A271" s="8" t="s">
        <v>174</v>
      </c>
      <c r="B271" s="3" t="str">
        <f>+VLOOKUP(A271,Codigos_mercados_mayoristas[],2,0)</f>
        <v>Metropolitana</v>
      </c>
      <c r="C271" s="4">
        <v>44131</v>
      </c>
      <c r="D271" s="3">
        <f>+VLOOKUP(A271,Codigos_mercados_mayoristas[],3,0)</f>
        <v>13</v>
      </c>
      <c r="E271" s="3" t="s">
        <v>655</v>
      </c>
      <c r="F271" s="3" t="str">
        <f>+VLOOKUP(G271,Codigos_class_frutas[],2,0)</f>
        <v>Cítricos</v>
      </c>
      <c r="G271" s="3" t="s">
        <v>221</v>
      </c>
      <c r="H271" s="3" t="s">
        <v>287</v>
      </c>
      <c r="I271" s="3" t="s">
        <v>19</v>
      </c>
      <c r="J271" s="2">
        <v>610</v>
      </c>
      <c r="K271" s="2">
        <v>11000</v>
      </c>
      <c r="L271" s="2">
        <v>12000</v>
      </c>
      <c r="M271" s="2">
        <v>11500</v>
      </c>
      <c r="N271" s="3" t="s">
        <v>121</v>
      </c>
      <c r="O271" s="9" t="s">
        <v>155</v>
      </c>
      <c r="P271" s="2" t="e">
        <f>+Precio_diario_frutas[[#This Row],[Precio promedio ponderado]]/#REF!</f>
        <v>#REF!</v>
      </c>
      <c r="Q271" s="2">
        <f>+VLOOKUP(Precio_diario_frutas[[#This Row],[Unidad de comercialización]],Codigos_kg[],2,0)</f>
        <v>18</v>
      </c>
    </row>
    <row r="272" spans="1:17" hidden="1" x14ac:dyDescent="0.35">
      <c r="A272" s="8" t="s">
        <v>174</v>
      </c>
      <c r="B272" s="3" t="str">
        <f>+VLOOKUP(A272,Codigos_mercados_mayoristas[],2,0)</f>
        <v>Metropolitana</v>
      </c>
      <c r="C272" s="4">
        <v>44131</v>
      </c>
      <c r="D272" s="3">
        <f>+VLOOKUP(A272,Codigos_mercados_mayoristas[],3,0)</f>
        <v>13</v>
      </c>
      <c r="E272" s="3" t="s">
        <v>655</v>
      </c>
      <c r="F272" s="3" t="str">
        <f>+VLOOKUP(G272,Codigos_class_frutas[],2,0)</f>
        <v>Cítricos</v>
      </c>
      <c r="G272" s="3" t="s">
        <v>221</v>
      </c>
      <c r="H272" s="3" t="s">
        <v>287</v>
      </c>
      <c r="I272" s="3" t="s">
        <v>13</v>
      </c>
      <c r="J272" s="2">
        <v>150</v>
      </c>
      <c r="K272" s="2">
        <v>10000</v>
      </c>
      <c r="L272" s="2">
        <v>10000</v>
      </c>
      <c r="M272" s="2">
        <v>10000</v>
      </c>
      <c r="N272" s="3" t="s">
        <v>121</v>
      </c>
      <c r="O272" s="9" t="s">
        <v>155</v>
      </c>
      <c r="P272" s="2" t="e">
        <f>+Precio_diario_frutas[[#This Row],[Precio promedio ponderado]]/#REF!</f>
        <v>#REF!</v>
      </c>
      <c r="Q272" s="2">
        <f>+VLOOKUP(Precio_diario_frutas[[#This Row],[Unidad de comercialización]],Codigos_kg[],2,0)</f>
        <v>18</v>
      </c>
    </row>
    <row r="273" spans="1:17" hidden="1" x14ac:dyDescent="0.35">
      <c r="A273" s="8" t="s">
        <v>174</v>
      </c>
      <c r="B273" s="3" t="str">
        <f>+VLOOKUP(A273,Codigos_mercados_mayoristas[],2,0)</f>
        <v>Metropolitana</v>
      </c>
      <c r="C273" s="4">
        <v>44131</v>
      </c>
      <c r="D273" s="3">
        <f>+VLOOKUP(A273,Codigos_mercados_mayoristas[],3,0)</f>
        <v>13</v>
      </c>
      <c r="E273" s="3" t="s">
        <v>655</v>
      </c>
      <c r="F273" s="3" t="str">
        <f>+VLOOKUP(G273,Codigos_class_frutas[],2,0)</f>
        <v>Cítricos</v>
      </c>
      <c r="G273" s="3" t="s">
        <v>221</v>
      </c>
      <c r="H273" s="3" t="s">
        <v>224</v>
      </c>
      <c r="I273" s="3" t="s">
        <v>19</v>
      </c>
      <c r="J273" s="2">
        <v>500</v>
      </c>
      <c r="K273" s="2">
        <v>11000</v>
      </c>
      <c r="L273" s="2">
        <v>12000</v>
      </c>
      <c r="M273" s="2">
        <v>11500</v>
      </c>
      <c r="N273" s="3" t="s">
        <v>121</v>
      </c>
      <c r="O273" s="9" t="s">
        <v>266</v>
      </c>
      <c r="P273" s="2" t="e">
        <f>+Precio_diario_frutas[[#This Row],[Precio promedio ponderado]]/#REF!</f>
        <v>#REF!</v>
      </c>
      <c r="Q273" s="2">
        <f>+VLOOKUP(Precio_diario_frutas[[#This Row],[Unidad de comercialización]],Codigos_kg[],2,0)</f>
        <v>18</v>
      </c>
    </row>
    <row r="274" spans="1:17" hidden="1" x14ac:dyDescent="0.35">
      <c r="A274" s="8" t="s">
        <v>174</v>
      </c>
      <c r="B274" s="3" t="str">
        <f>+VLOOKUP(A274,Codigos_mercados_mayoristas[],2,0)</f>
        <v>Metropolitana</v>
      </c>
      <c r="C274" s="4">
        <v>44131</v>
      </c>
      <c r="D274" s="3">
        <f>+VLOOKUP(A274,Codigos_mercados_mayoristas[],3,0)</f>
        <v>13</v>
      </c>
      <c r="E274" s="3" t="s">
        <v>655</v>
      </c>
      <c r="F274" s="3" t="str">
        <f>+VLOOKUP(G274,Codigos_class_frutas[],2,0)</f>
        <v>Oleaginosos</v>
      </c>
      <c r="G274" s="3" t="s">
        <v>225</v>
      </c>
      <c r="H274" s="3" t="s">
        <v>288</v>
      </c>
      <c r="I274" s="3" t="s">
        <v>200</v>
      </c>
      <c r="J274" s="2">
        <v>40</v>
      </c>
      <c r="K274" s="2">
        <v>2700</v>
      </c>
      <c r="L274" s="2">
        <v>2700</v>
      </c>
      <c r="M274" s="2">
        <v>2700</v>
      </c>
      <c r="N274" s="3" t="s">
        <v>253</v>
      </c>
      <c r="O274" s="9" t="s">
        <v>118</v>
      </c>
      <c r="P274" s="2" t="e">
        <f>+Precio_diario_frutas[[#This Row],[Precio promedio ponderado]]/#REF!</f>
        <v>#REF!</v>
      </c>
      <c r="Q274" s="2">
        <f>+VLOOKUP(Precio_diario_frutas[[#This Row],[Unidad de comercialización]],Codigos_kg[],2,0)</f>
        <v>1</v>
      </c>
    </row>
    <row r="275" spans="1:17" hidden="1" x14ac:dyDescent="0.35">
      <c r="A275" s="8" t="s">
        <v>174</v>
      </c>
      <c r="B275" s="3" t="str">
        <f>+VLOOKUP(A275,Codigos_mercados_mayoristas[],2,0)</f>
        <v>Metropolitana</v>
      </c>
      <c r="C275" s="4">
        <v>44131</v>
      </c>
      <c r="D275" s="3">
        <f>+VLOOKUP(A275,Codigos_mercados_mayoristas[],3,0)</f>
        <v>13</v>
      </c>
      <c r="E275" s="3" t="s">
        <v>655</v>
      </c>
      <c r="F275" s="3" t="str">
        <f>+VLOOKUP(G275,Codigos_class_frutas[],2,0)</f>
        <v>Oleaginosos</v>
      </c>
      <c r="G275" s="3" t="s">
        <v>225</v>
      </c>
      <c r="H275" s="3" t="s">
        <v>288</v>
      </c>
      <c r="I275" s="3" t="s">
        <v>235</v>
      </c>
      <c r="J275" s="2">
        <v>50</v>
      </c>
      <c r="K275" s="2">
        <v>2900</v>
      </c>
      <c r="L275" s="2">
        <v>2900</v>
      </c>
      <c r="M275" s="2">
        <v>2900</v>
      </c>
      <c r="N275" s="3" t="s">
        <v>253</v>
      </c>
      <c r="O275" s="9" t="s">
        <v>118</v>
      </c>
      <c r="P275" s="2" t="e">
        <f>+Precio_diario_frutas[[#This Row],[Precio promedio ponderado]]/#REF!</f>
        <v>#REF!</v>
      </c>
      <c r="Q275" s="2">
        <f>+VLOOKUP(Precio_diario_frutas[[#This Row],[Unidad de comercialización]],Codigos_kg[],2,0)</f>
        <v>1</v>
      </c>
    </row>
    <row r="276" spans="1:17" hidden="1" x14ac:dyDescent="0.35">
      <c r="A276" s="8" t="s">
        <v>174</v>
      </c>
      <c r="B276" s="3" t="str">
        <f>+VLOOKUP(A276,Codigos_mercados_mayoristas[],2,0)</f>
        <v>Metropolitana</v>
      </c>
      <c r="C276" s="4">
        <v>44131</v>
      </c>
      <c r="D276" s="3">
        <f>+VLOOKUP(A276,Codigos_mercados_mayoristas[],3,0)</f>
        <v>13</v>
      </c>
      <c r="E276" s="3" t="s">
        <v>655</v>
      </c>
      <c r="F276" s="3" t="str">
        <f>+VLOOKUP(G276,Codigos_class_frutas[],2,0)</f>
        <v>Oleaginosos</v>
      </c>
      <c r="G276" s="3" t="s">
        <v>225</v>
      </c>
      <c r="H276" s="3" t="s">
        <v>288</v>
      </c>
      <c r="I276" s="3" t="s">
        <v>19</v>
      </c>
      <c r="J276" s="2">
        <v>60</v>
      </c>
      <c r="K276" s="2">
        <v>2500</v>
      </c>
      <c r="L276" s="2">
        <v>2500</v>
      </c>
      <c r="M276" s="2">
        <v>2500</v>
      </c>
      <c r="N276" s="3" t="s">
        <v>253</v>
      </c>
      <c r="O276" s="9" t="s">
        <v>118</v>
      </c>
      <c r="P276" s="2" t="e">
        <f>+Precio_diario_frutas[[#This Row],[Precio promedio ponderado]]/#REF!</f>
        <v>#REF!</v>
      </c>
      <c r="Q276" s="2">
        <f>+VLOOKUP(Precio_diario_frutas[[#This Row],[Unidad de comercialización]],Codigos_kg[],2,0)</f>
        <v>1</v>
      </c>
    </row>
    <row r="277" spans="1:17" hidden="1" x14ac:dyDescent="0.35">
      <c r="A277" s="8" t="s">
        <v>174</v>
      </c>
      <c r="B277" s="3" t="str">
        <f>+VLOOKUP(A277,Codigos_mercados_mayoristas[],2,0)</f>
        <v>Metropolitana</v>
      </c>
      <c r="C277" s="4">
        <v>44131</v>
      </c>
      <c r="D277" s="3">
        <f>+VLOOKUP(A277,Codigos_mercados_mayoristas[],3,0)</f>
        <v>13</v>
      </c>
      <c r="E277" s="3" t="s">
        <v>655</v>
      </c>
      <c r="F277" s="3" t="str">
        <f>+VLOOKUP(G277,Codigos_class_frutas[],2,0)</f>
        <v>Oleaginosos</v>
      </c>
      <c r="G277" s="3" t="s">
        <v>225</v>
      </c>
      <c r="H277" s="3" t="s">
        <v>226</v>
      </c>
      <c r="I277" s="3" t="s">
        <v>200</v>
      </c>
      <c r="J277" s="2">
        <v>100</v>
      </c>
      <c r="K277" s="2">
        <v>3500</v>
      </c>
      <c r="L277" s="2">
        <v>3500</v>
      </c>
      <c r="M277" s="2">
        <v>3500</v>
      </c>
      <c r="N277" s="3" t="s">
        <v>253</v>
      </c>
      <c r="O277" s="9" t="s">
        <v>45</v>
      </c>
      <c r="P277" s="2" t="e">
        <f>+Precio_diario_frutas[[#This Row],[Precio promedio ponderado]]/#REF!</f>
        <v>#REF!</v>
      </c>
      <c r="Q277" s="2">
        <f>+VLOOKUP(Precio_diario_frutas[[#This Row],[Unidad de comercialización]],Codigos_kg[],2,0)</f>
        <v>1</v>
      </c>
    </row>
    <row r="278" spans="1:17" hidden="1" x14ac:dyDescent="0.35">
      <c r="A278" s="8" t="s">
        <v>174</v>
      </c>
      <c r="B278" s="3" t="str">
        <f>+VLOOKUP(A278,Codigos_mercados_mayoristas[],2,0)</f>
        <v>Metropolitana</v>
      </c>
      <c r="C278" s="4">
        <v>44131</v>
      </c>
      <c r="D278" s="3">
        <f>+VLOOKUP(A278,Codigos_mercados_mayoristas[],3,0)</f>
        <v>13</v>
      </c>
      <c r="E278" s="3" t="s">
        <v>655</v>
      </c>
      <c r="F278" s="3" t="str">
        <f>+VLOOKUP(G278,Codigos_class_frutas[],2,0)</f>
        <v>Oleaginosos</v>
      </c>
      <c r="G278" s="3" t="s">
        <v>225</v>
      </c>
      <c r="H278" s="3" t="s">
        <v>226</v>
      </c>
      <c r="I278" s="3" t="s">
        <v>200</v>
      </c>
      <c r="J278" s="2">
        <v>80</v>
      </c>
      <c r="K278" s="2">
        <v>3500</v>
      </c>
      <c r="L278" s="2">
        <v>3500</v>
      </c>
      <c r="M278" s="2">
        <v>3500</v>
      </c>
      <c r="N278" s="3" t="s">
        <v>253</v>
      </c>
      <c r="O278" s="9" t="s">
        <v>155</v>
      </c>
      <c r="P278" s="2" t="e">
        <f>+Precio_diario_frutas[[#This Row],[Precio promedio ponderado]]/#REF!</f>
        <v>#REF!</v>
      </c>
      <c r="Q278" s="2">
        <f>+VLOOKUP(Precio_diario_frutas[[#This Row],[Unidad de comercialización]],Codigos_kg[],2,0)</f>
        <v>1</v>
      </c>
    </row>
    <row r="279" spans="1:17" hidden="1" x14ac:dyDescent="0.35">
      <c r="A279" s="8" t="s">
        <v>174</v>
      </c>
      <c r="B279" s="3" t="str">
        <f>+VLOOKUP(A279,Codigos_mercados_mayoristas[],2,0)</f>
        <v>Metropolitana</v>
      </c>
      <c r="C279" s="4">
        <v>44131</v>
      </c>
      <c r="D279" s="3">
        <f>+VLOOKUP(A279,Codigos_mercados_mayoristas[],3,0)</f>
        <v>13</v>
      </c>
      <c r="E279" s="3" t="s">
        <v>655</v>
      </c>
      <c r="F279" s="3" t="str">
        <f>+VLOOKUP(G279,Codigos_class_frutas[],2,0)</f>
        <v>Oleaginosos</v>
      </c>
      <c r="G279" s="3" t="s">
        <v>225</v>
      </c>
      <c r="H279" s="3" t="s">
        <v>226</v>
      </c>
      <c r="I279" s="3" t="s">
        <v>200</v>
      </c>
      <c r="J279" s="2">
        <v>75</v>
      </c>
      <c r="K279" s="2">
        <v>3500</v>
      </c>
      <c r="L279" s="2">
        <v>3500</v>
      </c>
      <c r="M279" s="2">
        <v>3500</v>
      </c>
      <c r="N279" s="3" t="s">
        <v>253</v>
      </c>
      <c r="O279" s="9" t="s">
        <v>63</v>
      </c>
      <c r="P279" s="2" t="e">
        <f>+Precio_diario_frutas[[#This Row],[Precio promedio ponderado]]/#REF!</f>
        <v>#REF!</v>
      </c>
      <c r="Q279" s="2">
        <f>+VLOOKUP(Precio_diario_frutas[[#This Row],[Unidad de comercialización]],Codigos_kg[],2,0)</f>
        <v>1</v>
      </c>
    </row>
    <row r="280" spans="1:17" hidden="1" x14ac:dyDescent="0.35">
      <c r="A280" s="8" t="s">
        <v>174</v>
      </c>
      <c r="B280" s="3" t="str">
        <f>+VLOOKUP(A280,Codigos_mercados_mayoristas[],2,0)</f>
        <v>Metropolitana</v>
      </c>
      <c r="C280" s="4">
        <v>44131</v>
      </c>
      <c r="D280" s="3">
        <f>+VLOOKUP(A280,Codigos_mercados_mayoristas[],3,0)</f>
        <v>13</v>
      </c>
      <c r="E280" s="3" t="s">
        <v>655</v>
      </c>
      <c r="F280" s="3" t="str">
        <f>+VLOOKUP(G280,Codigos_class_frutas[],2,0)</f>
        <v>Oleaginosos</v>
      </c>
      <c r="G280" s="3" t="s">
        <v>225</v>
      </c>
      <c r="H280" s="3" t="s">
        <v>226</v>
      </c>
      <c r="I280" s="3" t="s">
        <v>19</v>
      </c>
      <c r="J280" s="2">
        <v>150</v>
      </c>
      <c r="K280" s="2">
        <v>3300</v>
      </c>
      <c r="L280" s="2">
        <v>3300</v>
      </c>
      <c r="M280" s="2">
        <v>3300</v>
      </c>
      <c r="N280" s="3" t="s">
        <v>253</v>
      </c>
      <c r="O280" s="9" t="s">
        <v>45</v>
      </c>
      <c r="P280" s="2" t="e">
        <f>+Precio_diario_frutas[[#This Row],[Precio promedio ponderado]]/#REF!</f>
        <v>#REF!</v>
      </c>
      <c r="Q280" s="2">
        <f>+VLOOKUP(Precio_diario_frutas[[#This Row],[Unidad de comercialización]],Codigos_kg[],2,0)</f>
        <v>1</v>
      </c>
    </row>
    <row r="281" spans="1:17" hidden="1" x14ac:dyDescent="0.35">
      <c r="A281" s="8" t="s">
        <v>174</v>
      </c>
      <c r="B281" s="3" t="str">
        <f>+VLOOKUP(A281,Codigos_mercados_mayoristas[],2,0)</f>
        <v>Metropolitana</v>
      </c>
      <c r="C281" s="4">
        <v>44131</v>
      </c>
      <c r="D281" s="3">
        <f>+VLOOKUP(A281,Codigos_mercados_mayoristas[],3,0)</f>
        <v>13</v>
      </c>
      <c r="E281" s="3" t="s">
        <v>655</v>
      </c>
      <c r="F281" s="3" t="str">
        <f>+VLOOKUP(G281,Codigos_class_frutas[],2,0)</f>
        <v>Oleaginosos</v>
      </c>
      <c r="G281" s="3" t="s">
        <v>225</v>
      </c>
      <c r="H281" s="3" t="s">
        <v>226</v>
      </c>
      <c r="I281" s="3" t="s">
        <v>19</v>
      </c>
      <c r="J281" s="2">
        <v>120</v>
      </c>
      <c r="K281" s="2">
        <v>3300</v>
      </c>
      <c r="L281" s="2">
        <v>3300</v>
      </c>
      <c r="M281" s="2">
        <v>3300</v>
      </c>
      <c r="N281" s="3" t="s">
        <v>253</v>
      </c>
      <c r="O281" s="9" t="s">
        <v>155</v>
      </c>
      <c r="P281" s="2" t="e">
        <f>+Precio_diario_frutas[[#This Row],[Precio promedio ponderado]]/#REF!</f>
        <v>#REF!</v>
      </c>
      <c r="Q281" s="2">
        <f>+VLOOKUP(Precio_diario_frutas[[#This Row],[Unidad de comercialización]],Codigos_kg[],2,0)</f>
        <v>1</v>
      </c>
    </row>
    <row r="282" spans="1:17" hidden="1" x14ac:dyDescent="0.35">
      <c r="A282" s="8" t="s">
        <v>174</v>
      </c>
      <c r="B282" s="3" t="str">
        <f>+VLOOKUP(A282,Codigos_mercados_mayoristas[],2,0)</f>
        <v>Metropolitana</v>
      </c>
      <c r="C282" s="4">
        <v>44131</v>
      </c>
      <c r="D282" s="3">
        <f>+VLOOKUP(A282,Codigos_mercados_mayoristas[],3,0)</f>
        <v>13</v>
      </c>
      <c r="E282" s="3" t="s">
        <v>655</v>
      </c>
      <c r="F282" s="3" t="str">
        <f>+VLOOKUP(G282,Codigos_class_frutas[],2,0)</f>
        <v>Oleaginosos</v>
      </c>
      <c r="G282" s="3" t="s">
        <v>225</v>
      </c>
      <c r="H282" s="3" t="s">
        <v>226</v>
      </c>
      <c r="I282" s="3" t="s">
        <v>19</v>
      </c>
      <c r="J282" s="2">
        <v>120</v>
      </c>
      <c r="K282" s="2">
        <v>3300</v>
      </c>
      <c r="L282" s="2">
        <v>3300</v>
      </c>
      <c r="M282" s="2">
        <v>3300</v>
      </c>
      <c r="N282" s="3" t="s">
        <v>253</v>
      </c>
      <c r="O282" s="9" t="s">
        <v>63</v>
      </c>
      <c r="P282" s="2" t="e">
        <f>+Precio_diario_frutas[[#This Row],[Precio promedio ponderado]]/#REF!</f>
        <v>#REF!</v>
      </c>
      <c r="Q282" s="2">
        <f>+VLOOKUP(Precio_diario_frutas[[#This Row],[Unidad de comercialización]],Codigos_kg[],2,0)</f>
        <v>1</v>
      </c>
    </row>
    <row r="283" spans="1:17" hidden="1" x14ac:dyDescent="0.35">
      <c r="A283" s="8" t="s">
        <v>174</v>
      </c>
      <c r="B283" s="3" t="str">
        <f>+VLOOKUP(A283,Codigos_mercados_mayoristas[],2,0)</f>
        <v>Metropolitana</v>
      </c>
      <c r="C283" s="4">
        <v>44131</v>
      </c>
      <c r="D283" s="3">
        <f>+VLOOKUP(A283,Codigos_mercados_mayoristas[],3,0)</f>
        <v>13</v>
      </c>
      <c r="E283" s="3" t="s">
        <v>655</v>
      </c>
      <c r="F283" s="3" t="str">
        <f>+VLOOKUP(G283,Codigos_class_frutas[],2,0)</f>
        <v>Oleaginosos</v>
      </c>
      <c r="G283" s="3" t="s">
        <v>225</v>
      </c>
      <c r="H283" s="3" t="s">
        <v>226</v>
      </c>
      <c r="I283" s="3" t="s">
        <v>13</v>
      </c>
      <c r="J283" s="2">
        <v>220</v>
      </c>
      <c r="K283" s="2">
        <v>2800</v>
      </c>
      <c r="L283" s="2">
        <v>3000</v>
      </c>
      <c r="M283" s="2">
        <v>2909.0909999999999</v>
      </c>
      <c r="N283" s="3" t="s">
        <v>253</v>
      </c>
      <c r="O283" s="9" t="s">
        <v>45</v>
      </c>
      <c r="P283" s="2" t="e">
        <f>+Precio_diario_frutas[[#This Row],[Precio promedio ponderado]]/#REF!</f>
        <v>#REF!</v>
      </c>
      <c r="Q283" s="2">
        <f>+VLOOKUP(Precio_diario_frutas[[#This Row],[Unidad de comercialización]],Codigos_kg[],2,0)</f>
        <v>1</v>
      </c>
    </row>
    <row r="284" spans="1:17" hidden="1" x14ac:dyDescent="0.35">
      <c r="A284" s="8" t="s">
        <v>174</v>
      </c>
      <c r="B284" s="3" t="str">
        <f>+VLOOKUP(A284,Codigos_mercados_mayoristas[],2,0)</f>
        <v>Metropolitana</v>
      </c>
      <c r="C284" s="4">
        <v>44131</v>
      </c>
      <c r="D284" s="3">
        <f>+VLOOKUP(A284,Codigos_mercados_mayoristas[],3,0)</f>
        <v>13</v>
      </c>
      <c r="E284" s="3" t="s">
        <v>655</v>
      </c>
      <c r="F284" s="3" t="str">
        <f>+VLOOKUP(G284,Codigos_class_frutas[],2,0)</f>
        <v>Oleaginosos</v>
      </c>
      <c r="G284" s="3" t="s">
        <v>225</v>
      </c>
      <c r="H284" s="3" t="s">
        <v>226</v>
      </c>
      <c r="I284" s="3" t="s">
        <v>13</v>
      </c>
      <c r="J284" s="2">
        <v>80</v>
      </c>
      <c r="K284" s="2">
        <v>3000</v>
      </c>
      <c r="L284" s="2">
        <v>3000</v>
      </c>
      <c r="M284" s="2">
        <v>3000</v>
      </c>
      <c r="N284" s="3" t="s">
        <v>253</v>
      </c>
      <c r="O284" s="9" t="s">
        <v>63</v>
      </c>
      <c r="P284" s="2" t="e">
        <f>+Precio_diario_frutas[[#This Row],[Precio promedio ponderado]]/#REF!</f>
        <v>#REF!</v>
      </c>
      <c r="Q284" s="2">
        <f>+VLOOKUP(Precio_diario_frutas[[#This Row],[Unidad de comercialización]],Codigos_kg[],2,0)</f>
        <v>1</v>
      </c>
    </row>
    <row r="285" spans="1:17" hidden="1" x14ac:dyDescent="0.35">
      <c r="A285" s="8" t="s">
        <v>174</v>
      </c>
      <c r="B285" s="3" t="str">
        <f>+VLOOKUP(A285,Codigos_mercados_mayoristas[],2,0)</f>
        <v>Metropolitana</v>
      </c>
      <c r="C285" s="4">
        <v>44131</v>
      </c>
      <c r="D285" s="3">
        <f>+VLOOKUP(A285,Codigos_mercados_mayoristas[],3,0)</f>
        <v>13</v>
      </c>
      <c r="E285" s="3" t="s">
        <v>655</v>
      </c>
      <c r="F285" s="3" t="str">
        <f>+VLOOKUP(G285,Codigos_class_frutas[],2,0)</f>
        <v>Tropicales y subtropicales</v>
      </c>
      <c r="G285" s="3" t="s">
        <v>198</v>
      </c>
      <c r="H285" s="3" t="s">
        <v>246</v>
      </c>
      <c r="I285" s="3" t="s">
        <v>200</v>
      </c>
      <c r="J285" s="2">
        <v>108</v>
      </c>
      <c r="K285" s="2">
        <v>15000</v>
      </c>
      <c r="L285" s="2">
        <v>16000</v>
      </c>
      <c r="M285" s="2">
        <v>15500</v>
      </c>
      <c r="N285" s="3" t="s">
        <v>88</v>
      </c>
      <c r="O285" s="9" t="s">
        <v>206</v>
      </c>
      <c r="P285" s="2" t="e">
        <f>+Precio_diario_frutas[[#This Row],[Precio promedio ponderado]]/#REF!</f>
        <v>#REF!</v>
      </c>
      <c r="Q285" s="2">
        <f>+VLOOKUP(Precio_diario_frutas[[#This Row],[Unidad de comercialización]],Codigos_kg[],2,0)</f>
        <v>10</v>
      </c>
    </row>
    <row r="286" spans="1:17" hidden="1" x14ac:dyDescent="0.35">
      <c r="A286" s="8" t="s">
        <v>174</v>
      </c>
      <c r="B286" s="3" t="str">
        <f>+VLOOKUP(A286,Codigos_mercados_mayoristas[],2,0)</f>
        <v>Metropolitana</v>
      </c>
      <c r="C286" s="4">
        <v>44131</v>
      </c>
      <c r="D286" s="3">
        <f>+VLOOKUP(A286,Codigos_mercados_mayoristas[],3,0)</f>
        <v>13</v>
      </c>
      <c r="E286" s="3" t="s">
        <v>655</v>
      </c>
      <c r="F286" s="3" t="str">
        <f>+VLOOKUP(G286,Codigos_class_frutas[],2,0)</f>
        <v>Tropicales y subtropicales</v>
      </c>
      <c r="G286" s="3" t="s">
        <v>198</v>
      </c>
      <c r="H286" s="3" t="s">
        <v>246</v>
      </c>
      <c r="I286" s="3" t="s">
        <v>19</v>
      </c>
      <c r="J286" s="2">
        <v>216</v>
      </c>
      <c r="K286" s="2">
        <v>15000</v>
      </c>
      <c r="L286" s="2">
        <v>16000</v>
      </c>
      <c r="M286" s="2">
        <v>15500</v>
      </c>
      <c r="N286" s="3" t="s">
        <v>25</v>
      </c>
      <c r="O286" s="9" t="s">
        <v>206</v>
      </c>
      <c r="P286" s="2" t="e">
        <f>+Precio_diario_frutas[[#This Row],[Precio promedio ponderado]]/#REF!</f>
        <v>#REF!</v>
      </c>
      <c r="Q286" s="2">
        <f>+VLOOKUP(Precio_diario_frutas[[#This Row],[Unidad de comercialización]],Codigos_kg[],2,0)</f>
        <v>12</v>
      </c>
    </row>
    <row r="287" spans="1:17" hidden="1" x14ac:dyDescent="0.35">
      <c r="A287" s="8" t="s">
        <v>174</v>
      </c>
      <c r="B287" s="3" t="str">
        <f>+VLOOKUP(A287,Codigos_mercados_mayoristas[],2,0)</f>
        <v>Metropolitana</v>
      </c>
      <c r="C287" s="4">
        <v>44131</v>
      </c>
      <c r="D287" s="3">
        <f>+VLOOKUP(A287,Codigos_mercados_mayoristas[],3,0)</f>
        <v>13</v>
      </c>
      <c r="E287" s="3" t="s">
        <v>655</v>
      </c>
      <c r="F287" s="3" t="str">
        <f>+VLOOKUP(G287,Codigos_class_frutas[],2,0)</f>
        <v>Tropicales y subtropicales</v>
      </c>
      <c r="G287" s="3" t="s">
        <v>198</v>
      </c>
      <c r="H287" s="3" t="s">
        <v>246</v>
      </c>
      <c r="I287" s="3" t="s">
        <v>13</v>
      </c>
      <c r="J287" s="2">
        <v>216</v>
      </c>
      <c r="K287" s="2">
        <v>15000</v>
      </c>
      <c r="L287" s="2">
        <v>16000</v>
      </c>
      <c r="M287" s="2">
        <v>15500</v>
      </c>
      <c r="N287" s="3" t="s">
        <v>202</v>
      </c>
      <c r="O287" s="9" t="s">
        <v>206</v>
      </c>
      <c r="P287" s="2" t="e">
        <f>+Precio_diario_frutas[[#This Row],[Precio promedio ponderado]]/#REF!</f>
        <v>#REF!</v>
      </c>
      <c r="Q287" s="2">
        <f>+VLOOKUP(Precio_diario_frutas[[#This Row],[Unidad de comercialización]],Codigos_kg[],2,0)</f>
        <v>14</v>
      </c>
    </row>
    <row r="288" spans="1:17" hidden="1" x14ac:dyDescent="0.35">
      <c r="A288" s="8" t="s">
        <v>174</v>
      </c>
      <c r="B288" s="3" t="str">
        <f>+VLOOKUP(A288,Codigos_mercados_mayoristas[],2,0)</f>
        <v>Metropolitana</v>
      </c>
      <c r="C288" s="4">
        <v>44131</v>
      </c>
      <c r="D288" s="3">
        <f>+VLOOKUP(A288,Codigos_mercados_mayoristas[],3,0)</f>
        <v>13</v>
      </c>
      <c r="E288" s="3" t="s">
        <v>655</v>
      </c>
      <c r="F288" s="3" t="str">
        <f>+VLOOKUP(G288,Codigos_class_frutas[],2,0)</f>
        <v>Tropicales y subtropicales</v>
      </c>
      <c r="G288" s="3" t="s">
        <v>204</v>
      </c>
      <c r="H288" s="3" t="s">
        <v>12</v>
      </c>
      <c r="I288" s="3" t="s">
        <v>247</v>
      </c>
      <c r="J288" s="2">
        <v>160</v>
      </c>
      <c r="K288" s="2">
        <v>8500</v>
      </c>
      <c r="L288" s="2">
        <v>9000</v>
      </c>
      <c r="M288" s="2">
        <v>8750</v>
      </c>
      <c r="N288" s="3" t="s">
        <v>147</v>
      </c>
      <c r="O288" s="9" t="s">
        <v>206</v>
      </c>
      <c r="P288" s="2" t="e">
        <f>+Precio_diario_frutas[[#This Row],[Precio promedio ponderado]]/#REF!</f>
        <v>#REF!</v>
      </c>
      <c r="Q288" s="2">
        <f>+VLOOKUP(Precio_diario_frutas[[#This Row],[Unidad de comercialización]],Codigos_kg[],2,0)</f>
        <v>20</v>
      </c>
    </row>
    <row r="289" spans="1:17" hidden="1" x14ac:dyDescent="0.35">
      <c r="A289" s="8" t="s">
        <v>174</v>
      </c>
      <c r="B289" s="3" t="str">
        <f>+VLOOKUP(A289,Codigos_mercados_mayoristas[],2,0)</f>
        <v>Metropolitana</v>
      </c>
      <c r="C289" s="4">
        <v>44131</v>
      </c>
      <c r="D289" s="3">
        <f>+VLOOKUP(A289,Codigos_mercados_mayoristas[],3,0)</f>
        <v>13</v>
      </c>
      <c r="E289" s="3" t="s">
        <v>655</v>
      </c>
      <c r="F289" s="3" t="str">
        <f>+VLOOKUP(G289,Codigos_class_frutas[],2,0)</f>
        <v>Tropicales y subtropicales</v>
      </c>
      <c r="G289" s="3" t="s">
        <v>204</v>
      </c>
      <c r="H289" s="3" t="s">
        <v>12</v>
      </c>
      <c r="I289" s="3" t="s">
        <v>205</v>
      </c>
      <c r="J289" s="2">
        <v>2480</v>
      </c>
      <c r="K289" s="2">
        <v>9000</v>
      </c>
      <c r="L289" s="2">
        <v>10000</v>
      </c>
      <c r="M289" s="2">
        <v>9661.2900000000009</v>
      </c>
      <c r="N289" s="3" t="s">
        <v>147</v>
      </c>
      <c r="O289" s="9" t="s">
        <v>206</v>
      </c>
      <c r="P289" s="2" t="e">
        <f>+Precio_diario_frutas[[#This Row],[Precio promedio ponderado]]/#REF!</f>
        <v>#REF!</v>
      </c>
      <c r="Q289" s="2">
        <f>+VLOOKUP(Precio_diario_frutas[[#This Row],[Unidad de comercialización]],Codigos_kg[],2,0)</f>
        <v>20</v>
      </c>
    </row>
    <row r="290" spans="1:17" hidden="1" x14ac:dyDescent="0.35">
      <c r="A290" s="8" t="s">
        <v>174</v>
      </c>
      <c r="B290" s="3" t="str">
        <f>+VLOOKUP(A290,Codigos_mercados_mayoristas[],2,0)</f>
        <v>Metropolitana</v>
      </c>
      <c r="C290" s="4">
        <v>44131</v>
      </c>
      <c r="D290" s="3">
        <f>+VLOOKUP(A290,Codigos_mercados_mayoristas[],3,0)</f>
        <v>13</v>
      </c>
      <c r="E290" s="3" t="s">
        <v>655</v>
      </c>
      <c r="F290" s="3" t="str">
        <f>+VLOOKUP(G290,Codigos_class_frutas[],2,0)</f>
        <v>Tropicales y subtropicales</v>
      </c>
      <c r="G290" s="3" t="s">
        <v>204</v>
      </c>
      <c r="H290" s="3" t="s">
        <v>12</v>
      </c>
      <c r="I290" s="3" t="s">
        <v>255</v>
      </c>
      <c r="J290" s="2">
        <v>1200</v>
      </c>
      <c r="K290" s="2">
        <v>11000</v>
      </c>
      <c r="L290" s="2">
        <v>12000</v>
      </c>
      <c r="M290" s="2">
        <v>11500</v>
      </c>
      <c r="N290" s="3" t="s">
        <v>147</v>
      </c>
      <c r="O290" s="9" t="s">
        <v>206</v>
      </c>
      <c r="P290" s="2" t="e">
        <f>+Precio_diario_frutas[[#This Row],[Precio promedio ponderado]]/#REF!</f>
        <v>#REF!</v>
      </c>
      <c r="Q290" s="2">
        <f>+VLOOKUP(Precio_diario_frutas[[#This Row],[Unidad de comercialización]],Codigos_kg[],2,0)</f>
        <v>20</v>
      </c>
    </row>
    <row r="291" spans="1:17" hidden="1" x14ac:dyDescent="0.35">
      <c r="A291" s="8" t="s">
        <v>178</v>
      </c>
      <c r="B291" s="3" t="str">
        <f>+VLOOKUP(A291,Codigos_mercados_mayoristas[],2,0)</f>
        <v>La Araucanía</v>
      </c>
      <c r="C291" s="4">
        <v>44131</v>
      </c>
      <c r="D291" s="3">
        <f>+VLOOKUP(A291,Codigos_mercados_mayoristas[],3,0)</f>
        <v>9</v>
      </c>
      <c r="E291" s="3" t="s">
        <v>655</v>
      </c>
      <c r="F291" s="3" t="str">
        <f>+VLOOKUP(G291,Codigos_class_frutas[],2,0)</f>
        <v>Berries</v>
      </c>
      <c r="G291" s="3" t="s">
        <v>207</v>
      </c>
      <c r="H291" s="3" t="s">
        <v>12</v>
      </c>
      <c r="I291" s="3" t="s">
        <v>19</v>
      </c>
      <c r="J291" s="2">
        <v>125</v>
      </c>
      <c r="K291" s="2">
        <v>4000</v>
      </c>
      <c r="L291" s="2">
        <v>4000</v>
      </c>
      <c r="M291" s="2">
        <v>4000</v>
      </c>
      <c r="N291" s="3" t="s">
        <v>31</v>
      </c>
      <c r="O291" s="9" t="s">
        <v>45</v>
      </c>
      <c r="P291" s="2" t="e">
        <f>+Precio_diario_frutas[[#This Row],[Precio promedio ponderado]]/#REF!</f>
        <v>#REF!</v>
      </c>
      <c r="Q291" s="2">
        <f>+VLOOKUP(Precio_diario_frutas[[#This Row],[Unidad de comercialización]],Codigos_kg[],2,0)</f>
        <v>1</v>
      </c>
    </row>
    <row r="292" spans="1:17" hidden="1" x14ac:dyDescent="0.35">
      <c r="A292" s="8" t="s">
        <v>178</v>
      </c>
      <c r="B292" s="3" t="str">
        <f>+VLOOKUP(A292,Codigos_mercados_mayoristas[],2,0)</f>
        <v>La Araucanía</v>
      </c>
      <c r="C292" s="4">
        <v>44131</v>
      </c>
      <c r="D292" s="3">
        <f>+VLOOKUP(A292,Codigos_mercados_mayoristas[],3,0)</f>
        <v>9</v>
      </c>
      <c r="E292" s="3" t="s">
        <v>655</v>
      </c>
      <c r="F292" s="3" t="str">
        <f>+VLOOKUP(G292,Codigos_class_frutas[],2,0)</f>
        <v>Otros</v>
      </c>
      <c r="G292" s="3" t="s">
        <v>209</v>
      </c>
      <c r="H292" s="3" t="s">
        <v>210</v>
      </c>
      <c r="I292" s="3" t="s">
        <v>19</v>
      </c>
      <c r="J292" s="2">
        <v>80</v>
      </c>
      <c r="K292" s="2">
        <v>2500</v>
      </c>
      <c r="L292" s="2">
        <v>2500</v>
      </c>
      <c r="M292" s="2">
        <v>2500</v>
      </c>
      <c r="N292" s="3" t="s">
        <v>227</v>
      </c>
      <c r="O292" s="9" t="s">
        <v>139</v>
      </c>
      <c r="P292" s="2" t="e">
        <f>+Precio_diario_frutas[[#This Row],[Precio promedio ponderado]]/#REF!</f>
        <v>#REF!</v>
      </c>
      <c r="Q292" s="2">
        <f>+VLOOKUP(Precio_diario_frutas[[#This Row],[Unidad de comercialización]],Codigos_kg[],2,0)</f>
        <v>15</v>
      </c>
    </row>
    <row r="293" spans="1:17" hidden="1" x14ac:dyDescent="0.35">
      <c r="A293" s="8" t="s">
        <v>178</v>
      </c>
      <c r="B293" s="3" t="str">
        <f>+VLOOKUP(A293,Codigos_mercados_mayoristas[],2,0)</f>
        <v>La Araucanía</v>
      </c>
      <c r="C293" s="4">
        <v>44131</v>
      </c>
      <c r="D293" s="3">
        <f>+VLOOKUP(A293,Codigos_mercados_mayoristas[],3,0)</f>
        <v>9</v>
      </c>
      <c r="E293" s="3" t="s">
        <v>655</v>
      </c>
      <c r="F293" s="3" t="str">
        <f>+VLOOKUP(G293,Codigos_class_frutas[],2,0)</f>
        <v>Tropicales y subtropicales</v>
      </c>
      <c r="G293" s="3" t="s">
        <v>268</v>
      </c>
      <c r="H293" s="3" t="s">
        <v>12</v>
      </c>
      <c r="I293" s="3" t="s">
        <v>19</v>
      </c>
      <c r="J293" s="2">
        <v>25</v>
      </c>
      <c r="K293" s="2">
        <v>20000</v>
      </c>
      <c r="L293" s="2">
        <v>20000</v>
      </c>
      <c r="M293" s="2">
        <v>20000</v>
      </c>
      <c r="N293" s="3" t="s">
        <v>269</v>
      </c>
      <c r="O293" s="9" t="s">
        <v>34</v>
      </c>
      <c r="P293" s="2" t="e">
        <f>+Precio_diario_frutas[[#This Row],[Precio promedio ponderado]]/#REF!</f>
        <v>#REF!</v>
      </c>
      <c r="Q293" s="2">
        <f>+VLOOKUP(Precio_diario_frutas[[#This Row],[Unidad de comercialización]],Codigos_kg[],2,0)</f>
        <v>20</v>
      </c>
    </row>
    <row r="294" spans="1:17" hidden="1" x14ac:dyDescent="0.35">
      <c r="A294" s="8" t="s">
        <v>178</v>
      </c>
      <c r="B294" s="3" t="str">
        <f>+VLOOKUP(A294,Codigos_mercados_mayoristas[],2,0)</f>
        <v>La Araucanía</v>
      </c>
      <c r="C294" s="4">
        <v>44131</v>
      </c>
      <c r="D294" s="3">
        <f>+VLOOKUP(A294,Codigos_mercados_mayoristas[],3,0)</f>
        <v>9</v>
      </c>
      <c r="E294" s="3" t="s">
        <v>655</v>
      </c>
      <c r="F294" s="3" t="str">
        <f>+VLOOKUP(G294,Codigos_class_frutas[],2,0)</f>
        <v>Berries</v>
      </c>
      <c r="G294" s="3" t="s">
        <v>212</v>
      </c>
      <c r="H294" s="3" t="s">
        <v>12</v>
      </c>
      <c r="I294" s="3" t="s">
        <v>19</v>
      </c>
      <c r="J294" s="2">
        <v>450</v>
      </c>
      <c r="K294" s="2">
        <v>10000</v>
      </c>
      <c r="L294" s="2">
        <v>10000</v>
      </c>
      <c r="M294" s="2">
        <v>10000</v>
      </c>
      <c r="N294" s="3" t="s">
        <v>213</v>
      </c>
      <c r="O294" s="9" t="s">
        <v>155</v>
      </c>
      <c r="P294" s="2" t="e">
        <f>+Precio_diario_frutas[[#This Row],[Precio promedio ponderado]]/#REF!</f>
        <v>#REF!</v>
      </c>
      <c r="Q294" s="2">
        <f>+VLOOKUP(Precio_diario_frutas[[#This Row],[Unidad de comercialización]],Codigos_kg[],2,0)</f>
        <v>7</v>
      </c>
    </row>
    <row r="295" spans="1:17" hidden="1" x14ac:dyDescent="0.35">
      <c r="A295" s="8" t="s">
        <v>178</v>
      </c>
      <c r="B295" s="3" t="str">
        <f>+VLOOKUP(A295,Codigos_mercados_mayoristas[],2,0)</f>
        <v>La Araucanía</v>
      </c>
      <c r="C295" s="4">
        <v>44131</v>
      </c>
      <c r="D295" s="3">
        <f>+VLOOKUP(A295,Codigos_mercados_mayoristas[],3,0)</f>
        <v>9</v>
      </c>
      <c r="E295" s="3" t="s">
        <v>655</v>
      </c>
      <c r="F295" s="3" t="str">
        <f>+VLOOKUP(G295,Codigos_class_frutas[],2,0)</f>
        <v>Berries</v>
      </c>
      <c r="G295" s="3" t="s">
        <v>212</v>
      </c>
      <c r="H295" s="3" t="s">
        <v>12</v>
      </c>
      <c r="I295" s="3" t="s">
        <v>13</v>
      </c>
      <c r="J295" s="2">
        <v>230</v>
      </c>
      <c r="K295" s="2">
        <v>7000</v>
      </c>
      <c r="L295" s="2">
        <v>7500</v>
      </c>
      <c r="M295" s="2">
        <v>7173.9129999999996</v>
      </c>
      <c r="N295" s="3" t="s">
        <v>213</v>
      </c>
      <c r="O295" s="9" t="s">
        <v>155</v>
      </c>
      <c r="P295" s="2" t="e">
        <f>+Precio_diario_frutas[[#This Row],[Precio promedio ponderado]]/#REF!</f>
        <v>#REF!</v>
      </c>
      <c r="Q295" s="2">
        <f>+VLOOKUP(Precio_diario_frutas[[#This Row],[Unidad de comercialización]],Codigos_kg[],2,0)</f>
        <v>7</v>
      </c>
    </row>
    <row r="296" spans="1:17" hidden="1" x14ac:dyDescent="0.35">
      <c r="A296" s="8" t="s">
        <v>178</v>
      </c>
      <c r="B296" s="3" t="str">
        <f>+VLOOKUP(A296,Codigos_mercados_mayoristas[],2,0)</f>
        <v>La Araucanía</v>
      </c>
      <c r="C296" s="4">
        <v>44131</v>
      </c>
      <c r="D296" s="3">
        <f>+VLOOKUP(A296,Codigos_mercados_mayoristas[],3,0)</f>
        <v>9</v>
      </c>
      <c r="E296" s="3" t="s">
        <v>655</v>
      </c>
      <c r="F296" s="3" t="str">
        <f>+VLOOKUP(G296,Codigos_class_frutas[],2,0)</f>
        <v>Berries</v>
      </c>
      <c r="G296" s="3" t="s">
        <v>249</v>
      </c>
      <c r="H296" s="3" t="s">
        <v>250</v>
      </c>
      <c r="I296" s="3" t="s">
        <v>200</v>
      </c>
      <c r="J296" s="2">
        <v>45</v>
      </c>
      <c r="K296" s="2">
        <v>18000</v>
      </c>
      <c r="L296" s="2">
        <v>18000</v>
      </c>
      <c r="M296" s="2">
        <v>18000</v>
      </c>
      <c r="N296" s="3" t="s">
        <v>220</v>
      </c>
      <c r="O296" s="9" t="s">
        <v>123</v>
      </c>
      <c r="P296" s="2" t="e">
        <f>+Precio_diario_frutas[[#This Row],[Precio promedio ponderado]]/#REF!</f>
        <v>#REF!</v>
      </c>
      <c r="Q296" s="2">
        <f>+VLOOKUP(Precio_diario_frutas[[#This Row],[Unidad de comercialización]],Codigos_kg[],2,0)</f>
        <v>10</v>
      </c>
    </row>
    <row r="297" spans="1:17" hidden="1" x14ac:dyDescent="0.35">
      <c r="A297" s="8" t="s">
        <v>178</v>
      </c>
      <c r="B297" s="3" t="str">
        <f>+VLOOKUP(A297,Codigos_mercados_mayoristas[],2,0)</f>
        <v>La Araucanía</v>
      </c>
      <c r="C297" s="4">
        <v>44131</v>
      </c>
      <c r="D297" s="3">
        <f>+VLOOKUP(A297,Codigos_mercados_mayoristas[],3,0)</f>
        <v>9</v>
      </c>
      <c r="E297" s="3" t="s">
        <v>655</v>
      </c>
      <c r="F297" s="3" t="str">
        <f>+VLOOKUP(G297,Codigos_class_frutas[],2,0)</f>
        <v>Berries</v>
      </c>
      <c r="G297" s="3" t="s">
        <v>249</v>
      </c>
      <c r="H297" s="3" t="s">
        <v>250</v>
      </c>
      <c r="I297" s="3" t="s">
        <v>19</v>
      </c>
      <c r="J297" s="2">
        <v>65</v>
      </c>
      <c r="K297" s="2">
        <v>16000</v>
      </c>
      <c r="L297" s="2">
        <v>16000</v>
      </c>
      <c r="M297" s="2">
        <v>16000</v>
      </c>
      <c r="N297" s="3" t="s">
        <v>220</v>
      </c>
      <c r="O297" s="9" t="s">
        <v>123</v>
      </c>
      <c r="P297" s="2" t="e">
        <f>+Precio_diario_frutas[[#This Row],[Precio promedio ponderado]]/#REF!</f>
        <v>#REF!</v>
      </c>
      <c r="Q297" s="2">
        <f>+VLOOKUP(Precio_diario_frutas[[#This Row],[Unidad de comercialización]],Codigos_kg[],2,0)</f>
        <v>10</v>
      </c>
    </row>
    <row r="298" spans="1:17" hidden="1" x14ac:dyDescent="0.35">
      <c r="A298" s="8" t="s">
        <v>178</v>
      </c>
      <c r="B298" s="3" t="str">
        <f>+VLOOKUP(A298,Codigos_mercados_mayoristas[],2,0)</f>
        <v>La Araucanía</v>
      </c>
      <c r="C298" s="4">
        <v>44131</v>
      </c>
      <c r="D298" s="3">
        <f>+VLOOKUP(A298,Codigos_mercados_mayoristas[],3,0)</f>
        <v>9</v>
      </c>
      <c r="E298" s="3" t="s">
        <v>655</v>
      </c>
      <c r="F298" s="3" t="str">
        <f>+VLOOKUP(G298,Codigos_class_frutas[],2,0)</f>
        <v>Cítricos</v>
      </c>
      <c r="G298" s="3" t="s">
        <v>214</v>
      </c>
      <c r="H298" s="3" t="s">
        <v>12</v>
      </c>
      <c r="I298" s="3" t="s">
        <v>215</v>
      </c>
      <c r="J298" s="2">
        <v>250</v>
      </c>
      <c r="K298" s="2">
        <v>7000</v>
      </c>
      <c r="L298" s="2">
        <v>7000</v>
      </c>
      <c r="M298" s="2">
        <v>7000</v>
      </c>
      <c r="N298" s="3" t="s">
        <v>289</v>
      </c>
      <c r="O298" s="9" t="s">
        <v>123</v>
      </c>
      <c r="P298" s="2" t="e">
        <f>+Precio_diario_frutas[[#This Row],[Precio promedio ponderado]]/#REF!</f>
        <v>#REF!</v>
      </c>
      <c r="Q298" s="2">
        <f>+VLOOKUP(Precio_diario_frutas[[#This Row],[Unidad de comercialización]],Codigos_kg[],2,0)</f>
        <v>15</v>
      </c>
    </row>
    <row r="299" spans="1:17" hidden="1" x14ac:dyDescent="0.35">
      <c r="A299" s="8" t="s">
        <v>178</v>
      </c>
      <c r="B299" s="3" t="str">
        <f>+VLOOKUP(A299,Codigos_mercados_mayoristas[],2,0)</f>
        <v>La Araucanía</v>
      </c>
      <c r="C299" s="4">
        <v>44131</v>
      </c>
      <c r="D299" s="3">
        <f>+VLOOKUP(A299,Codigos_mercados_mayoristas[],3,0)</f>
        <v>9</v>
      </c>
      <c r="E299" s="3" t="s">
        <v>655</v>
      </c>
      <c r="F299" s="3" t="str">
        <f>+VLOOKUP(G299,Codigos_class_frutas[],2,0)</f>
        <v>Cítricos</v>
      </c>
      <c r="G299" s="3" t="s">
        <v>214</v>
      </c>
      <c r="H299" s="3" t="s">
        <v>12</v>
      </c>
      <c r="I299" s="3" t="s">
        <v>215</v>
      </c>
      <c r="J299" s="2">
        <v>280</v>
      </c>
      <c r="K299" s="2">
        <v>6000</v>
      </c>
      <c r="L299" s="2">
        <v>7000</v>
      </c>
      <c r="M299" s="2">
        <v>6446.4290000000001</v>
      </c>
      <c r="N299" s="3" t="s">
        <v>117</v>
      </c>
      <c r="O299" s="9" t="s">
        <v>123</v>
      </c>
      <c r="P299" s="2" t="e">
        <f>+Precio_diario_frutas[[#This Row],[Precio promedio ponderado]]/#REF!</f>
        <v>#REF!</v>
      </c>
      <c r="Q299" s="2">
        <f>+VLOOKUP(Precio_diario_frutas[[#This Row],[Unidad de comercialización]],Codigos_kg[],2,0)</f>
        <v>15</v>
      </c>
    </row>
    <row r="300" spans="1:17" hidden="1" x14ac:dyDescent="0.35">
      <c r="A300" s="8" t="s">
        <v>178</v>
      </c>
      <c r="B300" s="3" t="str">
        <f>+VLOOKUP(A300,Codigos_mercados_mayoristas[],2,0)</f>
        <v>La Araucanía</v>
      </c>
      <c r="C300" s="4">
        <v>44131</v>
      </c>
      <c r="D300" s="3">
        <f>+VLOOKUP(A300,Codigos_mercados_mayoristas[],3,0)</f>
        <v>9</v>
      </c>
      <c r="E300" s="3" t="s">
        <v>655</v>
      </c>
      <c r="F300" s="3" t="str">
        <f>+VLOOKUP(G300,Codigos_class_frutas[],2,0)</f>
        <v>Cítricos</v>
      </c>
      <c r="G300" s="3" t="s">
        <v>218</v>
      </c>
      <c r="H300" s="3" t="s">
        <v>219</v>
      </c>
      <c r="I300" s="3" t="s">
        <v>200</v>
      </c>
      <c r="J300" s="2">
        <v>185</v>
      </c>
      <c r="K300" s="2">
        <v>10000</v>
      </c>
      <c r="L300" s="2">
        <v>10000</v>
      </c>
      <c r="M300" s="2">
        <v>10000</v>
      </c>
      <c r="N300" s="3" t="s">
        <v>220</v>
      </c>
      <c r="O300" s="9" t="s">
        <v>123</v>
      </c>
      <c r="P300" s="2" t="e">
        <f>+Precio_diario_frutas[[#This Row],[Precio promedio ponderado]]/#REF!</f>
        <v>#REF!</v>
      </c>
      <c r="Q300" s="2">
        <f>+VLOOKUP(Precio_diario_frutas[[#This Row],[Unidad de comercialización]],Codigos_kg[],2,0)</f>
        <v>10</v>
      </c>
    </row>
    <row r="301" spans="1:17" hidden="1" x14ac:dyDescent="0.35">
      <c r="A301" s="8" t="s">
        <v>178</v>
      </c>
      <c r="B301" s="3" t="str">
        <f>+VLOOKUP(A301,Codigos_mercados_mayoristas[],2,0)</f>
        <v>La Araucanía</v>
      </c>
      <c r="C301" s="4">
        <v>44131</v>
      </c>
      <c r="D301" s="3">
        <f>+VLOOKUP(A301,Codigos_mercados_mayoristas[],3,0)</f>
        <v>9</v>
      </c>
      <c r="E301" s="3" t="s">
        <v>655</v>
      </c>
      <c r="F301" s="3" t="str">
        <f>+VLOOKUP(G301,Codigos_class_frutas[],2,0)</f>
        <v>Cítricos</v>
      </c>
      <c r="G301" s="3" t="s">
        <v>218</v>
      </c>
      <c r="H301" s="3" t="s">
        <v>219</v>
      </c>
      <c r="I301" s="3" t="s">
        <v>19</v>
      </c>
      <c r="J301" s="2">
        <v>125</v>
      </c>
      <c r="K301" s="2">
        <v>8000</v>
      </c>
      <c r="L301" s="2">
        <v>8000</v>
      </c>
      <c r="M301" s="2">
        <v>8000</v>
      </c>
      <c r="N301" s="3" t="s">
        <v>220</v>
      </c>
      <c r="O301" s="9" t="s">
        <v>123</v>
      </c>
      <c r="P301" s="2" t="e">
        <f>+Precio_diario_frutas[[#This Row],[Precio promedio ponderado]]/#REF!</f>
        <v>#REF!</v>
      </c>
      <c r="Q301" s="2">
        <f>+VLOOKUP(Precio_diario_frutas[[#This Row],[Unidad de comercialización]],Codigos_kg[],2,0)</f>
        <v>10</v>
      </c>
    </row>
    <row r="302" spans="1:17" hidden="1" x14ac:dyDescent="0.35">
      <c r="A302" s="8" t="s">
        <v>178</v>
      </c>
      <c r="B302" s="3" t="str">
        <f>+VLOOKUP(A302,Codigos_mercados_mayoristas[],2,0)</f>
        <v>La Araucanía</v>
      </c>
      <c r="C302" s="4">
        <v>44131</v>
      </c>
      <c r="D302" s="3">
        <f>+VLOOKUP(A302,Codigos_mercados_mayoristas[],3,0)</f>
        <v>9</v>
      </c>
      <c r="E302" s="3" t="s">
        <v>655</v>
      </c>
      <c r="F302" s="3" t="str">
        <f>+VLOOKUP(G302,Codigos_class_frutas[],2,0)</f>
        <v>Tropicales y subtropicales</v>
      </c>
      <c r="G302" s="3" t="s">
        <v>229</v>
      </c>
      <c r="H302" s="3" t="s">
        <v>12</v>
      </c>
      <c r="I302" s="3" t="s">
        <v>19</v>
      </c>
      <c r="J302" s="2">
        <v>145</v>
      </c>
      <c r="K302" s="2">
        <v>7000</v>
      </c>
      <c r="L302" s="2">
        <v>7500</v>
      </c>
      <c r="M302" s="2">
        <v>7275.8620000000001</v>
      </c>
      <c r="N302" s="3" t="s">
        <v>230</v>
      </c>
      <c r="O302" s="9" t="s">
        <v>34</v>
      </c>
      <c r="P302" s="2" t="e">
        <f>+Precio_diario_frutas[[#This Row],[Precio promedio ponderado]]/#REF!</f>
        <v>#REF!</v>
      </c>
      <c r="Q302" s="2">
        <f>+VLOOKUP(Precio_diario_frutas[[#This Row],[Unidad de comercialización]],Codigos_kg[],2,0)</f>
        <v>4</v>
      </c>
    </row>
    <row r="303" spans="1:17" hidden="1" x14ac:dyDescent="0.35">
      <c r="A303" s="8" t="s">
        <v>178</v>
      </c>
      <c r="B303" s="3" t="str">
        <f>+VLOOKUP(A303,Codigos_mercados_mayoristas[],2,0)</f>
        <v>La Araucanía</v>
      </c>
      <c r="C303" s="4">
        <v>44131</v>
      </c>
      <c r="D303" s="3">
        <f>+VLOOKUP(A303,Codigos_mercados_mayoristas[],3,0)</f>
        <v>9</v>
      </c>
      <c r="E303" s="3" t="s">
        <v>655</v>
      </c>
      <c r="F303" s="3" t="str">
        <f>+VLOOKUP(G303,Codigos_class_frutas[],2,0)</f>
        <v>Frutos de pepita</v>
      </c>
      <c r="G303" s="3" t="s">
        <v>231</v>
      </c>
      <c r="H303" s="3" t="s">
        <v>232</v>
      </c>
      <c r="I303" s="3" t="s">
        <v>19</v>
      </c>
      <c r="J303" s="2">
        <v>125</v>
      </c>
      <c r="K303" s="2">
        <v>12000</v>
      </c>
      <c r="L303" s="2">
        <v>13000</v>
      </c>
      <c r="M303" s="2">
        <v>12520</v>
      </c>
      <c r="N303" s="3" t="s">
        <v>261</v>
      </c>
      <c r="O303" s="9" t="s">
        <v>109</v>
      </c>
      <c r="P303" s="2" t="e">
        <f>+Precio_diario_frutas[[#This Row],[Precio promedio ponderado]]/#REF!</f>
        <v>#REF!</v>
      </c>
      <c r="Q303" s="2">
        <f>+VLOOKUP(Precio_diario_frutas[[#This Row],[Unidad de comercialización]],Codigos_kg[],2,0)</f>
        <v>15</v>
      </c>
    </row>
    <row r="304" spans="1:17" hidden="1" x14ac:dyDescent="0.35">
      <c r="A304" s="8" t="s">
        <v>178</v>
      </c>
      <c r="B304" s="3" t="str">
        <f>+VLOOKUP(A304,Codigos_mercados_mayoristas[],2,0)</f>
        <v>La Araucanía</v>
      </c>
      <c r="C304" s="4">
        <v>44131</v>
      </c>
      <c r="D304" s="3">
        <f>+VLOOKUP(A304,Codigos_mercados_mayoristas[],3,0)</f>
        <v>9</v>
      </c>
      <c r="E304" s="3" t="s">
        <v>655</v>
      </c>
      <c r="F304" s="3" t="str">
        <f>+VLOOKUP(G304,Codigos_class_frutas[],2,0)</f>
        <v>Frutos de pepita</v>
      </c>
      <c r="G304" s="3" t="s">
        <v>231</v>
      </c>
      <c r="H304" s="3" t="s">
        <v>236</v>
      </c>
      <c r="I304" s="3" t="s">
        <v>19</v>
      </c>
      <c r="J304" s="2">
        <v>125</v>
      </c>
      <c r="K304" s="2">
        <v>13000</v>
      </c>
      <c r="L304" s="2">
        <v>13000</v>
      </c>
      <c r="M304" s="2">
        <v>13000</v>
      </c>
      <c r="N304" s="3" t="s">
        <v>261</v>
      </c>
      <c r="O304" s="9" t="s">
        <v>109</v>
      </c>
      <c r="P304" s="2" t="e">
        <f>+Precio_diario_frutas[[#This Row],[Precio promedio ponderado]]/#REF!</f>
        <v>#REF!</v>
      </c>
      <c r="Q304" s="2">
        <f>+VLOOKUP(Precio_diario_frutas[[#This Row],[Unidad de comercialización]],Codigos_kg[],2,0)</f>
        <v>15</v>
      </c>
    </row>
    <row r="305" spans="1:17" hidden="1" x14ac:dyDescent="0.35">
      <c r="A305" s="8" t="s">
        <v>178</v>
      </c>
      <c r="B305" s="3" t="str">
        <f>+VLOOKUP(A305,Codigos_mercados_mayoristas[],2,0)</f>
        <v>La Araucanía</v>
      </c>
      <c r="C305" s="4">
        <v>44131</v>
      </c>
      <c r="D305" s="3">
        <f>+VLOOKUP(A305,Codigos_mercados_mayoristas[],3,0)</f>
        <v>9</v>
      </c>
      <c r="E305" s="3" t="s">
        <v>655</v>
      </c>
      <c r="F305" s="3" t="str">
        <f>+VLOOKUP(G305,Codigos_class_frutas[],2,0)</f>
        <v>Frutos de pepita</v>
      </c>
      <c r="G305" s="3" t="s">
        <v>231</v>
      </c>
      <c r="H305" s="3" t="s">
        <v>290</v>
      </c>
      <c r="I305" s="3" t="s">
        <v>19</v>
      </c>
      <c r="J305" s="2">
        <v>85</v>
      </c>
      <c r="K305" s="2">
        <v>12000</v>
      </c>
      <c r="L305" s="2">
        <v>13000</v>
      </c>
      <c r="M305" s="2">
        <v>12588.235000000001</v>
      </c>
      <c r="N305" s="3" t="s">
        <v>261</v>
      </c>
      <c r="O305" s="9" t="s">
        <v>109</v>
      </c>
      <c r="P305" s="2" t="e">
        <f>+Precio_diario_frutas[[#This Row],[Precio promedio ponderado]]/#REF!</f>
        <v>#REF!</v>
      </c>
      <c r="Q305" s="2">
        <f>+VLOOKUP(Precio_diario_frutas[[#This Row],[Unidad de comercialización]],Codigos_kg[],2,0)</f>
        <v>15</v>
      </c>
    </row>
    <row r="306" spans="1:17" hidden="1" x14ac:dyDescent="0.35">
      <c r="A306" s="8" t="s">
        <v>178</v>
      </c>
      <c r="B306" s="3" t="str">
        <f>+VLOOKUP(A306,Codigos_mercados_mayoristas[],2,0)</f>
        <v>La Araucanía</v>
      </c>
      <c r="C306" s="4">
        <v>44131</v>
      </c>
      <c r="D306" s="3">
        <f>+VLOOKUP(A306,Codigos_mercados_mayoristas[],3,0)</f>
        <v>9</v>
      </c>
      <c r="E306" s="3" t="s">
        <v>655</v>
      </c>
      <c r="F306" s="3" t="str">
        <f>+VLOOKUP(G306,Codigos_class_frutas[],2,0)</f>
        <v>Frutos de pepita</v>
      </c>
      <c r="G306" s="3" t="s">
        <v>231</v>
      </c>
      <c r="H306" s="3" t="s">
        <v>239</v>
      </c>
      <c r="I306" s="3" t="s">
        <v>291</v>
      </c>
      <c r="J306" s="2">
        <v>155</v>
      </c>
      <c r="K306" s="2">
        <v>16000</v>
      </c>
      <c r="L306" s="2">
        <v>16000</v>
      </c>
      <c r="M306" s="2">
        <v>16000</v>
      </c>
      <c r="N306" s="3" t="s">
        <v>285</v>
      </c>
      <c r="O306" s="9" t="s">
        <v>292</v>
      </c>
      <c r="P306" s="2" t="e">
        <f>+Precio_diario_frutas[[#This Row],[Precio promedio ponderado]]/#REF!</f>
        <v>#REF!</v>
      </c>
      <c r="Q306" s="2">
        <f>+VLOOKUP(Precio_diario_frutas[[#This Row],[Unidad de comercialización]],Codigos_kg[],2,0)</f>
        <v>18</v>
      </c>
    </row>
    <row r="307" spans="1:17" hidden="1" x14ac:dyDescent="0.35">
      <c r="A307" s="8" t="s">
        <v>178</v>
      </c>
      <c r="B307" s="3" t="str">
        <f>+VLOOKUP(A307,Codigos_mercados_mayoristas[],2,0)</f>
        <v>La Araucanía</v>
      </c>
      <c r="C307" s="4">
        <v>44131</v>
      </c>
      <c r="D307" s="3">
        <f>+VLOOKUP(A307,Codigos_mercados_mayoristas[],3,0)</f>
        <v>9</v>
      </c>
      <c r="E307" s="3" t="s">
        <v>655</v>
      </c>
      <c r="F307" s="3" t="str">
        <f>+VLOOKUP(G307,Codigos_class_frutas[],2,0)</f>
        <v>Cítricos</v>
      </c>
      <c r="G307" s="3" t="s">
        <v>221</v>
      </c>
      <c r="H307" s="3" t="s">
        <v>224</v>
      </c>
      <c r="I307" s="3" t="s">
        <v>19</v>
      </c>
      <c r="J307" s="2">
        <v>305</v>
      </c>
      <c r="K307" s="2">
        <v>13000</v>
      </c>
      <c r="L307" s="2">
        <v>14000</v>
      </c>
      <c r="M307" s="2">
        <v>13672.130999999999</v>
      </c>
      <c r="N307" s="3" t="s">
        <v>261</v>
      </c>
      <c r="O307" s="9" t="s">
        <v>123</v>
      </c>
      <c r="P307" s="2" t="e">
        <f>+Precio_diario_frutas[[#This Row],[Precio promedio ponderado]]/#REF!</f>
        <v>#REF!</v>
      </c>
      <c r="Q307" s="2">
        <f>+VLOOKUP(Precio_diario_frutas[[#This Row],[Unidad de comercialización]],Codigos_kg[],2,0)</f>
        <v>15</v>
      </c>
    </row>
    <row r="308" spans="1:17" hidden="1" x14ac:dyDescent="0.35">
      <c r="A308" s="8" t="s">
        <v>178</v>
      </c>
      <c r="B308" s="3" t="str">
        <f>+VLOOKUP(A308,Codigos_mercados_mayoristas[],2,0)</f>
        <v>La Araucanía</v>
      </c>
      <c r="C308" s="4">
        <v>44131</v>
      </c>
      <c r="D308" s="3">
        <f>+VLOOKUP(A308,Codigos_mercados_mayoristas[],3,0)</f>
        <v>9</v>
      </c>
      <c r="E308" s="3" t="s">
        <v>655</v>
      </c>
      <c r="F308" s="3" t="str">
        <f>+VLOOKUP(G308,Codigos_class_frutas[],2,0)</f>
        <v>Cítricos</v>
      </c>
      <c r="G308" s="3" t="s">
        <v>221</v>
      </c>
      <c r="H308" s="3" t="s">
        <v>224</v>
      </c>
      <c r="I308" s="3" t="s">
        <v>19</v>
      </c>
      <c r="J308" s="2">
        <v>12</v>
      </c>
      <c r="K308" s="2">
        <v>320000</v>
      </c>
      <c r="L308" s="2">
        <v>320000</v>
      </c>
      <c r="M308" s="2">
        <v>320000</v>
      </c>
      <c r="N308" s="3" t="s">
        <v>223</v>
      </c>
      <c r="O308" s="9" t="s">
        <v>123</v>
      </c>
      <c r="P308" s="2" t="e">
        <f>+Precio_diario_frutas[[#This Row],[Precio promedio ponderado]]/#REF!</f>
        <v>#REF!</v>
      </c>
      <c r="Q308" s="2">
        <f>+VLOOKUP(Precio_diario_frutas[[#This Row],[Unidad de comercialización]],Codigos_kg[],2,0)</f>
        <v>400</v>
      </c>
    </row>
    <row r="309" spans="1:17" hidden="1" x14ac:dyDescent="0.35">
      <c r="A309" s="8" t="s">
        <v>178</v>
      </c>
      <c r="B309" s="3" t="str">
        <f>+VLOOKUP(A309,Codigos_mercados_mayoristas[],2,0)</f>
        <v>La Araucanía</v>
      </c>
      <c r="C309" s="4">
        <v>44131</v>
      </c>
      <c r="D309" s="3">
        <f>+VLOOKUP(A309,Codigos_mercados_mayoristas[],3,0)</f>
        <v>9</v>
      </c>
      <c r="E309" s="3" t="s">
        <v>655</v>
      </c>
      <c r="F309" s="3" t="str">
        <f>+VLOOKUP(G309,Codigos_class_frutas[],2,0)</f>
        <v>Cítricos</v>
      </c>
      <c r="G309" s="3" t="s">
        <v>221</v>
      </c>
      <c r="H309" s="3" t="s">
        <v>263</v>
      </c>
      <c r="I309" s="3" t="s">
        <v>19</v>
      </c>
      <c r="J309" s="2">
        <v>65</v>
      </c>
      <c r="K309" s="2">
        <v>15000</v>
      </c>
      <c r="L309" s="2">
        <v>15000</v>
      </c>
      <c r="M309" s="2">
        <v>15000</v>
      </c>
      <c r="N309" s="3" t="s">
        <v>286</v>
      </c>
      <c r="O309" s="9" t="s">
        <v>123</v>
      </c>
      <c r="P309" s="2" t="e">
        <f>+Precio_diario_frutas[[#This Row],[Precio promedio ponderado]]/#REF!</f>
        <v>#REF!</v>
      </c>
      <c r="Q309" s="2">
        <f>+VLOOKUP(Precio_diario_frutas[[#This Row],[Unidad de comercialización]],Codigos_kg[],2,0)</f>
        <v>15</v>
      </c>
    </row>
    <row r="310" spans="1:17" ht="29" hidden="1" x14ac:dyDescent="0.35">
      <c r="A310" s="8" t="s">
        <v>178</v>
      </c>
      <c r="B310" s="3" t="str">
        <f>+VLOOKUP(A310,Codigos_mercados_mayoristas[],2,0)</f>
        <v>La Araucanía</v>
      </c>
      <c r="C310" s="4">
        <v>44131</v>
      </c>
      <c r="D310" s="3">
        <f>+VLOOKUP(A310,Codigos_mercados_mayoristas[],3,0)</f>
        <v>9</v>
      </c>
      <c r="E310" s="3" t="s">
        <v>655</v>
      </c>
      <c r="F310" s="3" t="str">
        <f>+VLOOKUP(G310,Codigos_class_frutas[],2,0)</f>
        <v>Oleaginosos</v>
      </c>
      <c r="G310" s="3" t="s">
        <v>225</v>
      </c>
      <c r="H310" s="3" t="s">
        <v>226</v>
      </c>
      <c r="I310" s="3" t="s">
        <v>19</v>
      </c>
      <c r="J310" s="2">
        <v>195</v>
      </c>
      <c r="K310" s="2">
        <v>3500</v>
      </c>
      <c r="L310" s="2">
        <v>3600</v>
      </c>
      <c r="M310" s="2">
        <v>3543.59</v>
      </c>
      <c r="N310" s="3" t="s">
        <v>293</v>
      </c>
      <c r="O310" s="9" t="s">
        <v>63</v>
      </c>
      <c r="P310" s="2" t="e">
        <f>+Precio_diario_frutas[[#This Row],[Precio promedio ponderado]]/#REF!</f>
        <v>#REF!</v>
      </c>
      <c r="Q310" s="2">
        <f>+VLOOKUP(Precio_diario_frutas[[#This Row],[Unidad de comercialización]],Codigos_kg[],2,0)</f>
        <v>1</v>
      </c>
    </row>
    <row r="311" spans="1:17" ht="29" hidden="1" x14ac:dyDescent="0.35">
      <c r="A311" s="8" t="s">
        <v>178</v>
      </c>
      <c r="B311" s="3" t="str">
        <f>+VLOOKUP(A311,Codigos_mercados_mayoristas[],2,0)</f>
        <v>La Araucanía</v>
      </c>
      <c r="C311" s="4">
        <v>44131</v>
      </c>
      <c r="D311" s="3">
        <f>+VLOOKUP(A311,Codigos_mercados_mayoristas[],3,0)</f>
        <v>9</v>
      </c>
      <c r="E311" s="3" t="s">
        <v>655</v>
      </c>
      <c r="F311" s="3" t="str">
        <f>+VLOOKUP(G311,Codigos_class_frutas[],2,0)</f>
        <v>Oleaginosos</v>
      </c>
      <c r="G311" s="3" t="s">
        <v>225</v>
      </c>
      <c r="H311" s="3" t="s">
        <v>226</v>
      </c>
      <c r="I311" s="3" t="s">
        <v>13</v>
      </c>
      <c r="J311" s="2">
        <v>145</v>
      </c>
      <c r="K311" s="2">
        <v>3200</v>
      </c>
      <c r="L311" s="2">
        <v>3400</v>
      </c>
      <c r="M311" s="2">
        <v>3289.6550000000002</v>
      </c>
      <c r="N311" s="3" t="s">
        <v>293</v>
      </c>
      <c r="O311" s="9" t="s">
        <v>63</v>
      </c>
      <c r="P311" s="2" t="e">
        <f>+Precio_diario_frutas[[#This Row],[Precio promedio ponderado]]/#REF!</f>
        <v>#REF!</v>
      </c>
      <c r="Q311" s="2">
        <f>+VLOOKUP(Precio_diario_frutas[[#This Row],[Unidad de comercialización]],Codigos_kg[],2,0)</f>
        <v>1</v>
      </c>
    </row>
    <row r="312" spans="1:17" hidden="1" x14ac:dyDescent="0.35">
      <c r="A312" s="8" t="s">
        <v>178</v>
      </c>
      <c r="B312" s="3" t="str">
        <f>+VLOOKUP(A312,Codigos_mercados_mayoristas[],2,0)</f>
        <v>La Araucanía</v>
      </c>
      <c r="C312" s="4">
        <v>44131</v>
      </c>
      <c r="D312" s="3">
        <f>+VLOOKUP(A312,Codigos_mercados_mayoristas[],3,0)</f>
        <v>9</v>
      </c>
      <c r="E312" s="3" t="s">
        <v>655</v>
      </c>
      <c r="F312" s="3" t="str">
        <f>+VLOOKUP(G312,Codigos_class_frutas[],2,0)</f>
        <v>Frutos de pepita</v>
      </c>
      <c r="G312" s="3" t="s">
        <v>242</v>
      </c>
      <c r="H312" s="3" t="s">
        <v>243</v>
      </c>
      <c r="I312" s="3" t="s">
        <v>294</v>
      </c>
      <c r="J312" s="2">
        <v>155</v>
      </c>
      <c r="K312" s="2">
        <v>16000</v>
      </c>
      <c r="L312" s="2">
        <v>16000</v>
      </c>
      <c r="M312" s="2">
        <v>16000</v>
      </c>
      <c r="N312" s="3" t="s">
        <v>285</v>
      </c>
      <c r="O312" s="9" t="s">
        <v>123</v>
      </c>
      <c r="P312" s="2" t="e">
        <f>+Precio_diario_frutas[[#This Row],[Precio promedio ponderado]]/#REF!</f>
        <v>#REF!</v>
      </c>
      <c r="Q312" s="2">
        <f>+VLOOKUP(Precio_diario_frutas[[#This Row],[Unidad de comercialización]],Codigos_kg[],2,0)</f>
        <v>18</v>
      </c>
    </row>
    <row r="313" spans="1:17" hidden="1" x14ac:dyDescent="0.35">
      <c r="A313" s="8" t="s">
        <v>178</v>
      </c>
      <c r="B313" s="3" t="str">
        <f>+VLOOKUP(A313,Codigos_mercados_mayoristas[],2,0)</f>
        <v>La Araucanía</v>
      </c>
      <c r="C313" s="4">
        <v>44131</v>
      </c>
      <c r="D313" s="3">
        <f>+VLOOKUP(A313,Codigos_mercados_mayoristas[],3,0)</f>
        <v>9</v>
      </c>
      <c r="E313" s="3" t="s">
        <v>655</v>
      </c>
      <c r="F313" s="3" t="str">
        <f>+VLOOKUP(G313,Codigos_class_frutas[],2,0)</f>
        <v>Frutos de pepita</v>
      </c>
      <c r="G313" s="3" t="s">
        <v>242</v>
      </c>
      <c r="H313" s="3" t="s">
        <v>243</v>
      </c>
      <c r="I313" s="3" t="s">
        <v>200</v>
      </c>
      <c r="J313" s="2">
        <v>110</v>
      </c>
      <c r="K313" s="2">
        <v>18000</v>
      </c>
      <c r="L313" s="2">
        <v>18000</v>
      </c>
      <c r="M313" s="2">
        <v>18000</v>
      </c>
      <c r="N313" s="3" t="s">
        <v>280</v>
      </c>
      <c r="O313" s="9" t="s">
        <v>123</v>
      </c>
      <c r="P313" s="2" t="e">
        <f>+Precio_diario_frutas[[#This Row],[Precio promedio ponderado]]/#REF!</f>
        <v>#REF!</v>
      </c>
      <c r="Q313" s="2">
        <f>+VLOOKUP(Precio_diario_frutas[[#This Row],[Unidad de comercialización]],Codigos_kg[],2,0)</f>
        <v>18</v>
      </c>
    </row>
    <row r="314" spans="1:17" hidden="1" x14ac:dyDescent="0.35">
      <c r="A314" s="8" t="s">
        <v>178</v>
      </c>
      <c r="B314" s="3" t="str">
        <f>+VLOOKUP(A314,Codigos_mercados_mayoristas[],2,0)</f>
        <v>La Araucanía</v>
      </c>
      <c r="C314" s="4">
        <v>44131</v>
      </c>
      <c r="D314" s="3">
        <f>+VLOOKUP(A314,Codigos_mercados_mayoristas[],3,0)</f>
        <v>9</v>
      </c>
      <c r="E314" s="3" t="s">
        <v>655</v>
      </c>
      <c r="F314" s="3" t="str">
        <f>+VLOOKUP(G314,Codigos_class_frutas[],2,0)</f>
        <v>Tropicales y subtropicales</v>
      </c>
      <c r="G314" s="3" t="s">
        <v>198</v>
      </c>
      <c r="H314" s="3" t="s">
        <v>246</v>
      </c>
      <c r="I314" s="3" t="s">
        <v>13</v>
      </c>
      <c r="J314" s="2">
        <v>75</v>
      </c>
      <c r="K314" s="2">
        <v>18000</v>
      </c>
      <c r="L314" s="2">
        <v>18000</v>
      </c>
      <c r="M314" s="2">
        <v>18000</v>
      </c>
      <c r="N314" s="3" t="s">
        <v>202</v>
      </c>
      <c r="O314" s="9" t="s">
        <v>206</v>
      </c>
      <c r="P314" s="2" t="e">
        <f>+Precio_diario_frutas[[#This Row],[Precio promedio ponderado]]/#REF!</f>
        <v>#REF!</v>
      </c>
      <c r="Q314" s="2">
        <f>+VLOOKUP(Precio_diario_frutas[[#This Row],[Unidad de comercialización]],Codigos_kg[],2,0)</f>
        <v>14</v>
      </c>
    </row>
    <row r="315" spans="1:17" hidden="1" x14ac:dyDescent="0.35">
      <c r="A315" s="8" t="s">
        <v>178</v>
      </c>
      <c r="B315" s="3" t="str">
        <f>+VLOOKUP(A315,Codigos_mercados_mayoristas[],2,0)</f>
        <v>La Araucanía</v>
      </c>
      <c r="C315" s="4">
        <v>44131</v>
      </c>
      <c r="D315" s="3">
        <f>+VLOOKUP(A315,Codigos_mercados_mayoristas[],3,0)</f>
        <v>9</v>
      </c>
      <c r="E315" s="3" t="s">
        <v>655</v>
      </c>
      <c r="F315" s="3" t="str">
        <f>+VLOOKUP(G315,Codigos_class_frutas[],2,0)</f>
        <v>Tropicales y subtropicales</v>
      </c>
      <c r="G315" s="3" t="s">
        <v>204</v>
      </c>
      <c r="H315" s="3" t="s">
        <v>12</v>
      </c>
      <c r="I315" s="3" t="s">
        <v>247</v>
      </c>
      <c r="J315" s="2">
        <v>150</v>
      </c>
      <c r="K315" s="2">
        <v>10000</v>
      </c>
      <c r="L315" s="2">
        <v>10000</v>
      </c>
      <c r="M315" s="2">
        <v>10000</v>
      </c>
      <c r="N315" s="3" t="s">
        <v>147</v>
      </c>
      <c r="O315" s="9" t="s">
        <v>206</v>
      </c>
      <c r="P315" s="2" t="e">
        <f>+Precio_diario_frutas[[#This Row],[Precio promedio ponderado]]/#REF!</f>
        <v>#REF!</v>
      </c>
      <c r="Q315" s="2">
        <f>+VLOOKUP(Precio_diario_frutas[[#This Row],[Unidad de comercialización]],Codigos_kg[],2,0)</f>
        <v>20</v>
      </c>
    </row>
    <row r="316" spans="1:17" hidden="1" x14ac:dyDescent="0.35">
      <c r="A316" s="8" t="s">
        <v>178</v>
      </c>
      <c r="B316" s="3" t="str">
        <f>+VLOOKUP(A316,Codigos_mercados_mayoristas[],2,0)</f>
        <v>La Araucanía</v>
      </c>
      <c r="C316" s="4">
        <v>44131</v>
      </c>
      <c r="D316" s="3">
        <f>+VLOOKUP(A316,Codigos_mercados_mayoristas[],3,0)</f>
        <v>9</v>
      </c>
      <c r="E316" s="3" t="s">
        <v>655</v>
      </c>
      <c r="F316" s="3" t="str">
        <f>+VLOOKUP(G316,Codigos_class_frutas[],2,0)</f>
        <v>Tropicales y subtropicales</v>
      </c>
      <c r="G316" s="3" t="s">
        <v>204</v>
      </c>
      <c r="H316" s="3" t="s">
        <v>12</v>
      </c>
      <c r="I316" s="3" t="s">
        <v>205</v>
      </c>
      <c r="J316" s="2">
        <v>880</v>
      </c>
      <c r="K316" s="2">
        <v>12000</v>
      </c>
      <c r="L316" s="2">
        <v>13000</v>
      </c>
      <c r="M316" s="2">
        <v>12488.636</v>
      </c>
      <c r="N316" s="3" t="s">
        <v>147</v>
      </c>
      <c r="O316" s="9" t="s">
        <v>206</v>
      </c>
      <c r="P316" s="2" t="e">
        <f>+Precio_diario_frutas[[#This Row],[Precio promedio ponderado]]/#REF!</f>
        <v>#REF!</v>
      </c>
      <c r="Q316" s="2">
        <f>+VLOOKUP(Precio_diario_frutas[[#This Row],[Unidad de comercialización]],Codigos_kg[],2,0)</f>
        <v>20</v>
      </c>
    </row>
    <row r="317" spans="1:17" hidden="1" x14ac:dyDescent="0.35">
      <c r="A317" s="8" t="s">
        <v>178</v>
      </c>
      <c r="B317" s="3" t="str">
        <f>+VLOOKUP(A317,Codigos_mercados_mayoristas[],2,0)</f>
        <v>La Araucanía</v>
      </c>
      <c r="C317" s="4">
        <v>44131</v>
      </c>
      <c r="D317" s="3">
        <f>+VLOOKUP(A317,Codigos_mercados_mayoristas[],3,0)</f>
        <v>9</v>
      </c>
      <c r="E317" s="3" t="s">
        <v>655</v>
      </c>
      <c r="F317" s="3" t="str">
        <f>+VLOOKUP(G317,Codigos_class_frutas[],2,0)</f>
        <v>Cítricos</v>
      </c>
      <c r="G317" s="3" t="s">
        <v>256</v>
      </c>
      <c r="H317" s="3" t="s">
        <v>257</v>
      </c>
      <c r="I317" s="3" t="s">
        <v>19</v>
      </c>
      <c r="J317" s="2">
        <v>55</v>
      </c>
      <c r="K317" s="2">
        <v>12000</v>
      </c>
      <c r="L317" s="2">
        <v>12000</v>
      </c>
      <c r="M317" s="2">
        <v>12000</v>
      </c>
      <c r="N317" s="3" t="s">
        <v>261</v>
      </c>
      <c r="O317" s="9" t="s">
        <v>123</v>
      </c>
      <c r="P317" s="2" t="e">
        <f>+Precio_diario_frutas[[#This Row],[Precio promedio ponderado]]/#REF!</f>
        <v>#REF!</v>
      </c>
      <c r="Q317" s="2">
        <f>+VLOOKUP(Precio_diario_frutas[[#This Row],[Unidad de comercialización]],Codigos_kg[],2,0)</f>
        <v>15</v>
      </c>
    </row>
    <row r="318" spans="1:17" hidden="1" x14ac:dyDescent="0.35">
      <c r="A318" s="8" t="s">
        <v>178</v>
      </c>
      <c r="B318" s="3" t="str">
        <f>+VLOOKUP(A318,Codigos_mercados_mayoristas[],2,0)</f>
        <v>La Araucanía</v>
      </c>
      <c r="C318" s="4">
        <v>44131</v>
      </c>
      <c r="D318" s="3">
        <f>+VLOOKUP(A318,Codigos_mercados_mayoristas[],3,0)</f>
        <v>9</v>
      </c>
      <c r="E318" s="3" t="s">
        <v>655</v>
      </c>
      <c r="F318" s="3" t="str">
        <f>+VLOOKUP(G318,Codigos_class_frutas[],2,0)</f>
        <v>Uva</v>
      </c>
      <c r="G318" s="3" t="s">
        <v>295</v>
      </c>
      <c r="H318" s="3" t="s">
        <v>296</v>
      </c>
      <c r="I318" s="3" t="s">
        <v>19</v>
      </c>
      <c r="J318" s="2">
        <v>25</v>
      </c>
      <c r="K318" s="2">
        <v>37000</v>
      </c>
      <c r="L318" s="2">
        <v>37000</v>
      </c>
      <c r="M318" s="2">
        <v>37000</v>
      </c>
      <c r="N318" s="3" t="s">
        <v>220</v>
      </c>
      <c r="O318" s="9" t="s">
        <v>297</v>
      </c>
      <c r="P318" s="2" t="e">
        <f>+Precio_diario_frutas[[#This Row],[Precio promedio ponderado]]/#REF!</f>
        <v>#REF!</v>
      </c>
      <c r="Q318" s="2">
        <f>+VLOOKUP(Precio_diario_frutas[[#This Row],[Unidad de comercialización]],Codigos_kg[],2,0)</f>
        <v>10</v>
      </c>
    </row>
    <row r="319" spans="1:17" hidden="1" x14ac:dyDescent="0.35">
      <c r="A319" s="8" t="s">
        <v>178</v>
      </c>
      <c r="B319" s="3" t="str">
        <f>+VLOOKUP(A319,Codigos_mercados_mayoristas[],2,0)</f>
        <v>La Araucanía</v>
      </c>
      <c r="C319" s="4">
        <v>44131</v>
      </c>
      <c r="D319" s="3">
        <f>+VLOOKUP(A319,Codigos_mercados_mayoristas[],3,0)</f>
        <v>9</v>
      </c>
      <c r="E319" s="3" t="s">
        <v>655</v>
      </c>
      <c r="F319" s="3" t="str">
        <f>+VLOOKUP(G319,Codigos_class_frutas[],2,0)</f>
        <v>Uva</v>
      </c>
      <c r="G319" s="3" t="s">
        <v>295</v>
      </c>
      <c r="H319" s="3" t="s">
        <v>298</v>
      </c>
      <c r="I319" s="3" t="s">
        <v>19</v>
      </c>
      <c r="J319" s="2">
        <v>30</v>
      </c>
      <c r="K319" s="2">
        <v>37000</v>
      </c>
      <c r="L319" s="2">
        <v>37000</v>
      </c>
      <c r="M319" s="2">
        <v>37000</v>
      </c>
      <c r="N319" s="3" t="s">
        <v>220</v>
      </c>
      <c r="O319" s="9" t="s">
        <v>297</v>
      </c>
      <c r="P319" s="2" t="e">
        <f>+Precio_diario_frutas[[#This Row],[Precio promedio ponderado]]/#REF!</f>
        <v>#REF!</v>
      </c>
      <c r="Q319" s="2">
        <f>+VLOOKUP(Precio_diario_frutas[[#This Row],[Unidad de comercialización]],Codigos_kg[],2,0)</f>
        <v>10</v>
      </c>
    </row>
    <row r="320" spans="1:17" hidden="1" x14ac:dyDescent="0.35">
      <c r="A320" s="8" t="s">
        <v>188</v>
      </c>
      <c r="B320" s="3" t="str">
        <f>+VLOOKUP(A320,Codigos_mercados_mayoristas[],2,0)</f>
        <v>Bíobío</v>
      </c>
      <c r="C320" s="4">
        <v>44131</v>
      </c>
      <c r="D320" s="3">
        <f>+VLOOKUP(A320,Codigos_mercados_mayoristas[],3,0)</f>
        <v>8</v>
      </c>
      <c r="E320" s="3" t="s">
        <v>655</v>
      </c>
      <c r="F320" s="3" t="str">
        <f>+VLOOKUP(G320,Codigos_class_frutas[],2,0)</f>
        <v>Berries</v>
      </c>
      <c r="G320" s="3" t="s">
        <v>212</v>
      </c>
      <c r="H320" s="3" t="s">
        <v>12</v>
      </c>
      <c r="I320" s="3" t="s">
        <v>200</v>
      </c>
      <c r="J320" s="2">
        <v>50</v>
      </c>
      <c r="K320" s="2">
        <v>12000</v>
      </c>
      <c r="L320" s="2">
        <v>12000</v>
      </c>
      <c r="M320" s="2">
        <v>12000</v>
      </c>
      <c r="N320" s="3" t="s">
        <v>213</v>
      </c>
      <c r="O320" s="9" t="s">
        <v>155</v>
      </c>
      <c r="P320" s="2" t="e">
        <f>+Precio_diario_frutas[[#This Row],[Precio promedio ponderado]]/#REF!</f>
        <v>#REF!</v>
      </c>
      <c r="Q320" s="2">
        <f>+VLOOKUP(Precio_diario_frutas[[#This Row],[Unidad de comercialización]],Codigos_kg[],2,0)</f>
        <v>7</v>
      </c>
    </row>
    <row r="321" spans="1:17" hidden="1" x14ac:dyDescent="0.35">
      <c r="A321" s="8" t="s">
        <v>188</v>
      </c>
      <c r="B321" s="3" t="str">
        <f>+VLOOKUP(A321,Codigos_mercados_mayoristas[],2,0)</f>
        <v>Bíobío</v>
      </c>
      <c r="C321" s="4">
        <v>44131</v>
      </c>
      <c r="D321" s="3">
        <f>+VLOOKUP(A321,Codigos_mercados_mayoristas[],3,0)</f>
        <v>8</v>
      </c>
      <c r="E321" s="3" t="s">
        <v>655</v>
      </c>
      <c r="F321" s="3" t="str">
        <f>+VLOOKUP(G321,Codigos_class_frutas[],2,0)</f>
        <v>Berries</v>
      </c>
      <c r="G321" s="3" t="s">
        <v>212</v>
      </c>
      <c r="H321" s="3" t="s">
        <v>12</v>
      </c>
      <c r="I321" s="3" t="s">
        <v>19</v>
      </c>
      <c r="J321" s="2">
        <v>50</v>
      </c>
      <c r="K321" s="2">
        <v>10000</v>
      </c>
      <c r="L321" s="2">
        <v>10000</v>
      </c>
      <c r="M321" s="2">
        <v>10000</v>
      </c>
      <c r="N321" s="3" t="s">
        <v>213</v>
      </c>
      <c r="O321" s="9" t="s">
        <v>155</v>
      </c>
      <c r="P321" s="2" t="e">
        <f>+Precio_diario_frutas[[#This Row],[Precio promedio ponderado]]/#REF!</f>
        <v>#REF!</v>
      </c>
      <c r="Q321" s="2">
        <f>+VLOOKUP(Precio_diario_frutas[[#This Row],[Unidad de comercialización]],Codigos_kg[],2,0)</f>
        <v>7</v>
      </c>
    </row>
    <row r="322" spans="1:17" hidden="1" x14ac:dyDescent="0.35">
      <c r="A322" s="8" t="s">
        <v>188</v>
      </c>
      <c r="B322" s="3" t="str">
        <f>+VLOOKUP(A322,Codigos_mercados_mayoristas[],2,0)</f>
        <v>Bíobío</v>
      </c>
      <c r="C322" s="4">
        <v>44131</v>
      </c>
      <c r="D322" s="3">
        <f>+VLOOKUP(A322,Codigos_mercados_mayoristas[],3,0)</f>
        <v>8</v>
      </c>
      <c r="E322" s="3" t="s">
        <v>655</v>
      </c>
      <c r="F322" s="3" t="str">
        <f>+VLOOKUP(G322,Codigos_class_frutas[],2,0)</f>
        <v>Berries</v>
      </c>
      <c r="G322" s="3" t="s">
        <v>212</v>
      </c>
      <c r="H322" s="3" t="s">
        <v>12</v>
      </c>
      <c r="I322" s="3" t="s">
        <v>13</v>
      </c>
      <c r="J322" s="2">
        <v>50</v>
      </c>
      <c r="K322" s="2">
        <v>8000</v>
      </c>
      <c r="L322" s="2">
        <v>8000</v>
      </c>
      <c r="M322" s="2">
        <v>8000</v>
      </c>
      <c r="N322" s="3" t="s">
        <v>213</v>
      </c>
      <c r="O322" s="9" t="s">
        <v>155</v>
      </c>
      <c r="P322" s="2" t="e">
        <f>+Precio_diario_frutas[[#This Row],[Precio promedio ponderado]]/#REF!</f>
        <v>#REF!</v>
      </c>
      <c r="Q322" s="2">
        <f>+VLOOKUP(Precio_diario_frutas[[#This Row],[Unidad de comercialización]],Codigos_kg[],2,0)</f>
        <v>7</v>
      </c>
    </row>
    <row r="323" spans="1:17" hidden="1" x14ac:dyDescent="0.35">
      <c r="A323" s="8" t="s">
        <v>188</v>
      </c>
      <c r="B323" s="3" t="str">
        <f>+VLOOKUP(A323,Codigos_mercados_mayoristas[],2,0)</f>
        <v>Bíobío</v>
      </c>
      <c r="C323" s="4">
        <v>44131</v>
      </c>
      <c r="D323" s="3">
        <f>+VLOOKUP(A323,Codigos_mercados_mayoristas[],3,0)</f>
        <v>8</v>
      </c>
      <c r="E323" s="3" t="s">
        <v>655</v>
      </c>
      <c r="F323" s="3" t="str">
        <f>+VLOOKUP(G323,Codigos_class_frutas[],2,0)</f>
        <v>Cítricos</v>
      </c>
      <c r="G323" s="3" t="s">
        <v>214</v>
      </c>
      <c r="H323" s="3" t="s">
        <v>12</v>
      </c>
      <c r="I323" s="3" t="s">
        <v>215</v>
      </c>
      <c r="J323" s="2">
        <v>400</v>
      </c>
      <c r="K323" s="2">
        <v>6500</v>
      </c>
      <c r="L323" s="2">
        <v>6500</v>
      </c>
      <c r="M323" s="2">
        <v>6500</v>
      </c>
      <c r="N323" s="3" t="s">
        <v>122</v>
      </c>
      <c r="O323" s="9" t="s">
        <v>155</v>
      </c>
      <c r="P323" s="2" t="e">
        <f>+Precio_diario_frutas[[#This Row],[Precio promedio ponderado]]/#REF!</f>
        <v>#REF!</v>
      </c>
      <c r="Q323" s="2">
        <f>+VLOOKUP(Precio_diario_frutas[[#This Row],[Unidad de comercialización]],Codigos_kg[],2,0)</f>
        <v>16</v>
      </c>
    </row>
    <row r="324" spans="1:17" hidden="1" x14ac:dyDescent="0.35">
      <c r="A324" s="8" t="s">
        <v>188</v>
      </c>
      <c r="B324" s="3" t="str">
        <f>+VLOOKUP(A324,Codigos_mercados_mayoristas[],2,0)</f>
        <v>Bíobío</v>
      </c>
      <c r="C324" s="4">
        <v>44131</v>
      </c>
      <c r="D324" s="3">
        <f>+VLOOKUP(A324,Codigos_mercados_mayoristas[],3,0)</f>
        <v>8</v>
      </c>
      <c r="E324" s="3" t="s">
        <v>655</v>
      </c>
      <c r="F324" s="3" t="str">
        <f>+VLOOKUP(G324,Codigos_class_frutas[],2,0)</f>
        <v>Cítricos</v>
      </c>
      <c r="G324" s="3" t="s">
        <v>214</v>
      </c>
      <c r="H324" s="3" t="s">
        <v>12</v>
      </c>
      <c r="I324" s="3" t="s">
        <v>216</v>
      </c>
      <c r="J324" s="2">
        <v>300</v>
      </c>
      <c r="K324" s="2">
        <v>5500</v>
      </c>
      <c r="L324" s="2">
        <v>5500</v>
      </c>
      <c r="M324" s="2">
        <v>5500</v>
      </c>
      <c r="N324" s="3" t="s">
        <v>122</v>
      </c>
      <c r="O324" s="9" t="s">
        <v>155</v>
      </c>
      <c r="P324" s="2" t="e">
        <f>+Precio_diario_frutas[[#This Row],[Precio promedio ponderado]]/#REF!</f>
        <v>#REF!</v>
      </c>
      <c r="Q324" s="2">
        <f>+VLOOKUP(Precio_diario_frutas[[#This Row],[Unidad de comercialización]],Codigos_kg[],2,0)</f>
        <v>16</v>
      </c>
    </row>
    <row r="325" spans="1:17" hidden="1" x14ac:dyDescent="0.35">
      <c r="A325" s="8" t="s">
        <v>188</v>
      </c>
      <c r="B325" s="3" t="str">
        <f>+VLOOKUP(A325,Codigos_mercados_mayoristas[],2,0)</f>
        <v>Bíobío</v>
      </c>
      <c r="C325" s="4">
        <v>44131</v>
      </c>
      <c r="D325" s="3">
        <f>+VLOOKUP(A325,Codigos_mercados_mayoristas[],3,0)</f>
        <v>8</v>
      </c>
      <c r="E325" s="3" t="s">
        <v>655</v>
      </c>
      <c r="F325" s="3" t="str">
        <f>+VLOOKUP(G325,Codigos_class_frutas[],2,0)</f>
        <v>Tropicales y subtropicales</v>
      </c>
      <c r="G325" s="3" t="s">
        <v>229</v>
      </c>
      <c r="H325" s="3" t="s">
        <v>12</v>
      </c>
      <c r="I325" s="3" t="s">
        <v>19</v>
      </c>
      <c r="J325" s="2">
        <v>200</v>
      </c>
      <c r="K325" s="2">
        <v>7000</v>
      </c>
      <c r="L325" s="2">
        <v>7500</v>
      </c>
      <c r="M325" s="2">
        <v>7250</v>
      </c>
      <c r="N325" s="3" t="s">
        <v>230</v>
      </c>
      <c r="O325" s="9" t="s">
        <v>274</v>
      </c>
      <c r="P325" s="2" t="e">
        <f>+Precio_diario_frutas[[#This Row],[Precio promedio ponderado]]/#REF!</f>
        <v>#REF!</v>
      </c>
      <c r="Q325" s="2">
        <f>+VLOOKUP(Precio_diario_frutas[[#This Row],[Unidad de comercialización]],Codigos_kg[],2,0)</f>
        <v>4</v>
      </c>
    </row>
    <row r="326" spans="1:17" hidden="1" x14ac:dyDescent="0.35">
      <c r="A326" s="8" t="s">
        <v>188</v>
      </c>
      <c r="B326" s="3" t="str">
        <f>+VLOOKUP(A326,Codigos_mercados_mayoristas[],2,0)</f>
        <v>Bíobío</v>
      </c>
      <c r="C326" s="4">
        <v>44131</v>
      </c>
      <c r="D326" s="3">
        <f>+VLOOKUP(A326,Codigos_mercados_mayoristas[],3,0)</f>
        <v>8</v>
      </c>
      <c r="E326" s="3" t="s">
        <v>655</v>
      </c>
      <c r="F326" s="3" t="str">
        <f>+VLOOKUP(G326,Codigos_class_frutas[],2,0)</f>
        <v>Frutos de pepita</v>
      </c>
      <c r="G326" s="3" t="s">
        <v>231</v>
      </c>
      <c r="H326" s="3" t="s">
        <v>232</v>
      </c>
      <c r="I326" s="3" t="s">
        <v>200</v>
      </c>
      <c r="J326" s="2">
        <v>50</v>
      </c>
      <c r="K326" s="2">
        <v>13000</v>
      </c>
      <c r="L326" s="2">
        <v>13000</v>
      </c>
      <c r="M326" s="2">
        <v>13000</v>
      </c>
      <c r="N326" s="3" t="s">
        <v>233</v>
      </c>
      <c r="O326" s="9" t="s">
        <v>123</v>
      </c>
      <c r="P326" s="2" t="e">
        <f>+Precio_diario_frutas[[#This Row],[Precio promedio ponderado]]/#REF!</f>
        <v>#REF!</v>
      </c>
      <c r="Q326" s="2">
        <f>+VLOOKUP(Precio_diario_frutas[[#This Row],[Unidad de comercialización]],Codigos_kg[],2,0)</f>
        <v>16</v>
      </c>
    </row>
    <row r="327" spans="1:17" hidden="1" x14ac:dyDescent="0.35">
      <c r="A327" s="8" t="s">
        <v>188</v>
      </c>
      <c r="B327" s="3" t="str">
        <f>+VLOOKUP(A327,Codigos_mercados_mayoristas[],2,0)</f>
        <v>Bíobío</v>
      </c>
      <c r="C327" s="4">
        <v>44131</v>
      </c>
      <c r="D327" s="3">
        <f>+VLOOKUP(A327,Codigos_mercados_mayoristas[],3,0)</f>
        <v>8</v>
      </c>
      <c r="E327" s="3" t="s">
        <v>655</v>
      </c>
      <c r="F327" s="3" t="str">
        <f>+VLOOKUP(G327,Codigos_class_frutas[],2,0)</f>
        <v>Frutos de pepita</v>
      </c>
      <c r="G327" s="3" t="s">
        <v>231</v>
      </c>
      <c r="H327" s="3" t="s">
        <v>232</v>
      </c>
      <c r="I327" s="3" t="s">
        <v>19</v>
      </c>
      <c r="J327" s="2">
        <v>50</v>
      </c>
      <c r="K327" s="2">
        <v>11000</v>
      </c>
      <c r="L327" s="2">
        <v>11000</v>
      </c>
      <c r="M327" s="2">
        <v>11000</v>
      </c>
      <c r="N327" s="3" t="s">
        <v>233</v>
      </c>
      <c r="O327" s="9" t="s">
        <v>123</v>
      </c>
      <c r="P327" s="2" t="e">
        <f>+Precio_diario_frutas[[#This Row],[Precio promedio ponderado]]/#REF!</f>
        <v>#REF!</v>
      </c>
      <c r="Q327" s="2">
        <f>+VLOOKUP(Precio_diario_frutas[[#This Row],[Unidad de comercialización]],Codigos_kg[],2,0)</f>
        <v>16</v>
      </c>
    </row>
    <row r="328" spans="1:17" hidden="1" x14ac:dyDescent="0.35">
      <c r="A328" s="8" t="s">
        <v>188</v>
      </c>
      <c r="B328" s="3" t="str">
        <f>+VLOOKUP(A328,Codigos_mercados_mayoristas[],2,0)</f>
        <v>Bíobío</v>
      </c>
      <c r="C328" s="4">
        <v>44131</v>
      </c>
      <c r="D328" s="3">
        <f>+VLOOKUP(A328,Codigos_mercados_mayoristas[],3,0)</f>
        <v>8</v>
      </c>
      <c r="E328" s="3" t="s">
        <v>655</v>
      </c>
      <c r="F328" s="3" t="str">
        <f>+VLOOKUP(G328,Codigos_class_frutas[],2,0)</f>
        <v>Frutos de pepita</v>
      </c>
      <c r="G328" s="3" t="s">
        <v>231</v>
      </c>
      <c r="H328" s="3" t="s">
        <v>232</v>
      </c>
      <c r="I328" s="3" t="s">
        <v>13</v>
      </c>
      <c r="J328" s="2">
        <v>50</v>
      </c>
      <c r="K328" s="2">
        <v>9000</v>
      </c>
      <c r="L328" s="2">
        <v>9000</v>
      </c>
      <c r="M328" s="2">
        <v>9000</v>
      </c>
      <c r="N328" s="3" t="s">
        <v>233</v>
      </c>
      <c r="O328" s="9" t="s">
        <v>123</v>
      </c>
      <c r="P328" s="2" t="e">
        <f>+Precio_diario_frutas[[#This Row],[Precio promedio ponderado]]/#REF!</f>
        <v>#REF!</v>
      </c>
      <c r="Q328" s="2">
        <f>+VLOOKUP(Precio_diario_frutas[[#This Row],[Unidad de comercialización]],Codigos_kg[],2,0)</f>
        <v>16</v>
      </c>
    </row>
    <row r="329" spans="1:17" hidden="1" x14ac:dyDescent="0.35">
      <c r="A329" s="8" t="s">
        <v>188</v>
      </c>
      <c r="B329" s="3" t="str">
        <f>+VLOOKUP(A329,Codigos_mercados_mayoristas[],2,0)</f>
        <v>Bíobío</v>
      </c>
      <c r="C329" s="4">
        <v>44131</v>
      </c>
      <c r="D329" s="3">
        <f>+VLOOKUP(A329,Codigos_mercados_mayoristas[],3,0)</f>
        <v>8</v>
      </c>
      <c r="E329" s="3" t="s">
        <v>655</v>
      </c>
      <c r="F329" s="3" t="str">
        <f>+VLOOKUP(G329,Codigos_class_frutas[],2,0)</f>
        <v>Frutos de pepita</v>
      </c>
      <c r="G329" s="3" t="s">
        <v>231</v>
      </c>
      <c r="H329" s="3" t="s">
        <v>236</v>
      </c>
      <c r="I329" s="3" t="s">
        <v>19</v>
      </c>
      <c r="J329" s="2">
        <v>100</v>
      </c>
      <c r="K329" s="2">
        <v>11000</v>
      </c>
      <c r="L329" s="2">
        <v>11000</v>
      </c>
      <c r="M329" s="2">
        <v>11000</v>
      </c>
      <c r="N329" s="3" t="s">
        <v>233</v>
      </c>
      <c r="O329" s="9" t="s">
        <v>123</v>
      </c>
      <c r="P329" s="2" t="e">
        <f>+Precio_diario_frutas[[#This Row],[Precio promedio ponderado]]/#REF!</f>
        <v>#REF!</v>
      </c>
      <c r="Q329" s="2">
        <f>+VLOOKUP(Precio_diario_frutas[[#This Row],[Unidad de comercialización]],Codigos_kg[],2,0)</f>
        <v>16</v>
      </c>
    </row>
    <row r="330" spans="1:17" hidden="1" x14ac:dyDescent="0.35">
      <c r="A330" s="8" t="s">
        <v>188</v>
      </c>
      <c r="B330" s="3" t="str">
        <f>+VLOOKUP(A330,Codigos_mercados_mayoristas[],2,0)</f>
        <v>Bíobío</v>
      </c>
      <c r="C330" s="4">
        <v>44131</v>
      </c>
      <c r="D330" s="3">
        <f>+VLOOKUP(A330,Codigos_mercados_mayoristas[],3,0)</f>
        <v>8</v>
      </c>
      <c r="E330" s="3" t="s">
        <v>655</v>
      </c>
      <c r="F330" s="3" t="str">
        <f>+VLOOKUP(G330,Codigos_class_frutas[],2,0)</f>
        <v>Frutos de pepita</v>
      </c>
      <c r="G330" s="3" t="s">
        <v>231</v>
      </c>
      <c r="H330" s="3" t="s">
        <v>236</v>
      </c>
      <c r="I330" s="3" t="s">
        <v>13</v>
      </c>
      <c r="J330" s="2">
        <v>100</v>
      </c>
      <c r="K330" s="2">
        <v>9000</v>
      </c>
      <c r="L330" s="2">
        <v>9000</v>
      </c>
      <c r="M330" s="2">
        <v>9000</v>
      </c>
      <c r="N330" s="3" t="s">
        <v>233</v>
      </c>
      <c r="O330" s="9" t="s">
        <v>123</v>
      </c>
      <c r="P330" s="2" t="e">
        <f>+Precio_diario_frutas[[#This Row],[Precio promedio ponderado]]/#REF!</f>
        <v>#REF!</v>
      </c>
      <c r="Q330" s="2">
        <f>+VLOOKUP(Precio_diario_frutas[[#This Row],[Unidad de comercialización]],Codigos_kg[],2,0)</f>
        <v>16</v>
      </c>
    </row>
    <row r="331" spans="1:17" hidden="1" x14ac:dyDescent="0.35">
      <c r="A331" s="8" t="s">
        <v>188</v>
      </c>
      <c r="B331" s="3" t="str">
        <f>+VLOOKUP(A331,Codigos_mercados_mayoristas[],2,0)</f>
        <v>Bíobío</v>
      </c>
      <c r="C331" s="4">
        <v>44131</v>
      </c>
      <c r="D331" s="3">
        <f>+VLOOKUP(A331,Codigos_mercados_mayoristas[],3,0)</f>
        <v>8</v>
      </c>
      <c r="E331" s="3" t="s">
        <v>655</v>
      </c>
      <c r="F331" s="3" t="str">
        <f>+VLOOKUP(G331,Codigos_class_frutas[],2,0)</f>
        <v>Frutos de pepita</v>
      </c>
      <c r="G331" s="3" t="s">
        <v>231</v>
      </c>
      <c r="H331" s="3" t="s">
        <v>237</v>
      </c>
      <c r="I331" s="3" t="s">
        <v>19</v>
      </c>
      <c r="J331" s="2">
        <v>100</v>
      </c>
      <c r="K331" s="2">
        <v>11000</v>
      </c>
      <c r="L331" s="2">
        <v>11000</v>
      </c>
      <c r="M331" s="2">
        <v>11000</v>
      </c>
      <c r="N331" s="3" t="s">
        <v>233</v>
      </c>
      <c r="O331" s="9" t="s">
        <v>123</v>
      </c>
      <c r="P331" s="2" t="e">
        <f>+Precio_diario_frutas[[#This Row],[Precio promedio ponderado]]/#REF!</f>
        <v>#REF!</v>
      </c>
      <c r="Q331" s="2">
        <f>+VLOOKUP(Precio_diario_frutas[[#This Row],[Unidad de comercialización]],Codigos_kg[],2,0)</f>
        <v>16</v>
      </c>
    </row>
    <row r="332" spans="1:17" hidden="1" x14ac:dyDescent="0.35">
      <c r="A332" s="8" t="s">
        <v>188</v>
      </c>
      <c r="B332" s="3" t="str">
        <f>+VLOOKUP(A332,Codigos_mercados_mayoristas[],2,0)</f>
        <v>Bíobío</v>
      </c>
      <c r="C332" s="4">
        <v>44131</v>
      </c>
      <c r="D332" s="3">
        <f>+VLOOKUP(A332,Codigos_mercados_mayoristas[],3,0)</f>
        <v>8</v>
      </c>
      <c r="E332" s="3" t="s">
        <v>655</v>
      </c>
      <c r="F332" s="3" t="str">
        <f>+VLOOKUP(G332,Codigos_class_frutas[],2,0)</f>
        <v>Frutos de pepita</v>
      </c>
      <c r="G332" s="3" t="s">
        <v>231</v>
      </c>
      <c r="H332" s="3" t="s">
        <v>237</v>
      </c>
      <c r="I332" s="3" t="s">
        <v>13</v>
      </c>
      <c r="J332" s="2">
        <v>100</v>
      </c>
      <c r="K332" s="2">
        <v>9000</v>
      </c>
      <c r="L332" s="2">
        <v>9000</v>
      </c>
      <c r="M332" s="2">
        <v>9000</v>
      </c>
      <c r="N332" s="3" t="s">
        <v>233</v>
      </c>
      <c r="O332" s="9" t="s">
        <v>123</v>
      </c>
      <c r="P332" s="2" t="e">
        <f>+Precio_diario_frutas[[#This Row],[Precio promedio ponderado]]/#REF!</f>
        <v>#REF!</v>
      </c>
      <c r="Q332" s="2">
        <f>+VLOOKUP(Precio_diario_frutas[[#This Row],[Unidad de comercialización]],Codigos_kg[],2,0)</f>
        <v>16</v>
      </c>
    </row>
    <row r="333" spans="1:17" hidden="1" x14ac:dyDescent="0.35">
      <c r="A333" s="8" t="s">
        <v>188</v>
      </c>
      <c r="B333" s="3" t="str">
        <f>+VLOOKUP(A333,Codigos_mercados_mayoristas[],2,0)</f>
        <v>Bíobío</v>
      </c>
      <c r="C333" s="4">
        <v>44131</v>
      </c>
      <c r="D333" s="3">
        <f>+VLOOKUP(A333,Codigos_mercados_mayoristas[],3,0)</f>
        <v>8</v>
      </c>
      <c r="E333" s="3" t="s">
        <v>655</v>
      </c>
      <c r="F333" s="3" t="str">
        <f>+VLOOKUP(G333,Codigos_class_frutas[],2,0)</f>
        <v>Oleaginosos</v>
      </c>
      <c r="G333" s="3" t="s">
        <v>225</v>
      </c>
      <c r="H333" s="3" t="s">
        <v>226</v>
      </c>
      <c r="I333" s="3" t="s">
        <v>200</v>
      </c>
      <c r="J333" s="2">
        <v>30</v>
      </c>
      <c r="K333" s="2">
        <v>3700</v>
      </c>
      <c r="L333" s="2">
        <v>3700</v>
      </c>
      <c r="M333" s="2">
        <v>3700</v>
      </c>
      <c r="N333" s="3" t="s">
        <v>227</v>
      </c>
      <c r="O333" s="9" t="s">
        <v>63</v>
      </c>
      <c r="P333" s="2" t="e">
        <f>+Precio_diario_frutas[[#This Row],[Precio promedio ponderado]]/#REF!</f>
        <v>#REF!</v>
      </c>
      <c r="Q333" s="2">
        <f>+VLOOKUP(Precio_diario_frutas[[#This Row],[Unidad de comercialización]],Codigos_kg[],2,0)</f>
        <v>15</v>
      </c>
    </row>
    <row r="334" spans="1:17" hidden="1" x14ac:dyDescent="0.35">
      <c r="A334" s="8" t="s">
        <v>188</v>
      </c>
      <c r="B334" s="3" t="str">
        <f>+VLOOKUP(A334,Codigos_mercados_mayoristas[],2,0)</f>
        <v>Bíobío</v>
      </c>
      <c r="C334" s="4">
        <v>44131</v>
      </c>
      <c r="D334" s="3">
        <f>+VLOOKUP(A334,Codigos_mercados_mayoristas[],3,0)</f>
        <v>8</v>
      </c>
      <c r="E334" s="3" t="s">
        <v>655</v>
      </c>
      <c r="F334" s="3" t="str">
        <f>+VLOOKUP(G334,Codigos_class_frutas[],2,0)</f>
        <v>Oleaginosos</v>
      </c>
      <c r="G334" s="3" t="s">
        <v>225</v>
      </c>
      <c r="H334" s="3" t="s">
        <v>226</v>
      </c>
      <c r="I334" s="3" t="s">
        <v>19</v>
      </c>
      <c r="J334" s="2">
        <v>50</v>
      </c>
      <c r="K334" s="2">
        <v>3400</v>
      </c>
      <c r="L334" s="2">
        <v>3400</v>
      </c>
      <c r="M334" s="2">
        <v>3400</v>
      </c>
      <c r="N334" s="3" t="s">
        <v>227</v>
      </c>
      <c r="O334" s="9" t="s">
        <v>63</v>
      </c>
      <c r="P334" s="2" t="e">
        <f>+Precio_diario_frutas[[#This Row],[Precio promedio ponderado]]/#REF!</f>
        <v>#REF!</v>
      </c>
      <c r="Q334" s="2">
        <f>+VLOOKUP(Precio_diario_frutas[[#This Row],[Unidad de comercialización]],Codigos_kg[],2,0)</f>
        <v>15</v>
      </c>
    </row>
    <row r="335" spans="1:17" hidden="1" x14ac:dyDescent="0.35">
      <c r="A335" s="8" t="s">
        <v>188</v>
      </c>
      <c r="B335" s="3" t="str">
        <f>+VLOOKUP(A335,Codigos_mercados_mayoristas[],2,0)</f>
        <v>Bíobío</v>
      </c>
      <c r="C335" s="4">
        <v>44131</v>
      </c>
      <c r="D335" s="3">
        <f>+VLOOKUP(A335,Codigos_mercados_mayoristas[],3,0)</f>
        <v>8</v>
      </c>
      <c r="E335" s="3" t="s">
        <v>655</v>
      </c>
      <c r="F335" s="3" t="str">
        <f>+VLOOKUP(G335,Codigos_class_frutas[],2,0)</f>
        <v>Oleaginosos</v>
      </c>
      <c r="G335" s="3" t="s">
        <v>225</v>
      </c>
      <c r="H335" s="3" t="s">
        <v>226</v>
      </c>
      <c r="I335" s="3" t="s">
        <v>13</v>
      </c>
      <c r="J335" s="2">
        <v>50</v>
      </c>
      <c r="K335" s="2">
        <v>3100</v>
      </c>
      <c r="L335" s="2">
        <v>3100</v>
      </c>
      <c r="M335" s="2">
        <v>3100</v>
      </c>
      <c r="N335" s="3" t="s">
        <v>227</v>
      </c>
      <c r="O335" s="9" t="s">
        <v>63</v>
      </c>
      <c r="P335" s="2" t="e">
        <f>+Precio_diario_frutas[[#This Row],[Precio promedio ponderado]]/#REF!</f>
        <v>#REF!</v>
      </c>
      <c r="Q335" s="2">
        <f>+VLOOKUP(Precio_diario_frutas[[#This Row],[Unidad de comercialización]],Codigos_kg[],2,0)</f>
        <v>15</v>
      </c>
    </row>
    <row r="336" spans="1:17" hidden="1" x14ac:dyDescent="0.35">
      <c r="A336" s="8" t="s">
        <v>188</v>
      </c>
      <c r="B336" s="3" t="str">
        <f>+VLOOKUP(A336,Codigos_mercados_mayoristas[],2,0)</f>
        <v>Bíobío</v>
      </c>
      <c r="C336" s="4">
        <v>44131</v>
      </c>
      <c r="D336" s="3">
        <f>+VLOOKUP(A336,Codigos_mercados_mayoristas[],3,0)</f>
        <v>8</v>
      </c>
      <c r="E336" s="3" t="s">
        <v>655</v>
      </c>
      <c r="F336" s="3" t="str">
        <f>+VLOOKUP(G336,Codigos_class_frutas[],2,0)</f>
        <v>Frutos de pepita</v>
      </c>
      <c r="G336" s="3" t="s">
        <v>242</v>
      </c>
      <c r="H336" s="3" t="s">
        <v>243</v>
      </c>
      <c r="I336" s="3" t="s">
        <v>200</v>
      </c>
      <c r="J336" s="2">
        <v>50</v>
      </c>
      <c r="K336" s="2">
        <v>13000</v>
      </c>
      <c r="L336" s="2">
        <v>13000</v>
      </c>
      <c r="M336" s="2">
        <v>13000</v>
      </c>
      <c r="N336" s="3" t="s">
        <v>233</v>
      </c>
      <c r="O336" s="9" t="s">
        <v>123</v>
      </c>
      <c r="P336" s="2" t="e">
        <f>+Precio_diario_frutas[[#This Row],[Precio promedio ponderado]]/#REF!</f>
        <v>#REF!</v>
      </c>
      <c r="Q336" s="2">
        <f>+VLOOKUP(Precio_diario_frutas[[#This Row],[Unidad de comercialización]],Codigos_kg[],2,0)</f>
        <v>16</v>
      </c>
    </row>
    <row r="337" spans="1:17" hidden="1" x14ac:dyDescent="0.35">
      <c r="A337" s="8" t="s">
        <v>188</v>
      </c>
      <c r="B337" s="3" t="str">
        <f>+VLOOKUP(A337,Codigos_mercados_mayoristas[],2,0)</f>
        <v>Bíobío</v>
      </c>
      <c r="C337" s="4">
        <v>44131</v>
      </c>
      <c r="D337" s="3">
        <f>+VLOOKUP(A337,Codigos_mercados_mayoristas[],3,0)</f>
        <v>8</v>
      </c>
      <c r="E337" s="3" t="s">
        <v>655</v>
      </c>
      <c r="F337" s="3" t="str">
        <f>+VLOOKUP(G337,Codigos_class_frutas[],2,0)</f>
        <v>Frutos de pepita</v>
      </c>
      <c r="G337" s="3" t="s">
        <v>242</v>
      </c>
      <c r="H337" s="3" t="s">
        <v>243</v>
      </c>
      <c r="I337" s="3" t="s">
        <v>19</v>
      </c>
      <c r="J337" s="2">
        <v>100</v>
      </c>
      <c r="K337" s="2">
        <v>11000</v>
      </c>
      <c r="L337" s="2">
        <v>11000</v>
      </c>
      <c r="M337" s="2">
        <v>11000</v>
      </c>
      <c r="N337" s="3" t="s">
        <v>233</v>
      </c>
      <c r="O337" s="9" t="s">
        <v>123</v>
      </c>
      <c r="P337" s="2" t="e">
        <f>+Precio_diario_frutas[[#This Row],[Precio promedio ponderado]]/#REF!</f>
        <v>#REF!</v>
      </c>
      <c r="Q337" s="2">
        <f>+VLOOKUP(Precio_diario_frutas[[#This Row],[Unidad de comercialización]],Codigos_kg[],2,0)</f>
        <v>16</v>
      </c>
    </row>
    <row r="338" spans="1:17" hidden="1" x14ac:dyDescent="0.35">
      <c r="A338" s="8" t="s">
        <v>188</v>
      </c>
      <c r="B338" s="3" t="str">
        <f>+VLOOKUP(A338,Codigos_mercados_mayoristas[],2,0)</f>
        <v>Bíobío</v>
      </c>
      <c r="C338" s="4">
        <v>44131</v>
      </c>
      <c r="D338" s="3">
        <f>+VLOOKUP(A338,Codigos_mercados_mayoristas[],3,0)</f>
        <v>8</v>
      </c>
      <c r="E338" s="3" t="s">
        <v>655</v>
      </c>
      <c r="F338" s="3" t="str">
        <f>+VLOOKUP(G338,Codigos_class_frutas[],2,0)</f>
        <v>Frutos de pepita</v>
      </c>
      <c r="G338" s="3" t="s">
        <v>242</v>
      </c>
      <c r="H338" s="3" t="s">
        <v>243</v>
      </c>
      <c r="I338" s="3" t="s">
        <v>13</v>
      </c>
      <c r="J338" s="2">
        <v>100</v>
      </c>
      <c r="K338" s="2">
        <v>9000</v>
      </c>
      <c r="L338" s="2">
        <v>9000</v>
      </c>
      <c r="M338" s="2">
        <v>9000</v>
      </c>
      <c r="N338" s="3" t="s">
        <v>233</v>
      </c>
      <c r="O338" s="9" t="s">
        <v>123</v>
      </c>
      <c r="P338" s="2" t="e">
        <f>+Precio_diario_frutas[[#This Row],[Precio promedio ponderado]]/#REF!</f>
        <v>#REF!</v>
      </c>
      <c r="Q338" s="2">
        <f>+VLOOKUP(Precio_diario_frutas[[#This Row],[Unidad de comercialización]],Codigos_kg[],2,0)</f>
        <v>16</v>
      </c>
    </row>
    <row r="339" spans="1:17" hidden="1" x14ac:dyDescent="0.35">
      <c r="A339" s="8" t="s">
        <v>188</v>
      </c>
      <c r="B339" s="3" t="str">
        <f>+VLOOKUP(A339,Codigos_mercados_mayoristas[],2,0)</f>
        <v>Bíobío</v>
      </c>
      <c r="C339" s="4">
        <v>44131</v>
      </c>
      <c r="D339" s="3">
        <f>+VLOOKUP(A339,Codigos_mercados_mayoristas[],3,0)</f>
        <v>8</v>
      </c>
      <c r="E339" s="3" t="s">
        <v>655</v>
      </c>
      <c r="F339" s="3" t="str">
        <f>+VLOOKUP(G339,Codigos_class_frutas[],2,0)</f>
        <v>Tropicales y subtropicales</v>
      </c>
      <c r="G339" s="3" t="s">
        <v>198</v>
      </c>
      <c r="H339" s="3" t="s">
        <v>246</v>
      </c>
      <c r="I339" s="3" t="s">
        <v>13</v>
      </c>
      <c r="J339" s="2">
        <v>200</v>
      </c>
      <c r="K339" s="2">
        <v>18000</v>
      </c>
      <c r="L339" s="2">
        <v>18500</v>
      </c>
      <c r="M339" s="2">
        <v>18250</v>
      </c>
      <c r="N339" s="3" t="s">
        <v>202</v>
      </c>
      <c r="O339" s="9" t="s">
        <v>206</v>
      </c>
      <c r="P339" s="2" t="e">
        <f>+Precio_diario_frutas[[#This Row],[Precio promedio ponderado]]/#REF!</f>
        <v>#REF!</v>
      </c>
      <c r="Q339" s="2">
        <f>+VLOOKUP(Precio_diario_frutas[[#This Row],[Unidad de comercialización]],Codigos_kg[],2,0)</f>
        <v>14</v>
      </c>
    </row>
    <row r="340" spans="1:17" hidden="1" x14ac:dyDescent="0.35">
      <c r="A340" s="8" t="s">
        <v>188</v>
      </c>
      <c r="B340" s="3" t="str">
        <f>+VLOOKUP(A340,Codigos_mercados_mayoristas[],2,0)</f>
        <v>Bíobío</v>
      </c>
      <c r="C340" s="4">
        <v>44131</v>
      </c>
      <c r="D340" s="3">
        <f>+VLOOKUP(A340,Codigos_mercados_mayoristas[],3,0)</f>
        <v>8</v>
      </c>
      <c r="E340" s="3" t="s">
        <v>655</v>
      </c>
      <c r="F340" s="3" t="str">
        <f>+VLOOKUP(G340,Codigos_class_frutas[],2,0)</f>
        <v>Tropicales y subtropicales</v>
      </c>
      <c r="G340" s="3" t="s">
        <v>204</v>
      </c>
      <c r="H340" s="3" t="s">
        <v>12</v>
      </c>
      <c r="I340" s="3" t="s">
        <v>247</v>
      </c>
      <c r="J340" s="2">
        <v>200</v>
      </c>
      <c r="K340" s="2">
        <v>10000</v>
      </c>
      <c r="L340" s="2">
        <v>10000</v>
      </c>
      <c r="M340" s="2">
        <v>10000</v>
      </c>
      <c r="N340" s="3" t="s">
        <v>147</v>
      </c>
      <c r="O340" s="9" t="s">
        <v>206</v>
      </c>
      <c r="P340" s="2" t="e">
        <f>+Precio_diario_frutas[[#This Row],[Precio promedio ponderado]]/#REF!</f>
        <v>#REF!</v>
      </c>
      <c r="Q340" s="2">
        <f>+VLOOKUP(Precio_diario_frutas[[#This Row],[Unidad de comercialización]],Codigos_kg[],2,0)</f>
        <v>20</v>
      </c>
    </row>
    <row r="341" spans="1:17" hidden="1" x14ac:dyDescent="0.35">
      <c r="A341" s="8" t="s">
        <v>188</v>
      </c>
      <c r="B341" s="3" t="str">
        <f>+VLOOKUP(A341,Codigos_mercados_mayoristas[],2,0)</f>
        <v>Bíobío</v>
      </c>
      <c r="C341" s="4">
        <v>44131</v>
      </c>
      <c r="D341" s="3">
        <f>+VLOOKUP(A341,Codigos_mercados_mayoristas[],3,0)</f>
        <v>8</v>
      </c>
      <c r="E341" s="3" t="s">
        <v>655</v>
      </c>
      <c r="F341" s="3" t="str">
        <f>+VLOOKUP(G341,Codigos_class_frutas[],2,0)</f>
        <v>Tropicales y subtropicales</v>
      </c>
      <c r="G341" s="3" t="s">
        <v>204</v>
      </c>
      <c r="H341" s="3" t="s">
        <v>12</v>
      </c>
      <c r="I341" s="3" t="s">
        <v>205</v>
      </c>
      <c r="J341" s="2">
        <v>400</v>
      </c>
      <c r="K341" s="2">
        <v>12000</v>
      </c>
      <c r="L341" s="2">
        <v>12000</v>
      </c>
      <c r="M341" s="2">
        <v>12000</v>
      </c>
      <c r="N341" s="3" t="s">
        <v>147</v>
      </c>
      <c r="O341" s="9" t="s">
        <v>206</v>
      </c>
      <c r="P341" s="2" t="e">
        <f>+Precio_diario_frutas[[#This Row],[Precio promedio ponderado]]/#REF!</f>
        <v>#REF!</v>
      </c>
      <c r="Q341" s="2">
        <f>+VLOOKUP(Precio_diario_frutas[[#This Row],[Unidad de comercialización]],Codigos_kg[],2,0)</f>
        <v>20</v>
      </c>
    </row>
    <row r="342" spans="1:17" hidden="1" x14ac:dyDescent="0.35">
      <c r="A342" s="10" t="s">
        <v>188</v>
      </c>
      <c r="B342" s="11" t="str">
        <f>+VLOOKUP(A342,Codigos_mercados_mayoristas[],2,0)</f>
        <v>Bíobío</v>
      </c>
      <c r="C342" s="12">
        <v>44131</v>
      </c>
      <c r="D342" s="11">
        <f>+VLOOKUP(A342,Codigos_mercados_mayoristas[],3,0)</f>
        <v>8</v>
      </c>
      <c r="E342" s="11" t="s">
        <v>655</v>
      </c>
      <c r="F342" s="11" t="str">
        <f>+VLOOKUP(G342,Codigos_class_frutas[],2,0)</f>
        <v>Tropicales y subtropicales</v>
      </c>
      <c r="G342" s="11" t="s">
        <v>204</v>
      </c>
      <c r="H342" s="11" t="s">
        <v>12</v>
      </c>
      <c r="I342" s="11" t="s">
        <v>255</v>
      </c>
      <c r="J342" s="13">
        <v>400</v>
      </c>
      <c r="K342" s="13">
        <v>14000</v>
      </c>
      <c r="L342" s="13">
        <v>14000</v>
      </c>
      <c r="M342" s="13">
        <v>14000</v>
      </c>
      <c r="N342" s="11" t="s">
        <v>147</v>
      </c>
      <c r="O342" s="14" t="s">
        <v>206</v>
      </c>
      <c r="P342" s="2" t="e">
        <f>+Precio_diario_frutas[[#This Row],[Precio promedio ponderado]]/#REF!</f>
        <v>#REF!</v>
      </c>
      <c r="Q342" s="2">
        <f>+VLOOKUP(Precio_diario_frutas[[#This Row],[Unidad de comercialización]],Codigos_kg[],2,0)</f>
        <v>20</v>
      </c>
    </row>
    <row r="343" spans="1:17" ht="29" x14ac:dyDescent="0.35">
      <c r="A343" s="10" t="s">
        <v>142</v>
      </c>
      <c r="B343" s="11" t="str">
        <f>+VLOOKUP(A343,Codigos_mercados_mayoristas[],2,0)</f>
        <v>Metropolitana</v>
      </c>
      <c r="C343" s="12">
        <v>44146</v>
      </c>
      <c r="D343" s="11">
        <f>+VLOOKUP(A343,Codigos_mercados_mayoristas[],3,0)</f>
        <v>13</v>
      </c>
      <c r="E343" s="11" t="s">
        <v>655</v>
      </c>
      <c r="F343" s="11" t="str">
        <f>+VLOOKUP(G343,Codigos_class_frutas[],2,0)</f>
        <v>Berries</v>
      </c>
      <c r="G343" s="11" t="s">
        <v>207</v>
      </c>
      <c r="H343" s="11" t="s">
        <v>12</v>
      </c>
      <c r="I343" s="11" t="s">
        <v>19</v>
      </c>
      <c r="J343" s="13">
        <v>200</v>
      </c>
      <c r="K343" s="13">
        <v>12000</v>
      </c>
      <c r="L343" s="13">
        <v>12000</v>
      </c>
      <c r="M343" s="13">
        <v>12000</v>
      </c>
      <c r="N343" s="11" t="s">
        <v>267</v>
      </c>
      <c r="O343" s="14" t="s">
        <v>45</v>
      </c>
      <c r="P343" s="2">
        <f>+Precio_diario_frutas[[#This Row],[Precio promedio ponderado]]/Q343</f>
        <v>5882.3529411764703</v>
      </c>
      <c r="Q343" s="2">
        <f>+VLOOKUP(Precio_diario_frutas[[#This Row],[Unidad de comercialización]],Codigos_kg[],2,0)</f>
        <v>2.04</v>
      </c>
    </row>
    <row r="344" spans="1:17" x14ac:dyDescent="0.35">
      <c r="A344" s="10" t="s">
        <v>142</v>
      </c>
      <c r="B344" s="3" t="str">
        <f>+VLOOKUP(A344,Codigos_mercados_mayoristas[],2,0)</f>
        <v>Metropolitana</v>
      </c>
      <c r="C344" s="12">
        <v>44146</v>
      </c>
      <c r="D344" s="3">
        <f>+VLOOKUP(A344,Codigos_mercados_mayoristas[],3,0)</f>
        <v>13</v>
      </c>
      <c r="E344" s="11" t="s">
        <v>655</v>
      </c>
      <c r="F344" s="3" t="str">
        <f>+VLOOKUP(G344,Codigos_class_frutas[],2,0)</f>
        <v>Berries</v>
      </c>
      <c r="G344" s="3" t="s">
        <v>207</v>
      </c>
      <c r="H344" s="3" t="s">
        <v>12</v>
      </c>
      <c r="I344" s="3" t="s">
        <v>19</v>
      </c>
      <c r="J344" s="2">
        <v>350</v>
      </c>
      <c r="K344" s="2">
        <v>12000</v>
      </c>
      <c r="L344" s="2">
        <v>11000</v>
      </c>
      <c r="M344" s="2">
        <v>11500</v>
      </c>
      <c r="N344" s="3" t="s">
        <v>208</v>
      </c>
      <c r="O344" s="9" t="s">
        <v>45</v>
      </c>
      <c r="P344" s="2">
        <f>+Precio_diario_frutas[[#This Row],[Precio promedio ponderado]]/Q344</f>
        <v>5750</v>
      </c>
      <c r="Q344" s="2">
        <f>+VLOOKUP(Precio_diario_frutas[[#This Row],[Unidad de comercialización]],Codigos_kg[],2,0)</f>
        <v>2</v>
      </c>
    </row>
    <row r="345" spans="1:17" x14ac:dyDescent="0.35">
      <c r="A345" s="10" t="s">
        <v>142</v>
      </c>
      <c r="B345" s="3" t="str">
        <f>+VLOOKUP(A345,Codigos_mercados_mayoristas[],2,0)</f>
        <v>Metropolitana</v>
      </c>
      <c r="C345" s="12">
        <v>44146</v>
      </c>
      <c r="D345" s="3">
        <f>+VLOOKUP(A345,Codigos_mercados_mayoristas[],3,0)</f>
        <v>13</v>
      </c>
      <c r="E345" s="11" t="s">
        <v>655</v>
      </c>
      <c r="F345" s="3" t="str">
        <f>+VLOOKUP(G345,Codigos_class_frutas[],2,0)</f>
        <v>Frutos de hueso (carozo)</v>
      </c>
      <c r="G345" s="3" t="s">
        <v>281</v>
      </c>
      <c r="H345" s="3" t="s">
        <v>663</v>
      </c>
      <c r="I345" s="3" t="s">
        <v>19</v>
      </c>
      <c r="J345" s="2">
        <v>200</v>
      </c>
      <c r="K345" s="2">
        <v>35000</v>
      </c>
      <c r="L345" s="2">
        <v>35000</v>
      </c>
      <c r="M345" s="2">
        <v>35000</v>
      </c>
      <c r="N345" s="3" t="s">
        <v>220</v>
      </c>
      <c r="O345" s="9" t="s">
        <v>123</v>
      </c>
      <c r="P345" s="2">
        <f>+Precio_diario_frutas[[#This Row],[Precio promedio ponderado]]/Q345</f>
        <v>3500</v>
      </c>
      <c r="Q345" s="2">
        <f>+VLOOKUP(Precio_diario_frutas[[#This Row],[Unidad de comercialización]],Codigos_kg[],2,0)</f>
        <v>10</v>
      </c>
    </row>
    <row r="346" spans="1:17" x14ac:dyDescent="0.35">
      <c r="A346" s="10" t="s">
        <v>142</v>
      </c>
      <c r="B346" s="3" t="str">
        <f>+VLOOKUP(A346,Codigos_mercados_mayoristas[],2,0)</f>
        <v>Metropolitana</v>
      </c>
      <c r="C346" s="12">
        <v>44146</v>
      </c>
      <c r="D346" s="3">
        <f>+VLOOKUP(A346,Codigos_mercados_mayoristas[],3,0)</f>
        <v>13</v>
      </c>
      <c r="E346" s="11" t="s">
        <v>655</v>
      </c>
      <c r="F346" s="3" t="str">
        <f>+VLOOKUP(G346,Codigos_class_frutas[],2,0)</f>
        <v>Frutos de hueso (carozo)</v>
      </c>
      <c r="G346" s="3" t="s">
        <v>281</v>
      </c>
      <c r="H346" s="3" t="s">
        <v>282</v>
      </c>
      <c r="I346" s="3" t="s">
        <v>19</v>
      </c>
      <c r="J346" s="2">
        <v>200</v>
      </c>
      <c r="K346" s="2">
        <v>32000</v>
      </c>
      <c r="L346" s="2">
        <v>32000</v>
      </c>
      <c r="M346" s="2">
        <v>32000</v>
      </c>
      <c r="N346" s="3" t="s">
        <v>220</v>
      </c>
      <c r="O346" s="9" t="s">
        <v>123</v>
      </c>
      <c r="P346" s="2">
        <f>+Precio_diario_frutas[[#This Row],[Precio promedio ponderado]]/Q346</f>
        <v>3200</v>
      </c>
      <c r="Q346" s="2">
        <f>+VLOOKUP(Precio_diario_frutas[[#This Row],[Unidad de comercialización]],Codigos_kg[],2,0)</f>
        <v>10</v>
      </c>
    </row>
    <row r="347" spans="1:17" x14ac:dyDescent="0.35">
      <c r="A347" s="10" t="s">
        <v>142</v>
      </c>
      <c r="B347" s="3" t="str">
        <f>+VLOOKUP(A347,Codigos_mercados_mayoristas[],2,0)</f>
        <v>Metropolitana</v>
      </c>
      <c r="C347" s="12">
        <v>44146</v>
      </c>
      <c r="D347" s="3">
        <f>+VLOOKUP(A347,Codigos_mercados_mayoristas[],3,0)</f>
        <v>13</v>
      </c>
      <c r="E347" s="11" t="s">
        <v>655</v>
      </c>
      <c r="F347" s="3" t="str">
        <f>+VLOOKUP(G347,Codigos_class_frutas[],2,0)</f>
        <v>Frutos de hueso (carozo)</v>
      </c>
      <c r="G347" s="3" t="s">
        <v>281</v>
      </c>
      <c r="H347" s="3" t="s">
        <v>282</v>
      </c>
      <c r="I347" s="3" t="s">
        <v>19</v>
      </c>
      <c r="J347" s="2">
        <v>150</v>
      </c>
      <c r="K347" s="2">
        <v>18000</v>
      </c>
      <c r="L347" s="2">
        <v>18000</v>
      </c>
      <c r="M347" s="2">
        <v>18000</v>
      </c>
      <c r="N347" s="3" t="s">
        <v>283</v>
      </c>
      <c r="O347" s="9" t="s">
        <v>123</v>
      </c>
      <c r="P347" s="2">
        <f>+Precio_diario_frutas[[#This Row],[Precio promedio ponderado]]/Q347</f>
        <v>3600</v>
      </c>
      <c r="Q347" s="2">
        <f>+VLOOKUP(Precio_diario_frutas[[#This Row],[Unidad de comercialización]],Codigos_kg[],2,0)</f>
        <v>5</v>
      </c>
    </row>
    <row r="348" spans="1:17" x14ac:dyDescent="0.35">
      <c r="A348" s="10" t="s">
        <v>142</v>
      </c>
      <c r="B348" s="3" t="str">
        <f>+VLOOKUP(A348,Codigos_mercados_mayoristas[],2,0)</f>
        <v>Metropolitana</v>
      </c>
      <c r="C348" s="12">
        <v>44146</v>
      </c>
      <c r="D348" s="3">
        <f>+VLOOKUP(A348,Codigos_mercados_mayoristas[],3,0)</f>
        <v>13</v>
      </c>
      <c r="E348" s="11" t="s">
        <v>655</v>
      </c>
      <c r="F348" s="3" t="str">
        <f>+VLOOKUP(G348,Codigos_class_frutas[],2,0)</f>
        <v>Otros</v>
      </c>
      <c r="G348" s="3" t="s">
        <v>209</v>
      </c>
      <c r="H348" s="3" t="s">
        <v>210</v>
      </c>
      <c r="I348" s="3" t="s">
        <v>200</v>
      </c>
      <c r="J348" s="2">
        <v>250</v>
      </c>
      <c r="K348" s="2">
        <v>14500</v>
      </c>
      <c r="L348" s="2">
        <v>14500</v>
      </c>
      <c r="M348" s="2">
        <v>14500</v>
      </c>
      <c r="N348" s="3" t="s">
        <v>211</v>
      </c>
      <c r="O348" s="9" t="s">
        <v>45</v>
      </c>
      <c r="P348" s="2">
        <f>+Precio_diario_frutas[[#This Row],[Precio promedio ponderado]]/Q348</f>
        <v>1812.5</v>
      </c>
      <c r="Q348" s="2">
        <f>+VLOOKUP(Precio_diario_frutas[[#This Row],[Unidad de comercialización]],Codigos_kg[],2,0)</f>
        <v>8</v>
      </c>
    </row>
    <row r="349" spans="1:17" x14ac:dyDescent="0.35">
      <c r="A349" s="10" t="s">
        <v>142</v>
      </c>
      <c r="B349" s="3" t="str">
        <f>+VLOOKUP(A349,Codigos_mercados_mayoristas[],2,0)</f>
        <v>Metropolitana</v>
      </c>
      <c r="C349" s="12">
        <v>44146</v>
      </c>
      <c r="D349" s="3">
        <f>+VLOOKUP(A349,Codigos_mercados_mayoristas[],3,0)</f>
        <v>13</v>
      </c>
      <c r="E349" s="11" t="s">
        <v>655</v>
      </c>
      <c r="F349" s="3" t="str">
        <f>+VLOOKUP(G349,Codigos_class_frutas[],2,0)</f>
        <v>Otros</v>
      </c>
      <c r="G349" s="3" t="s">
        <v>209</v>
      </c>
      <c r="H349" s="3" t="s">
        <v>210</v>
      </c>
      <c r="I349" s="3" t="s">
        <v>19</v>
      </c>
      <c r="J349" s="2">
        <v>200</v>
      </c>
      <c r="K349" s="2">
        <v>12000</v>
      </c>
      <c r="L349" s="2">
        <v>12000</v>
      </c>
      <c r="M349" s="2">
        <v>12000</v>
      </c>
      <c r="N349" s="3" t="s">
        <v>211</v>
      </c>
      <c r="O349" s="9" t="s">
        <v>45</v>
      </c>
      <c r="P349" s="2">
        <f>+Precio_diario_frutas[[#This Row],[Precio promedio ponderado]]/Q349</f>
        <v>1500</v>
      </c>
      <c r="Q349" s="2">
        <f>+VLOOKUP(Precio_diario_frutas[[#This Row],[Unidad de comercialización]],Codigos_kg[],2,0)</f>
        <v>8</v>
      </c>
    </row>
    <row r="350" spans="1:17" x14ac:dyDescent="0.35">
      <c r="A350" s="10" t="s">
        <v>142</v>
      </c>
      <c r="B350" s="3" t="str">
        <f>+VLOOKUP(A350,Codigos_mercados_mayoristas[],2,0)</f>
        <v>Metropolitana</v>
      </c>
      <c r="C350" s="12">
        <v>44146</v>
      </c>
      <c r="D350" s="3">
        <f>+VLOOKUP(A350,Codigos_mercados_mayoristas[],3,0)</f>
        <v>13</v>
      </c>
      <c r="E350" s="11" t="s">
        <v>655</v>
      </c>
      <c r="F350" s="3" t="str">
        <f>+VLOOKUP(G350,Codigos_class_frutas[],2,0)</f>
        <v>Otros</v>
      </c>
      <c r="G350" s="3" t="s">
        <v>209</v>
      </c>
      <c r="H350" s="3" t="s">
        <v>210</v>
      </c>
      <c r="I350" s="3" t="s">
        <v>13</v>
      </c>
      <c r="J350" s="2">
        <v>200</v>
      </c>
      <c r="K350" s="2">
        <v>9500</v>
      </c>
      <c r="L350" s="2">
        <v>9500</v>
      </c>
      <c r="M350" s="2">
        <v>9500</v>
      </c>
      <c r="N350" s="3" t="s">
        <v>211</v>
      </c>
      <c r="O350" s="9" t="s">
        <v>45</v>
      </c>
      <c r="P350" s="2">
        <f>+Precio_diario_frutas[[#This Row],[Precio promedio ponderado]]/Q350</f>
        <v>1187.5</v>
      </c>
      <c r="Q350" s="2">
        <f>+VLOOKUP(Precio_diario_frutas[[#This Row],[Unidad de comercialización]],Codigos_kg[],2,0)</f>
        <v>8</v>
      </c>
    </row>
    <row r="351" spans="1:17" ht="29" x14ac:dyDescent="0.35">
      <c r="A351" s="10" t="s">
        <v>142</v>
      </c>
      <c r="B351" s="3" t="str">
        <f>+VLOOKUP(A351,Codigos_mercados_mayoristas[],2,0)</f>
        <v>Metropolitana</v>
      </c>
      <c r="C351" s="12">
        <v>44146</v>
      </c>
      <c r="D351" s="3">
        <f>+VLOOKUP(A351,Codigos_mercados_mayoristas[],3,0)</f>
        <v>13</v>
      </c>
      <c r="E351" s="11" t="s">
        <v>655</v>
      </c>
      <c r="F351" s="3" t="str">
        <f>+VLOOKUP(G351,Codigos_class_frutas[],2,0)</f>
        <v>Frutos de hueso (carozo)</v>
      </c>
      <c r="G351" s="3" t="s">
        <v>277</v>
      </c>
      <c r="H351" s="3" t="s">
        <v>278</v>
      </c>
      <c r="I351" s="3" t="s">
        <v>200</v>
      </c>
      <c r="J351" s="2">
        <v>4</v>
      </c>
      <c r="K351" s="2">
        <v>480000</v>
      </c>
      <c r="L351" s="2">
        <v>480000</v>
      </c>
      <c r="M351" s="2">
        <v>480000</v>
      </c>
      <c r="N351" s="3" t="s">
        <v>223</v>
      </c>
      <c r="O351" s="9" t="s">
        <v>664</v>
      </c>
      <c r="P351" s="2">
        <f>+Precio_diario_frutas[[#This Row],[Precio promedio ponderado]]/Q351</f>
        <v>1200</v>
      </c>
      <c r="Q351" s="2">
        <f>+VLOOKUP(Precio_diario_frutas[[#This Row],[Unidad de comercialización]],Codigos_kg[],2,0)</f>
        <v>400</v>
      </c>
    </row>
    <row r="352" spans="1:17" ht="29" x14ac:dyDescent="0.35">
      <c r="A352" s="10" t="s">
        <v>142</v>
      </c>
      <c r="B352" s="3" t="str">
        <f>+VLOOKUP(A352,Codigos_mercados_mayoristas[],2,0)</f>
        <v>Metropolitana</v>
      </c>
      <c r="C352" s="12">
        <v>44146</v>
      </c>
      <c r="D352" s="3">
        <f>+VLOOKUP(A352,Codigos_mercados_mayoristas[],3,0)</f>
        <v>13</v>
      </c>
      <c r="E352" s="11" t="s">
        <v>655</v>
      </c>
      <c r="F352" s="3" t="str">
        <f>+VLOOKUP(G352,Codigos_class_frutas[],2,0)</f>
        <v>Frutos de hueso (carozo)</v>
      </c>
      <c r="G352" s="3" t="s">
        <v>277</v>
      </c>
      <c r="H352" s="3" t="s">
        <v>278</v>
      </c>
      <c r="I352" s="3" t="s">
        <v>19</v>
      </c>
      <c r="J352" s="2">
        <v>8</v>
      </c>
      <c r="K352" s="2">
        <v>440000</v>
      </c>
      <c r="L352" s="2">
        <v>440000</v>
      </c>
      <c r="M352" s="2">
        <v>440000</v>
      </c>
      <c r="N352" s="3" t="s">
        <v>223</v>
      </c>
      <c r="O352" s="9" t="s">
        <v>664</v>
      </c>
      <c r="P352" s="2">
        <f>+Precio_diario_frutas[[#This Row],[Precio promedio ponderado]]/Q352</f>
        <v>1100</v>
      </c>
      <c r="Q352" s="2">
        <f>+VLOOKUP(Precio_diario_frutas[[#This Row],[Unidad de comercialización]],Codigos_kg[],2,0)</f>
        <v>400</v>
      </c>
    </row>
    <row r="353" spans="1:17" x14ac:dyDescent="0.35">
      <c r="A353" s="10" t="s">
        <v>142</v>
      </c>
      <c r="B353" s="3" t="str">
        <f>+VLOOKUP(A353,Codigos_mercados_mayoristas[],2,0)</f>
        <v>Metropolitana</v>
      </c>
      <c r="C353" s="12">
        <v>44146</v>
      </c>
      <c r="D353" s="3">
        <f>+VLOOKUP(A353,Codigos_mercados_mayoristas[],3,0)</f>
        <v>13</v>
      </c>
      <c r="E353" s="11" t="s">
        <v>655</v>
      </c>
      <c r="F353" s="3" t="str">
        <f>+VLOOKUP(G353,Codigos_class_frutas[],2,0)</f>
        <v>Berries</v>
      </c>
      <c r="G353" s="3" t="s">
        <v>212</v>
      </c>
      <c r="H353" s="3" t="s">
        <v>12</v>
      </c>
      <c r="I353" s="3" t="s">
        <v>200</v>
      </c>
      <c r="J353" s="2">
        <v>250</v>
      </c>
      <c r="K353" s="2">
        <v>11000</v>
      </c>
      <c r="L353" s="2">
        <v>11000</v>
      </c>
      <c r="M353" s="2">
        <v>11000</v>
      </c>
      <c r="N353" s="3" t="s">
        <v>213</v>
      </c>
      <c r="O353" s="9" t="s">
        <v>155</v>
      </c>
      <c r="P353" s="2">
        <f>+Precio_diario_frutas[[#This Row],[Precio promedio ponderado]]/Q353</f>
        <v>1571.4285714285713</v>
      </c>
      <c r="Q353" s="2">
        <f>+VLOOKUP(Precio_diario_frutas[[#This Row],[Unidad de comercialización]],Codigos_kg[],2,0)</f>
        <v>7</v>
      </c>
    </row>
    <row r="354" spans="1:17" x14ac:dyDescent="0.35">
      <c r="A354" s="10" t="s">
        <v>142</v>
      </c>
      <c r="B354" s="3" t="str">
        <f>+VLOOKUP(A354,Codigos_mercados_mayoristas[],2,0)</f>
        <v>Metropolitana</v>
      </c>
      <c r="C354" s="12">
        <v>44146</v>
      </c>
      <c r="D354" s="3">
        <f>+VLOOKUP(A354,Codigos_mercados_mayoristas[],3,0)</f>
        <v>13</v>
      </c>
      <c r="E354" s="11" t="s">
        <v>655</v>
      </c>
      <c r="F354" s="3" t="str">
        <f>+VLOOKUP(G354,Codigos_class_frutas[],2,0)</f>
        <v>Berries</v>
      </c>
      <c r="G354" s="3" t="s">
        <v>212</v>
      </c>
      <c r="H354" s="3" t="s">
        <v>12</v>
      </c>
      <c r="I354" s="3" t="s">
        <v>19</v>
      </c>
      <c r="J354" s="2">
        <v>250</v>
      </c>
      <c r="K354" s="2">
        <v>9000</v>
      </c>
      <c r="L354" s="2">
        <v>9000</v>
      </c>
      <c r="M354" s="2">
        <v>9000</v>
      </c>
      <c r="N354" s="3" t="s">
        <v>213</v>
      </c>
      <c r="O354" s="9" t="s">
        <v>155</v>
      </c>
      <c r="P354" s="2">
        <f>+Precio_diario_frutas[[#This Row],[Precio promedio ponderado]]/Q354</f>
        <v>1285.7142857142858</v>
      </c>
      <c r="Q354" s="2">
        <f>+VLOOKUP(Precio_diario_frutas[[#This Row],[Unidad de comercialización]],Codigos_kg[],2,0)</f>
        <v>7</v>
      </c>
    </row>
    <row r="355" spans="1:17" x14ac:dyDescent="0.35">
      <c r="A355" s="10" t="s">
        <v>142</v>
      </c>
      <c r="B355" s="3" t="str">
        <f>+VLOOKUP(A355,Codigos_mercados_mayoristas[],2,0)</f>
        <v>Metropolitana</v>
      </c>
      <c r="C355" s="12">
        <v>44146</v>
      </c>
      <c r="D355" s="3">
        <f>+VLOOKUP(A355,Codigos_mercados_mayoristas[],3,0)</f>
        <v>13</v>
      </c>
      <c r="E355" s="11" t="s">
        <v>655</v>
      </c>
      <c r="F355" s="3" t="str">
        <f>+VLOOKUP(G355,Codigos_class_frutas[],2,0)</f>
        <v>Berries</v>
      </c>
      <c r="G355" s="3" t="s">
        <v>212</v>
      </c>
      <c r="H355" s="3" t="s">
        <v>12</v>
      </c>
      <c r="I355" s="3" t="s">
        <v>13</v>
      </c>
      <c r="J355" s="2">
        <v>250</v>
      </c>
      <c r="K355" s="2">
        <v>7000</v>
      </c>
      <c r="L355" s="2">
        <v>7000</v>
      </c>
      <c r="M355" s="2">
        <v>7000</v>
      </c>
      <c r="N355" s="3" t="s">
        <v>213</v>
      </c>
      <c r="O355" s="9" t="s">
        <v>155</v>
      </c>
      <c r="P355" s="2">
        <f>+Precio_diario_frutas[[#This Row],[Precio promedio ponderado]]/Q355</f>
        <v>1000</v>
      </c>
      <c r="Q355" s="2">
        <f>+VLOOKUP(Precio_diario_frutas[[#This Row],[Unidad de comercialización]],Codigos_kg[],2,0)</f>
        <v>7</v>
      </c>
    </row>
    <row r="356" spans="1:17" x14ac:dyDescent="0.35">
      <c r="A356" s="10" t="s">
        <v>142</v>
      </c>
      <c r="B356" s="3" t="str">
        <f>+VLOOKUP(A356,Codigos_mercados_mayoristas[],2,0)</f>
        <v>Metropolitana</v>
      </c>
      <c r="C356" s="12">
        <v>44146</v>
      </c>
      <c r="D356" s="3">
        <f>+VLOOKUP(A356,Codigos_mercados_mayoristas[],3,0)</f>
        <v>13</v>
      </c>
      <c r="E356" s="11" t="s">
        <v>655</v>
      </c>
      <c r="F356" s="3" t="str">
        <f>+VLOOKUP(G356,Codigos_class_frutas[],2,0)</f>
        <v>Cítricos</v>
      </c>
      <c r="G356" s="3" t="s">
        <v>214</v>
      </c>
      <c r="H356" s="3" t="s">
        <v>12</v>
      </c>
      <c r="I356" s="3" t="s">
        <v>215</v>
      </c>
      <c r="J356" s="2">
        <v>16</v>
      </c>
      <c r="K356" s="2">
        <v>150000</v>
      </c>
      <c r="L356" s="2">
        <v>150000</v>
      </c>
      <c r="M356" s="2">
        <v>150000</v>
      </c>
      <c r="N356" s="3" t="s">
        <v>270</v>
      </c>
      <c r="O356" s="9" t="s">
        <v>155</v>
      </c>
      <c r="P356" s="2">
        <f>+Precio_diario_frutas[[#This Row],[Precio promedio ponderado]]/Q356</f>
        <v>333.33333333333331</v>
      </c>
      <c r="Q356" s="2">
        <f>+VLOOKUP(Precio_diario_frutas[[#This Row],[Unidad de comercialización]],Codigos_kg[],2,0)</f>
        <v>450</v>
      </c>
    </row>
    <row r="357" spans="1:17" x14ac:dyDescent="0.35">
      <c r="A357" s="10" t="s">
        <v>142</v>
      </c>
      <c r="B357" s="3" t="str">
        <f>+VLOOKUP(A357,Codigos_mercados_mayoristas[],2,0)</f>
        <v>Metropolitana</v>
      </c>
      <c r="C357" s="12">
        <v>44146</v>
      </c>
      <c r="D357" s="3">
        <f>+VLOOKUP(A357,Codigos_mercados_mayoristas[],3,0)</f>
        <v>13</v>
      </c>
      <c r="E357" s="11" t="s">
        <v>655</v>
      </c>
      <c r="F357" s="3" t="str">
        <f>+VLOOKUP(G357,Codigos_class_frutas[],2,0)</f>
        <v>Cítricos</v>
      </c>
      <c r="G357" s="3" t="s">
        <v>214</v>
      </c>
      <c r="H357" s="3" t="s">
        <v>12</v>
      </c>
      <c r="I357" s="3" t="s">
        <v>215</v>
      </c>
      <c r="J357" s="2">
        <v>18</v>
      </c>
      <c r="K357" s="2">
        <v>140000</v>
      </c>
      <c r="L357" s="2">
        <v>140000</v>
      </c>
      <c r="M357" s="2">
        <v>140000</v>
      </c>
      <c r="N357" s="3" t="s">
        <v>270</v>
      </c>
      <c r="O357" s="9" t="s">
        <v>273</v>
      </c>
      <c r="P357" s="2">
        <f>+Precio_diario_frutas[[#This Row],[Precio promedio ponderado]]/Q357</f>
        <v>311.11111111111109</v>
      </c>
      <c r="Q357" s="2">
        <f>+VLOOKUP(Precio_diario_frutas[[#This Row],[Unidad de comercialización]],Codigos_kg[],2,0)</f>
        <v>450</v>
      </c>
    </row>
    <row r="358" spans="1:17" x14ac:dyDescent="0.35">
      <c r="A358" s="10" t="s">
        <v>142</v>
      </c>
      <c r="B358" s="3" t="str">
        <f>+VLOOKUP(A358,Codigos_mercados_mayoristas[],2,0)</f>
        <v>Metropolitana</v>
      </c>
      <c r="C358" s="12">
        <v>44146</v>
      </c>
      <c r="D358" s="3">
        <f>+VLOOKUP(A358,Codigos_mercados_mayoristas[],3,0)</f>
        <v>13</v>
      </c>
      <c r="E358" s="11" t="s">
        <v>655</v>
      </c>
      <c r="F358" s="3" t="str">
        <f>+VLOOKUP(G358,Codigos_class_frutas[],2,0)</f>
        <v>Cítricos</v>
      </c>
      <c r="G358" s="3" t="s">
        <v>214</v>
      </c>
      <c r="H358" s="3" t="s">
        <v>12</v>
      </c>
      <c r="I358" s="3" t="s">
        <v>215</v>
      </c>
      <c r="J358" s="2">
        <v>14</v>
      </c>
      <c r="K358" s="2">
        <v>140000</v>
      </c>
      <c r="L358" s="2">
        <v>140000</v>
      </c>
      <c r="M358" s="2">
        <v>140000</v>
      </c>
      <c r="N358" s="3" t="s">
        <v>270</v>
      </c>
      <c r="O358" s="9" t="s">
        <v>123</v>
      </c>
      <c r="P358" s="2">
        <f>+Precio_diario_frutas[[#This Row],[Precio promedio ponderado]]/Q358</f>
        <v>311.11111111111109</v>
      </c>
      <c r="Q358" s="2">
        <f>+VLOOKUP(Precio_diario_frutas[[#This Row],[Unidad de comercialización]],Codigos_kg[],2,0)</f>
        <v>450</v>
      </c>
    </row>
    <row r="359" spans="1:17" x14ac:dyDescent="0.35">
      <c r="A359" s="10" t="s">
        <v>142</v>
      </c>
      <c r="B359" s="3" t="str">
        <f>+VLOOKUP(A359,Codigos_mercados_mayoristas[],2,0)</f>
        <v>Metropolitana</v>
      </c>
      <c r="C359" s="12">
        <v>44146</v>
      </c>
      <c r="D359" s="3">
        <f>+VLOOKUP(A359,Codigos_mercados_mayoristas[],3,0)</f>
        <v>13</v>
      </c>
      <c r="E359" s="11" t="s">
        <v>655</v>
      </c>
      <c r="F359" s="3" t="str">
        <f>+VLOOKUP(G359,Codigos_class_frutas[],2,0)</f>
        <v>Cítricos</v>
      </c>
      <c r="G359" s="3" t="s">
        <v>214</v>
      </c>
      <c r="H359" s="3" t="s">
        <v>12</v>
      </c>
      <c r="I359" s="3" t="s">
        <v>215</v>
      </c>
      <c r="J359" s="2">
        <v>990</v>
      </c>
      <c r="K359" s="2">
        <v>6700</v>
      </c>
      <c r="L359" s="2">
        <v>6500</v>
      </c>
      <c r="M359" s="2">
        <v>6611</v>
      </c>
      <c r="N359" s="3" t="s">
        <v>121</v>
      </c>
      <c r="O359" s="9" t="s">
        <v>45</v>
      </c>
      <c r="P359" s="2">
        <f>+Precio_diario_frutas[[#This Row],[Precio promedio ponderado]]/Q359</f>
        <v>367.27777777777777</v>
      </c>
      <c r="Q359" s="2">
        <f>+VLOOKUP(Precio_diario_frutas[[#This Row],[Unidad de comercialización]],Codigos_kg[],2,0)</f>
        <v>18</v>
      </c>
    </row>
    <row r="360" spans="1:17" x14ac:dyDescent="0.35">
      <c r="A360" s="10" t="s">
        <v>142</v>
      </c>
      <c r="B360" s="3" t="str">
        <f>+VLOOKUP(A360,Codigos_mercados_mayoristas[],2,0)</f>
        <v>Metropolitana</v>
      </c>
      <c r="C360" s="12">
        <v>44146</v>
      </c>
      <c r="D360" s="3">
        <f>+VLOOKUP(A360,Codigos_mercados_mayoristas[],3,0)</f>
        <v>13</v>
      </c>
      <c r="E360" s="11" t="s">
        <v>655</v>
      </c>
      <c r="F360" s="3" t="str">
        <f>+VLOOKUP(G360,Codigos_class_frutas[],2,0)</f>
        <v>Cítricos</v>
      </c>
      <c r="G360" s="3" t="s">
        <v>214</v>
      </c>
      <c r="H360" s="3" t="s">
        <v>12</v>
      </c>
      <c r="I360" s="3" t="s">
        <v>215</v>
      </c>
      <c r="J360" s="2">
        <v>1160</v>
      </c>
      <c r="K360" s="2">
        <v>7000</v>
      </c>
      <c r="L360" s="2">
        <v>6500</v>
      </c>
      <c r="M360" s="2">
        <v>6741</v>
      </c>
      <c r="N360" s="3" t="s">
        <v>121</v>
      </c>
      <c r="O360" s="9" t="s">
        <v>155</v>
      </c>
      <c r="P360" s="2">
        <f>+Precio_diario_frutas[[#This Row],[Precio promedio ponderado]]/Q360</f>
        <v>374.5</v>
      </c>
      <c r="Q360" s="2">
        <f>+VLOOKUP(Precio_diario_frutas[[#This Row],[Unidad de comercialización]],Codigos_kg[],2,0)</f>
        <v>18</v>
      </c>
    </row>
    <row r="361" spans="1:17" x14ac:dyDescent="0.35">
      <c r="A361" s="10" t="s">
        <v>142</v>
      </c>
      <c r="B361" s="3" t="str">
        <f>+VLOOKUP(A361,Codigos_mercados_mayoristas[],2,0)</f>
        <v>Metropolitana</v>
      </c>
      <c r="C361" s="12">
        <v>44146</v>
      </c>
      <c r="D361" s="3">
        <f>+VLOOKUP(A361,Codigos_mercados_mayoristas[],3,0)</f>
        <v>13</v>
      </c>
      <c r="E361" s="11" t="s">
        <v>655</v>
      </c>
      <c r="F361" s="3" t="str">
        <f>+VLOOKUP(G361,Codigos_class_frutas[],2,0)</f>
        <v>Cítricos</v>
      </c>
      <c r="G361" s="3" t="s">
        <v>214</v>
      </c>
      <c r="H361" s="3" t="s">
        <v>12</v>
      </c>
      <c r="I361" s="3" t="s">
        <v>215</v>
      </c>
      <c r="J361" s="2">
        <v>670</v>
      </c>
      <c r="K361" s="2">
        <v>7000</v>
      </c>
      <c r="L361" s="2">
        <v>7000</v>
      </c>
      <c r="M361" s="2">
        <v>7000</v>
      </c>
      <c r="N361" s="3" t="s">
        <v>121</v>
      </c>
      <c r="O361" s="9" t="s">
        <v>63</v>
      </c>
      <c r="P361" s="2">
        <f>+Precio_diario_frutas[[#This Row],[Precio promedio ponderado]]/Q361</f>
        <v>388.88888888888891</v>
      </c>
      <c r="Q361" s="2">
        <f>+VLOOKUP(Precio_diario_frutas[[#This Row],[Unidad de comercialización]],Codigos_kg[],2,0)</f>
        <v>18</v>
      </c>
    </row>
    <row r="362" spans="1:17" x14ac:dyDescent="0.35">
      <c r="A362" s="10" t="s">
        <v>142</v>
      </c>
      <c r="B362" s="3" t="str">
        <f>+VLOOKUP(A362,Codigos_mercados_mayoristas[],2,0)</f>
        <v>Metropolitana</v>
      </c>
      <c r="C362" s="12">
        <v>44146</v>
      </c>
      <c r="D362" s="3">
        <f>+VLOOKUP(A362,Codigos_mercados_mayoristas[],3,0)</f>
        <v>13</v>
      </c>
      <c r="E362" s="11" t="s">
        <v>655</v>
      </c>
      <c r="F362" s="3" t="str">
        <f>+VLOOKUP(G362,Codigos_class_frutas[],2,0)</f>
        <v>Cítricos</v>
      </c>
      <c r="G362" s="3" t="s">
        <v>214</v>
      </c>
      <c r="H362" s="3" t="s">
        <v>12</v>
      </c>
      <c r="I362" s="3" t="s">
        <v>215</v>
      </c>
      <c r="J362" s="2">
        <v>1240</v>
      </c>
      <c r="K362" s="2">
        <v>6800</v>
      </c>
      <c r="L362" s="2">
        <v>6500</v>
      </c>
      <c r="M362" s="2">
        <v>6635</v>
      </c>
      <c r="N362" s="3" t="s">
        <v>121</v>
      </c>
      <c r="O362" s="9" t="s">
        <v>123</v>
      </c>
      <c r="P362" s="2">
        <f>+Precio_diario_frutas[[#This Row],[Precio promedio ponderado]]/Q362</f>
        <v>368.61111111111109</v>
      </c>
      <c r="Q362" s="2">
        <f>+VLOOKUP(Precio_diario_frutas[[#This Row],[Unidad de comercialización]],Codigos_kg[],2,0)</f>
        <v>18</v>
      </c>
    </row>
    <row r="363" spans="1:17" x14ac:dyDescent="0.35">
      <c r="A363" s="10" t="s">
        <v>142</v>
      </c>
      <c r="B363" s="3" t="str">
        <f>+VLOOKUP(A363,Codigos_mercados_mayoristas[],2,0)</f>
        <v>Metropolitana</v>
      </c>
      <c r="C363" s="12">
        <v>44146</v>
      </c>
      <c r="D363" s="3">
        <f>+VLOOKUP(A363,Codigos_mercados_mayoristas[],3,0)</f>
        <v>13</v>
      </c>
      <c r="E363" s="11" t="s">
        <v>655</v>
      </c>
      <c r="F363" s="3" t="str">
        <f>+VLOOKUP(G363,Codigos_class_frutas[],2,0)</f>
        <v>Cítricos</v>
      </c>
      <c r="G363" s="3" t="s">
        <v>214</v>
      </c>
      <c r="H363" s="3" t="s">
        <v>12</v>
      </c>
      <c r="I363" s="3" t="s">
        <v>216</v>
      </c>
      <c r="J363" s="2">
        <v>14</v>
      </c>
      <c r="K363" s="2">
        <v>110000</v>
      </c>
      <c r="L363" s="2">
        <v>110000</v>
      </c>
      <c r="M363" s="2">
        <v>110000</v>
      </c>
      <c r="N363" s="3" t="s">
        <v>270</v>
      </c>
      <c r="O363" s="9" t="s">
        <v>155</v>
      </c>
      <c r="P363" s="2">
        <f>+Precio_diario_frutas[[#This Row],[Precio promedio ponderado]]/Q363</f>
        <v>244.44444444444446</v>
      </c>
      <c r="Q363" s="2">
        <f>+VLOOKUP(Precio_diario_frutas[[#This Row],[Unidad de comercialización]],Codigos_kg[],2,0)</f>
        <v>450</v>
      </c>
    </row>
    <row r="364" spans="1:17" x14ac:dyDescent="0.35">
      <c r="A364" s="10" t="s">
        <v>142</v>
      </c>
      <c r="B364" s="3" t="str">
        <f>+VLOOKUP(A364,Codigos_mercados_mayoristas[],2,0)</f>
        <v>Metropolitana</v>
      </c>
      <c r="C364" s="12">
        <v>44146</v>
      </c>
      <c r="D364" s="3">
        <f>+VLOOKUP(A364,Codigos_mercados_mayoristas[],3,0)</f>
        <v>13</v>
      </c>
      <c r="E364" s="11" t="s">
        <v>655</v>
      </c>
      <c r="F364" s="3" t="str">
        <f>+VLOOKUP(G364,Codigos_class_frutas[],2,0)</f>
        <v>Cítricos</v>
      </c>
      <c r="G364" s="3" t="s">
        <v>214</v>
      </c>
      <c r="H364" s="3" t="s">
        <v>12</v>
      </c>
      <c r="I364" s="3" t="s">
        <v>216</v>
      </c>
      <c r="J364" s="2">
        <v>12</v>
      </c>
      <c r="K364" s="2">
        <v>120000</v>
      </c>
      <c r="L364" s="2">
        <v>120000</v>
      </c>
      <c r="M364" s="2">
        <v>120000</v>
      </c>
      <c r="N364" s="3" t="s">
        <v>270</v>
      </c>
      <c r="O364" s="9" t="s">
        <v>273</v>
      </c>
      <c r="P364" s="2">
        <f>+Precio_diario_frutas[[#This Row],[Precio promedio ponderado]]/Q364</f>
        <v>266.66666666666669</v>
      </c>
      <c r="Q364" s="2">
        <f>+VLOOKUP(Precio_diario_frutas[[#This Row],[Unidad de comercialización]],Codigos_kg[],2,0)</f>
        <v>450</v>
      </c>
    </row>
    <row r="365" spans="1:17" x14ac:dyDescent="0.35">
      <c r="A365" s="10" t="s">
        <v>142</v>
      </c>
      <c r="B365" s="3" t="str">
        <f>+VLOOKUP(A365,Codigos_mercados_mayoristas[],2,0)</f>
        <v>Metropolitana</v>
      </c>
      <c r="C365" s="12">
        <v>44146</v>
      </c>
      <c r="D365" s="3">
        <f>+VLOOKUP(A365,Codigos_mercados_mayoristas[],3,0)</f>
        <v>13</v>
      </c>
      <c r="E365" s="11" t="s">
        <v>655</v>
      </c>
      <c r="F365" s="3" t="str">
        <f>+VLOOKUP(G365,Codigos_class_frutas[],2,0)</f>
        <v>Cítricos</v>
      </c>
      <c r="G365" s="3" t="s">
        <v>214</v>
      </c>
      <c r="H365" s="3" t="s">
        <v>12</v>
      </c>
      <c r="I365" s="3" t="s">
        <v>216</v>
      </c>
      <c r="J365" s="2">
        <v>12</v>
      </c>
      <c r="K365" s="2">
        <v>110000</v>
      </c>
      <c r="L365" s="2">
        <v>110000</v>
      </c>
      <c r="M365" s="2">
        <v>110000</v>
      </c>
      <c r="N365" s="3" t="s">
        <v>270</v>
      </c>
      <c r="O365" s="9" t="s">
        <v>123</v>
      </c>
      <c r="P365" s="2">
        <f>+Precio_diario_frutas[[#This Row],[Precio promedio ponderado]]/Q365</f>
        <v>244.44444444444446</v>
      </c>
      <c r="Q365" s="2">
        <f>+VLOOKUP(Precio_diario_frutas[[#This Row],[Unidad de comercialización]],Codigos_kg[],2,0)</f>
        <v>450</v>
      </c>
    </row>
    <row r="366" spans="1:17" x14ac:dyDescent="0.35">
      <c r="A366" s="10" t="s">
        <v>142</v>
      </c>
      <c r="B366" s="3" t="str">
        <f>+VLOOKUP(A366,Codigos_mercados_mayoristas[],2,0)</f>
        <v>Metropolitana</v>
      </c>
      <c r="C366" s="12">
        <v>44146</v>
      </c>
      <c r="D366" s="3">
        <f>+VLOOKUP(A366,Codigos_mercados_mayoristas[],3,0)</f>
        <v>13</v>
      </c>
      <c r="E366" s="11" t="s">
        <v>655</v>
      </c>
      <c r="F366" s="3" t="str">
        <f>+VLOOKUP(G366,Codigos_class_frutas[],2,0)</f>
        <v>Cítricos</v>
      </c>
      <c r="G366" s="3" t="s">
        <v>214</v>
      </c>
      <c r="H366" s="3" t="s">
        <v>12</v>
      </c>
      <c r="I366" s="3" t="s">
        <v>216</v>
      </c>
      <c r="J366" s="2">
        <v>750</v>
      </c>
      <c r="K366" s="2">
        <v>5500</v>
      </c>
      <c r="L366" s="2">
        <v>5500</v>
      </c>
      <c r="M366" s="2">
        <v>5500</v>
      </c>
      <c r="N366" s="3" t="s">
        <v>121</v>
      </c>
      <c r="O366" s="9" t="s">
        <v>45</v>
      </c>
      <c r="P366" s="2">
        <f>+Precio_diario_frutas[[#This Row],[Precio promedio ponderado]]/Q366</f>
        <v>305.55555555555554</v>
      </c>
      <c r="Q366" s="2">
        <f>+VLOOKUP(Precio_diario_frutas[[#This Row],[Unidad de comercialización]],Codigos_kg[],2,0)</f>
        <v>18</v>
      </c>
    </row>
    <row r="367" spans="1:17" x14ac:dyDescent="0.35">
      <c r="A367" s="10" t="s">
        <v>142</v>
      </c>
      <c r="B367" s="3" t="str">
        <f>+VLOOKUP(A367,Codigos_mercados_mayoristas[],2,0)</f>
        <v>Metropolitana</v>
      </c>
      <c r="C367" s="12">
        <v>44146</v>
      </c>
      <c r="D367" s="3">
        <f>+VLOOKUP(A367,Codigos_mercados_mayoristas[],3,0)</f>
        <v>13</v>
      </c>
      <c r="E367" s="11" t="s">
        <v>655</v>
      </c>
      <c r="F367" s="3" t="str">
        <f>+VLOOKUP(G367,Codigos_class_frutas[],2,0)</f>
        <v>Cítricos</v>
      </c>
      <c r="G367" s="3" t="s">
        <v>214</v>
      </c>
      <c r="H367" s="3" t="s">
        <v>12</v>
      </c>
      <c r="I367" s="3" t="s">
        <v>216</v>
      </c>
      <c r="J367" s="2">
        <v>730</v>
      </c>
      <c r="K367" s="2">
        <v>6000</v>
      </c>
      <c r="L367" s="2">
        <v>5700</v>
      </c>
      <c r="M367" s="2">
        <v>5856</v>
      </c>
      <c r="N367" s="3" t="s">
        <v>121</v>
      </c>
      <c r="O367" s="9" t="s">
        <v>155</v>
      </c>
      <c r="P367" s="2">
        <f>+Precio_diario_frutas[[#This Row],[Precio promedio ponderado]]/Q367</f>
        <v>325.33333333333331</v>
      </c>
      <c r="Q367" s="2">
        <f>+VLOOKUP(Precio_diario_frutas[[#This Row],[Unidad de comercialización]],Codigos_kg[],2,0)</f>
        <v>18</v>
      </c>
    </row>
    <row r="368" spans="1:17" x14ac:dyDescent="0.35">
      <c r="A368" s="10" t="s">
        <v>142</v>
      </c>
      <c r="B368" s="3" t="str">
        <f>+VLOOKUP(A368,Codigos_mercados_mayoristas[],2,0)</f>
        <v>Metropolitana</v>
      </c>
      <c r="C368" s="12">
        <v>44146</v>
      </c>
      <c r="D368" s="3">
        <f>+VLOOKUP(A368,Codigos_mercados_mayoristas[],3,0)</f>
        <v>13</v>
      </c>
      <c r="E368" s="11" t="s">
        <v>655</v>
      </c>
      <c r="F368" s="3" t="str">
        <f>+VLOOKUP(G368,Codigos_class_frutas[],2,0)</f>
        <v>Cítricos</v>
      </c>
      <c r="G368" s="3" t="s">
        <v>214</v>
      </c>
      <c r="H368" s="3" t="s">
        <v>12</v>
      </c>
      <c r="I368" s="3" t="s">
        <v>216</v>
      </c>
      <c r="J368" s="2">
        <v>320</v>
      </c>
      <c r="K368" s="2">
        <v>6000</v>
      </c>
      <c r="L368" s="2">
        <v>6000</v>
      </c>
      <c r="M368" s="2">
        <v>6000</v>
      </c>
      <c r="N368" s="3" t="s">
        <v>121</v>
      </c>
      <c r="O368" s="9" t="s">
        <v>63</v>
      </c>
      <c r="P368" s="2">
        <f>+Precio_diario_frutas[[#This Row],[Precio promedio ponderado]]/Q368</f>
        <v>333.33333333333331</v>
      </c>
      <c r="Q368" s="2">
        <f>+VLOOKUP(Precio_diario_frutas[[#This Row],[Unidad de comercialización]],Codigos_kg[],2,0)</f>
        <v>18</v>
      </c>
    </row>
    <row r="369" spans="1:17" x14ac:dyDescent="0.35">
      <c r="A369" s="10" t="s">
        <v>142</v>
      </c>
      <c r="B369" s="3" t="str">
        <f>+VLOOKUP(A369,Codigos_mercados_mayoristas[],2,0)</f>
        <v>Metropolitana</v>
      </c>
      <c r="C369" s="12">
        <v>44146</v>
      </c>
      <c r="D369" s="3">
        <f>+VLOOKUP(A369,Codigos_mercados_mayoristas[],3,0)</f>
        <v>13</v>
      </c>
      <c r="E369" s="11" t="s">
        <v>655</v>
      </c>
      <c r="F369" s="3" t="str">
        <f>+VLOOKUP(G369,Codigos_class_frutas[],2,0)</f>
        <v>Cítricos</v>
      </c>
      <c r="G369" s="3" t="s">
        <v>214</v>
      </c>
      <c r="H369" s="3" t="s">
        <v>12</v>
      </c>
      <c r="I369" s="3" t="s">
        <v>216</v>
      </c>
      <c r="J369" s="2">
        <v>930</v>
      </c>
      <c r="K369" s="2">
        <v>5500</v>
      </c>
      <c r="L369" s="2">
        <v>5000</v>
      </c>
      <c r="M369" s="2">
        <v>5199</v>
      </c>
      <c r="N369" s="3" t="s">
        <v>121</v>
      </c>
      <c r="O369" s="9" t="s">
        <v>123</v>
      </c>
      <c r="P369" s="2">
        <f>+Precio_diario_frutas[[#This Row],[Precio promedio ponderado]]/Q369</f>
        <v>288.83333333333331</v>
      </c>
      <c r="Q369" s="2">
        <f>+VLOOKUP(Precio_diario_frutas[[#This Row],[Unidad de comercialización]],Codigos_kg[],2,0)</f>
        <v>18</v>
      </c>
    </row>
    <row r="370" spans="1:17" x14ac:dyDescent="0.35">
      <c r="A370" s="10" t="s">
        <v>142</v>
      </c>
      <c r="B370" s="3" t="str">
        <f>+VLOOKUP(A370,Codigos_mercados_mayoristas[],2,0)</f>
        <v>Metropolitana</v>
      </c>
      <c r="C370" s="12">
        <v>44146</v>
      </c>
      <c r="D370" s="3">
        <f>+VLOOKUP(A370,Codigos_mercados_mayoristas[],3,0)</f>
        <v>13</v>
      </c>
      <c r="E370" s="11" t="s">
        <v>655</v>
      </c>
      <c r="F370" s="3" t="str">
        <f>+VLOOKUP(G370,Codigos_class_frutas[],2,0)</f>
        <v>Cítricos</v>
      </c>
      <c r="G370" s="3" t="s">
        <v>214</v>
      </c>
      <c r="H370" s="3" t="s">
        <v>12</v>
      </c>
      <c r="I370" s="3" t="s">
        <v>217</v>
      </c>
      <c r="J370" s="2">
        <v>6</v>
      </c>
      <c r="K370" s="2">
        <v>80000</v>
      </c>
      <c r="L370" s="2">
        <v>80000</v>
      </c>
      <c r="M370" s="2">
        <v>80000</v>
      </c>
      <c r="N370" s="3" t="s">
        <v>270</v>
      </c>
      <c r="O370" s="9" t="s">
        <v>155</v>
      </c>
      <c r="P370" s="2">
        <f>+Precio_diario_frutas[[#This Row],[Precio promedio ponderado]]/Q370</f>
        <v>177.77777777777777</v>
      </c>
      <c r="Q370" s="2">
        <f>+VLOOKUP(Precio_diario_frutas[[#This Row],[Unidad de comercialización]],Codigos_kg[],2,0)</f>
        <v>450</v>
      </c>
    </row>
    <row r="371" spans="1:17" x14ac:dyDescent="0.35">
      <c r="A371" s="10" t="s">
        <v>142</v>
      </c>
      <c r="B371" s="3" t="str">
        <f>+VLOOKUP(A371,Codigos_mercados_mayoristas[],2,0)</f>
        <v>Metropolitana</v>
      </c>
      <c r="C371" s="12">
        <v>44146</v>
      </c>
      <c r="D371" s="3">
        <f>+VLOOKUP(A371,Codigos_mercados_mayoristas[],3,0)</f>
        <v>13</v>
      </c>
      <c r="E371" s="11" t="s">
        <v>655</v>
      </c>
      <c r="F371" s="3" t="str">
        <f>+VLOOKUP(G371,Codigos_class_frutas[],2,0)</f>
        <v>Cítricos</v>
      </c>
      <c r="G371" s="3" t="s">
        <v>214</v>
      </c>
      <c r="H371" s="3" t="s">
        <v>12</v>
      </c>
      <c r="I371" s="3" t="s">
        <v>217</v>
      </c>
      <c r="J371" s="2">
        <v>450</v>
      </c>
      <c r="K371" s="2">
        <v>4200</v>
      </c>
      <c r="L371" s="2">
        <v>4000</v>
      </c>
      <c r="M371" s="2">
        <v>4120</v>
      </c>
      <c r="N371" s="3" t="s">
        <v>121</v>
      </c>
      <c r="O371" s="9" t="s">
        <v>45</v>
      </c>
      <c r="P371" s="2">
        <f>+Precio_diario_frutas[[#This Row],[Precio promedio ponderado]]/Q371</f>
        <v>228.88888888888889</v>
      </c>
      <c r="Q371" s="2">
        <f>+VLOOKUP(Precio_diario_frutas[[#This Row],[Unidad de comercialización]],Codigos_kg[],2,0)</f>
        <v>18</v>
      </c>
    </row>
    <row r="372" spans="1:17" x14ac:dyDescent="0.35">
      <c r="A372" s="10" t="s">
        <v>142</v>
      </c>
      <c r="B372" s="3" t="str">
        <f>+VLOOKUP(A372,Codigos_mercados_mayoristas[],2,0)</f>
        <v>Metropolitana</v>
      </c>
      <c r="C372" s="12">
        <v>44146</v>
      </c>
      <c r="D372" s="3">
        <f>+VLOOKUP(A372,Codigos_mercados_mayoristas[],3,0)</f>
        <v>13</v>
      </c>
      <c r="E372" s="11" t="s">
        <v>655</v>
      </c>
      <c r="F372" s="3" t="str">
        <f>+VLOOKUP(G372,Codigos_class_frutas[],2,0)</f>
        <v>Cítricos</v>
      </c>
      <c r="G372" s="3" t="s">
        <v>214</v>
      </c>
      <c r="H372" s="3" t="s">
        <v>12</v>
      </c>
      <c r="I372" s="3" t="s">
        <v>217</v>
      </c>
      <c r="J372" s="2">
        <v>450</v>
      </c>
      <c r="K372" s="2">
        <v>4500</v>
      </c>
      <c r="L372" s="2">
        <v>4200</v>
      </c>
      <c r="M372" s="2">
        <v>4380</v>
      </c>
      <c r="N372" s="3" t="s">
        <v>121</v>
      </c>
      <c r="O372" s="9" t="s">
        <v>155</v>
      </c>
      <c r="P372" s="2">
        <f>+Precio_diario_frutas[[#This Row],[Precio promedio ponderado]]/Q372</f>
        <v>243.33333333333334</v>
      </c>
      <c r="Q372" s="2">
        <f>+VLOOKUP(Precio_diario_frutas[[#This Row],[Unidad de comercialización]],Codigos_kg[],2,0)</f>
        <v>18</v>
      </c>
    </row>
    <row r="373" spans="1:17" x14ac:dyDescent="0.35">
      <c r="A373" s="10" t="s">
        <v>142</v>
      </c>
      <c r="B373" s="3" t="str">
        <f>+VLOOKUP(A373,Codigos_mercados_mayoristas[],2,0)</f>
        <v>Metropolitana</v>
      </c>
      <c r="C373" s="12">
        <v>44146</v>
      </c>
      <c r="D373" s="3">
        <f>+VLOOKUP(A373,Codigos_mercados_mayoristas[],3,0)</f>
        <v>13</v>
      </c>
      <c r="E373" s="11" t="s">
        <v>655</v>
      </c>
      <c r="F373" s="3" t="str">
        <f>+VLOOKUP(G373,Codigos_class_frutas[],2,0)</f>
        <v>Cítricos</v>
      </c>
      <c r="G373" s="3" t="s">
        <v>214</v>
      </c>
      <c r="H373" s="3" t="s">
        <v>12</v>
      </c>
      <c r="I373" s="3" t="s">
        <v>217</v>
      </c>
      <c r="J373" s="2">
        <v>270</v>
      </c>
      <c r="K373" s="2">
        <v>4000</v>
      </c>
      <c r="L373" s="2">
        <v>4000</v>
      </c>
      <c r="M373" s="2">
        <v>4000</v>
      </c>
      <c r="N373" s="3" t="s">
        <v>121</v>
      </c>
      <c r="O373" s="9" t="s">
        <v>123</v>
      </c>
      <c r="P373" s="2">
        <f>+Precio_diario_frutas[[#This Row],[Precio promedio ponderado]]/Q373</f>
        <v>222.22222222222223</v>
      </c>
      <c r="Q373" s="2">
        <f>+VLOOKUP(Precio_diario_frutas[[#This Row],[Unidad de comercialización]],Codigos_kg[],2,0)</f>
        <v>18</v>
      </c>
    </row>
    <row r="374" spans="1:17" x14ac:dyDescent="0.35">
      <c r="A374" s="10" t="s">
        <v>142</v>
      </c>
      <c r="B374" s="3" t="str">
        <f>+VLOOKUP(A374,Codigos_mercados_mayoristas[],2,0)</f>
        <v>Metropolitana</v>
      </c>
      <c r="C374" s="12">
        <v>44146</v>
      </c>
      <c r="D374" s="3">
        <f>+VLOOKUP(A374,Codigos_mercados_mayoristas[],3,0)</f>
        <v>13</v>
      </c>
      <c r="E374" s="11" t="s">
        <v>655</v>
      </c>
      <c r="F374" s="3" t="str">
        <f>+VLOOKUP(G374,Codigos_class_frutas[],2,0)</f>
        <v>Cítricos</v>
      </c>
      <c r="G374" s="3" t="s">
        <v>218</v>
      </c>
      <c r="H374" s="3" t="s">
        <v>260</v>
      </c>
      <c r="I374" s="3" t="s">
        <v>200</v>
      </c>
      <c r="J374" s="2">
        <v>10</v>
      </c>
      <c r="K374" s="2">
        <v>270000</v>
      </c>
      <c r="L374" s="2">
        <v>270000</v>
      </c>
      <c r="M374" s="2">
        <v>270000</v>
      </c>
      <c r="N374" s="3" t="s">
        <v>270</v>
      </c>
      <c r="O374" s="9" t="s">
        <v>273</v>
      </c>
      <c r="P374" s="2">
        <f>+Precio_diario_frutas[[#This Row],[Precio promedio ponderado]]/Q374</f>
        <v>600</v>
      </c>
      <c r="Q374" s="2">
        <f>+VLOOKUP(Precio_diario_frutas[[#This Row],[Unidad de comercialización]],Codigos_kg[],2,0)</f>
        <v>450</v>
      </c>
    </row>
    <row r="375" spans="1:17" x14ac:dyDescent="0.35">
      <c r="A375" s="10" t="s">
        <v>142</v>
      </c>
      <c r="B375" s="3" t="str">
        <f>+VLOOKUP(A375,Codigos_mercados_mayoristas[],2,0)</f>
        <v>Metropolitana</v>
      </c>
      <c r="C375" s="12">
        <v>44146</v>
      </c>
      <c r="D375" s="3">
        <f>+VLOOKUP(A375,Codigos_mercados_mayoristas[],3,0)</f>
        <v>13</v>
      </c>
      <c r="E375" s="11" t="s">
        <v>655</v>
      </c>
      <c r="F375" s="3" t="str">
        <f>+VLOOKUP(G375,Codigos_class_frutas[],2,0)</f>
        <v>Cítricos</v>
      </c>
      <c r="G375" s="3" t="s">
        <v>218</v>
      </c>
      <c r="H375" s="3" t="s">
        <v>260</v>
      </c>
      <c r="I375" s="3" t="s">
        <v>19</v>
      </c>
      <c r="J375" s="2">
        <v>16</v>
      </c>
      <c r="K375" s="2">
        <v>225000</v>
      </c>
      <c r="L375" s="2">
        <v>225000</v>
      </c>
      <c r="M375" s="2">
        <v>225000</v>
      </c>
      <c r="N375" s="3" t="s">
        <v>270</v>
      </c>
      <c r="O375" s="9" t="s">
        <v>273</v>
      </c>
      <c r="P375" s="2">
        <f>+Precio_diario_frutas[[#This Row],[Precio promedio ponderado]]/Q375</f>
        <v>500</v>
      </c>
      <c r="Q375" s="2">
        <f>+VLOOKUP(Precio_diario_frutas[[#This Row],[Unidad de comercialización]],Codigos_kg[],2,0)</f>
        <v>450</v>
      </c>
    </row>
    <row r="376" spans="1:17" x14ac:dyDescent="0.35">
      <c r="A376" s="10" t="s">
        <v>142</v>
      </c>
      <c r="B376" s="3" t="str">
        <f>+VLOOKUP(A376,Codigos_mercados_mayoristas[],2,0)</f>
        <v>Metropolitana</v>
      </c>
      <c r="C376" s="12">
        <v>44146</v>
      </c>
      <c r="D376" s="3">
        <f>+VLOOKUP(A376,Codigos_mercados_mayoristas[],3,0)</f>
        <v>13</v>
      </c>
      <c r="E376" s="11" t="s">
        <v>655</v>
      </c>
      <c r="F376" s="3" t="str">
        <f>+VLOOKUP(G376,Codigos_class_frutas[],2,0)</f>
        <v>Cítricos</v>
      </c>
      <c r="G376" s="3" t="s">
        <v>218</v>
      </c>
      <c r="H376" s="3" t="s">
        <v>260</v>
      </c>
      <c r="I376" s="3" t="s">
        <v>13</v>
      </c>
      <c r="J376" s="2">
        <v>8</v>
      </c>
      <c r="K376" s="2">
        <v>180000</v>
      </c>
      <c r="L376" s="2">
        <v>180000</v>
      </c>
      <c r="M376" s="2">
        <v>180000</v>
      </c>
      <c r="N376" s="3" t="s">
        <v>270</v>
      </c>
      <c r="O376" s="9" t="s">
        <v>273</v>
      </c>
      <c r="P376" s="2">
        <f>+Precio_diario_frutas[[#This Row],[Precio promedio ponderado]]/Q376</f>
        <v>400</v>
      </c>
      <c r="Q376" s="2">
        <f>+VLOOKUP(Precio_diario_frutas[[#This Row],[Unidad de comercialización]],Codigos_kg[],2,0)</f>
        <v>450</v>
      </c>
    </row>
    <row r="377" spans="1:17" x14ac:dyDescent="0.35">
      <c r="A377" s="10" t="s">
        <v>142</v>
      </c>
      <c r="B377" s="3" t="str">
        <f>+VLOOKUP(A377,Codigos_mercados_mayoristas[],2,0)</f>
        <v>Metropolitana</v>
      </c>
      <c r="C377" s="12">
        <v>44146</v>
      </c>
      <c r="D377" s="3">
        <f>+VLOOKUP(A377,Codigos_mercados_mayoristas[],3,0)</f>
        <v>13</v>
      </c>
      <c r="E377" s="11" t="s">
        <v>655</v>
      </c>
      <c r="F377" s="3" t="str">
        <f>+VLOOKUP(G377,Codigos_class_frutas[],2,0)</f>
        <v>Cítricos</v>
      </c>
      <c r="G377" s="3" t="s">
        <v>218</v>
      </c>
      <c r="H377" s="3" t="s">
        <v>219</v>
      </c>
      <c r="I377" s="3" t="s">
        <v>19</v>
      </c>
      <c r="J377" s="2">
        <v>13</v>
      </c>
      <c r="K377" s="2">
        <v>202500</v>
      </c>
      <c r="L377" s="2">
        <v>202500</v>
      </c>
      <c r="M377" s="2">
        <v>202500</v>
      </c>
      <c r="N377" s="3" t="s">
        <v>270</v>
      </c>
      <c r="O377" s="9" t="s">
        <v>155</v>
      </c>
      <c r="P377" s="2">
        <f>+Precio_diario_frutas[[#This Row],[Precio promedio ponderado]]/Q377</f>
        <v>450</v>
      </c>
      <c r="Q377" s="2">
        <f>+VLOOKUP(Precio_diario_frutas[[#This Row],[Unidad de comercialización]],Codigos_kg[],2,0)</f>
        <v>450</v>
      </c>
    </row>
    <row r="378" spans="1:17" x14ac:dyDescent="0.35">
      <c r="A378" s="10" t="s">
        <v>142</v>
      </c>
      <c r="B378" s="3" t="str">
        <f>+VLOOKUP(A378,Codigos_mercados_mayoristas[],2,0)</f>
        <v>Metropolitana</v>
      </c>
      <c r="C378" s="12">
        <v>44146</v>
      </c>
      <c r="D378" s="3">
        <f>+VLOOKUP(A378,Codigos_mercados_mayoristas[],3,0)</f>
        <v>13</v>
      </c>
      <c r="E378" s="11" t="s">
        <v>655</v>
      </c>
      <c r="F378" s="3" t="str">
        <f>+VLOOKUP(G378,Codigos_class_frutas[],2,0)</f>
        <v>Cítricos</v>
      </c>
      <c r="G378" s="3" t="s">
        <v>218</v>
      </c>
      <c r="H378" s="3" t="s">
        <v>219</v>
      </c>
      <c r="I378" s="3" t="s">
        <v>13</v>
      </c>
      <c r="J378" s="2">
        <v>17</v>
      </c>
      <c r="K378" s="2">
        <v>170000</v>
      </c>
      <c r="L378" s="2">
        <v>170000</v>
      </c>
      <c r="M378" s="2">
        <v>170000</v>
      </c>
      <c r="N378" s="3" t="s">
        <v>270</v>
      </c>
      <c r="O378" s="9" t="s">
        <v>155</v>
      </c>
      <c r="P378" s="2">
        <f>+Precio_diario_frutas[[#This Row],[Precio promedio ponderado]]/Q378</f>
        <v>377.77777777777777</v>
      </c>
      <c r="Q378" s="2">
        <f>+VLOOKUP(Precio_diario_frutas[[#This Row],[Unidad de comercialización]],Codigos_kg[],2,0)</f>
        <v>450</v>
      </c>
    </row>
    <row r="379" spans="1:17" x14ac:dyDescent="0.35">
      <c r="A379" s="10" t="s">
        <v>142</v>
      </c>
      <c r="B379" s="3" t="str">
        <f>+VLOOKUP(A379,Codigos_mercados_mayoristas[],2,0)</f>
        <v>Metropolitana</v>
      </c>
      <c r="C379" s="12">
        <v>44146</v>
      </c>
      <c r="D379" s="3">
        <f>+VLOOKUP(A379,Codigos_mercados_mayoristas[],3,0)</f>
        <v>13</v>
      </c>
      <c r="E379" s="11" t="s">
        <v>655</v>
      </c>
      <c r="F379" s="3" t="str">
        <f>+VLOOKUP(G379,Codigos_class_frutas[],2,0)</f>
        <v>Cítricos</v>
      </c>
      <c r="G379" s="3" t="s">
        <v>218</v>
      </c>
      <c r="H379" s="3" t="s">
        <v>219</v>
      </c>
      <c r="I379" s="3" t="s">
        <v>16</v>
      </c>
      <c r="J379" s="2">
        <v>6</v>
      </c>
      <c r="K379" s="2">
        <v>135000</v>
      </c>
      <c r="L379" s="2">
        <v>135000</v>
      </c>
      <c r="M379" s="2">
        <v>135000</v>
      </c>
      <c r="N379" s="3" t="s">
        <v>270</v>
      </c>
      <c r="O379" s="9" t="s">
        <v>155</v>
      </c>
      <c r="P379" s="2">
        <f>+Precio_diario_frutas[[#This Row],[Precio promedio ponderado]]/Q379</f>
        <v>300</v>
      </c>
      <c r="Q379" s="2">
        <f>+VLOOKUP(Precio_diario_frutas[[#This Row],[Unidad de comercialización]],Codigos_kg[],2,0)</f>
        <v>450</v>
      </c>
    </row>
    <row r="380" spans="1:17" x14ac:dyDescent="0.35">
      <c r="A380" s="10" t="s">
        <v>142</v>
      </c>
      <c r="B380" s="3" t="str">
        <f>+VLOOKUP(A380,Codigos_mercados_mayoristas[],2,0)</f>
        <v>Metropolitana</v>
      </c>
      <c r="C380" s="12">
        <v>44146</v>
      </c>
      <c r="D380" s="3">
        <f>+VLOOKUP(A380,Codigos_mercados_mayoristas[],3,0)</f>
        <v>13</v>
      </c>
      <c r="E380" s="11" t="s">
        <v>655</v>
      </c>
      <c r="F380" s="3" t="str">
        <f>+VLOOKUP(G380,Codigos_class_frutas[],2,0)</f>
        <v>Tropicales y subtropicales</v>
      </c>
      <c r="G380" s="3" t="s">
        <v>229</v>
      </c>
      <c r="H380" s="3" t="s">
        <v>12</v>
      </c>
      <c r="I380" s="3" t="s">
        <v>200</v>
      </c>
      <c r="J380" s="2">
        <v>175</v>
      </c>
      <c r="K380" s="2">
        <v>7000</v>
      </c>
      <c r="L380" s="2">
        <v>7000</v>
      </c>
      <c r="M380" s="2">
        <v>7000</v>
      </c>
      <c r="N380" s="3" t="s">
        <v>230</v>
      </c>
      <c r="O380" s="9" t="s">
        <v>34</v>
      </c>
      <c r="P380" s="2">
        <f>+Precio_diario_frutas[[#This Row],[Precio promedio ponderado]]/Q380</f>
        <v>1750</v>
      </c>
      <c r="Q380" s="2">
        <f>+VLOOKUP(Precio_diario_frutas[[#This Row],[Unidad de comercialización]],Codigos_kg[],2,0)</f>
        <v>4</v>
      </c>
    </row>
    <row r="381" spans="1:17" x14ac:dyDescent="0.35">
      <c r="A381" s="10" t="s">
        <v>142</v>
      </c>
      <c r="B381" s="3" t="str">
        <f>+VLOOKUP(A381,Codigos_mercados_mayoristas[],2,0)</f>
        <v>Metropolitana</v>
      </c>
      <c r="C381" s="12">
        <v>44146</v>
      </c>
      <c r="D381" s="3">
        <f>+VLOOKUP(A381,Codigos_mercados_mayoristas[],3,0)</f>
        <v>13</v>
      </c>
      <c r="E381" s="11" t="s">
        <v>655</v>
      </c>
      <c r="F381" s="3" t="str">
        <f>+VLOOKUP(G381,Codigos_class_frutas[],2,0)</f>
        <v>Tropicales y subtropicales</v>
      </c>
      <c r="G381" s="3" t="s">
        <v>229</v>
      </c>
      <c r="H381" s="3" t="s">
        <v>12</v>
      </c>
      <c r="I381" s="3" t="s">
        <v>19</v>
      </c>
      <c r="J381" s="2">
        <v>175</v>
      </c>
      <c r="K381" s="2">
        <v>7000</v>
      </c>
      <c r="L381" s="2">
        <v>7000</v>
      </c>
      <c r="M381" s="2">
        <v>7000</v>
      </c>
      <c r="N381" s="3" t="s">
        <v>230</v>
      </c>
      <c r="O381" s="9" t="s">
        <v>34</v>
      </c>
      <c r="P381" s="2">
        <f>+Precio_diario_frutas[[#This Row],[Precio promedio ponderado]]/Q381</f>
        <v>1750</v>
      </c>
      <c r="Q381" s="2">
        <f>+VLOOKUP(Precio_diario_frutas[[#This Row],[Unidad de comercialización]],Codigos_kg[],2,0)</f>
        <v>4</v>
      </c>
    </row>
    <row r="382" spans="1:17" x14ac:dyDescent="0.35">
      <c r="A382" s="10" t="s">
        <v>142</v>
      </c>
      <c r="B382" s="3" t="str">
        <f>+VLOOKUP(A382,Codigos_mercados_mayoristas[],2,0)</f>
        <v>Metropolitana</v>
      </c>
      <c r="C382" s="12">
        <v>44146</v>
      </c>
      <c r="D382" s="3">
        <f>+VLOOKUP(A382,Codigos_mercados_mayoristas[],3,0)</f>
        <v>13</v>
      </c>
      <c r="E382" s="11" t="s">
        <v>655</v>
      </c>
      <c r="F382" s="3" t="str">
        <f>+VLOOKUP(G382,Codigos_class_frutas[],2,0)</f>
        <v>Frutos de pepita</v>
      </c>
      <c r="G382" s="3" t="s">
        <v>231</v>
      </c>
      <c r="H382" s="3" t="s">
        <v>232</v>
      </c>
      <c r="I382" s="3" t="s">
        <v>200</v>
      </c>
      <c r="J382" s="2">
        <v>17</v>
      </c>
      <c r="K382" s="2">
        <v>230000</v>
      </c>
      <c r="L382" s="2">
        <v>200000</v>
      </c>
      <c r="M382" s="2">
        <v>205294</v>
      </c>
      <c r="N382" s="3" t="s">
        <v>223</v>
      </c>
      <c r="O382" s="9" t="s">
        <v>252</v>
      </c>
      <c r="P382" s="2">
        <f>+Precio_diario_frutas[[#This Row],[Precio promedio ponderado]]/Q382</f>
        <v>513.23500000000001</v>
      </c>
      <c r="Q382" s="2">
        <f>+VLOOKUP(Precio_diario_frutas[[#This Row],[Unidad de comercialización]],Codigos_kg[],2,0)</f>
        <v>400</v>
      </c>
    </row>
    <row r="383" spans="1:17" x14ac:dyDescent="0.35">
      <c r="A383" s="10" t="s">
        <v>142</v>
      </c>
      <c r="B383" s="3" t="str">
        <f>+VLOOKUP(A383,Codigos_mercados_mayoristas[],2,0)</f>
        <v>Metropolitana</v>
      </c>
      <c r="C383" s="12">
        <v>44146</v>
      </c>
      <c r="D383" s="3">
        <f>+VLOOKUP(A383,Codigos_mercados_mayoristas[],3,0)</f>
        <v>13</v>
      </c>
      <c r="E383" s="11" t="s">
        <v>655</v>
      </c>
      <c r="F383" s="3" t="str">
        <f>+VLOOKUP(G383,Codigos_class_frutas[],2,0)</f>
        <v>Frutos de pepita</v>
      </c>
      <c r="G383" s="3" t="s">
        <v>231</v>
      </c>
      <c r="H383" s="3" t="s">
        <v>232</v>
      </c>
      <c r="I383" s="3" t="s">
        <v>19</v>
      </c>
      <c r="J383" s="2">
        <v>24</v>
      </c>
      <c r="K383" s="2">
        <v>170000</v>
      </c>
      <c r="L383" s="2">
        <v>170000</v>
      </c>
      <c r="M383" s="2">
        <v>170000</v>
      </c>
      <c r="N383" s="3" t="s">
        <v>223</v>
      </c>
      <c r="O383" s="9" t="s">
        <v>234</v>
      </c>
      <c r="P383" s="2">
        <f>+Precio_diario_frutas[[#This Row],[Precio promedio ponderado]]/Q383</f>
        <v>425</v>
      </c>
      <c r="Q383" s="2">
        <f>+VLOOKUP(Precio_diario_frutas[[#This Row],[Unidad de comercialización]],Codigos_kg[],2,0)</f>
        <v>400</v>
      </c>
    </row>
    <row r="384" spans="1:17" x14ac:dyDescent="0.35">
      <c r="A384" s="10" t="s">
        <v>142</v>
      </c>
      <c r="B384" s="3" t="str">
        <f>+VLOOKUP(A384,Codigos_mercados_mayoristas[],2,0)</f>
        <v>Metropolitana</v>
      </c>
      <c r="C384" s="12">
        <v>44146</v>
      </c>
      <c r="D384" s="3">
        <f>+VLOOKUP(A384,Codigos_mercados_mayoristas[],3,0)</f>
        <v>13</v>
      </c>
      <c r="E384" s="11" t="s">
        <v>655</v>
      </c>
      <c r="F384" s="3" t="str">
        <f>+VLOOKUP(G384,Codigos_class_frutas[],2,0)</f>
        <v>Frutos de pepita</v>
      </c>
      <c r="G384" s="3" t="s">
        <v>231</v>
      </c>
      <c r="H384" s="3" t="s">
        <v>232</v>
      </c>
      <c r="I384" s="3" t="s">
        <v>19</v>
      </c>
      <c r="J384" s="2">
        <v>26</v>
      </c>
      <c r="K384" s="2">
        <v>200000</v>
      </c>
      <c r="L384" s="2">
        <v>180000</v>
      </c>
      <c r="M384" s="2">
        <v>187692</v>
      </c>
      <c r="N384" s="3" t="s">
        <v>223</v>
      </c>
      <c r="O384" s="9" t="s">
        <v>252</v>
      </c>
      <c r="P384" s="2">
        <f>+Precio_diario_frutas[[#This Row],[Precio promedio ponderado]]/Q384</f>
        <v>469.23</v>
      </c>
      <c r="Q384" s="2">
        <f>+VLOOKUP(Precio_diario_frutas[[#This Row],[Unidad de comercialización]],Codigos_kg[],2,0)</f>
        <v>400</v>
      </c>
    </row>
    <row r="385" spans="1:17" x14ac:dyDescent="0.35">
      <c r="A385" s="10" t="s">
        <v>142</v>
      </c>
      <c r="B385" s="3" t="str">
        <f>+VLOOKUP(A385,Codigos_mercados_mayoristas[],2,0)</f>
        <v>Metropolitana</v>
      </c>
      <c r="C385" s="12">
        <v>44146</v>
      </c>
      <c r="D385" s="3">
        <f>+VLOOKUP(A385,Codigos_mercados_mayoristas[],3,0)</f>
        <v>13</v>
      </c>
      <c r="E385" s="11" t="s">
        <v>655</v>
      </c>
      <c r="F385" s="3" t="str">
        <f>+VLOOKUP(G385,Codigos_class_frutas[],2,0)</f>
        <v>Frutos de pepita</v>
      </c>
      <c r="G385" s="3" t="s">
        <v>231</v>
      </c>
      <c r="H385" s="3" t="s">
        <v>232</v>
      </c>
      <c r="I385" s="3" t="s">
        <v>13</v>
      </c>
      <c r="J385" s="2">
        <v>16</v>
      </c>
      <c r="K385" s="2">
        <v>150000</v>
      </c>
      <c r="L385" s="2">
        <v>150000</v>
      </c>
      <c r="M385" s="2">
        <v>150000</v>
      </c>
      <c r="N385" s="3" t="s">
        <v>223</v>
      </c>
      <c r="O385" s="9" t="s">
        <v>234</v>
      </c>
      <c r="P385" s="2">
        <f>+Precio_diario_frutas[[#This Row],[Precio promedio ponderado]]/Q385</f>
        <v>375</v>
      </c>
      <c r="Q385" s="2">
        <f>+VLOOKUP(Precio_diario_frutas[[#This Row],[Unidad de comercialización]],Codigos_kg[],2,0)</f>
        <v>400</v>
      </c>
    </row>
    <row r="386" spans="1:17" x14ac:dyDescent="0.35">
      <c r="A386" s="10" t="s">
        <v>142</v>
      </c>
      <c r="B386" s="3" t="str">
        <f>+VLOOKUP(A386,Codigos_mercados_mayoristas[],2,0)</f>
        <v>Metropolitana</v>
      </c>
      <c r="C386" s="12">
        <v>44146</v>
      </c>
      <c r="D386" s="3">
        <f>+VLOOKUP(A386,Codigos_mercados_mayoristas[],3,0)</f>
        <v>13</v>
      </c>
      <c r="E386" s="11" t="s">
        <v>655</v>
      </c>
      <c r="F386" s="3" t="str">
        <f>+VLOOKUP(G386,Codigos_class_frutas[],2,0)</f>
        <v>Frutos de pepita</v>
      </c>
      <c r="G386" s="3" t="s">
        <v>231</v>
      </c>
      <c r="H386" s="3" t="s">
        <v>232</v>
      </c>
      <c r="I386" s="3" t="s">
        <v>13</v>
      </c>
      <c r="J386" s="2">
        <v>15</v>
      </c>
      <c r="K386" s="2">
        <v>160000</v>
      </c>
      <c r="L386" s="2">
        <v>160000</v>
      </c>
      <c r="M386" s="2">
        <v>160000</v>
      </c>
      <c r="N386" s="3" t="s">
        <v>223</v>
      </c>
      <c r="O386" s="9" t="s">
        <v>252</v>
      </c>
      <c r="P386" s="2">
        <f>+Precio_diario_frutas[[#This Row],[Precio promedio ponderado]]/Q386</f>
        <v>400</v>
      </c>
      <c r="Q386" s="2">
        <f>+VLOOKUP(Precio_diario_frutas[[#This Row],[Unidad de comercialización]],Codigos_kg[],2,0)</f>
        <v>400</v>
      </c>
    </row>
    <row r="387" spans="1:17" x14ac:dyDescent="0.35">
      <c r="A387" s="10" t="s">
        <v>142</v>
      </c>
      <c r="B387" s="3" t="str">
        <f>+VLOOKUP(A387,Codigos_mercados_mayoristas[],2,0)</f>
        <v>Metropolitana</v>
      </c>
      <c r="C387" s="12">
        <v>44146</v>
      </c>
      <c r="D387" s="3">
        <f>+VLOOKUP(A387,Codigos_mercados_mayoristas[],3,0)</f>
        <v>13</v>
      </c>
      <c r="E387" s="11" t="s">
        <v>655</v>
      </c>
      <c r="F387" s="3" t="str">
        <f>+VLOOKUP(G387,Codigos_class_frutas[],2,0)</f>
        <v>Frutos de pepita</v>
      </c>
      <c r="G387" s="3" t="s">
        <v>231</v>
      </c>
      <c r="H387" s="3" t="s">
        <v>236</v>
      </c>
      <c r="I387" s="3" t="s">
        <v>19</v>
      </c>
      <c r="J387" s="2">
        <v>18</v>
      </c>
      <c r="K387" s="2">
        <v>180000</v>
      </c>
      <c r="L387" s="2">
        <v>180000</v>
      </c>
      <c r="M387" s="2">
        <v>180000</v>
      </c>
      <c r="N387" s="3" t="s">
        <v>223</v>
      </c>
      <c r="O387" s="9" t="s">
        <v>234</v>
      </c>
      <c r="P387" s="2">
        <f>+Precio_diario_frutas[[#This Row],[Precio promedio ponderado]]/Q387</f>
        <v>450</v>
      </c>
      <c r="Q387" s="2">
        <f>+VLOOKUP(Precio_diario_frutas[[#This Row],[Unidad de comercialización]],Codigos_kg[],2,0)</f>
        <v>400</v>
      </c>
    </row>
    <row r="388" spans="1:17" x14ac:dyDescent="0.35">
      <c r="A388" s="10" t="s">
        <v>142</v>
      </c>
      <c r="B388" s="3" t="str">
        <f>+VLOOKUP(A388,Codigos_mercados_mayoristas[],2,0)</f>
        <v>Metropolitana</v>
      </c>
      <c r="C388" s="12">
        <v>44146</v>
      </c>
      <c r="D388" s="3">
        <f>+VLOOKUP(A388,Codigos_mercados_mayoristas[],3,0)</f>
        <v>13</v>
      </c>
      <c r="E388" s="11" t="s">
        <v>655</v>
      </c>
      <c r="F388" s="3" t="str">
        <f>+VLOOKUP(G388,Codigos_class_frutas[],2,0)</f>
        <v>Frutos de pepita</v>
      </c>
      <c r="G388" s="3" t="s">
        <v>231</v>
      </c>
      <c r="H388" s="3" t="s">
        <v>236</v>
      </c>
      <c r="I388" s="3" t="s">
        <v>19</v>
      </c>
      <c r="J388" s="2">
        <v>8</v>
      </c>
      <c r="K388" s="2">
        <v>180000</v>
      </c>
      <c r="L388" s="2">
        <v>180000</v>
      </c>
      <c r="M388" s="2">
        <v>180000</v>
      </c>
      <c r="N388" s="3" t="s">
        <v>223</v>
      </c>
      <c r="O388" s="9" t="s">
        <v>252</v>
      </c>
      <c r="P388" s="2">
        <f>+Precio_diario_frutas[[#This Row],[Precio promedio ponderado]]/Q388</f>
        <v>450</v>
      </c>
      <c r="Q388" s="2">
        <f>+VLOOKUP(Precio_diario_frutas[[#This Row],[Unidad de comercialización]],Codigos_kg[],2,0)</f>
        <v>400</v>
      </c>
    </row>
    <row r="389" spans="1:17" x14ac:dyDescent="0.35">
      <c r="A389" s="10" t="s">
        <v>142</v>
      </c>
      <c r="B389" s="3" t="str">
        <f>+VLOOKUP(A389,Codigos_mercados_mayoristas[],2,0)</f>
        <v>Metropolitana</v>
      </c>
      <c r="C389" s="12">
        <v>44146</v>
      </c>
      <c r="D389" s="3">
        <f>+VLOOKUP(A389,Codigos_mercados_mayoristas[],3,0)</f>
        <v>13</v>
      </c>
      <c r="E389" s="11" t="s">
        <v>655</v>
      </c>
      <c r="F389" s="3" t="str">
        <f>+VLOOKUP(G389,Codigos_class_frutas[],2,0)</f>
        <v>Frutos de pepita</v>
      </c>
      <c r="G389" s="3" t="s">
        <v>231</v>
      </c>
      <c r="H389" s="3" t="s">
        <v>236</v>
      </c>
      <c r="I389" s="3" t="s">
        <v>13</v>
      </c>
      <c r="J389" s="2">
        <v>14</v>
      </c>
      <c r="K389" s="2">
        <v>150000</v>
      </c>
      <c r="L389" s="2">
        <v>150000</v>
      </c>
      <c r="M389" s="2">
        <v>150000</v>
      </c>
      <c r="N389" s="3" t="s">
        <v>223</v>
      </c>
      <c r="O389" s="9" t="s">
        <v>234</v>
      </c>
      <c r="P389" s="2">
        <f>+Precio_diario_frutas[[#This Row],[Precio promedio ponderado]]/Q389</f>
        <v>375</v>
      </c>
      <c r="Q389" s="2">
        <f>+VLOOKUP(Precio_diario_frutas[[#This Row],[Unidad de comercialización]],Codigos_kg[],2,0)</f>
        <v>400</v>
      </c>
    </row>
    <row r="390" spans="1:17" x14ac:dyDescent="0.35">
      <c r="A390" s="10" t="s">
        <v>142</v>
      </c>
      <c r="B390" s="3" t="str">
        <f>+VLOOKUP(A390,Codigos_mercados_mayoristas[],2,0)</f>
        <v>Metropolitana</v>
      </c>
      <c r="C390" s="12">
        <v>44146</v>
      </c>
      <c r="D390" s="3">
        <f>+VLOOKUP(A390,Codigos_mercados_mayoristas[],3,0)</f>
        <v>13</v>
      </c>
      <c r="E390" s="11" t="s">
        <v>655</v>
      </c>
      <c r="F390" s="3" t="str">
        <f>+VLOOKUP(G390,Codigos_class_frutas[],2,0)</f>
        <v>Frutos de pepita</v>
      </c>
      <c r="G390" s="3" t="s">
        <v>231</v>
      </c>
      <c r="H390" s="3" t="s">
        <v>236</v>
      </c>
      <c r="I390" s="3" t="s">
        <v>13</v>
      </c>
      <c r="J390" s="2">
        <v>12</v>
      </c>
      <c r="K390" s="2">
        <v>150000</v>
      </c>
      <c r="L390" s="2">
        <v>150000</v>
      </c>
      <c r="M390" s="2">
        <v>150000</v>
      </c>
      <c r="N390" s="3" t="s">
        <v>223</v>
      </c>
      <c r="O390" s="9" t="s">
        <v>252</v>
      </c>
      <c r="P390" s="2">
        <f>+Precio_diario_frutas[[#This Row],[Precio promedio ponderado]]/Q390</f>
        <v>375</v>
      </c>
      <c r="Q390" s="2">
        <f>+VLOOKUP(Precio_diario_frutas[[#This Row],[Unidad de comercialización]],Codigos_kg[],2,0)</f>
        <v>400</v>
      </c>
    </row>
    <row r="391" spans="1:17" x14ac:dyDescent="0.35">
      <c r="A391" s="10" t="s">
        <v>142</v>
      </c>
      <c r="B391" s="3" t="str">
        <f>+VLOOKUP(A391,Codigos_mercados_mayoristas[],2,0)</f>
        <v>Metropolitana</v>
      </c>
      <c r="C391" s="12">
        <v>44146</v>
      </c>
      <c r="D391" s="3">
        <f>+VLOOKUP(A391,Codigos_mercados_mayoristas[],3,0)</f>
        <v>13</v>
      </c>
      <c r="E391" s="11" t="s">
        <v>655</v>
      </c>
      <c r="F391" s="3" t="str">
        <f>+VLOOKUP(G391,Codigos_class_frutas[],2,0)</f>
        <v>Frutos de pepita</v>
      </c>
      <c r="G391" s="3" t="s">
        <v>231</v>
      </c>
      <c r="H391" s="3" t="s">
        <v>236</v>
      </c>
      <c r="I391" s="3" t="s">
        <v>16</v>
      </c>
      <c r="J391" s="2">
        <v>10</v>
      </c>
      <c r="K391" s="2">
        <v>120000</v>
      </c>
      <c r="L391" s="2">
        <v>120000</v>
      </c>
      <c r="M391" s="2">
        <v>120000</v>
      </c>
      <c r="N391" s="3" t="s">
        <v>223</v>
      </c>
      <c r="O391" s="9" t="s">
        <v>234</v>
      </c>
      <c r="P391" s="2">
        <f>+Precio_diario_frutas[[#This Row],[Precio promedio ponderado]]/Q391</f>
        <v>300</v>
      </c>
      <c r="Q391" s="2">
        <f>+VLOOKUP(Precio_diario_frutas[[#This Row],[Unidad de comercialización]],Codigos_kg[],2,0)</f>
        <v>400</v>
      </c>
    </row>
    <row r="392" spans="1:17" x14ac:dyDescent="0.35">
      <c r="A392" s="10" t="s">
        <v>142</v>
      </c>
      <c r="B392" s="3" t="str">
        <f>+VLOOKUP(A392,Codigos_mercados_mayoristas[],2,0)</f>
        <v>Metropolitana</v>
      </c>
      <c r="C392" s="12">
        <v>44146</v>
      </c>
      <c r="D392" s="3">
        <f>+VLOOKUP(A392,Codigos_mercados_mayoristas[],3,0)</f>
        <v>13</v>
      </c>
      <c r="E392" s="11" t="s">
        <v>655</v>
      </c>
      <c r="F392" s="3" t="str">
        <f>+VLOOKUP(G392,Codigos_class_frutas[],2,0)</f>
        <v>Frutos de pepita</v>
      </c>
      <c r="G392" s="3" t="s">
        <v>231</v>
      </c>
      <c r="H392" s="3" t="s">
        <v>237</v>
      </c>
      <c r="I392" s="3" t="s">
        <v>19</v>
      </c>
      <c r="J392" s="2">
        <v>7</v>
      </c>
      <c r="K392" s="2">
        <v>160000</v>
      </c>
      <c r="L392" s="2">
        <v>160000</v>
      </c>
      <c r="M392" s="2">
        <v>160000</v>
      </c>
      <c r="N392" s="3" t="s">
        <v>223</v>
      </c>
      <c r="O392" s="9" t="s">
        <v>252</v>
      </c>
      <c r="P392" s="2">
        <f>+Precio_diario_frutas[[#This Row],[Precio promedio ponderado]]/Q392</f>
        <v>400</v>
      </c>
      <c r="Q392" s="2">
        <f>+VLOOKUP(Precio_diario_frutas[[#This Row],[Unidad de comercialización]],Codigos_kg[],2,0)</f>
        <v>400</v>
      </c>
    </row>
    <row r="393" spans="1:17" x14ac:dyDescent="0.35">
      <c r="A393" s="10" t="s">
        <v>142</v>
      </c>
      <c r="B393" s="3" t="str">
        <f>+VLOOKUP(A393,Codigos_mercados_mayoristas[],2,0)</f>
        <v>Metropolitana</v>
      </c>
      <c r="C393" s="12">
        <v>44146</v>
      </c>
      <c r="D393" s="3">
        <f>+VLOOKUP(A393,Codigos_mercados_mayoristas[],3,0)</f>
        <v>13</v>
      </c>
      <c r="E393" s="11" t="s">
        <v>655</v>
      </c>
      <c r="F393" s="3" t="str">
        <f>+VLOOKUP(G393,Codigos_class_frutas[],2,0)</f>
        <v>Frutos de pepita</v>
      </c>
      <c r="G393" s="3" t="s">
        <v>231</v>
      </c>
      <c r="H393" s="3" t="s">
        <v>237</v>
      </c>
      <c r="I393" s="3" t="s">
        <v>13</v>
      </c>
      <c r="J393" s="2">
        <v>15</v>
      </c>
      <c r="K393" s="2">
        <v>120000</v>
      </c>
      <c r="L393" s="2">
        <v>120000</v>
      </c>
      <c r="M393" s="2">
        <v>120000</v>
      </c>
      <c r="N393" s="3" t="s">
        <v>223</v>
      </c>
      <c r="O393" s="9" t="s">
        <v>252</v>
      </c>
      <c r="P393" s="2">
        <f>+Precio_diario_frutas[[#This Row],[Precio promedio ponderado]]/Q393</f>
        <v>300</v>
      </c>
      <c r="Q393" s="2">
        <f>+VLOOKUP(Precio_diario_frutas[[#This Row],[Unidad de comercialización]],Codigos_kg[],2,0)</f>
        <v>400</v>
      </c>
    </row>
    <row r="394" spans="1:17" x14ac:dyDescent="0.35">
      <c r="A394" s="10" t="s">
        <v>142</v>
      </c>
      <c r="B394" s="3" t="str">
        <f>+VLOOKUP(A394,Codigos_mercados_mayoristas[],2,0)</f>
        <v>Metropolitana</v>
      </c>
      <c r="C394" s="12">
        <v>44146</v>
      </c>
      <c r="D394" s="3">
        <f>+VLOOKUP(A394,Codigos_mercados_mayoristas[],3,0)</f>
        <v>13</v>
      </c>
      <c r="E394" s="11" t="s">
        <v>655</v>
      </c>
      <c r="F394" s="3" t="str">
        <f>+VLOOKUP(G394,Codigos_class_frutas[],2,0)</f>
        <v>Frutos de pepita</v>
      </c>
      <c r="G394" s="3" t="s">
        <v>231</v>
      </c>
      <c r="H394" s="3" t="s">
        <v>239</v>
      </c>
      <c r="I394" s="3" t="s">
        <v>200</v>
      </c>
      <c r="J394" s="2">
        <v>14</v>
      </c>
      <c r="K394" s="2">
        <v>180000</v>
      </c>
      <c r="L394" s="2">
        <v>180000</v>
      </c>
      <c r="M394" s="2">
        <v>180000</v>
      </c>
      <c r="N394" s="3" t="s">
        <v>223</v>
      </c>
      <c r="O394" s="9" t="s">
        <v>252</v>
      </c>
      <c r="P394" s="2">
        <f>+Precio_diario_frutas[[#This Row],[Precio promedio ponderado]]/Q394</f>
        <v>450</v>
      </c>
      <c r="Q394" s="2">
        <f>+VLOOKUP(Precio_diario_frutas[[#This Row],[Unidad de comercialización]],Codigos_kg[],2,0)</f>
        <v>400</v>
      </c>
    </row>
    <row r="395" spans="1:17" x14ac:dyDescent="0.35">
      <c r="A395" s="10" t="s">
        <v>142</v>
      </c>
      <c r="B395" s="3" t="str">
        <f>+VLOOKUP(A395,Codigos_mercados_mayoristas[],2,0)</f>
        <v>Metropolitana</v>
      </c>
      <c r="C395" s="12">
        <v>44146</v>
      </c>
      <c r="D395" s="3">
        <f>+VLOOKUP(A395,Codigos_mercados_mayoristas[],3,0)</f>
        <v>13</v>
      </c>
      <c r="E395" s="11" t="s">
        <v>655</v>
      </c>
      <c r="F395" s="3" t="str">
        <f>+VLOOKUP(G395,Codigos_class_frutas[],2,0)</f>
        <v>Frutos de pepita</v>
      </c>
      <c r="G395" s="3" t="s">
        <v>231</v>
      </c>
      <c r="H395" s="3" t="s">
        <v>239</v>
      </c>
      <c r="I395" s="3" t="s">
        <v>19</v>
      </c>
      <c r="J395" s="2">
        <v>16</v>
      </c>
      <c r="K395" s="2">
        <v>160000</v>
      </c>
      <c r="L395" s="2">
        <v>160000</v>
      </c>
      <c r="M395" s="2">
        <v>160000</v>
      </c>
      <c r="N395" s="3" t="s">
        <v>223</v>
      </c>
      <c r="O395" s="9" t="s">
        <v>252</v>
      </c>
      <c r="P395" s="2">
        <f>+Precio_diario_frutas[[#This Row],[Precio promedio ponderado]]/Q395</f>
        <v>400</v>
      </c>
      <c r="Q395" s="2">
        <f>+VLOOKUP(Precio_diario_frutas[[#This Row],[Unidad de comercialización]],Codigos_kg[],2,0)</f>
        <v>400</v>
      </c>
    </row>
    <row r="396" spans="1:17" x14ac:dyDescent="0.35">
      <c r="A396" s="10" t="s">
        <v>142</v>
      </c>
      <c r="B396" s="3" t="str">
        <f>+VLOOKUP(A396,Codigos_mercados_mayoristas[],2,0)</f>
        <v>Metropolitana</v>
      </c>
      <c r="C396" s="12">
        <v>44146</v>
      </c>
      <c r="D396" s="3">
        <f>+VLOOKUP(A396,Codigos_mercados_mayoristas[],3,0)</f>
        <v>13</v>
      </c>
      <c r="E396" s="11" t="s">
        <v>655</v>
      </c>
      <c r="F396" s="3" t="str">
        <f>+VLOOKUP(G396,Codigos_class_frutas[],2,0)</f>
        <v>Cítricos</v>
      </c>
      <c r="G396" s="3" t="s">
        <v>221</v>
      </c>
      <c r="H396" s="3" t="s">
        <v>287</v>
      </c>
      <c r="I396" s="3" t="s">
        <v>19</v>
      </c>
      <c r="J396" s="2">
        <v>28</v>
      </c>
      <c r="K396" s="2">
        <v>320000</v>
      </c>
      <c r="L396" s="2">
        <v>310000</v>
      </c>
      <c r="M396" s="2">
        <v>314286</v>
      </c>
      <c r="N396" s="3" t="s">
        <v>223</v>
      </c>
      <c r="O396" s="9" t="s">
        <v>155</v>
      </c>
      <c r="P396" s="2">
        <f>+Precio_diario_frutas[[#This Row],[Precio promedio ponderado]]/Q396</f>
        <v>785.71500000000003</v>
      </c>
      <c r="Q396" s="2">
        <f>+VLOOKUP(Precio_diario_frutas[[#This Row],[Unidad de comercialización]],Codigos_kg[],2,0)</f>
        <v>400</v>
      </c>
    </row>
    <row r="397" spans="1:17" x14ac:dyDescent="0.35">
      <c r="A397" s="10" t="s">
        <v>142</v>
      </c>
      <c r="B397" s="3" t="str">
        <f>+VLOOKUP(A397,Codigos_mercados_mayoristas[],2,0)</f>
        <v>Metropolitana</v>
      </c>
      <c r="C397" s="12">
        <v>44146</v>
      </c>
      <c r="D397" s="3">
        <f>+VLOOKUP(A397,Codigos_mercados_mayoristas[],3,0)</f>
        <v>13</v>
      </c>
      <c r="E397" s="11" t="s">
        <v>655</v>
      </c>
      <c r="F397" s="3" t="str">
        <f>+VLOOKUP(G397,Codigos_class_frutas[],2,0)</f>
        <v>Cítricos</v>
      </c>
      <c r="G397" s="3" t="s">
        <v>221</v>
      </c>
      <c r="H397" s="3" t="s">
        <v>287</v>
      </c>
      <c r="I397" s="3" t="s">
        <v>19</v>
      </c>
      <c r="J397" s="2">
        <v>830</v>
      </c>
      <c r="K397" s="2">
        <v>14000</v>
      </c>
      <c r="L397" s="2">
        <v>13500</v>
      </c>
      <c r="M397" s="2">
        <v>13717</v>
      </c>
      <c r="N397" s="3" t="s">
        <v>122</v>
      </c>
      <c r="O397" s="9" t="s">
        <v>155</v>
      </c>
      <c r="P397" s="2">
        <f>+Precio_diario_frutas[[#This Row],[Precio promedio ponderado]]/Q397</f>
        <v>857.3125</v>
      </c>
      <c r="Q397" s="2">
        <f>+VLOOKUP(Precio_diario_frutas[[#This Row],[Unidad de comercialización]],Codigos_kg[],2,0)</f>
        <v>16</v>
      </c>
    </row>
    <row r="398" spans="1:17" x14ac:dyDescent="0.35">
      <c r="A398" s="10" t="s">
        <v>142</v>
      </c>
      <c r="B398" s="3" t="str">
        <f>+VLOOKUP(A398,Codigos_mercados_mayoristas[],2,0)</f>
        <v>Metropolitana</v>
      </c>
      <c r="C398" s="12">
        <v>44146</v>
      </c>
      <c r="D398" s="3">
        <f>+VLOOKUP(A398,Codigos_mercados_mayoristas[],3,0)</f>
        <v>13</v>
      </c>
      <c r="E398" s="11" t="s">
        <v>655</v>
      </c>
      <c r="F398" s="3" t="str">
        <f>+VLOOKUP(G398,Codigos_class_frutas[],2,0)</f>
        <v>Cítricos</v>
      </c>
      <c r="G398" s="3" t="s">
        <v>221</v>
      </c>
      <c r="H398" s="3" t="s">
        <v>287</v>
      </c>
      <c r="I398" s="3" t="s">
        <v>13</v>
      </c>
      <c r="J398" s="2">
        <v>14</v>
      </c>
      <c r="K398" s="2">
        <v>280000</v>
      </c>
      <c r="L398" s="2">
        <v>280000</v>
      </c>
      <c r="M398" s="2">
        <v>280000</v>
      </c>
      <c r="N398" s="3" t="s">
        <v>223</v>
      </c>
      <c r="O398" s="9" t="s">
        <v>155</v>
      </c>
      <c r="P398" s="2">
        <f>+Precio_diario_frutas[[#This Row],[Precio promedio ponderado]]/Q398</f>
        <v>700</v>
      </c>
      <c r="Q398" s="2">
        <f>+VLOOKUP(Precio_diario_frutas[[#This Row],[Unidad de comercialización]],Codigos_kg[],2,0)</f>
        <v>400</v>
      </c>
    </row>
    <row r="399" spans="1:17" x14ac:dyDescent="0.35">
      <c r="A399" s="10" t="s">
        <v>142</v>
      </c>
      <c r="B399" s="3" t="str">
        <f>+VLOOKUP(A399,Codigos_mercados_mayoristas[],2,0)</f>
        <v>Metropolitana</v>
      </c>
      <c r="C399" s="12">
        <v>44146</v>
      </c>
      <c r="D399" s="3">
        <f>+VLOOKUP(A399,Codigos_mercados_mayoristas[],3,0)</f>
        <v>13</v>
      </c>
      <c r="E399" s="11" t="s">
        <v>655</v>
      </c>
      <c r="F399" s="3" t="str">
        <f>+VLOOKUP(G399,Codigos_class_frutas[],2,0)</f>
        <v>Cítricos</v>
      </c>
      <c r="G399" s="3" t="s">
        <v>221</v>
      </c>
      <c r="H399" s="3" t="s">
        <v>287</v>
      </c>
      <c r="I399" s="3" t="s">
        <v>13</v>
      </c>
      <c r="J399" s="2">
        <v>270</v>
      </c>
      <c r="K399" s="2">
        <v>12000</v>
      </c>
      <c r="L399" s="2">
        <v>12000</v>
      </c>
      <c r="M399" s="2">
        <v>12000</v>
      </c>
      <c r="N399" s="3" t="s">
        <v>122</v>
      </c>
      <c r="O399" s="9" t="s">
        <v>155</v>
      </c>
      <c r="P399" s="2">
        <f>+Precio_diario_frutas[[#This Row],[Precio promedio ponderado]]/Q399</f>
        <v>750</v>
      </c>
      <c r="Q399" s="2">
        <f>+VLOOKUP(Precio_diario_frutas[[#This Row],[Unidad de comercialización]],Codigos_kg[],2,0)</f>
        <v>16</v>
      </c>
    </row>
    <row r="400" spans="1:17" x14ac:dyDescent="0.35">
      <c r="A400" s="10" t="s">
        <v>142</v>
      </c>
      <c r="B400" s="3" t="str">
        <f>+VLOOKUP(A400,Codigos_mercados_mayoristas[],2,0)</f>
        <v>Metropolitana</v>
      </c>
      <c r="C400" s="12">
        <v>44146</v>
      </c>
      <c r="D400" s="3">
        <f>+VLOOKUP(A400,Codigos_mercados_mayoristas[],3,0)</f>
        <v>13</v>
      </c>
      <c r="E400" s="11" t="s">
        <v>655</v>
      </c>
      <c r="F400" s="3" t="str">
        <f>+VLOOKUP(G400,Codigos_class_frutas[],2,0)</f>
        <v>Cítricos</v>
      </c>
      <c r="G400" s="3" t="s">
        <v>221</v>
      </c>
      <c r="H400" s="3" t="s">
        <v>224</v>
      </c>
      <c r="I400" s="3" t="s">
        <v>19</v>
      </c>
      <c r="J400" s="2">
        <v>18</v>
      </c>
      <c r="K400" s="2">
        <v>300000</v>
      </c>
      <c r="L400" s="2">
        <v>300000</v>
      </c>
      <c r="M400" s="2">
        <v>300000</v>
      </c>
      <c r="N400" s="3" t="s">
        <v>223</v>
      </c>
      <c r="O400" s="9" t="s">
        <v>155</v>
      </c>
      <c r="P400" s="2">
        <f>+Precio_diario_frutas[[#This Row],[Precio promedio ponderado]]/Q400</f>
        <v>750</v>
      </c>
      <c r="Q400" s="2">
        <f>+VLOOKUP(Precio_diario_frutas[[#This Row],[Unidad de comercialización]],Codigos_kg[],2,0)</f>
        <v>400</v>
      </c>
    </row>
    <row r="401" spans="1:17" x14ac:dyDescent="0.35">
      <c r="A401" s="10" t="s">
        <v>142</v>
      </c>
      <c r="B401" s="3" t="str">
        <f>+VLOOKUP(A401,Codigos_mercados_mayoristas[],2,0)</f>
        <v>Metropolitana</v>
      </c>
      <c r="C401" s="12">
        <v>44146</v>
      </c>
      <c r="D401" s="3">
        <f>+VLOOKUP(A401,Codigos_mercados_mayoristas[],3,0)</f>
        <v>13</v>
      </c>
      <c r="E401" s="11" t="s">
        <v>655</v>
      </c>
      <c r="F401" s="3" t="str">
        <f>+VLOOKUP(G401,Codigos_class_frutas[],2,0)</f>
        <v>Cítricos</v>
      </c>
      <c r="G401" s="3" t="s">
        <v>221</v>
      </c>
      <c r="H401" s="3" t="s">
        <v>224</v>
      </c>
      <c r="I401" s="3" t="s">
        <v>19</v>
      </c>
      <c r="J401" s="2">
        <v>15</v>
      </c>
      <c r="K401" s="2">
        <v>310000</v>
      </c>
      <c r="L401" s="2">
        <v>310000</v>
      </c>
      <c r="M401" s="2">
        <v>310000</v>
      </c>
      <c r="N401" s="3" t="s">
        <v>223</v>
      </c>
      <c r="O401" s="9" t="s">
        <v>123</v>
      </c>
      <c r="P401" s="2">
        <f>+Precio_diario_frutas[[#This Row],[Precio promedio ponderado]]/Q401</f>
        <v>775</v>
      </c>
      <c r="Q401" s="2">
        <f>+VLOOKUP(Precio_diario_frutas[[#This Row],[Unidad de comercialización]],Codigos_kg[],2,0)</f>
        <v>400</v>
      </c>
    </row>
    <row r="402" spans="1:17" x14ac:dyDescent="0.35">
      <c r="A402" s="10" t="s">
        <v>142</v>
      </c>
      <c r="B402" s="3" t="str">
        <f>+VLOOKUP(A402,Codigos_mercados_mayoristas[],2,0)</f>
        <v>Metropolitana</v>
      </c>
      <c r="C402" s="12">
        <v>44146</v>
      </c>
      <c r="D402" s="3">
        <f>+VLOOKUP(A402,Codigos_mercados_mayoristas[],3,0)</f>
        <v>13</v>
      </c>
      <c r="E402" s="11" t="s">
        <v>655</v>
      </c>
      <c r="F402" s="3" t="str">
        <f>+VLOOKUP(G402,Codigos_class_frutas[],2,0)</f>
        <v>Cítricos</v>
      </c>
      <c r="G402" s="3" t="s">
        <v>221</v>
      </c>
      <c r="H402" s="3" t="s">
        <v>224</v>
      </c>
      <c r="I402" s="3" t="s">
        <v>13</v>
      </c>
      <c r="J402" s="2">
        <v>10</v>
      </c>
      <c r="K402" s="2">
        <v>270000</v>
      </c>
      <c r="L402" s="2">
        <v>270000</v>
      </c>
      <c r="M402" s="2">
        <v>270000</v>
      </c>
      <c r="N402" s="3" t="s">
        <v>223</v>
      </c>
      <c r="O402" s="9" t="s">
        <v>155</v>
      </c>
      <c r="P402" s="2">
        <f>+Precio_diario_frutas[[#This Row],[Precio promedio ponderado]]/Q402</f>
        <v>675</v>
      </c>
      <c r="Q402" s="2">
        <f>+VLOOKUP(Precio_diario_frutas[[#This Row],[Unidad de comercialización]],Codigos_kg[],2,0)</f>
        <v>400</v>
      </c>
    </row>
    <row r="403" spans="1:17" x14ac:dyDescent="0.35">
      <c r="A403" s="10" t="s">
        <v>142</v>
      </c>
      <c r="B403" s="3" t="str">
        <f>+VLOOKUP(A403,Codigos_mercados_mayoristas[],2,0)</f>
        <v>Metropolitana</v>
      </c>
      <c r="C403" s="12">
        <v>44146</v>
      </c>
      <c r="D403" s="3">
        <f>+VLOOKUP(A403,Codigos_mercados_mayoristas[],3,0)</f>
        <v>13</v>
      </c>
      <c r="E403" s="11" t="s">
        <v>655</v>
      </c>
      <c r="F403" s="3" t="str">
        <f>+VLOOKUP(G403,Codigos_class_frutas[],2,0)</f>
        <v>Cítricos</v>
      </c>
      <c r="G403" s="3" t="s">
        <v>221</v>
      </c>
      <c r="H403" s="3" t="s">
        <v>224</v>
      </c>
      <c r="I403" s="3" t="s">
        <v>13</v>
      </c>
      <c r="J403" s="2">
        <v>10</v>
      </c>
      <c r="K403" s="2">
        <v>260000</v>
      </c>
      <c r="L403" s="2">
        <v>260000</v>
      </c>
      <c r="M403" s="2">
        <v>260000</v>
      </c>
      <c r="N403" s="3" t="s">
        <v>223</v>
      </c>
      <c r="O403" s="9" t="s">
        <v>123</v>
      </c>
      <c r="P403" s="2">
        <f>+Precio_diario_frutas[[#This Row],[Precio promedio ponderado]]/Q403</f>
        <v>650</v>
      </c>
      <c r="Q403" s="2">
        <f>+VLOOKUP(Precio_diario_frutas[[#This Row],[Unidad de comercialización]],Codigos_kg[],2,0)</f>
        <v>400</v>
      </c>
    </row>
    <row r="404" spans="1:17" x14ac:dyDescent="0.35">
      <c r="A404" s="10" t="s">
        <v>142</v>
      </c>
      <c r="B404" s="3" t="str">
        <f>+VLOOKUP(A404,Codigos_mercados_mayoristas[],2,0)</f>
        <v>Metropolitana</v>
      </c>
      <c r="C404" s="12">
        <v>44146</v>
      </c>
      <c r="D404" s="3">
        <f>+VLOOKUP(A404,Codigos_mercados_mayoristas[],3,0)</f>
        <v>13</v>
      </c>
      <c r="E404" s="11" t="s">
        <v>655</v>
      </c>
      <c r="F404" s="3" t="str">
        <f>+VLOOKUP(G404,Codigos_class_frutas[],2,0)</f>
        <v>Cítricos</v>
      </c>
      <c r="G404" s="3" t="s">
        <v>221</v>
      </c>
      <c r="H404" s="3" t="s">
        <v>263</v>
      </c>
      <c r="I404" s="3" t="s">
        <v>19</v>
      </c>
      <c r="J404" s="2">
        <v>56</v>
      </c>
      <c r="K404" s="2">
        <v>320000</v>
      </c>
      <c r="L404" s="2">
        <v>300000</v>
      </c>
      <c r="M404" s="2">
        <v>307500</v>
      </c>
      <c r="N404" s="3" t="s">
        <v>223</v>
      </c>
      <c r="O404" s="9" t="s">
        <v>123</v>
      </c>
      <c r="P404" s="2">
        <f>+Precio_diario_frutas[[#This Row],[Precio promedio ponderado]]/Q404</f>
        <v>768.75</v>
      </c>
      <c r="Q404" s="2">
        <f>+VLOOKUP(Precio_diario_frutas[[#This Row],[Unidad de comercialización]],Codigos_kg[],2,0)</f>
        <v>400</v>
      </c>
    </row>
    <row r="405" spans="1:17" x14ac:dyDescent="0.35">
      <c r="A405" s="10" t="s">
        <v>142</v>
      </c>
      <c r="B405" s="3" t="str">
        <f>+VLOOKUP(A405,Codigos_mercados_mayoristas[],2,0)</f>
        <v>Metropolitana</v>
      </c>
      <c r="C405" s="12">
        <v>44146</v>
      </c>
      <c r="D405" s="3">
        <f>+VLOOKUP(A405,Codigos_mercados_mayoristas[],3,0)</f>
        <v>13</v>
      </c>
      <c r="E405" s="11" t="s">
        <v>655</v>
      </c>
      <c r="F405" s="3" t="str">
        <f>+VLOOKUP(G405,Codigos_class_frutas[],2,0)</f>
        <v>Cítricos</v>
      </c>
      <c r="G405" s="3" t="s">
        <v>221</v>
      </c>
      <c r="H405" s="3" t="s">
        <v>263</v>
      </c>
      <c r="I405" s="3" t="s">
        <v>13</v>
      </c>
      <c r="J405" s="2">
        <v>28</v>
      </c>
      <c r="K405" s="2">
        <v>280000</v>
      </c>
      <c r="L405" s="2">
        <v>270000</v>
      </c>
      <c r="M405" s="2">
        <v>276429</v>
      </c>
      <c r="N405" s="3" t="s">
        <v>223</v>
      </c>
      <c r="O405" s="9" t="s">
        <v>123</v>
      </c>
      <c r="P405" s="2">
        <f>+Precio_diario_frutas[[#This Row],[Precio promedio ponderado]]/Q405</f>
        <v>691.07249999999999</v>
      </c>
      <c r="Q405" s="2">
        <f>+VLOOKUP(Precio_diario_frutas[[#This Row],[Unidad de comercialización]],Codigos_kg[],2,0)</f>
        <v>400</v>
      </c>
    </row>
    <row r="406" spans="1:17" x14ac:dyDescent="0.35">
      <c r="A406" s="10" t="s">
        <v>142</v>
      </c>
      <c r="B406" s="3" t="str">
        <f>+VLOOKUP(A406,Codigos_mercados_mayoristas[],2,0)</f>
        <v>Metropolitana</v>
      </c>
      <c r="C406" s="12">
        <v>44146</v>
      </c>
      <c r="D406" s="3">
        <f>+VLOOKUP(A406,Codigos_mercados_mayoristas[],3,0)</f>
        <v>13</v>
      </c>
      <c r="E406" s="11" t="s">
        <v>655</v>
      </c>
      <c r="F406" s="3" t="str">
        <f>+VLOOKUP(G406,Codigos_class_frutas[],2,0)</f>
        <v>Frutos de hueso (carozo)</v>
      </c>
      <c r="G406" s="3" t="s">
        <v>665</v>
      </c>
      <c r="H406" s="3" t="s">
        <v>666</v>
      </c>
      <c r="I406" s="3" t="s">
        <v>19</v>
      </c>
      <c r="J406" s="2">
        <v>8</v>
      </c>
      <c r="K406" s="2">
        <v>800000</v>
      </c>
      <c r="L406" s="2">
        <v>800000</v>
      </c>
      <c r="M406" s="2">
        <v>800000</v>
      </c>
      <c r="N406" s="3" t="s">
        <v>667</v>
      </c>
      <c r="O406" s="9" t="s">
        <v>118</v>
      </c>
      <c r="P406" s="2">
        <f>+Precio_diario_frutas[[#This Row],[Precio promedio ponderado]]/Q406</f>
        <v>1904.7619047619048</v>
      </c>
      <c r="Q406" s="2">
        <f>+VLOOKUP(Precio_diario_frutas[[#This Row],[Unidad de comercialización]],Codigos_kg[],2,0)</f>
        <v>420</v>
      </c>
    </row>
    <row r="407" spans="1:17" x14ac:dyDescent="0.35">
      <c r="A407" s="10" t="s">
        <v>142</v>
      </c>
      <c r="B407" s="3" t="str">
        <f>+VLOOKUP(A407,Codigos_mercados_mayoristas[],2,0)</f>
        <v>Metropolitana</v>
      </c>
      <c r="C407" s="12">
        <v>44146</v>
      </c>
      <c r="D407" s="3">
        <f>+VLOOKUP(A407,Codigos_mercados_mayoristas[],3,0)</f>
        <v>13</v>
      </c>
      <c r="E407" s="11" t="s">
        <v>655</v>
      </c>
      <c r="F407" s="3" t="str">
        <f>+VLOOKUP(G407,Codigos_class_frutas[],2,0)</f>
        <v>Frutos de hueso (carozo)</v>
      </c>
      <c r="G407" s="3" t="s">
        <v>665</v>
      </c>
      <c r="H407" s="3" t="s">
        <v>666</v>
      </c>
      <c r="I407" s="3" t="s">
        <v>19</v>
      </c>
      <c r="J407" s="2">
        <v>5</v>
      </c>
      <c r="K407" s="2">
        <v>820000</v>
      </c>
      <c r="L407" s="2">
        <v>820000</v>
      </c>
      <c r="M407" s="2">
        <v>820000</v>
      </c>
      <c r="N407" s="3" t="s">
        <v>667</v>
      </c>
      <c r="O407" s="9" t="s">
        <v>123</v>
      </c>
      <c r="P407" s="2">
        <f>+Precio_diario_frutas[[#This Row],[Precio promedio ponderado]]/Q407</f>
        <v>1952.3809523809523</v>
      </c>
      <c r="Q407" s="2">
        <f>+VLOOKUP(Precio_diario_frutas[[#This Row],[Unidad de comercialización]],Codigos_kg[],2,0)</f>
        <v>420</v>
      </c>
    </row>
    <row r="408" spans="1:17" x14ac:dyDescent="0.35">
      <c r="A408" s="10" t="s">
        <v>142</v>
      </c>
      <c r="B408" s="3" t="str">
        <f>+VLOOKUP(A408,Codigos_mercados_mayoristas[],2,0)</f>
        <v>Metropolitana</v>
      </c>
      <c r="C408" s="12">
        <v>44146</v>
      </c>
      <c r="D408" s="3">
        <f>+VLOOKUP(A408,Codigos_mercados_mayoristas[],3,0)</f>
        <v>13</v>
      </c>
      <c r="E408" s="11" t="s">
        <v>655</v>
      </c>
      <c r="F408" s="3" t="str">
        <f>+VLOOKUP(G408,Codigos_class_frutas[],2,0)</f>
        <v>Oleaginosos</v>
      </c>
      <c r="G408" s="3" t="s">
        <v>225</v>
      </c>
      <c r="H408" s="3" t="s">
        <v>288</v>
      </c>
      <c r="I408" s="3" t="s">
        <v>200</v>
      </c>
      <c r="J408" s="2">
        <v>258</v>
      </c>
      <c r="K408" s="2">
        <v>2800</v>
      </c>
      <c r="L408" s="2">
        <v>2800</v>
      </c>
      <c r="M408" s="2">
        <v>2800</v>
      </c>
      <c r="N408" s="3" t="s">
        <v>253</v>
      </c>
      <c r="O408" s="9" t="s">
        <v>118</v>
      </c>
      <c r="P408" s="2">
        <f>+Precio_diario_frutas[[#This Row],[Precio promedio ponderado]]/Q408</f>
        <v>2800</v>
      </c>
      <c r="Q408" s="2">
        <f>+VLOOKUP(Precio_diario_frutas[[#This Row],[Unidad de comercialización]],Codigos_kg[],2,0)</f>
        <v>1</v>
      </c>
    </row>
    <row r="409" spans="1:17" x14ac:dyDescent="0.35">
      <c r="A409" s="10" t="s">
        <v>142</v>
      </c>
      <c r="B409" s="3" t="str">
        <f>+VLOOKUP(A409,Codigos_mercados_mayoristas[],2,0)</f>
        <v>Metropolitana</v>
      </c>
      <c r="C409" s="12">
        <v>44146</v>
      </c>
      <c r="D409" s="3">
        <f>+VLOOKUP(A409,Codigos_mercados_mayoristas[],3,0)</f>
        <v>13</v>
      </c>
      <c r="E409" s="11" t="s">
        <v>655</v>
      </c>
      <c r="F409" s="3" t="str">
        <f>+VLOOKUP(G409,Codigos_class_frutas[],2,0)</f>
        <v>Oleaginosos</v>
      </c>
      <c r="G409" s="3" t="s">
        <v>225</v>
      </c>
      <c r="H409" s="3" t="s">
        <v>288</v>
      </c>
      <c r="I409" s="3" t="s">
        <v>235</v>
      </c>
      <c r="J409" s="2">
        <v>200</v>
      </c>
      <c r="K409" s="2">
        <v>3000</v>
      </c>
      <c r="L409" s="2">
        <v>3000</v>
      </c>
      <c r="M409" s="2">
        <v>3000</v>
      </c>
      <c r="N409" s="3" t="s">
        <v>253</v>
      </c>
      <c r="O409" s="9" t="s">
        <v>118</v>
      </c>
      <c r="P409" s="2">
        <f>+Precio_diario_frutas[[#This Row],[Precio promedio ponderado]]/Q409</f>
        <v>3000</v>
      </c>
      <c r="Q409" s="2">
        <f>+VLOOKUP(Precio_diario_frutas[[#This Row],[Unidad de comercialización]],Codigos_kg[],2,0)</f>
        <v>1</v>
      </c>
    </row>
    <row r="410" spans="1:17" x14ac:dyDescent="0.35">
      <c r="A410" s="10" t="s">
        <v>142</v>
      </c>
      <c r="B410" s="3" t="str">
        <f>+VLOOKUP(A410,Codigos_mercados_mayoristas[],2,0)</f>
        <v>Metropolitana</v>
      </c>
      <c r="C410" s="12">
        <v>44146</v>
      </c>
      <c r="D410" s="3">
        <f>+VLOOKUP(A410,Codigos_mercados_mayoristas[],3,0)</f>
        <v>13</v>
      </c>
      <c r="E410" s="11" t="s">
        <v>655</v>
      </c>
      <c r="F410" s="3" t="str">
        <f>+VLOOKUP(G410,Codigos_class_frutas[],2,0)</f>
        <v>Oleaginosos</v>
      </c>
      <c r="G410" s="3" t="s">
        <v>225</v>
      </c>
      <c r="H410" s="3" t="s">
        <v>288</v>
      </c>
      <c r="I410" s="3" t="s">
        <v>19</v>
      </c>
      <c r="J410" s="2">
        <v>350</v>
      </c>
      <c r="K410" s="2">
        <v>2500</v>
      </c>
      <c r="L410" s="2">
        <v>2500</v>
      </c>
      <c r="M410" s="2">
        <v>2500</v>
      </c>
      <c r="N410" s="3" t="s">
        <v>253</v>
      </c>
      <c r="O410" s="9" t="s">
        <v>118</v>
      </c>
      <c r="P410" s="2">
        <f>+Precio_diario_frutas[[#This Row],[Precio promedio ponderado]]/Q410</f>
        <v>2500</v>
      </c>
      <c r="Q410" s="2">
        <f>+VLOOKUP(Precio_diario_frutas[[#This Row],[Unidad de comercialización]],Codigos_kg[],2,0)</f>
        <v>1</v>
      </c>
    </row>
    <row r="411" spans="1:17" x14ac:dyDescent="0.35">
      <c r="A411" s="10" t="s">
        <v>142</v>
      </c>
      <c r="B411" s="3" t="str">
        <f>+VLOOKUP(A411,Codigos_mercados_mayoristas[],2,0)</f>
        <v>Metropolitana</v>
      </c>
      <c r="C411" s="12">
        <v>44146</v>
      </c>
      <c r="D411" s="3">
        <f>+VLOOKUP(A411,Codigos_mercados_mayoristas[],3,0)</f>
        <v>13</v>
      </c>
      <c r="E411" s="11" t="s">
        <v>655</v>
      </c>
      <c r="F411" s="3" t="str">
        <f>+VLOOKUP(G411,Codigos_class_frutas[],2,0)</f>
        <v>Oleaginosos</v>
      </c>
      <c r="G411" s="3" t="s">
        <v>225</v>
      </c>
      <c r="H411" s="3" t="s">
        <v>226</v>
      </c>
      <c r="I411" s="3" t="s">
        <v>264</v>
      </c>
      <c r="J411" s="2">
        <v>70</v>
      </c>
      <c r="K411" s="2">
        <v>2300</v>
      </c>
      <c r="L411" s="2">
        <v>2300</v>
      </c>
      <c r="M411" s="2">
        <v>2300</v>
      </c>
      <c r="N411" s="3" t="s">
        <v>253</v>
      </c>
      <c r="O411" s="9" t="s">
        <v>63</v>
      </c>
      <c r="P411" s="2">
        <f>+Precio_diario_frutas[[#This Row],[Precio promedio ponderado]]/Q411</f>
        <v>2300</v>
      </c>
      <c r="Q411" s="2">
        <f>+VLOOKUP(Precio_diario_frutas[[#This Row],[Unidad de comercialización]],Codigos_kg[],2,0)</f>
        <v>1</v>
      </c>
    </row>
    <row r="412" spans="1:17" x14ac:dyDescent="0.35">
      <c r="A412" s="10" t="s">
        <v>142</v>
      </c>
      <c r="B412" s="3" t="str">
        <f>+VLOOKUP(A412,Codigos_mercados_mayoristas[],2,0)</f>
        <v>Metropolitana</v>
      </c>
      <c r="C412" s="12">
        <v>44146</v>
      </c>
      <c r="D412" s="3">
        <f>+VLOOKUP(A412,Codigos_mercados_mayoristas[],3,0)</f>
        <v>13</v>
      </c>
      <c r="E412" s="11" t="s">
        <v>655</v>
      </c>
      <c r="F412" s="3" t="str">
        <f>+VLOOKUP(G412,Codigos_class_frutas[],2,0)</f>
        <v>Oleaginosos</v>
      </c>
      <c r="G412" s="3" t="s">
        <v>225</v>
      </c>
      <c r="H412" s="3" t="s">
        <v>226</v>
      </c>
      <c r="I412" s="3" t="s">
        <v>200</v>
      </c>
      <c r="J412" s="2">
        <v>300</v>
      </c>
      <c r="K412" s="2">
        <v>3700</v>
      </c>
      <c r="L412" s="2">
        <v>3700</v>
      </c>
      <c r="M412" s="2">
        <v>3700</v>
      </c>
      <c r="N412" s="3" t="s">
        <v>253</v>
      </c>
      <c r="O412" s="9" t="s">
        <v>63</v>
      </c>
      <c r="P412" s="2">
        <f>+Precio_diario_frutas[[#This Row],[Precio promedio ponderado]]/Q412</f>
        <v>3700</v>
      </c>
      <c r="Q412" s="2">
        <f>+VLOOKUP(Precio_diario_frutas[[#This Row],[Unidad de comercialización]],Codigos_kg[],2,0)</f>
        <v>1</v>
      </c>
    </row>
    <row r="413" spans="1:17" x14ac:dyDescent="0.35">
      <c r="A413" s="10" t="s">
        <v>142</v>
      </c>
      <c r="B413" s="3" t="str">
        <f>+VLOOKUP(A413,Codigos_mercados_mayoristas[],2,0)</f>
        <v>Metropolitana</v>
      </c>
      <c r="C413" s="12">
        <v>44146</v>
      </c>
      <c r="D413" s="3">
        <f>+VLOOKUP(A413,Codigos_mercados_mayoristas[],3,0)</f>
        <v>13</v>
      </c>
      <c r="E413" s="11" t="s">
        <v>655</v>
      </c>
      <c r="F413" s="3" t="str">
        <f>+VLOOKUP(G413,Codigos_class_frutas[],2,0)</f>
        <v>Oleaginosos</v>
      </c>
      <c r="G413" s="3" t="s">
        <v>225</v>
      </c>
      <c r="H413" s="3" t="s">
        <v>226</v>
      </c>
      <c r="I413" s="3" t="s">
        <v>19</v>
      </c>
      <c r="J413" s="2">
        <v>620</v>
      </c>
      <c r="K413" s="2">
        <v>3500</v>
      </c>
      <c r="L413" s="2">
        <v>3300</v>
      </c>
      <c r="M413" s="2">
        <v>3477</v>
      </c>
      <c r="N413" s="3" t="s">
        <v>253</v>
      </c>
      <c r="O413" s="9" t="s">
        <v>63</v>
      </c>
      <c r="P413" s="2">
        <f>+Precio_diario_frutas[[#This Row],[Precio promedio ponderado]]/Q413</f>
        <v>3477</v>
      </c>
      <c r="Q413" s="2">
        <f>+VLOOKUP(Precio_diario_frutas[[#This Row],[Unidad de comercialización]],Codigos_kg[],2,0)</f>
        <v>1</v>
      </c>
    </row>
    <row r="414" spans="1:17" x14ac:dyDescent="0.35">
      <c r="A414" s="10" t="s">
        <v>142</v>
      </c>
      <c r="B414" s="3" t="str">
        <f>+VLOOKUP(A414,Codigos_mercados_mayoristas[],2,0)</f>
        <v>Metropolitana</v>
      </c>
      <c r="C414" s="12">
        <v>44146</v>
      </c>
      <c r="D414" s="3">
        <f>+VLOOKUP(A414,Codigos_mercados_mayoristas[],3,0)</f>
        <v>13</v>
      </c>
      <c r="E414" s="11" t="s">
        <v>655</v>
      </c>
      <c r="F414" s="3" t="str">
        <f>+VLOOKUP(G414,Codigos_class_frutas[],2,0)</f>
        <v>Oleaginosos</v>
      </c>
      <c r="G414" s="3" t="s">
        <v>225</v>
      </c>
      <c r="H414" s="3" t="s">
        <v>226</v>
      </c>
      <c r="I414" s="3" t="s">
        <v>13</v>
      </c>
      <c r="J414" s="2">
        <v>480</v>
      </c>
      <c r="K414" s="2">
        <v>3200</v>
      </c>
      <c r="L414" s="2">
        <v>3000</v>
      </c>
      <c r="M414" s="2">
        <v>3146</v>
      </c>
      <c r="N414" s="3" t="s">
        <v>253</v>
      </c>
      <c r="O414" s="9" t="s">
        <v>63</v>
      </c>
      <c r="P414" s="2">
        <f>+Precio_diario_frutas[[#This Row],[Precio promedio ponderado]]/Q414</f>
        <v>3146</v>
      </c>
      <c r="Q414" s="2">
        <f>+VLOOKUP(Precio_diario_frutas[[#This Row],[Unidad de comercialización]],Codigos_kg[],2,0)</f>
        <v>1</v>
      </c>
    </row>
    <row r="415" spans="1:17" x14ac:dyDescent="0.35">
      <c r="A415" s="10" t="s">
        <v>142</v>
      </c>
      <c r="B415" s="3" t="str">
        <f>+VLOOKUP(A415,Codigos_mercados_mayoristas[],2,0)</f>
        <v>Metropolitana</v>
      </c>
      <c r="C415" s="12">
        <v>44146</v>
      </c>
      <c r="D415" s="3">
        <f>+VLOOKUP(A415,Codigos_mercados_mayoristas[],3,0)</f>
        <v>13</v>
      </c>
      <c r="E415" s="11" t="s">
        <v>655</v>
      </c>
      <c r="F415" s="3" t="str">
        <f>+VLOOKUP(G415,Codigos_class_frutas[],2,0)</f>
        <v>Oleaginosos</v>
      </c>
      <c r="G415" s="3" t="s">
        <v>225</v>
      </c>
      <c r="H415" s="3" t="s">
        <v>226</v>
      </c>
      <c r="I415" s="3" t="s">
        <v>16</v>
      </c>
      <c r="J415" s="2">
        <v>110</v>
      </c>
      <c r="K415" s="2">
        <v>2800</v>
      </c>
      <c r="L415" s="2">
        <v>2800</v>
      </c>
      <c r="M415" s="2">
        <v>2800</v>
      </c>
      <c r="N415" s="3" t="s">
        <v>253</v>
      </c>
      <c r="O415" s="9" t="s">
        <v>63</v>
      </c>
      <c r="P415" s="2">
        <f>+Precio_diario_frutas[[#This Row],[Precio promedio ponderado]]/Q415</f>
        <v>2800</v>
      </c>
      <c r="Q415" s="2">
        <f>+VLOOKUP(Precio_diario_frutas[[#This Row],[Unidad de comercialización]],Codigos_kg[],2,0)</f>
        <v>1</v>
      </c>
    </row>
    <row r="416" spans="1:17" x14ac:dyDescent="0.35">
      <c r="A416" s="10" t="s">
        <v>142</v>
      </c>
      <c r="B416" s="3" t="str">
        <f>+VLOOKUP(A416,Codigos_mercados_mayoristas[],2,0)</f>
        <v>Metropolitana</v>
      </c>
      <c r="C416" s="12">
        <v>44146</v>
      </c>
      <c r="D416" s="3">
        <f>+VLOOKUP(A416,Codigos_mercados_mayoristas[],3,0)</f>
        <v>13</v>
      </c>
      <c r="E416" s="11" t="s">
        <v>655</v>
      </c>
      <c r="F416" s="3" t="str">
        <f>+VLOOKUP(G416,Codigos_class_frutas[],2,0)</f>
        <v>Frutos de pepita</v>
      </c>
      <c r="G416" s="3" t="s">
        <v>242</v>
      </c>
      <c r="H416" s="3" t="s">
        <v>243</v>
      </c>
      <c r="I416" s="3" t="s">
        <v>200</v>
      </c>
      <c r="J416" s="2">
        <v>18</v>
      </c>
      <c r="K416" s="2">
        <v>290000</v>
      </c>
      <c r="L416" s="2">
        <v>290000</v>
      </c>
      <c r="M416" s="2">
        <v>290000</v>
      </c>
      <c r="N416" s="3" t="s">
        <v>270</v>
      </c>
      <c r="O416" s="9" t="s">
        <v>123</v>
      </c>
      <c r="P416" s="2">
        <f>+Precio_diario_frutas[[#This Row],[Precio promedio ponderado]]/Q416</f>
        <v>644.44444444444446</v>
      </c>
      <c r="Q416" s="2">
        <f>+VLOOKUP(Precio_diario_frutas[[#This Row],[Unidad de comercialización]],Codigos_kg[],2,0)</f>
        <v>450</v>
      </c>
    </row>
    <row r="417" spans="1:17" x14ac:dyDescent="0.35">
      <c r="A417" s="10" t="s">
        <v>142</v>
      </c>
      <c r="B417" s="3" t="str">
        <f>+VLOOKUP(A417,Codigos_mercados_mayoristas[],2,0)</f>
        <v>Metropolitana</v>
      </c>
      <c r="C417" s="12">
        <v>44146</v>
      </c>
      <c r="D417" s="3">
        <f>+VLOOKUP(A417,Codigos_mercados_mayoristas[],3,0)</f>
        <v>13</v>
      </c>
      <c r="E417" s="11" t="s">
        <v>655</v>
      </c>
      <c r="F417" s="3" t="str">
        <f>+VLOOKUP(G417,Codigos_class_frutas[],2,0)</f>
        <v>Frutos de pepita</v>
      </c>
      <c r="G417" s="3" t="s">
        <v>242</v>
      </c>
      <c r="H417" s="3" t="s">
        <v>243</v>
      </c>
      <c r="I417" s="3" t="s">
        <v>19</v>
      </c>
      <c r="J417" s="2">
        <v>34</v>
      </c>
      <c r="K417" s="2">
        <v>270000</v>
      </c>
      <c r="L417" s="2">
        <v>250000</v>
      </c>
      <c r="M417" s="2">
        <v>264118</v>
      </c>
      <c r="N417" s="3" t="s">
        <v>270</v>
      </c>
      <c r="O417" s="9" t="s">
        <v>123</v>
      </c>
      <c r="P417" s="2">
        <f>+Precio_diario_frutas[[#This Row],[Precio promedio ponderado]]/Q417</f>
        <v>586.92888888888888</v>
      </c>
      <c r="Q417" s="2">
        <f>+VLOOKUP(Precio_diario_frutas[[#This Row],[Unidad de comercialización]],Codigos_kg[],2,0)</f>
        <v>450</v>
      </c>
    </row>
    <row r="418" spans="1:17" x14ac:dyDescent="0.35">
      <c r="A418" s="10" t="s">
        <v>142</v>
      </c>
      <c r="B418" s="3" t="str">
        <f>+VLOOKUP(A418,Codigos_mercados_mayoristas[],2,0)</f>
        <v>Metropolitana</v>
      </c>
      <c r="C418" s="12">
        <v>44146</v>
      </c>
      <c r="D418" s="3">
        <f>+VLOOKUP(A418,Codigos_mercados_mayoristas[],3,0)</f>
        <v>13</v>
      </c>
      <c r="E418" s="11" t="s">
        <v>655</v>
      </c>
      <c r="F418" s="3" t="str">
        <f>+VLOOKUP(G418,Codigos_class_frutas[],2,0)</f>
        <v>Frutos de pepita</v>
      </c>
      <c r="G418" s="3" t="s">
        <v>242</v>
      </c>
      <c r="H418" s="3" t="s">
        <v>243</v>
      </c>
      <c r="I418" s="3" t="s">
        <v>13</v>
      </c>
      <c r="J418" s="2">
        <v>16</v>
      </c>
      <c r="K418" s="2">
        <v>240000</v>
      </c>
      <c r="L418" s="2">
        <v>240000</v>
      </c>
      <c r="M418" s="2">
        <v>240000</v>
      </c>
      <c r="N418" s="3" t="s">
        <v>270</v>
      </c>
      <c r="O418" s="9" t="s">
        <v>123</v>
      </c>
      <c r="P418" s="2">
        <f>+Precio_diario_frutas[[#This Row],[Precio promedio ponderado]]/Q418</f>
        <v>533.33333333333337</v>
      </c>
      <c r="Q418" s="2">
        <f>+VLOOKUP(Precio_diario_frutas[[#This Row],[Unidad de comercialización]],Codigos_kg[],2,0)</f>
        <v>450</v>
      </c>
    </row>
    <row r="419" spans="1:17" x14ac:dyDescent="0.35">
      <c r="A419" s="10" t="s">
        <v>142</v>
      </c>
      <c r="B419" s="3" t="str">
        <f>+VLOOKUP(A419,Codigos_mercados_mayoristas[],2,0)</f>
        <v>Metropolitana</v>
      </c>
      <c r="C419" s="12">
        <v>44146</v>
      </c>
      <c r="D419" s="3">
        <f>+VLOOKUP(A419,Codigos_mercados_mayoristas[],3,0)</f>
        <v>13</v>
      </c>
      <c r="E419" s="11" t="s">
        <v>655</v>
      </c>
      <c r="F419" s="3" t="str">
        <f>+VLOOKUP(G419,Codigos_class_frutas[],2,0)</f>
        <v>Tropicales y subtropicales</v>
      </c>
      <c r="G419" s="3" t="s">
        <v>198</v>
      </c>
      <c r="H419" s="3" t="s">
        <v>246</v>
      </c>
      <c r="I419" s="3" t="s">
        <v>200</v>
      </c>
      <c r="J419" s="2">
        <v>150</v>
      </c>
      <c r="K419" s="2">
        <v>20000</v>
      </c>
      <c r="L419" s="2">
        <v>20000</v>
      </c>
      <c r="M419" s="2">
        <v>20000</v>
      </c>
      <c r="N419" s="3" t="s">
        <v>88</v>
      </c>
      <c r="O419" s="9" t="s">
        <v>206</v>
      </c>
      <c r="P419" s="2">
        <f>+Precio_diario_frutas[[#This Row],[Precio promedio ponderado]]/Q419</f>
        <v>2000</v>
      </c>
      <c r="Q419" s="2">
        <f>+VLOOKUP(Precio_diario_frutas[[#This Row],[Unidad de comercialización]],Codigos_kg[],2,0)</f>
        <v>10</v>
      </c>
    </row>
    <row r="420" spans="1:17" x14ac:dyDescent="0.35">
      <c r="A420" s="10" t="s">
        <v>142</v>
      </c>
      <c r="B420" s="3" t="str">
        <f>+VLOOKUP(A420,Codigos_mercados_mayoristas[],2,0)</f>
        <v>Metropolitana</v>
      </c>
      <c r="C420" s="12">
        <v>44146</v>
      </c>
      <c r="D420" s="3">
        <f>+VLOOKUP(A420,Codigos_mercados_mayoristas[],3,0)</f>
        <v>13</v>
      </c>
      <c r="E420" s="11" t="s">
        <v>655</v>
      </c>
      <c r="F420" s="3" t="str">
        <f>+VLOOKUP(G420,Codigos_class_frutas[],2,0)</f>
        <v>Tropicales y subtropicales</v>
      </c>
      <c r="G420" s="3" t="s">
        <v>198</v>
      </c>
      <c r="H420" s="3" t="s">
        <v>246</v>
      </c>
      <c r="I420" s="3" t="s">
        <v>19</v>
      </c>
      <c r="J420" s="2">
        <v>150</v>
      </c>
      <c r="K420" s="2">
        <v>20000</v>
      </c>
      <c r="L420" s="2">
        <v>20000</v>
      </c>
      <c r="M420" s="2">
        <v>20000</v>
      </c>
      <c r="N420" s="3" t="s">
        <v>25</v>
      </c>
      <c r="O420" s="9" t="s">
        <v>206</v>
      </c>
      <c r="P420" s="2">
        <f>+Precio_diario_frutas[[#This Row],[Precio promedio ponderado]]/Q420</f>
        <v>1666.6666666666667</v>
      </c>
      <c r="Q420" s="2">
        <f>+VLOOKUP(Precio_diario_frutas[[#This Row],[Unidad de comercialización]],Codigos_kg[],2,0)</f>
        <v>12</v>
      </c>
    </row>
    <row r="421" spans="1:17" x14ac:dyDescent="0.35">
      <c r="A421" s="10" t="s">
        <v>142</v>
      </c>
      <c r="B421" s="3" t="str">
        <f>+VLOOKUP(A421,Codigos_mercados_mayoristas[],2,0)</f>
        <v>Metropolitana</v>
      </c>
      <c r="C421" s="12">
        <v>44146</v>
      </c>
      <c r="D421" s="3">
        <f>+VLOOKUP(A421,Codigos_mercados_mayoristas[],3,0)</f>
        <v>13</v>
      </c>
      <c r="E421" s="11" t="s">
        <v>655</v>
      </c>
      <c r="F421" s="3" t="str">
        <f>+VLOOKUP(G421,Codigos_class_frutas[],2,0)</f>
        <v>Tropicales y subtropicales</v>
      </c>
      <c r="G421" s="3" t="s">
        <v>198</v>
      </c>
      <c r="H421" s="3" t="s">
        <v>246</v>
      </c>
      <c r="I421" s="3" t="s">
        <v>13</v>
      </c>
      <c r="J421" s="2">
        <v>150</v>
      </c>
      <c r="K421" s="2">
        <v>20000</v>
      </c>
      <c r="L421" s="2">
        <v>20000</v>
      </c>
      <c r="M421" s="2">
        <v>20000</v>
      </c>
      <c r="N421" s="3" t="s">
        <v>202</v>
      </c>
      <c r="O421" s="9" t="s">
        <v>206</v>
      </c>
      <c r="P421" s="2">
        <f>+Precio_diario_frutas[[#This Row],[Precio promedio ponderado]]/Q421</f>
        <v>1428.5714285714287</v>
      </c>
      <c r="Q421" s="2">
        <f>+VLOOKUP(Precio_diario_frutas[[#This Row],[Unidad de comercialización]],Codigos_kg[],2,0)</f>
        <v>14</v>
      </c>
    </row>
    <row r="422" spans="1:17" x14ac:dyDescent="0.35">
      <c r="A422" s="10" t="s">
        <v>142</v>
      </c>
      <c r="B422" s="3" t="str">
        <f>+VLOOKUP(A422,Codigos_mercados_mayoristas[],2,0)</f>
        <v>Metropolitana</v>
      </c>
      <c r="C422" s="12">
        <v>44146</v>
      </c>
      <c r="D422" s="3">
        <f>+VLOOKUP(A422,Codigos_mercados_mayoristas[],3,0)</f>
        <v>13</v>
      </c>
      <c r="E422" s="11" t="s">
        <v>655</v>
      </c>
      <c r="F422" s="3" t="str">
        <f>+VLOOKUP(G422,Codigos_class_frutas[],2,0)</f>
        <v>Tropicales y subtropicales</v>
      </c>
      <c r="G422" s="3" t="s">
        <v>204</v>
      </c>
      <c r="H422" s="3" t="s">
        <v>12</v>
      </c>
      <c r="I422" s="3" t="s">
        <v>247</v>
      </c>
      <c r="J422" s="2">
        <v>655</v>
      </c>
      <c r="K422" s="2">
        <v>11000</v>
      </c>
      <c r="L422" s="2">
        <v>10000</v>
      </c>
      <c r="M422" s="2">
        <v>10733</v>
      </c>
      <c r="N422" s="3" t="s">
        <v>147</v>
      </c>
      <c r="O422" s="9" t="s">
        <v>206</v>
      </c>
      <c r="P422" s="2">
        <f>+Precio_diario_frutas[[#This Row],[Precio promedio ponderado]]/Q422</f>
        <v>536.65</v>
      </c>
      <c r="Q422" s="2">
        <f>+VLOOKUP(Precio_diario_frutas[[#This Row],[Unidad de comercialización]],Codigos_kg[],2,0)</f>
        <v>20</v>
      </c>
    </row>
    <row r="423" spans="1:17" x14ac:dyDescent="0.35">
      <c r="A423" s="10" t="s">
        <v>142</v>
      </c>
      <c r="B423" s="3" t="str">
        <f>+VLOOKUP(A423,Codigos_mercados_mayoristas[],2,0)</f>
        <v>Metropolitana</v>
      </c>
      <c r="C423" s="12">
        <v>44146</v>
      </c>
      <c r="D423" s="3">
        <f>+VLOOKUP(A423,Codigos_mercados_mayoristas[],3,0)</f>
        <v>13</v>
      </c>
      <c r="E423" s="11" t="s">
        <v>655</v>
      </c>
      <c r="F423" s="3" t="str">
        <f>+VLOOKUP(G423,Codigos_class_frutas[],2,0)</f>
        <v>Tropicales y subtropicales</v>
      </c>
      <c r="G423" s="3" t="s">
        <v>204</v>
      </c>
      <c r="H423" s="3" t="s">
        <v>12</v>
      </c>
      <c r="I423" s="3" t="s">
        <v>205</v>
      </c>
      <c r="J423" s="2">
        <v>1355</v>
      </c>
      <c r="K423" s="2">
        <v>12500</v>
      </c>
      <c r="L423" s="2">
        <v>12000</v>
      </c>
      <c r="M423" s="2">
        <v>12148</v>
      </c>
      <c r="N423" s="3" t="s">
        <v>147</v>
      </c>
      <c r="O423" s="9" t="s">
        <v>206</v>
      </c>
      <c r="P423" s="2">
        <f>+Precio_diario_frutas[[#This Row],[Precio promedio ponderado]]/Q423</f>
        <v>607.4</v>
      </c>
      <c r="Q423" s="2">
        <f>+VLOOKUP(Precio_diario_frutas[[#This Row],[Unidad de comercialización]],Codigos_kg[],2,0)</f>
        <v>20</v>
      </c>
    </row>
    <row r="424" spans="1:17" x14ac:dyDescent="0.35">
      <c r="A424" s="10" t="s">
        <v>142</v>
      </c>
      <c r="B424" s="3" t="str">
        <f>+VLOOKUP(A424,Codigos_mercados_mayoristas[],2,0)</f>
        <v>Metropolitana</v>
      </c>
      <c r="C424" s="12">
        <v>44146</v>
      </c>
      <c r="D424" s="3">
        <f>+VLOOKUP(A424,Codigos_mercados_mayoristas[],3,0)</f>
        <v>13</v>
      </c>
      <c r="E424" s="11" t="s">
        <v>655</v>
      </c>
      <c r="F424" s="3" t="str">
        <f>+VLOOKUP(G424,Codigos_class_frutas[],2,0)</f>
        <v>Tropicales y subtropicales</v>
      </c>
      <c r="G424" s="3" t="s">
        <v>204</v>
      </c>
      <c r="H424" s="3" t="s">
        <v>12</v>
      </c>
      <c r="I424" s="3" t="s">
        <v>275</v>
      </c>
      <c r="J424" s="2">
        <v>920</v>
      </c>
      <c r="K424" s="2">
        <v>13000</v>
      </c>
      <c r="L424" s="2">
        <v>12500</v>
      </c>
      <c r="M424" s="2">
        <v>12804</v>
      </c>
      <c r="N424" s="3" t="s">
        <v>147</v>
      </c>
      <c r="O424" s="9" t="s">
        <v>206</v>
      </c>
      <c r="P424" s="2">
        <f>+Precio_diario_frutas[[#This Row],[Precio promedio ponderado]]/Q424</f>
        <v>640.20000000000005</v>
      </c>
      <c r="Q424" s="2">
        <f>+VLOOKUP(Precio_diario_frutas[[#This Row],[Unidad de comercialización]],Codigos_kg[],2,0)</f>
        <v>20</v>
      </c>
    </row>
    <row r="425" spans="1:17" x14ac:dyDescent="0.35">
      <c r="A425" s="10" t="s">
        <v>142</v>
      </c>
      <c r="B425" s="3" t="str">
        <f>+VLOOKUP(A425,Codigos_mercados_mayoristas[],2,0)</f>
        <v>Metropolitana</v>
      </c>
      <c r="C425" s="12">
        <v>44146</v>
      </c>
      <c r="D425" s="3">
        <f>+VLOOKUP(A425,Codigos_mercados_mayoristas[],3,0)</f>
        <v>13</v>
      </c>
      <c r="E425" s="11" t="s">
        <v>655</v>
      </c>
      <c r="F425" s="3" t="str">
        <f>+VLOOKUP(G425,Codigos_class_frutas[],2,0)</f>
        <v>Tropicales y subtropicales</v>
      </c>
      <c r="G425" s="3" t="s">
        <v>204</v>
      </c>
      <c r="H425" s="3" t="s">
        <v>12</v>
      </c>
      <c r="I425" s="3" t="s">
        <v>255</v>
      </c>
      <c r="J425" s="2">
        <v>1875</v>
      </c>
      <c r="K425" s="2">
        <v>14000</v>
      </c>
      <c r="L425" s="2">
        <v>13000</v>
      </c>
      <c r="M425" s="2">
        <v>13509</v>
      </c>
      <c r="N425" s="3" t="s">
        <v>147</v>
      </c>
      <c r="O425" s="9" t="s">
        <v>206</v>
      </c>
      <c r="P425" s="2">
        <f>+Precio_diario_frutas[[#This Row],[Precio promedio ponderado]]/Q425</f>
        <v>675.45</v>
      </c>
      <c r="Q425" s="2">
        <f>+VLOOKUP(Precio_diario_frutas[[#This Row],[Unidad de comercialización]],Codigos_kg[],2,0)</f>
        <v>20</v>
      </c>
    </row>
    <row r="426" spans="1:17" x14ac:dyDescent="0.35">
      <c r="A426" s="10" t="s">
        <v>174</v>
      </c>
      <c r="B426" s="11" t="str">
        <f>+VLOOKUP(A426,Codigos_mercados_mayoristas[],2,0)</f>
        <v>Metropolitana</v>
      </c>
      <c r="C426" s="12">
        <v>44146</v>
      </c>
      <c r="D426" s="11">
        <f>+VLOOKUP(A426,Codigos_mercados_mayoristas[],3,0)</f>
        <v>13</v>
      </c>
      <c r="E426" s="11" t="s">
        <v>655</v>
      </c>
      <c r="F426" s="11" t="str">
        <f>+VLOOKUP(G426,Codigos_class_frutas[],2,0)</f>
        <v>Berries</v>
      </c>
      <c r="G426" s="11" t="s">
        <v>207</v>
      </c>
      <c r="H426" s="11" t="s">
        <v>12</v>
      </c>
      <c r="I426" s="11" t="s">
        <v>19</v>
      </c>
      <c r="J426" s="13">
        <v>300</v>
      </c>
      <c r="K426" s="13">
        <v>7000</v>
      </c>
      <c r="L426" s="13">
        <v>6000</v>
      </c>
      <c r="M426" s="13">
        <v>6500</v>
      </c>
      <c r="N426" s="11" t="s">
        <v>208</v>
      </c>
      <c r="O426" s="14" t="s">
        <v>125</v>
      </c>
      <c r="P426" s="2">
        <f>+Precio_diario_frutas[[#This Row],[Precio promedio ponderado]]/Q426</f>
        <v>3250</v>
      </c>
      <c r="Q426" s="2">
        <f>+VLOOKUP(Precio_diario_frutas[[#This Row],[Unidad de comercialización]],Codigos_kg[],2,0)</f>
        <v>2</v>
      </c>
    </row>
    <row r="427" spans="1:17" x14ac:dyDescent="0.35">
      <c r="A427" s="10" t="s">
        <v>174</v>
      </c>
      <c r="B427" s="3" t="str">
        <f>+VLOOKUP(A427,Codigos_mercados_mayoristas[],2,0)</f>
        <v>Metropolitana</v>
      </c>
      <c r="C427" s="12">
        <v>44146</v>
      </c>
      <c r="D427" s="3">
        <f>+VLOOKUP(A427,Codigos_mercados_mayoristas[],3,0)</f>
        <v>13</v>
      </c>
      <c r="E427" s="11" t="s">
        <v>655</v>
      </c>
      <c r="F427" s="3" t="str">
        <f>+VLOOKUP(G427,Codigos_class_frutas[],2,0)</f>
        <v>Berries</v>
      </c>
      <c r="G427" s="3" t="s">
        <v>207</v>
      </c>
      <c r="H427" s="3" t="s">
        <v>12</v>
      </c>
      <c r="I427" s="3" t="s">
        <v>13</v>
      </c>
      <c r="J427" s="2">
        <v>100</v>
      </c>
      <c r="K427" s="2">
        <v>5400</v>
      </c>
      <c r="L427" s="2">
        <v>5400</v>
      </c>
      <c r="M427" s="2">
        <v>5400</v>
      </c>
      <c r="N427" s="3" t="s">
        <v>208</v>
      </c>
      <c r="O427" s="9" t="s">
        <v>125</v>
      </c>
      <c r="P427" s="2">
        <f>+Precio_diario_frutas[[#This Row],[Precio promedio ponderado]]/Q427</f>
        <v>2700</v>
      </c>
      <c r="Q427" s="2">
        <f>+VLOOKUP(Precio_diario_frutas[[#This Row],[Unidad de comercialización]],Codigos_kg[],2,0)</f>
        <v>2</v>
      </c>
    </row>
    <row r="428" spans="1:17" x14ac:dyDescent="0.35">
      <c r="A428" s="10" t="s">
        <v>174</v>
      </c>
      <c r="B428" s="3" t="str">
        <f>+VLOOKUP(A428,Codigos_mercados_mayoristas[],2,0)</f>
        <v>Metropolitana</v>
      </c>
      <c r="C428" s="12">
        <v>44146</v>
      </c>
      <c r="D428" s="3">
        <f>+VLOOKUP(A428,Codigos_mercados_mayoristas[],3,0)</f>
        <v>13</v>
      </c>
      <c r="E428" s="11" t="s">
        <v>655</v>
      </c>
      <c r="F428" s="3" t="str">
        <f>+VLOOKUP(G428,Codigos_class_frutas[],2,0)</f>
        <v>Frutos de hueso (carozo)</v>
      </c>
      <c r="G428" s="3" t="s">
        <v>281</v>
      </c>
      <c r="H428" s="3" t="s">
        <v>282</v>
      </c>
      <c r="I428" s="3" t="s">
        <v>13</v>
      </c>
      <c r="J428" s="2">
        <v>120</v>
      </c>
      <c r="K428" s="2">
        <v>11500</v>
      </c>
      <c r="L428" s="2">
        <v>11500</v>
      </c>
      <c r="M428" s="2">
        <v>11500</v>
      </c>
      <c r="N428" s="3" t="s">
        <v>283</v>
      </c>
      <c r="O428" s="9" t="s">
        <v>118</v>
      </c>
      <c r="P428" s="2">
        <f>+Precio_diario_frutas[[#This Row],[Precio promedio ponderado]]/Q428</f>
        <v>2300</v>
      </c>
      <c r="Q428" s="2">
        <f>+VLOOKUP(Precio_diario_frutas[[#This Row],[Unidad de comercialización]],Codigos_kg[],2,0)</f>
        <v>5</v>
      </c>
    </row>
    <row r="429" spans="1:17" x14ac:dyDescent="0.35">
      <c r="A429" s="10" t="s">
        <v>174</v>
      </c>
      <c r="B429" s="3" t="str">
        <f>+VLOOKUP(A429,Codigos_mercados_mayoristas[],2,0)</f>
        <v>Metropolitana</v>
      </c>
      <c r="C429" s="12">
        <v>44146</v>
      </c>
      <c r="D429" s="3">
        <f>+VLOOKUP(A429,Codigos_mercados_mayoristas[],3,0)</f>
        <v>13</v>
      </c>
      <c r="E429" s="11" t="s">
        <v>655</v>
      </c>
      <c r="F429" s="3" t="str">
        <f>+VLOOKUP(G429,Codigos_class_frutas[],2,0)</f>
        <v>Frutos de hueso (carozo)</v>
      </c>
      <c r="G429" s="3" t="s">
        <v>281</v>
      </c>
      <c r="H429" s="3" t="s">
        <v>282</v>
      </c>
      <c r="I429" s="3" t="s">
        <v>16</v>
      </c>
      <c r="J429" s="2">
        <v>150</v>
      </c>
      <c r="K429" s="2">
        <v>10000</v>
      </c>
      <c r="L429" s="2">
        <v>10000</v>
      </c>
      <c r="M429" s="2">
        <v>10000</v>
      </c>
      <c r="N429" s="3" t="s">
        <v>283</v>
      </c>
      <c r="O429" s="9" t="s">
        <v>118</v>
      </c>
      <c r="P429" s="2">
        <f>+Precio_diario_frutas[[#This Row],[Precio promedio ponderado]]/Q429</f>
        <v>2000</v>
      </c>
      <c r="Q429" s="2">
        <f>+VLOOKUP(Precio_diario_frutas[[#This Row],[Unidad de comercialización]],Codigos_kg[],2,0)</f>
        <v>5</v>
      </c>
    </row>
    <row r="430" spans="1:17" x14ac:dyDescent="0.35">
      <c r="A430" s="10" t="s">
        <v>174</v>
      </c>
      <c r="B430" s="3" t="str">
        <f>+VLOOKUP(A430,Codigos_mercados_mayoristas[],2,0)</f>
        <v>Metropolitana</v>
      </c>
      <c r="C430" s="12">
        <v>44146</v>
      </c>
      <c r="D430" s="3">
        <f>+VLOOKUP(A430,Codigos_mercados_mayoristas[],3,0)</f>
        <v>13</v>
      </c>
      <c r="E430" s="11" t="s">
        <v>655</v>
      </c>
      <c r="F430" s="3" t="str">
        <f>+VLOOKUP(G430,Codigos_class_frutas[],2,0)</f>
        <v>Frutos de hueso (carozo)</v>
      </c>
      <c r="G430" s="3" t="s">
        <v>281</v>
      </c>
      <c r="H430" s="3" t="s">
        <v>668</v>
      </c>
      <c r="I430" s="3" t="s">
        <v>19</v>
      </c>
      <c r="J430" s="2">
        <v>200</v>
      </c>
      <c r="K430" s="2">
        <v>25000</v>
      </c>
      <c r="L430" s="2">
        <v>25000</v>
      </c>
      <c r="M430" s="2">
        <v>25000</v>
      </c>
      <c r="N430" s="3" t="s">
        <v>220</v>
      </c>
      <c r="O430" s="9" t="s">
        <v>118</v>
      </c>
      <c r="P430" s="2">
        <f>+Precio_diario_frutas[[#This Row],[Precio promedio ponderado]]/Q430</f>
        <v>2500</v>
      </c>
      <c r="Q430" s="2">
        <f>+VLOOKUP(Precio_diario_frutas[[#This Row],[Unidad de comercialización]],Codigos_kg[],2,0)</f>
        <v>10</v>
      </c>
    </row>
    <row r="431" spans="1:17" x14ac:dyDescent="0.35">
      <c r="A431" s="10" t="s">
        <v>174</v>
      </c>
      <c r="B431" s="3" t="str">
        <f>+VLOOKUP(A431,Codigos_mercados_mayoristas[],2,0)</f>
        <v>Metropolitana</v>
      </c>
      <c r="C431" s="12">
        <v>44146</v>
      </c>
      <c r="D431" s="3">
        <f>+VLOOKUP(A431,Codigos_mercados_mayoristas[],3,0)</f>
        <v>13</v>
      </c>
      <c r="E431" s="11" t="s">
        <v>655</v>
      </c>
      <c r="F431" s="3" t="str">
        <f>+VLOOKUP(G431,Codigos_class_frutas[],2,0)</f>
        <v>Frutos de hueso (carozo)</v>
      </c>
      <c r="G431" s="3" t="s">
        <v>669</v>
      </c>
      <c r="H431" s="3" t="s">
        <v>670</v>
      </c>
      <c r="I431" s="3" t="s">
        <v>200</v>
      </c>
      <c r="J431" s="2">
        <v>25</v>
      </c>
      <c r="K431" s="2">
        <v>23000</v>
      </c>
      <c r="L431" s="2">
        <v>23000</v>
      </c>
      <c r="M431" s="2">
        <v>23000</v>
      </c>
      <c r="N431" s="3" t="s">
        <v>220</v>
      </c>
      <c r="O431" s="9" t="s">
        <v>118</v>
      </c>
      <c r="P431" s="2">
        <f>+Precio_diario_frutas[[#This Row],[Precio promedio ponderado]]/Q431</f>
        <v>2300</v>
      </c>
      <c r="Q431" s="2">
        <f>+VLOOKUP(Precio_diario_frutas[[#This Row],[Unidad de comercialización]],Codigos_kg[],2,0)</f>
        <v>10</v>
      </c>
    </row>
    <row r="432" spans="1:17" x14ac:dyDescent="0.35">
      <c r="A432" s="10" t="s">
        <v>174</v>
      </c>
      <c r="B432" s="3" t="str">
        <f>+VLOOKUP(A432,Codigos_mercados_mayoristas[],2,0)</f>
        <v>Metropolitana</v>
      </c>
      <c r="C432" s="12">
        <v>44146</v>
      </c>
      <c r="D432" s="3">
        <f>+VLOOKUP(A432,Codigos_mercados_mayoristas[],3,0)</f>
        <v>13</v>
      </c>
      <c r="E432" s="11" t="s">
        <v>655</v>
      </c>
      <c r="F432" s="3" t="str">
        <f>+VLOOKUP(G432,Codigos_class_frutas[],2,0)</f>
        <v>Frutos de hueso (carozo)</v>
      </c>
      <c r="G432" s="3" t="s">
        <v>669</v>
      </c>
      <c r="H432" s="3" t="s">
        <v>670</v>
      </c>
      <c r="I432" s="3" t="s">
        <v>235</v>
      </c>
      <c r="J432" s="2">
        <v>20</v>
      </c>
      <c r="K432" s="2">
        <v>25000</v>
      </c>
      <c r="L432" s="2">
        <v>25000</v>
      </c>
      <c r="M432" s="2">
        <v>25000</v>
      </c>
      <c r="N432" s="3" t="s">
        <v>220</v>
      </c>
      <c r="O432" s="9" t="s">
        <v>118</v>
      </c>
      <c r="P432" s="2">
        <f>+Precio_diario_frutas[[#This Row],[Precio promedio ponderado]]/Q432</f>
        <v>2500</v>
      </c>
      <c r="Q432" s="2">
        <f>+VLOOKUP(Precio_diario_frutas[[#This Row],[Unidad de comercialización]],Codigos_kg[],2,0)</f>
        <v>10</v>
      </c>
    </row>
    <row r="433" spans="1:17" x14ac:dyDescent="0.35">
      <c r="A433" s="10" t="s">
        <v>174</v>
      </c>
      <c r="B433" s="3" t="str">
        <f>+VLOOKUP(A433,Codigos_mercados_mayoristas[],2,0)</f>
        <v>Metropolitana</v>
      </c>
      <c r="C433" s="12">
        <v>44146</v>
      </c>
      <c r="D433" s="3">
        <f>+VLOOKUP(A433,Codigos_mercados_mayoristas[],3,0)</f>
        <v>13</v>
      </c>
      <c r="E433" s="11" t="s">
        <v>655</v>
      </c>
      <c r="F433" s="3" t="str">
        <f>+VLOOKUP(G433,Codigos_class_frutas[],2,0)</f>
        <v>Frutos de hueso (carozo)</v>
      </c>
      <c r="G433" s="3" t="s">
        <v>669</v>
      </c>
      <c r="H433" s="3" t="s">
        <v>670</v>
      </c>
      <c r="I433" s="3" t="s">
        <v>19</v>
      </c>
      <c r="J433" s="2">
        <v>50</v>
      </c>
      <c r="K433" s="2">
        <v>20000</v>
      </c>
      <c r="L433" s="2">
        <v>20000</v>
      </c>
      <c r="M433" s="2">
        <v>20000</v>
      </c>
      <c r="N433" s="3" t="s">
        <v>220</v>
      </c>
      <c r="O433" s="9" t="s">
        <v>118</v>
      </c>
      <c r="P433" s="2">
        <f>+Precio_diario_frutas[[#This Row],[Precio promedio ponderado]]/Q433</f>
        <v>2000</v>
      </c>
      <c r="Q433" s="2">
        <f>+VLOOKUP(Precio_diario_frutas[[#This Row],[Unidad de comercialización]],Codigos_kg[],2,0)</f>
        <v>10</v>
      </c>
    </row>
    <row r="434" spans="1:17" x14ac:dyDescent="0.35">
      <c r="A434" s="10" t="s">
        <v>174</v>
      </c>
      <c r="B434" s="3" t="str">
        <f>+VLOOKUP(A434,Codigos_mercados_mayoristas[],2,0)</f>
        <v>Metropolitana</v>
      </c>
      <c r="C434" s="12">
        <v>44146</v>
      </c>
      <c r="D434" s="3">
        <f>+VLOOKUP(A434,Codigos_mercados_mayoristas[],3,0)</f>
        <v>13</v>
      </c>
      <c r="E434" s="11" t="s">
        <v>655</v>
      </c>
      <c r="F434" s="3" t="str">
        <f>+VLOOKUP(G434,Codigos_class_frutas[],2,0)</f>
        <v>Frutos de hueso (carozo)</v>
      </c>
      <c r="G434" s="3" t="s">
        <v>669</v>
      </c>
      <c r="H434" s="3" t="s">
        <v>670</v>
      </c>
      <c r="I434" s="3" t="s">
        <v>13</v>
      </c>
      <c r="J434" s="2">
        <v>60</v>
      </c>
      <c r="K434" s="2">
        <v>15000</v>
      </c>
      <c r="L434" s="2">
        <v>15000</v>
      </c>
      <c r="M434" s="2">
        <v>15000</v>
      </c>
      <c r="N434" s="3" t="s">
        <v>220</v>
      </c>
      <c r="O434" s="9" t="s">
        <v>118</v>
      </c>
      <c r="P434" s="2">
        <f>+Precio_diario_frutas[[#This Row],[Precio promedio ponderado]]/Q434</f>
        <v>1500</v>
      </c>
      <c r="Q434" s="2">
        <f>+VLOOKUP(Precio_diario_frutas[[#This Row],[Unidad de comercialización]],Codigos_kg[],2,0)</f>
        <v>10</v>
      </c>
    </row>
    <row r="435" spans="1:17" x14ac:dyDescent="0.35">
      <c r="A435" s="10" t="s">
        <v>174</v>
      </c>
      <c r="B435" s="3" t="str">
        <f>+VLOOKUP(A435,Codigos_mercados_mayoristas[],2,0)</f>
        <v>Metropolitana</v>
      </c>
      <c r="C435" s="12">
        <v>44146</v>
      </c>
      <c r="D435" s="3">
        <f>+VLOOKUP(A435,Codigos_mercados_mayoristas[],3,0)</f>
        <v>13</v>
      </c>
      <c r="E435" s="11" t="s">
        <v>655</v>
      </c>
      <c r="F435" s="3" t="str">
        <f>+VLOOKUP(G435,Codigos_class_frutas[],2,0)</f>
        <v>Berries</v>
      </c>
      <c r="G435" s="3" t="s">
        <v>212</v>
      </c>
      <c r="H435" s="3" t="s">
        <v>12</v>
      </c>
      <c r="I435" s="3" t="s">
        <v>200</v>
      </c>
      <c r="J435" s="2">
        <v>3300</v>
      </c>
      <c r="K435" s="2">
        <v>9000</v>
      </c>
      <c r="L435" s="2">
        <v>8000</v>
      </c>
      <c r="M435" s="2">
        <v>8500</v>
      </c>
      <c r="N435" s="3" t="s">
        <v>213</v>
      </c>
      <c r="O435" s="9" t="s">
        <v>155</v>
      </c>
      <c r="P435" s="2">
        <f>+Precio_diario_frutas[[#This Row],[Precio promedio ponderado]]/Q435</f>
        <v>1214.2857142857142</v>
      </c>
      <c r="Q435" s="2">
        <f>+VLOOKUP(Precio_diario_frutas[[#This Row],[Unidad de comercialización]],Codigos_kg[],2,0)</f>
        <v>7</v>
      </c>
    </row>
    <row r="436" spans="1:17" x14ac:dyDescent="0.35">
      <c r="A436" s="10" t="s">
        <v>174</v>
      </c>
      <c r="B436" s="3" t="str">
        <f>+VLOOKUP(A436,Codigos_mercados_mayoristas[],2,0)</f>
        <v>Metropolitana</v>
      </c>
      <c r="C436" s="12">
        <v>44146</v>
      </c>
      <c r="D436" s="3">
        <f>+VLOOKUP(A436,Codigos_mercados_mayoristas[],3,0)</f>
        <v>13</v>
      </c>
      <c r="E436" s="11" t="s">
        <v>655</v>
      </c>
      <c r="F436" s="3" t="str">
        <f>+VLOOKUP(G436,Codigos_class_frutas[],2,0)</f>
        <v>Berries</v>
      </c>
      <c r="G436" s="3" t="s">
        <v>212</v>
      </c>
      <c r="H436" s="3" t="s">
        <v>12</v>
      </c>
      <c r="I436" s="3" t="s">
        <v>19</v>
      </c>
      <c r="J436" s="2">
        <v>1800</v>
      </c>
      <c r="K436" s="2">
        <v>7500</v>
      </c>
      <c r="L436" s="2">
        <v>6500</v>
      </c>
      <c r="M436" s="2">
        <v>7000</v>
      </c>
      <c r="N436" s="3" t="s">
        <v>213</v>
      </c>
      <c r="O436" s="9" t="s">
        <v>155</v>
      </c>
      <c r="P436" s="2">
        <f>+Precio_diario_frutas[[#This Row],[Precio promedio ponderado]]/Q436</f>
        <v>1000</v>
      </c>
      <c r="Q436" s="2">
        <f>+VLOOKUP(Precio_diario_frutas[[#This Row],[Unidad de comercialización]],Codigos_kg[],2,0)</f>
        <v>7</v>
      </c>
    </row>
    <row r="437" spans="1:17" x14ac:dyDescent="0.35">
      <c r="A437" s="10" t="s">
        <v>174</v>
      </c>
      <c r="B437" s="3" t="str">
        <f>+VLOOKUP(A437,Codigos_mercados_mayoristas[],2,0)</f>
        <v>Metropolitana</v>
      </c>
      <c r="C437" s="12">
        <v>44146</v>
      </c>
      <c r="D437" s="3">
        <f>+VLOOKUP(A437,Codigos_mercados_mayoristas[],3,0)</f>
        <v>13</v>
      </c>
      <c r="E437" s="11" t="s">
        <v>655</v>
      </c>
      <c r="F437" s="3" t="str">
        <f>+VLOOKUP(G437,Codigos_class_frutas[],2,0)</f>
        <v>Berries</v>
      </c>
      <c r="G437" s="3" t="s">
        <v>212</v>
      </c>
      <c r="H437" s="3" t="s">
        <v>12</v>
      </c>
      <c r="I437" s="3" t="s">
        <v>13</v>
      </c>
      <c r="J437" s="2">
        <v>1050</v>
      </c>
      <c r="K437" s="2">
        <v>5000</v>
      </c>
      <c r="L437" s="2">
        <v>4000</v>
      </c>
      <c r="M437" s="2">
        <v>4500</v>
      </c>
      <c r="N437" s="3" t="s">
        <v>213</v>
      </c>
      <c r="O437" s="9" t="s">
        <v>155</v>
      </c>
      <c r="P437" s="2">
        <f>+Precio_diario_frutas[[#This Row],[Precio promedio ponderado]]/Q437</f>
        <v>642.85714285714289</v>
      </c>
      <c r="Q437" s="2">
        <f>+VLOOKUP(Precio_diario_frutas[[#This Row],[Unidad de comercialización]],Codigos_kg[],2,0)</f>
        <v>7</v>
      </c>
    </row>
    <row r="438" spans="1:17" x14ac:dyDescent="0.35">
      <c r="A438" s="10" t="s">
        <v>174</v>
      </c>
      <c r="B438" s="3" t="str">
        <f>+VLOOKUP(A438,Codigos_mercados_mayoristas[],2,0)</f>
        <v>Metropolitana</v>
      </c>
      <c r="C438" s="12">
        <v>44146</v>
      </c>
      <c r="D438" s="3">
        <f>+VLOOKUP(A438,Codigos_mercados_mayoristas[],3,0)</f>
        <v>13</v>
      </c>
      <c r="E438" s="11" t="s">
        <v>655</v>
      </c>
      <c r="F438" s="3" t="str">
        <f>+VLOOKUP(G438,Codigos_class_frutas[],2,0)</f>
        <v>Berries</v>
      </c>
      <c r="G438" s="3" t="s">
        <v>212</v>
      </c>
      <c r="H438" s="3" t="s">
        <v>12</v>
      </c>
      <c r="I438" s="3" t="s">
        <v>16</v>
      </c>
      <c r="J438" s="2">
        <v>200</v>
      </c>
      <c r="K438" s="2">
        <v>3500</v>
      </c>
      <c r="L438" s="2">
        <v>3500</v>
      </c>
      <c r="M438" s="2">
        <v>3500</v>
      </c>
      <c r="N438" s="3" t="s">
        <v>213</v>
      </c>
      <c r="O438" s="9" t="s">
        <v>155</v>
      </c>
      <c r="P438" s="2">
        <f>+Precio_diario_frutas[[#This Row],[Precio promedio ponderado]]/Q438</f>
        <v>500</v>
      </c>
      <c r="Q438" s="2">
        <f>+VLOOKUP(Precio_diario_frutas[[#This Row],[Unidad de comercialización]],Codigos_kg[],2,0)</f>
        <v>7</v>
      </c>
    </row>
    <row r="439" spans="1:17" x14ac:dyDescent="0.35">
      <c r="A439" s="10" t="s">
        <v>174</v>
      </c>
      <c r="B439" s="3" t="str">
        <f>+VLOOKUP(A439,Codigos_mercados_mayoristas[],2,0)</f>
        <v>Metropolitana</v>
      </c>
      <c r="C439" s="12">
        <v>44146</v>
      </c>
      <c r="D439" s="3">
        <f>+VLOOKUP(A439,Codigos_mercados_mayoristas[],3,0)</f>
        <v>13</v>
      </c>
      <c r="E439" s="11" t="s">
        <v>655</v>
      </c>
      <c r="F439" s="3" t="str">
        <f>+VLOOKUP(G439,Codigos_class_frutas[],2,0)</f>
        <v>Cítricos</v>
      </c>
      <c r="G439" s="3" t="s">
        <v>214</v>
      </c>
      <c r="H439" s="3" t="s">
        <v>12</v>
      </c>
      <c r="I439" s="3" t="s">
        <v>215</v>
      </c>
      <c r="J439" s="2">
        <v>220</v>
      </c>
      <c r="K439" s="2">
        <v>8000</v>
      </c>
      <c r="L439" s="2">
        <v>8000</v>
      </c>
      <c r="M439" s="2">
        <v>8000</v>
      </c>
      <c r="N439" s="3" t="s">
        <v>121</v>
      </c>
      <c r="O439" s="9" t="s">
        <v>139</v>
      </c>
      <c r="P439" s="2">
        <f>+Precio_diario_frutas[[#This Row],[Precio promedio ponderado]]/Q439</f>
        <v>444.44444444444446</v>
      </c>
      <c r="Q439" s="2">
        <f>+VLOOKUP(Precio_diario_frutas[[#This Row],[Unidad de comercialización]],Codigos_kg[],2,0)</f>
        <v>18</v>
      </c>
    </row>
    <row r="440" spans="1:17" x14ac:dyDescent="0.35">
      <c r="A440" s="10" t="s">
        <v>174</v>
      </c>
      <c r="B440" s="3" t="str">
        <f>+VLOOKUP(A440,Codigos_mercados_mayoristas[],2,0)</f>
        <v>Metropolitana</v>
      </c>
      <c r="C440" s="12">
        <v>44146</v>
      </c>
      <c r="D440" s="3">
        <f>+VLOOKUP(A440,Codigos_mercados_mayoristas[],3,0)</f>
        <v>13</v>
      </c>
      <c r="E440" s="11" t="s">
        <v>655</v>
      </c>
      <c r="F440" s="3" t="str">
        <f>+VLOOKUP(G440,Codigos_class_frutas[],2,0)</f>
        <v>Cítricos</v>
      </c>
      <c r="G440" s="3" t="s">
        <v>214</v>
      </c>
      <c r="H440" s="3" t="s">
        <v>12</v>
      </c>
      <c r="I440" s="3" t="s">
        <v>215</v>
      </c>
      <c r="J440" s="2">
        <v>150</v>
      </c>
      <c r="K440" s="2">
        <v>8000</v>
      </c>
      <c r="L440" s="2">
        <v>8000</v>
      </c>
      <c r="M440" s="2">
        <v>8000</v>
      </c>
      <c r="N440" s="3" t="s">
        <v>121</v>
      </c>
      <c r="O440" s="9" t="s">
        <v>118</v>
      </c>
      <c r="P440" s="2">
        <f>+Precio_diario_frutas[[#This Row],[Precio promedio ponderado]]/Q440</f>
        <v>444.44444444444446</v>
      </c>
      <c r="Q440" s="2">
        <f>+VLOOKUP(Precio_diario_frutas[[#This Row],[Unidad de comercialización]],Codigos_kg[],2,0)</f>
        <v>18</v>
      </c>
    </row>
    <row r="441" spans="1:17" x14ac:dyDescent="0.35">
      <c r="A441" s="10" t="s">
        <v>174</v>
      </c>
      <c r="B441" s="3" t="str">
        <f>+VLOOKUP(A441,Codigos_mercados_mayoristas[],2,0)</f>
        <v>Metropolitana</v>
      </c>
      <c r="C441" s="12">
        <v>44146</v>
      </c>
      <c r="D441" s="3">
        <f>+VLOOKUP(A441,Codigos_mercados_mayoristas[],3,0)</f>
        <v>13</v>
      </c>
      <c r="E441" s="11" t="s">
        <v>655</v>
      </c>
      <c r="F441" s="3" t="str">
        <f>+VLOOKUP(G441,Codigos_class_frutas[],2,0)</f>
        <v>Cítricos</v>
      </c>
      <c r="G441" s="3" t="s">
        <v>214</v>
      </c>
      <c r="H441" s="3" t="s">
        <v>12</v>
      </c>
      <c r="I441" s="3" t="s">
        <v>271</v>
      </c>
      <c r="J441" s="2">
        <v>200</v>
      </c>
      <c r="K441" s="2">
        <v>8000</v>
      </c>
      <c r="L441" s="2">
        <v>8000</v>
      </c>
      <c r="M441" s="2">
        <v>8000</v>
      </c>
      <c r="N441" s="3" t="s">
        <v>121</v>
      </c>
      <c r="O441" s="9" t="s">
        <v>118</v>
      </c>
      <c r="P441" s="2">
        <f>+Precio_diario_frutas[[#This Row],[Precio promedio ponderado]]/Q441</f>
        <v>444.44444444444446</v>
      </c>
      <c r="Q441" s="2">
        <f>+VLOOKUP(Precio_diario_frutas[[#This Row],[Unidad de comercialización]],Codigos_kg[],2,0)</f>
        <v>18</v>
      </c>
    </row>
    <row r="442" spans="1:17" x14ac:dyDescent="0.35">
      <c r="A442" s="10" t="s">
        <v>174</v>
      </c>
      <c r="B442" s="3" t="str">
        <f>+VLOOKUP(A442,Codigos_mercados_mayoristas[],2,0)</f>
        <v>Metropolitana</v>
      </c>
      <c r="C442" s="12">
        <v>44146</v>
      </c>
      <c r="D442" s="3">
        <f>+VLOOKUP(A442,Codigos_mercados_mayoristas[],3,0)</f>
        <v>13</v>
      </c>
      <c r="E442" s="11" t="s">
        <v>655</v>
      </c>
      <c r="F442" s="3" t="str">
        <f>+VLOOKUP(G442,Codigos_class_frutas[],2,0)</f>
        <v>Cítricos</v>
      </c>
      <c r="G442" s="3" t="s">
        <v>214</v>
      </c>
      <c r="H442" s="3" t="s">
        <v>12</v>
      </c>
      <c r="I442" s="3" t="s">
        <v>216</v>
      </c>
      <c r="J442" s="2">
        <v>180</v>
      </c>
      <c r="K442" s="2">
        <v>7000</v>
      </c>
      <c r="L442" s="2">
        <v>7000</v>
      </c>
      <c r="M442" s="2">
        <v>7000</v>
      </c>
      <c r="N442" s="3" t="s">
        <v>121</v>
      </c>
      <c r="O442" s="9" t="s">
        <v>139</v>
      </c>
      <c r="P442" s="2">
        <f>+Precio_diario_frutas[[#This Row],[Precio promedio ponderado]]/Q442</f>
        <v>388.88888888888891</v>
      </c>
      <c r="Q442" s="2">
        <f>+VLOOKUP(Precio_diario_frutas[[#This Row],[Unidad de comercialización]],Codigos_kg[],2,0)</f>
        <v>18</v>
      </c>
    </row>
    <row r="443" spans="1:17" x14ac:dyDescent="0.35">
      <c r="A443" s="10" t="s">
        <v>174</v>
      </c>
      <c r="B443" s="3" t="str">
        <f>+VLOOKUP(A443,Codigos_mercados_mayoristas[],2,0)</f>
        <v>Metropolitana</v>
      </c>
      <c r="C443" s="12">
        <v>44146</v>
      </c>
      <c r="D443" s="3">
        <f>+VLOOKUP(A443,Codigos_mercados_mayoristas[],3,0)</f>
        <v>13</v>
      </c>
      <c r="E443" s="11" t="s">
        <v>655</v>
      </c>
      <c r="F443" s="3" t="str">
        <f>+VLOOKUP(G443,Codigos_class_frutas[],2,0)</f>
        <v>Cítricos</v>
      </c>
      <c r="G443" s="3" t="s">
        <v>214</v>
      </c>
      <c r="H443" s="3" t="s">
        <v>12</v>
      </c>
      <c r="I443" s="3" t="s">
        <v>216</v>
      </c>
      <c r="J443" s="2">
        <v>150</v>
      </c>
      <c r="K443" s="2">
        <v>7000</v>
      </c>
      <c r="L443" s="2">
        <v>7000</v>
      </c>
      <c r="M443" s="2">
        <v>7000</v>
      </c>
      <c r="N443" s="3" t="s">
        <v>121</v>
      </c>
      <c r="O443" s="9" t="s">
        <v>118</v>
      </c>
      <c r="P443" s="2">
        <f>+Precio_diario_frutas[[#This Row],[Precio promedio ponderado]]/Q443</f>
        <v>388.88888888888891</v>
      </c>
      <c r="Q443" s="2">
        <f>+VLOOKUP(Precio_diario_frutas[[#This Row],[Unidad de comercialización]],Codigos_kg[],2,0)</f>
        <v>18</v>
      </c>
    </row>
    <row r="444" spans="1:17" x14ac:dyDescent="0.35">
      <c r="A444" s="10" t="s">
        <v>174</v>
      </c>
      <c r="B444" s="3" t="str">
        <f>+VLOOKUP(A444,Codigos_mercados_mayoristas[],2,0)</f>
        <v>Metropolitana</v>
      </c>
      <c r="C444" s="12">
        <v>44146</v>
      </c>
      <c r="D444" s="3">
        <f>+VLOOKUP(A444,Codigos_mercados_mayoristas[],3,0)</f>
        <v>13</v>
      </c>
      <c r="E444" s="11" t="s">
        <v>655</v>
      </c>
      <c r="F444" s="3" t="str">
        <f>+VLOOKUP(G444,Codigos_class_frutas[],2,0)</f>
        <v>Cítricos</v>
      </c>
      <c r="G444" s="3" t="s">
        <v>214</v>
      </c>
      <c r="H444" s="3" t="s">
        <v>12</v>
      </c>
      <c r="I444" s="3" t="s">
        <v>217</v>
      </c>
      <c r="J444" s="2">
        <v>150</v>
      </c>
      <c r="K444" s="2">
        <v>6000</v>
      </c>
      <c r="L444" s="2">
        <v>6000</v>
      </c>
      <c r="M444" s="2">
        <v>6000</v>
      </c>
      <c r="N444" s="3" t="s">
        <v>121</v>
      </c>
      <c r="O444" s="9" t="s">
        <v>139</v>
      </c>
      <c r="P444" s="2">
        <f>+Precio_diario_frutas[[#This Row],[Precio promedio ponderado]]/Q444</f>
        <v>333.33333333333331</v>
      </c>
      <c r="Q444" s="2">
        <f>+VLOOKUP(Precio_diario_frutas[[#This Row],[Unidad de comercialización]],Codigos_kg[],2,0)</f>
        <v>18</v>
      </c>
    </row>
    <row r="445" spans="1:17" x14ac:dyDescent="0.35">
      <c r="A445" s="10" t="s">
        <v>174</v>
      </c>
      <c r="B445" s="3" t="str">
        <f>+VLOOKUP(A445,Codigos_mercados_mayoristas[],2,0)</f>
        <v>Metropolitana</v>
      </c>
      <c r="C445" s="12">
        <v>44146</v>
      </c>
      <c r="D445" s="3">
        <f>+VLOOKUP(A445,Codigos_mercados_mayoristas[],3,0)</f>
        <v>13</v>
      </c>
      <c r="E445" s="11" t="s">
        <v>655</v>
      </c>
      <c r="F445" s="3" t="str">
        <f>+VLOOKUP(G445,Codigos_class_frutas[],2,0)</f>
        <v>Cítricos</v>
      </c>
      <c r="G445" s="3" t="s">
        <v>218</v>
      </c>
      <c r="H445" s="3" t="s">
        <v>219</v>
      </c>
      <c r="I445" s="3" t="s">
        <v>200</v>
      </c>
      <c r="J445" s="2">
        <v>240</v>
      </c>
      <c r="K445" s="2">
        <v>8000</v>
      </c>
      <c r="L445" s="2">
        <v>8000</v>
      </c>
      <c r="M445" s="2">
        <v>8000</v>
      </c>
      <c r="N445" s="3" t="s">
        <v>220</v>
      </c>
      <c r="O445" s="9" t="s">
        <v>139</v>
      </c>
      <c r="P445" s="2">
        <f>+Precio_diario_frutas[[#This Row],[Precio promedio ponderado]]/Q445</f>
        <v>800</v>
      </c>
      <c r="Q445" s="2">
        <f>+VLOOKUP(Precio_diario_frutas[[#This Row],[Unidad de comercialización]],Codigos_kg[],2,0)</f>
        <v>10</v>
      </c>
    </row>
    <row r="446" spans="1:17" x14ac:dyDescent="0.35">
      <c r="A446" s="10" t="s">
        <v>174</v>
      </c>
      <c r="B446" s="3" t="str">
        <f>+VLOOKUP(A446,Codigos_mercados_mayoristas[],2,0)</f>
        <v>Metropolitana</v>
      </c>
      <c r="C446" s="12">
        <v>44146</v>
      </c>
      <c r="D446" s="3">
        <f>+VLOOKUP(A446,Codigos_mercados_mayoristas[],3,0)</f>
        <v>13</v>
      </c>
      <c r="E446" s="11" t="s">
        <v>655</v>
      </c>
      <c r="F446" s="3" t="str">
        <f>+VLOOKUP(G446,Codigos_class_frutas[],2,0)</f>
        <v>Cítricos</v>
      </c>
      <c r="G446" s="3" t="s">
        <v>218</v>
      </c>
      <c r="H446" s="3" t="s">
        <v>219</v>
      </c>
      <c r="I446" s="3" t="s">
        <v>19</v>
      </c>
      <c r="J446" s="2">
        <v>240</v>
      </c>
      <c r="K446" s="2">
        <v>6000</v>
      </c>
      <c r="L446" s="2">
        <v>6000</v>
      </c>
      <c r="M446" s="2">
        <v>6000</v>
      </c>
      <c r="N446" s="3" t="s">
        <v>220</v>
      </c>
      <c r="O446" s="9" t="s">
        <v>139</v>
      </c>
      <c r="P446" s="2">
        <f>+Precio_diario_frutas[[#This Row],[Precio promedio ponderado]]/Q446</f>
        <v>600</v>
      </c>
      <c r="Q446" s="2">
        <f>+VLOOKUP(Precio_diario_frutas[[#This Row],[Unidad de comercialización]],Codigos_kg[],2,0)</f>
        <v>10</v>
      </c>
    </row>
    <row r="447" spans="1:17" x14ac:dyDescent="0.35">
      <c r="A447" s="10" t="s">
        <v>174</v>
      </c>
      <c r="B447" s="3" t="str">
        <f>+VLOOKUP(A447,Codigos_mercados_mayoristas[],2,0)</f>
        <v>Metropolitana</v>
      </c>
      <c r="C447" s="12">
        <v>44146</v>
      </c>
      <c r="D447" s="3">
        <f>+VLOOKUP(A447,Codigos_mercados_mayoristas[],3,0)</f>
        <v>13</v>
      </c>
      <c r="E447" s="11" t="s">
        <v>655</v>
      </c>
      <c r="F447" s="3" t="str">
        <f>+VLOOKUP(G447,Codigos_class_frutas[],2,0)</f>
        <v>Cítricos</v>
      </c>
      <c r="G447" s="3" t="s">
        <v>218</v>
      </c>
      <c r="H447" s="3" t="s">
        <v>219</v>
      </c>
      <c r="I447" s="3" t="s">
        <v>13</v>
      </c>
      <c r="J447" s="2">
        <v>120</v>
      </c>
      <c r="K447" s="2">
        <v>4000</v>
      </c>
      <c r="L447" s="2">
        <v>4000</v>
      </c>
      <c r="M447" s="2">
        <v>4000</v>
      </c>
      <c r="N447" s="3" t="s">
        <v>220</v>
      </c>
      <c r="O447" s="9" t="s">
        <v>139</v>
      </c>
      <c r="P447" s="2">
        <f>+Precio_diario_frutas[[#This Row],[Precio promedio ponderado]]/Q447</f>
        <v>400</v>
      </c>
      <c r="Q447" s="2">
        <f>+VLOOKUP(Precio_diario_frutas[[#This Row],[Unidad de comercialización]],Codigos_kg[],2,0)</f>
        <v>10</v>
      </c>
    </row>
    <row r="448" spans="1:17" x14ac:dyDescent="0.35">
      <c r="A448" s="10" t="s">
        <v>174</v>
      </c>
      <c r="B448" s="3" t="str">
        <f>+VLOOKUP(A448,Codigos_mercados_mayoristas[],2,0)</f>
        <v>Metropolitana</v>
      </c>
      <c r="C448" s="12">
        <v>44146</v>
      </c>
      <c r="D448" s="3">
        <f>+VLOOKUP(A448,Codigos_mercados_mayoristas[],3,0)</f>
        <v>13</v>
      </c>
      <c r="E448" s="11" t="s">
        <v>655</v>
      </c>
      <c r="F448" s="3" t="str">
        <f>+VLOOKUP(G448,Codigos_class_frutas[],2,0)</f>
        <v>Tropicales y subtropicales</v>
      </c>
      <c r="G448" s="3" t="s">
        <v>229</v>
      </c>
      <c r="H448" s="3" t="s">
        <v>12</v>
      </c>
      <c r="I448" s="3" t="s">
        <v>200</v>
      </c>
      <c r="J448" s="2">
        <v>456</v>
      </c>
      <c r="K448" s="2">
        <v>7000</v>
      </c>
      <c r="L448" s="2">
        <v>6500</v>
      </c>
      <c r="M448" s="2">
        <v>6750</v>
      </c>
      <c r="N448" s="3" t="s">
        <v>230</v>
      </c>
      <c r="O448" s="9" t="s">
        <v>34</v>
      </c>
      <c r="P448" s="2">
        <f>+Precio_diario_frutas[[#This Row],[Precio promedio ponderado]]/Q448</f>
        <v>1687.5</v>
      </c>
      <c r="Q448" s="2">
        <f>+VLOOKUP(Precio_diario_frutas[[#This Row],[Unidad de comercialización]],Codigos_kg[],2,0)</f>
        <v>4</v>
      </c>
    </row>
    <row r="449" spans="1:17" x14ac:dyDescent="0.35">
      <c r="A449" s="10" t="s">
        <v>174</v>
      </c>
      <c r="B449" s="3" t="str">
        <f>+VLOOKUP(A449,Codigos_mercados_mayoristas[],2,0)</f>
        <v>Metropolitana</v>
      </c>
      <c r="C449" s="12">
        <v>44146</v>
      </c>
      <c r="D449" s="3">
        <f>+VLOOKUP(A449,Codigos_mercados_mayoristas[],3,0)</f>
        <v>13</v>
      </c>
      <c r="E449" s="11" t="s">
        <v>655</v>
      </c>
      <c r="F449" s="3" t="str">
        <f>+VLOOKUP(G449,Codigos_class_frutas[],2,0)</f>
        <v>Tropicales y subtropicales</v>
      </c>
      <c r="G449" s="3" t="s">
        <v>229</v>
      </c>
      <c r="H449" s="3" t="s">
        <v>12</v>
      </c>
      <c r="I449" s="3" t="s">
        <v>19</v>
      </c>
      <c r="J449" s="2">
        <v>456</v>
      </c>
      <c r="K449" s="2">
        <v>7000</v>
      </c>
      <c r="L449" s="2">
        <v>6500</v>
      </c>
      <c r="M449" s="2">
        <v>6750</v>
      </c>
      <c r="N449" s="3" t="s">
        <v>230</v>
      </c>
      <c r="O449" s="9" t="s">
        <v>34</v>
      </c>
      <c r="P449" s="2">
        <f>+Precio_diario_frutas[[#This Row],[Precio promedio ponderado]]/Q449</f>
        <v>1687.5</v>
      </c>
      <c r="Q449" s="2">
        <f>+VLOOKUP(Precio_diario_frutas[[#This Row],[Unidad de comercialización]],Codigos_kg[],2,0)</f>
        <v>4</v>
      </c>
    </row>
    <row r="450" spans="1:17" x14ac:dyDescent="0.35">
      <c r="A450" s="10" t="s">
        <v>174</v>
      </c>
      <c r="B450" s="3" t="str">
        <f>+VLOOKUP(A450,Codigos_mercados_mayoristas[],2,0)</f>
        <v>Metropolitana</v>
      </c>
      <c r="C450" s="12">
        <v>44146</v>
      </c>
      <c r="D450" s="3">
        <f>+VLOOKUP(A450,Codigos_mercados_mayoristas[],3,0)</f>
        <v>13</v>
      </c>
      <c r="E450" s="11" t="s">
        <v>655</v>
      </c>
      <c r="F450" s="3" t="str">
        <f>+VLOOKUP(G450,Codigos_class_frutas[],2,0)</f>
        <v>Frutos de pepita</v>
      </c>
      <c r="G450" s="3" t="s">
        <v>231</v>
      </c>
      <c r="H450" s="3" t="s">
        <v>232</v>
      </c>
      <c r="I450" s="3" t="s">
        <v>200</v>
      </c>
      <c r="J450" s="2">
        <v>145</v>
      </c>
      <c r="K450" s="2">
        <v>14000</v>
      </c>
      <c r="L450" s="2">
        <v>14000</v>
      </c>
      <c r="M450" s="2">
        <v>14000</v>
      </c>
      <c r="N450" s="3" t="s">
        <v>261</v>
      </c>
      <c r="O450" s="9" t="s">
        <v>123</v>
      </c>
      <c r="P450" s="2">
        <f>+Precio_diario_frutas[[#This Row],[Precio promedio ponderado]]/Q450</f>
        <v>933.33333333333337</v>
      </c>
      <c r="Q450" s="2">
        <f>+VLOOKUP(Precio_diario_frutas[[#This Row],[Unidad de comercialización]],Codigos_kg[],2,0)</f>
        <v>15</v>
      </c>
    </row>
    <row r="451" spans="1:17" x14ac:dyDescent="0.35">
      <c r="A451" s="10" t="s">
        <v>174</v>
      </c>
      <c r="B451" s="3" t="str">
        <f>+VLOOKUP(A451,Codigos_mercados_mayoristas[],2,0)</f>
        <v>Metropolitana</v>
      </c>
      <c r="C451" s="12">
        <v>44146</v>
      </c>
      <c r="D451" s="3">
        <f>+VLOOKUP(A451,Codigos_mercados_mayoristas[],3,0)</f>
        <v>13</v>
      </c>
      <c r="E451" s="11" t="s">
        <v>655</v>
      </c>
      <c r="F451" s="3" t="str">
        <f>+VLOOKUP(G451,Codigos_class_frutas[],2,0)</f>
        <v>Frutos de pepita</v>
      </c>
      <c r="G451" s="3" t="s">
        <v>231</v>
      </c>
      <c r="H451" s="3" t="s">
        <v>232</v>
      </c>
      <c r="I451" s="3" t="s">
        <v>19</v>
      </c>
      <c r="J451" s="2">
        <v>180</v>
      </c>
      <c r="K451" s="2">
        <v>12000</v>
      </c>
      <c r="L451" s="2">
        <v>12000</v>
      </c>
      <c r="M451" s="2">
        <v>12000</v>
      </c>
      <c r="N451" s="3" t="s">
        <v>261</v>
      </c>
      <c r="O451" s="9" t="s">
        <v>123</v>
      </c>
      <c r="P451" s="2">
        <f>+Precio_diario_frutas[[#This Row],[Precio promedio ponderado]]/Q451</f>
        <v>800</v>
      </c>
      <c r="Q451" s="2">
        <f>+VLOOKUP(Precio_diario_frutas[[#This Row],[Unidad de comercialización]],Codigos_kg[],2,0)</f>
        <v>15</v>
      </c>
    </row>
    <row r="452" spans="1:17" x14ac:dyDescent="0.35">
      <c r="A452" s="10" t="s">
        <v>174</v>
      </c>
      <c r="B452" s="3" t="str">
        <f>+VLOOKUP(A452,Codigos_mercados_mayoristas[],2,0)</f>
        <v>Metropolitana</v>
      </c>
      <c r="C452" s="12">
        <v>44146</v>
      </c>
      <c r="D452" s="3">
        <f>+VLOOKUP(A452,Codigos_mercados_mayoristas[],3,0)</f>
        <v>13</v>
      </c>
      <c r="E452" s="11" t="s">
        <v>655</v>
      </c>
      <c r="F452" s="3" t="str">
        <f>+VLOOKUP(G452,Codigos_class_frutas[],2,0)</f>
        <v>Frutos de pepita</v>
      </c>
      <c r="G452" s="3" t="s">
        <v>231</v>
      </c>
      <c r="H452" s="3" t="s">
        <v>232</v>
      </c>
      <c r="I452" s="3" t="s">
        <v>13</v>
      </c>
      <c r="J452" s="2">
        <v>150</v>
      </c>
      <c r="K452" s="2">
        <v>10000</v>
      </c>
      <c r="L452" s="2">
        <v>10000</v>
      </c>
      <c r="M452" s="2">
        <v>10000</v>
      </c>
      <c r="N452" s="3" t="s">
        <v>261</v>
      </c>
      <c r="O452" s="9" t="s">
        <v>123</v>
      </c>
      <c r="P452" s="2">
        <f>+Precio_diario_frutas[[#This Row],[Precio promedio ponderado]]/Q452</f>
        <v>666.66666666666663</v>
      </c>
      <c r="Q452" s="2">
        <f>+VLOOKUP(Precio_diario_frutas[[#This Row],[Unidad de comercialización]],Codigos_kg[],2,0)</f>
        <v>15</v>
      </c>
    </row>
    <row r="453" spans="1:17" x14ac:dyDescent="0.35">
      <c r="A453" s="10" t="s">
        <v>174</v>
      </c>
      <c r="B453" s="3" t="str">
        <f>+VLOOKUP(A453,Codigos_mercados_mayoristas[],2,0)</f>
        <v>Metropolitana</v>
      </c>
      <c r="C453" s="12">
        <v>44146</v>
      </c>
      <c r="D453" s="3">
        <f>+VLOOKUP(A453,Codigos_mercados_mayoristas[],3,0)</f>
        <v>13</v>
      </c>
      <c r="E453" s="11" t="s">
        <v>655</v>
      </c>
      <c r="F453" s="3" t="str">
        <f>+VLOOKUP(G453,Codigos_class_frutas[],2,0)</f>
        <v>Frutos de pepita</v>
      </c>
      <c r="G453" s="3" t="s">
        <v>231</v>
      </c>
      <c r="H453" s="3" t="s">
        <v>236</v>
      </c>
      <c r="I453" s="3" t="s">
        <v>200</v>
      </c>
      <c r="J453" s="2">
        <v>100</v>
      </c>
      <c r="K453" s="2">
        <v>14000</v>
      </c>
      <c r="L453" s="2">
        <v>14000</v>
      </c>
      <c r="M453" s="2">
        <v>14000</v>
      </c>
      <c r="N453" s="3" t="s">
        <v>261</v>
      </c>
      <c r="O453" s="9" t="s">
        <v>123</v>
      </c>
      <c r="P453" s="2">
        <f>+Precio_diario_frutas[[#This Row],[Precio promedio ponderado]]/Q453</f>
        <v>933.33333333333337</v>
      </c>
      <c r="Q453" s="2">
        <f>+VLOOKUP(Precio_diario_frutas[[#This Row],[Unidad de comercialización]],Codigos_kg[],2,0)</f>
        <v>15</v>
      </c>
    </row>
    <row r="454" spans="1:17" x14ac:dyDescent="0.35">
      <c r="A454" s="10" t="s">
        <v>174</v>
      </c>
      <c r="B454" s="3" t="str">
        <f>+VLOOKUP(A454,Codigos_mercados_mayoristas[],2,0)</f>
        <v>Metropolitana</v>
      </c>
      <c r="C454" s="12">
        <v>44146</v>
      </c>
      <c r="D454" s="3">
        <f>+VLOOKUP(A454,Codigos_mercados_mayoristas[],3,0)</f>
        <v>13</v>
      </c>
      <c r="E454" s="11" t="s">
        <v>655</v>
      </c>
      <c r="F454" s="3" t="str">
        <f>+VLOOKUP(G454,Codigos_class_frutas[],2,0)</f>
        <v>Frutos de pepita</v>
      </c>
      <c r="G454" s="3" t="s">
        <v>231</v>
      </c>
      <c r="H454" s="3" t="s">
        <v>236</v>
      </c>
      <c r="I454" s="3" t="s">
        <v>19</v>
      </c>
      <c r="J454" s="2">
        <v>150</v>
      </c>
      <c r="K454" s="2">
        <v>12000</v>
      </c>
      <c r="L454" s="2">
        <v>12000</v>
      </c>
      <c r="M454" s="2">
        <v>12000</v>
      </c>
      <c r="N454" s="3" t="s">
        <v>261</v>
      </c>
      <c r="O454" s="9" t="s">
        <v>123</v>
      </c>
      <c r="P454" s="2">
        <f>+Precio_diario_frutas[[#This Row],[Precio promedio ponderado]]/Q454</f>
        <v>800</v>
      </c>
      <c r="Q454" s="2">
        <f>+VLOOKUP(Precio_diario_frutas[[#This Row],[Unidad de comercialización]],Codigos_kg[],2,0)</f>
        <v>15</v>
      </c>
    </row>
    <row r="455" spans="1:17" x14ac:dyDescent="0.35">
      <c r="A455" s="10" t="s">
        <v>174</v>
      </c>
      <c r="B455" s="3" t="str">
        <f>+VLOOKUP(A455,Codigos_mercados_mayoristas[],2,0)</f>
        <v>Metropolitana</v>
      </c>
      <c r="C455" s="12">
        <v>44146</v>
      </c>
      <c r="D455" s="3">
        <f>+VLOOKUP(A455,Codigos_mercados_mayoristas[],3,0)</f>
        <v>13</v>
      </c>
      <c r="E455" s="11" t="s">
        <v>655</v>
      </c>
      <c r="F455" s="3" t="str">
        <f>+VLOOKUP(G455,Codigos_class_frutas[],2,0)</f>
        <v>Frutos de pepita</v>
      </c>
      <c r="G455" s="3" t="s">
        <v>231</v>
      </c>
      <c r="H455" s="3" t="s">
        <v>236</v>
      </c>
      <c r="I455" s="3" t="s">
        <v>13</v>
      </c>
      <c r="J455" s="2">
        <v>120</v>
      </c>
      <c r="K455" s="2">
        <v>10000</v>
      </c>
      <c r="L455" s="2">
        <v>10000</v>
      </c>
      <c r="M455" s="2">
        <v>10000</v>
      </c>
      <c r="N455" s="3" t="s">
        <v>261</v>
      </c>
      <c r="O455" s="9" t="s">
        <v>123</v>
      </c>
      <c r="P455" s="2">
        <f>+Precio_diario_frutas[[#This Row],[Precio promedio ponderado]]/Q455</f>
        <v>666.66666666666663</v>
      </c>
      <c r="Q455" s="2">
        <f>+VLOOKUP(Precio_diario_frutas[[#This Row],[Unidad de comercialización]],Codigos_kg[],2,0)</f>
        <v>15</v>
      </c>
    </row>
    <row r="456" spans="1:17" x14ac:dyDescent="0.35">
      <c r="A456" s="10" t="s">
        <v>174</v>
      </c>
      <c r="B456" s="3" t="str">
        <f>+VLOOKUP(A456,Codigos_mercados_mayoristas[],2,0)</f>
        <v>Metropolitana</v>
      </c>
      <c r="C456" s="12">
        <v>44146</v>
      </c>
      <c r="D456" s="3">
        <f>+VLOOKUP(A456,Codigos_mercados_mayoristas[],3,0)</f>
        <v>13</v>
      </c>
      <c r="E456" s="11" t="s">
        <v>655</v>
      </c>
      <c r="F456" s="3" t="str">
        <f>+VLOOKUP(G456,Codigos_class_frutas[],2,0)</f>
        <v>Frutos de pepita</v>
      </c>
      <c r="G456" s="3" t="s">
        <v>231</v>
      </c>
      <c r="H456" s="3" t="s">
        <v>237</v>
      </c>
      <c r="I456" s="3" t="s">
        <v>19</v>
      </c>
      <c r="J456" s="2">
        <v>150</v>
      </c>
      <c r="K456" s="2">
        <v>10000</v>
      </c>
      <c r="L456" s="2">
        <v>10000</v>
      </c>
      <c r="M456" s="2">
        <v>10000</v>
      </c>
      <c r="N456" s="3" t="s">
        <v>261</v>
      </c>
      <c r="O456" s="9" t="s">
        <v>123</v>
      </c>
      <c r="P456" s="2">
        <f>+Precio_diario_frutas[[#This Row],[Precio promedio ponderado]]/Q456</f>
        <v>666.66666666666663</v>
      </c>
      <c r="Q456" s="2">
        <f>+VLOOKUP(Precio_diario_frutas[[#This Row],[Unidad de comercialización]],Codigos_kg[],2,0)</f>
        <v>15</v>
      </c>
    </row>
    <row r="457" spans="1:17" x14ac:dyDescent="0.35">
      <c r="A457" s="10" t="s">
        <v>174</v>
      </c>
      <c r="B457" s="3" t="str">
        <f>+VLOOKUP(A457,Codigos_mercados_mayoristas[],2,0)</f>
        <v>Metropolitana</v>
      </c>
      <c r="C457" s="12">
        <v>44146</v>
      </c>
      <c r="D457" s="3">
        <f>+VLOOKUP(A457,Codigos_mercados_mayoristas[],3,0)</f>
        <v>13</v>
      </c>
      <c r="E457" s="11" t="s">
        <v>655</v>
      </c>
      <c r="F457" s="3" t="str">
        <f>+VLOOKUP(G457,Codigos_class_frutas[],2,0)</f>
        <v>Frutos de pepita</v>
      </c>
      <c r="G457" s="3" t="s">
        <v>231</v>
      </c>
      <c r="H457" s="3" t="s">
        <v>237</v>
      </c>
      <c r="I457" s="3" t="s">
        <v>13</v>
      </c>
      <c r="J457" s="2">
        <v>120</v>
      </c>
      <c r="K457" s="2">
        <v>8000</v>
      </c>
      <c r="L457" s="2">
        <v>8000</v>
      </c>
      <c r="M457" s="2">
        <v>8000</v>
      </c>
      <c r="N457" s="3" t="s">
        <v>261</v>
      </c>
      <c r="O457" s="9" t="s">
        <v>123</v>
      </c>
      <c r="P457" s="2">
        <f>+Precio_diario_frutas[[#This Row],[Precio promedio ponderado]]/Q457</f>
        <v>533.33333333333337</v>
      </c>
      <c r="Q457" s="2">
        <f>+VLOOKUP(Precio_diario_frutas[[#This Row],[Unidad de comercialización]],Codigos_kg[],2,0)</f>
        <v>15</v>
      </c>
    </row>
    <row r="458" spans="1:17" x14ac:dyDescent="0.35">
      <c r="A458" s="10" t="s">
        <v>174</v>
      </c>
      <c r="B458" s="3" t="str">
        <f>+VLOOKUP(A458,Codigos_mercados_mayoristas[],2,0)</f>
        <v>Metropolitana</v>
      </c>
      <c r="C458" s="12">
        <v>44146</v>
      </c>
      <c r="D458" s="3">
        <f>+VLOOKUP(A458,Codigos_mercados_mayoristas[],3,0)</f>
        <v>13</v>
      </c>
      <c r="E458" s="11" t="s">
        <v>655</v>
      </c>
      <c r="F458" s="3" t="str">
        <f>+VLOOKUP(G458,Codigos_class_frutas[],2,0)</f>
        <v>Cítricos</v>
      </c>
      <c r="G458" s="3" t="s">
        <v>221</v>
      </c>
      <c r="H458" s="3" t="s">
        <v>287</v>
      </c>
      <c r="I458" s="3" t="s">
        <v>19</v>
      </c>
      <c r="J458" s="2">
        <v>300</v>
      </c>
      <c r="K458" s="2">
        <v>12000</v>
      </c>
      <c r="L458" s="2">
        <v>11000</v>
      </c>
      <c r="M458" s="2">
        <v>11500</v>
      </c>
      <c r="N458" s="3" t="s">
        <v>121</v>
      </c>
      <c r="O458" s="9" t="s">
        <v>155</v>
      </c>
      <c r="P458" s="2">
        <f>+Precio_diario_frutas[[#This Row],[Precio promedio ponderado]]/Q458</f>
        <v>638.88888888888891</v>
      </c>
      <c r="Q458" s="2">
        <f>+VLOOKUP(Precio_diario_frutas[[#This Row],[Unidad de comercialización]],Codigos_kg[],2,0)</f>
        <v>18</v>
      </c>
    </row>
    <row r="459" spans="1:17" x14ac:dyDescent="0.35">
      <c r="A459" s="10" t="s">
        <v>174</v>
      </c>
      <c r="B459" s="3" t="str">
        <f>+VLOOKUP(A459,Codigos_mercados_mayoristas[],2,0)</f>
        <v>Metropolitana</v>
      </c>
      <c r="C459" s="12">
        <v>44146</v>
      </c>
      <c r="D459" s="3">
        <f>+VLOOKUP(A459,Codigos_mercados_mayoristas[],3,0)</f>
        <v>13</v>
      </c>
      <c r="E459" s="11" t="s">
        <v>655</v>
      </c>
      <c r="F459" s="3" t="str">
        <f>+VLOOKUP(G459,Codigos_class_frutas[],2,0)</f>
        <v>Cítricos</v>
      </c>
      <c r="G459" s="3" t="s">
        <v>221</v>
      </c>
      <c r="H459" s="3" t="s">
        <v>287</v>
      </c>
      <c r="I459" s="3" t="s">
        <v>13</v>
      </c>
      <c r="J459" s="2">
        <v>180</v>
      </c>
      <c r="K459" s="2">
        <v>10000</v>
      </c>
      <c r="L459" s="2">
        <v>10000</v>
      </c>
      <c r="M459" s="2">
        <v>10000</v>
      </c>
      <c r="N459" s="3" t="s">
        <v>121</v>
      </c>
      <c r="O459" s="9" t="s">
        <v>155</v>
      </c>
      <c r="P459" s="2">
        <f>+Precio_diario_frutas[[#This Row],[Precio promedio ponderado]]/Q459</f>
        <v>555.55555555555554</v>
      </c>
      <c r="Q459" s="2">
        <f>+VLOOKUP(Precio_diario_frutas[[#This Row],[Unidad de comercialización]],Codigos_kg[],2,0)</f>
        <v>18</v>
      </c>
    </row>
    <row r="460" spans="1:17" x14ac:dyDescent="0.35">
      <c r="A460" s="10" t="s">
        <v>174</v>
      </c>
      <c r="B460" s="3" t="str">
        <f>+VLOOKUP(A460,Codigos_mercados_mayoristas[],2,0)</f>
        <v>Metropolitana</v>
      </c>
      <c r="C460" s="12">
        <v>44146</v>
      </c>
      <c r="D460" s="3">
        <f>+VLOOKUP(A460,Codigos_mercados_mayoristas[],3,0)</f>
        <v>13</v>
      </c>
      <c r="E460" s="11" t="s">
        <v>655</v>
      </c>
      <c r="F460" s="3" t="str">
        <f>+VLOOKUP(G460,Codigos_class_frutas[],2,0)</f>
        <v>Cítricos</v>
      </c>
      <c r="G460" s="3" t="s">
        <v>221</v>
      </c>
      <c r="H460" s="3" t="s">
        <v>224</v>
      </c>
      <c r="I460" s="3" t="s">
        <v>19</v>
      </c>
      <c r="J460" s="2">
        <v>200</v>
      </c>
      <c r="K460" s="2">
        <v>12000</v>
      </c>
      <c r="L460" s="2">
        <v>11000</v>
      </c>
      <c r="M460" s="2">
        <v>11500</v>
      </c>
      <c r="N460" s="3" t="s">
        <v>121</v>
      </c>
      <c r="O460" s="9" t="s">
        <v>118</v>
      </c>
      <c r="P460" s="2">
        <f>+Precio_diario_frutas[[#This Row],[Precio promedio ponderado]]/Q460</f>
        <v>638.88888888888891</v>
      </c>
      <c r="Q460" s="2">
        <f>+VLOOKUP(Precio_diario_frutas[[#This Row],[Unidad de comercialización]],Codigos_kg[],2,0)</f>
        <v>18</v>
      </c>
    </row>
    <row r="461" spans="1:17" x14ac:dyDescent="0.35">
      <c r="A461" s="10" t="s">
        <v>174</v>
      </c>
      <c r="B461" s="3" t="str">
        <f>+VLOOKUP(A461,Codigos_mercados_mayoristas[],2,0)</f>
        <v>Metropolitana</v>
      </c>
      <c r="C461" s="12">
        <v>44146</v>
      </c>
      <c r="D461" s="3">
        <f>+VLOOKUP(A461,Codigos_mercados_mayoristas[],3,0)</f>
        <v>13</v>
      </c>
      <c r="E461" s="11" t="s">
        <v>655</v>
      </c>
      <c r="F461" s="3" t="str">
        <f>+VLOOKUP(G461,Codigos_class_frutas[],2,0)</f>
        <v>Frutos de pepita</v>
      </c>
      <c r="G461" s="3" t="s">
        <v>671</v>
      </c>
      <c r="H461" s="3" t="s">
        <v>672</v>
      </c>
      <c r="I461" s="3" t="s">
        <v>200</v>
      </c>
      <c r="J461" s="2">
        <v>75</v>
      </c>
      <c r="K461" s="2">
        <v>20000</v>
      </c>
      <c r="L461" s="2">
        <v>20000</v>
      </c>
      <c r="M461" s="2">
        <v>20000</v>
      </c>
      <c r="N461" s="3" t="s">
        <v>220</v>
      </c>
      <c r="O461" s="9" t="s">
        <v>45</v>
      </c>
      <c r="P461" s="2">
        <f>+Precio_diario_frutas[[#This Row],[Precio promedio ponderado]]/Q461</f>
        <v>2000</v>
      </c>
      <c r="Q461" s="2">
        <f>+VLOOKUP(Precio_diario_frutas[[#This Row],[Unidad de comercialización]],Codigos_kg[],2,0)</f>
        <v>10</v>
      </c>
    </row>
    <row r="462" spans="1:17" x14ac:dyDescent="0.35">
      <c r="A462" s="10" t="s">
        <v>174</v>
      </c>
      <c r="B462" s="3" t="str">
        <f>+VLOOKUP(A462,Codigos_mercados_mayoristas[],2,0)</f>
        <v>Metropolitana</v>
      </c>
      <c r="C462" s="12">
        <v>44146</v>
      </c>
      <c r="D462" s="3">
        <f>+VLOOKUP(A462,Codigos_mercados_mayoristas[],3,0)</f>
        <v>13</v>
      </c>
      <c r="E462" s="11" t="s">
        <v>655</v>
      </c>
      <c r="F462" s="3" t="str">
        <f>+VLOOKUP(G462,Codigos_class_frutas[],2,0)</f>
        <v>Oleaginosos</v>
      </c>
      <c r="G462" s="3" t="s">
        <v>225</v>
      </c>
      <c r="H462" s="3" t="s">
        <v>288</v>
      </c>
      <c r="I462" s="3" t="s">
        <v>200</v>
      </c>
      <c r="J462" s="2">
        <v>150</v>
      </c>
      <c r="K462" s="2">
        <v>3000</v>
      </c>
      <c r="L462" s="2">
        <v>3000</v>
      </c>
      <c r="M462" s="2">
        <v>3000</v>
      </c>
      <c r="N462" s="3" t="s">
        <v>253</v>
      </c>
      <c r="O462" s="9" t="s">
        <v>118</v>
      </c>
      <c r="P462" s="2">
        <f>+Precio_diario_frutas[[#This Row],[Precio promedio ponderado]]/Q462</f>
        <v>3000</v>
      </c>
      <c r="Q462" s="2">
        <f>+VLOOKUP(Precio_diario_frutas[[#This Row],[Unidad de comercialización]],Codigos_kg[],2,0)</f>
        <v>1</v>
      </c>
    </row>
    <row r="463" spans="1:17" x14ac:dyDescent="0.35">
      <c r="A463" s="10" t="s">
        <v>174</v>
      </c>
      <c r="B463" s="3" t="str">
        <f>+VLOOKUP(A463,Codigos_mercados_mayoristas[],2,0)</f>
        <v>Metropolitana</v>
      </c>
      <c r="C463" s="12">
        <v>44146</v>
      </c>
      <c r="D463" s="3">
        <f>+VLOOKUP(A463,Codigos_mercados_mayoristas[],3,0)</f>
        <v>13</v>
      </c>
      <c r="E463" s="11" t="s">
        <v>655</v>
      </c>
      <c r="F463" s="3" t="str">
        <f>+VLOOKUP(G463,Codigos_class_frutas[],2,0)</f>
        <v>Oleaginosos</v>
      </c>
      <c r="G463" s="3" t="s">
        <v>225</v>
      </c>
      <c r="H463" s="3" t="s">
        <v>288</v>
      </c>
      <c r="I463" s="3" t="s">
        <v>19</v>
      </c>
      <c r="J463" s="2">
        <v>125</v>
      </c>
      <c r="K463" s="2">
        <v>2500</v>
      </c>
      <c r="L463" s="2">
        <v>2500</v>
      </c>
      <c r="M463" s="2">
        <v>2500</v>
      </c>
      <c r="N463" s="3" t="s">
        <v>253</v>
      </c>
      <c r="O463" s="9" t="s">
        <v>118</v>
      </c>
      <c r="P463" s="2">
        <f>+Precio_diario_frutas[[#This Row],[Precio promedio ponderado]]/Q463</f>
        <v>2500</v>
      </c>
      <c r="Q463" s="2">
        <f>+VLOOKUP(Precio_diario_frutas[[#This Row],[Unidad de comercialización]],Codigos_kg[],2,0)</f>
        <v>1</v>
      </c>
    </row>
    <row r="464" spans="1:17" x14ac:dyDescent="0.35">
      <c r="A464" s="10" t="s">
        <v>174</v>
      </c>
      <c r="B464" s="3" t="str">
        <f>+VLOOKUP(A464,Codigos_mercados_mayoristas[],2,0)</f>
        <v>Metropolitana</v>
      </c>
      <c r="C464" s="12">
        <v>44146</v>
      </c>
      <c r="D464" s="3">
        <f>+VLOOKUP(A464,Codigos_mercados_mayoristas[],3,0)</f>
        <v>13</v>
      </c>
      <c r="E464" s="11" t="s">
        <v>655</v>
      </c>
      <c r="F464" s="3" t="str">
        <f>+VLOOKUP(G464,Codigos_class_frutas[],2,0)</f>
        <v>Oleaginosos</v>
      </c>
      <c r="G464" s="3" t="s">
        <v>225</v>
      </c>
      <c r="H464" s="3" t="s">
        <v>288</v>
      </c>
      <c r="I464" s="3" t="s">
        <v>13</v>
      </c>
      <c r="J464" s="2">
        <v>80</v>
      </c>
      <c r="K464" s="2">
        <v>2200</v>
      </c>
      <c r="L464" s="2">
        <v>2200</v>
      </c>
      <c r="M464" s="2">
        <v>2200</v>
      </c>
      <c r="N464" s="3" t="s">
        <v>253</v>
      </c>
      <c r="O464" s="9" t="s">
        <v>118</v>
      </c>
      <c r="P464" s="2">
        <f>+Precio_diario_frutas[[#This Row],[Precio promedio ponderado]]/Q464</f>
        <v>2200</v>
      </c>
      <c r="Q464" s="2">
        <f>+VLOOKUP(Precio_diario_frutas[[#This Row],[Unidad de comercialización]],Codigos_kg[],2,0)</f>
        <v>1</v>
      </c>
    </row>
    <row r="465" spans="1:17" x14ac:dyDescent="0.35">
      <c r="A465" s="10" t="s">
        <v>174</v>
      </c>
      <c r="B465" s="3" t="str">
        <f>+VLOOKUP(A465,Codigos_mercados_mayoristas[],2,0)</f>
        <v>Metropolitana</v>
      </c>
      <c r="C465" s="12">
        <v>44146</v>
      </c>
      <c r="D465" s="3">
        <f>+VLOOKUP(A465,Codigos_mercados_mayoristas[],3,0)</f>
        <v>13</v>
      </c>
      <c r="E465" s="11" t="s">
        <v>655</v>
      </c>
      <c r="F465" s="3" t="str">
        <f>+VLOOKUP(G465,Codigos_class_frutas[],2,0)</f>
        <v>Oleaginosos</v>
      </c>
      <c r="G465" s="3" t="s">
        <v>225</v>
      </c>
      <c r="H465" s="3" t="s">
        <v>226</v>
      </c>
      <c r="I465" s="3" t="s">
        <v>200</v>
      </c>
      <c r="J465" s="2">
        <v>140</v>
      </c>
      <c r="K465" s="2">
        <v>3800</v>
      </c>
      <c r="L465" s="2">
        <v>3800</v>
      </c>
      <c r="M465" s="2">
        <v>3800</v>
      </c>
      <c r="N465" s="3" t="s">
        <v>253</v>
      </c>
      <c r="O465" s="9" t="s">
        <v>139</v>
      </c>
      <c r="P465" s="2">
        <f>+Precio_diario_frutas[[#This Row],[Precio promedio ponderado]]/Q465</f>
        <v>3800</v>
      </c>
      <c r="Q465" s="2">
        <f>+VLOOKUP(Precio_diario_frutas[[#This Row],[Unidad de comercialización]],Codigos_kg[],2,0)</f>
        <v>1</v>
      </c>
    </row>
    <row r="466" spans="1:17" x14ac:dyDescent="0.35">
      <c r="A466" s="10" t="s">
        <v>174</v>
      </c>
      <c r="B466" s="3" t="str">
        <f>+VLOOKUP(A466,Codigos_mercados_mayoristas[],2,0)</f>
        <v>Metropolitana</v>
      </c>
      <c r="C466" s="12">
        <v>44146</v>
      </c>
      <c r="D466" s="3">
        <f>+VLOOKUP(A466,Codigos_mercados_mayoristas[],3,0)</f>
        <v>13</v>
      </c>
      <c r="E466" s="11" t="s">
        <v>655</v>
      </c>
      <c r="F466" s="3" t="str">
        <f>+VLOOKUP(G466,Codigos_class_frutas[],2,0)</f>
        <v>Oleaginosos</v>
      </c>
      <c r="G466" s="3" t="s">
        <v>225</v>
      </c>
      <c r="H466" s="3" t="s">
        <v>226</v>
      </c>
      <c r="I466" s="3" t="s">
        <v>200</v>
      </c>
      <c r="J466" s="2">
        <v>150</v>
      </c>
      <c r="K466" s="2">
        <v>3700</v>
      </c>
      <c r="L466" s="2">
        <v>3700</v>
      </c>
      <c r="M466" s="2">
        <v>3700</v>
      </c>
      <c r="N466" s="3" t="s">
        <v>253</v>
      </c>
      <c r="O466" s="9" t="s">
        <v>118</v>
      </c>
      <c r="P466" s="2">
        <f>+Precio_diario_frutas[[#This Row],[Precio promedio ponderado]]/Q466</f>
        <v>3700</v>
      </c>
      <c r="Q466" s="2">
        <f>+VLOOKUP(Precio_diario_frutas[[#This Row],[Unidad de comercialización]],Codigos_kg[],2,0)</f>
        <v>1</v>
      </c>
    </row>
    <row r="467" spans="1:17" x14ac:dyDescent="0.35">
      <c r="A467" s="10" t="s">
        <v>174</v>
      </c>
      <c r="B467" s="3" t="str">
        <f>+VLOOKUP(A467,Codigos_mercados_mayoristas[],2,0)</f>
        <v>Metropolitana</v>
      </c>
      <c r="C467" s="12">
        <v>44146</v>
      </c>
      <c r="D467" s="3">
        <f>+VLOOKUP(A467,Codigos_mercados_mayoristas[],3,0)</f>
        <v>13</v>
      </c>
      <c r="E467" s="11" t="s">
        <v>655</v>
      </c>
      <c r="F467" s="3" t="str">
        <f>+VLOOKUP(G467,Codigos_class_frutas[],2,0)</f>
        <v>Oleaginosos</v>
      </c>
      <c r="G467" s="3" t="s">
        <v>225</v>
      </c>
      <c r="H467" s="3" t="s">
        <v>226</v>
      </c>
      <c r="I467" s="3" t="s">
        <v>200</v>
      </c>
      <c r="J467" s="2">
        <v>80</v>
      </c>
      <c r="K467" s="2">
        <v>3700</v>
      </c>
      <c r="L467" s="2">
        <v>3700</v>
      </c>
      <c r="M467" s="2">
        <v>3700</v>
      </c>
      <c r="N467" s="3" t="s">
        <v>253</v>
      </c>
      <c r="O467" s="9" t="s">
        <v>123</v>
      </c>
      <c r="P467" s="2">
        <f>+Precio_diario_frutas[[#This Row],[Precio promedio ponderado]]/Q467</f>
        <v>3700</v>
      </c>
      <c r="Q467" s="2">
        <f>+VLOOKUP(Precio_diario_frutas[[#This Row],[Unidad de comercialización]],Codigos_kg[],2,0)</f>
        <v>1</v>
      </c>
    </row>
    <row r="468" spans="1:17" x14ac:dyDescent="0.35">
      <c r="A468" s="10" t="s">
        <v>174</v>
      </c>
      <c r="B468" s="3" t="str">
        <f>+VLOOKUP(A468,Codigos_mercados_mayoristas[],2,0)</f>
        <v>Metropolitana</v>
      </c>
      <c r="C468" s="12">
        <v>44146</v>
      </c>
      <c r="D468" s="3">
        <f>+VLOOKUP(A468,Codigos_mercados_mayoristas[],3,0)</f>
        <v>13</v>
      </c>
      <c r="E468" s="11" t="s">
        <v>655</v>
      </c>
      <c r="F468" s="3" t="str">
        <f>+VLOOKUP(G468,Codigos_class_frutas[],2,0)</f>
        <v>Oleaginosos</v>
      </c>
      <c r="G468" s="3" t="s">
        <v>225</v>
      </c>
      <c r="H468" s="3" t="s">
        <v>226</v>
      </c>
      <c r="I468" s="3" t="s">
        <v>19</v>
      </c>
      <c r="J468" s="2">
        <v>150</v>
      </c>
      <c r="K468" s="2">
        <v>3500</v>
      </c>
      <c r="L468" s="2">
        <v>3500</v>
      </c>
      <c r="M468" s="2">
        <v>3500</v>
      </c>
      <c r="N468" s="3" t="s">
        <v>253</v>
      </c>
      <c r="O468" s="9" t="s">
        <v>139</v>
      </c>
      <c r="P468" s="2">
        <f>+Precio_diario_frutas[[#This Row],[Precio promedio ponderado]]/Q468</f>
        <v>3500</v>
      </c>
      <c r="Q468" s="2">
        <f>+VLOOKUP(Precio_diario_frutas[[#This Row],[Unidad de comercialización]],Codigos_kg[],2,0)</f>
        <v>1</v>
      </c>
    </row>
    <row r="469" spans="1:17" x14ac:dyDescent="0.35">
      <c r="A469" s="10" t="s">
        <v>174</v>
      </c>
      <c r="B469" s="3" t="str">
        <f>+VLOOKUP(A469,Codigos_mercados_mayoristas[],2,0)</f>
        <v>Metropolitana</v>
      </c>
      <c r="C469" s="12">
        <v>44146</v>
      </c>
      <c r="D469" s="3">
        <f>+VLOOKUP(A469,Codigos_mercados_mayoristas[],3,0)</f>
        <v>13</v>
      </c>
      <c r="E469" s="11" t="s">
        <v>655</v>
      </c>
      <c r="F469" s="3" t="str">
        <f>+VLOOKUP(G469,Codigos_class_frutas[],2,0)</f>
        <v>Oleaginosos</v>
      </c>
      <c r="G469" s="3" t="s">
        <v>225</v>
      </c>
      <c r="H469" s="3" t="s">
        <v>226</v>
      </c>
      <c r="I469" s="3" t="s">
        <v>19</v>
      </c>
      <c r="J469" s="2">
        <v>120</v>
      </c>
      <c r="K469" s="2">
        <v>3500</v>
      </c>
      <c r="L469" s="2">
        <v>3500</v>
      </c>
      <c r="M469" s="2">
        <v>3500</v>
      </c>
      <c r="N469" s="3" t="s">
        <v>253</v>
      </c>
      <c r="O469" s="9" t="s">
        <v>118</v>
      </c>
      <c r="P469" s="2">
        <f>+Precio_diario_frutas[[#This Row],[Precio promedio ponderado]]/Q469</f>
        <v>3500</v>
      </c>
      <c r="Q469" s="2">
        <f>+VLOOKUP(Precio_diario_frutas[[#This Row],[Unidad de comercialización]],Codigos_kg[],2,0)</f>
        <v>1</v>
      </c>
    </row>
    <row r="470" spans="1:17" x14ac:dyDescent="0.35">
      <c r="A470" s="10" t="s">
        <v>174</v>
      </c>
      <c r="B470" s="3" t="str">
        <f>+VLOOKUP(A470,Codigos_mercados_mayoristas[],2,0)</f>
        <v>Metropolitana</v>
      </c>
      <c r="C470" s="12">
        <v>44146</v>
      </c>
      <c r="D470" s="3">
        <f>+VLOOKUP(A470,Codigos_mercados_mayoristas[],3,0)</f>
        <v>13</v>
      </c>
      <c r="E470" s="11" t="s">
        <v>655</v>
      </c>
      <c r="F470" s="3" t="str">
        <f>+VLOOKUP(G470,Codigos_class_frutas[],2,0)</f>
        <v>Oleaginosos</v>
      </c>
      <c r="G470" s="3" t="s">
        <v>225</v>
      </c>
      <c r="H470" s="3" t="s">
        <v>226</v>
      </c>
      <c r="I470" s="3" t="s">
        <v>19</v>
      </c>
      <c r="J470" s="2">
        <v>80</v>
      </c>
      <c r="K470" s="2">
        <v>3500</v>
      </c>
      <c r="L470" s="2">
        <v>3500</v>
      </c>
      <c r="M470" s="2">
        <v>3500</v>
      </c>
      <c r="N470" s="3" t="s">
        <v>253</v>
      </c>
      <c r="O470" s="9" t="s">
        <v>123</v>
      </c>
      <c r="P470" s="2">
        <f>+Precio_diario_frutas[[#This Row],[Precio promedio ponderado]]/Q470</f>
        <v>3500</v>
      </c>
      <c r="Q470" s="2">
        <f>+VLOOKUP(Precio_diario_frutas[[#This Row],[Unidad de comercialización]],Codigos_kg[],2,0)</f>
        <v>1</v>
      </c>
    </row>
    <row r="471" spans="1:17" x14ac:dyDescent="0.35">
      <c r="A471" s="10" t="s">
        <v>174</v>
      </c>
      <c r="B471" s="3" t="str">
        <f>+VLOOKUP(A471,Codigos_mercados_mayoristas[],2,0)</f>
        <v>Metropolitana</v>
      </c>
      <c r="C471" s="12">
        <v>44146</v>
      </c>
      <c r="D471" s="3">
        <f>+VLOOKUP(A471,Codigos_mercados_mayoristas[],3,0)</f>
        <v>13</v>
      </c>
      <c r="E471" s="11" t="s">
        <v>655</v>
      </c>
      <c r="F471" s="3" t="str">
        <f>+VLOOKUP(G471,Codigos_class_frutas[],2,0)</f>
        <v>Oleaginosos</v>
      </c>
      <c r="G471" s="3" t="s">
        <v>225</v>
      </c>
      <c r="H471" s="3" t="s">
        <v>226</v>
      </c>
      <c r="I471" s="3" t="s">
        <v>13</v>
      </c>
      <c r="J471" s="2">
        <v>120</v>
      </c>
      <c r="K471" s="2">
        <v>3200</v>
      </c>
      <c r="L471" s="2">
        <v>3200</v>
      </c>
      <c r="M471" s="2">
        <v>3200</v>
      </c>
      <c r="N471" s="3" t="s">
        <v>253</v>
      </c>
      <c r="O471" s="9" t="s">
        <v>139</v>
      </c>
      <c r="P471" s="2">
        <f>+Precio_diario_frutas[[#This Row],[Precio promedio ponderado]]/Q471</f>
        <v>3200</v>
      </c>
      <c r="Q471" s="2">
        <f>+VLOOKUP(Precio_diario_frutas[[#This Row],[Unidad de comercialización]],Codigos_kg[],2,0)</f>
        <v>1</v>
      </c>
    </row>
    <row r="472" spans="1:17" x14ac:dyDescent="0.35">
      <c r="A472" s="10" t="s">
        <v>174</v>
      </c>
      <c r="B472" s="3" t="str">
        <f>+VLOOKUP(A472,Codigos_mercados_mayoristas[],2,0)</f>
        <v>Metropolitana</v>
      </c>
      <c r="C472" s="12">
        <v>44146</v>
      </c>
      <c r="D472" s="3">
        <f>+VLOOKUP(A472,Codigos_mercados_mayoristas[],3,0)</f>
        <v>13</v>
      </c>
      <c r="E472" s="11" t="s">
        <v>655</v>
      </c>
      <c r="F472" s="3" t="str">
        <f>+VLOOKUP(G472,Codigos_class_frutas[],2,0)</f>
        <v>Oleaginosos</v>
      </c>
      <c r="G472" s="3" t="s">
        <v>225</v>
      </c>
      <c r="H472" s="3" t="s">
        <v>226</v>
      </c>
      <c r="I472" s="3" t="s">
        <v>13</v>
      </c>
      <c r="J472" s="2">
        <v>80</v>
      </c>
      <c r="K472" s="2">
        <v>3200</v>
      </c>
      <c r="L472" s="2">
        <v>3200</v>
      </c>
      <c r="M472" s="2">
        <v>3200</v>
      </c>
      <c r="N472" s="3" t="s">
        <v>253</v>
      </c>
      <c r="O472" s="9" t="s">
        <v>118</v>
      </c>
      <c r="P472" s="2">
        <f>+Precio_diario_frutas[[#This Row],[Precio promedio ponderado]]/Q472</f>
        <v>3200</v>
      </c>
      <c r="Q472" s="2">
        <f>+VLOOKUP(Precio_diario_frutas[[#This Row],[Unidad de comercialización]],Codigos_kg[],2,0)</f>
        <v>1</v>
      </c>
    </row>
    <row r="473" spans="1:17" x14ac:dyDescent="0.35">
      <c r="A473" s="10" t="s">
        <v>174</v>
      </c>
      <c r="B473" s="3" t="str">
        <f>+VLOOKUP(A473,Codigos_mercados_mayoristas[],2,0)</f>
        <v>Metropolitana</v>
      </c>
      <c r="C473" s="12">
        <v>44146</v>
      </c>
      <c r="D473" s="3">
        <f>+VLOOKUP(A473,Codigos_mercados_mayoristas[],3,0)</f>
        <v>13</v>
      </c>
      <c r="E473" s="11" t="s">
        <v>655</v>
      </c>
      <c r="F473" s="3" t="str">
        <f>+VLOOKUP(G473,Codigos_class_frutas[],2,0)</f>
        <v>Tropicales y subtropicales</v>
      </c>
      <c r="G473" s="3" t="s">
        <v>198</v>
      </c>
      <c r="H473" s="3" t="s">
        <v>246</v>
      </c>
      <c r="I473" s="3" t="s">
        <v>200</v>
      </c>
      <c r="J473" s="2">
        <v>108</v>
      </c>
      <c r="K473" s="2">
        <v>20000</v>
      </c>
      <c r="L473" s="2">
        <v>19000</v>
      </c>
      <c r="M473" s="2">
        <v>19500</v>
      </c>
      <c r="N473" s="3" t="s">
        <v>88</v>
      </c>
      <c r="O473" s="9" t="s">
        <v>206</v>
      </c>
      <c r="P473" s="2">
        <f>+Precio_diario_frutas[[#This Row],[Precio promedio ponderado]]/Q473</f>
        <v>1950</v>
      </c>
      <c r="Q473" s="2">
        <f>+VLOOKUP(Precio_diario_frutas[[#This Row],[Unidad de comercialización]],Codigos_kg[],2,0)</f>
        <v>10</v>
      </c>
    </row>
    <row r="474" spans="1:17" x14ac:dyDescent="0.35">
      <c r="A474" s="10" t="s">
        <v>174</v>
      </c>
      <c r="B474" s="3" t="str">
        <f>+VLOOKUP(A474,Codigos_mercados_mayoristas[],2,0)</f>
        <v>Metropolitana</v>
      </c>
      <c r="C474" s="12">
        <v>44146</v>
      </c>
      <c r="D474" s="3">
        <f>+VLOOKUP(A474,Codigos_mercados_mayoristas[],3,0)</f>
        <v>13</v>
      </c>
      <c r="E474" s="11" t="s">
        <v>655</v>
      </c>
      <c r="F474" s="3" t="str">
        <f>+VLOOKUP(G474,Codigos_class_frutas[],2,0)</f>
        <v>Tropicales y subtropicales</v>
      </c>
      <c r="G474" s="3" t="s">
        <v>198</v>
      </c>
      <c r="H474" s="3" t="s">
        <v>246</v>
      </c>
      <c r="I474" s="3" t="s">
        <v>19</v>
      </c>
      <c r="J474" s="2">
        <v>108</v>
      </c>
      <c r="K474" s="2">
        <v>20000</v>
      </c>
      <c r="L474" s="2">
        <v>19000</v>
      </c>
      <c r="M474" s="2">
        <v>19500</v>
      </c>
      <c r="N474" s="3" t="s">
        <v>25</v>
      </c>
      <c r="O474" s="9" t="s">
        <v>206</v>
      </c>
      <c r="P474" s="2">
        <f>+Precio_diario_frutas[[#This Row],[Precio promedio ponderado]]/Q474</f>
        <v>1625</v>
      </c>
      <c r="Q474" s="2">
        <f>+VLOOKUP(Precio_diario_frutas[[#This Row],[Unidad de comercialización]],Codigos_kg[],2,0)</f>
        <v>12</v>
      </c>
    </row>
    <row r="475" spans="1:17" x14ac:dyDescent="0.35">
      <c r="A475" s="10" t="s">
        <v>174</v>
      </c>
      <c r="B475" s="3" t="str">
        <f>+VLOOKUP(A475,Codigos_mercados_mayoristas[],2,0)</f>
        <v>Metropolitana</v>
      </c>
      <c r="C475" s="12">
        <v>44146</v>
      </c>
      <c r="D475" s="3">
        <f>+VLOOKUP(A475,Codigos_mercados_mayoristas[],3,0)</f>
        <v>13</v>
      </c>
      <c r="E475" s="11" t="s">
        <v>655</v>
      </c>
      <c r="F475" s="3" t="str">
        <f>+VLOOKUP(G475,Codigos_class_frutas[],2,0)</f>
        <v>Tropicales y subtropicales</v>
      </c>
      <c r="G475" s="3" t="s">
        <v>198</v>
      </c>
      <c r="H475" s="3" t="s">
        <v>246</v>
      </c>
      <c r="I475" s="3" t="s">
        <v>13</v>
      </c>
      <c r="J475" s="2">
        <v>108</v>
      </c>
      <c r="K475" s="2">
        <v>20000</v>
      </c>
      <c r="L475" s="2">
        <v>19000</v>
      </c>
      <c r="M475" s="2">
        <v>19500</v>
      </c>
      <c r="N475" s="3" t="s">
        <v>202</v>
      </c>
      <c r="O475" s="9" t="s">
        <v>206</v>
      </c>
      <c r="P475" s="2">
        <f>+Precio_diario_frutas[[#This Row],[Precio promedio ponderado]]/Q475</f>
        <v>1392.8571428571429</v>
      </c>
      <c r="Q475" s="2">
        <f>+VLOOKUP(Precio_diario_frutas[[#This Row],[Unidad de comercialización]],Codigos_kg[],2,0)</f>
        <v>14</v>
      </c>
    </row>
    <row r="476" spans="1:17" x14ac:dyDescent="0.35">
      <c r="A476" s="10" t="s">
        <v>174</v>
      </c>
      <c r="B476" s="3" t="str">
        <f>+VLOOKUP(A476,Codigos_mercados_mayoristas[],2,0)</f>
        <v>Metropolitana</v>
      </c>
      <c r="C476" s="12">
        <v>44146</v>
      </c>
      <c r="D476" s="3">
        <f>+VLOOKUP(A476,Codigos_mercados_mayoristas[],3,0)</f>
        <v>13</v>
      </c>
      <c r="E476" s="11" t="s">
        <v>655</v>
      </c>
      <c r="F476" s="3" t="str">
        <f>+VLOOKUP(G476,Codigos_class_frutas[],2,0)</f>
        <v>Tropicales y subtropicales</v>
      </c>
      <c r="G476" s="3" t="s">
        <v>198</v>
      </c>
      <c r="H476" s="3" t="s">
        <v>246</v>
      </c>
      <c r="I476" s="3" t="s">
        <v>16</v>
      </c>
      <c r="J476" s="2">
        <v>216</v>
      </c>
      <c r="K476" s="2">
        <v>20000</v>
      </c>
      <c r="L476" s="2">
        <v>19000</v>
      </c>
      <c r="M476" s="2">
        <v>19500</v>
      </c>
      <c r="N476" s="3" t="s">
        <v>203</v>
      </c>
      <c r="O476" s="9" t="s">
        <v>206</v>
      </c>
      <c r="P476" s="2">
        <f>+Precio_diario_frutas[[#This Row],[Precio promedio ponderado]]/Q476</f>
        <v>1218.75</v>
      </c>
      <c r="Q476" s="2">
        <f>+VLOOKUP(Precio_diario_frutas[[#This Row],[Unidad de comercialización]],Codigos_kg[],2,0)</f>
        <v>16</v>
      </c>
    </row>
    <row r="477" spans="1:17" x14ac:dyDescent="0.35">
      <c r="A477" s="10" t="s">
        <v>174</v>
      </c>
      <c r="B477" s="3" t="str">
        <f>+VLOOKUP(A477,Codigos_mercados_mayoristas[],2,0)</f>
        <v>Metropolitana</v>
      </c>
      <c r="C477" s="12">
        <v>44146</v>
      </c>
      <c r="D477" s="3">
        <f>+VLOOKUP(A477,Codigos_mercados_mayoristas[],3,0)</f>
        <v>13</v>
      </c>
      <c r="E477" s="11" t="s">
        <v>655</v>
      </c>
      <c r="F477" s="3" t="str">
        <f>+VLOOKUP(G477,Codigos_class_frutas[],2,0)</f>
        <v>Tropicales y subtropicales</v>
      </c>
      <c r="G477" s="3" t="s">
        <v>204</v>
      </c>
      <c r="H477" s="3" t="s">
        <v>254</v>
      </c>
      <c r="I477" s="3" t="s">
        <v>19</v>
      </c>
      <c r="J477" s="2">
        <v>216</v>
      </c>
      <c r="K477" s="2">
        <v>14000</v>
      </c>
      <c r="L477" s="2">
        <v>13000</v>
      </c>
      <c r="M477" s="2">
        <v>13500</v>
      </c>
      <c r="N477" s="3" t="s">
        <v>147</v>
      </c>
      <c r="O477" s="9" t="s">
        <v>206</v>
      </c>
      <c r="P477" s="2">
        <f>+Precio_diario_frutas[[#This Row],[Precio promedio ponderado]]/Q477</f>
        <v>675</v>
      </c>
      <c r="Q477" s="2">
        <f>+VLOOKUP(Precio_diario_frutas[[#This Row],[Unidad de comercialización]],Codigos_kg[],2,0)</f>
        <v>20</v>
      </c>
    </row>
    <row r="478" spans="1:17" x14ac:dyDescent="0.35">
      <c r="A478" s="10" t="s">
        <v>174</v>
      </c>
      <c r="B478" s="3" t="str">
        <f>+VLOOKUP(A478,Codigos_mercados_mayoristas[],2,0)</f>
        <v>Metropolitana</v>
      </c>
      <c r="C478" s="12">
        <v>44146</v>
      </c>
      <c r="D478" s="3">
        <f>+VLOOKUP(A478,Codigos_mercados_mayoristas[],3,0)</f>
        <v>13</v>
      </c>
      <c r="E478" s="11" t="s">
        <v>655</v>
      </c>
      <c r="F478" s="3" t="str">
        <f>+VLOOKUP(G478,Codigos_class_frutas[],2,0)</f>
        <v>Tropicales y subtropicales</v>
      </c>
      <c r="G478" s="3" t="s">
        <v>204</v>
      </c>
      <c r="H478" s="3" t="s">
        <v>12</v>
      </c>
      <c r="I478" s="3" t="s">
        <v>247</v>
      </c>
      <c r="J478" s="2">
        <v>320</v>
      </c>
      <c r="K478" s="2">
        <v>10000</v>
      </c>
      <c r="L478" s="2">
        <v>10000</v>
      </c>
      <c r="M478" s="2">
        <v>10000</v>
      </c>
      <c r="N478" s="3" t="s">
        <v>147</v>
      </c>
      <c r="O478" s="9" t="s">
        <v>206</v>
      </c>
      <c r="P478" s="2">
        <f>+Precio_diario_frutas[[#This Row],[Precio promedio ponderado]]/Q478</f>
        <v>500</v>
      </c>
      <c r="Q478" s="2">
        <f>+VLOOKUP(Precio_diario_frutas[[#This Row],[Unidad de comercialización]],Codigos_kg[],2,0)</f>
        <v>20</v>
      </c>
    </row>
    <row r="479" spans="1:17" x14ac:dyDescent="0.35">
      <c r="A479" s="10" t="s">
        <v>174</v>
      </c>
      <c r="B479" s="3" t="str">
        <f>+VLOOKUP(A479,Codigos_mercados_mayoristas[],2,0)</f>
        <v>Metropolitana</v>
      </c>
      <c r="C479" s="12">
        <v>44146</v>
      </c>
      <c r="D479" s="3">
        <f>+VLOOKUP(A479,Codigos_mercados_mayoristas[],3,0)</f>
        <v>13</v>
      </c>
      <c r="E479" s="11" t="s">
        <v>655</v>
      </c>
      <c r="F479" s="3" t="str">
        <f>+VLOOKUP(G479,Codigos_class_frutas[],2,0)</f>
        <v>Tropicales y subtropicales</v>
      </c>
      <c r="G479" s="3" t="s">
        <v>204</v>
      </c>
      <c r="H479" s="3" t="s">
        <v>12</v>
      </c>
      <c r="I479" s="3" t="s">
        <v>205</v>
      </c>
      <c r="J479" s="2">
        <v>960</v>
      </c>
      <c r="K479" s="2">
        <v>12000</v>
      </c>
      <c r="L479" s="2">
        <v>11000</v>
      </c>
      <c r="M479" s="2">
        <v>11500</v>
      </c>
      <c r="N479" s="3" t="s">
        <v>147</v>
      </c>
      <c r="O479" s="9" t="s">
        <v>206</v>
      </c>
      <c r="P479" s="2">
        <f>+Precio_diario_frutas[[#This Row],[Precio promedio ponderado]]/Q479</f>
        <v>575</v>
      </c>
      <c r="Q479" s="2">
        <f>+VLOOKUP(Precio_diario_frutas[[#This Row],[Unidad de comercialización]],Codigos_kg[],2,0)</f>
        <v>20</v>
      </c>
    </row>
    <row r="480" spans="1:17" x14ac:dyDescent="0.35">
      <c r="A480" s="10" t="s">
        <v>174</v>
      </c>
      <c r="B480" s="3" t="str">
        <f>+VLOOKUP(A480,Codigos_mercados_mayoristas[],2,0)</f>
        <v>Metropolitana</v>
      </c>
      <c r="C480" s="12">
        <v>44146</v>
      </c>
      <c r="D480" s="3">
        <f>+VLOOKUP(A480,Codigos_mercados_mayoristas[],3,0)</f>
        <v>13</v>
      </c>
      <c r="E480" s="11" t="s">
        <v>655</v>
      </c>
      <c r="F480" s="3" t="str">
        <f>+VLOOKUP(G480,Codigos_class_frutas[],2,0)</f>
        <v>Tropicales y subtropicales</v>
      </c>
      <c r="G480" s="3" t="s">
        <v>204</v>
      </c>
      <c r="H480" s="3" t="s">
        <v>12</v>
      </c>
      <c r="I480" s="3" t="s">
        <v>255</v>
      </c>
      <c r="J480" s="2">
        <v>1680</v>
      </c>
      <c r="K480" s="2">
        <v>13000</v>
      </c>
      <c r="L480" s="2">
        <v>12000</v>
      </c>
      <c r="M480" s="2">
        <v>12500</v>
      </c>
      <c r="N480" s="3" t="s">
        <v>147</v>
      </c>
      <c r="O480" s="9" t="s">
        <v>206</v>
      </c>
      <c r="P480" s="2">
        <f>+Precio_diario_frutas[[#This Row],[Precio promedio ponderado]]/Q480</f>
        <v>625</v>
      </c>
      <c r="Q480" s="2">
        <f>+VLOOKUP(Precio_diario_frutas[[#This Row],[Unidad de comercialización]],Codigos_kg[],2,0)</f>
        <v>20</v>
      </c>
    </row>
    <row r="481" spans="1:17" x14ac:dyDescent="0.35">
      <c r="A481" s="8" t="s">
        <v>134</v>
      </c>
      <c r="B481" s="3" t="str">
        <f>+VLOOKUP(A481,Codigos_mercados_mayoristas[],2,0)</f>
        <v>Maule</v>
      </c>
      <c r="C481" s="12">
        <v>44146</v>
      </c>
      <c r="D481" s="3">
        <f>+VLOOKUP(A481,Codigos_mercados_mayoristas[],3,0)</f>
        <v>7</v>
      </c>
      <c r="E481" s="11" t="s">
        <v>655</v>
      </c>
      <c r="F481" s="3" t="str">
        <f>+VLOOKUP(G481,Codigos_class_frutas[],2,0)</f>
        <v>Otros</v>
      </c>
      <c r="G481" s="3" t="s">
        <v>209</v>
      </c>
      <c r="H481" s="3" t="s">
        <v>210</v>
      </c>
      <c r="I481" s="3" t="s">
        <v>200</v>
      </c>
      <c r="J481" s="2">
        <v>50</v>
      </c>
      <c r="K481" s="2">
        <v>18000</v>
      </c>
      <c r="L481" s="2">
        <v>18000</v>
      </c>
      <c r="M481" s="2">
        <v>18000</v>
      </c>
      <c r="N481" s="3" t="s">
        <v>220</v>
      </c>
      <c r="O481" s="9" t="s">
        <v>45</v>
      </c>
      <c r="P481" s="2">
        <f>+Precio_diario_frutas[[#This Row],[Precio promedio ponderado]]/Q481</f>
        <v>1800</v>
      </c>
      <c r="Q481" s="2">
        <f>+VLOOKUP(Precio_diario_frutas[[#This Row],[Unidad de comercialización]],Codigos_kg[],2,0)</f>
        <v>10</v>
      </c>
    </row>
    <row r="482" spans="1:17" x14ac:dyDescent="0.35">
      <c r="A482" s="8" t="s">
        <v>134</v>
      </c>
      <c r="B482" s="3" t="str">
        <f>+VLOOKUP(A482,Codigos_mercados_mayoristas[],2,0)</f>
        <v>Maule</v>
      </c>
      <c r="C482" s="12">
        <v>44146</v>
      </c>
      <c r="D482" s="3">
        <f>+VLOOKUP(A482,Codigos_mercados_mayoristas[],3,0)</f>
        <v>7</v>
      </c>
      <c r="E482" s="11" t="s">
        <v>655</v>
      </c>
      <c r="F482" s="3" t="str">
        <f>+VLOOKUP(G482,Codigos_class_frutas[],2,0)</f>
        <v>Otros</v>
      </c>
      <c r="G482" s="3" t="s">
        <v>209</v>
      </c>
      <c r="H482" s="3" t="s">
        <v>210</v>
      </c>
      <c r="I482" s="3" t="s">
        <v>19</v>
      </c>
      <c r="J482" s="2">
        <v>150</v>
      </c>
      <c r="K482" s="2">
        <v>17000</v>
      </c>
      <c r="L482" s="2">
        <v>17000</v>
      </c>
      <c r="M482" s="2">
        <v>17000</v>
      </c>
      <c r="N482" s="3" t="s">
        <v>220</v>
      </c>
      <c r="O482" s="9" t="s">
        <v>45</v>
      </c>
      <c r="P482" s="2">
        <f>+Precio_diario_frutas[[#This Row],[Precio promedio ponderado]]/Q482</f>
        <v>1700</v>
      </c>
      <c r="Q482" s="2">
        <f>+VLOOKUP(Precio_diario_frutas[[#This Row],[Unidad de comercialización]],Codigos_kg[],2,0)</f>
        <v>10</v>
      </c>
    </row>
    <row r="483" spans="1:17" x14ac:dyDescent="0.35">
      <c r="A483" s="8" t="s">
        <v>134</v>
      </c>
      <c r="B483" s="3" t="str">
        <f>+VLOOKUP(A483,Codigos_mercados_mayoristas[],2,0)</f>
        <v>Maule</v>
      </c>
      <c r="C483" s="12">
        <v>44146</v>
      </c>
      <c r="D483" s="3">
        <f>+VLOOKUP(A483,Codigos_mercados_mayoristas[],3,0)</f>
        <v>7</v>
      </c>
      <c r="E483" s="11" t="s">
        <v>655</v>
      </c>
      <c r="F483" s="3" t="str">
        <f>+VLOOKUP(G483,Codigos_class_frutas[],2,0)</f>
        <v>Otros</v>
      </c>
      <c r="G483" s="3" t="s">
        <v>209</v>
      </c>
      <c r="H483" s="3" t="s">
        <v>210</v>
      </c>
      <c r="I483" s="3" t="s">
        <v>13</v>
      </c>
      <c r="J483" s="2">
        <v>100</v>
      </c>
      <c r="K483" s="2">
        <v>16000</v>
      </c>
      <c r="L483" s="2">
        <v>16000</v>
      </c>
      <c r="M483" s="2">
        <v>16000</v>
      </c>
      <c r="N483" s="3" t="s">
        <v>220</v>
      </c>
      <c r="O483" s="9" t="s">
        <v>45</v>
      </c>
      <c r="P483" s="2">
        <f>+Precio_diario_frutas[[#This Row],[Precio promedio ponderado]]/Q483</f>
        <v>1600</v>
      </c>
      <c r="Q483" s="2">
        <f>+VLOOKUP(Precio_diario_frutas[[#This Row],[Unidad de comercialización]],Codigos_kg[],2,0)</f>
        <v>10</v>
      </c>
    </row>
    <row r="484" spans="1:17" x14ac:dyDescent="0.35">
      <c r="A484" s="8" t="s">
        <v>134</v>
      </c>
      <c r="B484" s="3" t="str">
        <f>+VLOOKUP(A484,Codigos_mercados_mayoristas[],2,0)</f>
        <v>Maule</v>
      </c>
      <c r="C484" s="12">
        <v>44146</v>
      </c>
      <c r="D484" s="3">
        <f>+VLOOKUP(A484,Codigos_mercados_mayoristas[],3,0)</f>
        <v>7</v>
      </c>
      <c r="E484" s="11" t="s">
        <v>655</v>
      </c>
      <c r="F484" s="3" t="str">
        <f>+VLOOKUP(G484,Codigos_class_frutas[],2,0)</f>
        <v>Frutos de hueso (carozo)</v>
      </c>
      <c r="G484" s="3" t="s">
        <v>277</v>
      </c>
      <c r="H484" s="3" t="s">
        <v>278</v>
      </c>
      <c r="I484" s="3" t="s">
        <v>19</v>
      </c>
      <c r="J484" s="2">
        <v>200</v>
      </c>
      <c r="K484" s="2">
        <v>14000</v>
      </c>
      <c r="L484" s="2">
        <v>14000</v>
      </c>
      <c r="M484" s="2">
        <v>14000</v>
      </c>
      <c r="N484" s="3" t="s">
        <v>279</v>
      </c>
      <c r="O484" s="9" t="s">
        <v>45</v>
      </c>
      <c r="P484" s="2">
        <f>+Precio_diario_frutas[[#This Row],[Precio promedio ponderado]]/Q484</f>
        <v>1400</v>
      </c>
      <c r="Q484" s="2">
        <f>+VLOOKUP(Precio_diario_frutas[[#This Row],[Unidad de comercialización]],Codigos_kg[],2,0)</f>
        <v>10</v>
      </c>
    </row>
    <row r="485" spans="1:17" x14ac:dyDescent="0.35">
      <c r="A485" s="8" t="s">
        <v>134</v>
      </c>
      <c r="B485" s="3" t="str">
        <f>+VLOOKUP(A485,Codigos_mercados_mayoristas[],2,0)</f>
        <v>Maule</v>
      </c>
      <c r="C485" s="12">
        <v>44146</v>
      </c>
      <c r="D485" s="3">
        <f>+VLOOKUP(A485,Codigos_mercados_mayoristas[],3,0)</f>
        <v>7</v>
      </c>
      <c r="E485" s="11" t="s">
        <v>655</v>
      </c>
      <c r="F485" s="3" t="str">
        <f>+VLOOKUP(G485,Codigos_class_frutas[],2,0)</f>
        <v>Frutos de hueso (carozo)</v>
      </c>
      <c r="G485" s="3" t="s">
        <v>277</v>
      </c>
      <c r="H485" s="3" t="s">
        <v>278</v>
      </c>
      <c r="I485" s="3" t="s">
        <v>19</v>
      </c>
      <c r="J485" s="2">
        <v>100</v>
      </c>
      <c r="K485" s="2">
        <v>19000</v>
      </c>
      <c r="L485" s="2">
        <v>19000</v>
      </c>
      <c r="M485" s="2">
        <v>19000</v>
      </c>
      <c r="N485" s="3" t="s">
        <v>673</v>
      </c>
      <c r="O485" s="9" t="s">
        <v>45</v>
      </c>
      <c r="P485" s="2">
        <f>+Precio_diario_frutas[[#This Row],[Precio promedio ponderado]]/Q485</f>
        <v>1055.5555555555557</v>
      </c>
      <c r="Q485" s="2">
        <f>+VLOOKUP(Precio_diario_frutas[[#This Row],[Unidad de comercialización]],Codigos_kg[],2,0)</f>
        <v>18</v>
      </c>
    </row>
    <row r="486" spans="1:17" x14ac:dyDescent="0.35">
      <c r="A486" s="8" t="s">
        <v>134</v>
      </c>
      <c r="B486" s="3" t="str">
        <f>+VLOOKUP(A486,Codigos_mercados_mayoristas[],2,0)</f>
        <v>Maule</v>
      </c>
      <c r="C486" s="12">
        <v>44146</v>
      </c>
      <c r="D486" s="3">
        <f>+VLOOKUP(A486,Codigos_mercados_mayoristas[],3,0)</f>
        <v>7</v>
      </c>
      <c r="E486" s="11" t="s">
        <v>655</v>
      </c>
      <c r="F486" s="3" t="str">
        <f>+VLOOKUP(G486,Codigos_class_frutas[],2,0)</f>
        <v>Berries</v>
      </c>
      <c r="G486" s="3" t="s">
        <v>212</v>
      </c>
      <c r="H486" s="3" t="s">
        <v>12</v>
      </c>
      <c r="I486" s="3" t="s">
        <v>200</v>
      </c>
      <c r="J486" s="2">
        <v>700</v>
      </c>
      <c r="K486" s="2">
        <v>10000</v>
      </c>
      <c r="L486" s="2">
        <v>10000</v>
      </c>
      <c r="M486" s="2">
        <v>10000</v>
      </c>
      <c r="N486" s="3" t="s">
        <v>213</v>
      </c>
      <c r="O486" s="9" t="s">
        <v>155</v>
      </c>
      <c r="P486" s="2">
        <f>+Precio_diario_frutas[[#This Row],[Precio promedio ponderado]]/Q486</f>
        <v>1428.5714285714287</v>
      </c>
      <c r="Q486" s="2">
        <f>+VLOOKUP(Precio_diario_frutas[[#This Row],[Unidad de comercialización]],Codigos_kg[],2,0)</f>
        <v>7</v>
      </c>
    </row>
    <row r="487" spans="1:17" x14ac:dyDescent="0.35">
      <c r="A487" s="8" t="s">
        <v>134</v>
      </c>
      <c r="B487" s="3" t="str">
        <f>+VLOOKUP(A487,Codigos_mercados_mayoristas[],2,0)</f>
        <v>Maule</v>
      </c>
      <c r="C487" s="12">
        <v>44146</v>
      </c>
      <c r="D487" s="3">
        <f>+VLOOKUP(A487,Codigos_mercados_mayoristas[],3,0)</f>
        <v>7</v>
      </c>
      <c r="E487" s="11" t="s">
        <v>655</v>
      </c>
      <c r="F487" s="3" t="str">
        <f>+VLOOKUP(G487,Codigos_class_frutas[],2,0)</f>
        <v>Berries</v>
      </c>
      <c r="G487" s="3" t="s">
        <v>212</v>
      </c>
      <c r="H487" s="3" t="s">
        <v>12</v>
      </c>
      <c r="I487" s="3" t="s">
        <v>200</v>
      </c>
      <c r="J487" s="2">
        <v>130</v>
      </c>
      <c r="K487" s="2">
        <v>10000</v>
      </c>
      <c r="L487" s="2">
        <v>10000</v>
      </c>
      <c r="M487" s="2">
        <v>10000</v>
      </c>
      <c r="N487" s="3" t="s">
        <v>213</v>
      </c>
      <c r="O487" s="9" t="s">
        <v>109</v>
      </c>
      <c r="P487" s="2">
        <f>+Precio_diario_frutas[[#This Row],[Precio promedio ponderado]]/Q487</f>
        <v>1428.5714285714287</v>
      </c>
      <c r="Q487" s="2">
        <f>+VLOOKUP(Precio_diario_frutas[[#This Row],[Unidad de comercialización]],Codigos_kg[],2,0)</f>
        <v>7</v>
      </c>
    </row>
    <row r="488" spans="1:17" x14ac:dyDescent="0.35">
      <c r="A488" s="8" t="s">
        <v>134</v>
      </c>
      <c r="B488" s="3" t="str">
        <f>+VLOOKUP(A488,Codigos_mercados_mayoristas[],2,0)</f>
        <v>Maule</v>
      </c>
      <c r="C488" s="12">
        <v>44146</v>
      </c>
      <c r="D488" s="3">
        <f>+VLOOKUP(A488,Codigos_mercados_mayoristas[],3,0)</f>
        <v>7</v>
      </c>
      <c r="E488" s="11" t="s">
        <v>655</v>
      </c>
      <c r="F488" s="3" t="str">
        <f>+VLOOKUP(G488,Codigos_class_frutas[],2,0)</f>
        <v>Berries</v>
      </c>
      <c r="G488" s="3" t="s">
        <v>212</v>
      </c>
      <c r="H488" s="3" t="s">
        <v>12</v>
      </c>
      <c r="I488" s="3" t="s">
        <v>19</v>
      </c>
      <c r="J488" s="2">
        <v>300</v>
      </c>
      <c r="K488" s="2">
        <v>9000</v>
      </c>
      <c r="L488" s="2">
        <v>9000</v>
      </c>
      <c r="M488" s="2">
        <v>9000</v>
      </c>
      <c r="N488" s="3" t="s">
        <v>213</v>
      </c>
      <c r="O488" s="9" t="s">
        <v>155</v>
      </c>
      <c r="P488" s="2">
        <f>+Precio_diario_frutas[[#This Row],[Precio promedio ponderado]]/Q488</f>
        <v>1285.7142857142858</v>
      </c>
      <c r="Q488" s="2">
        <f>+VLOOKUP(Precio_diario_frutas[[#This Row],[Unidad de comercialización]],Codigos_kg[],2,0)</f>
        <v>7</v>
      </c>
    </row>
    <row r="489" spans="1:17" x14ac:dyDescent="0.35">
      <c r="A489" s="8" t="s">
        <v>134</v>
      </c>
      <c r="B489" s="3" t="str">
        <f>+VLOOKUP(A489,Codigos_mercados_mayoristas[],2,0)</f>
        <v>Maule</v>
      </c>
      <c r="C489" s="12">
        <v>44146</v>
      </c>
      <c r="D489" s="3">
        <f>+VLOOKUP(A489,Codigos_mercados_mayoristas[],3,0)</f>
        <v>7</v>
      </c>
      <c r="E489" s="11" t="s">
        <v>655</v>
      </c>
      <c r="F489" s="3" t="str">
        <f>+VLOOKUP(G489,Codigos_class_frutas[],2,0)</f>
        <v>Berries</v>
      </c>
      <c r="G489" s="3" t="s">
        <v>212</v>
      </c>
      <c r="H489" s="3" t="s">
        <v>12</v>
      </c>
      <c r="I489" s="3" t="s">
        <v>13</v>
      </c>
      <c r="J489" s="2">
        <v>150</v>
      </c>
      <c r="K489" s="2">
        <v>6000</v>
      </c>
      <c r="L489" s="2">
        <v>6000</v>
      </c>
      <c r="M489" s="2">
        <v>6000</v>
      </c>
      <c r="N489" s="3" t="s">
        <v>213</v>
      </c>
      <c r="O489" s="9" t="s">
        <v>155</v>
      </c>
      <c r="P489" s="2">
        <f>+Precio_diario_frutas[[#This Row],[Precio promedio ponderado]]/Q489</f>
        <v>857.14285714285711</v>
      </c>
      <c r="Q489" s="2">
        <f>+VLOOKUP(Precio_diario_frutas[[#This Row],[Unidad de comercialización]],Codigos_kg[],2,0)</f>
        <v>7</v>
      </c>
    </row>
    <row r="490" spans="1:17" x14ac:dyDescent="0.35">
      <c r="A490" s="8" t="s">
        <v>134</v>
      </c>
      <c r="B490" s="3" t="str">
        <f>+VLOOKUP(A490,Codigos_mercados_mayoristas[],2,0)</f>
        <v>Maule</v>
      </c>
      <c r="C490" s="12">
        <v>44146</v>
      </c>
      <c r="D490" s="3">
        <f>+VLOOKUP(A490,Codigos_mercados_mayoristas[],3,0)</f>
        <v>7</v>
      </c>
      <c r="E490" s="11" t="s">
        <v>655</v>
      </c>
      <c r="F490" s="3" t="str">
        <f>+VLOOKUP(G490,Codigos_class_frutas[],2,0)</f>
        <v>Cítricos</v>
      </c>
      <c r="G490" s="3" t="s">
        <v>214</v>
      </c>
      <c r="H490" s="3" t="s">
        <v>12</v>
      </c>
      <c r="I490" s="3" t="s">
        <v>215</v>
      </c>
      <c r="J490" s="2">
        <v>450</v>
      </c>
      <c r="K490" s="2">
        <v>6000</v>
      </c>
      <c r="L490" s="2">
        <v>6000</v>
      </c>
      <c r="M490" s="2">
        <v>6000</v>
      </c>
      <c r="N490" s="3" t="s">
        <v>259</v>
      </c>
      <c r="O490" s="9" t="s">
        <v>155</v>
      </c>
      <c r="P490" s="2">
        <f>+Precio_diario_frutas[[#This Row],[Precio promedio ponderado]]/Q490</f>
        <v>428.57142857142856</v>
      </c>
      <c r="Q490" s="2">
        <f>+VLOOKUP(Precio_diario_frutas[[#This Row],[Unidad de comercialización]],Codigos_kg[],2,0)</f>
        <v>14</v>
      </c>
    </row>
    <row r="491" spans="1:17" x14ac:dyDescent="0.35">
      <c r="A491" s="8" t="s">
        <v>134</v>
      </c>
      <c r="B491" s="3" t="str">
        <f>+VLOOKUP(A491,Codigos_mercados_mayoristas[],2,0)</f>
        <v>Maule</v>
      </c>
      <c r="C491" s="12">
        <v>44146</v>
      </c>
      <c r="D491" s="3">
        <f>+VLOOKUP(A491,Codigos_mercados_mayoristas[],3,0)</f>
        <v>7</v>
      </c>
      <c r="E491" s="11" t="s">
        <v>655</v>
      </c>
      <c r="F491" s="3" t="str">
        <f>+VLOOKUP(G491,Codigos_class_frutas[],2,0)</f>
        <v>Cítricos</v>
      </c>
      <c r="G491" s="3" t="s">
        <v>214</v>
      </c>
      <c r="H491" s="3" t="s">
        <v>12</v>
      </c>
      <c r="I491" s="3" t="s">
        <v>215</v>
      </c>
      <c r="J491" s="2">
        <v>500</v>
      </c>
      <c r="K491" s="2">
        <v>6500</v>
      </c>
      <c r="L491" s="2">
        <v>6500</v>
      </c>
      <c r="M491" s="2">
        <v>6500</v>
      </c>
      <c r="N491" s="3" t="s">
        <v>259</v>
      </c>
      <c r="O491" s="9" t="s">
        <v>123</v>
      </c>
      <c r="P491" s="2">
        <f>+Precio_diario_frutas[[#This Row],[Precio promedio ponderado]]/Q491</f>
        <v>464.28571428571428</v>
      </c>
      <c r="Q491" s="2">
        <f>+VLOOKUP(Precio_diario_frutas[[#This Row],[Unidad de comercialización]],Codigos_kg[],2,0)</f>
        <v>14</v>
      </c>
    </row>
    <row r="492" spans="1:17" x14ac:dyDescent="0.35">
      <c r="A492" s="8" t="s">
        <v>134</v>
      </c>
      <c r="B492" s="3" t="str">
        <f>+VLOOKUP(A492,Codigos_mercados_mayoristas[],2,0)</f>
        <v>Maule</v>
      </c>
      <c r="C492" s="12">
        <v>44146</v>
      </c>
      <c r="D492" s="3">
        <f>+VLOOKUP(A492,Codigos_mercados_mayoristas[],3,0)</f>
        <v>7</v>
      </c>
      <c r="E492" s="11" t="s">
        <v>655</v>
      </c>
      <c r="F492" s="3" t="str">
        <f>+VLOOKUP(G492,Codigos_class_frutas[],2,0)</f>
        <v>Cítricos</v>
      </c>
      <c r="G492" s="3" t="s">
        <v>214</v>
      </c>
      <c r="H492" s="3" t="s">
        <v>12</v>
      </c>
      <c r="I492" s="3" t="s">
        <v>271</v>
      </c>
      <c r="J492" s="2">
        <v>250</v>
      </c>
      <c r="K492" s="2">
        <v>7000</v>
      </c>
      <c r="L492" s="2">
        <v>7000</v>
      </c>
      <c r="M492" s="2">
        <v>7000</v>
      </c>
      <c r="N492" s="3" t="s">
        <v>259</v>
      </c>
      <c r="O492" s="9" t="s">
        <v>155</v>
      </c>
      <c r="P492" s="2">
        <f>+Precio_diario_frutas[[#This Row],[Precio promedio ponderado]]/Q492</f>
        <v>500</v>
      </c>
      <c r="Q492" s="2">
        <f>+VLOOKUP(Precio_diario_frutas[[#This Row],[Unidad de comercialización]],Codigos_kg[],2,0)</f>
        <v>14</v>
      </c>
    </row>
    <row r="493" spans="1:17" x14ac:dyDescent="0.35">
      <c r="A493" s="8" t="s">
        <v>134</v>
      </c>
      <c r="B493" s="3" t="str">
        <f>+VLOOKUP(A493,Codigos_mercados_mayoristas[],2,0)</f>
        <v>Maule</v>
      </c>
      <c r="C493" s="12">
        <v>44146</v>
      </c>
      <c r="D493" s="3">
        <f>+VLOOKUP(A493,Codigos_mercados_mayoristas[],3,0)</f>
        <v>7</v>
      </c>
      <c r="E493" s="11" t="s">
        <v>655</v>
      </c>
      <c r="F493" s="3" t="str">
        <f>+VLOOKUP(G493,Codigos_class_frutas[],2,0)</f>
        <v>Cítricos</v>
      </c>
      <c r="G493" s="3" t="s">
        <v>214</v>
      </c>
      <c r="H493" s="3" t="s">
        <v>12</v>
      </c>
      <c r="I493" s="3" t="s">
        <v>271</v>
      </c>
      <c r="J493" s="2">
        <v>400</v>
      </c>
      <c r="K493" s="2">
        <v>7000</v>
      </c>
      <c r="L493" s="2">
        <v>7000</v>
      </c>
      <c r="M493" s="2">
        <v>7000</v>
      </c>
      <c r="N493" s="3" t="s">
        <v>259</v>
      </c>
      <c r="O493" s="9" t="s">
        <v>123</v>
      </c>
      <c r="P493" s="2">
        <f>+Precio_diario_frutas[[#This Row],[Precio promedio ponderado]]/Q493</f>
        <v>500</v>
      </c>
      <c r="Q493" s="2">
        <f>+VLOOKUP(Precio_diario_frutas[[#This Row],[Unidad de comercialización]],Codigos_kg[],2,0)</f>
        <v>14</v>
      </c>
    </row>
    <row r="494" spans="1:17" x14ac:dyDescent="0.35">
      <c r="A494" s="8" t="s">
        <v>134</v>
      </c>
      <c r="B494" s="3" t="str">
        <f>+VLOOKUP(A494,Codigos_mercados_mayoristas[],2,0)</f>
        <v>Maule</v>
      </c>
      <c r="C494" s="12">
        <v>44146</v>
      </c>
      <c r="D494" s="3">
        <f>+VLOOKUP(A494,Codigos_mercados_mayoristas[],3,0)</f>
        <v>7</v>
      </c>
      <c r="E494" s="11" t="s">
        <v>655</v>
      </c>
      <c r="F494" s="3" t="str">
        <f>+VLOOKUP(G494,Codigos_class_frutas[],2,0)</f>
        <v>Cítricos</v>
      </c>
      <c r="G494" s="3" t="s">
        <v>218</v>
      </c>
      <c r="H494" s="3" t="s">
        <v>219</v>
      </c>
      <c r="I494" s="3" t="s">
        <v>19</v>
      </c>
      <c r="J494" s="2">
        <v>140</v>
      </c>
      <c r="K494" s="2">
        <v>13000</v>
      </c>
      <c r="L494" s="2">
        <v>13000</v>
      </c>
      <c r="M494" s="2">
        <v>13000</v>
      </c>
      <c r="N494" s="3" t="s">
        <v>29</v>
      </c>
      <c r="O494" s="9" t="s">
        <v>45</v>
      </c>
      <c r="P494" s="2">
        <f>+Precio_diario_frutas[[#This Row],[Precio promedio ponderado]]/Q494</f>
        <v>866.66666666666663</v>
      </c>
      <c r="Q494" s="2">
        <f>+VLOOKUP(Precio_diario_frutas[[#This Row],[Unidad de comercialización]],Codigos_kg[],2,0)</f>
        <v>15</v>
      </c>
    </row>
    <row r="495" spans="1:17" x14ac:dyDescent="0.35">
      <c r="A495" s="8" t="s">
        <v>134</v>
      </c>
      <c r="B495" s="3" t="str">
        <f>+VLOOKUP(A495,Codigos_mercados_mayoristas[],2,0)</f>
        <v>Maule</v>
      </c>
      <c r="C495" s="12">
        <v>44146</v>
      </c>
      <c r="D495" s="3">
        <f>+VLOOKUP(A495,Codigos_mercados_mayoristas[],3,0)</f>
        <v>7</v>
      </c>
      <c r="E495" s="11" t="s">
        <v>655</v>
      </c>
      <c r="F495" s="3" t="str">
        <f>+VLOOKUP(G495,Codigos_class_frutas[],2,0)</f>
        <v>Cítricos</v>
      </c>
      <c r="G495" s="3" t="s">
        <v>221</v>
      </c>
      <c r="H495" s="3" t="s">
        <v>224</v>
      </c>
      <c r="I495" s="3" t="s">
        <v>19</v>
      </c>
      <c r="J495" s="2">
        <v>260</v>
      </c>
      <c r="K495" s="2">
        <v>13000</v>
      </c>
      <c r="L495" s="2">
        <v>12000</v>
      </c>
      <c r="M495" s="2">
        <v>12385</v>
      </c>
      <c r="N495" s="3" t="s">
        <v>261</v>
      </c>
      <c r="O495" s="9" t="s">
        <v>123</v>
      </c>
      <c r="P495" s="2">
        <f>+Precio_diario_frutas[[#This Row],[Precio promedio ponderado]]/Q495</f>
        <v>825.66666666666663</v>
      </c>
      <c r="Q495" s="2">
        <f>+VLOOKUP(Precio_diario_frutas[[#This Row],[Unidad de comercialización]],Codigos_kg[],2,0)</f>
        <v>15</v>
      </c>
    </row>
    <row r="496" spans="1:17" x14ac:dyDescent="0.35">
      <c r="A496" s="8" t="s">
        <v>134</v>
      </c>
      <c r="B496" s="3" t="str">
        <f>+VLOOKUP(A496,Codigos_mercados_mayoristas[],2,0)</f>
        <v>Maule</v>
      </c>
      <c r="C496" s="12">
        <v>44146</v>
      </c>
      <c r="D496" s="3">
        <f>+VLOOKUP(A496,Codigos_mercados_mayoristas[],3,0)</f>
        <v>7</v>
      </c>
      <c r="E496" s="11" t="s">
        <v>655</v>
      </c>
      <c r="F496" s="3" t="str">
        <f>+VLOOKUP(G496,Codigos_class_frutas[],2,0)</f>
        <v>Cítricos</v>
      </c>
      <c r="G496" s="3" t="s">
        <v>221</v>
      </c>
      <c r="H496" s="3" t="s">
        <v>263</v>
      </c>
      <c r="I496" s="3" t="s">
        <v>19</v>
      </c>
      <c r="J496" s="2">
        <v>410</v>
      </c>
      <c r="K496" s="2">
        <v>13000</v>
      </c>
      <c r="L496" s="2">
        <v>12000</v>
      </c>
      <c r="M496" s="2">
        <v>12488</v>
      </c>
      <c r="N496" s="3" t="s">
        <v>261</v>
      </c>
      <c r="O496" s="9" t="s">
        <v>155</v>
      </c>
      <c r="P496" s="2">
        <f>+Precio_diario_frutas[[#This Row],[Precio promedio ponderado]]/Q496</f>
        <v>832.5333333333333</v>
      </c>
      <c r="Q496" s="2">
        <f>+VLOOKUP(Precio_diario_frutas[[#This Row],[Unidad de comercialización]],Codigos_kg[],2,0)</f>
        <v>15</v>
      </c>
    </row>
    <row r="497" spans="1:17" x14ac:dyDescent="0.35">
      <c r="A497" s="8" t="s">
        <v>134</v>
      </c>
      <c r="B497" s="3" t="str">
        <f>+VLOOKUP(A497,Codigos_mercados_mayoristas[],2,0)</f>
        <v>Maule</v>
      </c>
      <c r="C497" s="12">
        <v>44146</v>
      </c>
      <c r="D497" s="3">
        <f>+VLOOKUP(A497,Codigos_mercados_mayoristas[],3,0)</f>
        <v>7</v>
      </c>
      <c r="E497" s="11" t="s">
        <v>655</v>
      </c>
      <c r="F497" s="3" t="str">
        <f>+VLOOKUP(G497,Codigos_class_frutas[],2,0)</f>
        <v>Cítricos</v>
      </c>
      <c r="G497" s="3" t="s">
        <v>221</v>
      </c>
      <c r="H497" s="3" t="s">
        <v>263</v>
      </c>
      <c r="I497" s="3" t="s">
        <v>19</v>
      </c>
      <c r="J497" s="2">
        <v>240</v>
      </c>
      <c r="K497" s="2">
        <v>12000</v>
      </c>
      <c r="L497" s="2">
        <v>12000</v>
      </c>
      <c r="M497" s="2">
        <v>12000</v>
      </c>
      <c r="N497" s="3" t="s">
        <v>261</v>
      </c>
      <c r="O497" s="9" t="s">
        <v>123</v>
      </c>
      <c r="P497" s="2">
        <f>+Precio_diario_frutas[[#This Row],[Precio promedio ponderado]]/Q497</f>
        <v>800</v>
      </c>
      <c r="Q497" s="2">
        <f>+VLOOKUP(Precio_diario_frutas[[#This Row],[Unidad de comercialización]],Codigos_kg[],2,0)</f>
        <v>15</v>
      </c>
    </row>
    <row r="498" spans="1:17" x14ac:dyDescent="0.35">
      <c r="A498" s="8" t="s">
        <v>134</v>
      </c>
      <c r="B498" s="3" t="str">
        <f>+VLOOKUP(A498,Codigos_mercados_mayoristas[],2,0)</f>
        <v>Maule</v>
      </c>
      <c r="C498" s="12">
        <v>44146</v>
      </c>
      <c r="D498" s="3">
        <f>+VLOOKUP(A498,Codigos_mercados_mayoristas[],3,0)</f>
        <v>7</v>
      </c>
      <c r="E498" s="11" t="s">
        <v>655</v>
      </c>
      <c r="F498" s="3" t="str">
        <f>+VLOOKUP(G498,Codigos_class_frutas[],2,0)</f>
        <v>Oleaginosos</v>
      </c>
      <c r="G498" s="3" t="s">
        <v>225</v>
      </c>
      <c r="H498" s="3" t="s">
        <v>226</v>
      </c>
      <c r="I498" s="3" t="s">
        <v>200</v>
      </c>
      <c r="J498" s="2">
        <v>120</v>
      </c>
      <c r="K498" s="2">
        <v>3700</v>
      </c>
      <c r="L498" s="2">
        <v>3700</v>
      </c>
      <c r="M498" s="2">
        <v>3700</v>
      </c>
      <c r="N498" s="3" t="s">
        <v>265</v>
      </c>
      <c r="O498" s="9" t="s">
        <v>266</v>
      </c>
      <c r="P498" s="2">
        <f>+Precio_diario_frutas[[#This Row],[Precio promedio ponderado]]/Q498</f>
        <v>462.5</v>
      </c>
      <c r="Q498" s="2">
        <f>+VLOOKUP(Precio_diario_frutas[[#This Row],[Unidad de comercialización]],Codigos_kg[],2,0)</f>
        <v>8</v>
      </c>
    </row>
    <row r="499" spans="1:17" x14ac:dyDescent="0.35">
      <c r="A499" s="8" t="s">
        <v>134</v>
      </c>
      <c r="B499" s="3" t="str">
        <f>+VLOOKUP(A499,Codigos_mercados_mayoristas[],2,0)</f>
        <v>Maule</v>
      </c>
      <c r="C499" s="12">
        <v>44146</v>
      </c>
      <c r="D499" s="3">
        <f>+VLOOKUP(A499,Codigos_mercados_mayoristas[],3,0)</f>
        <v>7</v>
      </c>
      <c r="E499" s="11" t="s">
        <v>655</v>
      </c>
      <c r="F499" s="3" t="str">
        <f>+VLOOKUP(G499,Codigos_class_frutas[],2,0)</f>
        <v>Oleaginosos</v>
      </c>
      <c r="G499" s="3" t="s">
        <v>225</v>
      </c>
      <c r="H499" s="3" t="s">
        <v>226</v>
      </c>
      <c r="I499" s="3" t="s">
        <v>19</v>
      </c>
      <c r="J499" s="2">
        <v>80</v>
      </c>
      <c r="K499" s="2">
        <v>3500</v>
      </c>
      <c r="L499" s="2">
        <v>3500</v>
      </c>
      <c r="M499" s="2">
        <v>3500</v>
      </c>
      <c r="N499" s="3" t="s">
        <v>265</v>
      </c>
      <c r="O499" s="9" t="s">
        <v>266</v>
      </c>
      <c r="P499" s="2">
        <f>+Precio_diario_frutas[[#This Row],[Precio promedio ponderado]]/Q499</f>
        <v>437.5</v>
      </c>
      <c r="Q499" s="2">
        <f>+VLOOKUP(Precio_diario_frutas[[#This Row],[Unidad de comercialización]],Codigos_kg[],2,0)</f>
        <v>8</v>
      </c>
    </row>
    <row r="500" spans="1:17" x14ac:dyDescent="0.35">
      <c r="A500" s="8" t="s">
        <v>134</v>
      </c>
      <c r="B500" s="3" t="str">
        <f>+VLOOKUP(A500,Codigos_mercados_mayoristas[],2,0)</f>
        <v>Maule</v>
      </c>
      <c r="C500" s="12">
        <v>44146</v>
      </c>
      <c r="D500" s="3">
        <f>+VLOOKUP(A500,Codigos_mercados_mayoristas[],3,0)</f>
        <v>7</v>
      </c>
      <c r="E500" s="11" t="s">
        <v>655</v>
      </c>
      <c r="F500" s="3" t="str">
        <f>+VLOOKUP(G500,Codigos_class_frutas[],2,0)</f>
        <v>Oleaginosos</v>
      </c>
      <c r="G500" s="3" t="s">
        <v>225</v>
      </c>
      <c r="H500" s="3" t="s">
        <v>226</v>
      </c>
      <c r="I500" s="3" t="s">
        <v>19</v>
      </c>
      <c r="J500" s="2">
        <v>100</v>
      </c>
      <c r="K500" s="2">
        <v>3300</v>
      </c>
      <c r="L500" s="2">
        <v>3300</v>
      </c>
      <c r="M500" s="2">
        <v>3300</v>
      </c>
      <c r="N500" s="3" t="s">
        <v>265</v>
      </c>
      <c r="O500" s="9" t="s">
        <v>123</v>
      </c>
      <c r="P500" s="2">
        <f>+Precio_diario_frutas[[#This Row],[Precio promedio ponderado]]/Q500</f>
        <v>412.5</v>
      </c>
      <c r="Q500" s="2">
        <f>+VLOOKUP(Precio_diario_frutas[[#This Row],[Unidad de comercialización]],Codigos_kg[],2,0)</f>
        <v>8</v>
      </c>
    </row>
    <row r="501" spans="1:17" x14ac:dyDescent="0.35">
      <c r="A501" s="8" t="s">
        <v>134</v>
      </c>
      <c r="B501" s="3" t="str">
        <f>+VLOOKUP(A501,Codigos_mercados_mayoristas[],2,0)</f>
        <v>Maule</v>
      </c>
      <c r="C501" s="12">
        <v>44146</v>
      </c>
      <c r="D501" s="3">
        <f>+VLOOKUP(A501,Codigos_mercados_mayoristas[],3,0)</f>
        <v>7</v>
      </c>
      <c r="E501" s="11" t="s">
        <v>655</v>
      </c>
      <c r="F501" s="3" t="str">
        <f>+VLOOKUP(G501,Codigos_class_frutas[],2,0)</f>
        <v>Oleaginosos</v>
      </c>
      <c r="G501" s="3" t="s">
        <v>225</v>
      </c>
      <c r="H501" s="3" t="s">
        <v>226</v>
      </c>
      <c r="I501" s="3" t="s">
        <v>13</v>
      </c>
      <c r="J501" s="2">
        <v>50</v>
      </c>
      <c r="K501" s="2">
        <v>3200</v>
      </c>
      <c r="L501" s="2">
        <v>3200</v>
      </c>
      <c r="M501" s="2">
        <v>3200</v>
      </c>
      <c r="N501" s="3" t="s">
        <v>265</v>
      </c>
      <c r="O501" s="9" t="s">
        <v>266</v>
      </c>
      <c r="P501" s="2">
        <f>+Precio_diario_frutas[[#This Row],[Precio promedio ponderado]]/Q501</f>
        <v>400</v>
      </c>
      <c r="Q501" s="2">
        <f>+VLOOKUP(Precio_diario_frutas[[#This Row],[Unidad de comercialización]],Codigos_kg[],2,0)</f>
        <v>8</v>
      </c>
    </row>
    <row r="502" spans="1:17" x14ac:dyDescent="0.35">
      <c r="A502" s="8" t="s">
        <v>134</v>
      </c>
      <c r="B502" s="3" t="str">
        <f>+VLOOKUP(A502,Codigos_mercados_mayoristas[],2,0)</f>
        <v>Maule</v>
      </c>
      <c r="C502" s="12">
        <v>44146</v>
      </c>
      <c r="D502" s="3">
        <f>+VLOOKUP(A502,Codigos_mercados_mayoristas[],3,0)</f>
        <v>7</v>
      </c>
      <c r="E502" s="11" t="s">
        <v>655</v>
      </c>
      <c r="F502" s="3" t="str">
        <f>+VLOOKUP(G502,Codigos_class_frutas[],2,0)</f>
        <v>Oleaginosos</v>
      </c>
      <c r="G502" s="3" t="s">
        <v>225</v>
      </c>
      <c r="H502" s="3" t="s">
        <v>226</v>
      </c>
      <c r="I502" s="3" t="s">
        <v>13</v>
      </c>
      <c r="J502" s="2">
        <v>140</v>
      </c>
      <c r="K502" s="2">
        <v>3000</v>
      </c>
      <c r="L502" s="2">
        <v>3000</v>
      </c>
      <c r="M502" s="2">
        <v>3000</v>
      </c>
      <c r="N502" s="3" t="s">
        <v>265</v>
      </c>
      <c r="O502" s="9" t="s">
        <v>123</v>
      </c>
      <c r="P502" s="2">
        <f>+Precio_diario_frutas[[#This Row],[Precio promedio ponderado]]/Q502</f>
        <v>375</v>
      </c>
      <c r="Q502" s="2">
        <f>+VLOOKUP(Precio_diario_frutas[[#This Row],[Unidad de comercialización]],Codigos_kg[],2,0)</f>
        <v>8</v>
      </c>
    </row>
    <row r="503" spans="1:17" x14ac:dyDescent="0.35">
      <c r="A503" s="8" t="s">
        <v>134</v>
      </c>
      <c r="B503" s="3" t="str">
        <f>+VLOOKUP(A503,Codigos_mercados_mayoristas[],2,0)</f>
        <v>Maule</v>
      </c>
      <c r="C503" s="12">
        <v>44146</v>
      </c>
      <c r="D503" s="3">
        <f>+VLOOKUP(A503,Codigos_mercados_mayoristas[],3,0)</f>
        <v>7</v>
      </c>
      <c r="E503" s="11" t="s">
        <v>655</v>
      </c>
      <c r="F503" s="3" t="str">
        <f>+VLOOKUP(G503,Codigos_class_frutas[],2,0)</f>
        <v>Oleaginosos</v>
      </c>
      <c r="G503" s="3" t="s">
        <v>225</v>
      </c>
      <c r="H503" s="3" t="s">
        <v>226</v>
      </c>
      <c r="I503" s="3" t="s">
        <v>16</v>
      </c>
      <c r="J503" s="2">
        <v>60</v>
      </c>
      <c r="K503" s="2">
        <v>2800</v>
      </c>
      <c r="L503" s="2">
        <v>2800</v>
      </c>
      <c r="M503" s="2">
        <v>2800</v>
      </c>
      <c r="N503" s="3" t="s">
        <v>265</v>
      </c>
      <c r="O503" s="9" t="s">
        <v>123</v>
      </c>
      <c r="P503" s="2">
        <f>+Precio_diario_frutas[[#This Row],[Precio promedio ponderado]]/Q503</f>
        <v>350</v>
      </c>
      <c r="Q503" s="2">
        <f>+VLOOKUP(Precio_diario_frutas[[#This Row],[Unidad de comercialización]],Codigos_kg[],2,0)</f>
        <v>8</v>
      </c>
    </row>
    <row r="504" spans="1:17" x14ac:dyDescent="0.35">
      <c r="A504" s="8" t="s">
        <v>134</v>
      </c>
      <c r="B504" s="3" t="str">
        <f>+VLOOKUP(A504,Codigos_mercados_mayoristas[],2,0)</f>
        <v>Maule</v>
      </c>
      <c r="C504" s="12">
        <v>44146</v>
      </c>
      <c r="D504" s="3">
        <f>+VLOOKUP(A504,Codigos_mercados_mayoristas[],3,0)</f>
        <v>7</v>
      </c>
      <c r="E504" s="11" t="s">
        <v>655</v>
      </c>
      <c r="F504" s="3" t="str">
        <f>+VLOOKUP(G504,Codigos_class_frutas[],2,0)</f>
        <v>Tropicales y subtropicales</v>
      </c>
      <c r="G504" s="3" t="s">
        <v>198</v>
      </c>
      <c r="H504" s="3" t="s">
        <v>246</v>
      </c>
      <c r="I504" s="3" t="s">
        <v>13</v>
      </c>
      <c r="J504" s="2">
        <v>120</v>
      </c>
      <c r="K504" s="2">
        <v>20000</v>
      </c>
      <c r="L504" s="2">
        <v>20000</v>
      </c>
      <c r="M504" s="2">
        <v>20000</v>
      </c>
      <c r="N504" s="3" t="s">
        <v>202</v>
      </c>
      <c r="O504" s="9" t="s">
        <v>206</v>
      </c>
      <c r="P504" s="2">
        <f>+Precio_diario_frutas[[#This Row],[Precio promedio ponderado]]/Q504</f>
        <v>1428.5714285714287</v>
      </c>
      <c r="Q504" s="2">
        <f>+VLOOKUP(Precio_diario_frutas[[#This Row],[Unidad de comercialización]],Codigos_kg[],2,0)</f>
        <v>14</v>
      </c>
    </row>
    <row r="505" spans="1:17" x14ac:dyDescent="0.35">
      <c r="A505" s="8" t="s">
        <v>134</v>
      </c>
      <c r="B505" s="3" t="str">
        <f>+VLOOKUP(A505,Codigos_mercados_mayoristas[],2,0)</f>
        <v>Maule</v>
      </c>
      <c r="C505" s="12">
        <v>44146</v>
      </c>
      <c r="D505" s="3">
        <f>+VLOOKUP(A505,Codigos_mercados_mayoristas[],3,0)</f>
        <v>7</v>
      </c>
      <c r="E505" s="11" t="s">
        <v>655</v>
      </c>
      <c r="F505" s="3" t="str">
        <f>+VLOOKUP(G505,Codigos_class_frutas[],2,0)</f>
        <v>Tropicales y subtropicales</v>
      </c>
      <c r="G505" s="3" t="s">
        <v>204</v>
      </c>
      <c r="H505" s="3" t="s">
        <v>12</v>
      </c>
      <c r="I505" s="3" t="s">
        <v>205</v>
      </c>
      <c r="J505" s="2">
        <v>760</v>
      </c>
      <c r="K505" s="2">
        <v>13000</v>
      </c>
      <c r="L505" s="2">
        <v>13000</v>
      </c>
      <c r="M505" s="2">
        <v>13000</v>
      </c>
      <c r="N505" s="3" t="s">
        <v>147</v>
      </c>
      <c r="O505" s="9" t="s">
        <v>206</v>
      </c>
      <c r="P505" s="2">
        <f>+Precio_diario_frutas[[#This Row],[Precio promedio ponderado]]/Q505</f>
        <v>650</v>
      </c>
      <c r="Q505" s="2">
        <f>+VLOOKUP(Precio_diario_frutas[[#This Row],[Unidad de comercialización]],Codigos_kg[],2,0)</f>
        <v>20</v>
      </c>
    </row>
    <row r="506" spans="1:17" x14ac:dyDescent="0.35">
      <c r="A506" s="8" t="s">
        <v>134</v>
      </c>
      <c r="B506" s="11" t="str">
        <f>+VLOOKUP(A506,Codigos_mercados_mayoristas[],2,0)</f>
        <v>Maule</v>
      </c>
      <c r="C506" s="12">
        <v>44146</v>
      </c>
      <c r="D506" s="11">
        <f>+VLOOKUP(A506,Codigos_mercados_mayoristas[],3,0)</f>
        <v>7</v>
      </c>
      <c r="E506" s="11" t="s">
        <v>655</v>
      </c>
      <c r="F506" s="11" t="str">
        <f>+VLOOKUP(G506,Codigos_class_frutas[],2,0)</f>
        <v>Tropicales y subtropicales</v>
      </c>
      <c r="G506" s="11" t="s">
        <v>204</v>
      </c>
      <c r="H506" s="11" t="s">
        <v>12</v>
      </c>
      <c r="I506" s="11" t="s">
        <v>255</v>
      </c>
      <c r="J506" s="13">
        <v>350</v>
      </c>
      <c r="K506" s="13">
        <v>14000</v>
      </c>
      <c r="L506" s="13">
        <v>14000</v>
      </c>
      <c r="M506" s="13">
        <v>14000</v>
      </c>
      <c r="N506" s="11" t="s">
        <v>147</v>
      </c>
      <c r="O506" s="14" t="s">
        <v>206</v>
      </c>
      <c r="P506" s="2">
        <f>+Precio_diario_frutas[[#This Row],[Precio promedio ponderado]]/Q506</f>
        <v>700</v>
      </c>
      <c r="Q506" s="2">
        <f>+VLOOKUP(Precio_diario_frutas[[#This Row],[Unidad de comercialización]],Codigos_kg[],2,0)</f>
        <v>20</v>
      </c>
    </row>
    <row r="507" spans="1:17" x14ac:dyDescent="0.35">
      <c r="A507" s="8" t="s">
        <v>60</v>
      </c>
      <c r="B507" s="3" t="str">
        <f>+VLOOKUP(A507,Codigos_mercados_mayoristas[],2,0)</f>
        <v>Valparaíso</v>
      </c>
      <c r="C507" s="12">
        <v>44146</v>
      </c>
      <c r="D507" s="3">
        <f>+VLOOKUP(A507,Codigos_mercados_mayoristas[],3,0)</f>
        <v>5</v>
      </c>
      <c r="E507" s="11" t="s">
        <v>655</v>
      </c>
      <c r="F507" s="3" t="str">
        <f>+VLOOKUP(G507,Codigos_class_frutas[],2,0)</f>
        <v>Berries</v>
      </c>
      <c r="G507" s="3" t="s">
        <v>207</v>
      </c>
      <c r="H507" s="3" t="s">
        <v>12</v>
      </c>
      <c r="I507" s="3" t="s">
        <v>19</v>
      </c>
      <c r="J507" s="2">
        <v>60</v>
      </c>
      <c r="K507" s="2">
        <v>6000</v>
      </c>
      <c r="L507" s="2">
        <v>6000</v>
      </c>
      <c r="M507" s="2">
        <v>6000</v>
      </c>
      <c r="N507" s="3" t="s">
        <v>208</v>
      </c>
      <c r="O507" s="9" t="s">
        <v>63</v>
      </c>
      <c r="P507" s="2">
        <f>+Precio_diario_frutas[[#This Row],[Precio promedio ponderado]]/Q507</f>
        <v>3000</v>
      </c>
      <c r="Q507" s="2">
        <f>+VLOOKUP(Precio_diario_frutas[[#This Row],[Unidad de comercialización]],Codigos_kg[],2,0)</f>
        <v>2</v>
      </c>
    </row>
    <row r="508" spans="1:17" x14ac:dyDescent="0.35">
      <c r="A508" s="8" t="s">
        <v>60</v>
      </c>
      <c r="B508" s="3" t="str">
        <f>+VLOOKUP(A508,Codigos_mercados_mayoristas[],2,0)</f>
        <v>Valparaíso</v>
      </c>
      <c r="C508" s="12">
        <v>44146</v>
      </c>
      <c r="D508" s="3">
        <f>+VLOOKUP(A508,Codigos_mercados_mayoristas[],3,0)</f>
        <v>5</v>
      </c>
      <c r="E508" s="11" t="s">
        <v>655</v>
      </c>
      <c r="F508" s="3" t="str">
        <f>+VLOOKUP(G508,Codigos_class_frutas[],2,0)</f>
        <v>Frutos de hueso (carozo)</v>
      </c>
      <c r="G508" s="3" t="s">
        <v>281</v>
      </c>
      <c r="H508" s="3" t="s">
        <v>282</v>
      </c>
      <c r="I508" s="3" t="s">
        <v>19</v>
      </c>
      <c r="J508" s="2">
        <v>60</v>
      </c>
      <c r="K508" s="2">
        <v>35000</v>
      </c>
      <c r="L508" s="2">
        <v>35000</v>
      </c>
      <c r="M508" s="2">
        <v>35000</v>
      </c>
      <c r="N508" s="3" t="s">
        <v>220</v>
      </c>
      <c r="O508" s="9" t="s">
        <v>118</v>
      </c>
      <c r="P508" s="2">
        <f>+Precio_diario_frutas[[#This Row],[Precio promedio ponderado]]/Q508</f>
        <v>3500</v>
      </c>
      <c r="Q508" s="2">
        <f>+VLOOKUP(Precio_diario_frutas[[#This Row],[Unidad de comercialización]],Codigos_kg[],2,0)</f>
        <v>10</v>
      </c>
    </row>
    <row r="509" spans="1:17" x14ac:dyDescent="0.35">
      <c r="A509" s="8" t="s">
        <v>60</v>
      </c>
      <c r="B509" s="3" t="str">
        <f>+VLOOKUP(A509,Codigos_mercados_mayoristas[],2,0)</f>
        <v>Valparaíso</v>
      </c>
      <c r="C509" s="12">
        <v>44146</v>
      </c>
      <c r="D509" s="3">
        <f>+VLOOKUP(A509,Codigos_mercados_mayoristas[],3,0)</f>
        <v>5</v>
      </c>
      <c r="E509" s="11" t="s">
        <v>655</v>
      </c>
      <c r="F509" s="3" t="str">
        <f>+VLOOKUP(G509,Codigos_class_frutas[],2,0)</f>
        <v>Frutos de hueso (carozo)</v>
      </c>
      <c r="G509" s="3" t="s">
        <v>281</v>
      </c>
      <c r="H509" s="3" t="s">
        <v>282</v>
      </c>
      <c r="I509" s="3" t="s">
        <v>19</v>
      </c>
      <c r="J509" s="2">
        <v>58</v>
      </c>
      <c r="K509" s="2">
        <v>18000</v>
      </c>
      <c r="L509" s="2">
        <v>18000</v>
      </c>
      <c r="M509" s="2">
        <v>18000</v>
      </c>
      <c r="N509" s="3" t="s">
        <v>283</v>
      </c>
      <c r="O509" s="9" t="s">
        <v>118</v>
      </c>
      <c r="P509" s="2">
        <f>+Precio_diario_frutas[[#This Row],[Precio promedio ponderado]]/Q509</f>
        <v>3600</v>
      </c>
      <c r="Q509" s="2">
        <f>+VLOOKUP(Precio_diario_frutas[[#This Row],[Unidad de comercialización]],Codigos_kg[],2,0)</f>
        <v>5</v>
      </c>
    </row>
    <row r="510" spans="1:17" x14ac:dyDescent="0.35">
      <c r="A510" s="8" t="s">
        <v>60</v>
      </c>
      <c r="B510" s="3" t="str">
        <f>+VLOOKUP(A510,Codigos_mercados_mayoristas[],2,0)</f>
        <v>Valparaíso</v>
      </c>
      <c r="C510" s="12">
        <v>44146</v>
      </c>
      <c r="D510" s="3">
        <f>+VLOOKUP(A510,Codigos_mercados_mayoristas[],3,0)</f>
        <v>5</v>
      </c>
      <c r="E510" s="11" t="s">
        <v>655</v>
      </c>
      <c r="F510" s="3" t="str">
        <f>+VLOOKUP(G510,Codigos_class_frutas[],2,0)</f>
        <v>Otros</v>
      </c>
      <c r="G510" s="3" t="s">
        <v>209</v>
      </c>
      <c r="H510" s="3" t="s">
        <v>210</v>
      </c>
      <c r="I510" s="3" t="s">
        <v>200</v>
      </c>
      <c r="J510" s="2">
        <v>45</v>
      </c>
      <c r="K510" s="2">
        <v>22000</v>
      </c>
      <c r="L510" s="2">
        <v>22000</v>
      </c>
      <c r="M510" s="2">
        <v>22000</v>
      </c>
      <c r="N510" s="3" t="s">
        <v>220</v>
      </c>
      <c r="O510" s="9" t="s">
        <v>139</v>
      </c>
      <c r="P510" s="2">
        <f>+Precio_diario_frutas[[#This Row],[Precio promedio ponderado]]/Q510</f>
        <v>2200</v>
      </c>
      <c r="Q510" s="2">
        <f>+VLOOKUP(Precio_diario_frutas[[#This Row],[Unidad de comercialización]],Codigos_kg[],2,0)</f>
        <v>10</v>
      </c>
    </row>
    <row r="511" spans="1:17" x14ac:dyDescent="0.35">
      <c r="A511" s="8" t="s">
        <v>60</v>
      </c>
      <c r="B511" s="3" t="str">
        <f>+VLOOKUP(A511,Codigos_mercados_mayoristas[],2,0)</f>
        <v>Valparaíso</v>
      </c>
      <c r="C511" s="12">
        <v>44146</v>
      </c>
      <c r="D511" s="3">
        <f>+VLOOKUP(A511,Codigos_mercados_mayoristas[],3,0)</f>
        <v>5</v>
      </c>
      <c r="E511" s="11" t="s">
        <v>655</v>
      </c>
      <c r="F511" s="3" t="str">
        <f>+VLOOKUP(G511,Codigos_class_frutas[],2,0)</f>
        <v>Otros</v>
      </c>
      <c r="G511" s="3" t="s">
        <v>209</v>
      </c>
      <c r="H511" s="3" t="s">
        <v>210</v>
      </c>
      <c r="I511" s="3" t="s">
        <v>19</v>
      </c>
      <c r="J511" s="2">
        <v>48</v>
      </c>
      <c r="K511" s="2">
        <v>20000</v>
      </c>
      <c r="L511" s="2">
        <v>20000</v>
      </c>
      <c r="M511" s="2">
        <v>20000</v>
      </c>
      <c r="N511" s="3" t="s">
        <v>220</v>
      </c>
      <c r="O511" s="9" t="s">
        <v>139</v>
      </c>
      <c r="P511" s="2">
        <f>+Precio_diario_frutas[[#This Row],[Precio promedio ponderado]]/Q511</f>
        <v>2000</v>
      </c>
      <c r="Q511" s="2">
        <f>+VLOOKUP(Precio_diario_frutas[[#This Row],[Unidad de comercialización]],Codigos_kg[],2,0)</f>
        <v>10</v>
      </c>
    </row>
    <row r="512" spans="1:17" x14ac:dyDescent="0.35">
      <c r="A512" s="8" t="s">
        <v>60</v>
      </c>
      <c r="B512" s="3" t="str">
        <f>+VLOOKUP(A512,Codigos_mercados_mayoristas[],2,0)</f>
        <v>Valparaíso</v>
      </c>
      <c r="C512" s="12">
        <v>44146</v>
      </c>
      <c r="D512" s="3">
        <f>+VLOOKUP(A512,Codigos_mercados_mayoristas[],3,0)</f>
        <v>5</v>
      </c>
      <c r="E512" s="11" t="s">
        <v>655</v>
      </c>
      <c r="F512" s="3" t="str">
        <f>+VLOOKUP(G512,Codigos_class_frutas[],2,0)</f>
        <v>Otros</v>
      </c>
      <c r="G512" s="3" t="s">
        <v>209</v>
      </c>
      <c r="H512" s="3" t="s">
        <v>210</v>
      </c>
      <c r="I512" s="3" t="s">
        <v>13</v>
      </c>
      <c r="J512" s="2">
        <v>47</v>
      </c>
      <c r="K512" s="2">
        <v>17000</v>
      </c>
      <c r="L512" s="2">
        <v>17000</v>
      </c>
      <c r="M512" s="2">
        <v>17000</v>
      </c>
      <c r="N512" s="3" t="s">
        <v>220</v>
      </c>
      <c r="O512" s="9" t="s">
        <v>139</v>
      </c>
      <c r="P512" s="2">
        <f>+Precio_diario_frutas[[#This Row],[Precio promedio ponderado]]/Q512</f>
        <v>1700</v>
      </c>
      <c r="Q512" s="2">
        <f>+VLOOKUP(Precio_diario_frutas[[#This Row],[Unidad de comercialización]],Codigos_kg[],2,0)</f>
        <v>10</v>
      </c>
    </row>
    <row r="513" spans="1:17" x14ac:dyDescent="0.35">
      <c r="A513" s="8" t="s">
        <v>60</v>
      </c>
      <c r="B513" s="3" t="str">
        <f>+VLOOKUP(A513,Codigos_mercados_mayoristas[],2,0)</f>
        <v>Valparaíso</v>
      </c>
      <c r="C513" s="12">
        <v>44146</v>
      </c>
      <c r="D513" s="3">
        <f>+VLOOKUP(A513,Codigos_mercados_mayoristas[],3,0)</f>
        <v>5</v>
      </c>
      <c r="E513" s="11" t="s">
        <v>655</v>
      </c>
      <c r="F513" s="3" t="str">
        <f>+VLOOKUP(G513,Codigos_class_frutas[],2,0)</f>
        <v>Frutos de hueso (carozo)</v>
      </c>
      <c r="G513" s="3" t="s">
        <v>277</v>
      </c>
      <c r="H513" s="3" t="s">
        <v>278</v>
      </c>
      <c r="I513" s="3" t="s">
        <v>19</v>
      </c>
      <c r="J513" s="2">
        <v>68</v>
      </c>
      <c r="K513" s="2">
        <v>16000</v>
      </c>
      <c r="L513" s="2">
        <v>16000</v>
      </c>
      <c r="M513" s="2">
        <v>16000</v>
      </c>
      <c r="N513" s="3" t="s">
        <v>674</v>
      </c>
      <c r="O513" s="9" t="s">
        <v>45</v>
      </c>
      <c r="P513" s="2">
        <f>+Precio_diario_frutas[[#This Row],[Precio promedio ponderado]]/Q513</f>
        <v>1000</v>
      </c>
      <c r="Q513" s="2">
        <f>+VLOOKUP(Precio_diario_frutas[[#This Row],[Unidad de comercialización]],Codigos_kg[],2,0)</f>
        <v>16</v>
      </c>
    </row>
    <row r="514" spans="1:17" x14ac:dyDescent="0.35">
      <c r="A514" s="8" t="s">
        <v>60</v>
      </c>
      <c r="B514" s="3" t="str">
        <f>+VLOOKUP(A514,Codigos_mercados_mayoristas[],2,0)</f>
        <v>Valparaíso</v>
      </c>
      <c r="C514" s="12">
        <v>44146</v>
      </c>
      <c r="D514" s="3">
        <f>+VLOOKUP(A514,Codigos_mercados_mayoristas[],3,0)</f>
        <v>5</v>
      </c>
      <c r="E514" s="11" t="s">
        <v>655</v>
      </c>
      <c r="F514" s="3" t="str">
        <f>+VLOOKUP(G514,Codigos_class_frutas[],2,0)</f>
        <v>Frutos de hueso (carozo)</v>
      </c>
      <c r="G514" s="3" t="s">
        <v>277</v>
      </c>
      <c r="H514" s="3" t="s">
        <v>278</v>
      </c>
      <c r="I514" s="3" t="s">
        <v>13</v>
      </c>
      <c r="J514" s="2">
        <v>48</v>
      </c>
      <c r="K514" s="2">
        <v>13000</v>
      </c>
      <c r="L514" s="2">
        <v>13000</v>
      </c>
      <c r="M514" s="2">
        <v>13000</v>
      </c>
      <c r="N514" s="3" t="s">
        <v>674</v>
      </c>
      <c r="O514" s="9" t="s">
        <v>45</v>
      </c>
      <c r="P514" s="2">
        <f>+Precio_diario_frutas[[#This Row],[Precio promedio ponderado]]/Q514</f>
        <v>812.5</v>
      </c>
      <c r="Q514" s="2">
        <f>+VLOOKUP(Precio_diario_frutas[[#This Row],[Unidad de comercialización]],Codigos_kg[],2,0)</f>
        <v>16</v>
      </c>
    </row>
    <row r="515" spans="1:17" ht="29" x14ac:dyDescent="0.35">
      <c r="A515" s="8" t="s">
        <v>60</v>
      </c>
      <c r="B515" s="3" t="str">
        <f>+VLOOKUP(A515,Codigos_mercados_mayoristas[],2,0)</f>
        <v>Valparaíso</v>
      </c>
      <c r="C515" s="12">
        <v>44146</v>
      </c>
      <c r="D515" s="3">
        <f>+VLOOKUP(A515,Codigos_mercados_mayoristas[],3,0)</f>
        <v>5</v>
      </c>
      <c r="E515" s="11" t="s">
        <v>655</v>
      </c>
      <c r="F515" s="3" t="str">
        <f>+VLOOKUP(G515,Codigos_class_frutas[],2,0)</f>
        <v>Frutos de hueso (carozo)</v>
      </c>
      <c r="G515" s="3" t="s">
        <v>277</v>
      </c>
      <c r="H515" s="3" t="s">
        <v>675</v>
      </c>
      <c r="I515" s="3" t="s">
        <v>19</v>
      </c>
      <c r="J515" s="2">
        <v>70</v>
      </c>
      <c r="K515" s="2">
        <v>12000</v>
      </c>
      <c r="L515" s="2">
        <v>12000</v>
      </c>
      <c r="M515" s="2">
        <v>12000</v>
      </c>
      <c r="N515" s="3" t="s">
        <v>676</v>
      </c>
      <c r="O515" s="9" t="s">
        <v>664</v>
      </c>
      <c r="P515" s="2">
        <f>+Precio_diario_frutas[[#This Row],[Precio promedio ponderado]]/Q515</f>
        <v>1200</v>
      </c>
      <c r="Q515" s="2">
        <f>+VLOOKUP(Precio_diario_frutas[[#This Row],[Unidad de comercialización]],Codigos_kg[],2,0)</f>
        <v>10</v>
      </c>
    </row>
    <row r="516" spans="1:17" ht="29" x14ac:dyDescent="0.35">
      <c r="A516" s="8" t="s">
        <v>60</v>
      </c>
      <c r="B516" s="3" t="str">
        <f>+VLOOKUP(A516,Codigos_mercados_mayoristas[],2,0)</f>
        <v>Valparaíso</v>
      </c>
      <c r="C516" s="12">
        <v>44146</v>
      </c>
      <c r="D516" s="3">
        <f>+VLOOKUP(A516,Codigos_mercados_mayoristas[],3,0)</f>
        <v>5</v>
      </c>
      <c r="E516" s="11" t="s">
        <v>655</v>
      </c>
      <c r="F516" s="3" t="str">
        <f>+VLOOKUP(G516,Codigos_class_frutas[],2,0)</f>
        <v>Frutos de hueso (carozo)</v>
      </c>
      <c r="G516" s="3" t="s">
        <v>277</v>
      </c>
      <c r="H516" s="3" t="s">
        <v>675</v>
      </c>
      <c r="I516" s="3" t="s">
        <v>13</v>
      </c>
      <c r="J516" s="2">
        <v>68</v>
      </c>
      <c r="K516" s="2">
        <v>10000</v>
      </c>
      <c r="L516" s="2">
        <v>10000</v>
      </c>
      <c r="M516" s="2">
        <v>10000</v>
      </c>
      <c r="N516" s="3" t="s">
        <v>676</v>
      </c>
      <c r="O516" s="9" t="s">
        <v>664</v>
      </c>
      <c r="P516" s="2">
        <f>+Precio_diario_frutas[[#This Row],[Precio promedio ponderado]]/Q516</f>
        <v>1000</v>
      </c>
      <c r="Q516" s="2">
        <f>+VLOOKUP(Precio_diario_frutas[[#This Row],[Unidad de comercialización]],Codigos_kg[],2,0)</f>
        <v>10</v>
      </c>
    </row>
    <row r="517" spans="1:17" x14ac:dyDescent="0.35">
      <c r="A517" s="8" t="s">
        <v>60</v>
      </c>
      <c r="B517" s="3" t="str">
        <f>+VLOOKUP(A517,Codigos_mercados_mayoristas[],2,0)</f>
        <v>Valparaíso</v>
      </c>
      <c r="C517" s="12">
        <v>44146</v>
      </c>
      <c r="D517" s="3">
        <f>+VLOOKUP(A517,Codigos_mercados_mayoristas[],3,0)</f>
        <v>5</v>
      </c>
      <c r="E517" s="11" t="s">
        <v>655</v>
      </c>
      <c r="F517" s="3" t="str">
        <f>+VLOOKUP(G517,Codigos_class_frutas[],2,0)</f>
        <v>Berries</v>
      </c>
      <c r="G517" s="3" t="s">
        <v>212</v>
      </c>
      <c r="H517" s="3" t="s">
        <v>12</v>
      </c>
      <c r="I517" s="3" t="s">
        <v>200</v>
      </c>
      <c r="J517" s="2">
        <v>85</v>
      </c>
      <c r="K517" s="2">
        <v>7000</v>
      </c>
      <c r="L517" s="2">
        <v>7000</v>
      </c>
      <c r="M517" s="2">
        <v>7000</v>
      </c>
      <c r="N517" s="3" t="s">
        <v>213</v>
      </c>
      <c r="O517" s="9" t="s">
        <v>155</v>
      </c>
      <c r="P517" s="2">
        <f>+Precio_diario_frutas[[#This Row],[Precio promedio ponderado]]/Q517</f>
        <v>1000</v>
      </c>
      <c r="Q517" s="2">
        <f>+VLOOKUP(Precio_diario_frutas[[#This Row],[Unidad de comercialización]],Codigos_kg[],2,0)</f>
        <v>7</v>
      </c>
    </row>
    <row r="518" spans="1:17" x14ac:dyDescent="0.35">
      <c r="A518" s="8" t="s">
        <v>60</v>
      </c>
      <c r="B518" s="3" t="str">
        <f>+VLOOKUP(A518,Codigos_mercados_mayoristas[],2,0)</f>
        <v>Valparaíso</v>
      </c>
      <c r="C518" s="12">
        <v>44146</v>
      </c>
      <c r="D518" s="3">
        <f>+VLOOKUP(A518,Codigos_mercados_mayoristas[],3,0)</f>
        <v>5</v>
      </c>
      <c r="E518" s="11" t="s">
        <v>655</v>
      </c>
      <c r="F518" s="3" t="str">
        <f>+VLOOKUP(G518,Codigos_class_frutas[],2,0)</f>
        <v>Berries</v>
      </c>
      <c r="G518" s="3" t="s">
        <v>212</v>
      </c>
      <c r="H518" s="3" t="s">
        <v>12</v>
      </c>
      <c r="I518" s="3" t="s">
        <v>19</v>
      </c>
      <c r="J518" s="2">
        <v>80</v>
      </c>
      <c r="K518" s="2">
        <v>6000</v>
      </c>
      <c r="L518" s="2">
        <v>6000</v>
      </c>
      <c r="M518" s="2">
        <v>6000</v>
      </c>
      <c r="N518" s="3" t="s">
        <v>213</v>
      </c>
      <c r="O518" s="9" t="s">
        <v>155</v>
      </c>
      <c r="P518" s="2">
        <f>+Precio_diario_frutas[[#This Row],[Precio promedio ponderado]]/Q518</f>
        <v>857.14285714285711</v>
      </c>
      <c r="Q518" s="2">
        <f>+VLOOKUP(Precio_diario_frutas[[#This Row],[Unidad de comercialización]],Codigos_kg[],2,0)</f>
        <v>7</v>
      </c>
    </row>
    <row r="519" spans="1:17" x14ac:dyDescent="0.35">
      <c r="A519" s="8" t="s">
        <v>60</v>
      </c>
      <c r="B519" s="3" t="str">
        <f>+VLOOKUP(A519,Codigos_mercados_mayoristas[],2,0)</f>
        <v>Valparaíso</v>
      </c>
      <c r="C519" s="12">
        <v>44146</v>
      </c>
      <c r="D519" s="3">
        <f>+VLOOKUP(A519,Codigos_mercados_mayoristas[],3,0)</f>
        <v>5</v>
      </c>
      <c r="E519" s="11" t="s">
        <v>655</v>
      </c>
      <c r="F519" s="3" t="str">
        <f>+VLOOKUP(G519,Codigos_class_frutas[],2,0)</f>
        <v>Cítricos</v>
      </c>
      <c r="G519" s="3" t="s">
        <v>214</v>
      </c>
      <c r="H519" s="3" t="s">
        <v>12</v>
      </c>
      <c r="I519" s="3" t="s">
        <v>215</v>
      </c>
      <c r="J519" s="2">
        <v>292</v>
      </c>
      <c r="K519" s="2">
        <v>4500</v>
      </c>
      <c r="L519" s="2">
        <v>4000</v>
      </c>
      <c r="M519" s="2">
        <v>4264</v>
      </c>
      <c r="N519" s="3" t="s">
        <v>122</v>
      </c>
      <c r="O519" s="9" t="s">
        <v>63</v>
      </c>
      <c r="P519" s="2">
        <f>+Precio_diario_frutas[[#This Row],[Precio promedio ponderado]]/Q519</f>
        <v>266.5</v>
      </c>
      <c r="Q519" s="2">
        <f>+VLOOKUP(Precio_diario_frutas[[#This Row],[Unidad de comercialización]],Codigos_kg[],2,0)</f>
        <v>16</v>
      </c>
    </row>
    <row r="520" spans="1:17" x14ac:dyDescent="0.35">
      <c r="A520" s="8" t="s">
        <v>60</v>
      </c>
      <c r="B520" s="3" t="str">
        <f>+VLOOKUP(A520,Codigos_mercados_mayoristas[],2,0)</f>
        <v>Valparaíso</v>
      </c>
      <c r="C520" s="12">
        <v>44146</v>
      </c>
      <c r="D520" s="3">
        <f>+VLOOKUP(A520,Codigos_mercados_mayoristas[],3,0)</f>
        <v>5</v>
      </c>
      <c r="E520" s="11" t="s">
        <v>655</v>
      </c>
      <c r="F520" s="3" t="str">
        <f>+VLOOKUP(G520,Codigos_class_frutas[],2,0)</f>
        <v>Cítricos</v>
      </c>
      <c r="G520" s="3" t="s">
        <v>214</v>
      </c>
      <c r="H520" s="3" t="s">
        <v>12</v>
      </c>
      <c r="I520" s="3" t="s">
        <v>216</v>
      </c>
      <c r="J520" s="2">
        <v>172</v>
      </c>
      <c r="K520" s="2">
        <v>3800</v>
      </c>
      <c r="L520" s="2">
        <v>3500</v>
      </c>
      <c r="M520" s="2">
        <v>3652</v>
      </c>
      <c r="N520" s="3" t="s">
        <v>122</v>
      </c>
      <c r="O520" s="9" t="s">
        <v>63</v>
      </c>
      <c r="P520" s="2">
        <f>+Precio_diario_frutas[[#This Row],[Precio promedio ponderado]]/Q520</f>
        <v>228.25</v>
      </c>
      <c r="Q520" s="2">
        <f>+VLOOKUP(Precio_diario_frutas[[#This Row],[Unidad de comercialización]],Codigos_kg[],2,0)</f>
        <v>16</v>
      </c>
    </row>
    <row r="521" spans="1:17" x14ac:dyDescent="0.35">
      <c r="A521" s="8" t="s">
        <v>60</v>
      </c>
      <c r="B521" s="3" t="str">
        <f>+VLOOKUP(A521,Codigos_mercados_mayoristas[],2,0)</f>
        <v>Valparaíso</v>
      </c>
      <c r="C521" s="12">
        <v>44146</v>
      </c>
      <c r="D521" s="3">
        <f>+VLOOKUP(A521,Codigos_mercados_mayoristas[],3,0)</f>
        <v>5</v>
      </c>
      <c r="E521" s="11" t="s">
        <v>655</v>
      </c>
      <c r="F521" s="3" t="str">
        <f>+VLOOKUP(G521,Codigos_class_frutas[],2,0)</f>
        <v>Cítricos</v>
      </c>
      <c r="G521" s="3" t="s">
        <v>218</v>
      </c>
      <c r="H521" s="3" t="s">
        <v>219</v>
      </c>
      <c r="I521" s="3" t="s">
        <v>200</v>
      </c>
      <c r="J521" s="2">
        <v>68</v>
      </c>
      <c r="K521" s="2">
        <v>7000</v>
      </c>
      <c r="L521" s="2">
        <v>7000</v>
      </c>
      <c r="M521" s="2">
        <v>7000</v>
      </c>
      <c r="N521" s="3" t="s">
        <v>220</v>
      </c>
      <c r="O521" s="9" t="s">
        <v>63</v>
      </c>
      <c r="P521" s="2">
        <f>+Precio_diario_frutas[[#This Row],[Precio promedio ponderado]]/Q521</f>
        <v>700</v>
      </c>
      <c r="Q521" s="2">
        <f>+VLOOKUP(Precio_diario_frutas[[#This Row],[Unidad de comercialización]],Codigos_kg[],2,0)</f>
        <v>10</v>
      </c>
    </row>
    <row r="522" spans="1:17" x14ac:dyDescent="0.35">
      <c r="A522" s="8" t="s">
        <v>60</v>
      </c>
      <c r="B522" s="3" t="str">
        <f>+VLOOKUP(A522,Codigos_mercados_mayoristas[],2,0)</f>
        <v>Valparaíso</v>
      </c>
      <c r="C522" s="12">
        <v>44146</v>
      </c>
      <c r="D522" s="3">
        <f>+VLOOKUP(A522,Codigos_mercados_mayoristas[],3,0)</f>
        <v>5</v>
      </c>
      <c r="E522" s="11" t="s">
        <v>655</v>
      </c>
      <c r="F522" s="3" t="str">
        <f>+VLOOKUP(G522,Codigos_class_frutas[],2,0)</f>
        <v>Cítricos</v>
      </c>
      <c r="G522" s="3" t="s">
        <v>218</v>
      </c>
      <c r="H522" s="3" t="s">
        <v>219</v>
      </c>
      <c r="I522" s="3" t="s">
        <v>19</v>
      </c>
      <c r="J522" s="2">
        <v>70</v>
      </c>
      <c r="K522" s="2">
        <v>6000</v>
      </c>
      <c r="L522" s="2">
        <v>6000</v>
      </c>
      <c r="M522" s="2">
        <v>6000</v>
      </c>
      <c r="N522" s="3" t="s">
        <v>220</v>
      </c>
      <c r="O522" s="9" t="s">
        <v>63</v>
      </c>
      <c r="P522" s="2">
        <f>+Precio_diario_frutas[[#This Row],[Precio promedio ponderado]]/Q522</f>
        <v>600</v>
      </c>
      <c r="Q522" s="2">
        <f>+VLOOKUP(Precio_diario_frutas[[#This Row],[Unidad de comercialización]],Codigos_kg[],2,0)</f>
        <v>10</v>
      </c>
    </row>
    <row r="523" spans="1:17" x14ac:dyDescent="0.35">
      <c r="A523" s="8" t="s">
        <v>60</v>
      </c>
      <c r="B523" s="3" t="str">
        <f>+VLOOKUP(A523,Codigos_mercados_mayoristas[],2,0)</f>
        <v>Valparaíso</v>
      </c>
      <c r="C523" s="12">
        <v>44146</v>
      </c>
      <c r="D523" s="3">
        <f>+VLOOKUP(A523,Codigos_mercados_mayoristas[],3,0)</f>
        <v>5</v>
      </c>
      <c r="E523" s="11" t="s">
        <v>655</v>
      </c>
      <c r="F523" s="3" t="str">
        <f>+VLOOKUP(G523,Codigos_class_frutas[],2,0)</f>
        <v>Cítricos</v>
      </c>
      <c r="G523" s="3" t="s">
        <v>218</v>
      </c>
      <c r="H523" s="3" t="s">
        <v>219</v>
      </c>
      <c r="I523" s="3" t="s">
        <v>13</v>
      </c>
      <c r="J523" s="2">
        <v>58</v>
      </c>
      <c r="K523" s="2">
        <v>5000</v>
      </c>
      <c r="L523" s="2">
        <v>5000</v>
      </c>
      <c r="M523" s="2">
        <v>5000</v>
      </c>
      <c r="N523" s="3" t="s">
        <v>220</v>
      </c>
      <c r="O523" s="9" t="s">
        <v>63</v>
      </c>
      <c r="P523" s="2">
        <f>+Precio_diario_frutas[[#This Row],[Precio promedio ponderado]]/Q523</f>
        <v>500</v>
      </c>
      <c r="Q523" s="2">
        <f>+VLOOKUP(Precio_diario_frutas[[#This Row],[Unidad de comercialización]],Codigos_kg[],2,0)</f>
        <v>10</v>
      </c>
    </row>
    <row r="524" spans="1:17" x14ac:dyDescent="0.35">
      <c r="A524" s="8" t="s">
        <v>60</v>
      </c>
      <c r="B524" s="3" t="str">
        <f>+VLOOKUP(A524,Codigos_mercados_mayoristas[],2,0)</f>
        <v>Valparaíso</v>
      </c>
      <c r="C524" s="12">
        <v>44146</v>
      </c>
      <c r="D524" s="3">
        <f>+VLOOKUP(A524,Codigos_mercados_mayoristas[],3,0)</f>
        <v>5</v>
      </c>
      <c r="E524" s="11" t="s">
        <v>655</v>
      </c>
      <c r="F524" s="3" t="str">
        <f>+VLOOKUP(G524,Codigos_class_frutas[],2,0)</f>
        <v>Tropicales y subtropicales</v>
      </c>
      <c r="G524" s="3" t="s">
        <v>229</v>
      </c>
      <c r="H524" s="3" t="s">
        <v>12</v>
      </c>
      <c r="I524" s="3" t="s">
        <v>19</v>
      </c>
      <c r="J524" s="2">
        <v>228</v>
      </c>
      <c r="K524" s="2">
        <v>7000</v>
      </c>
      <c r="L524" s="2">
        <v>7000</v>
      </c>
      <c r="M524" s="2">
        <v>7000</v>
      </c>
      <c r="N524" s="3" t="s">
        <v>230</v>
      </c>
      <c r="O524" s="9" t="s">
        <v>34</v>
      </c>
      <c r="P524" s="2">
        <f>+Precio_diario_frutas[[#This Row],[Precio promedio ponderado]]/Q524</f>
        <v>1750</v>
      </c>
      <c r="Q524" s="2">
        <f>+VLOOKUP(Precio_diario_frutas[[#This Row],[Unidad de comercialización]],Codigos_kg[],2,0)</f>
        <v>4</v>
      </c>
    </row>
    <row r="525" spans="1:17" x14ac:dyDescent="0.35">
      <c r="A525" s="8" t="s">
        <v>60</v>
      </c>
      <c r="B525" s="3" t="str">
        <f>+VLOOKUP(A525,Codigos_mercados_mayoristas[],2,0)</f>
        <v>Valparaíso</v>
      </c>
      <c r="C525" s="12">
        <v>44146</v>
      </c>
      <c r="D525" s="3">
        <f>+VLOOKUP(A525,Codigos_mercados_mayoristas[],3,0)</f>
        <v>5</v>
      </c>
      <c r="E525" s="11" t="s">
        <v>655</v>
      </c>
      <c r="F525" s="3" t="str">
        <f>+VLOOKUP(G525,Codigos_class_frutas[],2,0)</f>
        <v>Tropicales y subtropicales</v>
      </c>
      <c r="G525" s="3" t="s">
        <v>229</v>
      </c>
      <c r="H525" s="3" t="s">
        <v>12</v>
      </c>
      <c r="I525" s="3" t="s">
        <v>13</v>
      </c>
      <c r="J525" s="2">
        <v>228</v>
      </c>
      <c r="K525" s="2">
        <v>7000</v>
      </c>
      <c r="L525" s="2">
        <v>7000</v>
      </c>
      <c r="M525" s="2">
        <v>7000</v>
      </c>
      <c r="N525" s="3" t="s">
        <v>230</v>
      </c>
      <c r="O525" s="9" t="s">
        <v>34</v>
      </c>
      <c r="P525" s="2">
        <f>+Precio_diario_frutas[[#This Row],[Precio promedio ponderado]]/Q525</f>
        <v>1750</v>
      </c>
      <c r="Q525" s="2">
        <f>+VLOOKUP(Precio_diario_frutas[[#This Row],[Unidad de comercialización]],Codigos_kg[],2,0)</f>
        <v>4</v>
      </c>
    </row>
    <row r="526" spans="1:17" x14ac:dyDescent="0.35">
      <c r="A526" s="8" t="s">
        <v>60</v>
      </c>
      <c r="B526" s="3" t="str">
        <f>+VLOOKUP(A526,Codigos_mercados_mayoristas[],2,0)</f>
        <v>Valparaíso</v>
      </c>
      <c r="C526" s="12">
        <v>44146</v>
      </c>
      <c r="D526" s="3">
        <f>+VLOOKUP(A526,Codigos_mercados_mayoristas[],3,0)</f>
        <v>5</v>
      </c>
      <c r="E526" s="11" t="s">
        <v>655</v>
      </c>
      <c r="F526" s="3" t="str">
        <f>+VLOOKUP(G526,Codigos_class_frutas[],2,0)</f>
        <v>Frutos de pepita</v>
      </c>
      <c r="G526" s="3" t="s">
        <v>231</v>
      </c>
      <c r="H526" s="3" t="s">
        <v>232</v>
      </c>
      <c r="I526" s="3" t="s">
        <v>200</v>
      </c>
      <c r="J526" s="2">
        <v>100</v>
      </c>
      <c r="K526" s="2">
        <v>13000</v>
      </c>
      <c r="L526" s="2">
        <v>13000</v>
      </c>
      <c r="M526" s="2">
        <v>13000</v>
      </c>
      <c r="N526" s="3" t="s">
        <v>233</v>
      </c>
      <c r="O526" s="9" t="s">
        <v>234</v>
      </c>
      <c r="P526" s="2">
        <f>+Precio_diario_frutas[[#This Row],[Precio promedio ponderado]]/Q526</f>
        <v>812.5</v>
      </c>
      <c r="Q526" s="2">
        <f>+VLOOKUP(Precio_diario_frutas[[#This Row],[Unidad de comercialización]],Codigos_kg[],2,0)</f>
        <v>16</v>
      </c>
    </row>
    <row r="527" spans="1:17" x14ac:dyDescent="0.35">
      <c r="A527" s="8" t="s">
        <v>60</v>
      </c>
      <c r="B527" s="3" t="str">
        <f>+VLOOKUP(A527,Codigos_mercados_mayoristas[],2,0)</f>
        <v>Valparaíso</v>
      </c>
      <c r="C527" s="12">
        <v>44146</v>
      </c>
      <c r="D527" s="3">
        <f>+VLOOKUP(A527,Codigos_mercados_mayoristas[],3,0)</f>
        <v>5</v>
      </c>
      <c r="E527" s="11" t="s">
        <v>655</v>
      </c>
      <c r="F527" s="3" t="str">
        <f>+VLOOKUP(G527,Codigos_class_frutas[],2,0)</f>
        <v>Frutos de pepita</v>
      </c>
      <c r="G527" s="3" t="s">
        <v>231</v>
      </c>
      <c r="H527" s="3" t="s">
        <v>232</v>
      </c>
      <c r="I527" s="3" t="s">
        <v>235</v>
      </c>
      <c r="J527" s="2">
        <v>89</v>
      </c>
      <c r="K527" s="2">
        <v>14000</v>
      </c>
      <c r="L527" s="2">
        <v>14000</v>
      </c>
      <c r="M527" s="2">
        <v>14000</v>
      </c>
      <c r="N527" s="3" t="s">
        <v>233</v>
      </c>
      <c r="O527" s="9" t="s">
        <v>234</v>
      </c>
      <c r="P527" s="2">
        <f>+Precio_diario_frutas[[#This Row],[Precio promedio ponderado]]/Q527</f>
        <v>875</v>
      </c>
      <c r="Q527" s="2">
        <f>+VLOOKUP(Precio_diario_frutas[[#This Row],[Unidad de comercialización]],Codigos_kg[],2,0)</f>
        <v>16</v>
      </c>
    </row>
    <row r="528" spans="1:17" x14ac:dyDescent="0.35">
      <c r="A528" s="8" t="s">
        <v>60</v>
      </c>
      <c r="B528" s="3" t="str">
        <f>+VLOOKUP(A528,Codigos_mercados_mayoristas[],2,0)</f>
        <v>Valparaíso</v>
      </c>
      <c r="C528" s="12">
        <v>44146</v>
      </c>
      <c r="D528" s="3">
        <f>+VLOOKUP(A528,Codigos_mercados_mayoristas[],3,0)</f>
        <v>5</v>
      </c>
      <c r="E528" s="11" t="s">
        <v>655</v>
      </c>
      <c r="F528" s="3" t="str">
        <f>+VLOOKUP(G528,Codigos_class_frutas[],2,0)</f>
        <v>Frutos de pepita</v>
      </c>
      <c r="G528" s="3" t="s">
        <v>231</v>
      </c>
      <c r="H528" s="3" t="s">
        <v>232</v>
      </c>
      <c r="I528" s="3" t="s">
        <v>19</v>
      </c>
      <c r="J528" s="2">
        <v>100</v>
      </c>
      <c r="K528" s="2">
        <v>12000</v>
      </c>
      <c r="L528" s="2">
        <v>12000</v>
      </c>
      <c r="M528" s="2">
        <v>12000</v>
      </c>
      <c r="N528" s="3" t="s">
        <v>233</v>
      </c>
      <c r="O528" s="9" t="s">
        <v>234</v>
      </c>
      <c r="P528" s="2">
        <f>+Precio_diario_frutas[[#This Row],[Precio promedio ponderado]]/Q528</f>
        <v>750</v>
      </c>
      <c r="Q528" s="2">
        <f>+VLOOKUP(Precio_diario_frutas[[#This Row],[Unidad de comercialización]],Codigos_kg[],2,0)</f>
        <v>16</v>
      </c>
    </row>
    <row r="529" spans="1:17" x14ac:dyDescent="0.35">
      <c r="A529" s="8" t="s">
        <v>60</v>
      </c>
      <c r="B529" s="3" t="str">
        <f>+VLOOKUP(A529,Codigos_mercados_mayoristas[],2,0)</f>
        <v>Valparaíso</v>
      </c>
      <c r="C529" s="12">
        <v>44146</v>
      </c>
      <c r="D529" s="3">
        <f>+VLOOKUP(A529,Codigos_mercados_mayoristas[],3,0)</f>
        <v>5</v>
      </c>
      <c r="E529" s="11" t="s">
        <v>655</v>
      </c>
      <c r="F529" s="3" t="str">
        <f>+VLOOKUP(G529,Codigos_class_frutas[],2,0)</f>
        <v>Frutos de pepita</v>
      </c>
      <c r="G529" s="3" t="s">
        <v>231</v>
      </c>
      <c r="H529" s="3" t="s">
        <v>232</v>
      </c>
      <c r="I529" s="3" t="s">
        <v>13</v>
      </c>
      <c r="J529" s="2">
        <v>98</v>
      </c>
      <c r="K529" s="2">
        <v>10000</v>
      </c>
      <c r="L529" s="2">
        <v>10000</v>
      </c>
      <c r="M529" s="2">
        <v>10000</v>
      </c>
      <c r="N529" s="3" t="s">
        <v>233</v>
      </c>
      <c r="O529" s="9" t="s">
        <v>234</v>
      </c>
      <c r="P529" s="2">
        <f>+Precio_diario_frutas[[#This Row],[Precio promedio ponderado]]/Q529</f>
        <v>625</v>
      </c>
      <c r="Q529" s="2">
        <f>+VLOOKUP(Precio_diario_frutas[[#This Row],[Unidad de comercialización]],Codigos_kg[],2,0)</f>
        <v>16</v>
      </c>
    </row>
    <row r="530" spans="1:17" x14ac:dyDescent="0.35">
      <c r="A530" s="8" t="s">
        <v>60</v>
      </c>
      <c r="B530" s="3" t="str">
        <f>+VLOOKUP(A530,Codigos_mercados_mayoristas[],2,0)</f>
        <v>Valparaíso</v>
      </c>
      <c r="C530" s="12">
        <v>44146</v>
      </c>
      <c r="D530" s="3">
        <f>+VLOOKUP(A530,Codigos_mercados_mayoristas[],3,0)</f>
        <v>5</v>
      </c>
      <c r="E530" s="11" t="s">
        <v>655</v>
      </c>
      <c r="F530" s="3" t="str">
        <f>+VLOOKUP(G530,Codigos_class_frutas[],2,0)</f>
        <v>Frutos de pepita</v>
      </c>
      <c r="G530" s="3" t="s">
        <v>231</v>
      </c>
      <c r="H530" s="3" t="s">
        <v>236</v>
      </c>
      <c r="I530" s="3" t="s">
        <v>200</v>
      </c>
      <c r="J530" s="2">
        <v>87</v>
      </c>
      <c r="K530" s="2">
        <v>13000</v>
      </c>
      <c r="L530" s="2">
        <v>13000</v>
      </c>
      <c r="M530" s="2">
        <v>13000</v>
      </c>
      <c r="N530" s="3" t="s">
        <v>233</v>
      </c>
      <c r="O530" s="9" t="s">
        <v>234</v>
      </c>
      <c r="P530" s="2">
        <f>+Precio_diario_frutas[[#This Row],[Precio promedio ponderado]]/Q530</f>
        <v>812.5</v>
      </c>
      <c r="Q530" s="2">
        <f>+VLOOKUP(Precio_diario_frutas[[#This Row],[Unidad de comercialización]],Codigos_kg[],2,0)</f>
        <v>16</v>
      </c>
    </row>
    <row r="531" spans="1:17" x14ac:dyDescent="0.35">
      <c r="A531" s="8" t="s">
        <v>60</v>
      </c>
      <c r="B531" s="3" t="str">
        <f>+VLOOKUP(A531,Codigos_mercados_mayoristas[],2,0)</f>
        <v>Valparaíso</v>
      </c>
      <c r="C531" s="12">
        <v>44146</v>
      </c>
      <c r="D531" s="3">
        <f>+VLOOKUP(A531,Codigos_mercados_mayoristas[],3,0)</f>
        <v>5</v>
      </c>
      <c r="E531" s="11" t="s">
        <v>655</v>
      </c>
      <c r="F531" s="3" t="str">
        <f>+VLOOKUP(G531,Codigos_class_frutas[],2,0)</f>
        <v>Frutos de pepita</v>
      </c>
      <c r="G531" s="3" t="s">
        <v>231</v>
      </c>
      <c r="H531" s="3" t="s">
        <v>236</v>
      </c>
      <c r="I531" s="3" t="s">
        <v>235</v>
      </c>
      <c r="J531" s="2">
        <v>75</v>
      </c>
      <c r="K531" s="2">
        <v>14000</v>
      </c>
      <c r="L531" s="2">
        <v>14000</v>
      </c>
      <c r="M531" s="2">
        <v>14000</v>
      </c>
      <c r="N531" s="3" t="s">
        <v>233</v>
      </c>
      <c r="O531" s="9" t="s">
        <v>234</v>
      </c>
      <c r="P531" s="2">
        <f>+Precio_diario_frutas[[#This Row],[Precio promedio ponderado]]/Q531</f>
        <v>875</v>
      </c>
      <c r="Q531" s="2">
        <f>+VLOOKUP(Precio_diario_frutas[[#This Row],[Unidad de comercialización]],Codigos_kg[],2,0)</f>
        <v>16</v>
      </c>
    </row>
    <row r="532" spans="1:17" x14ac:dyDescent="0.35">
      <c r="A532" s="8" t="s">
        <v>60</v>
      </c>
      <c r="B532" s="3" t="str">
        <f>+VLOOKUP(A532,Codigos_mercados_mayoristas[],2,0)</f>
        <v>Valparaíso</v>
      </c>
      <c r="C532" s="12">
        <v>44146</v>
      </c>
      <c r="D532" s="3">
        <f>+VLOOKUP(A532,Codigos_mercados_mayoristas[],3,0)</f>
        <v>5</v>
      </c>
      <c r="E532" s="11" t="s">
        <v>655</v>
      </c>
      <c r="F532" s="3" t="str">
        <f>+VLOOKUP(G532,Codigos_class_frutas[],2,0)</f>
        <v>Frutos de pepita</v>
      </c>
      <c r="G532" s="3" t="s">
        <v>231</v>
      </c>
      <c r="H532" s="3" t="s">
        <v>236</v>
      </c>
      <c r="I532" s="3" t="s">
        <v>19</v>
      </c>
      <c r="J532" s="2">
        <v>90</v>
      </c>
      <c r="K532" s="2">
        <v>12000</v>
      </c>
      <c r="L532" s="2">
        <v>12000</v>
      </c>
      <c r="M532" s="2">
        <v>12000</v>
      </c>
      <c r="N532" s="3" t="s">
        <v>233</v>
      </c>
      <c r="O532" s="9" t="s">
        <v>234</v>
      </c>
      <c r="P532" s="2">
        <f>+Precio_diario_frutas[[#This Row],[Precio promedio ponderado]]/Q532</f>
        <v>750</v>
      </c>
      <c r="Q532" s="2">
        <f>+VLOOKUP(Precio_diario_frutas[[#This Row],[Unidad de comercialización]],Codigos_kg[],2,0)</f>
        <v>16</v>
      </c>
    </row>
    <row r="533" spans="1:17" x14ac:dyDescent="0.35">
      <c r="A533" s="8" t="s">
        <v>60</v>
      </c>
      <c r="B533" s="3" t="str">
        <f>+VLOOKUP(A533,Codigos_mercados_mayoristas[],2,0)</f>
        <v>Valparaíso</v>
      </c>
      <c r="C533" s="12">
        <v>44146</v>
      </c>
      <c r="D533" s="3">
        <f>+VLOOKUP(A533,Codigos_mercados_mayoristas[],3,0)</f>
        <v>5</v>
      </c>
      <c r="E533" s="11" t="s">
        <v>655</v>
      </c>
      <c r="F533" s="3" t="str">
        <f>+VLOOKUP(G533,Codigos_class_frutas[],2,0)</f>
        <v>Frutos de pepita</v>
      </c>
      <c r="G533" s="3" t="s">
        <v>231</v>
      </c>
      <c r="H533" s="3" t="s">
        <v>236</v>
      </c>
      <c r="I533" s="3" t="s">
        <v>13</v>
      </c>
      <c r="J533" s="2">
        <v>90</v>
      </c>
      <c r="K533" s="2">
        <v>10000</v>
      </c>
      <c r="L533" s="2">
        <v>10000</v>
      </c>
      <c r="M533" s="2">
        <v>10000</v>
      </c>
      <c r="N533" s="3" t="s">
        <v>233</v>
      </c>
      <c r="O533" s="9" t="s">
        <v>234</v>
      </c>
      <c r="P533" s="2">
        <f>+Precio_diario_frutas[[#This Row],[Precio promedio ponderado]]/Q533</f>
        <v>625</v>
      </c>
      <c r="Q533" s="2">
        <f>+VLOOKUP(Precio_diario_frutas[[#This Row],[Unidad de comercialización]],Codigos_kg[],2,0)</f>
        <v>16</v>
      </c>
    </row>
    <row r="534" spans="1:17" x14ac:dyDescent="0.35">
      <c r="A534" s="8" t="s">
        <v>60</v>
      </c>
      <c r="B534" s="3" t="str">
        <f>+VLOOKUP(A534,Codigos_mercados_mayoristas[],2,0)</f>
        <v>Valparaíso</v>
      </c>
      <c r="C534" s="12">
        <v>44146</v>
      </c>
      <c r="D534" s="3">
        <f>+VLOOKUP(A534,Codigos_mercados_mayoristas[],3,0)</f>
        <v>5</v>
      </c>
      <c r="E534" s="11" t="s">
        <v>655</v>
      </c>
      <c r="F534" s="3" t="str">
        <f>+VLOOKUP(G534,Codigos_class_frutas[],2,0)</f>
        <v>Frutos de pepita</v>
      </c>
      <c r="G534" s="3" t="s">
        <v>231</v>
      </c>
      <c r="H534" s="3" t="s">
        <v>238</v>
      </c>
      <c r="I534" s="3" t="s">
        <v>200</v>
      </c>
      <c r="J534" s="2">
        <v>85</v>
      </c>
      <c r="K534" s="2">
        <v>13000</v>
      </c>
      <c r="L534" s="2">
        <v>13000</v>
      </c>
      <c r="M534" s="2">
        <v>13000</v>
      </c>
      <c r="N534" s="3" t="s">
        <v>233</v>
      </c>
      <c r="O534" s="9" t="s">
        <v>234</v>
      </c>
      <c r="P534" s="2">
        <f>+Precio_diario_frutas[[#This Row],[Precio promedio ponderado]]/Q534</f>
        <v>812.5</v>
      </c>
      <c r="Q534" s="2">
        <f>+VLOOKUP(Precio_diario_frutas[[#This Row],[Unidad de comercialización]],Codigos_kg[],2,0)</f>
        <v>16</v>
      </c>
    </row>
    <row r="535" spans="1:17" x14ac:dyDescent="0.35">
      <c r="A535" s="8" t="s">
        <v>60</v>
      </c>
      <c r="B535" s="3" t="str">
        <f>+VLOOKUP(A535,Codigos_mercados_mayoristas[],2,0)</f>
        <v>Valparaíso</v>
      </c>
      <c r="C535" s="12">
        <v>44146</v>
      </c>
      <c r="D535" s="3">
        <f>+VLOOKUP(A535,Codigos_mercados_mayoristas[],3,0)</f>
        <v>5</v>
      </c>
      <c r="E535" s="11" t="s">
        <v>655</v>
      </c>
      <c r="F535" s="3" t="str">
        <f>+VLOOKUP(G535,Codigos_class_frutas[],2,0)</f>
        <v>Frutos de pepita</v>
      </c>
      <c r="G535" s="3" t="s">
        <v>231</v>
      </c>
      <c r="H535" s="3" t="s">
        <v>238</v>
      </c>
      <c r="I535" s="3" t="s">
        <v>19</v>
      </c>
      <c r="J535" s="2">
        <v>80</v>
      </c>
      <c r="K535" s="2">
        <v>12000</v>
      </c>
      <c r="L535" s="2">
        <v>12000</v>
      </c>
      <c r="M535" s="2">
        <v>12000</v>
      </c>
      <c r="N535" s="3" t="s">
        <v>233</v>
      </c>
      <c r="O535" s="9" t="s">
        <v>234</v>
      </c>
      <c r="P535" s="2">
        <f>+Precio_diario_frutas[[#This Row],[Precio promedio ponderado]]/Q535</f>
        <v>750</v>
      </c>
      <c r="Q535" s="2">
        <f>+VLOOKUP(Precio_diario_frutas[[#This Row],[Unidad de comercialización]],Codigos_kg[],2,0)</f>
        <v>16</v>
      </c>
    </row>
    <row r="536" spans="1:17" x14ac:dyDescent="0.35">
      <c r="A536" s="8" t="s">
        <v>60</v>
      </c>
      <c r="B536" s="3" t="str">
        <f>+VLOOKUP(A536,Codigos_mercados_mayoristas[],2,0)</f>
        <v>Valparaíso</v>
      </c>
      <c r="C536" s="12">
        <v>44146</v>
      </c>
      <c r="D536" s="3">
        <f>+VLOOKUP(A536,Codigos_mercados_mayoristas[],3,0)</f>
        <v>5</v>
      </c>
      <c r="E536" s="11" t="s">
        <v>655</v>
      </c>
      <c r="F536" s="3" t="str">
        <f>+VLOOKUP(G536,Codigos_class_frutas[],2,0)</f>
        <v>Cítricos</v>
      </c>
      <c r="G536" s="3" t="s">
        <v>221</v>
      </c>
      <c r="H536" s="3" t="s">
        <v>224</v>
      </c>
      <c r="I536" s="3" t="s">
        <v>19</v>
      </c>
      <c r="J536" s="2">
        <v>75</v>
      </c>
      <c r="K536" s="2">
        <v>8000</v>
      </c>
      <c r="L536" s="2">
        <v>8000</v>
      </c>
      <c r="M536" s="2">
        <v>8000</v>
      </c>
      <c r="N536" s="3" t="s">
        <v>240</v>
      </c>
      <c r="O536" s="9" t="s">
        <v>63</v>
      </c>
      <c r="P536" s="2">
        <f>+Precio_diario_frutas[[#This Row],[Precio promedio ponderado]]/Q536</f>
        <v>615.38461538461536</v>
      </c>
      <c r="Q536" s="2">
        <f>+VLOOKUP(Precio_diario_frutas[[#This Row],[Unidad de comercialización]],Codigos_kg[],2,0)</f>
        <v>13</v>
      </c>
    </row>
    <row r="537" spans="1:17" x14ac:dyDescent="0.35">
      <c r="A537" s="8" t="s">
        <v>60</v>
      </c>
      <c r="B537" s="3" t="str">
        <f>+VLOOKUP(A537,Codigos_mercados_mayoristas[],2,0)</f>
        <v>Valparaíso</v>
      </c>
      <c r="C537" s="12">
        <v>44146</v>
      </c>
      <c r="D537" s="3">
        <f>+VLOOKUP(A537,Codigos_mercados_mayoristas[],3,0)</f>
        <v>5</v>
      </c>
      <c r="E537" s="11" t="s">
        <v>655</v>
      </c>
      <c r="F537" s="3" t="str">
        <f>+VLOOKUP(G537,Codigos_class_frutas[],2,0)</f>
        <v>Cítricos</v>
      </c>
      <c r="G537" s="3" t="s">
        <v>221</v>
      </c>
      <c r="H537" s="3" t="s">
        <v>224</v>
      </c>
      <c r="I537" s="3" t="s">
        <v>13</v>
      </c>
      <c r="J537" s="2">
        <v>70</v>
      </c>
      <c r="K537" s="2">
        <v>7000</v>
      </c>
      <c r="L537" s="2">
        <v>7000</v>
      </c>
      <c r="M537" s="2">
        <v>7000</v>
      </c>
      <c r="N537" s="3" t="s">
        <v>240</v>
      </c>
      <c r="O537" s="9" t="s">
        <v>63</v>
      </c>
      <c r="P537" s="2">
        <f>+Precio_diario_frutas[[#This Row],[Precio promedio ponderado]]/Q537</f>
        <v>538.46153846153845</v>
      </c>
      <c r="Q537" s="2">
        <f>+VLOOKUP(Precio_diario_frutas[[#This Row],[Unidad de comercialización]],Codigos_kg[],2,0)</f>
        <v>13</v>
      </c>
    </row>
    <row r="538" spans="1:17" x14ac:dyDescent="0.35">
      <c r="A538" s="8" t="s">
        <v>60</v>
      </c>
      <c r="B538" s="3" t="str">
        <f>+VLOOKUP(A538,Codigos_mercados_mayoristas[],2,0)</f>
        <v>Valparaíso</v>
      </c>
      <c r="C538" s="12">
        <v>44146</v>
      </c>
      <c r="D538" s="3">
        <f>+VLOOKUP(A538,Codigos_mercados_mayoristas[],3,0)</f>
        <v>5</v>
      </c>
      <c r="E538" s="11" t="s">
        <v>655</v>
      </c>
      <c r="F538" s="3" t="str">
        <f>+VLOOKUP(G538,Codigos_class_frutas[],2,0)</f>
        <v>Frutos de hueso (carozo)</v>
      </c>
      <c r="G538" s="3" t="s">
        <v>665</v>
      </c>
      <c r="H538" s="3" t="s">
        <v>666</v>
      </c>
      <c r="I538" s="3" t="s">
        <v>13</v>
      </c>
      <c r="J538" s="2">
        <v>56</v>
      </c>
      <c r="K538" s="2">
        <v>19000</v>
      </c>
      <c r="L538" s="2">
        <v>19000</v>
      </c>
      <c r="M538" s="2">
        <v>19000</v>
      </c>
      <c r="N538" s="3" t="s">
        <v>673</v>
      </c>
      <c r="O538" s="9" t="s">
        <v>45</v>
      </c>
      <c r="P538" s="2">
        <f>+Precio_diario_frutas[[#This Row],[Precio promedio ponderado]]/Q538</f>
        <v>1055.5555555555557</v>
      </c>
      <c r="Q538" s="2">
        <f>+VLOOKUP(Precio_diario_frutas[[#This Row],[Unidad de comercialización]],Codigos_kg[],2,0)</f>
        <v>18</v>
      </c>
    </row>
    <row r="539" spans="1:17" x14ac:dyDescent="0.35">
      <c r="A539" s="8" t="s">
        <v>60</v>
      </c>
      <c r="B539" s="3" t="str">
        <f>+VLOOKUP(A539,Codigos_mercados_mayoristas[],2,0)</f>
        <v>Valparaíso</v>
      </c>
      <c r="C539" s="12">
        <v>44146</v>
      </c>
      <c r="D539" s="3">
        <f>+VLOOKUP(A539,Codigos_mercados_mayoristas[],3,0)</f>
        <v>5</v>
      </c>
      <c r="E539" s="11" t="s">
        <v>655</v>
      </c>
      <c r="F539" s="3" t="str">
        <f>+VLOOKUP(G539,Codigos_class_frutas[],2,0)</f>
        <v>Oleaginosos</v>
      </c>
      <c r="G539" s="3" t="s">
        <v>225</v>
      </c>
      <c r="H539" s="3" t="s">
        <v>226</v>
      </c>
      <c r="I539" s="3" t="s">
        <v>264</v>
      </c>
      <c r="J539" s="2">
        <v>40</v>
      </c>
      <c r="K539" s="2">
        <v>2000</v>
      </c>
      <c r="L539" s="2">
        <v>2000</v>
      </c>
      <c r="M539" s="2">
        <v>2000</v>
      </c>
      <c r="N539" s="3" t="s">
        <v>227</v>
      </c>
      <c r="O539" s="9" t="s">
        <v>63</v>
      </c>
      <c r="P539" s="2">
        <f>+Precio_diario_frutas[[#This Row],[Precio promedio ponderado]]/Q539</f>
        <v>133.33333333333334</v>
      </c>
      <c r="Q539" s="2">
        <f>+VLOOKUP(Precio_diario_frutas[[#This Row],[Unidad de comercialización]],Codigos_kg[],2,0)</f>
        <v>15</v>
      </c>
    </row>
    <row r="540" spans="1:17" x14ac:dyDescent="0.35">
      <c r="A540" s="8" t="s">
        <v>60</v>
      </c>
      <c r="B540" s="3" t="str">
        <f>+VLOOKUP(A540,Codigos_mercados_mayoristas[],2,0)</f>
        <v>Valparaíso</v>
      </c>
      <c r="C540" s="12">
        <v>44146</v>
      </c>
      <c r="D540" s="3">
        <f>+VLOOKUP(A540,Codigos_mercados_mayoristas[],3,0)</f>
        <v>5</v>
      </c>
      <c r="E540" s="11" t="s">
        <v>655</v>
      </c>
      <c r="F540" s="3" t="str">
        <f>+VLOOKUP(G540,Codigos_class_frutas[],2,0)</f>
        <v>Oleaginosos</v>
      </c>
      <c r="G540" s="3" t="s">
        <v>225</v>
      </c>
      <c r="H540" s="3" t="s">
        <v>226</v>
      </c>
      <c r="I540" s="3" t="s">
        <v>19</v>
      </c>
      <c r="J540" s="2">
        <v>48</v>
      </c>
      <c r="K540" s="2">
        <v>3300</v>
      </c>
      <c r="L540" s="2">
        <v>3300</v>
      </c>
      <c r="M540" s="2">
        <v>3300</v>
      </c>
      <c r="N540" s="3" t="s">
        <v>227</v>
      </c>
      <c r="O540" s="9" t="s">
        <v>63</v>
      </c>
      <c r="P540" s="2">
        <f>+Precio_diario_frutas[[#This Row],[Precio promedio ponderado]]/Q540</f>
        <v>220</v>
      </c>
      <c r="Q540" s="2">
        <f>+VLOOKUP(Precio_diario_frutas[[#This Row],[Unidad de comercialización]],Codigos_kg[],2,0)</f>
        <v>15</v>
      </c>
    </row>
    <row r="541" spans="1:17" x14ac:dyDescent="0.35">
      <c r="A541" s="8" t="s">
        <v>60</v>
      </c>
      <c r="B541" s="3" t="str">
        <f>+VLOOKUP(A541,Codigos_mercados_mayoristas[],2,0)</f>
        <v>Valparaíso</v>
      </c>
      <c r="C541" s="12">
        <v>44146</v>
      </c>
      <c r="D541" s="3">
        <f>+VLOOKUP(A541,Codigos_mercados_mayoristas[],3,0)</f>
        <v>5</v>
      </c>
      <c r="E541" s="11" t="s">
        <v>655</v>
      </c>
      <c r="F541" s="3" t="str">
        <f>+VLOOKUP(G541,Codigos_class_frutas[],2,0)</f>
        <v>Oleaginosos</v>
      </c>
      <c r="G541" s="3" t="s">
        <v>225</v>
      </c>
      <c r="H541" s="3" t="s">
        <v>226</v>
      </c>
      <c r="I541" s="3" t="s">
        <v>13</v>
      </c>
      <c r="J541" s="2">
        <v>50</v>
      </c>
      <c r="K541" s="2">
        <v>3000</v>
      </c>
      <c r="L541" s="2">
        <v>3000</v>
      </c>
      <c r="M541" s="2">
        <v>3000</v>
      </c>
      <c r="N541" s="3" t="s">
        <v>227</v>
      </c>
      <c r="O541" s="9" t="s">
        <v>63</v>
      </c>
      <c r="P541" s="2">
        <f>+Precio_diario_frutas[[#This Row],[Precio promedio ponderado]]/Q541</f>
        <v>200</v>
      </c>
      <c r="Q541" s="2">
        <f>+VLOOKUP(Precio_diario_frutas[[#This Row],[Unidad de comercialización]],Codigos_kg[],2,0)</f>
        <v>15</v>
      </c>
    </row>
    <row r="542" spans="1:17" x14ac:dyDescent="0.35">
      <c r="A542" s="8" t="s">
        <v>60</v>
      </c>
      <c r="B542" s="3" t="str">
        <f>+VLOOKUP(A542,Codigos_mercados_mayoristas[],2,0)</f>
        <v>Valparaíso</v>
      </c>
      <c r="C542" s="12">
        <v>44146</v>
      </c>
      <c r="D542" s="3">
        <f>+VLOOKUP(A542,Codigos_mercados_mayoristas[],3,0)</f>
        <v>5</v>
      </c>
      <c r="E542" s="11" t="s">
        <v>655</v>
      </c>
      <c r="F542" s="3" t="str">
        <f>+VLOOKUP(G542,Codigos_class_frutas[],2,0)</f>
        <v>Oleaginosos</v>
      </c>
      <c r="G542" s="3" t="s">
        <v>225</v>
      </c>
      <c r="H542" s="3" t="s">
        <v>226</v>
      </c>
      <c r="I542" s="3" t="s">
        <v>16</v>
      </c>
      <c r="J542" s="2">
        <v>47</v>
      </c>
      <c r="K542" s="2">
        <v>2700</v>
      </c>
      <c r="L542" s="2">
        <v>2700</v>
      </c>
      <c r="M542" s="2">
        <v>2700</v>
      </c>
      <c r="N542" s="3" t="s">
        <v>227</v>
      </c>
      <c r="O542" s="9" t="s">
        <v>63</v>
      </c>
      <c r="P542" s="2">
        <f>+Precio_diario_frutas[[#This Row],[Precio promedio ponderado]]/Q542</f>
        <v>180</v>
      </c>
      <c r="Q542" s="2">
        <f>+VLOOKUP(Precio_diario_frutas[[#This Row],[Unidad de comercialización]],Codigos_kg[],2,0)</f>
        <v>15</v>
      </c>
    </row>
    <row r="543" spans="1:17" x14ac:dyDescent="0.35">
      <c r="A543" s="8" t="s">
        <v>60</v>
      </c>
      <c r="B543" s="3" t="str">
        <f>+VLOOKUP(A543,Codigos_mercados_mayoristas[],2,0)</f>
        <v>Valparaíso</v>
      </c>
      <c r="C543" s="12">
        <v>44146</v>
      </c>
      <c r="D543" s="3">
        <f>+VLOOKUP(A543,Codigos_mercados_mayoristas[],3,0)</f>
        <v>5</v>
      </c>
      <c r="E543" s="11" t="s">
        <v>655</v>
      </c>
      <c r="F543" s="3" t="str">
        <f>+VLOOKUP(G543,Codigos_class_frutas[],2,0)</f>
        <v>Frutos de pepita</v>
      </c>
      <c r="G543" s="3" t="s">
        <v>242</v>
      </c>
      <c r="H543" s="3" t="s">
        <v>243</v>
      </c>
      <c r="I543" s="3" t="s">
        <v>200</v>
      </c>
      <c r="J543" s="2">
        <v>85</v>
      </c>
      <c r="K543" s="2">
        <v>13000</v>
      </c>
      <c r="L543" s="2">
        <v>13000</v>
      </c>
      <c r="M543" s="2">
        <v>13000</v>
      </c>
      <c r="N543" s="3" t="s">
        <v>244</v>
      </c>
      <c r="O543" s="9" t="s">
        <v>245</v>
      </c>
      <c r="P543" s="2">
        <f>+Precio_diario_frutas[[#This Row],[Precio promedio ponderado]]/Q543</f>
        <v>722.22222222222217</v>
      </c>
      <c r="Q543" s="2">
        <f>+VLOOKUP(Precio_diario_frutas[[#This Row],[Unidad de comercialización]],Codigos_kg[],2,0)</f>
        <v>18</v>
      </c>
    </row>
    <row r="544" spans="1:17" x14ac:dyDescent="0.35">
      <c r="A544" s="8" t="s">
        <v>60</v>
      </c>
      <c r="B544" s="3" t="str">
        <f>+VLOOKUP(A544,Codigos_mercados_mayoristas[],2,0)</f>
        <v>Valparaíso</v>
      </c>
      <c r="C544" s="12">
        <v>44146</v>
      </c>
      <c r="D544" s="3">
        <f>+VLOOKUP(A544,Codigos_mercados_mayoristas[],3,0)</f>
        <v>5</v>
      </c>
      <c r="E544" s="11" t="s">
        <v>655</v>
      </c>
      <c r="F544" s="3" t="str">
        <f>+VLOOKUP(G544,Codigos_class_frutas[],2,0)</f>
        <v>Frutos de pepita</v>
      </c>
      <c r="G544" s="3" t="s">
        <v>242</v>
      </c>
      <c r="H544" s="3" t="s">
        <v>243</v>
      </c>
      <c r="I544" s="3" t="s">
        <v>235</v>
      </c>
      <c r="J544" s="2">
        <v>75</v>
      </c>
      <c r="K544" s="2">
        <v>14000</v>
      </c>
      <c r="L544" s="2">
        <v>14000</v>
      </c>
      <c r="M544" s="2">
        <v>14000</v>
      </c>
      <c r="N544" s="3" t="s">
        <v>244</v>
      </c>
      <c r="O544" s="9" t="s">
        <v>245</v>
      </c>
      <c r="P544" s="2">
        <f>+Precio_diario_frutas[[#This Row],[Precio promedio ponderado]]/Q544</f>
        <v>777.77777777777783</v>
      </c>
      <c r="Q544" s="2">
        <f>+VLOOKUP(Precio_diario_frutas[[#This Row],[Unidad de comercialización]],Codigos_kg[],2,0)</f>
        <v>18</v>
      </c>
    </row>
    <row r="545" spans="1:17" x14ac:dyDescent="0.35">
      <c r="A545" s="8" t="s">
        <v>60</v>
      </c>
      <c r="B545" s="3" t="str">
        <f>+VLOOKUP(A545,Codigos_mercados_mayoristas[],2,0)</f>
        <v>Valparaíso</v>
      </c>
      <c r="C545" s="12">
        <v>44146</v>
      </c>
      <c r="D545" s="3">
        <f>+VLOOKUP(A545,Codigos_mercados_mayoristas[],3,0)</f>
        <v>5</v>
      </c>
      <c r="E545" s="11" t="s">
        <v>655</v>
      </c>
      <c r="F545" s="3" t="str">
        <f>+VLOOKUP(G545,Codigos_class_frutas[],2,0)</f>
        <v>Frutos de pepita</v>
      </c>
      <c r="G545" s="3" t="s">
        <v>242</v>
      </c>
      <c r="H545" s="3" t="s">
        <v>243</v>
      </c>
      <c r="I545" s="3" t="s">
        <v>19</v>
      </c>
      <c r="J545" s="2">
        <v>98</v>
      </c>
      <c r="K545" s="2">
        <v>12000</v>
      </c>
      <c r="L545" s="2">
        <v>12000</v>
      </c>
      <c r="M545" s="2">
        <v>12000</v>
      </c>
      <c r="N545" s="3" t="s">
        <v>244</v>
      </c>
      <c r="O545" s="9" t="s">
        <v>245</v>
      </c>
      <c r="P545" s="2">
        <f>+Precio_diario_frutas[[#This Row],[Precio promedio ponderado]]/Q545</f>
        <v>666.66666666666663</v>
      </c>
      <c r="Q545" s="2">
        <f>+VLOOKUP(Precio_diario_frutas[[#This Row],[Unidad de comercialización]],Codigos_kg[],2,0)</f>
        <v>18</v>
      </c>
    </row>
    <row r="546" spans="1:17" x14ac:dyDescent="0.35">
      <c r="A546" s="8" t="s">
        <v>60</v>
      </c>
      <c r="B546" s="3" t="str">
        <f>+VLOOKUP(A546,Codigos_mercados_mayoristas[],2,0)</f>
        <v>Valparaíso</v>
      </c>
      <c r="C546" s="12">
        <v>44146</v>
      </c>
      <c r="D546" s="3">
        <f>+VLOOKUP(A546,Codigos_mercados_mayoristas[],3,0)</f>
        <v>5</v>
      </c>
      <c r="E546" s="11" t="s">
        <v>655</v>
      </c>
      <c r="F546" s="3" t="str">
        <f>+VLOOKUP(G546,Codigos_class_frutas[],2,0)</f>
        <v>Frutos de pepita</v>
      </c>
      <c r="G546" s="3" t="s">
        <v>242</v>
      </c>
      <c r="H546" s="3" t="s">
        <v>243</v>
      </c>
      <c r="I546" s="3" t="s">
        <v>13</v>
      </c>
      <c r="J546" s="2">
        <v>90</v>
      </c>
      <c r="K546" s="2">
        <v>10000</v>
      </c>
      <c r="L546" s="2">
        <v>10000</v>
      </c>
      <c r="M546" s="2">
        <v>10000</v>
      </c>
      <c r="N546" s="3" t="s">
        <v>244</v>
      </c>
      <c r="O546" s="9" t="s">
        <v>245</v>
      </c>
      <c r="P546" s="2">
        <f>+Precio_diario_frutas[[#This Row],[Precio promedio ponderado]]/Q546</f>
        <v>555.55555555555554</v>
      </c>
      <c r="Q546" s="2">
        <f>+VLOOKUP(Precio_diario_frutas[[#This Row],[Unidad de comercialización]],Codigos_kg[],2,0)</f>
        <v>18</v>
      </c>
    </row>
    <row r="547" spans="1:17" x14ac:dyDescent="0.35">
      <c r="A547" s="8" t="s">
        <v>60</v>
      </c>
      <c r="B547" s="3" t="str">
        <f>+VLOOKUP(A547,Codigos_mercados_mayoristas[],2,0)</f>
        <v>Valparaíso</v>
      </c>
      <c r="C547" s="12">
        <v>44146</v>
      </c>
      <c r="D547" s="3">
        <f>+VLOOKUP(A547,Codigos_mercados_mayoristas[],3,0)</f>
        <v>5</v>
      </c>
      <c r="E547" s="11" t="s">
        <v>655</v>
      </c>
      <c r="F547" s="3" t="str">
        <f>+VLOOKUP(G547,Codigos_class_frutas[],2,0)</f>
        <v>Frutos de pepita</v>
      </c>
      <c r="G547" s="3" t="s">
        <v>242</v>
      </c>
      <c r="H547" s="3" t="s">
        <v>677</v>
      </c>
      <c r="I547" s="3" t="s">
        <v>19</v>
      </c>
      <c r="J547" s="2">
        <v>70</v>
      </c>
      <c r="K547" s="2">
        <v>12000</v>
      </c>
      <c r="L547" s="2">
        <v>12000</v>
      </c>
      <c r="M547" s="2">
        <v>12000</v>
      </c>
      <c r="N547" s="3" t="s">
        <v>244</v>
      </c>
      <c r="O547" s="9" t="s">
        <v>245</v>
      </c>
      <c r="P547" s="2">
        <f>+Precio_diario_frutas[[#This Row],[Precio promedio ponderado]]/Q547</f>
        <v>666.66666666666663</v>
      </c>
      <c r="Q547" s="2">
        <f>+VLOOKUP(Precio_diario_frutas[[#This Row],[Unidad de comercialización]],Codigos_kg[],2,0)</f>
        <v>18</v>
      </c>
    </row>
    <row r="548" spans="1:17" x14ac:dyDescent="0.35">
      <c r="A548" s="8" t="s">
        <v>60</v>
      </c>
      <c r="B548" s="3" t="str">
        <f>+VLOOKUP(A548,Codigos_mercados_mayoristas[],2,0)</f>
        <v>Valparaíso</v>
      </c>
      <c r="C548" s="12">
        <v>44146</v>
      </c>
      <c r="D548" s="3">
        <f>+VLOOKUP(A548,Codigos_mercados_mayoristas[],3,0)</f>
        <v>5</v>
      </c>
      <c r="E548" s="11" t="s">
        <v>655</v>
      </c>
      <c r="F548" s="3" t="str">
        <f>+VLOOKUP(G548,Codigos_class_frutas[],2,0)</f>
        <v>Frutos de pepita</v>
      </c>
      <c r="G548" s="3" t="s">
        <v>242</v>
      </c>
      <c r="H548" s="3" t="s">
        <v>677</v>
      </c>
      <c r="I548" s="3" t="s">
        <v>13</v>
      </c>
      <c r="J548" s="2">
        <v>70</v>
      </c>
      <c r="K548" s="2">
        <v>10000</v>
      </c>
      <c r="L548" s="2">
        <v>10000</v>
      </c>
      <c r="M548" s="2">
        <v>10000</v>
      </c>
      <c r="N548" s="3" t="s">
        <v>244</v>
      </c>
      <c r="O548" s="9" t="s">
        <v>245</v>
      </c>
      <c r="P548" s="2">
        <f>+Precio_diario_frutas[[#This Row],[Precio promedio ponderado]]/Q548</f>
        <v>555.55555555555554</v>
      </c>
      <c r="Q548" s="2">
        <f>+VLOOKUP(Precio_diario_frutas[[#This Row],[Unidad de comercialización]],Codigos_kg[],2,0)</f>
        <v>18</v>
      </c>
    </row>
    <row r="549" spans="1:17" x14ac:dyDescent="0.35">
      <c r="A549" s="8" t="s">
        <v>60</v>
      </c>
      <c r="B549" s="3" t="str">
        <f>+VLOOKUP(A549,Codigos_mercados_mayoristas[],2,0)</f>
        <v>Valparaíso</v>
      </c>
      <c r="C549" s="12">
        <v>44146</v>
      </c>
      <c r="D549" s="3">
        <f>+VLOOKUP(A549,Codigos_mercados_mayoristas[],3,0)</f>
        <v>5</v>
      </c>
      <c r="E549" s="11" t="s">
        <v>655</v>
      </c>
      <c r="F549" s="3" t="str">
        <f>+VLOOKUP(G549,Codigos_class_frutas[],2,0)</f>
        <v>Tropicales y subtropicales</v>
      </c>
      <c r="G549" s="3" t="s">
        <v>198</v>
      </c>
      <c r="H549" s="3" t="s">
        <v>246</v>
      </c>
      <c r="I549" s="3" t="s">
        <v>19</v>
      </c>
      <c r="J549" s="2">
        <v>162</v>
      </c>
      <c r="K549" s="2">
        <v>19000</v>
      </c>
      <c r="L549" s="2">
        <v>19000</v>
      </c>
      <c r="M549" s="2">
        <v>19000</v>
      </c>
      <c r="N549" s="3" t="s">
        <v>25</v>
      </c>
      <c r="O549" s="9" t="s">
        <v>206</v>
      </c>
      <c r="P549" s="2">
        <f>+Precio_diario_frutas[[#This Row],[Precio promedio ponderado]]/Q549</f>
        <v>1583.3333333333333</v>
      </c>
      <c r="Q549" s="2">
        <f>+VLOOKUP(Precio_diario_frutas[[#This Row],[Unidad de comercialización]],Codigos_kg[],2,0)</f>
        <v>12</v>
      </c>
    </row>
    <row r="550" spans="1:17" x14ac:dyDescent="0.35">
      <c r="A550" s="8" t="s">
        <v>60</v>
      </c>
      <c r="B550" s="3" t="str">
        <f>+VLOOKUP(A550,Codigos_mercados_mayoristas[],2,0)</f>
        <v>Valparaíso</v>
      </c>
      <c r="C550" s="12">
        <v>44146</v>
      </c>
      <c r="D550" s="3">
        <f>+VLOOKUP(A550,Codigos_mercados_mayoristas[],3,0)</f>
        <v>5</v>
      </c>
      <c r="E550" s="11" t="s">
        <v>655</v>
      </c>
      <c r="F550" s="3" t="str">
        <f>+VLOOKUP(G550,Codigos_class_frutas[],2,0)</f>
        <v>Tropicales y subtropicales</v>
      </c>
      <c r="G550" s="3" t="s">
        <v>198</v>
      </c>
      <c r="H550" s="3" t="s">
        <v>246</v>
      </c>
      <c r="I550" s="3" t="s">
        <v>13</v>
      </c>
      <c r="J550" s="2">
        <v>108</v>
      </c>
      <c r="K550" s="2">
        <v>19000</v>
      </c>
      <c r="L550" s="2">
        <v>19000</v>
      </c>
      <c r="M550" s="2">
        <v>19000</v>
      </c>
      <c r="N550" s="3" t="s">
        <v>202</v>
      </c>
      <c r="O550" s="9" t="s">
        <v>206</v>
      </c>
      <c r="P550" s="2">
        <f>+Precio_diario_frutas[[#This Row],[Precio promedio ponderado]]/Q550</f>
        <v>1357.1428571428571</v>
      </c>
      <c r="Q550" s="2">
        <f>+VLOOKUP(Precio_diario_frutas[[#This Row],[Unidad de comercialización]],Codigos_kg[],2,0)</f>
        <v>14</v>
      </c>
    </row>
    <row r="551" spans="1:17" x14ac:dyDescent="0.35">
      <c r="A551" s="8" t="s">
        <v>60</v>
      </c>
      <c r="B551" s="3" t="str">
        <f>+VLOOKUP(A551,Codigos_mercados_mayoristas[],2,0)</f>
        <v>Valparaíso</v>
      </c>
      <c r="C551" s="12">
        <v>44146</v>
      </c>
      <c r="D551" s="3">
        <f>+VLOOKUP(A551,Codigos_mercados_mayoristas[],3,0)</f>
        <v>5</v>
      </c>
      <c r="E551" s="11" t="s">
        <v>655</v>
      </c>
      <c r="F551" s="3" t="str">
        <f>+VLOOKUP(G551,Codigos_class_frutas[],2,0)</f>
        <v>Tropicales y subtropicales</v>
      </c>
      <c r="G551" s="3" t="s">
        <v>198</v>
      </c>
      <c r="H551" s="3" t="s">
        <v>246</v>
      </c>
      <c r="I551" s="3" t="s">
        <v>16</v>
      </c>
      <c r="J551" s="2">
        <v>54</v>
      </c>
      <c r="K551" s="2">
        <v>19000</v>
      </c>
      <c r="L551" s="2">
        <v>19000</v>
      </c>
      <c r="M551" s="2">
        <v>19000</v>
      </c>
      <c r="N551" s="3" t="s">
        <v>203</v>
      </c>
      <c r="O551" s="9" t="s">
        <v>206</v>
      </c>
      <c r="P551" s="2">
        <f>+Precio_diario_frutas[[#This Row],[Precio promedio ponderado]]/Q551</f>
        <v>1187.5</v>
      </c>
      <c r="Q551" s="2">
        <f>+VLOOKUP(Precio_diario_frutas[[#This Row],[Unidad de comercialización]],Codigos_kg[],2,0)</f>
        <v>16</v>
      </c>
    </row>
    <row r="552" spans="1:17" x14ac:dyDescent="0.35">
      <c r="A552" s="8" t="s">
        <v>60</v>
      </c>
      <c r="B552" s="3" t="str">
        <f>+VLOOKUP(A552,Codigos_mercados_mayoristas[],2,0)</f>
        <v>Valparaíso</v>
      </c>
      <c r="C552" s="12">
        <v>44146</v>
      </c>
      <c r="D552" s="3">
        <f>+VLOOKUP(A552,Codigos_mercados_mayoristas[],3,0)</f>
        <v>5</v>
      </c>
      <c r="E552" s="11" t="s">
        <v>655</v>
      </c>
      <c r="F552" s="3" t="str">
        <f>+VLOOKUP(G552,Codigos_class_frutas[],2,0)</f>
        <v>Tropicales y subtropicales</v>
      </c>
      <c r="G552" s="3" t="s">
        <v>204</v>
      </c>
      <c r="H552" s="3" t="s">
        <v>12</v>
      </c>
      <c r="I552" s="3" t="s">
        <v>247</v>
      </c>
      <c r="J552" s="2">
        <v>200</v>
      </c>
      <c r="K552" s="2">
        <v>12000</v>
      </c>
      <c r="L552" s="2">
        <v>12000</v>
      </c>
      <c r="M552" s="2">
        <v>12000</v>
      </c>
      <c r="N552" s="3" t="s">
        <v>147</v>
      </c>
      <c r="O552" s="9" t="s">
        <v>206</v>
      </c>
      <c r="P552" s="2">
        <f>+Precio_diario_frutas[[#This Row],[Precio promedio ponderado]]/Q552</f>
        <v>600</v>
      </c>
      <c r="Q552" s="2">
        <f>+VLOOKUP(Precio_diario_frutas[[#This Row],[Unidad de comercialización]],Codigos_kg[],2,0)</f>
        <v>20</v>
      </c>
    </row>
    <row r="553" spans="1:17" x14ac:dyDescent="0.35">
      <c r="A553" s="8" t="s">
        <v>60</v>
      </c>
      <c r="B553" s="11" t="str">
        <f>+VLOOKUP(A553,Codigos_mercados_mayoristas[],2,0)</f>
        <v>Valparaíso</v>
      </c>
      <c r="C553" s="12">
        <v>44146</v>
      </c>
      <c r="D553" s="11">
        <f>+VLOOKUP(A553,Codigos_mercados_mayoristas[],3,0)</f>
        <v>5</v>
      </c>
      <c r="E553" s="11" t="s">
        <v>655</v>
      </c>
      <c r="F553" s="11" t="str">
        <f>+VLOOKUP(G553,Codigos_class_frutas[],2,0)</f>
        <v>Tropicales y subtropicales</v>
      </c>
      <c r="G553" s="11" t="s">
        <v>204</v>
      </c>
      <c r="H553" s="11" t="s">
        <v>12</v>
      </c>
      <c r="I553" s="11" t="s">
        <v>205</v>
      </c>
      <c r="J553" s="13">
        <v>560</v>
      </c>
      <c r="K553" s="13">
        <v>13000</v>
      </c>
      <c r="L553" s="13">
        <v>12500</v>
      </c>
      <c r="M553" s="13">
        <v>12821</v>
      </c>
      <c r="N553" s="11" t="s">
        <v>147</v>
      </c>
      <c r="O553" s="14" t="s">
        <v>206</v>
      </c>
      <c r="P553" s="2">
        <f>+Precio_diario_frutas[[#This Row],[Precio promedio ponderado]]/Q553</f>
        <v>641.04999999999995</v>
      </c>
      <c r="Q553" s="2">
        <f>+VLOOKUP(Precio_diario_frutas[[#This Row],[Unidad de comercialización]],Codigos_kg[],2,0)</f>
        <v>20</v>
      </c>
    </row>
    <row r="554" spans="1:17" x14ac:dyDescent="0.35">
      <c r="A554" s="8" t="s">
        <v>170</v>
      </c>
      <c r="B554" s="3" t="str">
        <f>+VLOOKUP(A554,Codigos_mercados_mayoristas[],2,0)</f>
        <v>Coquimbo</v>
      </c>
      <c r="C554" s="12">
        <v>44146</v>
      </c>
      <c r="D554" s="3">
        <f>+VLOOKUP(A554,Codigos_mercados_mayoristas[],3,0)</f>
        <v>4</v>
      </c>
      <c r="E554" s="11" t="s">
        <v>655</v>
      </c>
      <c r="F554" s="3" t="str">
        <f>+VLOOKUP(G554,Codigos_class_frutas[],2,0)</f>
        <v>Berries</v>
      </c>
      <c r="G554" s="3" t="s">
        <v>212</v>
      </c>
      <c r="H554" s="3" t="s">
        <v>12</v>
      </c>
      <c r="I554" s="3" t="s">
        <v>200</v>
      </c>
      <c r="J554" s="2">
        <v>280</v>
      </c>
      <c r="K554" s="2">
        <v>17000</v>
      </c>
      <c r="L554" s="2">
        <v>16500</v>
      </c>
      <c r="M554" s="2">
        <v>16750</v>
      </c>
      <c r="N554" s="3" t="s">
        <v>213</v>
      </c>
      <c r="O554" s="9" t="s">
        <v>155</v>
      </c>
      <c r="P554" s="2">
        <f>+Precio_diario_frutas[[#This Row],[Precio promedio ponderado]]/Q554</f>
        <v>2392.8571428571427</v>
      </c>
      <c r="Q554" s="2">
        <f>+VLOOKUP(Precio_diario_frutas[[#This Row],[Unidad de comercialización]],Codigos_kg[],2,0)</f>
        <v>7</v>
      </c>
    </row>
    <row r="555" spans="1:17" x14ac:dyDescent="0.35">
      <c r="A555" s="8" t="s">
        <v>170</v>
      </c>
      <c r="B555" s="3" t="str">
        <f>+VLOOKUP(A555,Codigos_mercados_mayoristas[],2,0)</f>
        <v>Coquimbo</v>
      </c>
      <c r="C555" s="12">
        <v>44146</v>
      </c>
      <c r="D555" s="3">
        <f>+VLOOKUP(A555,Codigos_mercados_mayoristas[],3,0)</f>
        <v>4</v>
      </c>
      <c r="E555" s="11" t="s">
        <v>655</v>
      </c>
      <c r="F555" s="3" t="str">
        <f>+VLOOKUP(G555,Codigos_class_frutas[],2,0)</f>
        <v>Berries</v>
      </c>
      <c r="G555" s="3" t="s">
        <v>212</v>
      </c>
      <c r="H555" s="3" t="s">
        <v>12</v>
      </c>
      <c r="I555" s="3" t="s">
        <v>19</v>
      </c>
      <c r="J555" s="2">
        <v>260</v>
      </c>
      <c r="K555" s="2">
        <v>15000</v>
      </c>
      <c r="L555" s="2">
        <v>14500</v>
      </c>
      <c r="M555" s="2">
        <v>14750</v>
      </c>
      <c r="N555" s="3" t="s">
        <v>213</v>
      </c>
      <c r="O555" s="9" t="s">
        <v>155</v>
      </c>
      <c r="P555" s="2">
        <f>+Precio_diario_frutas[[#This Row],[Precio promedio ponderado]]/Q555</f>
        <v>2107.1428571428573</v>
      </c>
      <c r="Q555" s="2">
        <f>+VLOOKUP(Precio_diario_frutas[[#This Row],[Unidad de comercialización]],Codigos_kg[],2,0)</f>
        <v>7</v>
      </c>
    </row>
    <row r="556" spans="1:17" x14ac:dyDescent="0.35">
      <c r="A556" s="8" t="s">
        <v>170</v>
      </c>
      <c r="B556" s="3" t="str">
        <f>+VLOOKUP(A556,Codigos_mercados_mayoristas[],2,0)</f>
        <v>Coquimbo</v>
      </c>
      <c r="C556" s="12">
        <v>44146</v>
      </c>
      <c r="D556" s="3">
        <f>+VLOOKUP(A556,Codigos_mercados_mayoristas[],3,0)</f>
        <v>4</v>
      </c>
      <c r="E556" s="11" t="s">
        <v>655</v>
      </c>
      <c r="F556" s="3" t="str">
        <f>+VLOOKUP(G556,Codigos_class_frutas[],2,0)</f>
        <v>Berries</v>
      </c>
      <c r="G556" s="3" t="s">
        <v>212</v>
      </c>
      <c r="H556" s="3" t="s">
        <v>12</v>
      </c>
      <c r="I556" s="3" t="s">
        <v>13</v>
      </c>
      <c r="J556" s="2">
        <v>200</v>
      </c>
      <c r="K556" s="2">
        <v>13000</v>
      </c>
      <c r="L556" s="2">
        <v>12500</v>
      </c>
      <c r="M556" s="2">
        <v>12750</v>
      </c>
      <c r="N556" s="3" t="s">
        <v>213</v>
      </c>
      <c r="O556" s="9" t="s">
        <v>155</v>
      </c>
      <c r="P556" s="2">
        <f>+Precio_diario_frutas[[#This Row],[Precio promedio ponderado]]/Q556</f>
        <v>1821.4285714285713</v>
      </c>
      <c r="Q556" s="2">
        <f>+VLOOKUP(Precio_diario_frutas[[#This Row],[Unidad de comercialización]],Codigos_kg[],2,0)</f>
        <v>7</v>
      </c>
    </row>
    <row r="557" spans="1:17" x14ac:dyDescent="0.35">
      <c r="A557" s="8" t="s">
        <v>170</v>
      </c>
      <c r="B557" s="3" t="str">
        <f>+VLOOKUP(A557,Codigos_mercados_mayoristas[],2,0)</f>
        <v>Coquimbo</v>
      </c>
      <c r="C557" s="12">
        <v>44146</v>
      </c>
      <c r="D557" s="3">
        <f>+VLOOKUP(A557,Codigos_mercados_mayoristas[],3,0)</f>
        <v>4</v>
      </c>
      <c r="E557" s="11" t="s">
        <v>655</v>
      </c>
      <c r="F557" s="3" t="str">
        <f>+VLOOKUP(G557,Codigos_class_frutas[],2,0)</f>
        <v>Cítricos</v>
      </c>
      <c r="G557" s="3" t="s">
        <v>214</v>
      </c>
      <c r="H557" s="3" t="s">
        <v>12</v>
      </c>
      <c r="I557" s="3" t="s">
        <v>215</v>
      </c>
      <c r="J557" s="2">
        <v>600</v>
      </c>
      <c r="K557" s="2">
        <v>5500</v>
      </c>
      <c r="L557" s="2">
        <v>5300</v>
      </c>
      <c r="M557" s="2">
        <v>5400</v>
      </c>
      <c r="N557" s="3" t="s">
        <v>121</v>
      </c>
      <c r="O557" s="9" t="s">
        <v>139</v>
      </c>
      <c r="P557" s="2">
        <f>+Precio_diario_frutas[[#This Row],[Precio promedio ponderado]]/Q557</f>
        <v>300</v>
      </c>
      <c r="Q557" s="2">
        <f>+VLOOKUP(Precio_diario_frutas[[#This Row],[Unidad de comercialización]],Codigos_kg[],2,0)</f>
        <v>18</v>
      </c>
    </row>
    <row r="558" spans="1:17" x14ac:dyDescent="0.35">
      <c r="A558" s="8" t="s">
        <v>170</v>
      </c>
      <c r="B558" s="3" t="str">
        <f>+VLOOKUP(A558,Codigos_mercados_mayoristas[],2,0)</f>
        <v>Coquimbo</v>
      </c>
      <c r="C558" s="12">
        <v>44146</v>
      </c>
      <c r="D558" s="3">
        <f>+VLOOKUP(A558,Codigos_mercados_mayoristas[],3,0)</f>
        <v>4</v>
      </c>
      <c r="E558" s="11" t="s">
        <v>655</v>
      </c>
      <c r="F558" s="3" t="str">
        <f>+VLOOKUP(G558,Codigos_class_frutas[],2,0)</f>
        <v>Cítricos</v>
      </c>
      <c r="G558" s="3" t="s">
        <v>214</v>
      </c>
      <c r="H558" s="3" t="s">
        <v>12</v>
      </c>
      <c r="I558" s="3" t="s">
        <v>216</v>
      </c>
      <c r="J558" s="2">
        <v>510</v>
      </c>
      <c r="K558" s="2">
        <v>4000</v>
      </c>
      <c r="L558" s="2">
        <v>3800</v>
      </c>
      <c r="M558" s="2">
        <v>3900</v>
      </c>
      <c r="N558" s="3" t="s">
        <v>121</v>
      </c>
      <c r="O558" s="9" t="s">
        <v>139</v>
      </c>
      <c r="P558" s="2">
        <f>+Precio_diario_frutas[[#This Row],[Precio promedio ponderado]]/Q558</f>
        <v>216.66666666666666</v>
      </c>
      <c r="Q558" s="2">
        <f>+VLOOKUP(Precio_diario_frutas[[#This Row],[Unidad de comercialización]],Codigos_kg[],2,0)</f>
        <v>18</v>
      </c>
    </row>
    <row r="559" spans="1:17" x14ac:dyDescent="0.35">
      <c r="A559" s="8" t="s">
        <v>170</v>
      </c>
      <c r="B559" s="3" t="str">
        <f>+VLOOKUP(A559,Codigos_mercados_mayoristas[],2,0)</f>
        <v>Coquimbo</v>
      </c>
      <c r="C559" s="12">
        <v>44146</v>
      </c>
      <c r="D559" s="3">
        <f>+VLOOKUP(A559,Codigos_mercados_mayoristas[],3,0)</f>
        <v>4</v>
      </c>
      <c r="E559" s="11" t="s">
        <v>655</v>
      </c>
      <c r="F559" s="3" t="str">
        <f>+VLOOKUP(G559,Codigos_class_frutas[],2,0)</f>
        <v>Cítricos</v>
      </c>
      <c r="G559" s="3" t="s">
        <v>214</v>
      </c>
      <c r="H559" s="3" t="s">
        <v>12</v>
      </c>
      <c r="I559" s="3" t="s">
        <v>217</v>
      </c>
      <c r="J559" s="2">
        <v>450</v>
      </c>
      <c r="K559" s="2">
        <v>3000</v>
      </c>
      <c r="L559" s="2">
        <v>2800</v>
      </c>
      <c r="M559" s="2">
        <v>2900</v>
      </c>
      <c r="N559" s="3" t="s">
        <v>121</v>
      </c>
      <c r="O559" s="9" t="s">
        <v>139</v>
      </c>
      <c r="P559" s="2">
        <f>+Precio_diario_frutas[[#This Row],[Precio promedio ponderado]]/Q559</f>
        <v>161.11111111111111</v>
      </c>
      <c r="Q559" s="2">
        <f>+VLOOKUP(Precio_diario_frutas[[#This Row],[Unidad de comercialización]],Codigos_kg[],2,0)</f>
        <v>18</v>
      </c>
    </row>
    <row r="560" spans="1:17" x14ac:dyDescent="0.35">
      <c r="A560" s="8" t="s">
        <v>170</v>
      </c>
      <c r="B560" s="3" t="str">
        <f>+VLOOKUP(A560,Codigos_mercados_mayoristas[],2,0)</f>
        <v>Coquimbo</v>
      </c>
      <c r="C560" s="12">
        <v>44146</v>
      </c>
      <c r="D560" s="3">
        <f>+VLOOKUP(A560,Codigos_mercados_mayoristas[],3,0)</f>
        <v>4</v>
      </c>
      <c r="E560" s="11" t="s">
        <v>655</v>
      </c>
      <c r="F560" s="3" t="str">
        <f>+VLOOKUP(G560,Codigos_class_frutas[],2,0)</f>
        <v>Cítricos</v>
      </c>
      <c r="G560" s="3" t="s">
        <v>218</v>
      </c>
      <c r="H560" s="3" t="s">
        <v>219</v>
      </c>
      <c r="I560" s="3" t="s">
        <v>200</v>
      </c>
      <c r="J560" s="2">
        <v>340</v>
      </c>
      <c r="K560" s="2">
        <v>6000</v>
      </c>
      <c r="L560" s="2">
        <v>5800</v>
      </c>
      <c r="M560" s="2">
        <v>5900</v>
      </c>
      <c r="N560" s="3" t="s">
        <v>220</v>
      </c>
      <c r="O560" s="9" t="s">
        <v>45</v>
      </c>
      <c r="P560" s="2">
        <f>+Precio_diario_frutas[[#This Row],[Precio promedio ponderado]]/Q560</f>
        <v>590</v>
      </c>
      <c r="Q560" s="2">
        <f>+VLOOKUP(Precio_diario_frutas[[#This Row],[Unidad de comercialización]],Codigos_kg[],2,0)</f>
        <v>10</v>
      </c>
    </row>
    <row r="561" spans="1:17" x14ac:dyDescent="0.35">
      <c r="A561" s="8" t="s">
        <v>170</v>
      </c>
      <c r="B561" s="3" t="str">
        <f>+VLOOKUP(A561,Codigos_mercados_mayoristas[],2,0)</f>
        <v>Coquimbo</v>
      </c>
      <c r="C561" s="12">
        <v>44146</v>
      </c>
      <c r="D561" s="3">
        <f>+VLOOKUP(A561,Codigos_mercados_mayoristas[],3,0)</f>
        <v>4</v>
      </c>
      <c r="E561" s="11" t="s">
        <v>655</v>
      </c>
      <c r="F561" s="3" t="str">
        <f>+VLOOKUP(G561,Codigos_class_frutas[],2,0)</f>
        <v>Cítricos</v>
      </c>
      <c r="G561" s="3" t="s">
        <v>218</v>
      </c>
      <c r="H561" s="3" t="s">
        <v>219</v>
      </c>
      <c r="I561" s="3" t="s">
        <v>19</v>
      </c>
      <c r="J561" s="2">
        <v>300</v>
      </c>
      <c r="K561" s="2">
        <v>5000</v>
      </c>
      <c r="L561" s="2">
        <v>4800</v>
      </c>
      <c r="M561" s="2">
        <v>4900</v>
      </c>
      <c r="N561" s="3" t="s">
        <v>220</v>
      </c>
      <c r="O561" s="9" t="s">
        <v>45</v>
      </c>
      <c r="P561" s="2">
        <f>+Precio_diario_frutas[[#This Row],[Precio promedio ponderado]]/Q561</f>
        <v>490</v>
      </c>
      <c r="Q561" s="2">
        <f>+VLOOKUP(Precio_diario_frutas[[#This Row],[Unidad de comercialización]],Codigos_kg[],2,0)</f>
        <v>10</v>
      </c>
    </row>
    <row r="562" spans="1:17" x14ac:dyDescent="0.35">
      <c r="A562" s="8" t="s">
        <v>170</v>
      </c>
      <c r="B562" s="3" t="str">
        <f>+VLOOKUP(A562,Codigos_mercados_mayoristas[],2,0)</f>
        <v>Coquimbo</v>
      </c>
      <c r="C562" s="12">
        <v>44146</v>
      </c>
      <c r="D562" s="3">
        <f>+VLOOKUP(A562,Codigos_mercados_mayoristas[],3,0)</f>
        <v>4</v>
      </c>
      <c r="E562" s="11" t="s">
        <v>655</v>
      </c>
      <c r="F562" s="3" t="str">
        <f>+VLOOKUP(G562,Codigos_class_frutas[],2,0)</f>
        <v>Cítricos</v>
      </c>
      <c r="G562" s="3" t="s">
        <v>218</v>
      </c>
      <c r="H562" s="3" t="s">
        <v>219</v>
      </c>
      <c r="I562" s="3" t="s">
        <v>13</v>
      </c>
      <c r="J562" s="2">
        <v>260</v>
      </c>
      <c r="K562" s="2">
        <v>4000</v>
      </c>
      <c r="L562" s="2">
        <v>3800</v>
      </c>
      <c r="M562" s="2">
        <v>3900</v>
      </c>
      <c r="N562" s="3" t="s">
        <v>220</v>
      </c>
      <c r="O562" s="9" t="s">
        <v>45</v>
      </c>
      <c r="P562" s="2">
        <f>+Precio_diario_frutas[[#This Row],[Precio promedio ponderado]]/Q562</f>
        <v>390</v>
      </c>
      <c r="Q562" s="2">
        <f>+VLOOKUP(Precio_diario_frutas[[#This Row],[Unidad de comercialización]],Codigos_kg[],2,0)</f>
        <v>10</v>
      </c>
    </row>
    <row r="563" spans="1:17" x14ac:dyDescent="0.35">
      <c r="A563" s="8" t="s">
        <v>170</v>
      </c>
      <c r="B563" s="3" t="str">
        <f>+VLOOKUP(A563,Codigos_mercados_mayoristas[],2,0)</f>
        <v>Coquimbo</v>
      </c>
      <c r="C563" s="12">
        <v>44146</v>
      </c>
      <c r="D563" s="3">
        <f>+VLOOKUP(A563,Codigos_mercados_mayoristas[],3,0)</f>
        <v>4</v>
      </c>
      <c r="E563" s="11" t="s">
        <v>655</v>
      </c>
      <c r="F563" s="3" t="str">
        <f>+VLOOKUP(G563,Codigos_class_frutas[],2,0)</f>
        <v>Frutos de pepita</v>
      </c>
      <c r="G563" s="3" t="s">
        <v>231</v>
      </c>
      <c r="H563" s="3" t="s">
        <v>232</v>
      </c>
      <c r="I563" s="3" t="s">
        <v>200</v>
      </c>
      <c r="J563" s="2">
        <v>20</v>
      </c>
      <c r="K563" s="2">
        <v>260000</v>
      </c>
      <c r="L563" s="2">
        <v>255000</v>
      </c>
      <c r="M563" s="2">
        <v>257500</v>
      </c>
      <c r="N563" s="3" t="s">
        <v>223</v>
      </c>
      <c r="O563" s="9" t="s">
        <v>252</v>
      </c>
      <c r="P563" s="2">
        <f>+Precio_diario_frutas[[#This Row],[Precio promedio ponderado]]/Q563</f>
        <v>643.75</v>
      </c>
      <c r="Q563" s="2">
        <f>+VLOOKUP(Precio_diario_frutas[[#This Row],[Unidad de comercialización]],Codigos_kg[],2,0)</f>
        <v>400</v>
      </c>
    </row>
    <row r="564" spans="1:17" x14ac:dyDescent="0.35">
      <c r="A564" s="8" t="s">
        <v>170</v>
      </c>
      <c r="B564" s="3" t="str">
        <f>+VLOOKUP(A564,Codigos_mercados_mayoristas[],2,0)</f>
        <v>Coquimbo</v>
      </c>
      <c r="C564" s="12">
        <v>44146</v>
      </c>
      <c r="D564" s="3">
        <f>+VLOOKUP(A564,Codigos_mercados_mayoristas[],3,0)</f>
        <v>4</v>
      </c>
      <c r="E564" s="11" t="s">
        <v>655</v>
      </c>
      <c r="F564" s="3" t="str">
        <f>+VLOOKUP(G564,Codigos_class_frutas[],2,0)</f>
        <v>Frutos de pepita</v>
      </c>
      <c r="G564" s="3" t="s">
        <v>231</v>
      </c>
      <c r="H564" s="3" t="s">
        <v>232</v>
      </c>
      <c r="I564" s="3" t="s">
        <v>19</v>
      </c>
      <c r="J564" s="2">
        <v>18</v>
      </c>
      <c r="K564" s="2">
        <v>230000</v>
      </c>
      <c r="L564" s="2">
        <v>225000</v>
      </c>
      <c r="M564" s="2">
        <v>227500</v>
      </c>
      <c r="N564" s="3" t="s">
        <v>223</v>
      </c>
      <c r="O564" s="9" t="s">
        <v>252</v>
      </c>
      <c r="P564" s="2">
        <f>+Precio_diario_frutas[[#This Row],[Precio promedio ponderado]]/Q564</f>
        <v>568.75</v>
      </c>
      <c r="Q564" s="2">
        <f>+VLOOKUP(Precio_diario_frutas[[#This Row],[Unidad de comercialización]],Codigos_kg[],2,0)</f>
        <v>400</v>
      </c>
    </row>
    <row r="565" spans="1:17" x14ac:dyDescent="0.35">
      <c r="A565" s="8" t="s">
        <v>170</v>
      </c>
      <c r="B565" s="3" t="str">
        <f>+VLOOKUP(A565,Codigos_mercados_mayoristas[],2,0)</f>
        <v>Coquimbo</v>
      </c>
      <c r="C565" s="12">
        <v>44146</v>
      </c>
      <c r="D565" s="3">
        <f>+VLOOKUP(A565,Codigos_mercados_mayoristas[],3,0)</f>
        <v>4</v>
      </c>
      <c r="E565" s="11" t="s">
        <v>655</v>
      </c>
      <c r="F565" s="3" t="str">
        <f>+VLOOKUP(G565,Codigos_class_frutas[],2,0)</f>
        <v>Frutos de pepita</v>
      </c>
      <c r="G565" s="3" t="s">
        <v>231</v>
      </c>
      <c r="H565" s="3" t="s">
        <v>232</v>
      </c>
      <c r="I565" s="3" t="s">
        <v>13</v>
      </c>
      <c r="J565" s="2">
        <v>18</v>
      </c>
      <c r="K565" s="2">
        <v>210000</v>
      </c>
      <c r="L565" s="2">
        <v>205000</v>
      </c>
      <c r="M565" s="2">
        <v>207500</v>
      </c>
      <c r="N565" s="3" t="s">
        <v>223</v>
      </c>
      <c r="O565" s="9" t="s">
        <v>252</v>
      </c>
      <c r="P565" s="2">
        <f>+Precio_diario_frutas[[#This Row],[Precio promedio ponderado]]/Q565</f>
        <v>518.75</v>
      </c>
      <c r="Q565" s="2">
        <f>+VLOOKUP(Precio_diario_frutas[[#This Row],[Unidad de comercialización]],Codigos_kg[],2,0)</f>
        <v>400</v>
      </c>
    </row>
    <row r="566" spans="1:17" x14ac:dyDescent="0.35">
      <c r="A566" s="8" t="s">
        <v>170</v>
      </c>
      <c r="B566" s="3" t="str">
        <f>+VLOOKUP(A566,Codigos_mercados_mayoristas[],2,0)</f>
        <v>Coquimbo</v>
      </c>
      <c r="C566" s="12">
        <v>44146</v>
      </c>
      <c r="D566" s="3">
        <f>+VLOOKUP(A566,Codigos_mercados_mayoristas[],3,0)</f>
        <v>4</v>
      </c>
      <c r="E566" s="11" t="s">
        <v>655</v>
      </c>
      <c r="F566" s="3" t="str">
        <f>+VLOOKUP(G566,Codigos_class_frutas[],2,0)</f>
        <v>Frutos de pepita</v>
      </c>
      <c r="G566" s="3" t="s">
        <v>231</v>
      </c>
      <c r="H566" s="3" t="s">
        <v>239</v>
      </c>
      <c r="I566" s="3" t="s">
        <v>200</v>
      </c>
      <c r="J566" s="2">
        <v>24</v>
      </c>
      <c r="K566" s="2">
        <v>230000</v>
      </c>
      <c r="L566" s="2">
        <v>225000</v>
      </c>
      <c r="M566" s="2">
        <v>227500</v>
      </c>
      <c r="N566" s="3" t="s">
        <v>223</v>
      </c>
      <c r="O566" s="9" t="s">
        <v>252</v>
      </c>
      <c r="P566" s="2">
        <f>+Precio_diario_frutas[[#This Row],[Precio promedio ponderado]]/Q566</f>
        <v>568.75</v>
      </c>
      <c r="Q566" s="2">
        <f>+VLOOKUP(Precio_diario_frutas[[#This Row],[Unidad de comercialización]],Codigos_kg[],2,0)</f>
        <v>400</v>
      </c>
    </row>
    <row r="567" spans="1:17" x14ac:dyDescent="0.35">
      <c r="A567" s="8" t="s">
        <v>170</v>
      </c>
      <c r="B567" s="3" t="str">
        <f>+VLOOKUP(A567,Codigos_mercados_mayoristas[],2,0)</f>
        <v>Coquimbo</v>
      </c>
      <c r="C567" s="12">
        <v>44146</v>
      </c>
      <c r="D567" s="3">
        <f>+VLOOKUP(A567,Codigos_mercados_mayoristas[],3,0)</f>
        <v>4</v>
      </c>
      <c r="E567" s="11" t="s">
        <v>655</v>
      </c>
      <c r="F567" s="3" t="str">
        <f>+VLOOKUP(G567,Codigos_class_frutas[],2,0)</f>
        <v>Frutos de pepita</v>
      </c>
      <c r="G567" s="3" t="s">
        <v>231</v>
      </c>
      <c r="H567" s="3" t="s">
        <v>239</v>
      </c>
      <c r="I567" s="3" t="s">
        <v>19</v>
      </c>
      <c r="J567" s="2">
        <v>20</v>
      </c>
      <c r="K567" s="2">
        <v>210000</v>
      </c>
      <c r="L567" s="2">
        <v>205000</v>
      </c>
      <c r="M567" s="2">
        <v>207500</v>
      </c>
      <c r="N567" s="3" t="s">
        <v>223</v>
      </c>
      <c r="O567" s="9" t="s">
        <v>252</v>
      </c>
      <c r="P567" s="2">
        <f>+Precio_diario_frutas[[#This Row],[Precio promedio ponderado]]/Q567</f>
        <v>518.75</v>
      </c>
      <c r="Q567" s="2">
        <f>+VLOOKUP(Precio_diario_frutas[[#This Row],[Unidad de comercialización]],Codigos_kg[],2,0)</f>
        <v>400</v>
      </c>
    </row>
    <row r="568" spans="1:17" x14ac:dyDescent="0.35">
      <c r="A568" s="8" t="s">
        <v>170</v>
      </c>
      <c r="B568" s="3" t="str">
        <f>+VLOOKUP(A568,Codigos_mercados_mayoristas[],2,0)</f>
        <v>Coquimbo</v>
      </c>
      <c r="C568" s="12">
        <v>44146</v>
      </c>
      <c r="D568" s="3">
        <f>+VLOOKUP(A568,Codigos_mercados_mayoristas[],3,0)</f>
        <v>4</v>
      </c>
      <c r="E568" s="11" t="s">
        <v>655</v>
      </c>
      <c r="F568" s="3" t="str">
        <f>+VLOOKUP(G568,Codigos_class_frutas[],2,0)</f>
        <v>Frutos de pepita</v>
      </c>
      <c r="G568" s="3" t="s">
        <v>231</v>
      </c>
      <c r="H568" s="3" t="s">
        <v>239</v>
      </c>
      <c r="I568" s="3" t="s">
        <v>13</v>
      </c>
      <c r="J568" s="2">
        <v>20</v>
      </c>
      <c r="K568" s="2">
        <v>190000</v>
      </c>
      <c r="L568" s="2">
        <v>185000</v>
      </c>
      <c r="M568" s="2">
        <v>187500</v>
      </c>
      <c r="N568" s="3" t="s">
        <v>223</v>
      </c>
      <c r="O568" s="9" t="s">
        <v>252</v>
      </c>
      <c r="P568" s="2">
        <f>+Precio_diario_frutas[[#This Row],[Precio promedio ponderado]]/Q568</f>
        <v>468.75</v>
      </c>
      <c r="Q568" s="2">
        <f>+VLOOKUP(Precio_diario_frutas[[#This Row],[Unidad de comercialización]],Codigos_kg[],2,0)</f>
        <v>400</v>
      </c>
    </row>
    <row r="569" spans="1:17" x14ac:dyDescent="0.35">
      <c r="A569" s="8" t="s">
        <v>170</v>
      </c>
      <c r="B569" s="3" t="str">
        <f>+VLOOKUP(A569,Codigos_mercados_mayoristas[],2,0)</f>
        <v>Coquimbo</v>
      </c>
      <c r="C569" s="12">
        <v>44146</v>
      </c>
      <c r="D569" s="3">
        <f>+VLOOKUP(A569,Codigos_mercados_mayoristas[],3,0)</f>
        <v>4</v>
      </c>
      <c r="E569" s="11" t="s">
        <v>655</v>
      </c>
      <c r="F569" s="3" t="str">
        <f>+VLOOKUP(G569,Codigos_class_frutas[],2,0)</f>
        <v>Frutos de pepita</v>
      </c>
      <c r="G569" s="3" t="s">
        <v>242</v>
      </c>
      <c r="H569" s="3" t="s">
        <v>243</v>
      </c>
      <c r="I569" s="3" t="s">
        <v>200</v>
      </c>
      <c r="J569" s="2">
        <v>24</v>
      </c>
      <c r="K569" s="2">
        <v>350000</v>
      </c>
      <c r="L569" s="2">
        <v>348000</v>
      </c>
      <c r="M569" s="2">
        <v>349000</v>
      </c>
      <c r="N569" s="3" t="s">
        <v>270</v>
      </c>
      <c r="O569" s="9" t="s">
        <v>123</v>
      </c>
      <c r="P569" s="2">
        <f>+Precio_diario_frutas[[#This Row],[Precio promedio ponderado]]/Q569</f>
        <v>775.55555555555554</v>
      </c>
      <c r="Q569" s="2">
        <f>+VLOOKUP(Precio_diario_frutas[[#This Row],[Unidad de comercialización]],Codigos_kg[],2,0)</f>
        <v>450</v>
      </c>
    </row>
    <row r="570" spans="1:17" x14ac:dyDescent="0.35">
      <c r="A570" s="8" t="s">
        <v>170</v>
      </c>
      <c r="B570" s="3" t="str">
        <f>+VLOOKUP(A570,Codigos_mercados_mayoristas[],2,0)</f>
        <v>Coquimbo</v>
      </c>
      <c r="C570" s="12">
        <v>44146</v>
      </c>
      <c r="D570" s="3">
        <f>+VLOOKUP(A570,Codigos_mercados_mayoristas[],3,0)</f>
        <v>4</v>
      </c>
      <c r="E570" s="11" t="s">
        <v>655</v>
      </c>
      <c r="F570" s="3" t="str">
        <f>+VLOOKUP(G570,Codigos_class_frutas[],2,0)</f>
        <v>Frutos de pepita</v>
      </c>
      <c r="G570" s="3" t="s">
        <v>242</v>
      </c>
      <c r="H570" s="3" t="s">
        <v>243</v>
      </c>
      <c r="I570" s="3" t="s">
        <v>19</v>
      </c>
      <c r="J570" s="2">
        <v>20</v>
      </c>
      <c r="K570" s="2">
        <v>330000</v>
      </c>
      <c r="L570" s="2">
        <v>328000</v>
      </c>
      <c r="M570" s="2">
        <v>329000</v>
      </c>
      <c r="N570" s="3" t="s">
        <v>270</v>
      </c>
      <c r="O570" s="9" t="s">
        <v>123</v>
      </c>
      <c r="P570" s="2">
        <f>+Precio_diario_frutas[[#This Row],[Precio promedio ponderado]]/Q570</f>
        <v>731.11111111111109</v>
      </c>
      <c r="Q570" s="2">
        <f>+VLOOKUP(Precio_diario_frutas[[#This Row],[Unidad de comercialización]],Codigos_kg[],2,0)</f>
        <v>450</v>
      </c>
    </row>
    <row r="571" spans="1:17" x14ac:dyDescent="0.35">
      <c r="A571" s="8" t="s">
        <v>170</v>
      </c>
      <c r="B571" s="11" t="str">
        <f>+VLOOKUP(A571,Codigos_mercados_mayoristas[],2,0)</f>
        <v>Coquimbo</v>
      </c>
      <c r="C571" s="12">
        <v>44146</v>
      </c>
      <c r="D571" s="11">
        <f>+VLOOKUP(A571,Codigos_mercados_mayoristas[],3,0)</f>
        <v>4</v>
      </c>
      <c r="E571" s="11" t="s">
        <v>655</v>
      </c>
      <c r="F571" s="11" t="str">
        <f>+VLOOKUP(G571,Codigos_class_frutas[],2,0)</f>
        <v>Frutos de pepita</v>
      </c>
      <c r="G571" s="11" t="s">
        <v>242</v>
      </c>
      <c r="H571" s="11" t="s">
        <v>243</v>
      </c>
      <c r="I571" s="11" t="s">
        <v>13</v>
      </c>
      <c r="J571" s="13">
        <v>18</v>
      </c>
      <c r="K571" s="13">
        <v>300000</v>
      </c>
      <c r="L571" s="13">
        <v>298000</v>
      </c>
      <c r="M571" s="13">
        <v>299000</v>
      </c>
      <c r="N571" s="11" t="s">
        <v>270</v>
      </c>
      <c r="O571" s="14" t="s">
        <v>123</v>
      </c>
      <c r="P571" s="2">
        <f>+Precio_diario_frutas[[#This Row],[Precio promedio ponderado]]/Q571</f>
        <v>664.44444444444446</v>
      </c>
      <c r="Q571" s="2">
        <f>+VLOOKUP(Precio_diario_frutas[[#This Row],[Unidad de comercialización]],Codigos_kg[],2,0)</f>
        <v>450</v>
      </c>
    </row>
    <row r="572" spans="1:17" x14ac:dyDescent="0.35">
      <c r="A572" s="8" t="s">
        <v>41</v>
      </c>
      <c r="B572" s="3" t="str">
        <f>+VLOOKUP(A572,Codigos_mercados_mayoristas[],2,0)</f>
        <v>Coquimbo</v>
      </c>
      <c r="C572" s="12">
        <v>44146</v>
      </c>
      <c r="D572" s="3">
        <f>+VLOOKUP(A572,Codigos_mercados_mayoristas[],3,0)</f>
        <v>4</v>
      </c>
      <c r="E572" s="11" t="s">
        <v>655</v>
      </c>
      <c r="F572" s="3" t="str">
        <f>+VLOOKUP(G572,Codigos_class_frutas[],2,0)</f>
        <v>Berries</v>
      </c>
      <c r="G572" s="3" t="s">
        <v>207</v>
      </c>
      <c r="H572" s="3" t="s">
        <v>12</v>
      </c>
      <c r="I572" s="3" t="s">
        <v>19</v>
      </c>
      <c r="J572" s="2">
        <v>400</v>
      </c>
      <c r="K572" s="2">
        <v>8000</v>
      </c>
      <c r="L572" s="2">
        <v>7500</v>
      </c>
      <c r="M572" s="2">
        <v>7750</v>
      </c>
      <c r="N572" s="3" t="s">
        <v>208</v>
      </c>
      <c r="O572" s="9" t="s">
        <v>45</v>
      </c>
      <c r="P572" s="2">
        <f>+Precio_diario_frutas[[#This Row],[Precio promedio ponderado]]/Q572</f>
        <v>3875</v>
      </c>
      <c r="Q572" s="2">
        <f>+VLOOKUP(Precio_diario_frutas[[#This Row],[Unidad de comercialización]],Codigos_kg[],2,0)</f>
        <v>2</v>
      </c>
    </row>
    <row r="573" spans="1:17" x14ac:dyDescent="0.35">
      <c r="A573" s="8" t="s">
        <v>41</v>
      </c>
      <c r="B573" s="3" t="str">
        <f>+VLOOKUP(A573,Codigos_mercados_mayoristas[],2,0)</f>
        <v>Coquimbo</v>
      </c>
      <c r="C573" s="12">
        <v>44146</v>
      </c>
      <c r="D573" s="3">
        <f>+VLOOKUP(A573,Codigos_mercados_mayoristas[],3,0)</f>
        <v>4</v>
      </c>
      <c r="E573" s="11" t="s">
        <v>655</v>
      </c>
      <c r="F573" s="3" t="str">
        <f>+VLOOKUP(G573,Codigos_class_frutas[],2,0)</f>
        <v>Otros</v>
      </c>
      <c r="G573" s="3" t="s">
        <v>209</v>
      </c>
      <c r="H573" s="3" t="s">
        <v>210</v>
      </c>
      <c r="I573" s="3" t="s">
        <v>200</v>
      </c>
      <c r="J573" s="2">
        <v>360</v>
      </c>
      <c r="K573" s="2">
        <v>13000</v>
      </c>
      <c r="L573" s="2">
        <v>12500</v>
      </c>
      <c r="M573" s="2">
        <v>12750</v>
      </c>
      <c r="N573" s="3" t="s">
        <v>211</v>
      </c>
      <c r="O573" s="9" t="s">
        <v>45</v>
      </c>
      <c r="P573" s="2">
        <f>+Precio_diario_frutas[[#This Row],[Precio promedio ponderado]]/Q573</f>
        <v>1593.75</v>
      </c>
      <c r="Q573" s="2">
        <f>+VLOOKUP(Precio_diario_frutas[[#This Row],[Unidad de comercialización]],Codigos_kg[],2,0)</f>
        <v>8</v>
      </c>
    </row>
    <row r="574" spans="1:17" x14ac:dyDescent="0.35">
      <c r="A574" s="8" t="s">
        <v>41</v>
      </c>
      <c r="B574" s="3" t="str">
        <f>+VLOOKUP(A574,Codigos_mercados_mayoristas[],2,0)</f>
        <v>Coquimbo</v>
      </c>
      <c r="C574" s="12">
        <v>44146</v>
      </c>
      <c r="D574" s="3">
        <f>+VLOOKUP(A574,Codigos_mercados_mayoristas[],3,0)</f>
        <v>4</v>
      </c>
      <c r="E574" s="11" t="s">
        <v>655</v>
      </c>
      <c r="F574" s="3" t="str">
        <f>+VLOOKUP(G574,Codigos_class_frutas[],2,0)</f>
        <v>Otros</v>
      </c>
      <c r="G574" s="3" t="s">
        <v>209</v>
      </c>
      <c r="H574" s="3" t="s">
        <v>210</v>
      </c>
      <c r="I574" s="3" t="s">
        <v>235</v>
      </c>
      <c r="J574" s="2">
        <v>300</v>
      </c>
      <c r="K574" s="2">
        <v>15000</v>
      </c>
      <c r="L574" s="2">
        <v>14500</v>
      </c>
      <c r="M574" s="2">
        <v>14750</v>
      </c>
      <c r="N574" s="3" t="s">
        <v>211</v>
      </c>
      <c r="O574" s="9" t="s">
        <v>45</v>
      </c>
      <c r="P574" s="2">
        <f>+Precio_diario_frutas[[#This Row],[Precio promedio ponderado]]/Q574</f>
        <v>1843.75</v>
      </c>
      <c r="Q574" s="2">
        <f>+VLOOKUP(Precio_diario_frutas[[#This Row],[Unidad de comercialización]],Codigos_kg[],2,0)</f>
        <v>8</v>
      </c>
    </row>
    <row r="575" spans="1:17" x14ac:dyDescent="0.35">
      <c r="A575" s="8" t="s">
        <v>41</v>
      </c>
      <c r="B575" s="3" t="str">
        <f>+VLOOKUP(A575,Codigos_mercados_mayoristas[],2,0)</f>
        <v>Coquimbo</v>
      </c>
      <c r="C575" s="12">
        <v>44146</v>
      </c>
      <c r="D575" s="3">
        <f>+VLOOKUP(A575,Codigos_mercados_mayoristas[],3,0)</f>
        <v>4</v>
      </c>
      <c r="E575" s="11" t="s">
        <v>655</v>
      </c>
      <c r="F575" s="3" t="str">
        <f>+VLOOKUP(G575,Codigos_class_frutas[],2,0)</f>
        <v>Otros</v>
      </c>
      <c r="G575" s="3" t="s">
        <v>209</v>
      </c>
      <c r="H575" s="3" t="s">
        <v>210</v>
      </c>
      <c r="I575" s="3" t="s">
        <v>19</v>
      </c>
      <c r="J575" s="2">
        <v>360</v>
      </c>
      <c r="K575" s="2">
        <v>11000</v>
      </c>
      <c r="L575" s="2">
        <v>10500</v>
      </c>
      <c r="M575" s="2">
        <v>10750</v>
      </c>
      <c r="N575" s="3" t="s">
        <v>211</v>
      </c>
      <c r="O575" s="9" t="s">
        <v>45</v>
      </c>
      <c r="P575" s="2">
        <f>+Precio_diario_frutas[[#This Row],[Precio promedio ponderado]]/Q575</f>
        <v>1343.75</v>
      </c>
      <c r="Q575" s="2">
        <f>+VLOOKUP(Precio_diario_frutas[[#This Row],[Unidad de comercialización]],Codigos_kg[],2,0)</f>
        <v>8</v>
      </c>
    </row>
    <row r="576" spans="1:17" x14ac:dyDescent="0.35">
      <c r="A576" s="8" t="s">
        <v>41</v>
      </c>
      <c r="B576" s="3" t="str">
        <f>+VLOOKUP(A576,Codigos_mercados_mayoristas[],2,0)</f>
        <v>Coquimbo</v>
      </c>
      <c r="C576" s="12">
        <v>44146</v>
      </c>
      <c r="D576" s="3">
        <f>+VLOOKUP(A576,Codigos_mercados_mayoristas[],3,0)</f>
        <v>4</v>
      </c>
      <c r="E576" s="11" t="s">
        <v>655</v>
      </c>
      <c r="F576" s="3" t="str">
        <f>+VLOOKUP(G576,Codigos_class_frutas[],2,0)</f>
        <v>Otros</v>
      </c>
      <c r="G576" s="3" t="s">
        <v>209</v>
      </c>
      <c r="H576" s="3" t="s">
        <v>210</v>
      </c>
      <c r="I576" s="3" t="s">
        <v>13</v>
      </c>
      <c r="J576" s="2">
        <v>300</v>
      </c>
      <c r="K576" s="2">
        <v>8000</v>
      </c>
      <c r="L576" s="2">
        <v>7500</v>
      </c>
      <c r="M576" s="2">
        <v>7750</v>
      </c>
      <c r="N576" s="3" t="s">
        <v>211</v>
      </c>
      <c r="O576" s="9" t="s">
        <v>45</v>
      </c>
      <c r="P576" s="2">
        <f>+Precio_diario_frutas[[#This Row],[Precio promedio ponderado]]/Q576</f>
        <v>968.75</v>
      </c>
      <c r="Q576" s="2">
        <f>+VLOOKUP(Precio_diario_frutas[[#This Row],[Unidad de comercialización]],Codigos_kg[],2,0)</f>
        <v>8</v>
      </c>
    </row>
    <row r="577" spans="1:17" x14ac:dyDescent="0.35">
      <c r="A577" s="8" t="s">
        <v>41</v>
      </c>
      <c r="B577" s="3" t="str">
        <f>+VLOOKUP(A577,Codigos_mercados_mayoristas[],2,0)</f>
        <v>Coquimbo</v>
      </c>
      <c r="C577" s="12">
        <v>44146</v>
      </c>
      <c r="D577" s="3">
        <f>+VLOOKUP(A577,Codigos_mercados_mayoristas[],3,0)</f>
        <v>4</v>
      </c>
      <c r="E577" s="11" t="s">
        <v>655</v>
      </c>
      <c r="F577" s="3" t="str">
        <f>+VLOOKUP(G577,Codigos_class_frutas[],2,0)</f>
        <v>Frutos de hueso (carozo)</v>
      </c>
      <c r="G577" s="3" t="s">
        <v>277</v>
      </c>
      <c r="H577" s="3" t="s">
        <v>278</v>
      </c>
      <c r="I577" s="3" t="s">
        <v>19</v>
      </c>
      <c r="J577" s="2">
        <v>360</v>
      </c>
      <c r="K577" s="2">
        <v>12000</v>
      </c>
      <c r="L577" s="2">
        <v>11500</v>
      </c>
      <c r="M577" s="2">
        <v>11750</v>
      </c>
      <c r="N577" s="3" t="s">
        <v>279</v>
      </c>
      <c r="O577" s="9" t="s">
        <v>45</v>
      </c>
      <c r="P577" s="2">
        <f>+Precio_diario_frutas[[#This Row],[Precio promedio ponderado]]/Q577</f>
        <v>1175</v>
      </c>
      <c r="Q577" s="2">
        <f>+VLOOKUP(Precio_diario_frutas[[#This Row],[Unidad de comercialización]],Codigos_kg[],2,0)</f>
        <v>10</v>
      </c>
    </row>
    <row r="578" spans="1:17" x14ac:dyDescent="0.35">
      <c r="A578" s="8" t="s">
        <v>41</v>
      </c>
      <c r="B578" s="3" t="str">
        <f>+VLOOKUP(A578,Codigos_mercados_mayoristas[],2,0)</f>
        <v>Coquimbo</v>
      </c>
      <c r="C578" s="12">
        <v>44146</v>
      </c>
      <c r="D578" s="3">
        <f>+VLOOKUP(A578,Codigos_mercados_mayoristas[],3,0)</f>
        <v>4</v>
      </c>
      <c r="E578" s="11" t="s">
        <v>655</v>
      </c>
      <c r="F578" s="3" t="str">
        <f>+VLOOKUP(G578,Codigos_class_frutas[],2,0)</f>
        <v>Frutos de hueso (carozo)</v>
      </c>
      <c r="G578" s="3" t="s">
        <v>277</v>
      </c>
      <c r="H578" s="3" t="s">
        <v>278</v>
      </c>
      <c r="I578" s="3" t="s">
        <v>13</v>
      </c>
      <c r="J578" s="2">
        <v>240</v>
      </c>
      <c r="K578" s="2">
        <v>9000</v>
      </c>
      <c r="L578" s="2">
        <v>8500</v>
      </c>
      <c r="M578" s="2">
        <v>8750</v>
      </c>
      <c r="N578" s="3" t="s">
        <v>279</v>
      </c>
      <c r="O578" s="9" t="s">
        <v>45</v>
      </c>
      <c r="P578" s="2">
        <f>+Precio_diario_frutas[[#This Row],[Precio promedio ponderado]]/Q578</f>
        <v>875</v>
      </c>
      <c r="Q578" s="2">
        <f>+VLOOKUP(Precio_diario_frutas[[#This Row],[Unidad de comercialización]],Codigos_kg[],2,0)</f>
        <v>10</v>
      </c>
    </row>
    <row r="579" spans="1:17" x14ac:dyDescent="0.35">
      <c r="A579" s="8" t="s">
        <v>41</v>
      </c>
      <c r="B579" s="3" t="str">
        <f>+VLOOKUP(A579,Codigos_mercados_mayoristas[],2,0)</f>
        <v>Coquimbo</v>
      </c>
      <c r="C579" s="12">
        <v>44146</v>
      </c>
      <c r="D579" s="3">
        <f>+VLOOKUP(A579,Codigos_mercados_mayoristas[],3,0)</f>
        <v>4</v>
      </c>
      <c r="E579" s="11" t="s">
        <v>655</v>
      </c>
      <c r="F579" s="3" t="str">
        <f>+VLOOKUP(G579,Codigos_class_frutas[],2,0)</f>
        <v>Berries</v>
      </c>
      <c r="G579" s="3" t="s">
        <v>212</v>
      </c>
      <c r="H579" s="3" t="s">
        <v>12</v>
      </c>
      <c r="I579" s="3" t="s">
        <v>200</v>
      </c>
      <c r="J579" s="2">
        <v>300</v>
      </c>
      <c r="K579" s="2">
        <v>17000</v>
      </c>
      <c r="L579" s="2">
        <v>16500</v>
      </c>
      <c r="M579" s="2">
        <v>16750</v>
      </c>
      <c r="N579" s="3" t="s">
        <v>213</v>
      </c>
      <c r="O579" s="9" t="s">
        <v>155</v>
      </c>
      <c r="P579" s="2">
        <f>+Precio_diario_frutas[[#This Row],[Precio promedio ponderado]]/Q579</f>
        <v>2392.8571428571427</v>
      </c>
      <c r="Q579" s="2">
        <f>+VLOOKUP(Precio_diario_frutas[[#This Row],[Unidad de comercialización]],Codigos_kg[],2,0)</f>
        <v>7</v>
      </c>
    </row>
    <row r="580" spans="1:17" x14ac:dyDescent="0.35">
      <c r="A580" s="8" t="s">
        <v>41</v>
      </c>
      <c r="B580" s="3" t="str">
        <f>+VLOOKUP(A580,Codigos_mercados_mayoristas[],2,0)</f>
        <v>Coquimbo</v>
      </c>
      <c r="C580" s="12">
        <v>44146</v>
      </c>
      <c r="D580" s="3">
        <f>+VLOOKUP(A580,Codigos_mercados_mayoristas[],3,0)</f>
        <v>4</v>
      </c>
      <c r="E580" s="11" t="s">
        <v>655</v>
      </c>
      <c r="F580" s="3" t="str">
        <f>+VLOOKUP(G580,Codigos_class_frutas[],2,0)</f>
        <v>Berries</v>
      </c>
      <c r="G580" s="3" t="s">
        <v>212</v>
      </c>
      <c r="H580" s="3" t="s">
        <v>12</v>
      </c>
      <c r="I580" s="3" t="s">
        <v>19</v>
      </c>
      <c r="J580" s="2">
        <v>300</v>
      </c>
      <c r="K580" s="2">
        <v>15000</v>
      </c>
      <c r="L580" s="2">
        <v>14500</v>
      </c>
      <c r="M580" s="2">
        <v>14750</v>
      </c>
      <c r="N580" s="3" t="s">
        <v>213</v>
      </c>
      <c r="O580" s="9" t="s">
        <v>155</v>
      </c>
      <c r="P580" s="2">
        <f>+Precio_diario_frutas[[#This Row],[Precio promedio ponderado]]/Q580</f>
        <v>2107.1428571428573</v>
      </c>
      <c r="Q580" s="2">
        <f>+VLOOKUP(Precio_diario_frutas[[#This Row],[Unidad de comercialización]],Codigos_kg[],2,0)</f>
        <v>7</v>
      </c>
    </row>
    <row r="581" spans="1:17" x14ac:dyDescent="0.35">
      <c r="A581" s="8" t="s">
        <v>41</v>
      </c>
      <c r="B581" s="3" t="str">
        <f>+VLOOKUP(A581,Codigos_mercados_mayoristas[],2,0)</f>
        <v>Coquimbo</v>
      </c>
      <c r="C581" s="12">
        <v>44146</v>
      </c>
      <c r="D581" s="3">
        <f>+VLOOKUP(A581,Codigos_mercados_mayoristas[],3,0)</f>
        <v>4</v>
      </c>
      <c r="E581" s="11" t="s">
        <v>655</v>
      </c>
      <c r="F581" s="3" t="str">
        <f>+VLOOKUP(G581,Codigos_class_frutas[],2,0)</f>
        <v>Berries</v>
      </c>
      <c r="G581" s="3" t="s">
        <v>212</v>
      </c>
      <c r="H581" s="3" t="s">
        <v>12</v>
      </c>
      <c r="I581" s="3" t="s">
        <v>13</v>
      </c>
      <c r="J581" s="2">
        <v>300</v>
      </c>
      <c r="K581" s="2">
        <v>12000</v>
      </c>
      <c r="L581" s="2">
        <v>11500</v>
      </c>
      <c r="M581" s="2">
        <v>11750</v>
      </c>
      <c r="N581" s="3" t="s">
        <v>213</v>
      </c>
      <c r="O581" s="9" t="s">
        <v>155</v>
      </c>
      <c r="P581" s="2">
        <f>+Precio_diario_frutas[[#This Row],[Precio promedio ponderado]]/Q581</f>
        <v>1678.5714285714287</v>
      </c>
      <c r="Q581" s="2">
        <f>+VLOOKUP(Precio_diario_frutas[[#This Row],[Unidad de comercialización]],Codigos_kg[],2,0)</f>
        <v>7</v>
      </c>
    </row>
    <row r="582" spans="1:17" x14ac:dyDescent="0.35">
      <c r="A582" s="8" t="s">
        <v>41</v>
      </c>
      <c r="B582" s="3" t="str">
        <f>+VLOOKUP(A582,Codigos_mercados_mayoristas[],2,0)</f>
        <v>Coquimbo</v>
      </c>
      <c r="C582" s="12">
        <v>44146</v>
      </c>
      <c r="D582" s="3">
        <f>+VLOOKUP(A582,Codigos_mercados_mayoristas[],3,0)</f>
        <v>4</v>
      </c>
      <c r="E582" s="11" t="s">
        <v>655</v>
      </c>
      <c r="F582" s="3" t="str">
        <f>+VLOOKUP(G582,Codigos_class_frutas[],2,0)</f>
        <v>Cítricos</v>
      </c>
      <c r="G582" s="3" t="s">
        <v>214</v>
      </c>
      <c r="H582" s="3" t="s">
        <v>12</v>
      </c>
      <c r="I582" s="3" t="s">
        <v>215</v>
      </c>
      <c r="J582" s="2">
        <v>540</v>
      </c>
      <c r="K582" s="2">
        <v>5500</v>
      </c>
      <c r="L582" s="2">
        <v>5300</v>
      </c>
      <c r="M582" s="2">
        <v>5400</v>
      </c>
      <c r="N582" s="3" t="s">
        <v>121</v>
      </c>
      <c r="O582" s="9" t="s">
        <v>45</v>
      </c>
      <c r="P582" s="2">
        <f>+Precio_diario_frutas[[#This Row],[Precio promedio ponderado]]/Q582</f>
        <v>300</v>
      </c>
      <c r="Q582" s="2">
        <f>+VLOOKUP(Precio_diario_frutas[[#This Row],[Unidad de comercialización]],Codigos_kg[],2,0)</f>
        <v>18</v>
      </c>
    </row>
    <row r="583" spans="1:17" x14ac:dyDescent="0.35">
      <c r="A583" s="8" t="s">
        <v>41</v>
      </c>
      <c r="B583" s="3" t="str">
        <f>+VLOOKUP(A583,Codigos_mercados_mayoristas[],2,0)</f>
        <v>Coquimbo</v>
      </c>
      <c r="C583" s="12">
        <v>44146</v>
      </c>
      <c r="D583" s="3">
        <f>+VLOOKUP(A583,Codigos_mercados_mayoristas[],3,0)</f>
        <v>4</v>
      </c>
      <c r="E583" s="11" t="s">
        <v>655</v>
      </c>
      <c r="F583" s="3" t="str">
        <f>+VLOOKUP(G583,Codigos_class_frutas[],2,0)</f>
        <v>Cítricos</v>
      </c>
      <c r="G583" s="3" t="s">
        <v>214</v>
      </c>
      <c r="H583" s="3" t="s">
        <v>12</v>
      </c>
      <c r="I583" s="3" t="s">
        <v>216</v>
      </c>
      <c r="J583" s="2">
        <v>540</v>
      </c>
      <c r="K583" s="2">
        <v>4000</v>
      </c>
      <c r="L583" s="2">
        <v>3800</v>
      </c>
      <c r="M583" s="2">
        <v>3900</v>
      </c>
      <c r="N583" s="3" t="s">
        <v>121</v>
      </c>
      <c r="O583" s="9" t="s">
        <v>45</v>
      </c>
      <c r="P583" s="2">
        <f>+Precio_diario_frutas[[#This Row],[Precio promedio ponderado]]/Q583</f>
        <v>216.66666666666666</v>
      </c>
      <c r="Q583" s="2">
        <f>+VLOOKUP(Precio_diario_frutas[[#This Row],[Unidad de comercialización]],Codigos_kg[],2,0)</f>
        <v>18</v>
      </c>
    </row>
    <row r="584" spans="1:17" x14ac:dyDescent="0.35">
      <c r="A584" s="8" t="s">
        <v>41</v>
      </c>
      <c r="B584" s="3" t="str">
        <f>+VLOOKUP(A584,Codigos_mercados_mayoristas[],2,0)</f>
        <v>Coquimbo</v>
      </c>
      <c r="C584" s="12">
        <v>44146</v>
      </c>
      <c r="D584" s="3">
        <f>+VLOOKUP(A584,Codigos_mercados_mayoristas[],3,0)</f>
        <v>4</v>
      </c>
      <c r="E584" s="11" t="s">
        <v>655</v>
      </c>
      <c r="F584" s="3" t="str">
        <f>+VLOOKUP(G584,Codigos_class_frutas[],2,0)</f>
        <v>Cítricos</v>
      </c>
      <c r="G584" s="3" t="s">
        <v>214</v>
      </c>
      <c r="H584" s="3" t="s">
        <v>12</v>
      </c>
      <c r="I584" s="3" t="s">
        <v>217</v>
      </c>
      <c r="J584" s="2">
        <v>420</v>
      </c>
      <c r="K584" s="2">
        <v>3000</v>
      </c>
      <c r="L584" s="2">
        <v>2800</v>
      </c>
      <c r="M584" s="2">
        <v>2900</v>
      </c>
      <c r="N584" s="3" t="s">
        <v>121</v>
      </c>
      <c r="O584" s="9" t="s">
        <v>45</v>
      </c>
      <c r="P584" s="2">
        <f>+Precio_diario_frutas[[#This Row],[Precio promedio ponderado]]/Q584</f>
        <v>161.11111111111111</v>
      </c>
      <c r="Q584" s="2">
        <f>+VLOOKUP(Precio_diario_frutas[[#This Row],[Unidad de comercialización]],Codigos_kg[],2,0)</f>
        <v>18</v>
      </c>
    </row>
    <row r="585" spans="1:17" x14ac:dyDescent="0.35">
      <c r="A585" s="8" t="s">
        <v>41</v>
      </c>
      <c r="B585" s="3" t="str">
        <f>+VLOOKUP(A585,Codigos_mercados_mayoristas[],2,0)</f>
        <v>Coquimbo</v>
      </c>
      <c r="C585" s="12">
        <v>44146</v>
      </c>
      <c r="D585" s="3">
        <f>+VLOOKUP(A585,Codigos_mercados_mayoristas[],3,0)</f>
        <v>4</v>
      </c>
      <c r="E585" s="11" t="s">
        <v>655</v>
      </c>
      <c r="F585" s="3" t="str">
        <f>+VLOOKUP(G585,Codigos_class_frutas[],2,0)</f>
        <v>Cítricos</v>
      </c>
      <c r="G585" s="3" t="s">
        <v>218</v>
      </c>
      <c r="H585" s="3" t="s">
        <v>219</v>
      </c>
      <c r="I585" s="3" t="s">
        <v>200</v>
      </c>
      <c r="J585" s="2">
        <v>400</v>
      </c>
      <c r="K585" s="2">
        <v>5000</v>
      </c>
      <c r="L585" s="2">
        <v>4500</v>
      </c>
      <c r="M585" s="2">
        <v>4750</v>
      </c>
      <c r="N585" s="3" t="s">
        <v>220</v>
      </c>
      <c r="O585" s="9" t="s">
        <v>45</v>
      </c>
      <c r="P585" s="2">
        <f>+Precio_diario_frutas[[#This Row],[Precio promedio ponderado]]/Q585</f>
        <v>475</v>
      </c>
      <c r="Q585" s="2">
        <f>+VLOOKUP(Precio_diario_frutas[[#This Row],[Unidad de comercialización]],Codigos_kg[],2,0)</f>
        <v>10</v>
      </c>
    </row>
    <row r="586" spans="1:17" x14ac:dyDescent="0.35">
      <c r="A586" s="8" t="s">
        <v>41</v>
      </c>
      <c r="B586" s="3" t="str">
        <f>+VLOOKUP(A586,Codigos_mercados_mayoristas[],2,0)</f>
        <v>Coquimbo</v>
      </c>
      <c r="C586" s="12">
        <v>44146</v>
      </c>
      <c r="D586" s="3">
        <f>+VLOOKUP(A586,Codigos_mercados_mayoristas[],3,0)</f>
        <v>4</v>
      </c>
      <c r="E586" s="11" t="s">
        <v>655</v>
      </c>
      <c r="F586" s="3" t="str">
        <f>+VLOOKUP(G586,Codigos_class_frutas[],2,0)</f>
        <v>Cítricos</v>
      </c>
      <c r="G586" s="3" t="s">
        <v>218</v>
      </c>
      <c r="H586" s="3" t="s">
        <v>219</v>
      </c>
      <c r="I586" s="3" t="s">
        <v>19</v>
      </c>
      <c r="J586" s="2">
        <v>400</v>
      </c>
      <c r="K586" s="2">
        <v>4000</v>
      </c>
      <c r="L586" s="2">
        <v>3500</v>
      </c>
      <c r="M586" s="2">
        <v>3750</v>
      </c>
      <c r="N586" s="3" t="s">
        <v>220</v>
      </c>
      <c r="O586" s="9" t="s">
        <v>45</v>
      </c>
      <c r="P586" s="2">
        <f>+Precio_diario_frutas[[#This Row],[Precio promedio ponderado]]/Q586</f>
        <v>375</v>
      </c>
      <c r="Q586" s="2">
        <f>+VLOOKUP(Precio_diario_frutas[[#This Row],[Unidad de comercialización]],Codigos_kg[],2,0)</f>
        <v>10</v>
      </c>
    </row>
    <row r="587" spans="1:17" x14ac:dyDescent="0.35">
      <c r="A587" s="8" t="s">
        <v>41</v>
      </c>
      <c r="B587" s="3" t="str">
        <f>+VLOOKUP(A587,Codigos_mercados_mayoristas[],2,0)</f>
        <v>Coquimbo</v>
      </c>
      <c r="C587" s="12">
        <v>44146</v>
      </c>
      <c r="D587" s="3">
        <f>+VLOOKUP(A587,Codigos_mercados_mayoristas[],3,0)</f>
        <v>4</v>
      </c>
      <c r="E587" s="11" t="s">
        <v>655</v>
      </c>
      <c r="F587" s="3" t="str">
        <f>+VLOOKUP(G587,Codigos_class_frutas[],2,0)</f>
        <v>Cítricos</v>
      </c>
      <c r="G587" s="3" t="s">
        <v>218</v>
      </c>
      <c r="H587" s="3" t="s">
        <v>219</v>
      </c>
      <c r="I587" s="3" t="s">
        <v>13</v>
      </c>
      <c r="J587" s="2">
        <v>300</v>
      </c>
      <c r="K587" s="2">
        <v>3000</v>
      </c>
      <c r="L587" s="2">
        <v>2500</v>
      </c>
      <c r="M587" s="2">
        <v>2750</v>
      </c>
      <c r="N587" s="3" t="s">
        <v>220</v>
      </c>
      <c r="O587" s="9" t="s">
        <v>45</v>
      </c>
      <c r="P587" s="2">
        <f>+Precio_diario_frutas[[#This Row],[Precio promedio ponderado]]/Q587</f>
        <v>275</v>
      </c>
      <c r="Q587" s="2">
        <f>+VLOOKUP(Precio_diario_frutas[[#This Row],[Unidad de comercialización]],Codigos_kg[],2,0)</f>
        <v>10</v>
      </c>
    </row>
    <row r="588" spans="1:17" x14ac:dyDescent="0.35">
      <c r="A588" s="8" t="s">
        <v>41</v>
      </c>
      <c r="B588" s="3" t="str">
        <f>+VLOOKUP(A588,Codigos_mercados_mayoristas[],2,0)</f>
        <v>Coquimbo</v>
      </c>
      <c r="C588" s="12">
        <v>44146</v>
      </c>
      <c r="D588" s="3">
        <f>+VLOOKUP(A588,Codigos_mercados_mayoristas[],3,0)</f>
        <v>4</v>
      </c>
      <c r="E588" s="11" t="s">
        <v>655</v>
      </c>
      <c r="F588" s="3" t="str">
        <f>+VLOOKUP(G588,Codigos_class_frutas[],2,0)</f>
        <v>Cítricos</v>
      </c>
      <c r="G588" s="3" t="s">
        <v>221</v>
      </c>
      <c r="H588" s="3" t="s">
        <v>287</v>
      </c>
      <c r="I588" s="3" t="s">
        <v>200</v>
      </c>
      <c r="J588" s="2">
        <v>20</v>
      </c>
      <c r="K588" s="2">
        <v>320000</v>
      </c>
      <c r="L588" s="2">
        <v>315000</v>
      </c>
      <c r="M588" s="2">
        <v>317500</v>
      </c>
      <c r="N588" s="3" t="s">
        <v>223</v>
      </c>
      <c r="O588" s="9" t="s">
        <v>45</v>
      </c>
      <c r="P588" s="2">
        <f>+Precio_diario_frutas[[#This Row],[Precio promedio ponderado]]/Q588</f>
        <v>793.75</v>
      </c>
      <c r="Q588" s="2">
        <f>+VLOOKUP(Precio_diario_frutas[[#This Row],[Unidad de comercialización]],Codigos_kg[],2,0)</f>
        <v>400</v>
      </c>
    </row>
    <row r="589" spans="1:17" x14ac:dyDescent="0.35">
      <c r="A589" s="8" t="s">
        <v>41</v>
      </c>
      <c r="B589" s="3" t="str">
        <f>+VLOOKUP(A589,Codigos_mercados_mayoristas[],2,0)</f>
        <v>Coquimbo</v>
      </c>
      <c r="C589" s="12">
        <v>44146</v>
      </c>
      <c r="D589" s="3">
        <f>+VLOOKUP(A589,Codigos_mercados_mayoristas[],3,0)</f>
        <v>4</v>
      </c>
      <c r="E589" s="11" t="s">
        <v>655</v>
      </c>
      <c r="F589" s="3" t="str">
        <f>+VLOOKUP(G589,Codigos_class_frutas[],2,0)</f>
        <v>Cítricos</v>
      </c>
      <c r="G589" s="3" t="s">
        <v>221</v>
      </c>
      <c r="H589" s="3" t="s">
        <v>287</v>
      </c>
      <c r="I589" s="3" t="s">
        <v>19</v>
      </c>
      <c r="J589" s="2">
        <v>20</v>
      </c>
      <c r="K589" s="2">
        <v>300000</v>
      </c>
      <c r="L589" s="2">
        <v>295000</v>
      </c>
      <c r="M589" s="2">
        <v>297500</v>
      </c>
      <c r="N589" s="3" t="s">
        <v>223</v>
      </c>
      <c r="O589" s="9" t="s">
        <v>45</v>
      </c>
      <c r="P589" s="2">
        <f>+Precio_diario_frutas[[#This Row],[Precio promedio ponderado]]/Q589</f>
        <v>743.75</v>
      </c>
      <c r="Q589" s="2">
        <f>+VLOOKUP(Precio_diario_frutas[[#This Row],[Unidad de comercialización]],Codigos_kg[],2,0)</f>
        <v>400</v>
      </c>
    </row>
    <row r="590" spans="1:17" x14ac:dyDescent="0.35">
      <c r="A590" s="8" t="s">
        <v>41</v>
      </c>
      <c r="B590" s="3" t="str">
        <f>+VLOOKUP(A590,Codigos_mercados_mayoristas[],2,0)</f>
        <v>Coquimbo</v>
      </c>
      <c r="C590" s="12">
        <v>44146</v>
      </c>
      <c r="D590" s="3">
        <f>+VLOOKUP(A590,Codigos_mercados_mayoristas[],3,0)</f>
        <v>4</v>
      </c>
      <c r="E590" s="11" t="s">
        <v>655</v>
      </c>
      <c r="F590" s="3" t="str">
        <f>+VLOOKUP(G590,Codigos_class_frutas[],2,0)</f>
        <v>Cítricos</v>
      </c>
      <c r="G590" s="3" t="s">
        <v>221</v>
      </c>
      <c r="H590" s="3" t="s">
        <v>287</v>
      </c>
      <c r="I590" s="3" t="s">
        <v>13</v>
      </c>
      <c r="J590" s="2">
        <v>20</v>
      </c>
      <c r="K590" s="2">
        <v>260000</v>
      </c>
      <c r="L590" s="2">
        <v>255000</v>
      </c>
      <c r="M590" s="2">
        <v>257500</v>
      </c>
      <c r="N590" s="3" t="s">
        <v>223</v>
      </c>
      <c r="O590" s="9" t="s">
        <v>45</v>
      </c>
      <c r="P590" s="2">
        <f>+Precio_diario_frutas[[#This Row],[Precio promedio ponderado]]/Q590</f>
        <v>643.75</v>
      </c>
      <c r="Q590" s="2">
        <f>+VLOOKUP(Precio_diario_frutas[[#This Row],[Unidad de comercialización]],Codigos_kg[],2,0)</f>
        <v>400</v>
      </c>
    </row>
    <row r="591" spans="1:17" x14ac:dyDescent="0.35">
      <c r="A591" s="8" t="s">
        <v>41</v>
      </c>
      <c r="B591" s="3" t="str">
        <f>+VLOOKUP(A591,Codigos_mercados_mayoristas[],2,0)</f>
        <v>Coquimbo</v>
      </c>
      <c r="C591" s="12">
        <v>44146</v>
      </c>
      <c r="D591" s="3">
        <f>+VLOOKUP(A591,Codigos_mercados_mayoristas[],3,0)</f>
        <v>4</v>
      </c>
      <c r="E591" s="11" t="s">
        <v>655</v>
      </c>
      <c r="F591" s="3" t="str">
        <f>+VLOOKUP(G591,Codigos_class_frutas[],2,0)</f>
        <v>Cítricos</v>
      </c>
      <c r="G591" s="3" t="s">
        <v>221</v>
      </c>
      <c r="H591" s="3" t="s">
        <v>224</v>
      </c>
      <c r="I591" s="3" t="s">
        <v>200</v>
      </c>
      <c r="J591" s="2">
        <v>20</v>
      </c>
      <c r="K591" s="2">
        <v>310000</v>
      </c>
      <c r="L591" s="2">
        <v>305000</v>
      </c>
      <c r="M591" s="2">
        <v>307500</v>
      </c>
      <c r="N591" s="3" t="s">
        <v>223</v>
      </c>
      <c r="O591" s="9" t="s">
        <v>45</v>
      </c>
      <c r="P591" s="2">
        <f>+Precio_diario_frutas[[#This Row],[Precio promedio ponderado]]/Q591</f>
        <v>768.75</v>
      </c>
      <c r="Q591" s="2">
        <f>+VLOOKUP(Precio_diario_frutas[[#This Row],[Unidad de comercialización]],Codigos_kg[],2,0)</f>
        <v>400</v>
      </c>
    </row>
    <row r="592" spans="1:17" x14ac:dyDescent="0.35">
      <c r="A592" s="8" t="s">
        <v>41</v>
      </c>
      <c r="B592" s="3" t="str">
        <f>+VLOOKUP(A592,Codigos_mercados_mayoristas[],2,0)</f>
        <v>Coquimbo</v>
      </c>
      <c r="C592" s="12">
        <v>44146</v>
      </c>
      <c r="D592" s="3">
        <f>+VLOOKUP(A592,Codigos_mercados_mayoristas[],3,0)</f>
        <v>4</v>
      </c>
      <c r="E592" s="11" t="s">
        <v>655</v>
      </c>
      <c r="F592" s="3" t="str">
        <f>+VLOOKUP(G592,Codigos_class_frutas[],2,0)</f>
        <v>Cítricos</v>
      </c>
      <c r="G592" s="3" t="s">
        <v>221</v>
      </c>
      <c r="H592" s="3" t="s">
        <v>224</v>
      </c>
      <c r="I592" s="3" t="s">
        <v>19</v>
      </c>
      <c r="J592" s="2">
        <v>20</v>
      </c>
      <c r="K592" s="2">
        <v>290000</v>
      </c>
      <c r="L592" s="2">
        <v>285000</v>
      </c>
      <c r="M592" s="2">
        <v>287500</v>
      </c>
      <c r="N592" s="3" t="s">
        <v>223</v>
      </c>
      <c r="O592" s="9" t="s">
        <v>45</v>
      </c>
      <c r="P592" s="2">
        <f>+Precio_diario_frutas[[#This Row],[Precio promedio ponderado]]/Q592</f>
        <v>718.75</v>
      </c>
      <c r="Q592" s="2">
        <f>+VLOOKUP(Precio_diario_frutas[[#This Row],[Unidad de comercialización]],Codigos_kg[],2,0)</f>
        <v>400</v>
      </c>
    </row>
    <row r="593" spans="1:17" x14ac:dyDescent="0.35">
      <c r="A593" s="8" t="s">
        <v>41</v>
      </c>
      <c r="B593" s="3" t="str">
        <f>+VLOOKUP(A593,Codigos_mercados_mayoristas[],2,0)</f>
        <v>Coquimbo</v>
      </c>
      <c r="C593" s="12">
        <v>44146</v>
      </c>
      <c r="D593" s="3">
        <f>+VLOOKUP(A593,Codigos_mercados_mayoristas[],3,0)</f>
        <v>4</v>
      </c>
      <c r="E593" s="11" t="s">
        <v>655</v>
      </c>
      <c r="F593" s="3" t="str">
        <f>+VLOOKUP(G593,Codigos_class_frutas[],2,0)</f>
        <v>Cítricos</v>
      </c>
      <c r="G593" s="3" t="s">
        <v>221</v>
      </c>
      <c r="H593" s="3" t="s">
        <v>224</v>
      </c>
      <c r="I593" s="3" t="s">
        <v>13</v>
      </c>
      <c r="J593" s="2">
        <v>20</v>
      </c>
      <c r="K593" s="2">
        <v>260000</v>
      </c>
      <c r="L593" s="2">
        <v>255000</v>
      </c>
      <c r="M593" s="2">
        <v>257500</v>
      </c>
      <c r="N593" s="3" t="s">
        <v>223</v>
      </c>
      <c r="O593" s="9" t="s">
        <v>45</v>
      </c>
      <c r="P593" s="2">
        <f>+Precio_diario_frutas[[#This Row],[Precio promedio ponderado]]/Q593</f>
        <v>643.75</v>
      </c>
      <c r="Q593" s="2">
        <f>+VLOOKUP(Precio_diario_frutas[[#This Row],[Unidad de comercialización]],Codigos_kg[],2,0)</f>
        <v>400</v>
      </c>
    </row>
    <row r="594" spans="1:17" x14ac:dyDescent="0.35">
      <c r="A594" s="8" t="s">
        <v>41</v>
      </c>
      <c r="B594" s="3" t="str">
        <f>+VLOOKUP(A594,Codigos_mercados_mayoristas[],2,0)</f>
        <v>Coquimbo</v>
      </c>
      <c r="C594" s="12">
        <v>44146</v>
      </c>
      <c r="D594" s="3">
        <f>+VLOOKUP(A594,Codigos_mercados_mayoristas[],3,0)</f>
        <v>4</v>
      </c>
      <c r="E594" s="11" t="s">
        <v>655</v>
      </c>
      <c r="F594" s="3" t="str">
        <f>+VLOOKUP(G594,Codigos_class_frutas[],2,0)</f>
        <v>Oleaginosos</v>
      </c>
      <c r="G594" s="3" t="s">
        <v>225</v>
      </c>
      <c r="H594" s="3" t="s">
        <v>226</v>
      </c>
      <c r="I594" s="3" t="s">
        <v>200</v>
      </c>
      <c r="J594" s="2">
        <v>300</v>
      </c>
      <c r="K594" s="2">
        <v>3300</v>
      </c>
      <c r="L594" s="2">
        <v>3200</v>
      </c>
      <c r="M594" s="2">
        <v>3250</v>
      </c>
      <c r="N594" s="3" t="s">
        <v>227</v>
      </c>
      <c r="O594" s="9" t="s">
        <v>45</v>
      </c>
      <c r="P594" s="2">
        <f>+Precio_diario_frutas[[#This Row],[Precio promedio ponderado]]/Q594</f>
        <v>216.66666666666666</v>
      </c>
      <c r="Q594" s="2">
        <f>+VLOOKUP(Precio_diario_frutas[[#This Row],[Unidad de comercialización]],Codigos_kg[],2,0)</f>
        <v>15</v>
      </c>
    </row>
    <row r="595" spans="1:17" x14ac:dyDescent="0.35">
      <c r="A595" s="8" t="s">
        <v>41</v>
      </c>
      <c r="B595" s="3" t="str">
        <f>+VLOOKUP(A595,Codigos_mercados_mayoristas[],2,0)</f>
        <v>Coquimbo</v>
      </c>
      <c r="C595" s="12">
        <v>44146</v>
      </c>
      <c r="D595" s="3">
        <f>+VLOOKUP(A595,Codigos_mercados_mayoristas[],3,0)</f>
        <v>4</v>
      </c>
      <c r="E595" s="11" t="s">
        <v>655</v>
      </c>
      <c r="F595" s="3" t="str">
        <f>+VLOOKUP(G595,Codigos_class_frutas[],2,0)</f>
        <v>Oleaginosos</v>
      </c>
      <c r="G595" s="3" t="s">
        <v>225</v>
      </c>
      <c r="H595" s="3" t="s">
        <v>226</v>
      </c>
      <c r="I595" s="3" t="s">
        <v>19</v>
      </c>
      <c r="J595" s="2">
        <v>300</v>
      </c>
      <c r="K595" s="2">
        <v>3000</v>
      </c>
      <c r="L595" s="2">
        <v>2900</v>
      </c>
      <c r="M595" s="2">
        <v>2950</v>
      </c>
      <c r="N595" s="3" t="s">
        <v>227</v>
      </c>
      <c r="O595" s="9" t="s">
        <v>45</v>
      </c>
      <c r="P595" s="2">
        <f>+Precio_diario_frutas[[#This Row],[Precio promedio ponderado]]/Q595</f>
        <v>196.66666666666666</v>
      </c>
      <c r="Q595" s="2">
        <f>+VLOOKUP(Precio_diario_frutas[[#This Row],[Unidad de comercialización]],Codigos_kg[],2,0)</f>
        <v>15</v>
      </c>
    </row>
    <row r="596" spans="1:17" x14ac:dyDescent="0.35">
      <c r="A596" s="8" t="s">
        <v>41</v>
      </c>
      <c r="B596" s="3" t="str">
        <f>+VLOOKUP(A596,Codigos_mercados_mayoristas[],2,0)</f>
        <v>Coquimbo</v>
      </c>
      <c r="C596" s="12">
        <v>44146</v>
      </c>
      <c r="D596" s="3">
        <f>+VLOOKUP(A596,Codigos_mercados_mayoristas[],3,0)</f>
        <v>4</v>
      </c>
      <c r="E596" s="11" t="s">
        <v>655</v>
      </c>
      <c r="F596" s="3" t="str">
        <f>+VLOOKUP(G596,Codigos_class_frutas[],2,0)</f>
        <v>Oleaginosos</v>
      </c>
      <c r="G596" s="3" t="s">
        <v>225</v>
      </c>
      <c r="H596" s="3" t="s">
        <v>226</v>
      </c>
      <c r="I596" s="3" t="s">
        <v>13</v>
      </c>
      <c r="J596" s="2">
        <v>300</v>
      </c>
      <c r="K596" s="2">
        <v>2700</v>
      </c>
      <c r="L596" s="2">
        <v>2600</v>
      </c>
      <c r="M596" s="2">
        <v>2650</v>
      </c>
      <c r="N596" s="3" t="s">
        <v>227</v>
      </c>
      <c r="O596" s="9" t="s">
        <v>45</v>
      </c>
      <c r="P596" s="2">
        <f>+Precio_diario_frutas[[#This Row],[Precio promedio ponderado]]/Q596</f>
        <v>176.66666666666666</v>
      </c>
      <c r="Q596" s="2">
        <f>+VLOOKUP(Precio_diario_frutas[[#This Row],[Unidad de comercialización]],Codigos_kg[],2,0)</f>
        <v>15</v>
      </c>
    </row>
    <row r="597" spans="1:17" x14ac:dyDescent="0.35">
      <c r="A597" s="8" t="s">
        <v>188</v>
      </c>
      <c r="B597" s="3" t="str">
        <f>+VLOOKUP(A597,Codigos_mercados_mayoristas[],2,0)</f>
        <v>Bíobío</v>
      </c>
      <c r="C597" s="12">
        <v>44146</v>
      </c>
      <c r="D597" s="3">
        <f>+VLOOKUP(A597,Codigos_mercados_mayoristas[],3,0)</f>
        <v>8</v>
      </c>
      <c r="E597" s="11" t="s">
        <v>655</v>
      </c>
      <c r="F597" s="3" t="str">
        <f>+VLOOKUP(G597,Codigos_class_frutas[],2,0)</f>
        <v>Frutos de hueso (carozo)</v>
      </c>
      <c r="G597" s="3" t="s">
        <v>281</v>
      </c>
      <c r="H597" s="3" t="s">
        <v>663</v>
      </c>
      <c r="I597" s="3" t="s">
        <v>19</v>
      </c>
      <c r="J597" s="2">
        <v>100</v>
      </c>
      <c r="K597" s="2">
        <v>38000</v>
      </c>
      <c r="L597" s="2">
        <v>38000</v>
      </c>
      <c r="M597" s="2">
        <v>38000</v>
      </c>
      <c r="N597" s="3" t="s">
        <v>37</v>
      </c>
      <c r="O597" s="9" t="s">
        <v>252</v>
      </c>
      <c r="P597" s="2">
        <f>+Precio_diario_frutas[[#This Row],[Precio promedio ponderado]]/Q597</f>
        <v>3800</v>
      </c>
      <c r="Q597" s="2">
        <f>+VLOOKUP(Precio_diario_frutas[[#This Row],[Unidad de comercialización]],Codigos_kg[],2,0)</f>
        <v>10</v>
      </c>
    </row>
    <row r="598" spans="1:17" x14ac:dyDescent="0.35">
      <c r="A598" s="8" t="s">
        <v>188</v>
      </c>
      <c r="B598" s="3" t="str">
        <f>+VLOOKUP(A598,Codigos_mercados_mayoristas[],2,0)</f>
        <v>Bíobío</v>
      </c>
      <c r="C598" s="12">
        <v>44146</v>
      </c>
      <c r="D598" s="3">
        <f>+VLOOKUP(A598,Codigos_mercados_mayoristas[],3,0)</f>
        <v>8</v>
      </c>
      <c r="E598" s="11" t="s">
        <v>655</v>
      </c>
      <c r="F598" s="3" t="str">
        <f>+VLOOKUP(G598,Codigos_class_frutas[],2,0)</f>
        <v>Frutos de hueso (carozo)</v>
      </c>
      <c r="G598" s="3" t="s">
        <v>281</v>
      </c>
      <c r="H598" s="3" t="s">
        <v>663</v>
      </c>
      <c r="I598" s="3" t="s">
        <v>13</v>
      </c>
      <c r="J598" s="2">
        <v>100</v>
      </c>
      <c r="K598" s="2">
        <v>34000</v>
      </c>
      <c r="L598" s="2">
        <v>34000</v>
      </c>
      <c r="M598" s="2">
        <v>34000</v>
      </c>
      <c r="N598" s="3" t="s">
        <v>37</v>
      </c>
      <c r="O598" s="9" t="s">
        <v>252</v>
      </c>
      <c r="P598" s="2">
        <f>+Precio_diario_frutas[[#This Row],[Precio promedio ponderado]]/Q598</f>
        <v>3400</v>
      </c>
      <c r="Q598" s="2">
        <f>+VLOOKUP(Precio_diario_frutas[[#This Row],[Unidad de comercialización]],Codigos_kg[],2,0)</f>
        <v>10</v>
      </c>
    </row>
    <row r="599" spans="1:17" x14ac:dyDescent="0.35">
      <c r="A599" s="8" t="s">
        <v>188</v>
      </c>
      <c r="B599" s="3" t="str">
        <f>+VLOOKUP(A599,Codigos_mercados_mayoristas[],2,0)</f>
        <v>Bíobío</v>
      </c>
      <c r="C599" s="12">
        <v>44146</v>
      </c>
      <c r="D599" s="3">
        <f>+VLOOKUP(A599,Codigos_mercados_mayoristas[],3,0)</f>
        <v>8</v>
      </c>
      <c r="E599" s="11" t="s">
        <v>655</v>
      </c>
      <c r="F599" s="3" t="str">
        <f>+VLOOKUP(G599,Codigos_class_frutas[],2,0)</f>
        <v>Berries</v>
      </c>
      <c r="G599" s="3" t="s">
        <v>212</v>
      </c>
      <c r="H599" s="3" t="s">
        <v>12</v>
      </c>
      <c r="I599" s="3" t="s">
        <v>200</v>
      </c>
      <c r="J599" s="2">
        <v>100</v>
      </c>
      <c r="K599" s="2">
        <v>12000</v>
      </c>
      <c r="L599" s="2">
        <v>12000</v>
      </c>
      <c r="M599" s="2">
        <v>12000</v>
      </c>
      <c r="N599" s="3" t="s">
        <v>213</v>
      </c>
      <c r="O599" s="9" t="s">
        <v>155</v>
      </c>
      <c r="P599" s="2">
        <f>+Precio_diario_frutas[[#This Row],[Precio promedio ponderado]]/Q599</f>
        <v>1714.2857142857142</v>
      </c>
      <c r="Q599" s="2">
        <f>+VLOOKUP(Precio_diario_frutas[[#This Row],[Unidad de comercialización]],Codigos_kg[],2,0)</f>
        <v>7</v>
      </c>
    </row>
    <row r="600" spans="1:17" x14ac:dyDescent="0.35">
      <c r="A600" s="8" t="s">
        <v>188</v>
      </c>
      <c r="B600" s="3" t="str">
        <f>+VLOOKUP(A600,Codigos_mercados_mayoristas[],2,0)</f>
        <v>Bíobío</v>
      </c>
      <c r="C600" s="12">
        <v>44146</v>
      </c>
      <c r="D600" s="3">
        <f>+VLOOKUP(A600,Codigos_mercados_mayoristas[],3,0)</f>
        <v>8</v>
      </c>
      <c r="E600" s="11" t="s">
        <v>655</v>
      </c>
      <c r="F600" s="3" t="str">
        <f>+VLOOKUP(G600,Codigos_class_frutas[],2,0)</f>
        <v>Berries</v>
      </c>
      <c r="G600" s="3" t="s">
        <v>212</v>
      </c>
      <c r="H600" s="3" t="s">
        <v>12</v>
      </c>
      <c r="I600" s="3" t="s">
        <v>19</v>
      </c>
      <c r="J600" s="2">
        <v>100</v>
      </c>
      <c r="K600" s="2">
        <v>10000</v>
      </c>
      <c r="L600" s="2">
        <v>10000</v>
      </c>
      <c r="M600" s="2">
        <v>10000</v>
      </c>
      <c r="N600" s="3" t="s">
        <v>213</v>
      </c>
      <c r="O600" s="9" t="s">
        <v>155</v>
      </c>
      <c r="P600" s="2">
        <f>+Precio_diario_frutas[[#This Row],[Precio promedio ponderado]]/Q600</f>
        <v>1428.5714285714287</v>
      </c>
      <c r="Q600" s="2">
        <f>+VLOOKUP(Precio_diario_frutas[[#This Row],[Unidad de comercialización]],Codigos_kg[],2,0)</f>
        <v>7</v>
      </c>
    </row>
    <row r="601" spans="1:17" x14ac:dyDescent="0.35">
      <c r="A601" s="8" t="s">
        <v>188</v>
      </c>
      <c r="B601" s="3" t="str">
        <f>+VLOOKUP(A601,Codigos_mercados_mayoristas[],2,0)</f>
        <v>Bíobío</v>
      </c>
      <c r="C601" s="12">
        <v>44146</v>
      </c>
      <c r="D601" s="3">
        <f>+VLOOKUP(A601,Codigos_mercados_mayoristas[],3,0)</f>
        <v>8</v>
      </c>
      <c r="E601" s="11" t="s">
        <v>655</v>
      </c>
      <c r="F601" s="3" t="str">
        <f>+VLOOKUP(G601,Codigos_class_frutas[],2,0)</f>
        <v>Berries</v>
      </c>
      <c r="G601" s="3" t="s">
        <v>212</v>
      </c>
      <c r="H601" s="3" t="s">
        <v>12</v>
      </c>
      <c r="I601" s="3" t="s">
        <v>13</v>
      </c>
      <c r="J601" s="2">
        <v>50</v>
      </c>
      <c r="K601" s="2">
        <v>8000</v>
      </c>
      <c r="L601" s="2">
        <v>8000</v>
      </c>
      <c r="M601" s="2">
        <v>8000</v>
      </c>
      <c r="N601" s="3" t="s">
        <v>213</v>
      </c>
      <c r="O601" s="9" t="s">
        <v>155</v>
      </c>
      <c r="P601" s="2">
        <f>+Precio_diario_frutas[[#This Row],[Precio promedio ponderado]]/Q601</f>
        <v>1142.8571428571429</v>
      </c>
      <c r="Q601" s="2">
        <f>+VLOOKUP(Precio_diario_frutas[[#This Row],[Unidad de comercialización]],Codigos_kg[],2,0)</f>
        <v>7</v>
      </c>
    </row>
    <row r="602" spans="1:17" x14ac:dyDescent="0.35">
      <c r="A602" s="8" t="s">
        <v>188</v>
      </c>
      <c r="B602" s="3" t="str">
        <f>+VLOOKUP(A602,Codigos_mercados_mayoristas[],2,0)</f>
        <v>Bíobío</v>
      </c>
      <c r="C602" s="12">
        <v>44146</v>
      </c>
      <c r="D602" s="3">
        <f>+VLOOKUP(A602,Codigos_mercados_mayoristas[],3,0)</f>
        <v>8</v>
      </c>
      <c r="E602" s="11" t="s">
        <v>655</v>
      </c>
      <c r="F602" s="3" t="str">
        <f>+VLOOKUP(G602,Codigos_class_frutas[],2,0)</f>
        <v>Cítricos</v>
      </c>
      <c r="G602" s="3" t="s">
        <v>214</v>
      </c>
      <c r="H602" s="3" t="s">
        <v>12</v>
      </c>
      <c r="I602" s="3" t="s">
        <v>215</v>
      </c>
      <c r="J602" s="2">
        <v>300</v>
      </c>
      <c r="K602" s="2">
        <v>7000</v>
      </c>
      <c r="L602" s="2">
        <v>7000</v>
      </c>
      <c r="M602" s="2">
        <v>7000</v>
      </c>
      <c r="N602" s="3" t="s">
        <v>122</v>
      </c>
      <c r="O602" s="9" t="s">
        <v>155</v>
      </c>
      <c r="P602" s="2">
        <f>+Precio_diario_frutas[[#This Row],[Precio promedio ponderado]]/Q602</f>
        <v>437.5</v>
      </c>
      <c r="Q602" s="2">
        <f>+VLOOKUP(Precio_diario_frutas[[#This Row],[Unidad de comercialización]],Codigos_kg[],2,0)</f>
        <v>16</v>
      </c>
    </row>
    <row r="603" spans="1:17" x14ac:dyDescent="0.35">
      <c r="A603" s="8" t="s">
        <v>188</v>
      </c>
      <c r="B603" s="3" t="str">
        <f>+VLOOKUP(A603,Codigos_mercados_mayoristas[],2,0)</f>
        <v>Bíobío</v>
      </c>
      <c r="C603" s="12">
        <v>44146</v>
      </c>
      <c r="D603" s="3">
        <f>+VLOOKUP(A603,Codigos_mercados_mayoristas[],3,0)</f>
        <v>8</v>
      </c>
      <c r="E603" s="11" t="s">
        <v>655</v>
      </c>
      <c r="F603" s="3" t="str">
        <f>+VLOOKUP(G603,Codigos_class_frutas[],2,0)</f>
        <v>Cítricos</v>
      </c>
      <c r="G603" s="3" t="s">
        <v>214</v>
      </c>
      <c r="H603" s="3" t="s">
        <v>12</v>
      </c>
      <c r="I603" s="3" t="s">
        <v>216</v>
      </c>
      <c r="J603" s="2">
        <v>300</v>
      </c>
      <c r="K603" s="2">
        <v>6000</v>
      </c>
      <c r="L603" s="2">
        <v>6000</v>
      </c>
      <c r="M603" s="2">
        <v>6000</v>
      </c>
      <c r="N603" s="3" t="s">
        <v>122</v>
      </c>
      <c r="O603" s="9" t="s">
        <v>155</v>
      </c>
      <c r="P603" s="2">
        <f>+Precio_diario_frutas[[#This Row],[Precio promedio ponderado]]/Q603</f>
        <v>375</v>
      </c>
      <c r="Q603" s="2">
        <f>+VLOOKUP(Precio_diario_frutas[[#This Row],[Unidad de comercialización]],Codigos_kg[],2,0)</f>
        <v>16</v>
      </c>
    </row>
    <row r="604" spans="1:17" x14ac:dyDescent="0.35">
      <c r="A604" s="8" t="s">
        <v>188</v>
      </c>
      <c r="B604" s="3" t="str">
        <f>+VLOOKUP(A604,Codigos_mercados_mayoristas[],2,0)</f>
        <v>Bíobío</v>
      </c>
      <c r="C604" s="12">
        <v>44146</v>
      </c>
      <c r="D604" s="3">
        <f>+VLOOKUP(A604,Codigos_mercados_mayoristas[],3,0)</f>
        <v>8</v>
      </c>
      <c r="E604" s="11" t="s">
        <v>655</v>
      </c>
      <c r="F604" s="3" t="str">
        <f>+VLOOKUP(G604,Codigos_class_frutas[],2,0)</f>
        <v>Tropicales y subtropicales</v>
      </c>
      <c r="G604" s="3" t="s">
        <v>229</v>
      </c>
      <c r="H604" s="3" t="s">
        <v>12</v>
      </c>
      <c r="I604" s="3" t="s">
        <v>19</v>
      </c>
      <c r="J604" s="2">
        <v>400</v>
      </c>
      <c r="K604" s="2">
        <v>7500</v>
      </c>
      <c r="L604" s="2">
        <v>7000</v>
      </c>
      <c r="M604" s="2">
        <v>7250</v>
      </c>
      <c r="N604" s="3" t="s">
        <v>230</v>
      </c>
      <c r="O604" s="9" t="s">
        <v>34</v>
      </c>
      <c r="P604" s="2">
        <f>+Precio_diario_frutas[[#This Row],[Precio promedio ponderado]]/Q604</f>
        <v>1812.5</v>
      </c>
      <c r="Q604" s="2">
        <f>+VLOOKUP(Precio_diario_frutas[[#This Row],[Unidad de comercialización]],Codigos_kg[],2,0)</f>
        <v>4</v>
      </c>
    </row>
    <row r="605" spans="1:17" x14ac:dyDescent="0.35">
      <c r="A605" s="8" t="s">
        <v>188</v>
      </c>
      <c r="B605" s="3" t="str">
        <f>+VLOOKUP(A605,Codigos_mercados_mayoristas[],2,0)</f>
        <v>Bíobío</v>
      </c>
      <c r="C605" s="12">
        <v>44146</v>
      </c>
      <c r="D605" s="3">
        <f>+VLOOKUP(A605,Codigos_mercados_mayoristas[],3,0)</f>
        <v>8</v>
      </c>
      <c r="E605" s="11" t="s">
        <v>655</v>
      </c>
      <c r="F605" s="3" t="str">
        <f>+VLOOKUP(G605,Codigos_class_frutas[],2,0)</f>
        <v>Frutos de pepita</v>
      </c>
      <c r="G605" s="3" t="s">
        <v>231</v>
      </c>
      <c r="H605" s="3" t="s">
        <v>232</v>
      </c>
      <c r="I605" s="3" t="s">
        <v>19</v>
      </c>
      <c r="J605" s="2">
        <v>200</v>
      </c>
      <c r="K605" s="2">
        <v>12000</v>
      </c>
      <c r="L605" s="2">
        <v>11000</v>
      </c>
      <c r="M605" s="2">
        <v>11500</v>
      </c>
      <c r="N605" s="3" t="s">
        <v>233</v>
      </c>
      <c r="O605" s="9" t="s">
        <v>123</v>
      </c>
      <c r="P605" s="2">
        <f>+Precio_diario_frutas[[#This Row],[Precio promedio ponderado]]/Q605</f>
        <v>718.75</v>
      </c>
      <c r="Q605" s="2">
        <f>+VLOOKUP(Precio_diario_frutas[[#This Row],[Unidad de comercialización]],Codigos_kg[],2,0)</f>
        <v>16</v>
      </c>
    </row>
    <row r="606" spans="1:17" x14ac:dyDescent="0.35">
      <c r="A606" s="8" t="s">
        <v>188</v>
      </c>
      <c r="B606" s="3" t="str">
        <f>+VLOOKUP(A606,Codigos_mercados_mayoristas[],2,0)</f>
        <v>Bíobío</v>
      </c>
      <c r="C606" s="12">
        <v>44146</v>
      </c>
      <c r="D606" s="3">
        <f>+VLOOKUP(A606,Codigos_mercados_mayoristas[],3,0)</f>
        <v>8</v>
      </c>
      <c r="E606" s="11" t="s">
        <v>655</v>
      </c>
      <c r="F606" s="3" t="str">
        <f>+VLOOKUP(G606,Codigos_class_frutas[],2,0)</f>
        <v>Frutos de pepita</v>
      </c>
      <c r="G606" s="3" t="s">
        <v>231</v>
      </c>
      <c r="H606" s="3" t="s">
        <v>232</v>
      </c>
      <c r="I606" s="3" t="s">
        <v>13</v>
      </c>
      <c r="J606" s="2">
        <v>100</v>
      </c>
      <c r="K606" s="2">
        <v>9000</v>
      </c>
      <c r="L606" s="2">
        <v>9000</v>
      </c>
      <c r="M606" s="2">
        <v>9000</v>
      </c>
      <c r="N606" s="3" t="s">
        <v>233</v>
      </c>
      <c r="O606" s="9" t="s">
        <v>123</v>
      </c>
      <c r="P606" s="2">
        <f>+Precio_diario_frutas[[#This Row],[Precio promedio ponderado]]/Q606</f>
        <v>562.5</v>
      </c>
      <c r="Q606" s="2">
        <f>+VLOOKUP(Precio_diario_frutas[[#This Row],[Unidad de comercialización]],Codigos_kg[],2,0)</f>
        <v>16</v>
      </c>
    </row>
    <row r="607" spans="1:17" x14ac:dyDescent="0.35">
      <c r="A607" s="8" t="s">
        <v>188</v>
      </c>
      <c r="B607" s="3" t="str">
        <f>+VLOOKUP(A607,Codigos_mercados_mayoristas[],2,0)</f>
        <v>Bíobío</v>
      </c>
      <c r="C607" s="12">
        <v>44146</v>
      </c>
      <c r="D607" s="3">
        <f>+VLOOKUP(A607,Codigos_mercados_mayoristas[],3,0)</f>
        <v>8</v>
      </c>
      <c r="E607" s="11" t="s">
        <v>655</v>
      </c>
      <c r="F607" s="3" t="str">
        <f>+VLOOKUP(G607,Codigos_class_frutas[],2,0)</f>
        <v>Frutos de pepita</v>
      </c>
      <c r="G607" s="3" t="s">
        <v>231</v>
      </c>
      <c r="H607" s="3" t="s">
        <v>236</v>
      </c>
      <c r="I607" s="3" t="s">
        <v>19</v>
      </c>
      <c r="J607" s="2">
        <v>200</v>
      </c>
      <c r="K607" s="2">
        <v>11000</v>
      </c>
      <c r="L607" s="2">
        <v>10000</v>
      </c>
      <c r="M607" s="2">
        <v>10500</v>
      </c>
      <c r="N607" s="3" t="s">
        <v>233</v>
      </c>
      <c r="O607" s="9" t="s">
        <v>123</v>
      </c>
      <c r="P607" s="2">
        <f>+Precio_diario_frutas[[#This Row],[Precio promedio ponderado]]/Q607</f>
        <v>656.25</v>
      </c>
      <c r="Q607" s="2">
        <f>+VLOOKUP(Precio_diario_frutas[[#This Row],[Unidad de comercialización]],Codigos_kg[],2,0)</f>
        <v>16</v>
      </c>
    </row>
    <row r="608" spans="1:17" x14ac:dyDescent="0.35">
      <c r="A608" s="8" t="s">
        <v>188</v>
      </c>
      <c r="B608" s="3" t="str">
        <f>+VLOOKUP(A608,Codigos_mercados_mayoristas[],2,0)</f>
        <v>Bíobío</v>
      </c>
      <c r="C608" s="12">
        <v>44146</v>
      </c>
      <c r="D608" s="3">
        <f>+VLOOKUP(A608,Codigos_mercados_mayoristas[],3,0)</f>
        <v>8</v>
      </c>
      <c r="E608" s="11" t="s">
        <v>655</v>
      </c>
      <c r="F608" s="3" t="str">
        <f>+VLOOKUP(G608,Codigos_class_frutas[],2,0)</f>
        <v>Frutos de pepita</v>
      </c>
      <c r="G608" s="3" t="s">
        <v>231</v>
      </c>
      <c r="H608" s="3" t="s">
        <v>236</v>
      </c>
      <c r="I608" s="3" t="s">
        <v>13</v>
      </c>
      <c r="J608" s="2">
        <v>100</v>
      </c>
      <c r="K608" s="2">
        <v>9000</v>
      </c>
      <c r="L608" s="2">
        <v>9000</v>
      </c>
      <c r="M608" s="2">
        <v>9000</v>
      </c>
      <c r="N608" s="3" t="s">
        <v>233</v>
      </c>
      <c r="O608" s="9" t="s">
        <v>123</v>
      </c>
      <c r="P608" s="2">
        <f>+Precio_diario_frutas[[#This Row],[Precio promedio ponderado]]/Q608</f>
        <v>562.5</v>
      </c>
      <c r="Q608" s="2">
        <f>+VLOOKUP(Precio_diario_frutas[[#This Row],[Unidad de comercialización]],Codigos_kg[],2,0)</f>
        <v>16</v>
      </c>
    </row>
    <row r="609" spans="1:17" x14ac:dyDescent="0.35">
      <c r="A609" s="8" t="s">
        <v>188</v>
      </c>
      <c r="B609" s="3" t="str">
        <f>+VLOOKUP(A609,Codigos_mercados_mayoristas[],2,0)</f>
        <v>Bíobío</v>
      </c>
      <c r="C609" s="12">
        <v>44146</v>
      </c>
      <c r="D609" s="3">
        <f>+VLOOKUP(A609,Codigos_mercados_mayoristas[],3,0)</f>
        <v>8</v>
      </c>
      <c r="E609" s="11" t="s">
        <v>655</v>
      </c>
      <c r="F609" s="3" t="str">
        <f>+VLOOKUP(G609,Codigos_class_frutas[],2,0)</f>
        <v>Oleaginosos</v>
      </c>
      <c r="G609" s="3" t="s">
        <v>225</v>
      </c>
      <c r="H609" s="3" t="s">
        <v>226</v>
      </c>
      <c r="I609" s="3" t="s">
        <v>200</v>
      </c>
      <c r="J609" s="2">
        <v>50</v>
      </c>
      <c r="K609" s="2">
        <v>3700</v>
      </c>
      <c r="L609" s="2">
        <v>3700</v>
      </c>
      <c r="M609" s="2">
        <v>3700</v>
      </c>
      <c r="N609" s="3" t="s">
        <v>227</v>
      </c>
      <c r="O609" s="9" t="s">
        <v>63</v>
      </c>
      <c r="P609" s="2">
        <f>+Precio_diario_frutas[[#This Row],[Precio promedio ponderado]]/Q609</f>
        <v>246.66666666666666</v>
      </c>
      <c r="Q609" s="2">
        <f>+VLOOKUP(Precio_diario_frutas[[#This Row],[Unidad de comercialización]],Codigos_kg[],2,0)</f>
        <v>15</v>
      </c>
    </row>
    <row r="610" spans="1:17" x14ac:dyDescent="0.35">
      <c r="A610" s="8" t="s">
        <v>188</v>
      </c>
      <c r="B610" s="3" t="str">
        <f>+VLOOKUP(A610,Codigos_mercados_mayoristas[],2,0)</f>
        <v>Bíobío</v>
      </c>
      <c r="C610" s="12">
        <v>44146</v>
      </c>
      <c r="D610" s="3">
        <f>+VLOOKUP(A610,Codigos_mercados_mayoristas[],3,0)</f>
        <v>8</v>
      </c>
      <c r="E610" s="11" t="s">
        <v>655</v>
      </c>
      <c r="F610" s="3" t="str">
        <f>+VLOOKUP(G610,Codigos_class_frutas[],2,0)</f>
        <v>Oleaginosos</v>
      </c>
      <c r="G610" s="3" t="s">
        <v>225</v>
      </c>
      <c r="H610" s="3" t="s">
        <v>226</v>
      </c>
      <c r="I610" s="3" t="s">
        <v>19</v>
      </c>
      <c r="J610" s="2">
        <v>100</v>
      </c>
      <c r="K610" s="2">
        <v>3500</v>
      </c>
      <c r="L610" s="2">
        <v>3500</v>
      </c>
      <c r="M610" s="2">
        <v>3500</v>
      </c>
      <c r="N610" s="3" t="s">
        <v>227</v>
      </c>
      <c r="O610" s="9" t="s">
        <v>63</v>
      </c>
      <c r="P610" s="2">
        <f>+Precio_diario_frutas[[#This Row],[Precio promedio ponderado]]/Q610</f>
        <v>233.33333333333334</v>
      </c>
      <c r="Q610" s="2">
        <f>+VLOOKUP(Precio_diario_frutas[[#This Row],[Unidad de comercialización]],Codigos_kg[],2,0)</f>
        <v>15</v>
      </c>
    </row>
    <row r="611" spans="1:17" x14ac:dyDescent="0.35">
      <c r="A611" s="8" t="s">
        <v>188</v>
      </c>
      <c r="B611" s="3" t="str">
        <f>+VLOOKUP(A611,Codigos_mercados_mayoristas[],2,0)</f>
        <v>Bíobío</v>
      </c>
      <c r="C611" s="12">
        <v>44146</v>
      </c>
      <c r="D611" s="3">
        <f>+VLOOKUP(A611,Codigos_mercados_mayoristas[],3,0)</f>
        <v>8</v>
      </c>
      <c r="E611" s="11" t="s">
        <v>655</v>
      </c>
      <c r="F611" s="3" t="str">
        <f>+VLOOKUP(G611,Codigos_class_frutas[],2,0)</f>
        <v>Oleaginosos</v>
      </c>
      <c r="G611" s="3" t="s">
        <v>225</v>
      </c>
      <c r="H611" s="3" t="s">
        <v>226</v>
      </c>
      <c r="I611" s="3" t="s">
        <v>13</v>
      </c>
      <c r="J611" s="2">
        <v>100</v>
      </c>
      <c r="K611" s="2">
        <v>3200</v>
      </c>
      <c r="L611" s="2">
        <v>3200</v>
      </c>
      <c r="M611" s="2">
        <v>3200</v>
      </c>
      <c r="N611" s="3" t="s">
        <v>227</v>
      </c>
      <c r="O611" s="9" t="s">
        <v>63</v>
      </c>
      <c r="P611" s="2">
        <f>+Precio_diario_frutas[[#This Row],[Precio promedio ponderado]]/Q611</f>
        <v>213.33333333333334</v>
      </c>
      <c r="Q611" s="2">
        <f>+VLOOKUP(Precio_diario_frutas[[#This Row],[Unidad de comercialización]],Codigos_kg[],2,0)</f>
        <v>15</v>
      </c>
    </row>
    <row r="612" spans="1:17" x14ac:dyDescent="0.35">
      <c r="A612" s="8" t="s">
        <v>188</v>
      </c>
      <c r="B612" s="3" t="str">
        <f>+VLOOKUP(A612,Codigos_mercados_mayoristas[],2,0)</f>
        <v>Bíobío</v>
      </c>
      <c r="C612" s="12">
        <v>44146</v>
      </c>
      <c r="D612" s="3">
        <f>+VLOOKUP(A612,Codigos_mercados_mayoristas[],3,0)</f>
        <v>8</v>
      </c>
      <c r="E612" s="11" t="s">
        <v>655</v>
      </c>
      <c r="F612" s="3" t="str">
        <f>+VLOOKUP(G612,Codigos_class_frutas[],2,0)</f>
        <v>Oleaginosos</v>
      </c>
      <c r="G612" s="3" t="s">
        <v>225</v>
      </c>
      <c r="H612" s="3" t="s">
        <v>226</v>
      </c>
      <c r="I612" s="3" t="s">
        <v>16</v>
      </c>
      <c r="J612" s="2">
        <v>50</v>
      </c>
      <c r="K612" s="2">
        <v>2900</v>
      </c>
      <c r="L612" s="2">
        <v>2900</v>
      </c>
      <c r="M612" s="2">
        <v>2900</v>
      </c>
      <c r="N612" s="3" t="s">
        <v>227</v>
      </c>
      <c r="O612" s="9" t="s">
        <v>63</v>
      </c>
      <c r="P612" s="2">
        <f>+Precio_diario_frutas[[#This Row],[Precio promedio ponderado]]/Q612</f>
        <v>193.33333333333334</v>
      </c>
      <c r="Q612" s="2">
        <f>+VLOOKUP(Precio_diario_frutas[[#This Row],[Unidad de comercialización]],Codigos_kg[],2,0)</f>
        <v>15</v>
      </c>
    </row>
    <row r="613" spans="1:17" x14ac:dyDescent="0.35">
      <c r="A613" s="8" t="s">
        <v>188</v>
      </c>
      <c r="B613" s="3" t="str">
        <f>+VLOOKUP(A613,Codigos_mercados_mayoristas[],2,0)</f>
        <v>Bíobío</v>
      </c>
      <c r="C613" s="12">
        <v>44146</v>
      </c>
      <c r="D613" s="3">
        <f>+VLOOKUP(A613,Codigos_mercados_mayoristas[],3,0)</f>
        <v>8</v>
      </c>
      <c r="E613" s="11" t="s">
        <v>655</v>
      </c>
      <c r="F613" s="3" t="str">
        <f>+VLOOKUP(G613,Codigos_class_frutas[],2,0)</f>
        <v>Frutos de pepita</v>
      </c>
      <c r="G613" s="3" t="s">
        <v>242</v>
      </c>
      <c r="H613" s="3" t="s">
        <v>243</v>
      </c>
      <c r="I613" s="3" t="s">
        <v>19</v>
      </c>
      <c r="J613" s="2">
        <v>100</v>
      </c>
      <c r="K613" s="2">
        <v>11000</v>
      </c>
      <c r="L613" s="2">
        <v>11000</v>
      </c>
      <c r="M613" s="2">
        <v>11000</v>
      </c>
      <c r="N613" s="3" t="s">
        <v>233</v>
      </c>
      <c r="O613" s="9" t="s">
        <v>123</v>
      </c>
      <c r="P613" s="2">
        <f>+Precio_diario_frutas[[#This Row],[Precio promedio ponderado]]/Q613</f>
        <v>687.5</v>
      </c>
      <c r="Q613" s="2">
        <f>+VLOOKUP(Precio_diario_frutas[[#This Row],[Unidad de comercialización]],Codigos_kg[],2,0)</f>
        <v>16</v>
      </c>
    </row>
    <row r="614" spans="1:17" x14ac:dyDescent="0.35">
      <c r="A614" s="8" t="s">
        <v>188</v>
      </c>
      <c r="B614" s="3" t="str">
        <f>+VLOOKUP(A614,Codigos_mercados_mayoristas[],2,0)</f>
        <v>Bíobío</v>
      </c>
      <c r="C614" s="12">
        <v>44146</v>
      </c>
      <c r="D614" s="3">
        <f>+VLOOKUP(A614,Codigos_mercados_mayoristas[],3,0)</f>
        <v>8</v>
      </c>
      <c r="E614" s="11" t="s">
        <v>655</v>
      </c>
      <c r="F614" s="3" t="str">
        <f>+VLOOKUP(G614,Codigos_class_frutas[],2,0)</f>
        <v>Frutos de pepita</v>
      </c>
      <c r="G614" s="3" t="s">
        <v>242</v>
      </c>
      <c r="H614" s="3" t="s">
        <v>243</v>
      </c>
      <c r="I614" s="3" t="s">
        <v>13</v>
      </c>
      <c r="J614" s="2">
        <v>100</v>
      </c>
      <c r="K614" s="2">
        <v>9000</v>
      </c>
      <c r="L614" s="2">
        <v>9000</v>
      </c>
      <c r="M614" s="2">
        <v>9000</v>
      </c>
      <c r="N614" s="3" t="s">
        <v>233</v>
      </c>
      <c r="O614" s="9" t="s">
        <v>123</v>
      </c>
      <c r="P614" s="2">
        <f>+Precio_diario_frutas[[#This Row],[Precio promedio ponderado]]/Q614</f>
        <v>562.5</v>
      </c>
      <c r="Q614" s="2">
        <f>+VLOOKUP(Precio_diario_frutas[[#This Row],[Unidad de comercialización]],Codigos_kg[],2,0)</f>
        <v>16</v>
      </c>
    </row>
    <row r="615" spans="1:17" x14ac:dyDescent="0.35">
      <c r="A615" s="8" t="s">
        <v>188</v>
      </c>
      <c r="B615" s="3" t="str">
        <f>+VLOOKUP(A615,Codigos_mercados_mayoristas[],2,0)</f>
        <v>Bíobío</v>
      </c>
      <c r="C615" s="12">
        <v>44146</v>
      </c>
      <c r="D615" s="3">
        <f>+VLOOKUP(A615,Codigos_mercados_mayoristas[],3,0)</f>
        <v>8</v>
      </c>
      <c r="E615" s="11" t="s">
        <v>655</v>
      </c>
      <c r="F615" s="3" t="str">
        <f>+VLOOKUP(G615,Codigos_class_frutas[],2,0)</f>
        <v>Tropicales y subtropicales</v>
      </c>
      <c r="G615" s="3" t="s">
        <v>198</v>
      </c>
      <c r="H615" s="3" t="s">
        <v>246</v>
      </c>
      <c r="I615" s="3" t="s">
        <v>13</v>
      </c>
      <c r="J615" s="2">
        <v>200</v>
      </c>
      <c r="K615" s="2">
        <v>20000</v>
      </c>
      <c r="L615" s="2">
        <v>19000</v>
      </c>
      <c r="M615" s="2">
        <v>19500</v>
      </c>
      <c r="N615" s="3" t="s">
        <v>202</v>
      </c>
      <c r="O615" s="9" t="s">
        <v>206</v>
      </c>
      <c r="P615" s="2">
        <f>+Precio_diario_frutas[[#This Row],[Precio promedio ponderado]]/Q615</f>
        <v>1392.8571428571429</v>
      </c>
      <c r="Q615" s="2">
        <f>+VLOOKUP(Precio_diario_frutas[[#This Row],[Unidad de comercialización]],Codigos_kg[],2,0)</f>
        <v>14</v>
      </c>
    </row>
    <row r="616" spans="1:17" x14ac:dyDescent="0.35">
      <c r="A616" s="8" t="s">
        <v>188</v>
      </c>
      <c r="B616" s="3" t="str">
        <f>+VLOOKUP(A616,Codigos_mercados_mayoristas[],2,0)</f>
        <v>Bíobío</v>
      </c>
      <c r="C616" s="12">
        <v>44146</v>
      </c>
      <c r="D616" s="3">
        <f>+VLOOKUP(A616,Codigos_mercados_mayoristas[],3,0)</f>
        <v>8</v>
      </c>
      <c r="E616" s="11" t="s">
        <v>655</v>
      </c>
      <c r="F616" s="3" t="str">
        <f>+VLOOKUP(G616,Codigos_class_frutas[],2,0)</f>
        <v>Tropicales y subtropicales</v>
      </c>
      <c r="G616" s="3" t="s">
        <v>204</v>
      </c>
      <c r="H616" s="3" t="s">
        <v>12</v>
      </c>
      <c r="I616" s="3" t="s">
        <v>247</v>
      </c>
      <c r="J616" s="2">
        <v>200</v>
      </c>
      <c r="K616" s="2">
        <v>10000</v>
      </c>
      <c r="L616" s="2">
        <v>10000</v>
      </c>
      <c r="M616" s="2">
        <v>10000</v>
      </c>
      <c r="N616" s="3" t="s">
        <v>147</v>
      </c>
      <c r="O616" s="9" t="s">
        <v>206</v>
      </c>
      <c r="P616" s="2">
        <f>+Precio_diario_frutas[[#This Row],[Precio promedio ponderado]]/Q616</f>
        <v>500</v>
      </c>
      <c r="Q616" s="2">
        <f>+VLOOKUP(Precio_diario_frutas[[#This Row],[Unidad de comercialización]],Codigos_kg[],2,0)</f>
        <v>20</v>
      </c>
    </row>
    <row r="617" spans="1:17" x14ac:dyDescent="0.35">
      <c r="A617" s="8" t="s">
        <v>188</v>
      </c>
      <c r="B617" s="3" t="str">
        <f>+VLOOKUP(A617,Codigos_mercados_mayoristas[],2,0)</f>
        <v>Bíobío</v>
      </c>
      <c r="C617" s="12">
        <v>44146</v>
      </c>
      <c r="D617" s="3">
        <f>+VLOOKUP(A617,Codigos_mercados_mayoristas[],3,0)</f>
        <v>8</v>
      </c>
      <c r="E617" s="11" t="s">
        <v>655</v>
      </c>
      <c r="F617" s="3" t="str">
        <f>+VLOOKUP(G617,Codigos_class_frutas[],2,0)</f>
        <v>Tropicales y subtropicales</v>
      </c>
      <c r="G617" s="3" t="s">
        <v>204</v>
      </c>
      <c r="H617" s="3" t="s">
        <v>12</v>
      </c>
      <c r="I617" s="3" t="s">
        <v>205</v>
      </c>
      <c r="J617" s="2">
        <v>300</v>
      </c>
      <c r="K617" s="2">
        <v>12000</v>
      </c>
      <c r="L617" s="2">
        <v>12000</v>
      </c>
      <c r="M617" s="2">
        <v>12000</v>
      </c>
      <c r="N617" s="3" t="s">
        <v>147</v>
      </c>
      <c r="O617" s="9" t="s">
        <v>206</v>
      </c>
      <c r="P617" s="2">
        <f>+Precio_diario_frutas[[#This Row],[Precio promedio ponderado]]/Q617</f>
        <v>600</v>
      </c>
      <c r="Q617" s="2">
        <f>+VLOOKUP(Precio_diario_frutas[[#This Row],[Unidad de comercialización]],Codigos_kg[],2,0)</f>
        <v>20</v>
      </c>
    </row>
    <row r="618" spans="1:17" x14ac:dyDescent="0.35">
      <c r="A618" s="8" t="s">
        <v>188</v>
      </c>
      <c r="B618" s="3" t="str">
        <f>+VLOOKUP(A618,Codigos_mercados_mayoristas[],2,0)</f>
        <v>Bíobío</v>
      </c>
      <c r="C618" s="12">
        <v>44146</v>
      </c>
      <c r="D618" s="3">
        <f>+VLOOKUP(A618,Codigos_mercados_mayoristas[],3,0)</f>
        <v>8</v>
      </c>
      <c r="E618" s="11" t="s">
        <v>655</v>
      </c>
      <c r="F618" s="3" t="str">
        <f>+VLOOKUP(G618,Codigos_class_frutas[],2,0)</f>
        <v>Tropicales y subtropicales</v>
      </c>
      <c r="G618" s="3" t="s">
        <v>204</v>
      </c>
      <c r="H618" s="3" t="s">
        <v>12</v>
      </c>
      <c r="I618" s="3" t="s">
        <v>255</v>
      </c>
      <c r="J618" s="2">
        <v>300</v>
      </c>
      <c r="K618" s="2">
        <v>14000</v>
      </c>
      <c r="L618" s="2">
        <v>14000</v>
      </c>
      <c r="M618" s="2">
        <v>14000</v>
      </c>
      <c r="N618" s="3" t="s">
        <v>147</v>
      </c>
      <c r="O618" s="9" t="s">
        <v>206</v>
      </c>
      <c r="P618" s="2">
        <f>+Precio_diario_frutas[[#This Row],[Precio promedio ponderado]]/Q618</f>
        <v>700</v>
      </c>
      <c r="Q618" s="2">
        <f>+VLOOKUP(Precio_diario_frutas[[#This Row],[Unidad de comercialización]],Codigos_kg[],2,0)</f>
        <v>20</v>
      </c>
    </row>
    <row r="619" spans="1:17" x14ac:dyDescent="0.35">
      <c r="A619" s="8" t="s">
        <v>107</v>
      </c>
      <c r="B619" s="3" t="str">
        <f>+VLOOKUP(A619,Codigos_mercados_mayoristas[],2,0)</f>
        <v>Los Lagos</v>
      </c>
      <c r="C619" s="12">
        <v>44146</v>
      </c>
      <c r="D619" s="3">
        <f>+VLOOKUP(A619,Codigos_mercados_mayoristas[],3,0)</f>
        <v>10</v>
      </c>
      <c r="E619" s="11" t="s">
        <v>655</v>
      </c>
      <c r="F619" s="3" t="str">
        <f>+VLOOKUP(G619,Codigos_class_frutas[],2,0)</f>
        <v>Berries</v>
      </c>
      <c r="G619" s="3" t="s">
        <v>212</v>
      </c>
      <c r="H619" s="3" t="s">
        <v>12</v>
      </c>
      <c r="I619" s="3" t="s">
        <v>19</v>
      </c>
      <c r="J619" s="2">
        <v>140</v>
      </c>
      <c r="K619" s="2">
        <v>12000</v>
      </c>
      <c r="L619" s="2">
        <v>11500</v>
      </c>
      <c r="M619" s="2">
        <v>11750</v>
      </c>
      <c r="N619" s="3" t="s">
        <v>213</v>
      </c>
      <c r="O619" s="9" t="s">
        <v>155</v>
      </c>
      <c r="P619" s="2">
        <f>+Precio_diario_frutas[[#This Row],[Precio promedio ponderado]]/Q619</f>
        <v>1678.5714285714287</v>
      </c>
      <c r="Q619" s="2">
        <f>+VLOOKUP(Precio_diario_frutas[[#This Row],[Unidad de comercialización]],Codigos_kg[],2,0)</f>
        <v>7</v>
      </c>
    </row>
    <row r="620" spans="1:17" x14ac:dyDescent="0.35">
      <c r="A620" s="8" t="s">
        <v>107</v>
      </c>
      <c r="B620" s="3" t="str">
        <f>+VLOOKUP(A620,Codigos_mercados_mayoristas[],2,0)</f>
        <v>Los Lagos</v>
      </c>
      <c r="C620" s="12">
        <v>44146</v>
      </c>
      <c r="D620" s="3">
        <f>+VLOOKUP(A620,Codigos_mercados_mayoristas[],3,0)</f>
        <v>10</v>
      </c>
      <c r="E620" s="11" t="s">
        <v>655</v>
      </c>
      <c r="F620" s="3" t="str">
        <f>+VLOOKUP(G620,Codigos_class_frutas[],2,0)</f>
        <v>Cítricos</v>
      </c>
      <c r="G620" s="3" t="s">
        <v>214</v>
      </c>
      <c r="H620" s="3" t="s">
        <v>12</v>
      </c>
      <c r="I620" s="3" t="s">
        <v>215</v>
      </c>
      <c r="J620" s="2">
        <v>300</v>
      </c>
      <c r="K620" s="2">
        <v>11000</v>
      </c>
      <c r="L620" s="2">
        <v>10000</v>
      </c>
      <c r="M620" s="2">
        <v>10500</v>
      </c>
      <c r="N620" s="3" t="s">
        <v>122</v>
      </c>
      <c r="O620" s="9" t="s">
        <v>123</v>
      </c>
      <c r="P620" s="2">
        <f>+Precio_diario_frutas[[#This Row],[Precio promedio ponderado]]/Q620</f>
        <v>656.25</v>
      </c>
      <c r="Q620" s="2">
        <f>+VLOOKUP(Precio_diario_frutas[[#This Row],[Unidad de comercialización]],Codigos_kg[],2,0)</f>
        <v>16</v>
      </c>
    </row>
    <row r="621" spans="1:17" x14ac:dyDescent="0.35">
      <c r="A621" s="8" t="s">
        <v>107</v>
      </c>
      <c r="B621" s="3" t="str">
        <f>+VLOOKUP(A621,Codigos_mercados_mayoristas[],2,0)</f>
        <v>Los Lagos</v>
      </c>
      <c r="C621" s="12">
        <v>44146</v>
      </c>
      <c r="D621" s="3">
        <f>+VLOOKUP(A621,Codigos_mercados_mayoristas[],3,0)</f>
        <v>10</v>
      </c>
      <c r="E621" s="11" t="s">
        <v>655</v>
      </c>
      <c r="F621" s="3" t="str">
        <f>+VLOOKUP(G621,Codigos_class_frutas[],2,0)</f>
        <v>Frutos de pepita</v>
      </c>
      <c r="G621" s="3" t="s">
        <v>231</v>
      </c>
      <c r="H621" s="3" t="s">
        <v>236</v>
      </c>
      <c r="I621" s="3" t="s">
        <v>19</v>
      </c>
      <c r="J621" s="2">
        <v>200</v>
      </c>
      <c r="K621" s="2">
        <v>15000</v>
      </c>
      <c r="L621" s="2">
        <v>12000</v>
      </c>
      <c r="M621" s="2">
        <v>13500</v>
      </c>
      <c r="N621" s="3" t="s">
        <v>251</v>
      </c>
      <c r="O621" s="9" t="s">
        <v>123</v>
      </c>
      <c r="P621" s="2">
        <f>+Precio_diario_frutas[[#This Row],[Precio promedio ponderado]]/Q621</f>
        <v>900</v>
      </c>
      <c r="Q621" s="2">
        <f>+VLOOKUP(Precio_diario_frutas[[#This Row],[Unidad de comercialización]],Codigos_kg[],2,0)</f>
        <v>15</v>
      </c>
    </row>
    <row r="622" spans="1:17" x14ac:dyDescent="0.35">
      <c r="A622" s="8" t="s">
        <v>107</v>
      </c>
      <c r="B622" s="3" t="str">
        <f>+VLOOKUP(A622,Codigos_mercados_mayoristas[],2,0)</f>
        <v>Los Lagos</v>
      </c>
      <c r="C622" s="12">
        <v>44146</v>
      </c>
      <c r="D622" s="3">
        <f>+VLOOKUP(A622,Codigos_mercados_mayoristas[],3,0)</f>
        <v>10</v>
      </c>
      <c r="E622" s="11" t="s">
        <v>655</v>
      </c>
      <c r="F622" s="3" t="str">
        <f>+VLOOKUP(G622,Codigos_class_frutas[],2,0)</f>
        <v>Tropicales y subtropicales</v>
      </c>
      <c r="G622" s="3" t="s">
        <v>204</v>
      </c>
      <c r="H622" s="3" t="s">
        <v>12</v>
      </c>
      <c r="I622" s="3" t="s">
        <v>255</v>
      </c>
      <c r="J622" s="2">
        <v>300</v>
      </c>
      <c r="K622" s="2">
        <v>17500</v>
      </c>
      <c r="L622" s="2">
        <v>17000</v>
      </c>
      <c r="M622" s="2">
        <v>17250</v>
      </c>
      <c r="N622" s="3" t="s">
        <v>147</v>
      </c>
      <c r="O622" s="9" t="s">
        <v>206</v>
      </c>
      <c r="P622" s="2">
        <f>+Precio_diario_frutas[[#This Row],[Precio promedio ponderado]]/Q622</f>
        <v>862.5</v>
      </c>
      <c r="Q622" s="2">
        <f>+VLOOKUP(Precio_diario_frutas[[#This Row],[Unidad de comercialización]],Codigos_kg[],2,0)</f>
        <v>20</v>
      </c>
    </row>
    <row r="623" spans="1:17" x14ac:dyDescent="0.35">
      <c r="A623" s="8" t="s">
        <v>107</v>
      </c>
      <c r="B623" s="3" t="str">
        <f>+VLOOKUP(A623,Codigos_mercados_mayoristas[],2,0)</f>
        <v>Los Lagos</v>
      </c>
      <c r="C623" s="12">
        <v>44146</v>
      </c>
      <c r="D623" s="3">
        <f>+VLOOKUP(A623,Codigos_mercados_mayoristas[],3,0)</f>
        <v>10</v>
      </c>
      <c r="E623" s="11" t="s">
        <v>655</v>
      </c>
      <c r="F623" s="3" t="str">
        <f>+VLOOKUP(G623,Codigos_class_frutas[],2,0)</f>
        <v>Cítricos</v>
      </c>
      <c r="G623" s="3" t="s">
        <v>256</v>
      </c>
      <c r="H623" s="3" t="s">
        <v>257</v>
      </c>
      <c r="I623" s="3" t="s">
        <v>19</v>
      </c>
      <c r="J623" s="2">
        <v>80</v>
      </c>
      <c r="K623" s="2">
        <v>10000</v>
      </c>
      <c r="L623" s="2">
        <v>9000</v>
      </c>
      <c r="M623" s="2">
        <v>9500</v>
      </c>
      <c r="N623" s="3" t="s">
        <v>258</v>
      </c>
      <c r="O623" s="9" t="s">
        <v>123</v>
      </c>
      <c r="P623" s="2">
        <f>+Precio_diario_frutas[[#This Row],[Precio promedio ponderado]]/Q623</f>
        <v>678.57142857142856</v>
      </c>
      <c r="Q623" s="2">
        <f>+VLOOKUP(Precio_diario_frutas[[#This Row],[Unidad de comercialización]],Codigos_kg[],2,0)</f>
        <v>14</v>
      </c>
    </row>
    <row r="624" spans="1:17" x14ac:dyDescent="0.35">
      <c r="A624" s="8" t="s">
        <v>178</v>
      </c>
      <c r="B624" s="3" t="str">
        <f>+VLOOKUP(A624,Codigos_mercados_mayoristas[],2,0)</f>
        <v>La Araucanía</v>
      </c>
      <c r="C624" s="12">
        <v>44146</v>
      </c>
      <c r="D624" s="3">
        <f>+VLOOKUP(A624,Codigos_mercados_mayoristas[],3,0)</f>
        <v>9</v>
      </c>
      <c r="E624" s="11" t="s">
        <v>655</v>
      </c>
      <c r="F624" s="3" t="str">
        <f>+VLOOKUP(G624,Codigos_class_frutas[],2,0)</f>
        <v>Berries</v>
      </c>
      <c r="G624" s="3" t="s">
        <v>207</v>
      </c>
      <c r="H624" s="3" t="s">
        <v>12</v>
      </c>
      <c r="I624" s="3" t="s">
        <v>19</v>
      </c>
      <c r="J624" s="2">
        <v>100</v>
      </c>
      <c r="K624" s="2">
        <v>4000</v>
      </c>
      <c r="L624" s="2">
        <v>4000</v>
      </c>
      <c r="M624" s="2">
        <v>4000</v>
      </c>
      <c r="N624" s="3" t="s">
        <v>31</v>
      </c>
      <c r="O624" s="9" t="s">
        <v>45</v>
      </c>
      <c r="P624" s="2">
        <f>+Precio_diario_frutas[[#This Row],[Precio promedio ponderado]]/Q624</f>
        <v>4000</v>
      </c>
      <c r="Q624" s="2">
        <f>+VLOOKUP(Precio_diario_frutas[[#This Row],[Unidad de comercialización]],Codigos_kg[],2,0)</f>
        <v>1</v>
      </c>
    </row>
    <row r="625" spans="1:17" x14ac:dyDescent="0.35">
      <c r="A625" s="8" t="s">
        <v>178</v>
      </c>
      <c r="B625" s="3" t="str">
        <f>+VLOOKUP(A625,Codigos_mercados_mayoristas[],2,0)</f>
        <v>La Araucanía</v>
      </c>
      <c r="C625" s="12">
        <v>44146</v>
      </c>
      <c r="D625" s="3">
        <f>+VLOOKUP(A625,Codigos_mercados_mayoristas[],3,0)</f>
        <v>9</v>
      </c>
      <c r="E625" s="11" t="s">
        <v>655</v>
      </c>
      <c r="F625" s="3" t="str">
        <f>+VLOOKUP(G625,Codigos_class_frutas[],2,0)</f>
        <v>Otros</v>
      </c>
      <c r="G625" s="3" t="s">
        <v>209</v>
      </c>
      <c r="H625" s="3" t="s">
        <v>210</v>
      </c>
      <c r="I625" s="3" t="s">
        <v>19</v>
      </c>
      <c r="J625" s="2">
        <v>105</v>
      </c>
      <c r="K625" s="2">
        <v>2500</v>
      </c>
      <c r="L625" s="2">
        <v>2500</v>
      </c>
      <c r="M625" s="2">
        <v>2500</v>
      </c>
      <c r="N625" s="3" t="s">
        <v>227</v>
      </c>
      <c r="O625" s="9" t="s">
        <v>139</v>
      </c>
      <c r="P625" s="2">
        <f>+Precio_diario_frutas[[#This Row],[Precio promedio ponderado]]/Q625</f>
        <v>166.66666666666666</v>
      </c>
      <c r="Q625" s="2">
        <f>+VLOOKUP(Precio_diario_frutas[[#This Row],[Unidad de comercialización]],Codigos_kg[],2,0)</f>
        <v>15</v>
      </c>
    </row>
    <row r="626" spans="1:17" x14ac:dyDescent="0.35">
      <c r="A626" s="8" t="s">
        <v>178</v>
      </c>
      <c r="B626" s="3" t="str">
        <f>+VLOOKUP(A626,Codigos_mercados_mayoristas[],2,0)</f>
        <v>La Araucanía</v>
      </c>
      <c r="C626" s="12">
        <v>44146</v>
      </c>
      <c r="D626" s="3">
        <f>+VLOOKUP(A626,Codigos_mercados_mayoristas[],3,0)</f>
        <v>9</v>
      </c>
      <c r="E626" s="11" t="s">
        <v>655</v>
      </c>
      <c r="F626" s="3" t="str">
        <f>+VLOOKUP(G626,Codigos_class_frutas[],2,0)</f>
        <v>Frutos de hueso (carozo)</v>
      </c>
      <c r="G626" s="3" t="s">
        <v>669</v>
      </c>
      <c r="H626" s="3" t="s">
        <v>670</v>
      </c>
      <c r="I626" s="3" t="s">
        <v>200</v>
      </c>
      <c r="J626" s="2">
        <v>25</v>
      </c>
      <c r="K626" s="2">
        <v>30000</v>
      </c>
      <c r="L626" s="2">
        <v>30000</v>
      </c>
      <c r="M626" s="2">
        <v>30000</v>
      </c>
      <c r="N626" s="3" t="s">
        <v>220</v>
      </c>
      <c r="O626" s="9" t="s">
        <v>45</v>
      </c>
      <c r="P626" s="2">
        <f>+Precio_diario_frutas[[#This Row],[Precio promedio ponderado]]/Q626</f>
        <v>3000</v>
      </c>
      <c r="Q626" s="2">
        <f>+VLOOKUP(Precio_diario_frutas[[#This Row],[Unidad de comercialización]],Codigos_kg[],2,0)</f>
        <v>10</v>
      </c>
    </row>
    <row r="627" spans="1:17" x14ac:dyDescent="0.35">
      <c r="A627" s="8" t="s">
        <v>178</v>
      </c>
      <c r="B627" s="3" t="str">
        <f>+VLOOKUP(A627,Codigos_mercados_mayoristas[],2,0)</f>
        <v>La Araucanía</v>
      </c>
      <c r="C627" s="12">
        <v>44146</v>
      </c>
      <c r="D627" s="3">
        <f>+VLOOKUP(A627,Codigos_mercados_mayoristas[],3,0)</f>
        <v>9</v>
      </c>
      <c r="E627" s="11" t="s">
        <v>655</v>
      </c>
      <c r="F627" s="3" t="str">
        <f>+VLOOKUP(G627,Codigos_class_frutas[],2,0)</f>
        <v>Frutos de hueso (carozo)</v>
      </c>
      <c r="G627" s="3" t="s">
        <v>669</v>
      </c>
      <c r="H627" s="3" t="s">
        <v>670</v>
      </c>
      <c r="I627" s="3" t="s">
        <v>19</v>
      </c>
      <c r="J627" s="2">
        <v>35</v>
      </c>
      <c r="K627" s="2">
        <v>27000</v>
      </c>
      <c r="L627" s="2">
        <v>27000</v>
      </c>
      <c r="M627" s="2">
        <v>27000</v>
      </c>
      <c r="N627" s="3" t="s">
        <v>220</v>
      </c>
      <c r="O627" s="9" t="s">
        <v>45</v>
      </c>
      <c r="P627" s="2">
        <f>+Precio_diario_frutas[[#This Row],[Precio promedio ponderado]]/Q627</f>
        <v>2700</v>
      </c>
      <c r="Q627" s="2">
        <f>+VLOOKUP(Precio_diario_frutas[[#This Row],[Unidad de comercialización]],Codigos_kg[],2,0)</f>
        <v>10</v>
      </c>
    </row>
    <row r="628" spans="1:17" x14ac:dyDescent="0.35">
      <c r="A628" s="8" t="s">
        <v>178</v>
      </c>
      <c r="B628" s="3" t="str">
        <f>+VLOOKUP(A628,Codigos_mercados_mayoristas[],2,0)</f>
        <v>La Araucanía</v>
      </c>
      <c r="C628" s="12">
        <v>44146</v>
      </c>
      <c r="D628" s="3">
        <f>+VLOOKUP(A628,Codigos_mercados_mayoristas[],3,0)</f>
        <v>9</v>
      </c>
      <c r="E628" s="11" t="s">
        <v>655</v>
      </c>
      <c r="F628" s="3" t="str">
        <f>+VLOOKUP(G628,Codigos_class_frutas[],2,0)</f>
        <v>Frutos de hueso (carozo)</v>
      </c>
      <c r="G628" s="3" t="s">
        <v>277</v>
      </c>
      <c r="H628" s="3" t="s">
        <v>278</v>
      </c>
      <c r="I628" s="3" t="s">
        <v>19</v>
      </c>
      <c r="J628" s="2">
        <v>255</v>
      </c>
      <c r="K628" s="2">
        <v>20000</v>
      </c>
      <c r="L628" s="2">
        <v>18000</v>
      </c>
      <c r="M628" s="2">
        <v>18353</v>
      </c>
      <c r="N628" s="3" t="s">
        <v>279</v>
      </c>
      <c r="O628" s="9" t="s">
        <v>45</v>
      </c>
      <c r="P628" s="2">
        <f>+Precio_diario_frutas[[#This Row],[Precio promedio ponderado]]/Q628</f>
        <v>1835.3</v>
      </c>
      <c r="Q628" s="2">
        <f>+VLOOKUP(Precio_diario_frutas[[#This Row],[Unidad de comercialización]],Codigos_kg[],2,0)</f>
        <v>10</v>
      </c>
    </row>
    <row r="629" spans="1:17" x14ac:dyDescent="0.35">
      <c r="A629" s="8" t="s">
        <v>178</v>
      </c>
      <c r="B629" s="3" t="str">
        <f>+VLOOKUP(A629,Codigos_mercados_mayoristas[],2,0)</f>
        <v>La Araucanía</v>
      </c>
      <c r="C629" s="12">
        <v>44146</v>
      </c>
      <c r="D629" s="3">
        <f>+VLOOKUP(A629,Codigos_mercados_mayoristas[],3,0)</f>
        <v>9</v>
      </c>
      <c r="E629" s="11" t="s">
        <v>655</v>
      </c>
      <c r="F629" s="3" t="str">
        <f>+VLOOKUP(G629,Codigos_class_frutas[],2,0)</f>
        <v>Berries</v>
      </c>
      <c r="G629" s="3" t="s">
        <v>212</v>
      </c>
      <c r="H629" s="3" t="s">
        <v>12</v>
      </c>
      <c r="I629" s="3" t="s">
        <v>19</v>
      </c>
      <c r="J629" s="2">
        <v>430</v>
      </c>
      <c r="K629" s="2">
        <v>11000</v>
      </c>
      <c r="L629" s="2">
        <v>10000</v>
      </c>
      <c r="M629" s="2">
        <v>10581</v>
      </c>
      <c r="N629" s="3" t="s">
        <v>213</v>
      </c>
      <c r="O629" s="9" t="s">
        <v>118</v>
      </c>
      <c r="P629" s="2">
        <f>+Precio_diario_frutas[[#This Row],[Precio promedio ponderado]]/Q629</f>
        <v>1511.5714285714287</v>
      </c>
      <c r="Q629" s="2">
        <f>+VLOOKUP(Precio_diario_frutas[[#This Row],[Unidad de comercialización]],Codigos_kg[],2,0)</f>
        <v>7</v>
      </c>
    </row>
    <row r="630" spans="1:17" x14ac:dyDescent="0.35">
      <c r="A630" s="8" t="s">
        <v>178</v>
      </c>
      <c r="B630" s="3" t="str">
        <f>+VLOOKUP(A630,Codigos_mercados_mayoristas[],2,0)</f>
        <v>La Araucanía</v>
      </c>
      <c r="C630" s="12">
        <v>44146</v>
      </c>
      <c r="D630" s="3">
        <f>+VLOOKUP(A630,Codigos_mercados_mayoristas[],3,0)</f>
        <v>9</v>
      </c>
      <c r="E630" s="11" t="s">
        <v>655</v>
      </c>
      <c r="F630" s="3" t="str">
        <f>+VLOOKUP(G630,Codigos_class_frutas[],2,0)</f>
        <v>Berries</v>
      </c>
      <c r="G630" s="3" t="s">
        <v>212</v>
      </c>
      <c r="H630" s="3" t="s">
        <v>12</v>
      </c>
      <c r="I630" s="3" t="s">
        <v>19</v>
      </c>
      <c r="J630" s="2">
        <v>205</v>
      </c>
      <c r="K630" s="2">
        <v>11000</v>
      </c>
      <c r="L630" s="2">
        <v>10000</v>
      </c>
      <c r="M630" s="2">
        <v>10390</v>
      </c>
      <c r="N630" s="3" t="s">
        <v>678</v>
      </c>
      <c r="O630" s="9" t="s">
        <v>130</v>
      </c>
      <c r="P630" s="2">
        <f>+Precio_diario_frutas[[#This Row],[Precio promedio ponderado]]/Q630</f>
        <v>1484.2857142857142</v>
      </c>
      <c r="Q630" s="2">
        <f>+VLOOKUP(Precio_diario_frutas[[#This Row],[Unidad de comercialización]],Codigos_kg[],2,0)</f>
        <v>7</v>
      </c>
    </row>
    <row r="631" spans="1:17" x14ac:dyDescent="0.35">
      <c r="A631" s="8" t="s">
        <v>178</v>
      </c>
      <c r="B631" s="3" t="str">
        <f>+VLOOKUP(A631,Codigos_mercados_mayoristas[],2,0)</f>
        <v>La Araucanía</v>
      </c>
      <c r="C631" s="12">
        <v>44146</v>
      </c>
      <c r="D631" s="3">
        <f>+VLOOKUP(A631,Codigos_mercados_mayoristas[],3,0)</f>
        <v>9</v>
      </c>
      <c r="E631" s="11" t="s">
        <v>655</v>
      </c>
      <c r="F631" s="3" t="str">
        <f>+VLOOKUP(G631,Codigos_class_frutas[],2,0)</f>
        <v>Berries</v>
      </c>
      <c r="G631" s="3" t="s">
        <v>212</v>
      </c>
      <c r="H631" s="3" t="s">
        <v>12</v>
      </c>
      <c r="I631" s="3" t="s">
        <v>13</v>
      </c>
      <c r="J631" s="2">
        <v>110</v>
      </c>
      <c r="K631" s="2">
        <v>7000</v>
      </c>
      <c r="L631" s="2">
        <v>7000</v>
      </c>
      <c r="M631" s="2">
        <v>7000</v>
      </c>
      <c r="N631" s="3" t="s">
        <v>213</v>
      </c>
      <c r="O631" s="9" t="s">
        <v>118</v>
      </c>
      <c r="P631" s="2">
        <f>+Precio_diario_frutas[[#This Row],[Precio promedio ponderado]]/Q631</f>
        <v>1000</v>
      </c>
      <c r="Q631" s="2">
        <f>+VLOOKUP(Precio_diario_frutas[[#This Row],[Unidad de comercialización]],Codigos_kg[],2,0)</f>
        <v>7</v>
      </c>
    </row>
    <row r="632" spans="1:17" x14ac:dyDescent="0.35">
      <c r="A632" s="8" t="s">
        <v>178</v>
      </c>
      <c r="B632" s="3" t="str">
        <f>+VLOOKUP(A632,Codigos_mercados_mayoristas[],2,0)</f>
        <v>La Araucanía</v>
      </c>
      <c r="C632" s="12">
        <v>44146</v>
      </c>
      <c r="D632" s="3">
        <f>+VLOOKUP(A632,Codigos_mercados_mayoristas[],3,0)</f>
        <v>9</v>
      </c>
      <c r="E632" s="11" t="s">
        <v>655</v>
      </c>
      <c r="F632" s="3" t="str">
        <f>+VLOOKUP(G632,Codigos_class_frutas[],2,0)</f>
        <v>Berries</v>
      </c>
      <c r="G632" s="3" t="s">
        <v>212</v>
      </c>
      <c r="H632" s="3" t="s">
        <v>12</v>
      </c>
      <c r="I632" s="3" t="s">
        <v>13</v>
      </c>
      <c r="J632" s="2">
        <v>95</v>
      </c>
      <c r="K632" s="2">
        <v>6000</v>
      </c>
      <c r="L632" s="2">
        <v>6000</v>
      </c>
      <c r="M632" s="2">
        <v>6000</v>
      </c>
      <c r="N632" s="3" t="s">
        <v>678</v>
      </c>
      <c r="O632" s="9" t="s">
        <v>130</v>
      </c>
      <c r="P632" s="2">
        <f>+Precio_diario_frutas[[#This Row],[Precio promedio ponderado]]/Q632</f>
        <v>857.14285714285711</v>
      </c>
      <c r="Q632" s="2">
        <f>+VLOOKUP(Precio_diario_frutas[[#This Row],[Unidad de comercialización]],Codigos_kg[],2,0)</f>
        <v>7</v>
      </c>
    </row>
    <row r="633" spans="1:17" x14ac:dyDescent="0.35">
      <c r="A633" s="8" t="s">
        <v>178</v>
      </c>
      <c r="B633" s="3" t="str">
        <f>+VLOOKUP(A633,Codigos_mercados_mayoristas[],2,0)</f>
        <v>La Araucanía</v>
      </c>
      <c r="C633" s="12">
        <v>44146</v>
      </c>
      <c r="D633" s="3">
        <f>+VLOOKUP(A633,Codigos_mercados_mayoristas[],3,0)</f>
        <v>9</v>
      </c>
      <c r="E633" s="11" t="s">
        <v>655</v>
      </c>
      <c r="F633" s="3" t="str">
        <f>+VLOOKUP(G633,Codigos_class_frutas[],2,0)</f>
        <v>Berries</v>
      </c>
      <c r="G633" s="3" t="s">
        <v>249</v>
      </c>
      <c r="H633" s="3" t="s">
        <v>250</v>
      </c>
      <c r="I633" s="3" t="s">
        <v>19</v>
      </c>
      <c r="J633" s="2">
        <v>55</v>
      </c>
      <c r="K633" s="2">
        <v>15000</v>
      </c>
      <c r="L633" s="2">
        <v>15000</v>
      </c>
      <c r="M633" s="2">
        <v>15000</v>
      </c>
      <c r="N633" s="3" t="s">
        <v>220</v>
      </c>
      <c r="O633" s="9" t="s">
        <v>123</v>
      </c>
      <c r="P633" s="2">
        <f>+Precio_diario_frutas[[#This Row],[Precio promedio ponderado]]/Q633</f>
        <v>1500</v>
      </c>
      <c r="Q633" s="2">
        <f>+VLOOKUP(Precio_diario_frutas[[#This Row],[Unidad de comercialización]],Codigos_kg[],2,0)</f>
        <v>10</v>
      </c>
    </row>
    <row r="634" spans="1:17" x14ac:dyDescent="0.35">
      <c r="A634" s="8" t="s">
        <v>178</v>
      </c>
      <c r="B634" s="3" t="str">
        <f>+VLOOKUP(A634,Codigos_mercados_mayoristas[],2,0)</f>
        <v>La Araucanía</v>
      </c>
      <c r="C634" s="12">
        <v>44146</v>
      </c>
      <c r="D634" s="3">
        <f>+VLOOKUP(A634,Codigos_mercados_mayoristas[],3,0)</f>
        <v>9</v>
      </c>
      <c r="E634" s="11" t="s">
        <v>655</v>
      </c>
      <c r="F634" s="3" t="str">
        <f>+VLOOKUP(G634,Codigos_class_frutas[],2,0)</f>
        <v>Cítricos</v>
      </c>
      <c r="G634" s="3" t="s">
        <v>214</v>
      </c>
      <c r="H634" s="3" t="s">
        <v>12</v>
      </c>
      <c r="I634" s="3" t="s">
        <v>215</v>
      </c>
      <c r="J634" s="2">
        <v>350</v>
      </c>
      <c r="K634" s="2">
        <v>9000</v>
      </c>
      <c r="L634" s="2">
        <v>8000</v>
      </c>
      <c r="M634" s="2">
        <v>8429</v>
      </c>
      <c r="N634" s="3" t="s">
        <v>289</v>
      </c>
      <c r="O634" s="9" t="s">
        <v>123</v>
      </c>
      <c r="P634" s="2">
        <f>+Precio_diario_frutas[[#This Row],[Precio promedio ponderado]]/Q634</f>
        <v>561.93333333333328</v>
      </c>
      <c r="Q634" s="2">
        <f>+VLOOKUP(Precio_diario_frutas[[#This Row],[Unidad de comercialización]],Codigos_kg[],2,0)</f>
        <v>15</v>
      </c>
    </row>
    <row r="635" spans="1:17" x14ac:dyDescent="0.35">
      <c r="A635" s="8" t="s">
        <v>178</v>
      </c>
      <c r="B635" s="3" t="str">
        <f>+VLOOKUP(A635,Codigos_mercados_mayoristas[],2,0)</f>
        <v>La Araucanía</v>
      </c>
      <c r="C635" s="12">
        <v>44146</v>
      </c>
      <c r="D635" s="3">
        <f>+VLOOKUP(A635,Codigos_mercados_mayoristas[],3,0)</f>
        <v>9</v>
      </c>
      <c r="E635" s="11" t="s">
        <v>655</v>
      </c>
      <c r="F635" s="3" t="str">
        <f>+VLOOKUP(G635,Codigos_class_frutas[],2,0)</f>
        <v>Cítricos</v>
      </c>
      <c r="G635" s="3" t="s">
        <v>214</v>
      </c>
      <c r="H635" s="3" t="s">
        <v>12</v>
      </c>
      <c r="I635" s="3" t="s">
        <v>215</v>
      </c>
      <c r="J635" s="2">
        <v>155</v>
      </c>
      <c r="K635" s="2">
        <v>10000</v>
      </c>
      <c r="L635" s="2">
        <v>10000</v>
      </c>
      <c r="M635" s="2">
        <v>10000</v>
      </c>
      <c r="N635" s="3" t="s">
        <v>56</v>
      </c>
      <c r="O635" s="9" t="s">
        <v>123</v>
      </c>
      <c r="P635" s="2">
        <f>+Precio_diario_frutas[[#This Row],[Precio promedio ponderado]]/Q635</f>
        <v>555.55555555555554</v>
      </c>
      <c r="Q635" s="2">
        <f>+VLOOKUP(Precio_diario_frutas[[#This Row],[Unidad de comercialización]],Codigos_kg[],2,0)</f>
        <v>18</v>
      </c>
    </row>
    <row r="636" spans="1:17" x14ac:dyDescent="0.35">
      <c r="A636" s="8" t="s">
        <v>178</v>
      </c>
      <c r="B636" s="3" t="str">
        <f>+VLOOKUP(A636,Codigos_mercados_mayoristas[],2,0)</f>
        <v>La Araucanía</v>
      </c>
      <c r="C636" s="12">
        <v>44146</v>
      </c>
      <c r="D636" s="3">
        <f>+VLOOKUP(A636,Codigos_mercados_mayoristas[],3,0)</f>
        <v>9</v>
      </c>
      <c r="E636" s="11" t="s">
        <v>655</v>
      </c>
      <c r="F636" s="3" t="str">
        <f>+VLOOKUP(G636,Codigos_class_frutas[],2,0)</f>
        <v>Cítricos</v>
      </c>
      <c r="G636" s="3" t="s">
        <v>214</v>
      </c>
      <c r="H636" s="3" t="s">
        <v>12</v>
      </c>
      <c r="I636" s="3" t="s">
        <v>215</v>
      </c>
      <c r="J636" s="2">
        <v>355</v>
      </c>
      <c r="K636" s="2">
        <v>7000</v>
      </c>
      <c r="L636" s="2">
        <v>7000</v>
      </c>
      <c r="M636" s="2">
        <v>7000</v>
      </c>
      <c r="N636" s="3" t="s">
        <v>117</v>
      </c>
      <c r="O636" s="9" t="s">
        <v>123</v>
      </c>
      <c r="P636" s="2">
        <f>+Precio_diario_frutas[[#This Row],[Precio promedio ponderado]]/Q636</f>
        <v>466.66666666666669</v>
      </c>
      <c r="Q636" s="2">
        <f>+VLOOKUP(Precio_diario_frutas[[#This Row],[Unidad de comercialización]],Codigos_kg[],2,0)</f>
        <v>15</v>
      </c>
    </row>
    <row r="637" spans="1:17" x14ac:dyDescent="0.35">
      <c r="A637" s="8" t="s">
        <v>178</v>
      </c>
      <c r="B637" s="3" t="str">
        <f>+VLOOKUP(A637,Codigos_mercados_mayoristas[],2,0)</f>
        <v>La Araucanía</v>
      </c>
      <c r="C637" s="12">
        <v>44146</v>
      </c>
      <c r="D637" s="3">
        <f>+VLOOKUP(A637,Codigos_mercados_mayoristas[],3,0)</f>
        <v>9</v>
      </c>
      <c r="E637" s="11" t="s">
        <v>655</v>
      </c>
      <c r="F637" s="3" t="str">
        <f>+VLOOKUP(G637,Codigos_class_frutas[],2,0)</f>
        <v>Cítricos</v>
      </c>
      <c r="G637" s="3" t="s">
        <v>214</v>
      </c>
      <c r="H637" s="3" t="s">
        <v>12</v>
      </c>
      <c r="I637" s="3" t="s">
        <v>271</v>
      </c>
      <c r="J637" s="2">
        <v>95</v>
      </c>
      <c r="K637" s="2">
        <v>7000</v>
      </c>
      <c r="L637" s="2">
        <v>7000</v>
      </c>
      <c r="M637" s="2">
        <v>7000</v>
      </c>
      <c r="N637" s="3" t="s">
        <v>117</v>
      </c>
      <c r="O637" s="9" t="s">
        <v>123</v>
      </c>
      <c r="P637" s="2">
        <f>+Precio_diario_frutas[[#This Row],[Precio promedio ponderado]]/Q637</f>
        <v>466.66666666666669</v>
      </c>
      <c r="Q637" s="2">
        <f>+VLOOKUP(Precio_diario_frutas[[#This Row],[Unidad de comercialización]],Codigos_kg[],2,0)</f>
        <v>15</v>
      </c>
    </row>
    <row r="638" spans="1:17" x14ac:dyDescent="0.35">
      <c r="A638" s="8" t="s">
        <v>178</v>
      </c>
      <c r="B638" s="3" t="str">
        <f>+VLOOKUP(A638,Codigos_mercados_mayoristas[],2,0)</f>
        <v>La Araucanía</v>
      </c>
      <c r="C638" s="12">
        <v>44146</v>
      </c>
      <c r="D638" s="3">
        <f>+VLOOKUP(A638,Codigos_mercados_mayoristas[],3,0)</f>
        <v>9</v>
      </c>
      <c r="E638" s="11" t="s">
        <v>655</v>
      </c>
      <c r="F638" s="3" t="str">
        <f>+VLOOKUP(G638,Codigos_class_frutas[],2,0)</f>
        <v>Cítricos</v>
      </c>
      <c r="G638" s="3" t="s">
        <v>214</v>
      </c>
      <c r="H638" s="3" t="s">
        <v>12</v>
      </c>
      <c r="I638" s="3" t="s">
        <v>216</v>
      </c>
      <c r="J638" s="2">
        <v>80</v>
      </c>
      <c r="K638" s="2">
        <v>7000</v>
      </c>
      <c r="L638" s="2">
        <v>7000</v>
      </c>
      <c r="M638" s="2">
        <v>7000</v>
      </c>
      <c r="N638" s="3" t="s">
        <v>289</v>
      </c>
      <c r="O638" s="9" t="s">
        <v>123</v>
      </c>
      <c r="P638" s="2">
        <f>+Precio_diario_frutas[[#This Row],[Precio promedio ponderado]]/Q638</f>
        <v>466.66666666666669</v>
      </c>
      <c r="Q638" s="2">
        <f>+VLOOKUP(Precio_diario_frutas[[#This Row],[Unidad de comercialización]],Codigos_kg[],2,0)</f>
        <v>15</v>
      </c>
    </row>
    <row r="639" spans="1:17" x14ac:dyDescent="0.35">
      <c r="A639" s="8" t="s">
        <v>178</v>
      </c>
      <c r="B639" s="3" t="str">
        <f>+VLOOKUP(A639,Codigos_mercados_mayoristas[],2,0)</f>
        <v>La Araucanía</v>
      </c>
      <c r="C639" s="12">
        <v>44146</v>
      </c>
      <c r="D639" s="3">
        <f>+VLOOKUP(A639,Codigos_mercados_mayoristas[],3,0)</f>
        <v>9</v>
      </c>
      <c r="E639" s="11" t="s">
        <v>655</v>
      </c>
      <c r="F639" s="3" t="str">
        <f>+VLOOKUP(G639,Codigos_class_frutas[],2,0)</f>
        <v>Cítricos</v>
      </c>
      <c r="G639" s="3" t="s">
        <v>218</v>
      </c>
      <c r="H639" s="3" t="s">
        <v>219</v>
      </c>
      <c r="I639" s="3" t="s">
        <v>19</v>
      </c>
      <c r="J639" s="2">
        <v>65</v>
      </c>
      <c r="K639" s="2">
        <v>9000</v>
      </c>
      <c r="L639" s="2">
        <v>9000</v>
      </c>
      <c r="M639" s="2">
        <v>9000</v>
      </c>
      <c r="N639" s="3" t="s">
        <v>220</v>
      </c>
      <c r="O639" s="9" t="s">
        <v>123</v>
      </c>
      <c r="P639" s="2">
        <f>+Precio_diario_frutas[[#This Row],[Precio promedio ponderado]]/Q639</f>
        <v>900</v>
      </c>
      <c r="Q639" s="2">
        <f>+VLOOKUP(Precio_diario_frutas[[#This Row],[Unidad de comercialización]],Codigos_kg[],2,0)</f>
        <v>10</v>
      </c>
    </row>
    <row r="640" spans="1:17" x14ac:dyDescent="0.35">
      <c r="A640" s="8" t="s">
        <v>178</v>
      </c>
      <c r="B640" s="3" t="str">
        <f>+VLOOKUP(A640,Codigos_mercados_mayoristas[],2,0)</f>
        <v>La Araucanía</v>
      </c>
      <c r="C640" s="12">
        <v>44146</v>
      </c>
      <c r="D640" s="3">
        <f>+VLOOKUP(A640,Codigos_mercados_mayoristas[],3,0)</f>
        <v>9</v>
      </c>
      <c r="E640" s="11" t="s">
        <v>655</v>
      </c>
      <c r="F640" s="3" t="str">
        <f>+VLOOKUP(G640,Codigos_class_frutas[],2,0)</f>
        <v>Cítricos</v>
      </c>
      <c r="G640" s="3" t="s">
        <v>218</v>
      </c>
      <c r="H640" s="3" t="s">
        <v>219</v>
      </c>
      <c r="I640" s="3" t="s">
        <v>19</v>
      </c>
      <c r="J640" s="2">
        <v>10</v>
      </c>
      <c r="K640" s="2">
        <v>338000</v>
      </c>
      <c r="L640" s="2">
        <v>338000</v>
      </c>
      <c r="M640" s="2">
        <v>338000</v>
      </c>
      <c r="N640" s="3" t="s">
        <v>270</v>
      </c>
      <c r="O640" s="9" t="s">
        <v>123</v>
      </c>
      <c r="P640" s="2">
        <f>+Precio_diario_frutas[[#This Row],[Precio promedio ponderado]]/Q640</f>
        <v>751.11111111111109</v>
      </c>
      <c r="Q640" s="2">
        <f>+VLOOKUP(Precio_diario_frutas[[#This Row],[Unidad de comercialización]],Codigos_kg[],2,0)</f>
        <v>450</v>
      </c>
    </row>
    <row r="641" spans="1:17" x14ac:dyDescent="0.35">
      <c r="A641" s="8" t="s">
        <v>178</v>
      </c>
      <c r="B641" s="3" t="str">
        <f>+VLOOKUP(A641,Codigos_mercados_mayoristas[],2,0)</f>
        <v>La Araucanía</v>
      </c>
      <c r="C641" s="12">
        <v>44146</v>
      </c>
      <c r="D641" s="3">
        <f>+VLOOKUP(A641,Codigos_mercados_mayoristas[],3,0)</f>
        <v>9</v>
      </c>
      <c r="E641" s="11" t="s">
        <v>655</v>
      </c>
      <c r="F641" s="3" t="str">
        <f>+VLOOKUP(G641,Codigos_class_frutas[],2,0)</f>
        <v>Cítricos</v>
      </c>
      <c r="G641" s="3" t="s">
        <v>218</v>
      </c>
      <c r="H641" s="3" t="s">
        <v>219</v>
      </c>
      <c r="I641" s="3" t="s">
        <v>13</v>
      </c>
      <c r="J641" s="2">
        <v>100</v>
      </c>
      <c r="K641" s="2">
        <v>6000</v>
      </c>
      <c r="L641" s="2">
        <v>6000</v>
      </c>
      <c r="M641" s="2">
        <v>6000</v>
      </c>
      <c r="N641" s="3" t="s">
        <v>220</v>
      </c>
      <c r="O641" s="9" t="s">
        <v>123</v>
      </c>
      <c r="P641" s="2">
        <f>+Precio_diario_frutas[[#This Row],[Precio promedio ponderado]]/Q641</f>
        <v>600</v>
      </c>
      <c r="Q641" s="2">
        <f>+VLOOKUP(Precio_diario_frutas[[#This Row],[Unidad de comercialización]],Codigos_kg[],2,0)</f>
        <v>10</v>
      </c>
    </row>
    <row r="642" spans="1:17" x14ac:dyDescent="0.35">
      <c r="A642" s="8" t="s">
        <v>178</v>
      </c>
      <c r="B642" s="3" t="str">
        <f>+VLOOKUP(A642,Codigos_mercados_mayoristas[],2,0)</f>
        <v>La Araucanía</v>
      </c>
      <c r="C642" s="12">
        <v>44146</v>
      </c>
      <c r="D642" s="3">
        <f>+VLOOKUP(A642,Codigos_mercados_mayoristas[],3,0)</f>
        <v>9</v>
      </c>
      <c r="E642" s="11" t="s">
        <v>655</v>
      </c>
      <c r="F642" s="3" t="str">
        <f>+VLOOKUP(G642,Codigos_class_frutas[],2,0)</f>
        <v>Tropicales y subtropicales</v>
      </c>
      <c r="G642" s="3" t="s">
        <v>229</v>
      </c>
      <c r="H642" s="3" t="s">
        <v>12</v>
      </c>
      <c r="I642" s="3" t="s">
        <v>19</v>
      </c>
      <c r="J642" s="2">
        <v>755</v>
      </c>
      <c r="K642" s="2">
        <v>8000</v>
      </c>
      <c r="L642" s="2">
        <v>8000</v>
      </c>
      <c r="M642" s="2">
        <v>8000</v>
      </c>
      <c r="N642" s="3" t="s">
        <v>230</v>
      </c>
      <c r="O642" s="9" t="s">
        <v>34</v>
      </c>
      <c r="P642" s="2">
        <f>+Precio_diario_frutas[[#This Row],[Precio promedio ponderado]]/Q642</f>
        <v>2000</v>
      </c>
      <c r="Q642" s="2">
        <f>+VLOOKUP(Precio_diario_frutas[[#This Row],[Unidad de comercialización]],Codigos_kg[],2,0)</f>
        <v>4</v>
      </c>
    </row>
    <row r="643" spans="1:17" x14ac:dyDescent="0.35">
      <c r="A643" s="8" t="s">
        <v>178</v>
      </c>
      <c r="B643" s="3" t="str">
        <f>+VLOOKUP(A643,Codigos_mercados_mayoristas[],2,0)</f>
        <v>La Araucanía</v>
      </c>
      <c r="C643" s="12">
        <v>44146</v>
      </c>
      <c r="D643" s="3">
        <f>+VLOOKUP(A643,Codigos_mercados_mayoristas[],3,0)</f>
        <v>9</v>
      </c>
      <c r="E643" s="11" t="s">
        <v>655</v>
      </c>
      <c r="F643" s="3" t="str">
        <f>+VLOOKUP(G643,Codigos_class_frutas[],2,0)</f>
        <v>Frutos de pepita</v>
      </c>
      <c r="G643" s="3" t="s">
        <v>231</v>
      </c>
      <c r="H643" s="3" t="s">
        <v>232</v>
      </c>
      <c r="I643" s="3" t="s">
        <v>294</v>
      </c>
      <c r="J643" s="2">
        <v>170</v>
      </c>
      <c r="K643" s="2">
        <v>16000</v>
      </c>
      <c r="L643" s="2">
        <v>16000</v>
      </c>
      <c r="M643" s="2">
        <v>16000</v>
      </c>
      <c r="N643" s="3" t="s">
        <v>285</v>
      </c>
      <c r="O643" s="9" t="s">
        <v>123</v>
      </c>
      <c r="P643" s="2">
        <f>+Precio_diario_frutas[[#This Row],[Precio promedio ponderado]]/Q643</f>
        <v>888.88888888888891</v>
      </c>
      <c r="Q643" s="2">
        <f>+VLOOKUP(Precio_diario_frutas[[#This Row],[Unidad de comercialización]],Codigos_kg[],2,0)</f>
        <v>18</v>
      </c>
    </row>
    <row r="644" spans="1:17" x14ac:dyDescent="0.35">
      <c r="A644" s="8" t="s">
        <v>178</v>
      </c>
      <c r="B644" s="3" t="str">
        <f>+VLOOKUP(A644,Codigos_mercados_mayoristas[],2,0)</f>
        <v>La Araucanía</v>
      </c>
      <c r="C644" s="12">
        <v>44146</v>
      </c>
      <c r="D644" s="3">
        <f>+VLOOKUP(A644,Codigos_mercados_mayoristas[],3,0)</f>
        <v>9</v>
      </c>
      <c r="E644" s="11" t="s">
        <v>655</v>
      </c>
      <c r="F644" s="3" t="str">
        <f>+VLOOKUP(G644,Codigos_class_frutas[],2,0)</f>
        <v>Frutos de pepita</v>
      </c>
      <c r="G644" s="3" t="s">
        <v>231</v>
      </c>
      <c r="H644" s="3" t="s">
        <v>232</v>
      </c>
      <c r="I644" s="3" t="s">
        <v>19</v>
      </c>
      <c r="J644" s="2">
        <v>110</v>
      </c>
      <c r="K644" s="2">
        <v>13000</v>
      </c>
      <c r="L644" s="2">
        <v>13000</v>
      </c>
      <c r="M644" s="2">
        <v>13000</v>
      </c>
      <c r="N644" s="3" t="s">
        <v>261</v>
      </c>
      <c r="O644" s="9" t="s">
        <v>123</v>
      </c>
      <c r="P644" s="2">
        <f>+Precio_diario_frutas[[#This Row],[Precio promedio ponderado]]/Q644</f>
        <v>866.66666666666663</v>
      </c>
      <c r="Q644" s="2">
        <f>+VLOOKUP(Precio_diario_frutas[[#This Row],[Unidad de comercialización]],Codigos_kg[],2,0)</f>
        <v>15</v>
      </c>
    </row>
    <row r="645" spans="1:17" x14ac:dyDescent="0.35">
      <c r="A645" s="8" t="s">
        <v>178</v>
      </c>
      <c r="B645" s="3" t="str">
        <f>+VLOOKUP(A645,Codigos_mercados_mayoristas[],2,0)</f>
        <v>La Araucanía</v>
      </c>
      <c r="C645" s="12">
        <v>44146</v>
      </c>
      <c r="D645" s="3">
        <f>+VLOOKUP(A645,Codigos_mercados_mayoristas[],3,0)</f>
        <v>9</v>
      </c>
      <c r="E645" s="11" t="s">
        <v>655</v>
      </c>
      <c r="F645" s="3" t="str">
        <f>+VLOOKUP(G645,Codigos_class_frutas[],2,0)</f>
        <v>Frutos de pepita</v>
      </c>
      <c r="G645" s="3" t="s">
        <v>231</v>
      </c>
      <c r="H645" s="3" t="s">
        <v>232</v>
      </c>
      <c r="I645" s="3" t="s">
        <v>16</v>
      </c>
      <c r="J645" s="2">
        <v>50</v>
      </c>
      <c r="K645" s="2">
        <v>8000</v>
      </c>
      <c r="L645" s="2">
        <v>8000</v>
      </c>
      <c r="M645" s="2">
        <v>8000</v>
      </c>
      <c r="N645" s="3" t="s">
        <v>261</v>
      </c>
      <c r="O645" s="9" t="s">
        <v>109</v>
      </c>
      <c r="P645" s="2">
        <f>+Precio_diario_frutas[[#This Row],[Precio promedio ponderado]]/Q645</f>
        <v>533.33333333333337</v>
      </c>
      <c r="Q645" s="2">
        <f>+VLOOKUP(Precio_diario_frutas[[#This Row],[Unidad de comercialización]],Codigos_kg[],2,0)</f>
        <v>15</v>
      </c>
    </row>
    <row r="646" spans="1:17" x14ac:dyDescent="0.35">
      <c r="A646" s="8" t="s">
        <v>178</v>
      </c>
      <c r="B646" s="3" t="str">
        <f>+VLOOKUP(A646,Codigos_mercados_mayoristas[],2,0)</f>
        <v>La Araucanía</v>
      </c>
      <c r="C646" s="12">
        <v>44146</v>
      </c>
      <c r="D646" s="3">
        <f>+VLOOKUP(A646,Codigos_mercados_mayoristas[],3,0)</f>
        <v>9</v>
      </c>
      <c r="E646" s="11" t="s">
        <v>655</v>
      </c>
      <c r="F646" s="3" t="str">
        <f>+VLOOKUP(G646,Codigos_class_frutas[],2,0)</f>
        <v>Frutos de pepita</v>
      </c>
      <c r="G646" s="3" t="s">
        <v>231</v>
      </c>
      <c r="H646" s="3" t="s">
        <v>236</v>
      </c>
      <c r="I646" s="3" t="s">
        <v>294</v>
      </c>
      <c r="J646" s="2">
        <v>265</v>
      </c>
      <c r="K646" s="2">
        <v>16000</v>
      </c>
      <c r="L646" s="2">
        <v>15000</v>
      </c>
      <c r="M646" s="2">
        <v>15585</v>
      </c>
      <c r="N646" s="3" t="s">
        <v>285</v>
      </c>
      <c r="O646" s="9" t="s">
        <v>123</v>
      </c>
      <c r="P646" s="2">
        <f>+Precio_diario_frutas[[#This Row],[Precio promedio ponderado]]/Q646</f>
        <v>865.83333333333337</v>
      </c>
      <c r="Q646" s="2">
        <f>+VLOOKUP(Precio_diario_frutas[[#This Row],[Unidad de comercialización]],Codigos_kg[],2,0)</f>
        <v>18</v>
      </c>
    </row>
    <row r="647" spans="1:17" x14ac:dyDescent="0.35">
      <c r="A647" s="8" t="s">
        <v>178</v>
      </c>
      <c r="B647" s="3" t="str">
        <f>+VLOOKUP(A647,Codigos_mercados_mayoristas[],2,0)</f>
        <v>La Araucanía</v>
      </c>
      <c r="C647" s="12">
        <v>44146</v>
      </c>
      <c r="D647" s="3">
        <f>+VLOOKUP(A647,Codigos_mercados_mayoristas[],3,0)</f>
        <v>9</v>
      </c>
      <c r="E647" s="11" t="s">
        <v>655</v>
      </c>
      <c r="F647" s="3" t="str">
        <f>+VLOOKUP(G647,Codigos_class_frutas[],2,0)</f>
        <v>Frutos de pepita</v>
      </c>
      <c r="G647" s="3" t="s">
        <v>231</v>
      </c>
      <c r="H647" s="3" t="s">
        <v>236</v>
      </c>
      <c r="I647" s="3" t="s">
        <v>19</v>
      </c>
      <c r="J647" s="2">
        <v>145</v>
      </c>
      <c r="K647" s="2">
        <v>14000</v>
      </c>
      <c r="L647" s="2">
        <v>13000</v>
      </c>
      <c r="M647" s="2">
        <v>13448</v>
      </c>
      <c r="N647" s="3" t="s">
        <v>261</v>
      </c>
      <c r="O647" s="9" t="s">
        <v>123</v>
      </c>
      <c r="P647" s="2">
        <f>+Precio_diario_frutas[[#This Row],[Precio promedio ponderado]]/Q647</f>
        <v>896.5333333333333</v>
      </c>
      <c r="Q647" s="2">
        <f>+VLOOKUP(Precio_diario_frutas[[#This Row],[Unidad de comercialización]],Codigos_kg[],2,0)</f>
        <v>15</v>
      </c>
    </row>
    <row r="648" spans="1:17" x14ac:dyDescent="0.35">
      <c r="A648" s="8" t="s">
        <v>178</v>
      </c>
      <c r="B648" s="3" t="str">
        <f>+VLOOKUP(A648,Codigos_mercados_mayoristas[],2,0)</f>
        <v>La Araucanía</v>
      </c>
      <c r="C648" s="12">
        <v>44146</v>
      </c>
      <c r="D648" s="3">
        <f>+VLOOKUP(A648,Codigos_mercados_mayoristas[],3,0)</f>
        <v>9</v>
      </c>
      <c r="E648" s="11" t="s">
        <v>655</v>
      </c>
      <c r="F648" s="3" t="str">
        <f>+VLOOKUP(G648,Codigos_class_frutas[],2,0)</f>
        <v>Frutos de pepita</v>
      </c>
      <c r="G648" s="3" t="s">
        <v>231</v>
      </c>
      <c r="H648" s="3" t="s">
        <v>236</v>
      </c>
      <c r="I648" s="3" t="s">
        <v>16</v>
      </c>
      <c r="J648" s="2">
        <v>50</v>
      </c>
      <c r="K648" s="2">
        <v>8000</v>
      </c>
      <c r="L648" s="2">
        <v>8000</v>
      </c>
      <c r="M648" s="2">
        <v>8000</v>
      </c>
      <c r="N648" s="3" t="s">
        <v>261</v>
      </c>
      <c r="O648" s="9" t="s">
        <v>109</v>
      </c>
      <c r="P648" s="2">
        <f>+Precio_diario_frutas[[#This Row],[Precio promedio ponderado]]/Q648</f>
        <v>533.33333333333337</v>
      </c>
      <c r="Q648" s="2">
        <f>+VLOOKUP(Precio_diario_frutas[[#This Row],[Unidad de comercialización]],Codigos_kg[],2,0)</f>
        <v>15</v>
      </c>
    </row>
    <row r="649" spans="1:17" x14ac:dyDescent="0.35">
      <c r="A649" s="8" t="s">
        <v>178</v>
      </c>
      <c r="B649" s="3" t="str">
        <f>+VLOOKUP(A649,Codigos_mercados_mayoristas[],2,0)</f>
        <v>La Araucanía</v>
      </c>
      <c r="C649" s="12">
        <v>44146</v>
      </c>
      <c r="D649" s="3">
        <f>+VLOOKUP(A649,Codigos_mercados_mayoristas[],3,0)</f>
        <v>9</v>
      </c>
      <c r="E649" s="11" t="s">
        <v>655</v>
      </c>
      <c r="F649" s="3" t="str">
        <f>+VLOOKUP(G649,Codigos_class_frutas[],2,0)</f>
        <v>Frutos de pepita</v>
      </c>
      <c r="G649" s="3" t="s">
        <v>231</v>
      </c>
      <c r="H649" s="3" t="s">
        <v>237</v>
      </c>
      <c r="I649" s="3" t="s">
        <v>19</v>
      </c>
      <c r="J649" s="2">
        <v>75</v>
      </c>
      <c r="K649" s="2">
        <v>13000</v>
      </c>
      <c r="L649" s="2">
        <v>13000</v>
      </c>
      <c r="M649" s="2">
        <v>13000</v>
      </c>
      <c r="N649" s="3" t="s">
        <v>261</v>
      </c>
      <c r="O649" s="9" t="s">
        <v>123</v>
      </c>
      <c r="P649" s="2">
        <f>+Precio_diario_frutas[[#This Row],[Precio promedio ponderado]]/Q649</f>
        <v>866.66666666666663</v>
      </c>
      <c r="Q649" s="2">
        <f>+VLOOKUP(Precio_diario_frutas[[#This Row],[Unidad de comercialización]],Codigos_kg[],2,0)</f>
        <v>15</v>
      </c>
    </row>
    <row r="650" spans="1:17" x14ac:dyDescent="0.35">
      <c r="A650" s="8" t="s">
        <v>178</v>
      </c>
      <c r="B650" s="3" t="str">
        <f>+VLOOKUP(A650,Codigos_mercados_mayoristas[],2,0)</f>
        <v>La Araucanía</v>
      </c>
      <c r="C650" s="12">
        <v>44146</v>
      </c>
      <c r="D650" s="3">
        <f>+VLOOKUP(A650,Codigos_mercados_mayoristas[],3,0)</f>
        <v>9</v>
      </c>
      <c r="E650" s="11" t="s">
        <v>655</v>
      </c>
      <c r="F650" s="3" t="str">
        <f>+VLOOKUP(G650,Codigos_class_frutas[],2,0)</f>
        <v>Frutos de pepita</v>
      </c>
      <c r="G650" s="3" t="s">
        <v>231</v>
      </c>
      <c r="H650" s="3" t="s">
        <v>238</v>
      </c>
      <c r="I650" s="3" t="s">
        <v>294</v>
      </c>
      <c r="J650" s="2">
        <v>155</v>
      </c>
      <c r="K650" s="2">
        <v>16000</v>
      </c>
      <c r="L650" s="2">
        <v>16000</v>
      </c>
      <c r="M650" s="2">
        <v>16000</v>
      </c>
      <c r="N650" s="3" t="s">
        <v>285</v>
      </c>
      <c r="O650" s="9" t="s">
        <v>123</v>
      </c>
      <c r="P650" s="2">
        <f>+Precio_diario_frutas[[#This Row],[Precio promedio ponderado]]/Q650</f>
        <v>888.88888888888891</v>
      </c>
      <c r="Q650" s="2">
        <f>+VLOOKUP(Precio_diario_frutas[[#This Row],[Unidad de comercialización]],Codigos_kg[],2,0)</f>
        <v>18</v>
      </c>
    </row>
    <row r="651" spans="1:17" x14ac:dyDescent="0.35">
      <c r="A651" s="8" t="s">
        <v>178</v>
      </c>
      <c r="B651" s="3" t="str">
        <f>+VLOOKUP(A651,Codigos_mercados_mayoristas[],2,0)</f>
        <v>La Araucanía</v>
      </c>
      <c r="C651" s="12">
        <v>44146</v>
      </c>
      <c r="D651" s="3">
        <f>+VLOOKUP(A651,Codigos_mercados_mayoristas[],3,0)</f>
        <v>9</v>
      </c>
      <c r="E651" s="11" t="s">
        <v>655</v>
      </c>
      <c r="F651" s="3" t="str">
        <f>+VLOOKUP(G651,Codigos_class_frutas[],2,0)</f>
        <v>Cítricos</v>
      </c>
      <c r="G651" s="3" t="s">
        <v>221</v>
      </c>
      <c r="H651" s="3" t="s">
        <v>224</v>
      </c>
      <c r="I651" s="3" t="s">
        <v>19</v>
      </c>
      <c r="J651" s="2">
        <v>185</v>
      </c>
      <c r="K651" s="2">
        <v>16000</v>
      </c>
      <c r="L651" s="2">
        <v>16000</v>
      </c>
      <c r="M651" s="2">
        <v>16000</v>
      </c>
      <c r="N651" s="3" t="s">
        <v>261</v>
      </c>
      <c r="O651" s="9" t="s">
        <v>123</v>
      </c>
      <c r="P651" s="2">
        <f>+Precio_diario_frutas[[#This Row],[Precio promedio ponderado]]/Q651</f>
        <v>1066.6666666666667</v>
      </c>
      <c r="Q651" s="2">
        <f>+VLOOKUP(Precio_diario_frutas[[#This Row],[Unidad de comercialización]],Codigos_kg[],2,0)</f>
        <v>15</v>
      </c>
    </row>
    <row r="652" spans="1:17" x14ac:dyDescent="0.35">
      <c r="A652" s="8" t="s">
        <v>178</v>
      </c>
      <c r="B652" s="3" t="str">
        <f>+VLOOKUP(A652,Codigos_mercados_mayoristas[],2,0)</f>
        <v>La Araucanía</v>
      </c>
      <c r="C652" s="12">
        <v>44146</v>
      </c>
      <c r="D652" s="3">
        <f>+VLOOKUP(A652,Codigos_mercados_mayoristas[],3,0)</f>
        <v>9</v>
      </c>
      <c r="E652" s="11" t="s">
        <v>655</v>
      </c>
      <c r="F652" s="3" t="str">
        <f>+VLOOKUP(G652,Codigos_class_frutas[],2,0)</f>
        <v>Cítricos</v>
      </c>
      <c r="G652" s="3" t="s">
        <v>221</v>
      </c>
      <c r="H652" s="3" t="s">
        <v>224</v>
      </c>
      <c r="I652" s="3" t="s">
        <v>13</v>
      </c>
      <c r="J652" s="2">
        <v>125</v>
      </c>
      <c r="K652" s="2">
        <v>12000</v>
      </c>
      <c r="L652" s="2">
        <v>12000</v>
      </c>
      <c r="M652" s="2">
        <v>12000</v>
      </c>
      <c r="N652" s="3" t="s">
        <v>261</v>
      </c>
      <c r="O652" s="9" t="s">
        <v>123</v>
      </c>
      <c r="P652" s="2">
        <f>+Precio_diario_frutas[[#This Row],[Precio promedio ponderado]]/Q652</f>
        <v>800</v>
      </c>
      <c r="Q652" s="2">
        <f>+VLOOKUP(Precio_diario_frutas[[#This Row],[Unidad de comercialización]],Codigos_kg[],2,0)</f>
        <v>15</v>
      </c>
    </row>
    <row r="653" spans="1:17" x14ac:dyDescent="0.35">
      <c r="A653" s="8" t="s">
        <v>178</v>
      </c>
      <c r="B653" s="3" t="str">
        <f>+VLOOKUP(A653,Codigos_mercados_mayoristas[],2,0)</f>
        <v>La Araucanía</v>
      </c>
      <c r="C653" s="12">
        <v>44146</v>
      </c>
      <c r="D653" s="3">
        <f>+VLOOKUP(A653,Codigos_mercados_mayoristas[],3,0)</f>
        <v>9</v>
      </c>
      <c r="E653" s="11" t="s">
        <v>655</v>
      </c>
      <c r="F653" s="3" t="str">
        <f>+VLOOKUP(G653,Codigos_class_frutas[],2,0)</f>
        <v>Cítricos</v>
      </c>
      <c r="G653" s="3" t="s">
        <v>221</v>
      </c>
      <c r="H653" s="3" t="s">
        <v>263</v>
      </c>
      <c r="I653" s="3" t="s">
        <v>19</v>
      </c>
      <c r="J653" s="2">
        <v>100</v>
      </c>
      <c r="K653" s="2">
        <v>14000</v>
      </c>
      <c r="L653" s="2">
        <v>14000</v>
      </c>
      <c r="M653" s="2">
        <v>14000</v>
      </c>
      <c r="N653" s="3" t="s">
        <v>261</v>
      </c>
      <c r="O653" s="9" t="s">
        <v>123</v>
      </c>
      <c r="P653" s="2">
        <f>+Precio_diario_frutas[[#This Row],[Precio promedio ponderado]]/Q653</f>
        <v>933.33333333333337</v>
      </c>
      <c r="Q653" s="2">
        <f>+VLOOKUP(Precio_diario_frutas[[#This Row],[Unidad de comercialización]],Codigos_kg[],2,0)</f>
        <v>15</v>
      </c>
    </row>
    <row r="654" spans="1:17" x14ac:dyDescent="0.35">
      <c r="A654" s="8" t="s">
        <v>178</v>
      </c>
      <c r="B654" s="3" t="str">
        <f>+VLOOKUP(A654,Codigos_mercados_mayoristas[],2,0)</f>
        <v>La Araucanía</v>
      </c>
      <c r="C654" s="12">
        <v>44146</v>
      </c>
      <c r="D654" s="3">
        <f>+VLOOKUP(A654,Codigos_mercados_mayoristas[],3,0)</f>
        <v>9</v>
      </c>
      <c r="E654" s="11" t="s">
        <v>655</v>
      </c>
      <c r="F654" s="3" t="str">
        <f>+VLOOKUP(G654,Codigos_class_frutas[],2,0)</f>
        <v>Frutos de hueso (carozo)</v>
      </c>
      <c r="G654" s="3" t="s">
        <v>665</v>
      </c>
      <c r="H654" s="3" t="s">
        <v>666</v>
      </c>
      <c r="I654" s="3" t="s">
        <v>19</v>
      </c>
      <c r="J654" s="2">
        <v>165</v>
      </c>
      <c r="K654" s="2">
        <v>22000</v>
      </c>
      <c r="L654" s="2">
        <v>21000</v>
      </c>
      <c r="M654" s="2">
        <v>21485</v>
      </c>
      <c r="N654" s="3" t="s">
        <v>280</v>
      </c>
      <c r="O654" s="9" t="s">
        <v>45</v>
      </c>
      <c r="P654" s="2">
        <f>+Precio_diario_frutas[[#This Row],[Precio promedio ponderado]]/Q654</f>
        <v>1193.6111111111111</v>
      </c>
      <c r="Q654" s="2">
        <f>+VLOOKUP(Precio_diario_frutas[[#This Row],[Unidad de comercialización]],Codigos_kg[],2,0)</f>
        <v>18</v>
      </c>
    </row>
    <row r="655" spans="1:17" ht="29" x14ac:dyDescent="0.35">
      <c r="A655" s="8" t="s">
        <v>178</v>
      </c>
      <c r="B655" s="3" t="str">
        <f>+VLOOKUP(A655,Codigos_mercados_mayoristas[],2,0)</f>
        <v>La Araucanía</v>
      </c>
      <c r="C655" s="12">
        <v>44146</v>
      </c>
      <c r="D655" s="3">
        <f>+VLOOKUP(A655,Codigos_mercados_mayoristas[],3,0)</f>
        <v>9</v>
      </c>
      <c r="E655" s="11" t="s">
        <v>655</v>
      </c>
      <c r="F655" s="3" t="str">
        <f>+VLOOKUP(G655,Codigos_class_frutas[],2,0)</f>
        <v>Oleaginosos</v>
      </c>
      <c r="G655" s="3" t="s">
        <v>225</v>
      </c>
      <c r="H655" s="3" t="s">
        <v>226</v>
      </c>
      <c r="I655" s="3" t="s">
        <v>200</v>
      </c>
      <c r="J655" s="2">
        <v>125</v>
      </c>
      <c r="K655" s="2">
        <v>4000</v>
      </c>
      <c r="L655" s="2">
        <v>3800</v>
      </c>
      <c r="M655" s="2">
        <v>3904</v>
      </c>
      <c r="N655" s="3" t="s">
        <v>293</v>
      </c>
      <c r="O655" s="9" t="s">
        <v>63</v>
      </c>
      <c r="P655" s="2">
        <f>+Precio_diario_frutas[[#This Row],[Precio promedio ponderado]]/Q655</f>
        <v>3904</v>
      </c>
      <c r="Q655" s="2">
        <f>+VLOOKUP(Precio_diario_frutas[[#This Row],[Unidad de comercialización]],Codigos_kg[],2,0)</f>
        <v>1</v>
      </c>
    </row>
    <row r="656" spans="1:17" ht="29" x14ac:dyDescent="0.35">
      <c r="A656" s="8" t="s">
        <v>178</v>
      </c>
      <c r="B656" s="3" t="str">
        <f>+VLOOKUP(A656,Codigos_mercados_mayoristas[],2,0)</f>
        <v>La Araucanía</v>
      </c>
      <c r="C656" s="12">
        <v>44146</v>
      </c>
      <c r="D656" s="3">
        <f>+VLOOKUP(A656,Codigos_mercados_mayoristas[],3,0)</f>
        <v>9</v>
      </c>
      <c r="E656" s="11" t="s">
        <v>655</v>
      </c>
      <c r="F656" s="3" t="str">
        <f>+VLOOKUP(G656,Codigos_class_frutas[],2,0)</f>
        <v>Oleaginosos</v>
      </c>
      <c r="G656" s="3" t="s">
        <v>225</v>
      </c>
      <c r="H656" s="3" t="s">
        <v>226</v>
      </c>
      <c r="I656" s="3" t="s">
        <v>19</v>
      </c>
      <c r="J656" s="2">
        <v>105</v>
      </c>
      <c r="K656" s="2">
        <v>3700</v>
      </c>
      <c r="L656" s="2">
        <v>3400</v>
      </c>
      <c r="M656" s="2">
        <v>3557</v>
      </c>
      <c r="N656" s="3" t="s">
        <v>293</v>
      </c>
      <c r="O656" s="9" t="s">
        <v>63</v>
      </c>
      <c r="P656" s="2">
        <f>+Precio_diario_frutas[[#This Row],[Precio promedio ponderado]]/Q656</f>
        <v>3557</v>
      </c>
      <c r="Q656" s="2">
        <f>+VLOOKUP(Precio_diario_frutas[[#This Row],[Unidad de comercialización]],Codigos_kg[],2,0)</f>
        <v>1</v>
      </c>
    </row>
    <row r="657" spans="1:17" ht="29" x14ac:dyDescent="0.35">
      <c r="A657" s="8" t="s">
        <v>178</v>
      </c>
      <c r="B657" s="3" t="str">
        <f>+VLOOKUP(A657,Codigos_mercados_mayoristas[],2,0)</f>
        <v>La Araucanía</v>
      </c>
      <c r="C657" s="12">
        <v>44146</v>
      </c>
      <c r="D657" s="3">
        <f>+VLOOKUP(A657,Codigos_mercados_mayoristas[],3,0)</f>
        <v>9</v>
      </c>
      <c r="E657" s="11" t="s">
        <v>655</v>
      </c>
      <c r="F657" s="3" t="str">
        <f>+VLOOKUP(G657,Codigos_class_frutas[],2,0)</f>
        <v>Oleaginosos</v>
      </c>
      <c r="G657" s="3" t="s">
        <v>225</v>
      </c>
      <c r="H657" s="3" t="s">
        <v>226</v>
      </c>
      <c r="I657" s="3" t="s">
        <v>13</v>
      </c>
      <c r="J657" s="2">
        <v>100</v>
      </c>
      <c r="K657" s="2">
        <v>3500</v>
      </c>
      <c r="L657" s="2">
        <v>3000</v>
      </c>
      <c r="M657" s="2">
        <v>3225</v>
      </c>
      <c r="N657" s="3" t="s">
        <v>293</v>
      </c>
      <c r="O657" s="9" t="s">
        <v>63</v>
      </c>
      <c r="P657" s="2">
        <f>+Precio_diario_frutas[[#This Row],[Precio promedio ponderado]]/Q657</f>
        <v>3225</v>
      </c>
      <c r="Q657" s="2">
        <f>+VLOOKUP(Precio_diario_frutas[[#This Row],[Unidad de comercialización]],Codigos_kg[],2,0)</f>
        <v>1</v>
      </c>
    </row>
    <row r="658" spans="1:17" ht="29" x14ac:dyDescent="0.35">
      <c r="A658" s="8" t="s">
        <v>178</v>
      </c>
      <c r="B658" s="3" t="str">
        <f>+VLOOKUP(A658,Codigos_mercados_mayoristas[],2,0)</f>
        <v>La Araucanía</v>
      </c>
      <c r="C658" s="12">
        <v>44146</v>
      </c>
      <c r="D658" s="3">
        <f>+VLOOKUP(A658,Codigos_mercados_mayoristas[],3,0)</f>
        <v>9</v>
      </c>
      <c r="E658" s="11" t="s">
        <v>655</v>
      </c>
      <c r="F658" s="3" t="str">
        <f>+VLOOKUP(G658,Codigos_class_frutas[],2,0)</f>
        <v>Oleaginosos</v>
      </c>
      <c r="G658" s="3" t="s">
        <v>225</v>
      </c>
      <c r="H658" s="3" t="s">
        <v>226</v>
      </c>
      <c r="I658" s="3" t="s">
        <v>16</v>
      </c>
      <c r="J658" s="2">
        <v>100</v>
      </c>
      <c r="K658" s="2">
        <v>2900</v>
      </c>
      <c r="L658" s="2">
        <v>2800</v>
      </c>
      <c r="M658" s="2">
        <v>2855</v>
      </c>
      <c r="N658" s="3" t="s">
        <v>293</v>
      </c>
      <c r="O658" s="9" t="s">
        <v>63</v>
      </c>
      <c r="P658" s="2">
        <f>+Precio_diario_frutas[[#This Row],[Precio promedio ponderado]]/Q658</f>
        <v>2855</v>
      </c>
      <c r="Q658" s="2">
        <f>+VLOOKUP(Precio_diario_frutas[[#This Row],[Unidad de comercialización]],Codigos_kg[],2,0)</f>
        <v>1</v>
      </c>
    </row>
    <row r="659" spans="1:17" x14ac:dyDescent="0.35">
      <c r="A659" s="8" t="s">
        <v>178</v>
      </c>
      <c r="B659" s="3" t="str">
        <f>+VLOOKUP(A659,Codigos_mercados_mayoristas[],2,0)</f>
        <v>La Araucanía</v>
      </c>
      <c r="C659" s="12">
        <v>44146</v>
      </c>
      <c r="D659" s="3">
        <f>+VLOOKUP(A659,Codigos_mercados_mayoristas[],3,0)</f>
        <v>9</v>
      </c>
      <c r="E659" s="11" t="s">
        <v>655</v>
      </c>
      <c r="F659" s="3" t="str">
        <f>+VLOOKUP(G659,Codigos_class_frutas[],2,0)</f>
        <v>Frutos de pepita</v>
      </c>
      <c r="G659" s="3" t="s">
        <v>242</v>
      </c>
      <c r="H659" s="3" t="s">
        <v>243</v>
      </c>
      <c r="I659" s="3" t="s">
        <v>19</v>
      </c>
      <c r="J659" s="2">
        <v>220</v>
      </c>
      <c r="K659" s="2">
        <v>15000</v>
      </c>
      <c r="L659" s="2">
        <v>14000</v>
      </c>
      <c r="M659" s="2">
        <v>14545</v>
      </c>
      <c r="N659" s="3" t="s">
        <v>280</v>
      </c>
      <c r="O659" s="9" t="s">
        <v>123</v>
      </c>
      <c r="P659" s="2">
        <f>+Precio_diario_frutas[[#This Row],[Precio promedio ponderado]]/Q659</f>
        <v>808.05555555555554</v>
      </c>
      <c r="Q659" s="2">
        <f>+VLOOKUP(Precio_diario_frutas[[#This Row],[Unidad de comercialización]],Codigos_kg[],2,0)</f>
        <v>18</v>
      </c>
    </row>
    <row r="660" spans="1:17" x14ac:dyDescent="0.35">
      <c r="A660" s="8" t="s">
        <v>178</v>
      </c>
      <c r="B660" s="3" t="str">
        <f>+VLOOKUP(A660,Codigos_mercados_mayoristas[],2,0)</f>
        <v>La Araucanía</v>
      </c>
      <c r="C660" s="12">
        <v>44146</v>
      </c>
      <c r="D660" s="3">
        <f>+VLOOKUP(A660,Codigos_mercados_mayoristas[],3,0)</f>
        <v>9</v>
      </c>
      <c r="E660" s="11" t="s">
        <v>655</v>
      </c>
      <c r="F660" s="3" t="str">
        <f>+VLOOKUP(G660,Codigos_class_frutas[],2,0)</f>
        <v>Tropicales y subtropicales</v>
      </c>
      <c r="G660" s="3" t="s">
        <v>198</v>
      </c>
      <c r="H660" s="3" t="s">
        <v>246</v>
      </c>
      <c r="I660" s="3" t="s">
        <v>19</v>
      </c>
      <c r="J660" s="2">
        <v>30</v>
      </c>
      <c r="K660" s="2">
        <v>23000</v>
      </c>
      <c r="L660" s="2">
        <v>23000</v>
      </c>
      <c r="M660" s="2">
        <v>23000</v>
      </c>
      <c r="N660" s="3" t="s">
        <v>25</v>
      </c>
      <c r="O660" s="9" t="s">
        <v>206</v>
      </c>
      <c r="P660" s="2">
        <f>+Precio_diario_frutas[[#This Row],[Precio promedio ponderado]]/Q660</f>
        <v>1916.6666666666667</v>
      </c>
      <c r="Q660" s="2">
        <f>+VLOOKUP(Precio_diario_frutas[[#This Row],[Unidad de comercialización]],Codigos_kg[],2,0)</f>
        <v>12</v>
      </c>
    </row>
    <row r="661" spans="1:17" x14ac:dyDescent="0.35">
      <c r="A661" s="8" t="s">
        <v>178</v>
      </c>
      <c r="B661" s="3" t="str">
        <f>+VLOOKUP(A661,Codigos_mercados_mayoristas[],2,0)</f>
        <v>La Araucanía</v>
      </c>
      <c r="C661" s="12">
        <v>44146</v>
      </c>
      <c r="D661" s="3">
        <f>+VLOOKUP(A661,Codigos_mercados_mayoristas[],3,0)</f>
        <v>9</v>
      </c>
      <c r="E661" s="11" t="s">
        <v>655</v>
      </c>
      <c r="F661" s="3" t="str">
        <f>+VLOOKUP(G661,Codigos_class_frutas[],2,0)</f>
        <v>Tropicales y subtropicales</v>
      </c>
      <c r="G661" s="3" t="s">
        <v>198</v>
      </c>
      <c r="H661" s="3" t="s">
        <v>246</v>
      </c>
      <c r="I661" s="3" t="s">
        <v>13</v>
      </c>
      <c r="J661" s="2">
        <v>40</v>
      </c>
      <c r="K661" s="2">
        <v>23000</v>
      </c>
      <c r="L661" s="2">
        <v>23000</v>
      </c>
      <c r="M661" s="2">
        <v>23000</v>
      </c>
      <c r="N661" s="3" t="s">
        <v>202</v>
      </c>
      <c r="O661" s="9" t="s">
        <v>206</v>
      </c>
      <c r="P661" s="2">
        <f>+Precio_diario_frutas[[#This Row],[Precio promedio ponderado]]/Q661</f>
        <v>1642.8571428571429</v>
      </c>
      <c r="Q661" s="2">
        <f>+VLOOKUP(Precio_diario_frutas[[#This Row],[Unidad de comercialización]],Codigos_kg[],2,0)</f>
        <v>14</v>
      </c>
    </row>
    <row r="662" spans="1:17" x14ac:dyDescent="0.35">
      <c r="A662" s="8" t="s">
        <v>178</v>
      </c>
      <c r="B662" s="3" t="str">
        <f>+VLOOKUP(A662,Codigos_mercados_mayoristas[],2,0)</f>
        <v>La Araucanía</v>
      </c>
      <c r="C662" s="12">
        <v>44146</v>
      </c>
      <c r="D662" s="3">
        <f>+VLOOKUP(A662,Codigos_mercados_mayoristas[],3,0)</f>
        <v>9</v>
      </c>
      <c r="E662" s="11" t="s">
        <v>655</v>
      </c>
      <c r="F662" s="3" t="str">
        <f>+VLOOKUP(G662,Codigos_class_frutas[],2,0)</f>
        <v>Tropicales y subtropicales</v>
      </c>
      <c r="G662" s="3" t="s">
        <v>204</v>
      </c>
      <c r="H662" s="3" t="s">
        <v>12</v>
      </c>
      <c r="I662" s="3" t="s">
        <v>205</v>
      </c>
      <c r="J662" s="2">
        <v>650</v>
      </c>
      <c r="K662" s="2">
        <v>15000</v>
      </c>
      <c r="L662" s="2">
        <v>13000</v>
      </c>
      <c r="M662" s="2">
        <v>13615</v>
      </c>
      <c r="N662" s="3" t="s">
        <v>147</v>
      </c>
      <c r="O662" s="9" t="s">
        <v>206</v>
      </c>
      <c r="P662" s="2">
        <f>+Precio_diario_frutas[[#This Row],[Precio promedio ponderado]]/Q662</f>
        <v>680.75</v>
      </c>
      <c r="Q662" s="2">
        <f>+VLOOKUP(Precio_diario_frutas[[#This Row],[Unidad de comercialización]],Codigos_kg[],2,0)</f>
        <v>20</v>
      </c>
    </row>
    <row r="663" spans="1:17" x14ac:dyDescent="0.35">
      <c r="A663" s="8" t="s">
        <v>178</v>
      </c>
      <c r="B663" s="3" t="str">
        <f>+VLOOKUP(A663,Codigos_mercados_mayoristas[],2,0)</f>
        <v>La Araucanía</v>
      </c>
      <c r="C663" s="12">
        <v>44146</v>
      </c>
      <c r="D663" s="3">
        <f>+VLOOKUP(A663,Codigos_mercados_mayoristas[],3,0)</f>
        <v>9</v>
      </c>
      <c r="E663" s="11" t="s">
        <v>655</v>
      </c>
      <c r="F663" s="3" t="str">
        <f>+VLOOKUP(G663,Codigos_class_frutas[],2,0)</f>
        <v>Uva</v>
      </c>
      <c r="G663" s="3" t="s">
        <v>295</v>
      </c>
      <c r="H663" s="3" t="s">
        <v>679</v>
      </c>
      <c r="I663" s="3" t="s">
        <v>19</v>
      </c>
      <c r="J663" s="2">
        <v>40</v>
      </c>
      <c r="K663" s="2">
        <v>28000</v>
      </c>
      <c r="L663" s="2">
        <v>28000</v>
      </c>
      <c r="M663" s="2">
        <v>28000</v>
      </c>
      <c r="N663" s="3" t="s">
        <v>220</v>
      </c>
      <c r="O663" s="9" t="s">
        <v>680</v>
      </c>
      <c r="P663" s="2">
        <f>+Precio_diario_frutas[[#This Row],[Precio promedio ponderado]]/Q663</f>
        <v>2800</v>
      </c>
      <c r="Q663" s="2">
        <f>+VLOOKUP(Precio_diario_frutas[[#This Row],[Unidad de comercialización]],Codigos_kg[],2,0)</f>
        <v>10</v>
      </c>
    </row>
    <row r="664" spans="1:17" x14ac:dyDescent="0.35">
      <c r="A664" s="8" t="s">
        <v>178</v>
      </c>
      <c r="B664" s="3" t="str">
        <f>+VLOOKUP(A664,Codigos_mercados_mayoristas[],2,0)</f>
        <v>La Araucanía</v>
      </c>
      <c r="C664" s="12">
        <v>44146</v>
      </c>
      <c r="D664" s="3">
        <f>+VLOOKUP(A664,Codigos_mercados_mayoristas[],3,0)</f>
        <v>9</v>
      </c>
      <c r="E664" s="11" t="s">
        <v>655</v>
      </c>
      <c r="F664" s="3" t="str">
        <f>+VLOOKUP(G664,Codigos_class_frutas[],2,0)</f>
        <v>Uva</v>
      </c>
      <c r="G664" s="3" t="s">
        <v>295</v>
      </c>
      <c r="H664" s="3" t="s">
        <v>298</v>
      </c>
      <c r="I664" s="3" t="s">
        <v>19</v>
      </c>
      <c r="J664" s="2">
        <v>110</v>
      </c>
      <c r="K664" s="2">
        <v>35000</v>
      </c>
      <c r="L664" s="2">
        <v>35000</v>
      </c>
      <c r="M664" s="2">
        <v>35000</v>
      </c>
      <c r="N664" s="3" t="s">
        <v>220</v>
      </c>
      <c r="O664" s="9" t="s">
        <v>297</v>
      </c>
      <c r="P664" s="2">
        <f>+Precio_diario_frutas[[#This Row],[Precio promedio ponderado]]/Q664</f>
        <v>3500</v>
      </c>
      <c r="Q664" s="2">
        <f>+VLOOKUP(Precio_diario_frutas[[#This Row],[Unidad de comercialización]],Codigos_kg[],2,0)</f>
        <v>10</v>
      </c>
    </row>
    <row r="665" spans="1:17" x14ac:dyDescent="0.35">
      <c r="A665" s="8" t="s">
        <v>166</v>
      </c>
      <c r="B665" s="3" t="str">
        <f>+VLOOKUP(A665,Codigos_mercados_mayoristas[],2,0)</f>
        <v>Ñuble</v>
      </c>
      <c r="C665" s="12">
        <v>44146</v>
      </c>
      <c r="D665" s="3">
        <f>+VLOOKUP(A665,Codigos_mercados_mayoristas[],3,0)</f>
        <v>16</v>
      </c>
      <c r="E665" s="11" t="s">
        <v>655</v>
      </c>
      <c r="F665" s="3" t="str">
        <f>+VLOOKUP(G665,Codigos_class_frutas[],2,0)</f>
        <v>Berries</v>
      </c>
      <c r="G665" s="3" t="s">
        <v>212</v>
      </c>
      <c r="H665" s="3" t="s">
        <v>12</v>
      </c>
      <c r="I665" s="3" t="s">
        <v>19</v>
      </c>
      <c r="J665" s="2">
        <v>120</v>
      </c>
      <c r="K665" s="2">
        <v>10000</v>
      </c>
      <c r="L665" s="2">
        <v>9500</v>
      </c>
      <c r="M665" s="2">
        <v>9750</v>
      </c>
      <c r="N665" s="3" t="s">
        <v>678</v>
      </c>
      <c r="O665" s="9" t="s">
        <v>168</v>
      </c>
      <c r="P665" s="2">
        <f>+Precio_diario_frutas[[#This Row],[Precio promedio ponderado]]/Q665</f>
        <v>1392.8571428571429</v>
      </c>
      <c r="Q665" s="2">
        <f>+VLOOKUP(Precio_diario_frutas[[#This Row],[Unidad de comercialización]],Codigos_kg[],2,0)</f>
        <v>7</v>
      </c>
    </row>
    <row r="666" spans="1:17" x14ac:dyDescent="0.35">
      <c r="A666" s="8" t="s">
        <v>166</v>
      </c>
      <c r="B666" s="3" t="str">
        <f>+VLOOKUP(A666,Codigos_mercados_mayoristas[],2,0)</f>
        <v>Ñuble</v>
      </c>
      <c r="C666" s="12">
        <v>44146</v>
      </c>
      <c r="D666" s="3">
        <f>+VLOOKUP(A666,Codigos_mercados_mayoristas[],3,0)</f>
        <v>16</v>
      </c>
      <c r="E666" s="11" t="s">
        <v>655</v>
      </c>
      <c r="F666" s="3" t="str">
        <f>+VLOOKUP(G666,Codigos_class_frutas[],2,0)</f>
        <v>Berries</v>
      </c>
      <c r="G666" s="3" t="s">
        <v>212</v>
      </c>
      <c r="H666" s="3" t="s">
        <v>12</v>
      </c>
      <c r="I666" s="3" t="s">
        <v>13</v>
      </c>
      <c r="J666" s="2">
        <v>60</v>
      </c>
      <c r="K666" s="2">
        <v>8000</v>
      </c>
      <c r="L666" s="2">
        <v>7000</v>
      </c>
      <c r="M666" s="2">
        <v>7500</v>
      </c>
      <c r="N666" s="3" t="s">
        <v>678</v>
      </c>
      <c r="O666" s="9" t="s">
        <v>168</v>
      </c>
      <c r="P666" s="2">
        <f>+Precio_diario_frutas[[#This Row],[Precio promedio ponderado]]/Q666</f>
        <v>1071.4285714285713</v>
      </c>
      <c r="Q666" s="2">
        <f>+VLOOKUP(Precio_diario_frutas[[#This Row],[Unidad de comercialización]],Codigos_kg[],2,0)</f>
        <v>7</v>
      </c>
    </row>
    <row r="667" spans="1:17" x14ac:dyDescent="0.35">
      <c r="A667" s="8" t="s">
        <v>166</v>
      </c>
      <c r="B667" s="3" t="str">
        <f>+VLOOKUP(A667,Codigos_mercados_mayoristas[],2,0)</f>
        <v>Ñuble</v>
      </c>
      <c r="C667" s="12">
        <v>44146</v>
      </c>
      <c r="D667" s="3">
        <f>+VLOOKUP(A667,Codigos_mercados_mayoristas[],3,0)</f>
        <v>16</v>
      </c>
      <c r="E667" s="11" t="s">
        <v>655</v>
      </c>
      <c r="F667" s="3" t="str">
        <f>+VLOOKUP(G667,Codigos_class_frutas[],2,0)</f>
        <v>Cítricos</v>
      </c>
      <c r="G667" s="3" t="s">
        <v>214</v>
      </c>
      <c r="H667" s="3" t="s">
        <v>12</v>
      </c>
      <c r="I667" s="3" t="s">
        <v>215</v>
      </c>
      <c r="J667" s="2">
        <v>300</v>
      </c>
      <c r="K667" s="2">
        <v>6500</v>
      </c>
      <c r="L667" s="2">
        <v>6000</v>
      </c>
      <c r="M667" s="2">
        <v>6250</v>
      </c>
      <c r="N667" s="3" t="s">
        <v>122</v>
      </c>
      <c r="O667" s="9" t="s">
        <v>123</v>
      </c>
      <c r="P667" s="2">
        <f>+Precio_diario_frutas[[#This Row],[Precio promedio ponderado]]/Q667</f>
        <v>390.625</v>
      </c>
      <c r="Q667" s="2">
        <f>+VLOOKUP(Precio_diario_frutas[[#This Row],[Unidad de comercialización]],Codigos_kg[],2,0)</f>
        <v>16</v>
      </c>
    </row>
    <row r="668" spans="1:17" x14ac:dyDescent="0.35">
      <c r="A668" s="8" t="s">
        <v>166</v>
      </c>
      <c r="B668" s="3" t="str">
        <f>+VLOOKUP(A668,Codigos_mercados_mayoristas[],2,0)</f>
        <v>Ñuble</v>
      </c>
      <c r="C668" s="12">
        <v>44146</v>
      </c>
      <c r="D668" s="3">
        <f>+VLOOKUP(A668,Codigos_mercados_mayoristas[],3,0)</f>
        <v>16</v>
      </c>
      <c r="E668" s="11" t="s">
        <v>655</v>
      </c>
      <c r="F668" s="3" t="str">
        <f>+VLOOKUP(G668,Codigos_class_frutas[],2,0)</f>
        <v>Cítricos</v>
      </c>
      <c r="G668" s="3" t="s">
        <v>214</v>
      </c>
      <c r="H668" s="3" t="s">
        <v>12</v>
      </c>
      <c r="I668" s="3" t="s">
        <v>216</v>
      </c>
      <c r="J668" s="2">
        <v>160</v>
      </c>
      <c r="K668" s="2">
        <v>5500</v>
      </c>
      <c r="L668" s="2">
        <v>5000</v>
      </c>
      <c r="M668" s="2">
        <v>5250</v>
      </c>
      <c r="N668" s="3" t="s">
        <v>122</v>
      </c>
      <c r="O668" s="9" t="s">
        <v>123</v>
      </c>
      <c r="P668" s="2">
        <f>+Precio_diario_frutas[[#This Row],[Precio promedio ponderado]]/Q668</f>
        <v>328.125</v>
      </c>
      <c r="Q668" s="2">
        <f>+VLOOKUP(Precio_diario_frutas[[#This Row],[Unidad de comercialización]],Codigos_kg[],2,0)</f>
        <v>16</v>
      </c>
    </row>
    <row r="669" spans="1:17" x14ac:dyDescent="0.35">
      <c r="A669" s="8" t="s">
        <v>166</v>
      </c>
      <c r="B669" s="3" t="str">
        <f>+VLOOKUP(A669,Codigos_mercados_mayoristas[],2,0)</f>
        <v>Ñuble</v>
      </c>
      <c r="C669" s="12">
        <v>44146</v>
      </c>
      <c r="D669" s="3">
        <f>+VLOOKUP(A669,Codigos_mercados_mayoristas[],3,0)</f>
        <v>16</v>
      </c>
      <c r="E669" s="11" t="s">
        <v>655</v>
      </c>
      <c r="F669" s="3" t="str">
        <f>+VLOOKUP(G669,Codigos_class_frutas[],2,0)</f>
        <v>Frutos de pepita</v>
      </c>
      <c r="G669" s="3" t="s">
        <v>231</v>
      </c>
      <c r="H669" s="3" t="s">
        <v>232</v>
      </c>
      <c r="I669" s="3" t="s">
        <v>200</v>
      </c>
      <c r="J669" s="2">
        <v>120</v>
      </c>
      <c r="K669" s="2">
        <v>13000</v>
      </c>
      <c r="L669" s="2">
        <v>12000</v>
      </c>
      <c r="M669" s="2">
        <v>12500</v>
      </c>
      <c r="N669" s="3" t="s">
        <v>233</v>
      </c>
      <c r="O669" s="9" t="s">
        <v>252</v>
      </c>
      <c r="P669" s="2">
        <f>+Precio_diario_frutas[[#This Row],[Precio promedio ponderado]]/Q669</f>
        <v>781.25</v>
      </c>
      <c r="Q669" s="2">
        <f>+VLOOKUP(Precio_diario_frutas[[#This Row],[Unidad de comercialización]],Codigos_kg[],2,0)</f>
        <v>16</v>
      </c>
    </row>
    <row r="670" spans="1:17" x14ac:dyDescent="0.35">
      <c r="A670" s="8" t="s">
        <v>166</v>
      </c>
      <c r="B670" s="3" t="str">
        <f>+VLOOKUP(A670,Codigos_mercados_mayoristas[],2,0)</f>
        <v>Ñuble</v>
      </c>
      <c r="C670" s="12">
        <v>44146</v>
      </c>
      <c r="D670" s="3">
        <f>+VLOOKUP(A670,Codigos_mercados_mayoristas[],3,0)</f>
        <v>16</v>
      </c>
      <c r="E670" s="11" t="s">
        <v>655</v>
      </c>
      <c r="F670" s="3" t="str">
        <f>+VLOOKUP(G670,Codigos_class_frutas[],2,0)</f>
        <v>Frutos de pepita</v>
      </c>
      <c r="G670" s="3" t="s">
        <v>231</v>
      </c>
      <c r="H670" s="3" t="s">
        <v>232</v>
      </c>
      <c r="I670" s="3" t="s">
        <v>19</v>
      </c>
      <c r="J670" s="2">
        <v>160</v>
      </c>
      <c r="K670" s="2">
        <v>11000</v>
      </c>
      <c r="L670" s="2">
        <v>10000</v>
      </c>
      <c r="M670" s="2">
        <v>10500</v>
      </c>
      <c r="N670" s="3" t="s">
        <v>233</v>
      </c>
      <c r="O670" s="9" t="s">
        <v>252</v>
      </c>
      <c r="P670" s="2">
        <f>+Precio_diario_frutas[[#This Row],[Precio promedio ponderado]]/Q670</f>
        <v>656.25</v>
      </c>
      <c r="Q670" s="2">
        <f>+VLOOKUP(Precio_diario_frutas[[#This Row],[Unidad de comercialización]],Codigos_kg[],2,0)</f>
        <v>16</v>
      </c>
    </row>
    <row r="671" spans="1:17" x14ac:dyDescent="0.35">
      <c r="A671" s="8" t="s">
        <v>166</v>
      </c>
      <c r="B671" s="3" t="str">
        <f>+VLOOKUP(A671,Codigos_mercados_mayoristas[],2,0)</f>
        <v>Ñuble</v>
      </c>
      <c r="C671" s="12">
        <v>44146</v>
      </c>
      <c r="D671" s="3">
        <f>+VLOOKUP(A671,Codigos_mercados_mayoristas[],3,0)</f>
        <v>16</v>
      </c>
      <c r="E671" s="11" t="s">
        <v>655</v>
      </c>
      <c r="F671" s="3" t="str">
        <f>+VLOOKUP(G671,Codigos_class_frutas[],2,0)</f>
        <v>Frutos de pepita</v>
      </c>
      <c r="G671" s="3" t="s">
        <v>231</v>
      </c>
      <c r="H671" s="3" t="s">
        <v>236</v>
      </c>
      <c r="I671" s="3" t="s">
        <v>200</v>
      </c>
      <c r="J671" s="2">
        <v>150</v>
      </c>
      <c r="K671" s="2">
        <v>11000</v>
      </c>
      <c r="L671" s="2">
        <v>11000</v>
      </c>
      <c r="M671" s="2">
        <v>11000</v>
      </c>
      <c r="N671" s="3" t="s">
        <v>233</v>
      </c>
      <c r="O671" s="9" t="s">
        <v>252</v>
      </c>
      <c r="P671" s="2">
        <f>+Precio_diario_frutas[[#This Row],[Precio promedio ponderado]]/Q671</f>
        <v>687.5</v>
      </c>
      <c r="Q671" s="2">
        <f>+VLOOKUP(Precio_diario_frutas[[#This Row],[Unidad de comercialización]],Codigos_kg[],2,0)</f>
        <v>16</v>
      </c>
    </row>
    <row r="672" spans="1:17" x14ac:dyDescent="0.35">
      <c r="A672" s="8" t="s">
        <v>166</v>
      </c>
      <c r="B672" s="3" t="str">
        <f>+VLOOKUP(A672,Codigos_mercados_mayoristas[],2,0)</f>
        <v>Ñuble</v>
      </c>
      <c r="C672" s="12">
        <v>44146</v>
      </c>
      <c r="D672" s="3">
        <f>+VLOOKUP(A672,Codigos_mercados_mayoristas[],3,0)</f>
        <v>16</v>
      </c>
      <c r="E672" s="11" t="s">
        <v>655</v>
      </c>
      <c r="F672" s="3" t="str">
        <f>+VLOOKUP(G672,Codigos_class_frutas[],2,0)</f>
        <v>Frutos de pepita</v>
      </c>
      <c r="G672" s="3" t="s">
        <v>231</v>
      </c>
      <c r="H672" s="3" t="s">
        <v>236</v>
      </c>
      <c r="I672" s="3" t="s">
        <v>19</v>
      </c>
      <c r="J672" s="2">
        <v>160</v>
      </c>
      <c r="K672" s="2">
        <v>10000</v>
      </c>
      <c r="L672" s="2">
        <v>9500</v>
      </c>
      <c r="M672" s="2">
        <v>9750</v>
      </c>
      <c r="N672" s="3" t="s">
        <v>233</v>
      </c>
      <c r="O672" s="9" t="s">
        <v>252</v>
      </c>
      <c r="P672" s="2">
        <f>+Precio_diario_frutas[[#This Row],[Precio promedio ponderado]]/Q672</f>
        <v>609.375</v>
      </c>
      <c r="Q672" s="2">
        <f>+VLOOKUP(Precio_diario_frutas[[#This Row],[Unidad de comercialización]],Codigos_kg[],2,0)</f>
        <v>16</v>
      </c>
    </row>
    <row r="673" spans="1:17" x14ac:dyDescent="0.35">
      <c r="A673" s="8" t="s">
        <v>166</v>
      </c>
      <c r="B673" s="3" t="str">
        <f>+VLOOKUP(A673,Codigos_mercados_mayoristas[],2,0)</f>
        <v>Ñuble</v>
      </c>
      <c r="C673" s="12">
        <v>44146</v>
      </c>
      <c r="D673" s="3">
        <f>+VLOOKUP(A673,Codigos_mercados_mayoristas[],3,0)</f>
        <v>16</v>
      </c>
      <c r="E673" s="11" t="s">
        <v>655</v>
      </c>
      <c r="F673" s="3" t="str">
        <f>+VLOOKUP(G673,Codigos_class_frutas[],2,0)</f>
        <v>Oleaginosos</v>
      </c>
      <c r="G673" s="3" t="s">
        <v>225</v>
      </c>
      <c r="H673" s="3" t="s">
        <v>226</v>
      </c>
      <c r="I673" s="3" t="s">
        <v>19</v>
      </c>
      <c r="J673" s="2">
        <v>60</v>
      </c>
      <c r="K673" s="2">
        <v>3700</v>
      </c>
      <c r="L673" s="2">
        <v>3600</v>
      </c>
      <c r="M673" s="2">
        <v>3650</v>
      </c>
      <c r="N673" s="3" t="s">
        <v>227</v>
      </c>
      <c r="O673" s="9" t="s">
        <v>63</v>
      </c>
      <c r="P673" s="2">
        <f>+Precio_diario_frutas[[#This Row],[Precio promedio ponderado]]/Q673</f>
        <v>243.33333333333334</v>
      </c>
      <c r="Q673" s="2">
        <f>+VLOOKUP(Precio_diario_frutas[[#This Row],[Unidad de comercialización]],Codigos_kg[],2,0)</f>
        <v>15</v>
      </c>
    </row>
    <row r="674" spans="1:17" x14ac:dyDescent="0.35">
      <c r="A674" s="8" t="s">
        <v>166</v>
      </c>
      <c r="B674" s="3" t="str">
        <f>+VLOOKUP(A674,Codigos_mercados_mayoristas[],2,0)</f>
        <v>Ñuble</v>
      </c>
      <c r="C674" s="12">
        <v>44146</v>
      </c>
      <c r="D674" s="3">
        <f>+VLOOKUP(A674,Codigos_mercados_mayoristas[],3,0)</f>
        <v>16</v>
      </c>
      <c r="E674" s="11" t="s">
        <v>655</v>
      </c>
      <c r="F674" s="3" t="str">
        <f>+VLOOKUP(G674,Codigos_class_frutas[],2,0)</f>
        <v>Oleaginosos</v>
      </c>
      <c r="G674" s="3" t="s">
        <v>225</v>
      </c>
      <c r="H674" s="3" t="s">
        <v>226</v>
      </c>
      <c r="I674" s="3" t="s">
        <v>13</v>
      </c>
      <c r="J674" s="2">
        <v>40</v>
      </c>
      <c r="K674" s="2">
        <v>3500</v>
      </c>
      <c r="L674" s="2">
        <v>3400</v>
      </c>
      <c r="M674" s="2">
        <v>3450</v>
      </c>
      <c r="N674" s="3" t="s">
        <v>227</v>
      </c>
      <c r="O674" s="9" t="s">
        <v>63</v>
      </c>
      <c r="P674" s="2">
        <f>+Precio_diario_frutas[[#This Row],[Precio promedio ponderado]]/Q674</f>
        <v>230</v>
      </c>
      <c r="Q674" s="2">
        <f>+VLOOKUP(Precio_diario_frutas[[#This Row],[Unidad de comercialización]],Codigos_kg[],2,0)</f>
        <v>15</v>
      </c>
    </row>
    <row r="675" spans="1:17" x14ac:dyDescent="0.35">
      <c r="A675" s="8" t="s">
        <v>166</v>
      </c>
      <c r="B675" s="3" t="str">
        <f>+VLOOKUP(A675,Codigos_mercados_mayoristas[],2,0)</f>
        <v>Ñuble</v>
      </c>
      <c r="C675" s="12">
        <v>44146</v>
      </c>
      <c r="D675" s="3">
        <f>+VLOOKUP(A675,Codigos_mercados_mayoristas[],3,0)</f>
        <v>16</v>
      </c>
      <c r="E675" s="11" t="s">
        <v>655</v>
      </c>
      <c r="F675" s="3" t="str">
        <f>+VLOOKUP(G675,Codigos_class_frutas[],2,0)</f>
        <v>Oleaginosos</v>
      </c>
      <c r="G675" s="3" t="s">
        <v>225</v>
      </c>
      <c r="H675" s="3" t="s">
        <v>226</v>
      </c>
      <c r="I675" s="3" t="s">
        <v>16</v>
      </c>
      <c r="J675" s="2">
        <v>30</v>
      </c>
      <c r="K675" s="2">
        <v>3200</v>
      </c>
      <c r="L675" s="2">
        <v>3200</v>
      </c>
      <c r="M675" s="2">
        <v>3200</v>
      </c>
      <c r="N675" s="3" t="s">
        <v>227</v>
      </c>
      <c r="O675" s="9" t="s">
        <v>63</v>
      </c>
      <c r="P675" s="2">
        <f>+Precio_diario_frutas[[#This Row],[Precio promedio ponderado]]/Q675</f>
        <v>213.33333333333334</v>
      </c>
      <c r="Q675" s="2">
        <f>+VLOOKUP(Precio_diario_frutas[[#This Row],[Unidad de comercialización]],Codigos_kg[],2,0)</f>
        <v>15</v>
      </c>
    </row>
    <row r="676" spans="1:17" x14ac:dyDescent="0.35">
      <c r="A676" s="8" t="s">
        <v>166</v>
      </c>
      <c r="B676" s="3" t="str">
        <f>+VLOOKUP(A676,Codigos_mercados_mayoristas[],2,0)</f>
        <v>Ñuble</v>
      </c>
      <c r="C676" s="12">
        <v>44146</v>
      </c>
      <c r="D676" s="3">
        <f>+VLOOKUP(A676,Codigos_mercados_mayoristas[],3,0)</f>
        <v>16</v>
      </c>
      <c r="E676" s="11" t="s">
        <v>655</v>
      </c>
      <c r="F676" s="3" t="str">
        <f>+VLOOKUP(G676,Codigos_class_frutas[],2,0)</f>
        <v>Frutos de pepita</v>
      </c>
      <c r="G676" s="3" t="s">
        <v>242</v>
      </c>
      <c r="H676" s="3" t="s">
        <v>243</v>
      </c>
      <c r="I676" s="3" t="s">
        <v>19</v>
      </c>
      <c r="J676" s="2">
        <v>60</v>
      </c>
      <c r="K676" s="2">
        <v>13000</v>
      </c>
      <c r="L676" s="2">
        <v>12000</v>
      </c>
      <c r="M676" s="2">
        <v>12500</v>
      </c>
      <c r="N676" s="3" t="s">
        <v>233</v>
      </c>
      <c r="O676" s="9" t="s">
        <v>252</v>
      </c>
      <c r="P676" s="2">
        <f>+Precio_diario_frutas[[#This Row],[Precio promedio ponderado]]/Q676</f>
        <v>781.25</v>
      </c>
      <c r="Q676" s="2">
        <f>+VLOOKUP(Precio_diario_frutas[[#This Row],[Unidad de comercialización]],Codigos_kg[],2,0)</f>
        <v>16</v>
      </c>
    </row>
    <row r="677" spans="1:17" x14ac:dyDescent="0.35">
      <c r="A677" s="8" t="s">
        <v>166</v>
      </c>
      <c r="B677" s="3" t="str">
        <f>+VLOOKUP(A677,Codigos_mercados_mayoristas[],2,0)</f>
        <v>Ñuble</v>
      </c>
      <c r="C677" s="12">
        <v>44146</v>
      </c>
      <c r="D677" s="3">
        <f>+VLOOKUP(A677,Codigos_mercados_mayoristas[],3,0)</f>
        <v>16</v>
      </c>
      <c r="E677" s="11" t="s">
        <v>655</v>
      </c>
      <c r="F677" s="3" t="str">
        <f>+VLOOKUP(G677,Codigos_class_frutas[],2,0)</f>
        <v>Tropicales y subtropicales</v>
      </c>
      <c r="G677" s="3" t="s">
        <v>198</v>
      </c>
      <c r="H677" s="3" t="s">
        <v>246</v>
      </c>
      <c r="I677" s="3" t="s">
        <v>13</v>
      </c>
      <c r="J677" s="2">
        <v>30</v>
      </c>
      <c r="K677" s="2">
        <v>20000</v>
      </c>
      <c r="L677" s="2">
        <v>19500</v>
      </c>
      <c r="M677" s="2">
        <v>19750</v>
      </c>
      <c r="N677" s="3" t="s">
        <v>202</v>
      </c>
      <c r="O677" s="9" t="s">
        <v>206</v>
      </c>
      <c r="P677" s="2">
        <f>+Precio_diario_frutas[[#This Row],[Precio promedio ponderado]]/Q677</f>
        <v>1410.7142857142858</v>
      </c>
      <c r="Q677" s="2">
        <f>+VLOOKUP(Precio_diario_frutas[[#This Row],[Unidad de comercialización]],Codigos_kg[],2,0)</f>
        <v>14</v>
      </c>
    </row>
    <row r="678" spans="1:17" x14ac:dyDescent="0.35">
      <c r="A678" s="8" t="s">
        <v>166</v>
      </c>
      <c r="B678" s="3" t="str">
        <f>+VLOOKUP(A678,Codigos_mercados_mayoristas[],2,0)</f>
        <v>Ñuble</v>
      </c>
      <c r="C678" s="12">
        <v>44146</v>
      </c>
      <c r="D678" s="3">
        <f>+VLOOKUP(A678,Codigos_mercados_mayoristas[],3,0)</f>
        <v>16</v>
      </c>
      <c r="E678" s="11" t="s">
        <v>655</v>
      </c>
      <c r="F678" s="3" t="str">
        <f>+VLOOKUP(G678,Codigos_class_frutas[],2,0)</f>
        <v>Tropicales y subtropicales</v>
      </c>
      <c r="G678" s="3" t="s">
        <v>204</v>
      </c>
      <c r="H678" s="3" t="s">
        <v>12</v>
      </c>
      <c r="I678" s="3" t="s">
        <v>205</v>
      </c>
      <c r="J678" s="2">
        <v>120</v>
      </c>
      <c r="K678" s="2">
        <v>13000</v>
      </c>
      <c r="L678" s="2">
        <v>12500</v>
      </c>
      <c r="M678" s="2">
        <v>12750</v>
      </c>
      <c r="N678" s="3" t="s">
        <v>147</v>
      </c>
      <c r="O678" s="9" t="s">
        <v>206</v>
      </c>
      <c r="P678" s="2">
        <f>+Precio_diario_frutas[[#This Row],[Precio promedio ponderado]]/Q678</f>
        <v>637.5</v>
      </c>
      <c r="Q678" s="2">
        <f>+VLOOKUP(Precio_diario_frutas[[#This Row],[Unidad de comercialización]],Codigos_kg[],2,0)</f>
        <v>20</v>
      </c>
    </row>
    <row r="679" spans="1:17" x14ac:dyDescent="0.35">
      <c r="A679" s="8" t="s">
        <v>166</v>
      </c>
      <c r="B679" s="11" t="str">
        <f>+VLOOKUP(A679,Codigos_mercados_mayoristas[],2,0)</f>
        <v>Ñuble</v>
      </c>
      <c r="C679" s="12">
        <v>44146</v>
      </c>
      <c r="D679" s="11">
        <f>+VLOOKUP(A679,Codigos_mercados_mayoristas[],3,0)</f>
        <v>16</v>
      </c>
      <c r="E679" s="11" t="s">
        <v>655</v>
      </c>
      <c r="F679" s="11" t="str">
        <f>+VLOOKUP(G679,Codigos_class_frutas[],2,0)</f>
        <v>Tropicales y subtropicales</v>
      </c>
      <c r="G679" s="11" t="s">
        <v>204</v>
      </c>
      <c r="H679" s="11" t="s">
        <v>12</v>
      </c>
      <c r="I679" s="11" t="s">
        <v>255</v>
      </c>
      <c r="J679" s="13">
        <v>160</v>
      </c>
      <c r="K679" s="13">
        <v>15000</v>
      </c>
      <c r="L679" s="13">
        <v>14000</v>
      </c>
      <c r="M679" s="13">
        <v>14500</v>
      </c>
      <c r="N679" s="11" t="s">
        <v>147</v>
      </c>
      <c r="O679" s="14" t="s">
        <v>206</v>
      </c>
      <c r="P679" s="2">
        <f>+Precio_diario_frutas[[#This Row],[Precio promedio ponderado]]/Q679</f>
        <v>725</v>
      </c>
      <c r="Q679" s="2">
        <f>+VLOOKUP(Precio_diario_frutas[[#This Row],[Unidad de comercialización]],Codigos_kg[],2,0)</f>
        <v>20</v>
      </c>
    </row>
    <row r="680" spans="1:17" x14ac:dyDescent="0.35">
      <c r="A680" s="8" t="s">
        <v>10</v>
      </c>
      <c r="B680" s="3" t="str">
        <f>+VLOOKUP(A680,Codigos_mercados_mayoristas[],2,0)</f>
        <v>Arica y Parinacota</v>
      </c>
      <c r="C680" s="12">
        <v>44146</v>
      </c>
      <c r="D680" s="3">
        <f>+VLOOKUP(A680,Codigos_mercados_mayoristas[],3,0)</f>
        <v>15</v>
      </c>
      <c r="E680" s="11" t="s">
        <v>655</v>
      </c>
      <c r="F680" s="3" t="str">
        <f>+VLOOKUP(G680,Codigos_class_frutas[],2,0)</f>
        <v>Berries</v>
      </c>
      <c r="G680" s="3" t="s">
        <v>207</v>
      </c>
      <c r="H680" s="3" t="s">
        <v>12</v>
      </c>
      <c r="I680" s="3" t="s">
        <v>19</v>
      </c>
      <c r="J680" s="2">
        <v>140</v>
      </c>
      <c r="K680" s="2">
        <v>30000</v>
      </c>
      <c r="L680" s="2">
        <v>29000</v>
      </c>
      <c r="M680" s="2">
        <v>29500</v>
      </c>
      <c r="N680" s="3" t="s">
        <v>283</v>
      </c>
      <c r="O680" s="9" t="s">
        <v>114</v>
      </c>
      <c r="P680" s="2">
        <f>+Precio_diario_frutas[[#This Row],[Precio promedio ponderado]]/Q680</f>
        <v>5900</v>
      </c>
      <c r="Q680" s="2">
        <f>+VLOOKUP(Precio_diario_frutas[[#This Row],[Unidad de comercialización]],Codigos_kg[],2,0)</f>
        <v>5</v>
      </c>
    </row>
    <row r="681" spans="1:17" x14ac:dyDescent="0.35">
      <c r="A681" s="8" t="s">
        <v>10</v>
      </c>
      <c r="B681" s="3" t="str">
        <f>+VLOOKUP(A681,Codigos_mercados_mayoristas[],2,0)</f>
        <v>Arica y Parinacota</v>
      </c>
      <c r="C681" s="12">
        <v>44146</v>
      </c>
      <c r="D681" s="3">
        <f>+VLOOKUP(A681,Codigos_mercados_mayoristas[],3,0)</f>
        <v>15</v>
      </c>
      <c r="E681" s="11" t="s">
        <v>655</v>
      </c>
      <c r="F681" s="3" t="str">
        <f>+VLOOKUP(G681,Codigos_class_frutas[],2,0)</f>
        <v>Otros</v>
      </c>
      <c r="G681" s="3" t="s">
        <v>209</v>
      </c>
      <c r="H681" s="3" t="s">
        <v>210</v>
      </c>
      <c r="I681" s="3" t="s">
        <v>19</v>
      </c>
      <c r="J681" s="2">
        <v>200</v>
      </c>
      <c r="K681" s="2">
        <v>20000</v>
      </c>
      <c r="L681" s="2">
        <v>19000</v>
      </c>
      <c r="M681" s="2">
        <v>19500</v>
      </c>
      <c r="N681" s="3" t="s">
        <v>37</v>
      </c>
      <c r="O681" s="9" t="s">
        <v>114</v>
      </c>
      <c r="P681" s="2">
        <f>+Precio_diario_frutas[[#This Row],[Precio promedio ponderado]]/Q681</f>
        <v>1950</v>
      </c>
      <c r="Q681" s="2">
        <f>+VLOOKUP(Precio_diario_frutas[[#This Row],[Unidad de comercialización]],Codigos_kg[],2,0)</f>
        <v>10</v>
      </c>
    </row>
    <row r="682" spans="1:17" x14ac:dyDescent="0.35">
      <c r="A682" s="8" t="s">
        <v>10</v>
      </c>
      <c r="B682" s="3" t="str">
        <f>+VLOOKUP(A682,Codigos_mercados_mayoristas[],2,0)</f>
        <v>Arica y Parinacota</v>
      </c>
      <c r="C682" s="12">
        <v>44146</v>
      </c>
      <c r="D682" s="3">
        <f>+VLOOKUP(A682,Codigos_mercados_mayoristas[],3,0)</f>
        <v>15</v>
      </c>
      <c r="E682" s="11" t="s">
        <v>655</v>
      </c>
      <c r="F682" s="3" t="str">
        <f>+VLOOKUP(G682,Codigos_class_frutas[],2,0)</f>
        <v>Frutos de hueso (carozo)</v>
      </c>
      <c r="G682" s="3" t="s">
        <v>669</v>
      </c>
      <c r="H682" s="3" t="s">
        <v>670</v>
      </c>
      <c r="I682" s="3" t="s">
        <v>19</v>
      </c>
      <c r="J682" s="2">
        <v>100</v>
      </c>
      <c r="K682" s="2">
        <v>25000</v>
      </c>
      <c r="L682" s="2">
        <v>24000</v>
      </c>
      <c r="M682" s="2">
        <v>24500</v>
      </c>
      <c r="N682" s="3" t="s">
        <v>37</v>
      </c>
      <c r="O682" s="9" t="s">
        <v>114</v>
      </c>
      <c r="P682" s="2">
        <f>+Precio_diario_frutas[[#This Row],[Precio promedio ponderado]]/Q682</f>
        <v>2450</v>
      </c>
      <c r="Q682" s="2">
        <f>+VLOOKUP(Precio_diario_frutas[[#This Row],[Unidad de comercialización]],Codigos_kg[],2,0)</f>
        <v>10</v>
      </c>
    </row>
    <row r="683" spans="1:17" x14ac:dyDescent="0.35">
      <c r="A683" s="8" t="s">
        <v>10</v>
      </c>
      <c r="B683" s="3" t="str">
        <f>+VLOOKUP(A683,Codigos_mercados_mayoristas[],2,0)</f>
        <v>Arica y Parinacota</v>
      </c>
      <c r="C683" s="12">
        <v>44146</v>
      </c>
      <c r="D683" s="3">
        <f>+VLOOKUP(A683,Codigos_mercados_mayoristas[],3,0)</f>
        <v>15</v>
      </c>
      <c r="E683" s="11" t="s">
        <v>655</v>
      </c>
      <c r="F683" s="3" t="str">
        <f>+VLOOKUP(G683,Codigos_class_frutas[],2,0)</f>
        <v>Frutos de hueso (carozo)</v>
      </c>
      <c r="G683" s="3" t="s">
        <v>669</v>
      </c>
      <c r="H683" s="3" t="s">
        <v>670</v>
      </c>
      <c r="I683" s="3" t="s">
        <v>19</v>
      </c>
      <c r="J683" s="2">
        <v>180</v>
      </c>
      <c r="K683" s="2">
        <v>31000</v>
      </c>
      <c r="L683" s="2">
        <v>30000</v>
      </c>
      <c r="M683" s="2">
        <v>30500</v>
      </c>
      <c r="N683" s="3" t="s">
        <v>56</v>
      </c>
      <c r="O683" s="9" t="s">
        <v>114</v>
      </c>
      <c r="P683" s="2">
        <f>+Precio_diario_frutas[[#This Row],[Precio promedio ponderado]]/Q683</f>
        <v>1694.4444444444443</v>
      </c>
      <c r="Q683" s="2">
        <f>+VLOOKUP(Precio_diario_frutas[[#This Row],[Unidad de comercialización]],Codigos_kg[],2,0)</f>
        <v>18</v>
      </c>
    </row>
    <row r="684" spans="1:17" x14ac:dyDescent="0.35">
      <c r="A684" s="8" t="s">
        <v>10</v>
      </c>
      <c r="B684" s="3" t="str">
        <f>+VLOOKUP(A684,Codigos_mercados_mayoristas[],2,0)</f>
        <v>Arica y Parinacota</v>
      </c>
      <c r="C684" s="12">
        <v>44146</v>
      </c>
      <c r="D684" s="3">
        <f>+VLOOKUP(A684,Codigos_mercados_mayoristas[],3,0)</f>
        <v>15</v>
      </c>
      <c r="E684" s="11" t="s">
        <v>655</v>
      </c>
      <c r="F684" s="3" t="str">
        <f>+VLOOKUP(G684,Codigos_class_frutas[],2,0)</f>
        <v>Cítricos</v>
      </c>
      <c r="G684" s="3" t="s">
        <v>214</v>
      </c>
      <c r="H684" s="3" t="s">
        <v>12</v>
      </c>
      <c r="I684" s="3" t="s">
        <v>215</v>
      </c>
      <c r="J684" s="2">
        <v>280</v>
      </c>
      <c r="K684" s="2">
        <v>14000</v>
      </c>
      <c r="L684" s="2">
        <v>13000</v>
      </c>
      <c r="M684" s="2">
        <v>13500</v>
      </c>
      <c r="N684" s="3" t="s">
        <v>147</v>
      </c>
      <c r="O684" s="9" t="s">
        <v>114</v>
      </c>
      <c r="P684" s="2">
        <f>+Precio_diario_frutas[[#This Row],[Precio promedio ponderado]]/Q684</f>
        <v>675</v>
      </c>
      <c r="Q684" s="2">
        <f>+VLOOKUP(Precio_diario_frutas[[#This Row],[Unidad de comercialización]],Codigos_kg[],2,0)</f>
        <v>20</v>
      </c>
    </row>
    <row r="685" spans="1:17" x14ac:dyDescent="0.35">
      <c r="A685" s="8" t="s">
        <v>10</v>
      </c>
      <c r="B685" s="3" t="str">
        <f>+VLOOKUP(A685,Codigos_mercados_mayoristas[],2,0)</f>
        <v>Arica y Parinacota</v>
      </c>
      <c r="C685" s="12">
        <v>44146</v>
      </c>
      <c r="D685" s="3">
        <f>+VLOOKUP(A685,Codigos_mercados_mayoristas[],3,0)</f>
        <v>15</v>
      </c>
      <c r="E685" s="11" t="s">
        <v>655</v>
      </c>
      <c r="F685" s="3" t="str">
        <f>+VLOOKUP(G685,Codigos_class_frutas[],2,0)</f>
        <v>Cítricos</v>
      </c>
      <c r="G685" s="3" t="s">
        <v>218</v>
      </c>
      <c r="H685" s="3" t="s">
        <v>219</v>
      </c>
      <c r="I685" s="3" t="s">
        <v>13</v>
      </c>
      <c r="J685" s="2">
        <v>250</v>
      </c>
      <c r="K685" s="2">
        <v>17000</v>
      </c>
      <c r="L685" s="2">
        <v>16000</v>
      </c>
      <c r="M685" s="2">
        <v>16500</v>
      </c>
      <c r="N685" s="3" t="s">
        <v>147</v>
      </c>
      <c r="O685" s="9" t="s">
        <v>114</v>
      </c>
      <c r="P685" s="2">
        <f>+Precio_diario_frutas[[#This Row],[Precio promedio ponderado]]/Q685</f>
        <v>825</v>
      </c>
      <c r="Q685" s="2">
        <f>+VLOOKUP(Precio_diario_frutas[[#This Row],[Unidad de comercialización]],Codigos_kg[],2,0)</f>
        <v>20</v>
      </c>
    </row>
    <row r="686" spans="1:17" x14ac:dyDescent="0.35">
      <c r="A686" s="8" t="s">
        <v>10</v>
      </c>
      <c r="B686" s="3" t="str">
        <f>+VLOOKUP(A686,Codigos_mercados_mayoristas[],2,0)</f>
        <v>Arica y Parinacota</v>
      </c>
      <c r="C686" s="12">
        <v>44146</v>
      </c>
      <c r="D686" s="3">
        <f>+VLOOKUP(A686,Codigos_mercados_mayoristas[],3,0)</f>
        <v>15</v>
      </c>
      <c r="E686" s="11" t="s">
        <v>655</v>
      </c>
      <c r="F686" s="3" t="str">
        <f>+VLOOKUP(G686,Codigos_class_frutas[],2,0)</f>
        <v>Cítricos</v>
      </c>
      <c r="G686" s="3" t="s">
        <v>221</v>
      </c>
      <c r="H686" s="3" t="s">
        <v>224</v>
      </c>
      <c r="I686" s="3" t="s">
        <v>13</v>
      </c>
      <c r="J686" s="2">
        <v>250</v>
      </c>
      <c r="K686" s="2">
        <v>1100</v>
      </c>
      <c r="L686" s="2">
        <v>1000</v>
      </c>
      <c r="M686" s="2">
        <v>1050</v>
      </c>
      <c r="N686" s="3" t="s">
        <v>681</v>
      </c>
      <c r="O686" s="9" t="s">
        <v>114</v>
      </c>
      <c r="P686" s="2">
        <f>+Precio_diario_frutas[[#This Row],[Precio promedio ponderado]]/Q686</f>
        <v>52.5</v>
      </c>
      <c r="Q686" s="2">
        <f>+VLOOKUP(Precio_diario_frutas[[#This Row],[Unidad de comercialización]],Codigos_kg[],2,0)</f>
        <v>20</v>
      </c>
    </row>
    <row r="687" spans="1:17" x14ac:dyDescent="0.35">
      <c r="A687" s="8" t="s">
        <v>10</v>
      </c>
      <c r="B687" s="3" t="str">
        <f>+VLOOKUP(A687,Codigos_mercados_mayoristas[],2,0)</f>
        <v>Arica y Parinacota</v>
      </c>
      <c r="C687" s="12">
        <v>44146</v>
      </c>
      <c r="D687" s="3">
        <f>+VLOOKUP(A687,Codigos_mercados_mayoristas[],3,0)</f>
        <v>15</v>
      </c>
      <c r="E687" s="11" t="s">
        <v>655</v>
      </c>
      <c r="F687" s="3" t="str">
        <f>+VLOOKUP(G687,Codigos_class_frutas[],2,0)</f>
        <v>Cítricos</v>
      </c>
      <c r="G687" s="3" t="s">
        <v>221</v>
      </c>
      <c r="H687" s="3" t="s">
        <v>224</v>
      </c>
      <c r="I687" s="3" t="s">
        <v>16</v>
      </c>
      <c r="J687" s="2">
        <v>200</v>
      </c>
      <c r="K687" s="2">
        <v>950</v>
      </c>
      <c r="L687" s="2">
        <v>900</v>
      </c>
      <c r="M687" s="2">
        <v>925</v>
      </c>
      <c r="N687" s="3" t="s">
        <v>681</v>
      </c>
      <c r="O687" s="9" t="s">
        <v>114</v>
      </c>
      <c r="P687" s="2">
        <f>+Precio_diario_frutas[[#This Row],[Precio promedio ponderado]]/Q687</f>
        <v>46.25</v>
      </c>
      <c r="Q687" s="2">
        <f>+VLOOKUP(Precio_diario_frutas[[#This Row],[Unidad de comercialización]],Codigos_kg[],2,0)</f>
        <v>20</v>
      </c>
    </row>
    <row r="688" spans="1:17" x14ac:dyDescent="0.35">
      <c r="A688" s="8" t="s">
        <v>10</v>
      </c>
      <c r="B688" s="11" t="str">
        <f>+VLOOKUP(A688,Codigos_mercados_mayoristas[],2,0)</f>
        <v>Arica y Parinacota</v>
      </c>
      <c r="C688" s="12">
        <v>44146</v>
      </c>
      <c r="D688" s="11">
        <f>+VLOOKUP(A688,Codigos_mercados_mayoristas[],3,0)</f>
        <v>15</v>
      </c>
      <c r="E688" s="11" t="s">
        <v>655</v>
      </c>
      <c r="F688" s="11" t="str">
        <f>+VLOOKUP(G688,Codigos_class_frutas[],2,0)</f>
        <v>Oleaginosos</v>
      </c>
      <c r="G688" s="11" t="s">
        <v>225</v>
      </c>
      <c r="H688" s="11" t="s">
        <v>226</v>
      </c>
      <c r="I688" s="11" t="s">
        <v>16</v>
      </c>
      <c r="J688" s="13">
        <v>200</v>
      </c>
      <c r="K688" s="13">
        <v>70000</v>
      </c>
      <c r="L688" s="13">
        <v>69000</v>
      </c>
      <c r="M688" s="13">
        <v>69500</v>
      </c>
      <c r="N688" s="11" t="s">
        <v>44</v>
      </c>
      <c r="O688" s="14" t="s">
        <v>114</v>
      </c>
      <c r="P688" s="2">
        <f>+Precio_diario_frutas[[#This Row],[Precio promedio ponderado]]/Q688</f>
        <v>2780</v>
      </c>
      <c r="Q688" s="2">
        <f>+VLOOKUP(Precio_diario_frutas[[#This Row],[Unidad de comercialización]],Codigos_kg[],2,0)</f>
        <v>25</v>
      </c>
    </row>
    <row r="689" spans="1:17" ht="29" x14ac:dyDescent="0.35">
      <c r="A689" s="8" t="s">
        <v>142</v>
      </c>
      <c r="B689" s="3" t="str">
        <f>+VLOOKUP(A689,Codigos_mercados_mayoristas[],2,0)</f>
        <v>Metropolitana</v>
      </c>
      <c r="C689" s="4">
        <v>44147</v>
      </c>
      <c r="D689" s="3">
        <f>+VLOOKUP(A689,Codigos_mercados_mayoristas[],3,0)</f>
        <v>13</v>
      </c>
      <c r="E689" s="11" t="s">
        <v>655</v>
      </c>
      <c r="F689" s="3" t="str">
        <f>+VLOOKUP(G689,Codigos_class_frutas[],2,0)</f>
        <v>Berries</v>
      </c>
      <c r="G689" s="16" t="s">
        <v>207</v>
      </c>
      <c r="H689" s="16" t="s">
        <v>12</v>
      </c>
      <c r="I689" s="16" t="s">
        <v>19</v>
      </c>
      <c r="J689" s="17">
        <v>170</v>
      </c>
      <c r="K689" s="17">
        <v>12000</v>
      </c>
      <c r="L689" s="17">
        <v>12000</v>
      </c>
      <c r="M689" s="17">
        <v>12000</v>
      </c>
      <c r="N689" s="16" t="s">
        <v>267</v>
      </c>
      <c r="O689" s="18" t="s">
        <v>45</v>
      </c>
      <c r="P689" s="2">
        <f>+Precio_diario_frutas[[#This Row],[Precio promedio ponderado]]/Q689</f>
        <v>5882.3529411764703</v>
      </c>
      <c r="Q689" s="17">
        <f>+VLOOKUP(Precio_diario_frutas[[#This Row],[Unidad de comercialización]],Codigos_kg[],2,0)</f>
        <v>2.04</v>
      </c>
    </row>
    <row r="690" spans="1:17" x14ac:dyDescent="0.35">
      <c r="A690" s="8" t="s">
        <v>142</v>
      </c>
      <c r="B690" s="3" t="str">
        <f>+VLOOKUP(A690,Codigos_mercados_mayoristas[],2,0)</f>
        <v>Metropolitana</v>
      </c>
      <c r="C690" s="4">
        <v>44147</v>
      </c>
      <c r="D690" s="3">
        <f>+VLOOKUP(A690,Codigos_mercados_mayoristas[],3,0)</f>
        <v>13</v>
      </c>
      <c r="E690" s="11" t="s">
        <v>655</v>
      </c>
      <c r="F690" s="3" t="str">
        <f>+VLOOKUP(G690,Codigos_class_frutas[],2,0)</f>
        <v>Berries</v>
      </c>
      <c r="G690" s="16" t="s">
        <v>207</v>
      </c>
      <c r="H690" s="16" t="s">
        <v>12</v>
      </c>
      <c r="I690" s="16" t="s">
        <v>19</v>
      </c>
      <c r="J690" s="17">
        <v>350</v>
      </c>
      <c r="K690" s="17">
        <v>8000</v>
      </c>
      <c r="L690" s="17">
        <v>8000</v>
      </c>
      <c r="M690" s="17">
        <v>8000</v>
      </c>
      <c r="N690" s="16" t="s">
        <v>208</v>
      </c>
      <c r="O690" s="18" t="s">
        <v>45</v>
      </c>
      <c r="P690" s="2">
        <f>+Precio_diario_frutas[[#This Row],[Precio promedio ponderado]]/Q690</f>
        <v>4000</v>
      </c>
      <c r="Q690" s="17">
        <f>+VLOOKUP(Precio_diario_frutas[[#This Row],[Unidad de comercialización]],Codigos_kg[],2,0)</f>
        <v>2</v>
      </c>
    </row>
    <row r="691" spans="1:17" x14ac:dyDescent="0.35">
      <c r="A691" s="8" t="s">
        <v>142</v>
      </c>
      <c r="B691" s="3" t="str">
        <f>+VLOOKUP(A691,Codigos_mercados_mayoristas[],2,0)</f>
        <v>Metropolitana</v>
      </c>
      <c r="C691" s="4">
        <v>44147</v>
      </c>
      <c r="D691" s="3">
        <f>+VLOOKUP(A691,Codigos_mercados_mayoristas[],3,0)</f>
        <v>13</v>
      </c>
      <c r="E691" s="11" t="s">
        <v>655</v>
      </c>
      <c r="F691" s="3" t="str">
        <f>+VLOOKUP(G691,Codigos_class_frutas[],2,0)</f>
        <v>Berries</v>
      </c>
      <c r="G691" s="16" t="s">
        <v>207</v>
      </c>
      <c r="H691" s="16" t="s">
        <v>12</v>
      </c>
      <c r="I691" s="16" t="s">
        <v>19</v>
      </c>
      <c r="J691" s="17">
        <v>175</v>
      </c>
      <c r="K691" s="17">
        <v>7000</v>
      </c>
      <c r="L691" s="17">
        <v>7000</v>
      </c>
      <c r="M691" s="17">
        <v>7000</v>
      </c>
      <c r="N691" s="16" t="s">
        <v>208</v>
      </c>
      <c r="O691" s="18" t="s">
        <v>125</v>
      </c>
      <c r="P691" s="2">
        <f>+Precio_diario_frutas[[#This Row],[Precio promedio ponderado]]/Q691</f>
        <v>3500</v>
      </c>
      <c r="Q691" s="17">
        <f>+VLOOKUP(Precio_diario_frutas[[#This Row],[Unidad de comercialización]],Codigos_kg[],2,0)</f>
        <v>2</v>
      </c>
    </row>
    <row r="692" spans="1:17" x14ac:dyDescent="0.35">
      <c r="A692" s="8" t="s">
        <v>142</v>
      </c>
      <c r="B692" s="3" t="str">
        <f>+VLOOKUP(A692,Codigos_mercados_mayoristas[],2,0)</f>
        <v>Metropolitana</v>
      </c>
      <c r="C692" s="4">
        <v>44147</v>
      </c>
      <c r="D692" s="3">
        <f>+VLOOKUP(A692,Codigos_mercados_mayoristas[],3,0)</f>
        <v>13</v>
      </c>
      <c r="E692" s="11" t="s">
        <v>655</v>
      </c>
      <c r="F692" s="3" t="str">
        <f>+VLOOKUP(G692,Codigos_class_frutas[],2,0)</f>
        <v>Berries</v>
      </c>
      <c r="G692" s="16" t="s">
        <v>207</v>
      </c>
      <c r="H692" s="16" t="s">
        <v>12</v>
      </c>
      <c r="I692" s="16" t="s">
        <v>13</v>
      </c>
      <c r="J692" s="17">
        <v>175</v>
      </c>
      <c r="K692" s="17">
        <v>5500</v>
      </c>
      <c r="L692" s="17">
        <v>5500</v>
      </c>
      <c r="M692" s="17">
        <v>5500</v>
      </c>
      <c r="N692" s="16" t="s">
        <v>208</v>
      </c>
      <c r="O692" s="18" t="s">
        <v>125</v>
      </c>
      <c r="P692" s="2">
        <f>+Precio_diario_frutas[[#This Row],[Precio promedio ponderado]]/Q692</f>
        <v>2750</v>
      </c>
      <c r="Q692" s="17">
        <f>+VLOOKUP(Precio_diario_frutas[[#This Row],[Unidad de comercialización]],Codigos_kg[],2,0)</f>
        <v>2</v>
      </c>
    </row>
    <row r="693" spans="1:17" x14ac:dyDescent="0.35">
      <c r="A693" s="8" t="s">
        <v>142</v>
      </c>
      <c r="B693" s="3" t="str">
        <f>+VLOOKUP(A693,Codigos_mercados_mayoristas[],2,0)</f>
        <v>Metropolitana</v>
      </c>
      <c r="C693" s="4">
        <v>44147</v>
      </c>
      <c r="D693" s="3">
        <f>+VLOOKUP(A693,Codigos_mercados_mayoristas[],3,0)</f>
        <v>13</v>
      </c>
      <c r="E693" s="11" t="s">
        <v>655</v>
      </c>
      <c r="F693" s="3" t="str">
        <f>+VLOOKUP(G693,Codigos_class_frutas[],2,0)</f>
        <v>Frutos de hueso (carozo)</v>
      </c>
      <c r="G693" s="16" t="s">
        <v>281</v>
      </c>
      <c r="H693" s="16" t="s">
        <v>663</v>
      </c>
      <c r="I693" s="16" t="s">
        <v>19</v>
      </c>
      <c r="J693" s="17">
        <v>510</v>
      </c>
      <c r="K693" s="17">
        <v>17500</v>
      </c>
      <c r="L693" s="17">
        <v>17000</v>
      </c>
      <c r="M693" s="17">
        <v>17235</v>
      </c>
      <c r="N693" s="16" t="s">
        <v>283</v>
      </c>
      <c r="O693" s="18" t="s">
        <v>123</v>
      </c>
      <c r="P693" s="2">
        <f>+Precio_diario_frutas[[#This Row],[Precio promedio ponderado]]/Q693</f>
        <v>3447</v>
      </c>
      <c r="Q693" s="17">
        <f>+VLOOKUP(Precio_diario_frutas[[#This Row],[Unidad de comercialización]],Codigos_kg[],2,0)</f>
        <v>5</v>
      </c>
    </row>
    <row r="694" spans="1:17" x14ac:dyDescent="0.35">
      <c r="A694" s="8" t="s">
        <v>142</v>
      </c>
      <c r="B694" s="3" t="str">
        <f>+VLOOKUP(A694,Codigos_mercados_mayoristas[],2,0)</f>
        <v>Metropolitana</v>
      </c>
      <c r="C694" s="4">
        <v>44147</v>
      </c>
      <c r="D694" s="3">
        <f>+VLOOKUP(A694,Codigos_mercados_mayoristas[],3,0)</f>
        <v>13</v>
      </c>
      <c r="E694" s="11" t="s">
        <v>655</v>
      </c>
      <c r="F694" s="3" t="str">
        <f>+VLOOKUP(G694,Codigos_class_frutas[],2,0)</f>
        <v>Frutos de hueso (carozo)</v>
      </c>
      <c r="G694" s="16" t="s">
        <v>281</v>
      </c>
      <c r="H694" s="16" t="s">
        <v>663</v>
      </c>
      <c r="I694" s="16" t="s">
        <v>13</v>
      </c>
      <c r="J694" s="17">
        <v>140</v>
      </c>
      <c r="K694" s="17">
        <v>16000</v>
      </c>
      <c r="L694" s="17">
        <v>16000</v>
      </c>
      <c r="M694" s="17">
        <v>16000</v>
      </c>
      <c r="N694" s="16" t="s">
        <v>283</v>
      </c>
      <c r="O694" s="18" t="s">
        <v>123</v>
      </c>
      <c r="P694" s="2">
        <f>+Precio_diario_frutas[[#This Row],[Precio promedio ponderado]]/Q694</f>
        <v>3200</v>
      </c>
      <c r="Q694" s="17">
        <f>+VLOOKUP(Precio_diario_frutas[[#This Row],[Unidad de comercialización]],Codigos_kg[],2,0)</f>
        <v>5</v>
      </c>
    </row>
    <row r="695" spans="1:17" x14ac:dyDescent="0.35">
      <c r="A695" s="8" t="s">
        <v>142</v>
      </c>
      <c r="B695" s="3" t="str">
        <f>+VLOOKUP(A695,Codigos_mercados_mayoristas[],2,0)</f>
        <v>Metropolitana</v>
      </c>
      <c r="C695" s="4">
        <v>44147</v>
      </c>
      <c r="D695" s="3">
        <f>+VLOOKUP(A695,Codigos_mercados_mayoristas[],3,0)</f>
        <v>13</v>
      </c>
      <c r="E695" s="11" t="s">
        <v>655</v>
      </c>
      <c r="F695" s="3" t="str">
        <f>+VLOOKUP(G695,Codigos_class_frutas[],2,0)</f>
        <v>Frutos de hueso (carozo)</v>
      </c>
      <c r="G695" s="16" t="s">
        <v>281</v>
      </c>
      <c r="H695" s="16" t="s">
        <v>282</v>
      </c>
      <c r="I695" s="16" t="s">
        <v>200</v>
      </c>
      <c r="J695" s="17">
        <v>250</v>
      </c>
      <c r="K695" s="17">
        <v>20000</v>
      </c>
      <c r="L695" s="17">
        <v>20000</v>
      </c>
      <c r="M695" s="17">
        <v>20000</v>
      </c>
      <c r="N695" s="16" t="s">
        <v>283</v>
      </c>
      <c r="O695" s="18" t="s">
        <v>118</v>
      </c>
      <c r="P695" s="2">
        <f>+Precio_diario_frutas[[#This Row],[Precio promedio ponderado]]/Q695</f>
        <v>4000</v>
      </c>
      <c r="Q695" s="17">
        <f>+VLOOKUP(Precio_diario_frutas[[#This Row],[Unidad de comercialización]],Codigos_kg[],2,0)</f>
        <v>5</v>
      </c>
    </row>
    <row r="696" spans="1:17" x14ac:dyDescent="0.35">
      <c r="A696" s="8" t="s">
        <v>142</v>
      </c>
      <c r="B696" s="3" t="str">
        <f>+VLOOKUP(A696,Codigos_mercados_mayoristas[],2,0)</f>
        <v>Metropolitana</v>
      </c>
      <c r="C696" s="4">
        <v>44147</v>
      </c>
      <c r="D696" s="3">
        <f>+VLOOKUP(A696,Codigos_mercados_mayoristas[],3,0)</f>
        <v>13</v>
      </c>
      <c r="E696" s="11" t="s">
        <v>655</v>
      </c>
      <c r="F696" s="3" t="str">
        <f>+VLOOKUP(G696,Codigos_class_frutas[],2,0)</f>
        <v>Frutos de hueso (carozo)</v>
      </c>
      <c r="G696" s="16" t="s">
        <v>281</v>
      </c>
      <c r="H696" s="16" t="s">
        <v>282</v>
      </c>
      <c r="I696" s="16" t="s">
        <v>19</v>
      </c>
      <c r="J696" s="17">
        <v>250</v>
      </c>
      <c r="K696" s="17">
        <v>18000</v>
      </c>
      <c r="L696" s="17">
        <v>18000</v>
      </c>
      <c r="M696" s="17">
        <v>18000</v>
      </c>
      <c r="N696" s="16" t="s">
        <v>283</v>
      </c>
      <c r="O696" s="18" t="s">
        <v>118</v>
      </c>
      <c r="P696" s="2">
        <f>+Precio_diario_frutas[[#This Row],[Precio promedio ponderado]]/Q696</f>
        <v>3600</v>
      </c>
      <c r="Q696" s="17">
        <f>+VLOOKUP(Precio_diario_frutas[[#This Row],[Unidad de comercialización]],Codigos_kg[],2,0)</f>
        <v>5</v>
      </c>
    </row>
    <row r="697" spans="1:17" x14ac:dyDescent="0.35">
      <c r="A697" s="8" t="s">
        <v>142</v>
      </c>
      <c r="B697" s="3" t="str">
        <f>+VLOOKUP(A697,Codigos_mercados_mayoristas[],2,0)</f>
        <v>Metropolitana</v>
      </c>
      <c r="C697" s="4">
        <v>44147</v>
      </c>
      <c r="D697" s="3">
        <f>+VLOOKUP(A697,Codigos_mercados_mayoristas[],3,0)</f>
        <v>13</v>
      </c>
      <c r="E697" s="11" t="s">
        <v>655</v>
      </c>
      <c r="F697" s="3" t="str">
        <f>+VLOOKUP(G697,Codigos_class_frutas[],2,0)</f>
        <v>Otros</v>
      </c>
      <c r="G697" s="16" t="s">
        <v>209</v>
      </c>
      <c r="H697" s="16" t="s">
        <v>210</v>
      </c>
      <c r="I697" s="16" t="s">
        <v>200</v>
      </c>
      <c r="J697" s="17">
        <v>80</v>
      </c>
      <c r="K697" s="17">
        <v>20000</v>
      </c>
      <c r="L697" s="17">
        <v>20000</v>
      </c>
      <c r="M697" s="17">
        <v>20000</v>
      </c>
      <c r="N697" s="16" t="s">
        <v>220</v>
      </c>
      <c r="O697" s="18" t="s">
        <v>139</v>
      </c>
      <c r="P697" s="2">
        <f>+Precio_diario_frutas[[#This Row],[Precio promedio ponderado]]/Q697</f>
        <v>2000</v>
      </c>
      <c r="Q697" s="17">
        <f>+VLOOKUP(Precio_diario_frutas[[#This Row],[Unidad de comercialización]],Codigos_kg[],2,0)</f>
        <v>10</v>
      </c>
    </row>
    <row r="698" spans="1:17" x14ac:dyDescent="0.35">
      <c r="A698" s="8" t="s">
        <v>142</v>
      </c>
      <c r="B698" s="3" t="str">
        <f>+VLOOKUP(A698,Codigos_mercados_mayoristas[],2,0)</f>
        <v>Metropolitana</v>
      </c>
      <c r="C698" s="4">
        <v>44147</v>
      </c>
      <c r="D698" s="3">
        <f>+VLOOKUP(A698,Codigos_mercados_mayoristas[],3,0)</f>
        <v>13</v>
      </c>
      <c r="E698" s="11" t="s">
        <v>655</v>
      </c>
      <c r="F698" s="3" t="str">
        <f>+VLOOKUP(G698,Codigos_class_frutas[],2,0)</f>
        <v>Otros</v>
      </c>
      <c r="G698" s="16" t="s">
        <v>209</v>
      </c>
      <c r="H698" s="16" t="s">
        <v>210</v>
      </c>
      <c r="I698" s="16" t="s">
        <v>19</v>
      </c>
      <c r="J698" s="17">
        <v>150</v>
      </c>
      <c r="K698" s="17">
        <v>18000</v>
      </c>
      <c r="L698" s="17">
        <v>18000</v>
      </c>
      <c r="M698" s="17">
        <v>18000</v>
      </c>
      <c r="N698" s="16" t="s">
        <v>220</v>
      </c>
      <c r="O698" s="18" t="s">
        <v>139</v>
      </c>
      <c r="P698" s="2">
        <f>+Precio_diario_frutas[[#This Row],[Precio promedio ponderado]]/Q698</f>
        <v>1800</v>
      </c>
      <c r="Q698" s="17">
        <f>+VLOOKUP(Precio_diario_frutas[[#This Row],[Unidad de comercialización]],Codigos_kg[],2,0)</f>
        <v>10</v>
      </c>
    </row>
    <row r="699" spans="1:17" x14ac:dyDescent="0.35">
      <c r="A699" s="8" t="s">
        <v>142</v>
      </c>
      <c r="B699" s="3" t="str">
        <f>+VLOOKUP(A699,Codigos_mercados_mayoristas[],2,0)</f>
        <v>Metropolitana</v>
      </c>
      <c r="C699" s="4">
        <v>44147</v>
      </c>
      <c r="D699" s="3">
        <f>+VLOOKUP(A699,Codigos_mercados_mayoristas[],3,0)</f>
        <v>13</v>
      </c>
      <c r="E699" s="11" t="s">
        <v>655</v>
      </c>
      <c r="F699" s="3" t="str">
        <f>+VLOOKUP(G699,Codigos_class_frutas[],2,0)</f>
        <v>Otros</v>
      </c>
      <c r="G699" s="16" t="s">
        <v>209</v>
      </c>
      <c r="H699" s="16" t="s">
        <v>210</v>
      </c>
      <c r="I699" s="16" t="s">
        <v>13</v>
      </c>
      <c r="J699" s="17">
        <v>90</v>
      </c>
      <c r="K699" s="17">
        <v>15000</v>
      </c>
      <c r="L699" s="17">
        <v>15000</v>
      </c>
      <c r="M699" s="17">
        <v>15000</v>
      </c>
      <c r="N699" s="16" t="s">
        <v>220</v>
      </c>
      <c r="O699" s="18" t="s">
        <v>139</v>
      </c>
      <c r="P699" s="2">
        <f>+Precio_diario_frutas[[#This Row],[Precio promedio ponderado]]/Q699</f>
        <v>1500</v>
      </c>
      <c r="Q699" s="17">
        <f>+VLOOKUP(Precio_diario_frutas[[#This Row],[Unidad de comercialización]],Codigos_kg[],2,0)</f>
        <v>10</v>
      </c>
    </row>
    <row r="700" spans="1:17" x14ac:dyDescent="0.35">
      <c r="A700" s="8" t="s">
        <v>142</v>
      </c>
      <c r="B700" s="3" t="str">
        <f>+VLOOKUP(A700,Codigos_mercados_mayoristas[],2,0)</f>
        <v>Metropolitana</v>
      </c>
      <c r="C700" s="4">
        <v>44147</v>
      </c>
      <c r="D700" s="3">
        <f>+VLOOKUP(A700,Codigos_mercados_mayoristas[],3,0)</f>
        <v>13</v>
      </c>
      <c r="E700" s="11" t="s">
        <v>655</v>
      </c>
      <c r="F700" s="3" t="str">
        <f>+VLOOKUP(G700,Codigos_class_frutas[],2,0)</f>
        <v>Otros</v>
      </c>
      <c r="G700" s="16" t="s">
        <v>209</v>
      </c>
      <c r="H700" s="16" t="s">
        <v>228</v>
      </c>
      <c r="I700" s="16" t="s">
        <v>264</v>
      </c>
      <c r="J700" s="17">
        <v>60</v>
      </c>
      <c r="K700" s="17">
        <v>900</v>
      </c>
      <c r="L700" s="17">
        <v>900</v>
      </c>
      <c r="M700" s="17">
        <v>900</v>
      </c>
      <c r="N700" s="16" t="s">
        <v>227</v>
      </c>
      <c r="O700" s="18" t="s">
        <v>63</v>
      </c>
      <c r="P700" s="2">
        <f>+Precio_diario_frutas[[#This Row],[Precio promedio ponderado]]/Q700</f>
        <v>60</v>
      </c>
      <c r="Q700" s="17">
        <f>+VLOOKUP(Precio_diario_frutas[[#This Row],[Unidad de comercialización]],Codigos_kg[],2,0)</f>
        <v>15</v>
      </c>
    </row>
    <row r="701" spans="1:17" x14ac:dyDescent="0.35">
      <c r="A701" s="8" t="s">
        <v>142</v>
      </c>
      <c r="B701" s="3" t="str">
        <f>+VLOOKUP(A701,Codigos_mercados_mayoristas[],2,0)</f>
        <v>Metropolitana</v>
      </c>
      <c r="C701" s="4">
        <v>44147</v>
      </c>
      <c r="D701" s="3">
        <f>+VLOOKUP(A701,Codigos_mercados_mayoristas[],3,0)</f>
        <v>13</v>
      </c>
      <c r="E701" s="11" t="s">
        <v>655</v>
      </c>
      <c r="F701" s="3" t="str">
        <f>+VLOOKUP(G701,Codigos_class_frutas[],2,0)</f>
        <v>Otros</v>
      </c>
      <c r="G701" s="16" t="s">
        <v>209</v>
      </c>
      <c r="H701" s="16" t="s">
        <v>228</v>
      </c>
      <c r="I701" s="16" t="s">
        <v>200</v>
      </c>
      <c r="J701" s="17">
        <v>80</v>
      </c>
      <c r="K701" s="17">
        <v>1800</v>
      </c>
      <c r="L701" s="17">
        <v>1800</v>
      </c>
      <c r="M701" s="17">
        <v>1800</v>
      </c>
      <c r="N701" s="16" t="s">
        <v>227</v>
      </c>
      <c r="O701" s="18" t="s">
        <v>63</v>
      </c>
      <c r="P701" s="2">
        <f>+Precio_diario_frutas[[#This Row],[Precio promedio ponderado]]/Q701</f>
        <v>120</v>
      </c>
      <c r="Q701" s="17">
        <f>+VLOOKUP(Precio_diario_frutas[[#This Row],[Unidad de comercialización]],Codigos_kg[],2,0)</f>
        <v>15</v>
      </c>
    </row>
    <row r="702" spans="1:17" x14ac:dyDescent="0.35">
      <c r="A702" s="8" t="s">
        <v>142</v>
      </c>
      <c r="B702" s="3" t="str">
        <f>+VLOOKUP(A702,Codigos_mercados_mayoristas[],2,0)</f>
        <v>Metropolitana</v>
      </c>
      <c r="C702" s="4">
        <v>44147</v>
      </c>
      <c r="D702" s="3">
        <f>+VLOOKUP(A702,Codigos_mercados_mayoristas[],3,0)</f>
        <v>13</v>
      </c>
      <c r="E702" s="11" t="s">
        <v>655</v>
      </c>
      <c r="F702" s="3" t="str">
        <f>+VLOOKUP(G702,Codigos_class_frutas[],2,0)</f>
        <v>Otros</v>
      </c>
      <c r="G702" s="16" t="s">
        <v>209</v>
      </c>
      <c r="H702" s="16" t="s">
        <v>228</v>
      </c>
      <c r="I702" s="16" t="s">
        <v>19</v>
      </c>
      <c r="J702" s="17">
        <v>130</v>
      </c>
      <c r="K702" s="17">
        <v>1600</v>
      </c>
      <c r="L702" s="17">
        <v>1600</v>
      </c>
      <c r="M702" s="17">
        <v>1600</v>
      </c>
      <c r="N702" s="16" t="s">
        <v>227</v>
      </c>
      <c r="O702" s="18" t="s">
        <v>63</v>
      </c>
      <c r="P702" s="2">
        <f>+Precio_diario_frutas[[#This Row],[Precio promedio ponderado]]/Q702</f>
        <v>106.66666666666667</v>
      </c>
      <c r="Q702" s="17">
        <f>+VLOOKUP(Precio_diario_frutas[[#This Row],[Unidad de comercialización]],Codigos_kg[],2,0)</f>
        <v>15</v>
      </c>
    </row>
    <row r="703" spans="1:17" x14ac:dyDescent="0.35">
      <c r="A703" s="8" t="s">
        <v>142</v>
      </c>
      <c r="B703" s="3" t="str">
        <f>+VLOOKUP(A703,Codigos_mercados_mayoristas[],2,0)</f>
        <v>Metropolitana</v>
      </c>
      <c r="C703" s="4">
        <v>44147</v>
      </c>
      <c r="D703" s="3">
        <f>+VLOOKUP(A703,Codigos_mercados_mayoristas[],3,0)</f>
        <v>13</v>
      </c>
      <c r="E703" s="11" t="s">
        <v>655</v>
      </c>
      <c r="F703" s="3" t="str">
        <f>+VLOOKUP(G703,Codigos_class_frutas[],2,0)</f>
        <v>Otros</v>
      </c>
      <c r="G703" s="16" t="s">
        <v>209</v>
      </c>
      <c r="H703" s="16" t="s">
        <v>228</v>
      </c>
      <c r="I703" s="16" t="s">
        <v>13</v>
      </c>
      <c r="J703" s="17">
        <v>90</v>
      </c>
      <c r="K703" s="17">
        <v>1400</v>
      </c>
      <c r="L703" s="17">
        <v>1400</v>
      </c>
      <c r="M703" s="17">
        <v>1400</v>
      </c>
      <c r="N703" s="16" t="s">
        <v>227</v>
      </c>
      <c r="O703" s="18" t="s">
        <v>63</v>
      </c>
      <c r="P703" s="2">
        <f>+Precio_diario_frutas[[#This Row],[Precio promedio ponderado]]/Q703</f>
        <v>93.333333333333329</v>
      </c>
      <c r="Q703" s="17">
        <f>+VLOOKUP(Precio_diario_frutas[[#This Row],[Unidad de comercialización]],Codigos_kg[],2,0)</f>
        <v>15</v>
      </c>
    </row>
    <row r="704" spans="1:17" x14ac:dyDescent="0.35">
      <c r="A704" s="8" t="s">
        <v>142</v>
      </c>
      <c r="B704" s="3" t="str">
        <f>+VLOOKUP(A704,Codigos_mercados_mayoristas[],2,0)</f>
        <v>Metropolitana</v>
      </c>
      <c r="C704" s="4">
        <v>44147</v>
      </c>
      <c r="D704" s="3">
        <f>+VLOOKUP(A704,Codigos_mercados_mayoristas[],3,0)</f>
        <v>13</v>
      </c>
      <c r="E704" s="11" t="s">
        <v>655</v>
      </c>
      <c r="F704" s="3" t="str">
        <f>+VLOOKUP(G704,Codigos_class_frutas[],2,0)</f>
        <v>Otros</v>
      </c>
      <c r="G704" s="16" t="s">
        <v>209</v>
      </c>
      <c r="H704" s="16" t="s">
        <v>228</v>
      </c>
      <c r="I704" s="16" t="s">
        <v>16</v>
      </c>
      <c r="J704" s="17">
        <v>90</v>
      </c>
      <c r="K704" s="17">
        <v>1200</v>
      </c>
      <c r="L704" s="17">
        <v>1200</v>
      </c>
      <c r="M704" s="17">
        <v>1200</v>
      </c>
      <c r="N704" s="16" t="s">
        <v>227</v>
      </c>
      <c r="O704" s="18" t="s">
        <v>63</v>
      </c>
      <c r="P704" s="2">
        <f>+Precio_diario_frutas[[#This Row],[Precio promedio ponderado]]/Q704</f>
        <v>80</v>
      </c>
      <c r="Q704" s="17">
        <f>+VLOOKUP(Precio_diario_frutas[[#This Row],[Unidad de comercialización]],Codigos_kg[],2,0)</f>
        <v>15</v>
      </c>
    </row>
    <row r="705" spans="1:17" x14ac:dyDescent="0.35">
      <c r="A705" s="8" t="s">
        <v>142</v>
      </c>
      <c r="B705" s="3" t="str">
        <f>+VLOOKUP(A705,Codigos_mercados_mayoristas[],2,0)</f>
        <v>Metropolitana</v>
      </c>
      <c r="C705" s="4">
        <v>44147</v>
      </c>
      <c r="D705" s="3">
        <f>+VLOOKUP(A705,Codigos_mercados_mayoristas[],3,0)</f>
        <v>13</v>
      </c>
      <c r="E705" s="11" t="s">
        <v>655</v>
      </c>
      <c r="F705" s="3" t="str">
        <f>+VLOOKUP(G705,Codigos_class_frutas[],2,0)</f>
        <v>Frutos de hueso (carozo)</v>
      </c>
      <c r="G705" s="16" t="s">
        <v>277</v>
      </c>
      <c r="H705" s="16" t="s">
        <v>278</v>
      </c>
      <c r="I705" s="16" t="s">
        <v>19</v>
      </c>
      <c r="J705" s="17">
        <v>85</v>
      </c>
      <c r="K705" s="17">
        <v>13000</v>
      </c>
      <c r="L705" s="17">
        <v>13000</v>
      </c>
      <c r="M705" s="17">
        <v>13000</v>
      </c>
      <c r="N705" s="16" t="s">
        <v>279</v>
      </c>
      <c r="O705" s="18" t="s">
        <v>45</v>
      </c>
      <c r="P705" s="2">
        <f>+Precio_diario_frutas[[#This Row],[Precio promedio ponderado]]/Q705</f>
        <v>1300</v>
      </c>
      <c r="Q705" s="17">
        <f>+VLOOKUP(Precio_diario_frutas[[#This Row],[Unidad de comercialización]],Codigos_kg[],2,0)</f>
        <v>10</v>
      </c>
    </row>
    <row r="706" spans="1:17" x14ac:dyDescent="0.35">
      <c r="A706" s="8" t="s">
        <v>142</v>
      </c>
      <c r="B706" s="3" t="str">
        <f>+VLOOKUP(A706,Codigos_mercados_mayoristas[],2,0)</f>
        <v>Metropolitana</v>
      </c>
      <c r="C706" s="4">
        <v>44147</v>
      </c>
      <c r="D706" s="3">
        <f>+VLOOKUP(A706,Codigos_mercados_mayoristas[],3,0)</f>
        <v>13</v>
      </c>
      <c r="E706" s="11" t="s">
        <v>655</v>
      </c>
      <c r="F706" s="3" t="str">
        <f>+VLOOKUP(G706,Codigos_class_frutas[],2,0)</f>
        <v>Frutos de hueso (carozo)</v>
      </c>
      <c r="G706" s="16" t="s">
        <v>277</v>
      </c>
      <c r="H706" s="16" t="s">
        <v>278</v>
      </c>
      <c r="I706" s="16" t="s">
        <v>13</v>
      </c>
      <c r="J706" s="17">
        <v>60</v>
      </c>
      <c r="K706" s="17">
        <v>10000</v>
      </c>
      <c r="L706" s="17">
        <v>10000</v>
      </c>
      <c r="M706" s="17">
        <v>10000</v>
      </c>
      <c r="N706" s="16" t="s">
        <v>279</v>
      </c>
      <c r="O706" s="18" t="s">
        <v>45</v>
      </c>
      <c r="P706" s="2">
        <f>+Precio_diario_frutas[[#This Row],[Precio promedio ponderado]]/Q706</f>
        <v>1000</v>
      </c>
      <c r="Q706" s="17">
        <f>+VLOOKUP(Precio_diario_frutas[[#This Row],[Unidad de comercialización]],Codigos_kg[],2,0)</f>
        <v>10</v>
      </c>
    </row>
    <row r="707" spans="1:17" x14ac:dyDescent="0.35">
      <c r="A707" s="8" t="s">
        <v>142</v>
      </c>
      <c r="B707" s="3" t="str">
        <f>+VLOOKUP(A707,Codigos_mercados_mayoristas[],2,0)</f>
        <v>Metropolitana</v>
      </c>
      <c r="C707" s="4">
        <v>44147</v>
      </c>
      <c r="D707" s="3">
        <f>+VLOOKUP(A707,Codigos_mercados_mayoristas[],3,0)</f>
        <v>13</v>
      </c>
      <c r="E707" s="11" t="s">
        <v>655</v>
      </c>
      <c r="F707" s="3" t="str">
        <f>+VLOOKUP(G707,Codigos_class_frutas[],2,0)</f>
        <v>Berries</v>
      </c>
      <c r="G707" s="16" t="s">
        <v>212</v>
      </c>
      <c r="H707" s="16" t="s">
        <v>12</v>
      </c>
      <c r="I707" s="16" t="s">
        <v>19</v>
      </c>
      <c r="J707" s="17">
        <v>900</v>
      </c>
      <c r="K707" s="17">
        <v>8500</v>
      </c>
      <c r="L707" s="17">
        <v>8000</v>
      </c>
      <c r="M707" s="17">
        <v>8250</v>
      </c>
      <c r="N707" s="16" t="s">
        <v>213</v>
      </c>
      <c r="O707" s="18" t="s">
        <v>155</v>
      </c>
      <c r="P707" s="2">
        <f>+Precio_diario_frutas[[#This Row],[Precio promedio ponderado]]/Q707</f>
        <v>1178.5714285714287</v>
      </c>
      <c r="Q707" s="17">
        <f>+VLOOKUP(Precio_diario_frutas[[#This Row],[Unidad de comercialización]],Codigos_kg[],2,0)</f>
        <v>7</v>
      </c>
    </row>
    <row r="708" spans="1:17" x14ac:dyDescent="0.35">
      <c r="A708" s="8" t="s">
        <v>142</v>
      </c>
      <c r="B708" s="3" t="str">
        <f>+VLOOKUP(A708,Codigos_mercados_mayoristas[],2,0)</f>
        <v>Metropolitana</v>
      </c>
      <c r="C708" s="4">
        <v>44147</v>
      </c>
      <c r="D708" s="3">
        <f>+VLOOKUP(A708,Codigos_mercados_mayoristas[],3,0)</f>
        <v>13</v>
      </c>
      <c r="E708" s="11" t="s">
        <v>655</v>
      </c>
      <c r="F708" s="3" t="str">
        <f>+VLOOKUP(G708,Codigos_class_frutas[],2,0)</f>
        <v>Berries</v>
      </c>
      <c r="G708" s="16" t="s">
        <v>212</v>
      </c>
      <c r="H708" s="16" t="s">
        <v>12</v>
      </c>
      <c r="I708" s="16" t="s">
        <v>19</v>
      </c>
      <c r="J708" s="17">
        <v>450</v>
      </c>
      <c r="K708" s="17">
        <v>8000</v>
      </c>
      <c r="L708" s="17">
        <v>8000</v>
      </c>
      <c r="M708" s="17">
        <v>8000</v>
      </c>
      <c r="N708" s="16" t="s">
        <v>213</v>
      </c>
      <c r="O708" s="18" t="s">
        <v>118</v>
      </c>
      <c r="P708" s="2">
        <f>+Precio_diario_frutas[[#This Row],[Precio promedio ponderado]]/Q708</f>
        <v>1142.8571428571429</v>
      </c>
      <c r="Q708" s="17">
        <f>+VLOOKUP(Precio_diario_frutas[[#This Row],[Unidad de comercialización]],Codigos_kg[],2,0)</f>
        <v>7</v>
      </c>
    </row>
    <row r="709" spans="1:17" x14ac:dyDescent="0.35">
      <c r="A709" s="8" t="s">
        <v>142</v>
      </c>
      <c r="B709" s="3" t="str">
        <f>+VLOOKUP(A709,Codigos_mercados_mayoristas[],2,0)</f>
        <v>Metropolitana</v>
      </c>
      <c r="C709" s="4">
        <v>44147</v>
      </c>
      <c r="D709" s="3">
        <f>+VLOOKUP(A709,Codigos_mercados_mayoristas[],3,0)</f>
        <v>13</v>
      </c>
      <c r="E709" s="11" t="s">
        <v>655</v>
      </c>
      <c r="F709" s="3" t="str">
        <f>+VLOOKUP(G709,Codigos_class_frutas[],2,0)</f>
        <v>Berries</v>
      </c>
      <c r="G709" s="16" t="s">
        <v>212</v>
      </c>
      <c r="H709" s="16" t="s">
        <v>12</v>
      </c>
      <c r="I709" s="16" t="s">
        <v>13</v>
      </c>
      <c r="J709" s="17">
        <v>500</v>
      </c>
      <c r="K709" s="17">
        <v>6000</v>
      </c>
      <c r="L709" s="17">
        <v>6000</v>
      </c>
      <c r="M709" s="17">
        <v>6000</v>
      </c>
      <c r="N709" s="16" t="s">
        <v>213</v>
      </c>
      <c r="O709" s="18" t="s">
        <v>155</v>
      </c>
      <c r="P709" s="2">
        <f>+Precio_diario_frutas[[#This Row],[Precio promedio ponderado]]/Q709</f>
        <v>857.14285714285711</v>
      </c>
      <c r="Q709" s="17">
        <f>+VLOOKUP(Precio_diario_frutas[[#This Row],[Unidad de comercialización]],Codigos_kg[],2,0)</f>
        <v>7</v>
      </c>
    </row>
    <row r="710" spans="1:17" x14ac:dyDescent="0.35">
      <c r="A710" s="8" t="s">
        <v>142</v>
      </c>
      <c r="B710" s="3" t="str">
        <f>+VLOOKUP(A710,Codigos_mercados_mayoristas[],2,0)</f>
        <v>Metropolitana</v>
      </c>
      <c r="C710" s="4">
        <v>44147</v>
      </c>
      <c r="D710" s="3">
        <f>+VLOOKUP(A710,Codigos_mercados_mayoristas[],3,0)</f>
        <v>13</v>
      </c>
      <c r="E710" s="11" t="s">
        <v>655</v>
      </c>
      <c r="F710" s="3" t="str">
        <f>+VLOOKUP(G710,Codigos_class_frutas[],2,0)</f>
        <v>Berries</v>
      </c>
      <c r="G710" s="16" t="s">
        <v>212</v>
      </c>
      <c r="H710" s="16" t="s">
        <v>12</v>
      </c>
      <c r="I710" s="16" t="s">
        <v>13</v>
      </c>
      <c r="J710" s="17">
        <v>450</v>
      </c>
      <c r="K710" s="17">
        <v>6000</v>
      </c>
      <c r="L710" s="17">
        <v>6000</v>
      </c>
      <c r="M710" s="17">
        <v>6000</v>
      </c>
      <c r="N710" s="16" t="s">
        <v>213</v>
      </c>
      <c r="O710" s="18" t="s">
        <v>118</v>
      </c>
      <c r="P710" s="2">
        <f>+Precio_diario_frutas[[#This Row],[Precio promedio ponderado]]/Q710</f>
        <v>857.14285714285711</v>
      </c>
      <c r="Q710" s="17">
        <f>+VLOOKUP(Precio_diario_frutas[[#This Row],[Unidad de comercialización]],Codigos_kg[],2,0)</f>
        <v>7</v>
      </c>
    </row>
    <row r="711" spans="1:17" x14ac:dyDescent="0.35">
      <c r="A711" s="8" t="s">
        <v>142</v>
      </c>
      <c r="B711" s="3" t="str">
        <f>+VLOOKUP(A711,Codigos_mercados_mayoristas[],2,0)</f>
        <v>Metropolitana</v>
      </c>
      <c r="C711" s="4">
        <v>44147</v>
      </c>
      <c r="D711" s="3">
        <f>+VLOOKUP(A711,Codigos_mercados_mayoristas[],3,0)</f>
        <v>13</v>
      </c>
      <c r="E711" s="11" t="s">
        <v>655</v>
      </c>
      <c r="F711" s="3" t="str">
        <f>+VLOOKUP(G711,Codigos_class_frutas[],2,0)</f>
        <v>Cítricos</v>
      </c>
      <c r="G711" s="16" t="s">
        <v>214</v>
      </c>
      <c r="H711" s="16" t="s">
        <v>12</v>
      </c>
      <c r="I711" s="16" t="s">
        <v>215</v>
      </c>
      <c r="J711" s="17">
        <v>34</v>
      </c>
      <c r="K711" s="17">
        <v>140000</v>
      </c>
      <c r="L711" s="17">
        <v>140000</v>
      </c>
      <c r="M711" s="17">
        <v>140000</v>
      </c>
      <c r="N711" s="16" t="s">
        <v>270</v>
      </c>
      <c r="O711" s="18" t="s">
        <v>155</v>
      </c>
      <c r="P711" s="2">
        <f>+Precio_diario_frutas[[#This Row],[Precio promedio ponderado]]/Q711</f>
        <v>311.11111111111109</v>
      </c>
      <c r="Q711" s="17">
        <f>+VLOOKUP(Precio_diario_frutas[[#This Row],[Unidad de comercialización]],Codigos_kg[],2,0)</f>
        <v>450</v>
      </c>
    </row>
    <row r="712" spans="1:17" x14ac:dyDescent="0.35">
      <c r="A712" s="8" t="s">
        <v>142</v>
      </c>
      <c r="B712" s="3" t="str">
        <f>+VLOOKUP(A712,Codigos_mercados_mayoristas[],2,0)</f>
        <v>Metropolitana</v>
      </c>
      <c r="C712" s="4">
        <v>44147</v>
      </c>
      <c r="D712" s="3">
        <f>+VLOOKUP(A712,Codigos_mercados_mayoristas[],3,0)</f>
        <v>13</v>
      </c>
      <c r="E712" s="11" t="s">
        <v>655</v>
      </c>
      <c r="F712" s="3" t="str">
        <f>+VLOOKUP(G712,Codigos_class_frutas[],2,0)</f>
        <v>Cítricos</v>
      </c>
      <c r="G712" s="16" t="s">
        <v>214</v>
      </c>
      <c r="H712" s="16" t="s">
        <v>12</v>
      </c>
      <c r="I712" s="16" t="s">
        <v>215</v>
      </c>
      <c r="J712" s="17">
        <v>730</v>
      </c>
      <c r="K712" s="17">
        <v>7000</v>
      </c>
      <c r="L712" s="17">
        <v>6500</v>
      </c>
      <c r="M712" s="17">
        <v>6774</v>
      </c>
      <c r="N712" s="16" t="s">
        <v>121</v>
      </c>
      <c r="O712" s="18" t="s">
        <v>45</v>
      </c>
      <c r="P712" s="2">
        <f>+Precio_diario_frutas[[#This Row],[Precio promedio ponderado]]/Q712</f>
        <v>376.33333333333331</v>
      </c>
      <c r="Q712" s="17">
        <f>+VLOOKUP(Precio_diario_frutas[[#This Row],[Unidad de comercialización]],Codigos_kg[],2,0)</f>
        <v>18</v>
      </c>
    </row>
    <row r="713" spans="1:17" x14ac:dyDescent="0.35">
      <c r="A713" s="8" t="s">
        <v>142</v>
      </c>
      <c r="B713" s="3" t="str">
        <f>+VLOOKUP(A713,Codigos_mercados_mayoristas[],2,0)</f>
        <v>Metropolitana</v>
      </c>
      <c r="C713" s="4">
        <v>44147</v>
      </c>
      <c r="D713" s="3">
        <f>+VLOOKUP(A713,Codigos_mercados_mayoristas[],3,0)</f>
        <v>13</v>
      </c>
      <c r="E713" s="11" t="s">
        <v>655</v>
      </c>
      <c r="F713" s="3" t="str">
        <f>+VLOOKUP(G713,Codigos_class_frutas[],2,0)</f>
        <v>Cítricos</v>
      </c>
      <c r="G713" s="16" t="s">
        <v>214</v>
      </c>
      <c r="H713" s="16" t="s">
        <v>12</v>
      </c>
      <c r="I713" s="16" t="s">
        <v>215</v>
      </c>
      <c r="J713" s="17">
        <v>920</v>
      </c>
      <c r="K713" s="17">
        <v>7500</v>
      </c>
      <c r="L713" s="17">
        <v>7000</v>
      </c>
      <c r="M713" s="17">
        <v>7261</v>
      </c>
      <c r="N713" s="16" t="s">
        <v>121</v>
      </c>
      <c r="O713" s="18" t="s">
        <v>155</v>
      </c>
      <c r="P713" s="2">
        <f>+Precio_diario_frutas[[#This Row],[Precio promedio ponderado]]/Q713</f>
        <v>403.38888888888891</v>
      </c>
      <c r="Q713" s="17">
        <f>+VLOOKUP(Precio_diario_frutas[[#This Row],[Unidad de comercialización]],Codigos_kg[],2,0)</f>
        <v>18</v>
      </c>
    </row>
    <row r="714" spans="1:17" x14ac:dyDescent="0.35">
      <c r="A714" s="8" t="s">
        <v>142</v>
      </c>
      <c r="B714" s="3" t="str">
        <f>+VLOOKUP(A714,Codigos_mercados_mayoristas[],2,0)</f>
        <v>Metropolitana</v>
      </c>
      <c r="C714" s="4">
        <v>44147</v>
      </c>
      <c r="D714" s="3">
        <f>+VLOOKUP(A714,Codigos_mercados_mayoristas[],3,0)</f>
        <v>13</v>
      </c>
      <c r="E714" s="11" t="s">
        <v>655</v>
      </c>
      <c r="F714" s="3" t="str">
        <f>+VLOOKUP(G714,Codigos_class_frutas[],2,0)</f>
        <v>Cítricos</v>
      </c>
      <c r="G714" s="16" t="s">
        <v>214</v>
      </c>
      <c r="H714" s="16" t="s">
        <v>12</v>
      </c>
      <c r="I714" s="16" t="s">
        <v>215</v>
      </c>
      <c r="J714" s="17">
        <v>560</v>
      </c>
      <c r="K714" s="17">
        <v>7000</v>
      </c>
      <c r="L714" s="17">
        <v>7000</v>
      </c>
      <c r="M714" s="17">
        <v>7000</v>
      </c>
      <c r="N714" s="16" t="s">
        <v>121</v>
      </c>
      <c r="O714" s="18" t="s">
        <v>273</v>
      </c>
      <c r="P714" s="2">
        <f>+Precio_diario_frutas[[#This Row],[Precio promedio ponderado]]/Q714</f>
        <v>388.88888888888891</v>
      </c>
      <c r="Q714" s="17">
        <f>+VLOOKUP(Precio_diario_frutas[[#This Row],[Unidad de comercialización]],Codigos_kg[],2,0)</f>
        <v>18</v>
      </c>
    </row>
    <row r="715" spans="1:17" x14ac:dyDescent="0.35">
      <c r="A715" s="8" t="s">
        <v>142</v>
      </c>
      <c r="B715" s="3" t="str">
        <f>+VLOOKUP(A715,Codigos_mercados_mayoristas[],2,0)</f>
        <v>Metropolitana</v>
      </c>
      <c r="C715" s="4">
        <v>44147</v>
      </c>
      <c r="D715" s="3">
        <f>+VLOOKUP(A715,Codigos_mercados_mayoristas[],3,0)</f>
        <v>13</v>
      </c>
      <c r="E715" s="11" t="s">
        <v>655</v>
      </c>
      <c r="F715" s="3" t="str">
        <f>+VLOOKUP(G715,Codigos_class_frutas[],2,0)</f>
        <v>Cítricos</v>
      </c>
      <c r="G715" s="16" t="s">
        <v>214</v>
      </c>
      <c r="H715" s="16" t="s">
        <v>12</v>
      </c>
      <c r="I715" s="16" t="s">
        <v>271</v>
      </c>
      <c r="J715" s="17">
        <v>540</v>
      </c>
      <c r="K715" s="17">
        <v>8000</v>
      </c>
      <c r="L715" s="17">
        <v>8000</v>
      </c>
      <c r="M715" s="17">
        <v>8000</v>
      </c>
      <c r="N715" s="16" t="s">
        <v>121</v>
      </c>
      <c r="O715" s="18" t="s">
        <v>155</v>
      </c>
      <c r="P715" s="2">
        <f>+Precio_diario_frutas[[#This Row],[Precio promedio ponderado]]/Q715</f>
        <v>444.44444444444446</v>
      </c>
      <c r="Q715" s="17">
        <f>+VLOOKUP(Precio_diario_frutas[[#This Row],[Unidad de comercialización]],Codigos_kg[],2,0)</f>
        <v>18</v>
      </c>
    </row>
    <row r="716" spans="1:17" x14ac:dyDescent="0.35">
      <c r="A716" s="8" t="s">
        <v>142</v>
      </c>
      <c r="B716" s="3" t="str">
        <f>+VLOOKUP(A716,Codigos_mercados_mayoristas[],2,0)</f>
        <v>Metropolitana</v>
      </c>
      <c r="C716" s="4">
        <v>44147</v>
      </c>
      <c r="D716" s="3">
        <f>+VLOOKUP(A716,Codigos_mercados_mayoristas[],3,0)</f>
        <v>13</v>
      </c>
      <c r="E716" s="11" t="s">
        <v>655</v>
      </c>
      <c r="F716" s="3" t="str">
        <f>+VLOOKUP(G716,Codigos_class_frutas[],2,0)</f>
        <v>Cítricos</v>
      </c>
      <c r="G716" s="16" t="s">
        <v>214</v>
      </c>
      <c r="H716" s="16" t="s">
        <v>12</v>
      </c>
      <c r="I716" s="16" t="s">
        <v>216</v>
      </c>
      <c r="J716" s="17">
        <v>14</v>
      </c>
      <c r="K716" s="17">
        <v>120000</v>
      </c>
      <c r="L716" s="17">
        <v>120000</v>
      </c>
      <c r="M716" s="17">
        <v>120000</v>
      </c>
      <c r="N716" s="16" t="s">
        <v>270</v>
      </c>
      <c r="O716" s="18" t="s">
        <v>155</v>
      </c>
      <c r="P716" s="2">
        <f>+Precio_diario_frutas[[#This Row],[Precio promedio ponderado]]/Q716</f>
        <v>266.66666666666669</v>
      </c>
      <c r="Q716" s="17">
        <f>+VLOOKUP(Precio_diario_frutas[[#This Row],[Unidad de comercialización]],Codigos_kg[],2,0)</f>
        <v>450</v>
      </c>
    </row>
    <row r="717" spans="1:17" x14ac:dyDescent="0.35">
      <c r="A717" s="8" t="s">
        <v>142</v>
      </c>
      <c r="B717" s="3" t="str">
        <f>+VLOOKUP(A717,Codigos_mercados_mayoristas[],2,0)</f>
        <v>Metropolitana</v>
      </c>
      <c r="C717" s="4">
        <v>44147</v>
      </c>
      <c r="D717" s="3">
        <f>+VLOOKUP(A717,Codigos_mercados_mayoristas[],3,0)</f>
        <v>13</v>
      </c>
      <c r="E717" s="11" t="s">
        <v>655</v>
      </c>
      <c r="F717" s="3" t="str">
        <f>+VLOOKUP(G717,Codigos_class_frutas[],2,0)</f>
        <v>Cítricos</v>
      </c>
      <c r="G717" s="16" t="s">
        <v>214</v>
      </c>
      <c r="H717" s="16" t="s">
        <v>12</v>
      </c>
      <c r="I717" s="16" t="s">
        <v>216</v>
      </c>
      <c r="J717" s="17">
        <v>910</v>
      </c>
      <c r="K717" s="17">
        <v>6000</v>
      </c>
      <c r="L717" s="17">
        <v>5500</v>
      </c>
      <c r="M717" s="17">
        <v>5692</v>
      </c>
      <c r="N717" s="16" t="s">
        <v>121</v>
      </c>
      <c r="O717" s="18" t="s">
        <v>45</v>
      </c>
      <c r="P717" s="2">
        <f>+Precio_diario_frutas[[#This Row],[Precio promedio ponderado]]/Q717</f>
        <v>316.22222222222223</v>
      </c>
      <c r="Q717" s="17">
        <f>+VLOOKUP(Precio_diario_frutas[[#This Row],[Unidad de comercialización]],Codigos_kg[],2,0)</f>
        <v>18</v>
      </c>
    </row>
    <row r="718" spans="1:17" x14ac:dyDescent="0.35">
      <c r="A718" s="8" t="s">
        <v>142</v>
      </c>
      <c r="B718" s="3" t="str">
        <f>+VLOOKUP(A718,Codigos_mercados_mayoristas[],2,0)</f>
        <v>Metropolitana</v>
      </c>
      <c r="C718" s="4">
        <v>44147</v>
      </c>
      <c r="D718" s="3">
        <f>+VLOOKUP(A718,Codigos_mercados_mayoristas[],3,0)</f>
        <v>13</v>
      </c>
      <c r="E718" s="11" t="s">
        <v>655</v>
      </c>
      <c r="F718" s="3" t="str">
        <f>+VLOOKUP(G718,Codigos_class_frutas[],2,0)</f>
        <v>Cítricos</v>
      </c>
      <c r="G718" s="16" t="s">
        <v>214</v>
      </c>
      <c r="H718" s="16" t="s">
        <v>12</v>
      </c>
      <c r="I718" s="16" t="s">
        <v>216</v>
      </c>
      <c r="J718" s="17">
        <v>740</v>
      </c>
      <c r="K718" s="17">
        <v>6000</v>
      </c>
      <c r="L718" s="17">
        <v>5500</v>
      </c>
      <c r="M718" s="17">
        <v>5757</v>
      </c>
      <c r="N718" s="16" t="s">
        <v>121</v>
      </c>
      <c r="O718" s="18" t="s">
        <v>155</v>
      </c>
      <c r="P718" s="2">
        <f>+Precio_diario_frutas[[#This Row],[Precio promedio ponderado]]/Q718</f>
        <v>319.83333333333331</v>
      </c>
      <c r="Q718" s="17">
        <f>+VLOOKUP(Precio_diario_frutas[[#This Row],[Unidad de comercialización]],Codigos_kg[],2,0)</f>
        <v>18</v>
      </c>
    </row>
    <row r="719" spans="1:17" x14ac:dyDescent="0.35">
      <c r="A719" s="8" t="s">
        <v>142</v>
      </c>
      <c r="B719" s="3" t="str">
        <f>+VLOOKUP(A719,Codigos_mercados_mayoristas[],2,0)</f>
        <v>Metropolitana</v>
      </c>
      <c r="C719" s="4">
        <v>44147</v>
      </c>
      <c r="D719" s="3">
        <f>+VLOOKUP(A719,Codigos_mercados_mayoristas[],3,0)</f>
        <v>13</v>
      </c>
      <c r="E719" s="11" t="s">
        <v>655</v>
      </c>
      <c r="F719" s="3" t="str">
        <f>+VLOOKUP(G719,Codigos_class_frutas[],2,0)</f>
        <v>Cítricos</v>
      </c>
      <c r="G719" s="16" t="s">
        <v>214</v>
      </c>
      <c r="H719" s="16" t="s">
        <v>12</v>
      </c>
      <c r="I719" s="16" t="s">
        <v>216</v>
      </c>
      <c r="J719" s="17">
        <v>380</v>
      </c>
      <c r="K719" s="17">
        <v>6000</v>
      </c>
      <c r="L719" s="17">
        <v>6000</v>
      </c>
      <c r="M719" s="17">
        <v>6000</v>
      </c>
      <c r="N719" s="16" t="s">
        <v>121</v>
      </c>
      <c r="O719" s="18" t="s">
        <v>273</v>
      </c>
      <c r="P719" s="2">
        <f>+Precio_diario_frutas[[#This Row],[Precio promedio ponderado]]/Q719</f>
        <v>333.33333333333331</v>
      </c>
      <c r="Q719" s="17">
        <f>+VLOOKUP(Precio_diario_frutas[[#This Row],[Unidad de comercialización]],Codigos_kg[],2,0)</f>
        <v>18</v>
      </c>
    </row>
    <row r="720" spans="1:17" x14ac:dyDescent="0.35">
      <c r="A720" s="8" t="s">
        <v>142</v>
      </c>
      <c r="B720" s="3" t="str">
        <f>+VLOOKUP(A720,Codigos_mercados_mayoristas[],2,0)</f>
        <v>Metropolitana</v>
      </c>
      <c r="C720" s="4">
        <v>44147</v>
      </c>
      <c r="D720" s="3">
        <f>+VLOOKUP(A720,Codigos_mercados_mayoristas[],3,0)</f>
        <v>13</v>
      </c>
      <c r="E720" s="11" t="s">
        <v>655</v>
      </c>
      <c r="F720" s="3" t="str">
        <f>+VLOOKUP(G720,Codigos_class_frutas[],2,0)</f>
        <v>Cítricos</v>
      </c>
      <c r="G720" s="16" t="s">
        <v>214</v>
      </c>
      <c r="H720" s="16" t="s">
        <v>12</v>
      </c>
      <c r="I720" s="16" t="s">
        <v>272</v>
      </c>
      <c r="J720" s="17">
        <v>330</v>
      </c>
      <c r="K720" s="17">
        <v>7000</v>
      </c>
      <c r="L720" s="17">
        <v>7000</v>
      </c>
      <c r="M720" s="17">
        <v>7000</v>
      </c>
      <c r="N720" s="16" t="s">
        <v>121</v>
      </c>
      <c r="O720" s="18" t="s">
        <v>155</v>
      </c>
      <c r="P720" s="2">
        <f>+Precio_diario_frutas[[#This Row],[Precio promedio ponderado]]/Q720</f>
        <v>388.88888888888891</v>
      </c>
      <c r="Q720" s="17">
        <f>+VLOOKUP(Precio_diario_frutas[[#This Row],[Unidad de comercialización]],Codigos_kg[],2,0)</f>
        <v>18</v>
      </c>
    </row>
    <row r="721" spans="1:17" x14ac:dyDescent="0.35">
      <c r="A721" s="8" t="s">
        <v>142</v>
      </c>
      <c r="B721" s="3" t="str">
        <f>+VLOOKUP(A721,Codigos_mercados_mayoristas[],2,0)</f>
        <v>Metropolitana</v>
      </c>
      <c r="C721" s="4">
        <v>44147</v>
      </c>
      <c r="D721" s="3">
        <f>+VLOOKUP(A721,Codigos_mercados_mayoristas[],3,0)</f>
        <v>13</v>
      </c>
      <c r="E721" s="11" t="s">
        <v>655</v>
      </c>
      <c r="F721" s="3" t="str">
        <f>+VLOOKUP(G721,Codigos_class_frutas[],2,0)</f>
        <v>Cítricos</v>
      </c>
      <c r="G721" s="16" t="s">
        <v>214</v>
      </c>
      <c r="H721" s="16" t="s">
        <v>12</v>
      </c>
      <c r="I721" s="16" t="s">
        <v>217</v>
      </c>
      <c r="J721" s="17">
        <v>470</v>
      </c>
      <c r="K721" s="17">
        <v>4500</v>
      </c>
      <c r="L721" s="17">
        <v>4000</v>
      </c>
      <c r="M721" s="17">
        <v>4128</v>
      </c>
      <c r="N721" s="16" t="s">
        <v>121</v>
      </c>
      <c r="O721" s="18" t="s">
        <v>45</v>
      </c>
      <c r="P721" s="2">
        <f>+Precio_diario_frutas[[#This Row],[Precio promedio ponderado]]/Q721</f>
        <v>229.33333333333334</v>
      </c>
      <c r="Q721" s="17">
        <f>+VLOOKUP(Precio_diario_frutas[[#This Row],[Unidad de comercialización]],Codigos_kg[],2,0)</f>
        <v>18</v>
      </c>
    </row>
    <row r="722" spans="1:17" x14ac:dyDescent="0.35">
      <c r="A722" s="8" t="s">
        <v>142</v>
      </c>
      <c r="B722" s="3" t="str">
        <f>+VLOOKUP(A722,Codigos_mercados_mayoristas[],2,0)</f>
        <v>Metropolitana</v>
      </c>
      <c r="C722" s="4">
        <v>44147</v>
      </c>
      <c r="D722" s="3">
        <f>+VLOOKUP(A722,Codigos_mercados_mayoristas[],3,0)</f>
        <v>13</v>
      </c>
      <c r="E722" s="11" t="s">
        <v>655</v>
      </c>
      <c r="F722" s="3" t="str">
        <f>+VLOOKUP(G722,Codigos_class_frutas[],2,0)</f>
        <v>Cítricos</v>
      </c>
      <c r="G722" s="16" t="s">
        <v>214</v>
      </c>
      <c r="H722" s="16" t="s">
        <v>12</v>
      </c>
      <c r="I722" s="16" t="s">
        <v>217</v>
      </c>
      <c r="J722" s="17">
        <v>390</v>
      </c>
      <c r="K722" s="17">
        <v>4500</v>
      </c>
      <c r="L722" s="17">
        <v>4500</v>
      </c>
      <c r="M722" s="17">
        <v>4500</v>
      </c>
      <c r="N722" s="16" t="s">
        <v>121</v>
      </c>
      <c r="O722" s="18" t="s">
        <v>155</v>
      </c>
      <c r="P722" s="2">
        <f>+Precio_diario_frutas[[#This Row],[Precio promedio ponderado]]/Q722</f>
        <v>250</v>
      </c>
      <c r="Q722" s="17">
        <f>+VLOOKUP(Precio_diario_frutas[[#This Row],[Unidad de comercialización]],Codigos_kg[],2,0)</f>
        <v>18</v>
      </c>
    </row>
    <row r="723" spans="1:17" x14ac:dyDescent="0.35">
      <c r="A723" s="8" t="s">
        <v>142</v>
      </c>
      <c r="B723" s="3" t="str">
        <f>+VLOOKUP(A723,Codigos_mercados_mayoristas[],2,0)</f>
        <v>Metropolitana</v>
      </c>
      <c r="C723" s="4">
        <v>44147</v>
      </c>
      <c r="D723" s="3">
        <f>+VLOOKUP(A723,Codigos_mercados_mayoristas[],3,0)</f>
        <v>13</v>
      </c>
      <c r="E723" s="11" t="s">
        <v>655</v>
      </c>
      <c r="F723" s="3" t="str">
        <f>+VLOOKUP(G723,Codigos_class_frutas[],2,0)</f>
        <v>Cítricos</v>
      </c>
      <c r="G723" s="16" t="s">
        <v>218</v>
      </c>
      <c r="H723" s="16" t="s">
        <v>260</v>
      </c>
      <c r="I723" s="16" t="s">
        <v>200</v>
      </c>
      <c r="J723" s="17">
        <v>10</v>
      </c>
      <c r="K723" s="17">
        <v>300000</v>
      </c>
      <c r="L723" s="17">
        <v>270000</v>
      </c>
      <c r="M723" s="17">
        <v>288000</v>
      </c>
      <c r="N723" s="16" t="s">
        <v>270</v>
      </c>
      <c r="O723" s="18" t="s">
        <v>273</v>
      </c>
      <c r="P723" s="2">
        <f>+Precio_diario_frutas[[#This Row],[Precio promedio ponderado]]/Q723</f>
        <v>640</v>
      </c>
      <c r="Q723" s="17">
        <f>+VLOOKUP(Precio_diario_frutas[[#This Row],[Unidad de comercialización]],Codigos_kg[],2,0)</f>
        <v>450</v>
      </c>
    </row>
    <row r="724" spans="1:17" x14ac:dyDescent="0.35">
      <c r="A724" s="8" t="s">
        <v>142</v>
      </c>
      <c r="B724" s="3" t="str">
        <f>+VLOOKUP(A724,Codigos_mercados_mayoristas[],2,0)</f>
        <v>Metropolitana</v>
      </c>
      <c r="C724" s="4">
        <v>44147</v>
      </c>
      <c r="D724" s="3">
        <f>+VLOOKUP(A724,Codigos_mercados_mayoristas[],3,0)</f>
        <v>13</v>
      </c>
      <c r="E724" s="11" t="s">
        <v>655</v>
      </c>
      <c r="F724" s="3" t="str">
        <f>+VLOOKUP(G724,Codigos_class_frutas[],2,0)</f>
        <v>Cítricos</v>
      </c>
      <c r="G724" s="16" t="s">
        <v>218</v>
      </c>
      <c r="H724" s="16" t="s">
        <v>260</v>
      </c>
      <c r="I724" s="16" t="s">
        <v>19</v>
      </c>
      <c r="J724" s="17">
        <v>20</v>
      </c>
      <c r="K724" s="17">
        <v>225000</v>
      </c>
      <c r="L724" s="17">
        <v>202500</v>
      </c>
      <c r="M724" s="17">
        <v>216000</v>
      </c>
      <c r="N724" s="16" t="s">
        <v>270</v>
      </c>
      <c r="O724" s="18" t="s">
        <v>273</v>
      </c>
      <c r="P724" s="2">
        <f>+Precio_diario_frutas[[#This Row],[Precio promedio ponderado]]/Q724</f>
        <v>480</v>
      </c>
      <c r="Q724" s="17">
        <f>+VLOOKUP(Precio_diario_frutas[[#This Row],[Unidad de comercialización]],Codigos_kg[],2,0)</f>
        <v>450</v>
      </c>
    </row>
    <row r="725" spans="1:17" x14ac:dyDescent="0.35">
      <c r="A725" s="8" t="s">
        <v>142</v>
      </c>
      <c r="B725" s="3" t="str">
        <f>+VLOOKUP(A725,Codigos_mercados_mayoristas[],2,0)</f>
        <v>Metropolitana</v>
      </c>
      <c r="C725" s="4">
        <v>44147</v>
      </c>
      <c r="D725" s="3">
        <f>+VLOOKUP(A725,Codigos_mercados_mayoristas[],3,0)</f>
        <v>13</v>
      </c>
      <c r="E725" s="11" t="s">
        <v>655</v>
      </c>
      <c r="F725" s="3" t="str">
        <f>+VLOOKUP(G725,Codigos_class_frutas[],2,0)</f>
        <v>Cítricos</v>
      </c>
      <c r="G725" s="16" t="s">
        <v>218</v>
      </c>
      <c r="H725" s="16" t="s">
        <v>260</v>
      </c>
      <c r="I725" s="16" t="s">
        <v>13</v>
      </c>
      <c r="J725" s="17">
        <v>10</v>
      </c>
      <c r="K725" s="17">
        <v>180000</v>
      </c>
      <c r="L725" s="17">
        <v>180000</v>
      </c>
      <c r="M725" s="17">
        <v>180000</v>
      </c>
      <c r="N725" s="16" t="s">
        <v>270</v>
      </c>
      <c r="O725" s="18" t="s">
        <v>273</v>
      </c>
      <c r="P725" s="2">
        <f>+Precio_diario_frutas[[#This Row],[Precio promedio ponderado]]/Q725</f>
        <v>400</v>
      </c>
      <c r="Q725" s="17">
        <f>+VLOOKUP(Precio_diario_frutas[[#This Row],[Unidad de comercialización]],Codigos_kg[],2,0)</f>
        <v>450</v>
      </c>
    </row>
    <row r="726" spans="1:17" x14ac:dyDescent="0.35">
      <c r="A726" s="8" t="s">
        <v>142</v>
      </c>
      <c r="B726" s="3" t="str">
        <f>+VLOOKUP(A726,Codigos_mercados_mayoristas[],2,0)</f>
        <v>Metropolitana</v>
      </c>
      <c r="C726" s="4">
        <v>44147</v>
      </c>
      <c r="D726" s="3">
        <f>+VLOOKUP(A726,Codigos_mercados_mayoristas[],3,0)</f>
        <v>13</v>
      </c>
      <c r="E726" s="11" t="s">
        <v>655</v>
      </c>
      <c r="F726" s="3" t="str">
        <f>+VLOOKUP(G726,Codigos_class_frutas[],2,0)</f>
        <v>Cítricos</v>
      </c>
      <c r="G726" s="16" t="s">
        <v>218</v>
      </c>
      <c r="H726" s="16" t="s">
        <v>260</v>
      </c>
      <c r="I726" s="16" t="s">
        <v>16</v>
      </c>
      <c r="J726" s="17">
        <v>7</v>
      </c>
      <c r="K726" s="17">
        <v>135000</v>
      </c>
      <c r="L726" s="17">
        <v>135000</v>
      </c>
      <c r="M726" s="17">
        <v>135000</v>
      </c>
      <c r="N726" s="16" t="s">
        <v>270</v>
      </c>
      <c r="O726" s="18" t="s">
        <v>273</v>
      </c>
      <c r="P726" s="2">
        <f>+Precio_diario_frutas[[#This Row],[Precio promedio ponderado]]/Q726</f>
        <v>300</v>
      </c>
      <c r="Q726" s="17">
        <f>+VLOOKUP(Precio_diario_frutas[[#This Row],[Unidad de comercialización]],Codigos_kg[],2,0)</f>
        <v>450</v>
      </c>
    </row>
    <row r="727" spans="1:17" x14ac:dyDescent="0.35">
      <c r="A727" s="8" t="s">
        <v>142</v>
      </c>
      <c r="B727" s="3" t="str">
        <f>+VLOOKUP(A727,Codigos_mercados_mayoristas[],2,0)</f>
        <v>Metropolitana</v>
      </c>
      <c r="C727" s="4">
        <v>44147</v>
      </c>
      <c r="D727" s="3">
        <f>+VLOOKUP(A727,Codigos_mercados_mayoristas[],3,0)</f>
        <v>13</v>
      </c>
      <c r="E727" s="11" t="s">
        <v>655</v>
      </c>
      <c r="F727" s="3" t="str">
        <f>+VLOOKUP(G727,Codigos_class_frutas[],2,0)</f>
        <v>Cítricos</v>
      </c>
      <c r="G727" s="16" t="s">
        <v>218</v>
      </c>
      <c r="H727" s="16" t="s">
        <v>219</v>
      </c>
      <c r="I727" s="16" t="s">
        <v>200</v>
      </c>
      <c r="J727" s="17">
        <v>5</v>
      </c>
      <c r="K727" s="17">
        <v>280000</v>
      </c>
      <c r="L727" s="17">
        <v>280000</v>
      </c>
      <c r="M727" s="17">
        <v>280000</v>
      </c>
      <c r="N727" s="16" t="s">
        <v>270</v>
      </c>
      <c r="O727" s="18" t="s">
        <v>139</v>
      </c>
      <c r="P727" s="2">
        <f>+Precio_diario_frutas[[#This Row],[Precio promedio ponderado]]/Q727</f>
        <v>622.22222222222217</v>
      </c>
      <c r="Q727" s="17">
        <f>+VLOOKUP(Precio_diario_frutas[[#This Row],[Unidad de comercialización]],Codigos_kg[],2,0)</f>
        <v>450</v>
      </c>
    </row>
    <row r="728" spans="1:17" x14ac:dyDescent="0.35">
      <c r="A728" s="8" t="s">
        <v>142</v>
      </c>
      <c r="B728" s="3" t="str">
        <f>+VLOOKUP(A728,Codigos_mercados_mayoristas[],2,0)</f>
        <v>Metropolitana</v>
      </c>
      <c r="C728" s="4">
        <v>44147</v>
      </c>
      <c r="D728" s="3">
        <f>+VLOOKUP(A728,Codigos_mercados_mayoristas[],3,0)</f>
        <v>13</v>
      </c>
      <c r="E728" s="11" t="s">
        <v>655</v>
      </c>
      <c r="F728" s="3" t="str">
        <f>+VLOOKUP(G728,Codigos_class_frutas[],2,0)</f>
        <v>Cítricos</v>
      </c>
      <c r="G728" s="16" t="s">
        <v>218</v>
      </c>
      <c r="H728" s="16" t="s">
        <v>219</v>
      </c>
      <c r="I728" s="16" t="s">
        <v>19</v>
      </c>
      <c r="J728" s="17">
        <v>10</v>
      </c>
      <c r="K728" s="17">
        <v>202500</v>
      </c>
      <c r="L728" s="17">
        <v>202500</v>
      </c>
      <c r="M728" s="17">
        <v>202500</v>
      </c>
      <c r="N728" s="16" t="s">
        <v>270</v>
      </c>
      <c r="O728" s="18" t="s">
        <v>155</v>
      </c>
      <c r="P728" s="2">
        <f>+Precio_diario_frutas[[#This Row],[Precio promedio ponderado]]/Q728</f>
        <v>450</v>
      </c>
      <c r="Q728" s="17">
        <f>+VLOOKUP(Precio_diario_frutas[[#This Row],[Unidad de comercialización]],Codigos_kg[],2,0)</f>
        <v>450</v>
      </c>
    </row>
    <row r="729" spans="1:17" x14ac:dyDescent="0.35">
      <c r="A729" s="8" t="s">
        <v>142</v>
      </c>
      <c r="B729" s="3" t="str">
        <f>+VLOOKUP(A729,Codigos_mercados_mayoristas[],2,0)</f>
        <v>Metropolitana</v>
      </c>
      <c r="C729" s="4">
        <v>44147</v>
      </c>
      <c r="D729" s="3">
        <f>+VLOOKUP(A729,Codigos_mercados_mayoristas[],3,0)</f>
        <v>13</v>
      </c>
      <c r="E729" s="11" t="s">
        <v>655</v>
      </c>
      <c r="F729" s="3" t="str">
        <f>+VLOOKUP(G729,Codigos_class_frutas[],2,0)</f>
        <v>Cítricos</v>
      </c>
      <c r="G729" s="16" t="s">
        <v>218</v>
      </c>
      <c r="H729" s="16" t="s">
        <v>219</v>
      </c>
      <c r="I729" s="16" t="s">
        <v>19</v>
      </c>
      <c r="J729" s="17">
        <v>12</v>
      </c>
      <c r="K729" s="17">
        <v>265000</v>
      </c>
      <c r="L729" s="17">
        <v>260000</v>
      </c>
      <c r="M729" s="17">
        <v>262500</v>
      </c>
      <c r="N729" s="16" t="s">
        <v>270</v>
      </c>
      <c r="O729" s="18" t="s">
        <v>139</v>
      </c>
      <c r="P729" s="2">
        <f>+Precio_diario_frutas[[#This Row],[Precio promedio ponderado]]/Q729</f>
        <v>583.33333333333337</v>
      </c>
      <c r="Q729" s="17">
        <f>+VLOOKUP(Precio_diario_frutas[[#This Row],[Unidad de comercialización]],Codigos_kg[],2,0)</f>
        <v>450</v>
      </c>
    </row>
    <row r="730" spans="1:17" x14ac:dyDescent="0.35">
      <c r="A730" s="8" t="s">
        <v>142</v>
      </c>
      <c r="B730" s="3" t="str">
        <f>+VLOOKUP(A730,Codigos_mercados_mayoristas[],2,0)</f>
        <v>Metropolitana</v>
      </c>
      <c r="C730" s="4">
        <v>44147</v>
      </c>
      <c r="D730" s="3">
        <f>+VLOOKUP(A730,Codigos_mercados_mayoristas[],3,0)</f>
        <v>13</v>
      </c>
      <c r="E730" s="11" t="s">
        <v>655</v>
      </c>
      <c r="F730" s="3" t="str">
        <f>+VLOOKUP(G730,Codigos_class_frutas[],2,0)</f>
        <v>Cítricos</v>
      </c>
      <c r="G730" s="16" t="s">
        <v>218</v>
      </c>
      <c r="H730" s="16" t="s">
        <v>219</v>
      </c>
      <c r="I730" s="16" t="s">
        <v>13</v>
      </c>
      <c r="J730" s="17">
        <v>14</v>
      </c>
      <c r="K730" s="17">
        <v>170000</v>
      </c>
      <c r="L730" s="17">
        <v>170000</v>
      </c>
      <c r="M730" s="17">
        <v>170000</v>
      </c>
      <c r="N730" s="16" t="s">
        <v>270</v>
      </c>
      <c r="O730" s="18" t="s">
        <v>155</v>
      </c>
      <c r="P730" s="2">
        <f>+Precio_diario_frutas[[#This Row],[Precio promedio ponderado]]/Q730</f>
        <v>377.77777777777777</v>
      </c>
      <c r="Q730" s="17">
        <f>+VLOOKUP(Precio_diario_frutas[[#This Row],[Unidad de comercialización]],Codigos_kg[],2,0)</f>
        <v>450</v>
      </c>
    </row>
    <row r="731" spans="1:17" x14ac:dyDescent="0.35">
      <c r="A731" s="8" t="s">
        <v>142</v>
      </c>
      <c r="B731" s="3" t="str">
        <f>+VLOOKUP(A731,Codigos_mercados_mayoristas[],2,0)</f>
        <v>Metropolitana</v>
      </c>
      <c r="C731" s="4">
        <v>44147</v>
      </c>
      <c r="D731" s="3">
        <f>+VLOOKUP(A731,Codigos_mercados_mayoristas[],3,0)</f>
        <v>13</v>
      </c>
      <c r="E731" s="11" t="s">
        <v>655</v>
      </c>
      <c r="F731" s="3" t="str">
        <f>+VLOOKUP(G731,Codigos_class_frutas[],2,0)</f>
        <v>Cítricos</v>
      </c>
      <c r="G731" s="16" t="s">
        <v>218</v>
      </c>
      <c r="H731" s="16" t="s">
        <v>219</v>
      </c>
      <c r="I731" s="16" t="s">
        <v>16</v>
      </c>
      <c r="J731" s="17">
        <v>8</v>
      </c>
      <c r="K731" s="17">
        <v>120000</v>
      </c>
      <c r="L731" s="17">
        <v>120000</v>
      </c>
      <c r="M731" s="17">
        <v>120000</v>
      </c>
      <c r="N731" s="16" t="s">
        <v>270</v>
      </c>
      <c r="O731" s="18" t="s">
        <v>155</v>
      </c>
      <c r="P731" s="2">
        <f>+Precio_diario_frutas[[#This Row],[Precio promedio ponderado]]/Q731</f>
        <v>266.66666666666669</v>
      </c>
      <c r="Q731" s="17">
        <f>+VLOOKUP(Precio_diario_frutas[[#This Row],[Unidad de comercialización]],Codigos_kg[],2,0)</f>
        <v>450</v>
      </c>
    </row>
    <row r="732" spans="1:17" x14ac:dyDescent="0.35">
      <c r="A732" s="8" t="s">
        <v>142</v>
      </c>
      <c r="B732" s="3" t="str">
        <f>+VLOOKUP(A732,Codigos_mercados_mayoristas[],2,0)</f>
        <v>Metropolitana</v>
      </c>
      <c r="C732" s="4">
        <v>44147</v>
      </c>
      <c r="D732" s="3">
        <f>+VLOOKUP(A732,Codigos_mercados_mayoristas[],3,0)</f>
        <v>13</v>
      </c>
      <c r="E732" s="11" t="s">
        <v>655</v>
      </c>
      <c r="F732" s="3" t="str">
        <f>+VLOOKUP(G732,Codigos_class_frutas[],2,0)</f>
        <v>Tropicales y subtropicales</v>
      </c>
      <c r="G732" s="16" t="s">
        <v>229</v>
      </c>
      <c r="H732" s="16" t="s">
        <v>12</v>
      </c>
      <c r="I732" s="16" t="s">
        <v>200</v>
      </c>
      <c r="J732" s="17">
        <v>275</v>
      </c>
      <c r="K732" s="17">
        <v>7000</v>
      </c>
      <c r="L732" s="17">
        <v>7000</v>
      </c>
      <c r="M732" s="17">
        <v>7000</v>
      </c>
      <c r="N732" s="16" t="s">
        <v>230</v>
      </c>
      <c r="O732" s="18" t="s">
        <v>34</v>
      </c>
      <c r="P732" s="2">
        <f>+Precio_diario_frutas[[#This Row],[Precio promedio ponderado]]/Q732</f>
        <v>1750</v>
      </c>
      <c r="Q732" s="17">
        <f>+VLOOKUP(Precio_diario_frutas[[#This Row],[Unidad de comercialización]],Codigos_kg[],2,0)</f>
        <v>4</v>
      </c>
    </row>
    <row r="733" spans="1:17" x14ac:dyDescent="0.35">
      <c r="A733" s="8" t="s">
        <v>142</v>
      </c>
      <c r="B733" s="3" t="str">
        <f>+VLOOKUP(A733,Codigos_mercados_mayoristas[],2,0)</f>
        <v>Metropolitana</v>
      </c>
      <c r="C733" s="4">
        <v>44147</v>
      </c>
      <c r="D733" s="3">
        <f>+VLOOKUP(A733,Codigos_mercados_mayoristas[],3,0)</f>
        <v>13</v>
      </c>
      <c r="E733" s="11" t="s">
        <v>655</v>
      </c>
      <c r="F733" s="3" t="str">
        <f>+VLOOKUP(G733,Codigos_class_frutas[],2,0)</f>
        <v>Tropicales y subtropicales</v>
      </c>
      <c r="G733" s="16" t="s">
        <v>229</v>
      </c>
      <c r="H733" s="16" t="s">
        <v>12</v>
      </c>
      <c r="I733" s="16" t="s">
        <v>19</v>
      </c>
      <c r="J733" s="17">
        <v>731</v>
      </c>
      <c r="K733" s="17">
        <v>7000</v>
      </c>
      <c r="L733" s="17">
        <v>7000</v>
      </c>
      <c r="M733" s="17">
        <v>7000</v>
      </c>
      <c r="N733" s="16" t="s">
        <v>230</v>
      </c>
      <c r="O733" s="18" t="s">
        <v>34</v>
      </c>
      <c r="P733" s="2">
        <f>+Precio_diario_frutas[[#This Row],[Precio promedio ponderado]]/Q733</f>
        <v>1750</v>
      </c>
      <c r="Q733" s="17">
        <f>+VLOOKUP(Precio_diario_frutas[[#This Row],[Unidad de comercialización]],Codigos_kg[],2,0)</f>
        <v>4</v>
      </c>
    </row>
    <row r="734" spans="1:17" x14ac:dyDescent="0.35">
      <c r="A734" s="8" t="s">
        <v>142</v>
      </c>
      <c r="B734" s="3" t="str">
        <f>+VLOOKUP(A734,Codigos_mercados_mayoristas[],2,0)</f>
        <v>Metropolitana</v>
      </c>
      <c r="C734" s="4">
        <v>44147</v>
      </c>
      <c r="D734" s="3">
        <f>+VLOOKUP(A734,Codigos_mercados_mayoristas[],3,0)</f>
        <v>13</v>
      </c>
      <c r="E734" s="11" t="s">
        <v>655</v>
      </c>
      <c r="F734" s="3" t="str">
        <f>+VLOOKUP(G734,Codigos_class_frutas[],2,0)</f>
        <v>Tropicales y subtropicales</v>
      </c>
      <c r="G734" s="16" t="s">
        <v>229</v>
      </c>
      <c r="H734" s="16" t="s">
        <v>12</v>
      </c>
      <c r="I734" s="16" t="s">
        <v>13</v>
      </c>
      <c r="J734" s="17">
        <v>275</v>
      </c>
      <c r="K734" s="17">
        <v>7000</v>
      </c>
      <c r="L734" s="17">
        <v>7000</v>
      </c>
      <c r="M734" s="17">
        <v>7000</v>
      </c>
      <c r="N734" s="16" t="s">
        <v>230</v>
      </c>
      <c r="O734" s="18" t="s">
        <v>34</v>
      </c>
      <c r="P734" s="2">
        <f>+Precio_diario_frutas[[#This Row],[Precio promedio ponderado]]/Q734</f>
        <v>1750</v>
      </c>
      <c r="Q734" s="17">
        <f>+VLOOKUP(Precio_diario_frutas[[#This Row],[Unidad de comercialización]],Codigos_kg[],2,0)</f>
        <v>4</v>
      </c>
    </row>
    <row r="735" spans="1:17" x14ac:dyDescent="0.35">
      <c r="A735" s="8" t="s">
        <v>142</v>
      </c>
      <c r="B735" s="3" t="str">
        <f>+VLOOKUP(A735,Codigos_mercados_mayoristas[],2,0)</f>
        <v>Metropolitana</v>
      </c>
      <c r="C735" s="4">
        <v>44147</v>
      </c>
      <c r="D735" s="3">
        <f>+VLOOKUP(A735,Codigos_mercados_mayoristas[],3,0)</f>
        <v>13</v>
      </c>
      <c r="E735" s="11" t="s">
        <v>655</v>
      </c>
      <c r="F735" s="3" t="str">
        <f>+VLOOKUP(G735,Codigos_class_frutas[],2,0)</f>
        <v>Frutos de pepita</v>
      </c>
      <c r="G735" s="16" t="s">
        <v>231</v>
      </c>
      <c r="H735" s="16" t="s">
        <v>232</v>
      </c>
      <c r="I735" s="16" t="s">
        <v>200</v>
      </c>
      <c r="J735" s="17">
        <v>18</v>
      </c>
      <c r="K735" s="17">
        <v>200000</v>
      </c>
      <c r="L735" s="17">
        <v>200000</v>
      </c>
      <c r="M735" s="17">
        <v>200000</v>
      </c>
      <c r="N735" s="16" t="s">
        <v>223</v>
      </c>
      <c r="O735" s="18" t="s">
        <v>252</v>
      </c>
      <c r="P735" s="2">
        <f>+Precio_diario_frutas[[#This Row],[Precio promedio ponderado]]/Q735</f>
        <v>500</v>
      </c>
      <c r="Q735" s="17">
        <f>+VLOOKUP(Precio_diario_frutas[[#This Row],[Unidad de comercialización]],Codigos_kg[],2,0)</f>
        <v>400</v>
      </c>
    </row>
    <row r="736" spans="1:17" x14ac:dyDescent="0.35">
      <c r="A736" s="8" t="s">
        <v>142</v>
      </c>
      <c r="B736" s="3" t="str">
        <f>+VLOOKUP(A736,Codigos_mercados_mayoristas[],2,0)</f>
        <v>Metropolitana</v>
      </c>
      <c r="C736" s="4">
        <v>44147</v>
      </c>
      <c r="D736" s="3">
        <f>+VLOOKUP(A736,Codigos_mercados_mayoristas[],3,0)</f>
        <v>13</v>
      </c>
      <c r="E736" s="11" t="s">
        <v>655</v>
      </c>
      <c r="F736" s="3" t="str">
        <f>+VLOOKUP(G736,Codigos_class_frutas[],2,0)</f>
        <v>Frutos de pepita</v>
      </c>
      <c r="G736" s="16" t="s">
        <v>231</v>
      </c>
      <c r="H736" s="16" t="s">
        <v>232</v>
      </c>
      <c r="I736" s="16" t="s">
        <v>200</v>
      </c>
      <c r="J736" s="17">
        <v>7</v>
      </c>
      <c r="K736" s="17">
        <v>190000</v>
      </c>
      <c r="L736" s="17">
        <v>190000</v>
      </c>
      <c r="M736" s="17">
        <v>190000</v>
      </c>
      <c r="N736" s="16" t="s">
        <v>223</v>
      </c>
      <c r="O736" s="18" t="s">
        <v>123</v>
      </c>
      <c r="P736" s="2">
        <f>+Precio_diario_frutas[[#This Row],[Precio promedio ponderado]]/Q736</f>
        <v>475</v>
      </c>
      <c r="Q736" s="17">
        <f>+VLOOKUP(Precio_diario_frutas[[#This Row],[Unidad de comercialización]],Codigos_kg[],2,0)</f>
        <v>400</v>
      </c>
    </row>
    <row r="737" spans="1:17" x14ac:dyDescent="0.35">
      <c r="A737" s="8" t="s">
        <v>142</v>
      </c>
      <c r="B737" s="3" t="str">
        <f>+VLOOKUP(A737,Codigos_mercados_mayoristas[],2,0)</f>
        <v>Metropolitana</v>
      </c>
      <c r="C737" s="4">
        <v>44147</v>
      </c>
      <c r="D737" s="3">
        <f>+VLOOKUP(A737,Codigos_mercados_mayoristas[],3,0)</f>
        <v>13</v>
      </c>
      <c r="E737" s="11" t="s">
        <v>655</v>
      </c>
      <c r="F737" s="3" t="str">
        <f>+VLOOKUP(G737,Codigos_class_frutas[],2,0)</f>
        <v>Frutos de pepita</v>
      </c>
      <c r="G737" s="16" t="s">
        <v>231</v>
      </c>
      <c r="H737" s="16" t="s">
        <v>232</v>
      </c>
      <c r="I737" s="16" t="s">
        <v>19</v>
      </c>
      <c r="J737" s="17">
        <v>24</v>
      </c>
      <c r="K737" s="17">
        <v>190000</v>
      </c>
      <c r="L737" s="17">
        <v>190000</v>
      </c>
      <c r="M737" s="17">
        <v>190000</v>
      </c>
      <c r="N737" s="16" t="s">
        <v>223</v>
      </c>
      <c r="O737" s="18" t="s">
        <v>252</v>
      </c>
      <c r="P737" s="2">
        <f>+Precio_diario_frutas[[#This Row],[Precio promedio ponderado]]/Q737</f>
        <v>475</v>
      </c>
      <c r="Q737" s="17">
        <f>+VLOOKUP(Precio_diario_frutas[[#This Row],[Unidad de comercialización]],Codigos_kg[],2,0)</f>
        <v>400</v>
      </c>
    </row>
    <row r="738" spans="1:17" x14ac:dyDescent="0.35">
      <c r="A738" s="8" t="s">
        <v>142</v>
      </c>
      <c r="B738" s="3" t="str">
        <f>+VLOOKUP(A738,Codigos_mercados_mayoristas[],2,0)</f>
        <v>Metropolitana</v>
      </c>
      <c r="C738" s="4">
        <v>44147</v>
      </c>
      <c r="D738" s="3">
        <f>+VLOOKUP(A738,Codigos_mercados_mayoristas[],3,0)</f>
        <v>13</v>
      </c>
      <c r="E738" s="11" t="s">
        <v>655</v>
      </c>
      <c r="F738" s="3" t="str">
        <f>+VLOOKUP(G738,Codigos_class_frutas[],2,0)</f>
        <v>Frutos de pepita</v>
      </c>
      <c r="G738" s="16" t="s">
        <v>231</v>
      </c>
      <c r="H738" s="16" t="s">
        <v>232</v>
      </c>
      <c r="I738" s="16" t="s">
        <v>19</v>
      </c>
      <c r="J738" s="17">
        <v>46</v>
      </c>
      <c r="K738" s="17">
        <v>180000</v>
      </c>
      <c r="L738" s="17">
        <v>170000</v>
      </c>
      <c r="M738" s="17">
        <v>173913</v>
      </c>
      <c r="N738" s="16" t="s">
        <v>223</v>
      </c>
      <c r="O738" s="18" t="s">
        <v>123</v>
      </c>
      <c r="P738" s="2">
        <f>+Precio_diario_frutas[[#This Row],[Precio promedio ponderado]]/Q738</f>
        <v>434.78250000000003</v>
      </c>
      <c r="Q738" s="17">
        <f>+VLOOKUP(Precio_diario_frutas[[#This Row],[Unidad de comercialización]],Codigos_kg[],2,0)</f>
        <v>400</v>
      </c>
    </row>
    <row r="739" spans="1:17" x14ac:dyDescent="0.35">
      <c r="A739" s="8" t="s">
        <v>142</v>
      </c>
      <c r="B739" s="3" t="str">
        <f>+VLOOKUP(A739,Codigos_mercados_mayoristas[],2,0)</f>
        <v>Metropolitana</v>
      </c>
      <c r="C739" s="4">
        <v>44147</v>
      </c>
      <c r="D739" s="3">
        <f>+VLOOKUP(A739,Codigos_mercados_mayoristas[],3,0)</f>
        <v>13</v>
      </c>
      <c r="E739" s="11" t="s">
        <v>655</v>
      </c>
      <c r="F739" s="3" t="str">
        <f>+VLOOKUP(G739,Codigos_class_frutas[],2,0)</f>
        <v>Frutos de pepita</v>
      </c>
      <c r="G739" s="16" t="s">
        <v>231</v>
      </c>
      <c r="H739" s="16" t="s">
        <v>232</v>
      </c>
      <c r="I739" s="16" t="s">
        <v>13</v>
      </c>
      <c r="J739" s="17">
        <v>31</v>
      </c>
      <c r="K739" s="17">
        <v>150000</v>
      </c>
      <c r="L739" s="17">
        <v>130000</v>
      </c>
      <c r="M739" s="17">
        <v>139032</v>
      </c>
      <c r="N739" s="16" t="s">
        <v>223</v>
      </c>
      <c r="O739" s="18" t="s">
        <v>123</v>
      </c>
      <c r="P739" s="2">
        <f>+Precio_diario_frutas[[#This Row],[Precio promedio ponderado]]/Q739</f>
        <v>347.58</v>
      </c>
      <c r="Q739" s="17">
        <f>+VLOOKUP(Precio_diario_frutas[[#This Row],[Unidad de comercialización]],Codigos_kg[],2,0)</f>
        <v>400</v>
      </c>
    </row>
    <row r="740" spans="1:17" x14ac:dyDescent="0.35">
      <c r="A740" s="8" t="s">
        <v>142</v>
      </c>
      <c r="B740" s="3" t="str">
        <f>+VLOOKUP(A740,Codigos_mercados_mayoristas[],2,0)</f>
        <v>Metropolitana</v>
      </c>
      <c r="C740" s="4">
        <v>44147</v>
      </c>
      <c r="D740" s="3">
        <f>+VLOOKUP(A740,Codigos_mercados_mayoristas[],3,0)</f>
        <v>13</v>
      </c>
      <c r="E740" s="11" t="s">
        <v>655</v>
      </c>
      <c r="F740" s="3" t="str">
        <f>+VLOOKUP(G740,Codigos_class_frutas[],2,0)</f>
        <v>Frutos de pepita</v>
      </c>
      <c r="G740" s="16" t="s">
        <v>231</v>
      </c>
      <c r="H740" s="16" t="s">
        <v>236</v>
      </c>
      <c r="I740" s="16" t="s">
        <v>200</v>
      </c>
      <c r="J740" s="17">
        <v>8</v>
      </c>
      <c r="K740" s="17">
        <v>220000</v>
      </c>
      <c r="L740" s="17">
        <v>220000</v>
      </c>
      <c r="M740" s="17">
        <v>220000</v>
      </c>
      <c r="N740" s="16" t="s">
        <v>223</v>
      </c>
      <c r="O740" s="18" t="s">
        <v>123</v>
      </c>
      <c r="P740" s="2">
        <f>+Precio_diario_frutas[[#This Row],[Precio promedio ponderado]]/Q740</f>
        <v>550</v>
      </c>
      <c r="Q740" s="17">
        <f>+VLOOKUP(Precio_diario_frutas[[#This Row],[Unidad de comercialización]],Codigos_kg[],2,0)</f>
        <v>400</v>
      </c>
    </row>
    <row r="741" spans="1:17" x14ac:dyDescent="0.35">
      <c r="A741" s="8" t="s">
        <v>142</v>
      </c>
      <c r="B741" s="3" t="str">
        <f>+VLOOKUP(A741,Codigos_mercados_mayoristas[],2,0)</f>
        <v>Metropolitana</v>
      </c>
      <c r="C741" s="4">
        <v>44147</v>
      </c>
      <c r="D741" s="3">
        <f>+VLOOKUP(A741,Codigos_mercados_mayoristas[],3,0)</f>
        <v>13</v>
      </c>
      <c r="E741" s="11" t="s">
        <v>655</v>
      </c>
      <c r="F741" s="3" t="str">
        <f>+VLOOKUP(G741,Codigos_class_frutas[],2,0)</f>
        <v>Frutos de pepita</v>
      </c>
      <c r="G741" s="16" t="s">
        <v>231</v>
      </c>
      <c r="H741" s="16" t="s">
        <v>236</v>
      </c>
      <c r="I741" s="16" t="s">
        <v>19</v>
      </c>
      <c r="J741" s="17">
        <v>47</v>
      </c>
      <c r="K741" s="17">
        <v>185000</v>
      </c>
      <c r="L741" s="17">
        <v>170000</v>
      </c>
      <c r="M741" s="17">
        <v>178723</v>
      </c>
      <c r="N741" s="16" t="s">
        <v>223</v>
      </c>
      <c r="O741" s="18" t="s">
        <v>123</v>
      </c>
      <c r="P741" s="2">
        <f>+Precio_diario_frutas[[#This Row],[Precio promedio ponderado]]/Q741</f>
        <v>446.8075</v>
      </c>
      <c r="Q741" s="17">
        <f>+VLOOKUP(Precio_diario_frutas[[#This Row],[Unidad de comercialización]],Codigos_kg[],2,0)</f>
        <v>400</v>
      </c>
    </row>
    <row r="742" spans="1:17" x14ac:dyDescent="0.35">
      <c r="A742" s="8" t="s">
        <v>142</v>
      </c>
      <c r="B742" s="3" t="str">
        <f>+VLOOKUP(A742,Codigos_mercados_mayoristas[],2,0)</f>
        <v>Metropolitana</v>
      </c>
      <c r="C742" s="4">
        <v>44147</v>
      </c>
      <c r="D742" s="3">
        <f>+VLOOKUP(A742,Codigos_mercados_mayoristas[],3,0)</f>
        <v>13</v>
      </c>
      <c r="E742" s="11" t="s">
        <v>655</v>
      </c>
      <c r="F742" s="3" t="str">
        <f>+VLOOKUP(G742,Codigos_class_frutas[],2,0)</f>
        <v>Frutos de pepita</v>
      </c>
      <c r="G742" s="16" t="s">
        <v>231</v>
      </c>
      <c r="H742" s="16" t="s">
        <v>236</v>
      </c>
      <c r="I742" s="16" t="s">
        <v>13</v>
      </c>
      <c r="J742" s="17">
        <v>30</v>
      </c>
      <c r="K742" s="17">
        <v>160000</v>
      </c>
      <c r="L742" s="17">
        <v>150000</v>
      </c>
      <c r="M742" s="17">
        <v>153333</v>
      </c>
      <c r="N742" s="16" t="s">
        <v>223</v>
      </c>
      <c r="O742" s="18" t="s">
        <v>123</v>
      </c>
      <c r="P742" s="2">
        <f>+Precio_diario_frutas[[#This Row],[Precio promedio ponderado]]/Q742</f>
        <v>383.33249999999998</v>
      </c>
      <c r="Q742" s="17">
        <f>+VLOOKUP(Precio_diario_frutas[[#This Row],[Unidad de comercialización]],Codigos_kg[],2,0)</f>
        <v>400</v>
      </c>
    </row>
    <row r="743" spans="1:17" x14ac:dyDescent="0.35">
      <c r="A743" s="8" t="s">
        <v>142</v>
      </c>
      <c r="B743" s="3" t="str">
        <f>+VLOOKUP(A743,Codigos_mercados_mayoristas[],2,0)</f>
        <v>Metropolitana</v>
      </c>
      <c r="C743" s="4">
        <v>44147</v>
      </c>
      <c r="D743" s="3">
        <f>+VLOOKUP(A743,Codigos_mercados_mayoristas[],3,0)</f>
        <v>13</v>
      </c>
      <c r="E743" s="11" t="s">
        <v>655</v>
      </c>
      <c r="F743" s="3" t="str">
        <f>+VLOOKUP(G743,Codigos_class_frutas[],2,0)</f>
        <v>Frutos de pepita</v>
      </c>
      <c r="G743" s="16" t="s">
        <v>231</v>
      </c>
      <c r="H743" s="16" t="s">
        <v>237</v>
      </c>
      <c r="I743" s="16" t="s">
        <v>19</v>
      </c>
      <c r="J743" s="17">
        <v>15</v>
      </c>
      <c r="K743" s="17">
        <v>150000</v>
      </c>
      <c r="L743" s="17">
        <v>150000</v>
      </c>
      <c r="M743" s="17">
        <v>150000</v>
      </c>
      <c r="N743" s="16" t="s">
        <v>223</v>
      </c>
      <c r="O743" s="18" t="s">
        <v>252</v>
      </c>
      <c r="P743" s="2">
        <f>+Precio_diario_frutas[[#This Row],[Precio promedio ponderado]]/Q743</f>
        <v>375</v>
      </c>
      <c r="Q743" s="17">
        <f>+VLOOKUP(Precio_diario_frutas[[#This Row],[Unidad de comercialización]],Codigos_kg[],2,0)</f>
        <v>400</v>
      </c>
    </row>
    <row r="744" spans="1:17" x14ac:dyDescent="0.35">
      <c r="A744" s="8" t="s">
        <v>142</v>
      </c>
      <c r="B744" s="3" t="str">
        <f>+VLOOKUP(A744,Codigos_mercados_mayoristas[],2,0)</f>
        <v>Metropolitana</v>
      </c>
      <c r="C744" s="4">
        <v>44147</v>
      </c>
      <c r="D744" s="3">
        <f>+VLOOKUP(A744,Codigos_mercados_mayoristas[],3,0)</f>
        <v>13</v>
      </c>
      <c r="E744" s="11" t="s">
        <v>655</v>
      </c>
      <c r="F744" s="3" t="str">
        <f>+VLOOKUP(G744,Codigos_class_frutas[],2,0)</f>
        <v>Frutos de pepita</v>
      </c>
      <c r="G744" s="16" t="s">
        <v>231</v>
      </c>
      <c r="H744" s="16" t="s">
        <v>237</v>
      </c>
      <c r="I744" s="16" t="s">
        <v>19</v>
      </c>
      <c r="J744" s="17">
        <v>16</v>
      </c>
      <c r="K744" s="17">
        <v>160000</v>
      </c>
      <c r="L744" s="17">
        <v>160000</v>
      </c>
      <c r="M744" s="17">
        <v>160000</v>
      </c>
      <c r="N744" s="16" t="s">
        <v>223</v>
      </c>
      <c r="O744" s="18" t="s">
        <v>123</v>
      </c>
      <c r="P744" s="2">
        <f>+Precio_diario_frutas[[#This Row],[Precio promedio ponderado]]/Q744</f>
        <v>400</v>
      </c>
      <c r="Q744" s="17">
        <f>+VLOOKUP(Precio_diario_frutas[[#This Row],[Unidad de comercialización]],Codigos_kg[],2,0)</f>
        <v>400</v>
      </c>
    </row>
    <row r="745" spans="1:17" x14ac:dyDescent="0.35">
      <c r="A745" s="8" t="s">
        <v>142</v>
      </c>
      <c r="B745" s="3" t="str">
        <f>+VLOOKUP(A745,Codigos_mercados_mayoristas[],2,0)</f>
        <v>Metropolitana</v>
      </c>
      <c r="C745" s="4">
        <v>44147</v>
      </c>
      <c r="D745" s="3">
        <f>+VLOOKUP(A745,Codigos_mercados_mayoristas[],3,0)</f>
        <v>13</v>
      </c>
      <c r="E745" s="11" t="s">
        <v>655</v>
      </c>
      <c r="F745" s="3" t="str">
        <f>+VLOOKUP(G745,Codigos_class_frutas[],2,0)</f>
        <v>Frutos de pepita</v>
      </c>
      <c r="G745" s="16" t="s">
        <v>231</v>
      </c>
      <c r="H745" s="16" t="s">
        <v>237</v>
      </c>
      <c r="I745" s="16" t="s">
        <v>13</v>
      </c>
      <c r="J745" s="17">
        <v>23</v>
      </c>
      <c r="K745" s="17">
        <v>110000</v>
      </c>
      <c r="L745" s="17">
        <v>110000</v>
      </c>
      <c r="M745" s="17">
        <v>110000</v>
      </c>
      <c r="N745" s="16" t="s">
        <v>223</v>
      </c>
      <c r="O745" s="18" t="s">
        <v>252</v>
      </c>
      <c r="P745" s="2">
        <f>+Precio_diario_frutas[[#This Row],[Precio promedio ponderado]]/Q745</f>
        <v>275</v>
      </c>
      <c r="Q745" s="17">
        <f>+VLOOKUP(Precio_diario_frutas[[#This Row],[Unidad de comercialización]],Codigos_kg[],2,0)</f>
        <v>400</v>
      </c>
    </row>
    <row r="746" spans="1:17" x14ac:dyDescent="0.35">
      <c r="A746" s="8" t="s">
        <v>142</v>
      </c>
      <c r="B746" s="3" t="str">
        <f>+VLOOKUP(A746,Codigos_mercados_mayoristas[],2,0)</f>
        <v>Metropolitana</v>
      </c>
      <c r="C746" s="4">
        <v>44147</v>
      </c>
      <c r="D746" s="3">
        <f>+VLOOKUP(A746,Codigos_mercados_mayoristas[],3,0)</f>
        <v>13</v>
      </c>
      <c r="E746" s="11" t="s">
        <v>655</v>
      </c>
      <c r="F746" s="3" t="str">
        <f>+VLOOKUP(G746,Codigos_class_frutas[],2,0)</f>
        <v>Frutos de pepita</v>
      </c>
      <c r="G746" s="16" t="s">
        <v>231</v>
      </c>
      <c r="H746" s="16" t="s">
        <v>237</v>
      </c>
      <c r="I746" s="16" t="s">
        <v>13</v>
      </c>
      <c r="J746" s="17">
        <v>12</v>
      </c>
      <c r="K746" s="17">
        <v>140000</v>
      </c>
      <c r="L746" s="17">
        <v>140000</v>
      </c>
      <c r="M746" s="17">
        <v>140000</v>
      </c>
      <c r="N746" s="16" t="s">
        <v>223</v>
      </c>
      <c r="O746" s="18" t="s">
        <v>123</v>
      </c>
      <c r="P746" s="2">
        <f>+Precio_diario_frutas[[#This Row],[Precio promedio ponderado]]/Q746</f>
        <v>350</v>
      </c>
      <c r="Q746" s="17">
        <f>+VLOOKUP(Precio_diario_frutas[[#This Row],[Unidad de comercialización]],Codigos_kg[],2,0)</f>
        <v>400</v>
      </c>
    </row>
    <row r="747" spans="1:17" x14ac:dyDescent="0.35">
      <c r="A747" s="8" t="s">
        <v>142</v>
      </c>
      <c r="B747" s="3" t="str">
        <f>+VLOOKUP(A747,Codigos_mercados_mayoristas[],2,0)</f>
        <v>Metropolitana</v>
      </c>
      <c r="C747" s="4">
        <v>44147</v>
      </c>
      <c r="D747" s="3">
        <f>+VLOOKUP(A747,Codigos_mercados_mayoristas[],3,0)</f>
        <v>13</v>
      </c>
      <c r="E747" s="11" t="s">
        <v>655</v>
      </c>
      <c r="F747" s="3" t="str">
        <f>+VLOOKUP(G747,Codigos_class_frutas[],2,0)</f>
        <v>Frutos de pepita</v>
      </c>
      <c r="G747" s="16" t="s">
        <v>231</v>
      </c>
      <c r="H747" s="16" t="s">
        <v>239</v>
      </c>
      <c r="I747" s="16" t="s">
        <v>200</v>
      </c>
      <c r="J747" s="17">
        <v>19</v>
      </c>
      <c r="K747" s="17">
        <v>220000</v>
      </c>
      <c r="L747" s="17">
        <v>180000</v>
      </c>
      <c r="M747" s="17">
        <v>190526</v>
      </c>
      <c r="N747" s="16" t="s">
        <v>223</v>
      </c>
      <c r="O747" s="18" t="s">
        <v>252</v>
      </c>
      <c r="P747" s="2">
        <f>+Precio_diario_frutas[[#This Row],[Precio promedio ponderado]]/Q747</f>
        <v>476.315</v>
      </c>
      <c r="Q747" s="17">
        <f>+VLOOKUP(Precio_diario_frutas[[#This Row],[Unidad de comercialización]],Codigos_kg[],2,0)</f>
        <v>400</v>
      </c>
    </row>
    <row r="748" spans="1:17" x14ac:dyDescent="0.35">
      <c r="A748" s="8" t="s">
        <v>142</v>
      </c>
      <c r="B748" s="3" t="str">
        <f>+VLOOKUP(A748,Codigos_mercados_mayoristas[],2,0)</f>
        <v>Metropolitana</v>
      </c>
      <c r="C748" s="4">
        <v>44147</v>
      </c>
      <c r="D748" s="3">
        <f>+VLOOKUP(A748,Codigos_mercados_mayoristas[],3,0)</f>
        <v>13</v>
      </c>
      <c r="E748" s="11" t="s">
        <v>655</v>
      </c>
      <c r="F748" s="3" t="str">
        <f>+VLOOKUP(G748,Codigos_class_frutas[],2,0)</f>
        <v>Frutos de pepita</v>
      </c>
      <c r="G748" s="16" t="s">
        <v>231</v>
      </c>
      <c r="H748" s="16" t="s">
        <v>239</v>
      </c>
      <c r="I748" s="16" t="s">
        <v>19</v>
      </c>
      <c r="J748" s="17">
        <v>25</v>
      </c>
      <c r="K748" s="17">
        <v>180000</v>
      </c>
      <c r="L748" s="17">
        <v>170000</v>
      </c>
      <c r="M748" s="17">
        <v>176000</v>
      </c>
      <c r="N748" s="16" t="s">
        <v>223</v>
      </c>
      <c r="O748" s="18" t="s">
        <v>252</v>
      </c>
      <c r="P748" s="2">
        <f>+Precio_diario_frutas[[#This Row],[Precio promedio ponderado]]/Q748</f>
        <v>440</v>
      </c>
      <c r="Q748" s="17">
        <f>+VLOOKUP(Precio_diario_frutas[[#This Row],[Unidad de comercialización]],Codigos_kg[],2,0)</f>
        <v>400</v>
      </c>
    </row>
    <row r="749" spans="1:17" x14ac:dyDescent="0.35">
      <c r="A749" s="8" t="s">
        <v>142</v>
      </c>
      <c r="B749" s="3" t="str">
        <f>+VLOOKUP(A749,Codigos_mercados_mayoristas[],2,0)</f>
        <v>Metropolitana</v>
      </c>
      <c r="C749" s="4">
        <v>44147</v>
      </c>
      <c r="D749" s="3">
        <f>+VLOOKUP(A749,Codigos_mercados_mayoristas[],3,0)</f>
        <v>13</v>
      </c>
      <c r="E749" s="11" t="s">
        <v>655</v>
      </c>
      <c r="F749" s="3" t="str">
        <f>+VLOOKUP(G749,Codigos_class_frutas[],2,0)</f>
        <v>Cítricos</v>
      </c>
      <c r="G749" s="16" t="s">
        <v>221</v>
      </c>
      <c r="H749" s="16" t="s">
        <v>287</v>
      </c>
      <c r="I749" s="16" t="s">
        <v>200</v>
      </c>
      <c r="J749" s="17">
        <v>16</v>
      </c>
      <c r="K749" s="17">
        <v>340000</v>
      </c>
      <c r="L749" s="17">
        <v>340000</v>
      </c>
      <c r="M749" s="17">
        <v>340000</v>
      </c>
      <c r="N749" s="16" t="s">
        <v>223</v>
      </c>
      <c r="O749" s="18" t="s">
        <v>155</v>
      </c>
      <c r="P749" s="2">
        <f>+Precio_diario_frutas[[#This Row],[Precio promedio ponderado]]/Q749</f>
        <v>850</v>
      </c>
      <c r="Q749" s="17">
        <f>+VLOOKUP(Precio_diario_frutas[[#This Row],[Unidad de comercialización]],Codigos_kg[],2,0)</f>
        <v>400</v>
      </c>
    </row>
    <row r="750" spans="1:17" x14ac:dyDescent="0.35">
      <c r="A750" s="8" t="s">
        <v>142</v>
      </c>
      <c r="B750" s="3" t="str">
        <f>+VLOOKUP(A750,Codigos_mercados_mayoristas[],2,0)</f>
        <v>Metropolitana</v>
      </c>
      <c r="C750" s="4">
        <v>44147</v>
      </c>
      <c r="D750" s="3">
        <f>+VLOOKUP(A750,Codigos_mercados_mayoristas[],3,0)</f>
        <v>13</v>
      </c>
      <c r="E750" s="11" t="s">
        <v>655</v>
      </c>
      <c r="F750" s="3" t="str">
        <f>+VLOOKUP(G750,Codigos_class_frutas[],2,0)</f>
        <v>Cítricos</v>
      </c>
      <c r="G750" s="16" t="s">
        <v>221</v>
      </c>
      <c r="H750" s="16" t="s">
        <v>287</v>
      </c>
      <c r="I750" s="16" t="s">
        <v>19</v>
      </c>
      <c r="J750" s="17">
        <v>54</v>
      </c>
      <c r="K750" s="17">
        <v>320000</v>
      </c>
      <c r="L750" s="17">
        <v>290000</v>
      </c>
      <c r="M750" s="17">
        <v>309630</v>
      </c>
      <c r="N750" s="16" t="s">
        <v>223</v>
      </c>
      <c r="O750" s="18" t="s">
        <v>155</v>
      </c>
      <c r="P750" s="2">
        <f>+Precio_diario_frutas[[#This Row],[Precio promedio ponderado]]/Q750</f>
        <v>774.07500000000005</v>
      </c>
      <c r="Q750" s="17">
        <f>+VLOOKUP(Precio_diario_frutas[[#This Row],[Unidad de comercialización]],Codigos_kg[],2,0)</f>
        <v>400</v>
      </c>
    </row>
    <row r="751" spans="1:17" x14ac:dyDescent="0.35">
      <c r="A751" s="8" t="s">
        <v>142</v>
      </c>
      <c r="B751" s="3" t="str">
        <f>+VLOOKUP(A751,Codigos_mercados_mayoristas[],2,0)</f>
        <v>Metropolitana</v>
      </c>
      <c r="C751" s="4">
        <v>44147</v>
      </c>
      <c r="D751" s="3">
        <f>+VLOOKUP(A751,Codigos_mercados_mayoristas[],3,0)</f>
        <v>13</v>
      </c>
      <c r="E751" s="11" t="s">
        <v>655</v>
      </c>
      <c r="F751" s="3" t="str">
        <f>+VLOOKUP(G751,Codigos_class_frutas[],2,0)</f>
        <v>Cítricos</v>
      </c>
      <c r="G751" s="16" t="s">
        <v>221</v>
      </c>
      <c r="H751" s="16" t="s">
        <v>287</v>
      </c>
      <c r="I751" s="16" t="s">
        <v>19</v>
      </c>
      <c r="J751" s="17">
        <v>710</v>
      </c>
      <c r="K751" s="17">
        <v>14000</v>
      </c>
      <c r="L751" s="17">
        <v>13000</v>
      </c>
      <c r="M751" s="17">
        <v>13493</v>
      </c>
      <c r="N751" s="16" t="s">
        <v>122</v>
      </c>
      <c r="O751" s="18" t="s">
        <v>155</v>
      </c>
      <c r="P751" s="2">
        <f>+Precio_diario_frutas[[#This Row],[Precio promedio ponderado]]/Q751</f>
        <v>843.3125</v>
      </c>
      <c r="Q751" s="17">
        <f>+VLOOKUP(Precio_diario_frutas[[#This Row],[Unidad de comercialización]],Codigos_kg[],2,0)</f>
        <v>16</v>
      </c>
    </row>
    <row r="752" spans="1:17" x14ac:dyDescent="0.35">
      <c r="A752" s="8" t="s">
        <v>142</v>
      </c>
      <c r="B752" s="3" t="str">
        <f>+VLOOKUP(A752,Codigos_mercados_mayoristas[],2,0)</f>
        <v>Metropolitana</v>
      </c>
      <c r="C752" s="4">
        <v>44147</v>
      </c>
      <c r="D752" s="3">
        <f>+VLOOKUP(A752,Codigos_mercados_mayoristas[],3,0)</f>
        <v>13</v>
      </c>
      <c r="E752" s="11" t="s">
        <v>655</v>
      </c>
      <c r="F752" s="3" t="str">
        <f>+VLOOKUP(G752,Codigos_class_frutas[],2,0)</f>
        <v>Cítricos</v>
      </c>
      <c r="G752" s="16" t="s">
        <v>221</v>
      </c>
      <c r="H752" s="16" t="s">
        <v>287</v>
      </c>
      <c r="I752" s="16" t="s">
        <v>13</v>
      </c>
      <c r="J752" s="17">
        <v>15</v>
      </c>
      <c r="K752" s="17">
        <v>270000</v>
      </c>
      <c r="L752" s="17">
        <v>270000</v>
      </c>
      <c r="M752" s="17">
        <v>270000</v>
      </c>
      <c r="N752" s="16" t="s">
        <v>223</v>
      </c>
      <c r="O752" s="18" t="s">
        <v>155</v>
      </c>
      <c r="P752" s="2">
        <f>+Precio_diario_frutas[[#This Row],[Precio promedio ponderado]]/Q752</f>
        <v>675</v>
      </c>
      <c r="Q752" s="17">
        <f>+VLOOKUP(Precio_diario_frutas[[#This Row],[Unidad de comercialización]],Codigos_kg[],2,0)</f>
        <v>400</v>
      </c>
    </row>
    <row r="753" spans="1:17" x14ac:dyDescent="0.35">
      <c r="A753" s="8" t="s">
        <v>142</v>
      </c>
      <c r="B753" s="3" t="str">
        <f>+VLOOKUP(A753,Codigos_mercados_mayoristas[],2,0)</f>
        <v>Metropolitana</v>
      </c>
      <c r="C753" s="4">
        <v>44147</v>
      </c>
      <c r="D753" s="3">
        <f>+VLOOKUP(A753,Codigos_mercados_mayoristas[],3,0)</f>
        <v>13</v>
      </c>
      <c r="E753" s="11" t="s">
        <v>655</v>
      </c>
      <c r="F753" s="3" t="str">
        <f>+VLOOKUP(G753,Codigos_class_frutas[],2,0)</f>
        <v>Cítricos</v>
      </c>
      <c r="G753" s="16" t="s">
        <v>221</v>
      </c>
      <c r="H753" s="16" t="s">
        <v>287</v>
      </c>
      <c r="I753" s="16" t="s">
        <v>13</v>
      </c>
      <c r="J753" s="17">
        <v>240</v>
      </c>
      <c r="K753" s="17">
        <v>12000</v>
      </c>
      <c r="L753" s="17">
        <v>12000</v>
      </c>
      <c r="M753" s="17">
        <v>12000</v>
      </c>
      <c r="N753" s="16" t="s">
        <v>122</v>
      </c>
      <c r="O753" s="18" t="s">
        <v>155</v>
      </c>
      <c r="P753" s="2">
        <f>+Precio_diario_frutas[[#This Row],[Precio promedio ponderado]]/Q753</f>
        <v>750</v>
      </c>
      <c r="Q753" s="17">
        <f>+VLOOKUP(Precio_diario_frutas[[#This Row],[Unidad de comercialización]],Codigos_kg[],2,0)</f>
        <v>16</v>
      </c>
    </row>
    <row r="754" spans="1:17" x14ac:dyDescent="0.35">
      <c r="A754" s="8" t="s">
        <v>142</v>
      </c>
      <c r="B754" s="3" t="str">
        <f>+VLOOKUP(A754,Codigos_mercados_mayoristas[],2,0)</f>
        <v>Metropolitana</v>
      </c>
      <c r="C754" s="4">
        <v>44147</v>
      </c>
      <c r="D754" s="3">
        <f>+VLOOKUP(A754,Codigos_mercados_mayoristas[],3,0)</f>
        <v>13</v>
      </c>
      <c r="E754" s="11" t="s">
        <v>655</v>
      </c>
      <c r="F754" s="3" t="str">
        <f>+VLOOKUP(G754,Codigos_class_frutas[],2,0)</f>
        <v>Cítricos</v>
      </c>
      <c r="G754" s="16" t="s">
        <v>221</v>
      </c>
      <c r="H754" s="16" t="s">
        <v>263</v>
      </c>
      <c r="I754" s="16" t="s">
        <v>19</v>
      </c>
      <c r="J754" s="17">
        <v>58</v>
      </c>
      <c r="K754" s="17">
        <v>320000</v>
      </c>
      <c r="L754" s="17">
        <v>280000</v>
      </c>
      <c r="M754" s="17">
        <v>305862</v>
      </c>
      <c r="N754" s="16" t="s">
        <v>223</v>
      </c>
      <c r="O754" s="18" t="s">
        <v>123</v>
      </c>
      <c r="P754" s="2">
        <f>+Precio_diario_frutas[[#This Row],[Precio promedio ponderado]]/Q754</f>
        <v>764.65499999999997</v>
      </c>
      <c r="Q754" s="17">
        <f>+VLOOKUP(Precio_diario_frutas[[#This Row],[Unidad de comercialización]],Codigos_kg[],2,0)</f>
        <v>400</v>
      </c>
    </row>
    <row r="755" spans="1:17" x14ac:dyDescent="0.35">
      <c r="A755" s="8" t="s">
        <v>142</v>
      </c>
      <c r="B755" s="3" t="str">
        <f>+VLOOKUP(A755,Codigos_mercados_mayoristas[],2,0)</f>
        <v>Metropolitana</v>
      </c>
      <c r="C755" s="4">
        <v>44147</v>
      </c>
      <c r="D755" s="3">
        <f>+VLOOKUP(A755,Codigos_mercados_mayoristas[],3,0)</f>
        <v>13</v>
      </c>
      <c r="E755" s="11" t="s">
        <v>655</v>
      </c>
      <c r="F755" s="3" t="str">
        <f>+VLOOKUP(G755,Codigos_class_frutas[],2,0)</f>
        <v>Frutos de hueso (carozo)</v>
      </c>
      <c r="G755" s="16" t="s">
        <v>665</v>
      </c>
      <c r="H755" s="16" t="s">
        <v>666</v>
      </c>
      <c r="I755" s="16" t="s">
        <v>19</v>
      </c>
      <c r="J755" s="17">
        <v>8</v>
      </c>
      <c r="K755" s="17">
        <v>720000</v>
      </c>
      <c r="L755" s="17">
        <v>720000</v>
      </c>
      <c r="M755" s="17">
        <v>720000</v>
      </c>
      <c r="N755" s="16" t="s">
        <v>667</v>
      </c>
      <c r="O755" s="18" t="s">
        <v>118</v>
      </c>
      <c r="P755" s="2">
        <f>+Precio_diario_frutas[[#This Row],[Precio promedio ponderado]]/Q755</f>
        <v>1714.2857142857142</v>
      </c>
      <c r="Q755" s="17">
        <f>+VLOOKUP(Precio_diario_frutas[[#This Row],[Unidad de comercialización]],Codigos_kg[],2,0)</f>
        <v>420</v>
      </c>
    </row>
    <row r="756" spans="1:17" x14ac:dyDescent="0.35">
      <c r="A756" s="8" t="s">
        <v>142</v>
      </c>
      <c r="B756" s="3" t="str">
        <f>+VLOOKUP(A756,Codigos_mercados_mayoristas[],2,0)</f>
        <v>Metropolitana</v>
      </c>
      <c r="C756" s="4">
        <v>44147</v>
      </c>
      <c r="D756" s="3">
        <f>+VLOOKUP(A756,Codigos_mercados_mayoristas[],3,0)</f>
        <v>13</v>
      </c>
      <c r="E756" s="11" t="s">
        <v>655</v>
      </c>
      <c r="F756" s="3" t="str">
        <f>+VLOOKUP(G756,Codigos_class_frutas[],2,0)</f>
        <v>Frutos de pepita</v>
      </c>
      <c r="G756" s="16" t="s">
        <v>671</v>
      </c>
      <c r="H756" s="16" t="s">
        <v>672</v>
      </c>
      <c r="I756" s="16" t="s">
        <v>200</v>
      </c>
      <c r="J756" s="17">
        <v>90</v>
      </c>
      <c r="K756" s="17">
        <v>21000</v>
      </c>
      <c r="L756" s="17">
        <v>21000</v>
      </c>
      <c r="M756" s="17">
        <v>21000</v>
      </c>
      <c r="N756" s="16" t="s">
        <v>220</v>
      </c>
      <c r="O756" s="18" t="s">
        <v>45</v>
      </c>
      <c r="P756" s="2">
        <f>+Precio_diario_frutas[[#This Row],[Precio promedio ponderado]]/Q756</f>
        <v>2100</v>
      </c>
      <c r="Q756" s="17">
        <f>+VLOOKUP(Precio_diario_frutas[[#This Row],[Unidad de comercialización]],Codigos_kg[],2,0)</f>
        <v>10</v>
      </c>
    </row>
    <row r="757" spans="1:17" x14ac:dyDescent="0.35">
      <c r="A757" s="8" t="s">
        <v>142</v>
      </c>
      <c r="B757" s="3" t="str">
        <f>+VLOOKUP(A757,Codigos_mercados_mayoristas[],2,0)</f>
        <v>Metropolitana</v>
      </c>
      <c r="C757" s="4">
        <v>44147</v>
      </c>
      <c r="D757" s="3">
        <f>+VLOOKUP(A757,Codigos_mercados_mayoristas[],3,0)</f>
        <v>13</v>
      </c>
      <c r="E757" s="11" t="s">
        <v>655</v>
      </c>
      <c r="F757" s="3" t="str">
        <f>+VLOOKUP(G757,Codigos_class_frutas[],2,0)</f>
        <v>Oleaginosos</v>
      </c>
      <c r="G757" s="16" t="s">
        <v>225</v>
      </c>
      <c r="H757" s="16" t="s">
        <v>288</v>
      </c>
      <c r="I757" s="16" t="s">
        <v>200</v>
      </c>
      <c r="J757" s="17">
        <v>150</v>
      </c>
      <c r="K757" s="17">
        <v>3100</v>
      </c>
      <c r="L757" s="17">
        <v>3100</v>
      </c>
      <c r="M757" s="17">
        <v>3100</v>
      </c>
      <c r="N757" s="16" t="s">
        <v>253</v>
      </c>
      <c r="O757" s="18" t="s">
        <v>118</v>
      </c>
      <c r="P757" s="2">
        <f>+Precio_diario_frutas[[#This Row],[Precio promedio ponderado]]/Q757</f>
        <v>3100</v>
      </c>
      <c r="Q757" s="17">
        <f>+VLOOKUP(Precio_diario_frutas[[#This Row],[Unidad de comercialización]],Codigos_kg[],2,0)</f>
        <v>1</v>
      </c>
    </row>
    <row r="758" spans="1:17" x14ac:dyDescent="0.35">
      <c r="A758" s="8" t="s">
        <v>142</v>
      </c>
      <c r="B758" s="3" t="str">
        <f>+VLOOKUP(A758,Codigos_mercados_mayoristas[],2,0)</f>
        <v>Metropolitana</v>
      </c>
      <c r="C758" s="4">
        <v>44147</v>
      </c>
      <c r="D758" s="3">
        <f>+VLOOKUP(A758,Codigos_mercados_mayoristas[],3,0)</f>
        <v>13</v>
      </c>
      <c r="E758" s="11" t="s">
        <v>655</v>
      </c>
      <c r="F758" s="3" t="str">
        <f>+VLOOKUP(G758,Codigos_class_frutas[],2,0)</f>
        <v>Oleaginosos</v>
      </c>
      <c r="G758" s="16" t="s">
        <v>225</v>
      </c>
      <c r="H758" s="16" t="s">
        <v>288</v>
      </c>
      <c r="I758" s="16" t="s">
        <v>19</v>
      </c>
      <c r="J758" s="17">
        <v>150</v>
      </c>
      <c r="K758" s="17">
        <v>2700</v>
      </c>
      <c r="L758" s="17">
        <v>2700</v>
      </c>
      <c r="M758" s="17">
        <v>2700</v>
      </c>
      <c r="N758" s="16" t="s">
        <v>253</v>
      </c>
      <c r="O758" s="18" t="s">
        <v>118</v>
      </c>
      <c r="P758" s="2">
        <f>+Precio_diario_frutas[[#This Row],[Precio promedio ponderado]]/Q758</f>
        <v>2700</v>
      </c>
      <c r="Q758" s="17">
        <f>+VLOOKUP(Precio_diario_frutas[[#This Row],[Unidad de comercialización]],Codigos_kg[],2,0)</f>
        <v>1</v>
      </c>
    </row>
    <row r="759" spans="1:17" x14ac:dyDescent="0.35">
      <c r="A759" s="8" t="s">
        <v>142</v>
      </c>
      <c r="B759" s="3" t="str">
        <f>+VLOOKUP(A759,Codigos_mercados_mayoristas[],2,0)</f>
        <v>Metropolitana</v>
      </c>
      <c r="C759" s="4">
        <v>44147</v>
      </c>
      <c r="D759" s="3">
        <f>+VLOOKUP(A759,Codigos_mercados_mayoristas[],3,0)</f>
        <v>13</v>
      </c>
      <c r="E759" s="11" t="s">
        <v>655</v>
      </c>
      <c r="F759" s="3" t="str">
        <f>+VLOOKUP(G759,Codigos_class_frutas[],2,0)</f>
        <v>Oleaginosos</v>
      </c>
      <c r="G759" s="16" t="s">
        <v>225</v>
      </c>
      <c r="H759" s="16" t="s">
        <v>288</v>
      </c>
      <c r="I759" s="16" t="s">
        <v>13</v>
      </c>
      <c r="J759" s="17">
        <v>150</v>
      </c>
      <c r="K759" s="17">
        <v>2300</v>
      </c>
      <c r="L759" s="17">
        <v>2300</v>
      </c>
      <c r="M759" s="17">
        <v>2300</v>
      </c>
      <c r="N759" s="16" t="s">
        <v>253</v>
      </c>
      <c r="O759" s="18" t="s">
        <v>118</v>
      </c>
      <c r="P759" s="2">
        <f>+Precio_diario_frutas[[#This Row],[Precio promedio ponderado]]/Q759</f>
        <v>2300</v>
      </c>
      <c r="Q759" s="17">
        <f>+VLOOKUP(Precio_diario_frutas[[#This Row],[Unidad de comercialización]],Codigos_kg[],2,0)</f>
        <v>1</v>
      </c>
    </row>
    <row r="760" spans="1:17" x14ac:dyDescent="0.35">
      <c r="A760" s="8" t="s">
        <v>142</v>
      </c>
      <c r="B760" s="3" t="str">
        <f>+VLOOKUP(A760,Codigos_mercados_mayoristas[],2,0)</f>
        <v>Metropolitana</v>
      </c>
      <c r="C760" s="4">
        <v>44147</v>
      </c>
      <c r="D760" s="3">
        <f>+VLOOKUP(A760,Codigos_mercados_mayoristas[],3,0)</f>
        <v>13</v>
      </c>
      <c r="E760" s="11" t="s">
        <v>655</v>
      </c>
      <c r="F760" s="3" t="str">
        <f>+VLOOKUP(G760,Codigos_class_frutas[],2,0)</f>
        <v>Oleaginosos</v>
      </c>
      <c r="G760" s="16" t="s">
        <v>225</v>
      </c>
      <c r="H760" s="16" t="s">
        <v>226</v>
      </c>
      <c r="I760" s="16" t="s">
        <v>264</v>
      </c>
      <c r="J760" s="17">
        <v>70</v>
      </c>
      <c r="K760" s="17">
        <v>2300</v>
      </c>
      <c r="L760" s="17">
        <v>2300</v>
      </c>
      <c r="M760" s="17">
        <v>2300</v>
      </c>
      <c r="N760" s="16" t="s">
        <v>253</v>
      </c>
      <c r="O760" s="18" t="s">
        <v>63</v>
      </c>
      <c r="P760" s="2">
        <f>+Precio_diario_frutas[[#This Row],[Precio promedio ponderado]]/Q760</f>
        <v>2300</v>
      </c>
      <c r="Q760" s="17">
        <f>+VLOOKUP(Precio_diario_frutas[[#This Row],[Unidad de comercialización]],Codigos_kg[],2,0)</f>
        <v>1</v>
      </c>
    </row>
    <row r="761" spans="1:17" x14ac:dyDescent="0.35">
      <c r="A761" s="8" t="s">
        <v>142</v>
      </c>
      <c r="B761" s="3" t="str">
        <f>+VLOOKUP(A761,Codigos_mercados_mayoristas[],2,0)</f>
        <v>Metropolitana</v>
      </c>
      <c r="C761" s="4">
        <v>44147</v>
      </c>
      <c r="D761" s="3">
        <f>+VLOOKUP(A761,Codigos_mercados_mayoristas[],3,0)</f>
        <v>13</v>
      </c>
      <c r="E761" s="11" t="s">
        <v>655</v>
      </c>
      <c r="F761" s="3" t="str">
        <f>+VLOOKUP(G761,Codigos_class_frutas[],2,0)</f>
        <v>Oleaginosos</v>
      </c>
      <c r="G761" s="16" t="s">
        <v>225</v>
      </c>
      <c r="H761" s="16" t="s">
        <v>226</v>
      </c>
      <c r="I761" s="16" t="s">
        <v>200</v>
      </c>
      <c r="J761" s="17">
        <v>330</v>
      </c>
      <c r="K761" s="17">
        <v>3600</v>
      </c>
      <c r="L761" s="17">
        <v>3300</v>
      </c>
      <c r="M761" s="17">
        <v>3527</v>
      </c>
      <c r="N761" s="16" t="s">
        <v>253</v>
      </c>
      <c r="O761" s="18" t="s">
        <v>63</v>
      </c>
      <c r="P761" s="2">
        <f>+Precio_diario_frutas[[#This Row],[Precio promedio ponderado]]/Q761</f>
        <v>3527</v>
      </c>
      <c r="Q761" s="17">
        <f>+VLOOKUP(Precio_diario_frutas[[#This Row],[Unidad de comercialización]],Codigos_kg[],2,0)</f>
        <v>1</v>
      </c>
    </row>
    <row r="762" spans="1:17" x14ac:dyDescent="0.35">
      <c r="A762" s="8" t="s">
        <v>142</v>
      </c>
      <c r="B762" s="3" t="str">
        <f>+VLOOKUP(A762,Codigos_mercados_mayoristas[],2,0)</f>
        <v>Metropolitana</v>
      </c>
      <c r="C762" s="4">
        <v>44147</v>
      </c>
      <c r="D762" s="3">
        <f>+VLOOKUP(A762,Codigos_mercados_mayoristas[],3,0)</f>
        <v>13</v>
      </c>
      <c r="E762" s="11" t="s">
        <v>655</v>
      </c>
      <c r="F762" s="3" t="str">
        <f>+VLOOKUP(G762,Codigos_class_frutas[],2,0)</f>
        <v>Oleaginosos</v>
      </c>
      <c r="G762" s="16" t="s">
        <v>225</v>
      </c>
      <c r="H762" s="16" t="s">
        <v>226</v>
      </c>
      <c r="I762" s="16" t="s">
        <v>200</v>
      </c>
      <c r="J762" s="17">
        <v>170</v>
      </c>
      <c r="K762" s="17">
        <v>3700</v>
      </c>
      <c r="L762" s="17">
        <v>3700</v>
      </c>
      <c r="M762" s="17">
        <v>3700</v>
      </c>
      <c r="N762" s="16" t="s">
        <v>253</v>
      </c>
      <c r="O762" s="18" t="s">
        <v>118</v>
      </c>
      <c r="P762" s="2">
        <f>+Precio_diario_frutas[[#This Row],[Precio promedio ponderado]]/Q762</f>
        <v>3700</v>
      </c>
      <c r="Q762" s="17">
        <f>+VLOOKUP(Precio_diario_frutas[[#This Row],[Unidad de comercialización]],Codigos_kg[],2,0)</f>
        <v>1</v>
      </c>
    </row>
    <row r="763" spans="1:17" x14ac:dyDescent="0.35">
      <c r="A763" s="8" t="s">
        <v>142</v>
      </c>
      <c r="B763" s="3" t="str">
        <f>+VLOOKUP(A763,Codigos_mercados_mayoristas[],2,0)</f>
        <v>Metropolitana</v>
      </c>
      <c r="C763" s="4">
        <v>44147</v>
      </c>
      <c r="D763" s="3">
        <f>+VLOOKUP(A763,Codigos_mercados_mayoristas[],3,0)</f>
        <v>13</v>
      </c>
      <c r="E763" s="11" t="s">
        <v>655</v>
      </c>
      <c r="F763" s="3" t="str">
        <f>+VLOOKUP(G763,Codigos_class_frutas[],2,0)</f>
        <v>Oleaginosos</v>
      </c>
      <c r="G763" s="16" t="s">
        <v>225</v>
      </c>
      <c r="H763" s="16" t="s">
        <v>226</v>
      </c>
      <c r="I763" s="16" t="s">
        <v>19</v>
      </c>
      <c r="J763" s="17">
        <v>400</v>
      </c>
      <c r="K763" s="17">
        <v>3400</v>
      </c>
      <c r="L763" s="17">
        <v>3000</v>
      </c>
      <c r="M763" s="17">
        <v>3250</v>
      </c>
      <c r="N763" s="16" t="s">
        <v>253</v>
      </c>
      <c r="O763" s="18" t="s">
        <v>63</v>
      </c>
      <c r="P763" s="2">
        <f>+Precio_diario_frutas[[#This Row],[Precio promedio ponderado]]/Q763</f>
        <v>3250</v>
      </c>
      <c r="Q763" s="17">
        <f>+VLOOKUP(Precio_diario_frutas[[#This Row],[Unidad de comercialización]],Codigos_kg[],2,0)</f>
        <v>1</v>
      </c>
    </row>
    <row r="764" spans="1:17" x14ac:dyDescent="0.35">
      <c r="A764" s="8" t="s">
        <v>142</v>
      </c>
      <c r="B764" s="3" t="str">
        <f>+VLOOKUP(A764,Codigos_mercados_mayoristas[],2,0)</f>
        <v>Metropolitana</v>
      </c>
      <c r="C764" s="4">
        <v>44147</v>
      </c>
      <c r="D764" s="3">
        <f>+VLOOKUP(A764,Codigos_mercados_mayoristas[],3,0)</f>
        <v>13</v>
      </c>
      <c r="E764" s="11" t="s">
        <v>655</v>
      </c>
      <c r="F764" s="3" t="str">
        <f>+VLOOKUP(G764,Codigos_class_frutas[],2,0)</f>
        <v>Oleaginosos</v>
      </c>
      <c r="G764" s="16" t="s">
        <v>225</v>
      </c>
      <c r="H764" s="16" t="s">
        <v>226</v>
      </c>
      <c r="I764" s="16" t="s">
        <v>19</v>
      </c>
      <c r="J764" s="17">
        <v>175</v>
      </c>
      <c r="K764" s="17">
        <v>3300</v>
      </c>
      <c r="L764" s="17">
        <v>3300</v>
      </c>
      <c r="M764" s="17">
        <v>3300</v>
      </c>
      <c r="N764" s="16" t="s">
        <v>253</v>
      </c>
      <c r="O764" s="18" t="s">
        <v>118</v>
      </c>
      <c r="P764" s="2">
        <f>+Precio_diario_frutas[[#This Row],[Precio promedio ponderado]]/Q764</f>
        <v>3300</v>
      </c>
      <c r="Q764" s="17">
        <f>+VLOOKUP(Precio_diario_frutas[[#This Row],[Unidad de comercialización]],Codigos_kg[],2,0)</f>
        <v>1</v>
      </c>
    </row>
    <row r="765" spans="1:17" x14ac:dyDescent="0.35">
      <c r="A765" s="8" t="s">
        <v>142</v>
      </c>
      <c r="B765" s="3" t="str">
        <f>+VLOOKUP(A765,Codigos_mercados_mayoristas[],2,0)</f>
        <v>Metropolitana</v>
      </c>
      <c r="C765" s="4">
        <v>44147</v>
      </c>
      <c r="D765" s="3">
        <f>+VLOOKUP(A765,Codigos_mercados_mayoristas[],3,0)</f>
        <v>13</v>
      </c>
      <c r="E765" s="11" t="s">
        <v>655</v>
      </c>
      <c r="F765" s="3" t="str">
        <f>+VLOOKUP(G765,Codigos_class_frutas[],2,0)</f>
        <v>Oleaginosos</v>
      </c>
      <c r="G765" s="16" t="s">
        <v>225</v>
      </c>
      <c r="H765" s="16" t="s">
        <v>226</v>
      </c>
      <c r="I765" s="16" t="s">
        <v>13</v>
      </c>
      <c r="J765" s="17">
        <v>380</v>
      </c>
      <c r="K765" s="17">
        <v>3000</v>
      </c>
      <c r="L765" s="17">
        <v>2800</v>
      </c>
      <c r="M765" s="17">
        <v>2932</v>
      </c>
      <c r="N765" s="16" t="s">
        <v>253</v>
      </c>
      <c r="O765" s="18" t="s">
        <v>63</v>
      </c>
      <c r="P765" s="2">
        <f>+Precio_diario_frutas[[#This Row],[Precio promedio ponderado]]/Q765</f>
        <v>2932</v>
      </c>
      <c r="Q765" s="17">
        <f>+VLOOKUP(Precio_diario_frutas[[#This Row],[Unidad de comercialización]],Codigos_kg[],2,0)</f>
        <v>1</v>
      </c>
    </row>
    <row r="766" spans="1:17" x14ac:dyDescent="0.35">
      <c r="A766" s="8" t="s">
        <v>142</v>
      </c>
      <c r="B766" s="3" t="str">
        <f>+VLOOKUP(A766,Codigos_mercados_mayoristas[],2,0)</f>
        <v>Metropolitana</v>
      </c>
      <c r="C766" s="4">
        <v>44147</v>
      </c>
      <c r="D766" s="3">
        <f>+VLOOKUP(A766,Codigos_mercados_mayoristas[],3,0)</f>
        <v>13</v>
      </c>
      <c r="E766" s="11" t="s">
        <v>655</v>
      </c>
      <c r="F766" s="3" t="str">
        <f>+VLOOKUP(G766,Codigos_class_frutas[],2,0)</f>
        <v>Oleaginosos</v>
      </c>
      <c r="G766" s="16" t="s">
        <v>225</v>
      </c>
      <c r="H766" s="16" t="s">
        <v>226</v>
      </c>
      <c r="I766" s="16" t="s">
        <v>13</v>
      </c>
      <c r="J766" s="17">
        <v>175</v>
      </c>
      <c r="K766" s="17">
        <v>3000</v>
      </c>
      <c r="L766" s="17">
        <v>3000</v>
      </c>
      <c r="M766" s="17">
        <v>3000</v>
      </c>
      <c r="N766" s="16" t="s">
        <v>253</v>
      </c>
      <c r="O766" s="18" t="s">
        <v>118</v>
      </c>
      <c r="P766" s="2">
        <f>+Precio_diario_frutas[[#This Row],[Precio promedio ponderado]]/Q766</f>
        <v>3000</v>
      </c>
      <c r="Q766" s="17">
        <f>+VLOOKUP(Precio_diario_frutas[[#This Row],[Unidad de comercialización]],Codigos_kg[],2,0)</f>
        <v>1</v>
      </c>
    </row>
    <row r="767" spans="1:17" x14ac:dyDescent="0.35">
      <c r="A767" s="8" t="s">
        <v>142</v>
      </c>
      <c r="B767" s="3" t="str">
        <f>+VLOOKUP(A767,Codigos_mercados_mayoristas[],2,0)</f>
        <v>Metropolitana</v>
      </c>
      <c r="C767" s="4">
        <v>44147</v>
      </c>
      <c r="D767" s="3">
        <f>+VLOOKUP(A767,Codigos_mercados_mayoristas[],3,0)</f>
        <v>13</v>
      </c>
      <c r="E767" s="11" t="s">
        <v>655</v>
      </c>
      <c r="F767" s="3" t="str">
        <f>+VLOOKUP(G767,Codigos_class_frutas[],2,0)</f>
        <v>Oleaginosos</v>
      </c>
      <c r="G767" s="16" t="s">
        <v>225</v>
      </c>
      <c r="H767" s="16" t="s">
        <v>226</v>
      </c>
      <c r="I767" s="16" t="s">
        <v>16</v>
      </c>
      <c r="J767" s="17">
        <v>90</v>
      </c>
      <c r="K767" s="17">
        <v>2500</v>
      </c>
      <c r="L767" s="17">
        <v>2500</v>
      </c>
      <c r="M767" s="17">
        <v>2500</v>
      </c>
      <c r="N767" s="16" t="s">
        <v>253</v>
      </c>
      <c r="O767" s="18" t="s">
        <v>63</v>
      </c>
      <c r="P767" s="2">
        <f>+Precio_diario_frutas[[#This Row],[Precio promedio ponderado]]/Q767</f>
        <v>2500</v>
      </c>
      <c r="Q767" s="17">
        <f>+VLOOKUP(Precio_diario_frutas[[#This Row],[Unidad de comercialización]],Codigos_kg[],2,0)</f>
        <v>1</v>
      </c>
    </row>
    <row r="768" spans="1:17" x14ac:dyDescent="0.35">
      <c r="A768" s="8" t="s">
        <v>142</v>
      </c>
      <c r="B768" s="3" t="str">
        <f>+VLOOKUP(A768,Codigos_mercados_mayoristas[],2,0)</f>
        <v>Metropolitana</v>
      </c>
      <c r="C768" s="4">
        <v>44147</v>
      </c>
      <c r="D768" s="3">
        <f>+VLOOKUP(A768,Codigos_mercados_mayoristas[],3,0)</f>
        <v>13</v>
      </c>
      <c r="E768" s="11" t="s">
        <v>655</v>
      </c>
      <c r="F768" s="3" t="str">
        <f>+VLOOKUP(G768,Codigos_class_frutas[],2,0)</f>
        <v>Frutos de pepita</v>
      </c>
      <c r="G768" s="16" t="s">
        <v>242</v>
      </c>
      <c r="H768" s="16" t="s">
        <v>243</v>
      </c>
      <c r="I768" s="16" t="s">
        <v>200</v>
      </c>
      <c r="J768" s="17">
        <v>5</v>
      </c>
      <c r="K768" s="17">
        <v>340000</v>
      </c>
      <c r="L768" s="17">
        <v>340000</v>
      </c>
      <c r="M768" s="17">
        <v>340000</v>
      </c>
      <c r="N768" s="16" t="s">
        <v>270</v>
      </c>
      <c r="O768" s="18" t="s">
        <v>252</v>
      </c>
      <c r="P768" s="2">
        <f>+Precio_diario_frutas[[#This Row],[Precio promedio ponderado]]/Q768</f>
        <v>755.55555555555554</v>
      </c>
      <c r="Q768" s="17">
        <f>+VLOOKUP(Precio_diario_frutas[[#This Row],[Unidad de comercialización]],Codigos_kg[],2,0)</f>
        <v>450</v>
      </c>
    </row>
    <row r="769" spans="1:17" x14ac:dyDescent="0.35">
      <c r="A769" s="8" t="s">
        <v>142</v>
      </c>
      <c r="B769" s="3" t="str">
        <f>+VLOOKUP(A769,Codigos_mercados_mayoristas[],2,0)</f>
        <v>Metropolitana</v>
      </c>
      <c r="C769" s="4">
        <v>44147</v>
      </c>
      <c r="D769" s="3">
        <f>+VLOOKUP(A769,Codigos_mercados_mayoristas[],3,0)</f>
        <v>13</v>
      </c>
      <c r="E769" s="11" t="s">
        <v>655</v>
      </c>
      <c r="F769" s="3" t="str">
        <f>+VLOOKUP(G769,Codigos_class_frutas[],2,0)</f>
        <v>Frutos de pepita</v>
      </c>
      <c r="G769" s="16" t="s">
        <v>242</v>
      </c>
      <c r="H769" s="16" t="s">
        <v>243</v>
      </c>
      <c r="I769" s="16" t="s">
        <v>200</v>
      </c>
      <c r="J769" s="17">
        <v>18</v>
      </c>
      <c r="K769" s="17">
        <v>300000</v>
      </c>
      <c r="L769" s="17">
        <v>300000</v>
      </c>
      <c r="M769" s="17">
        <v>300000</v>
      </c>
      <c r="N769" s="16" t="s">
        <v>270</v>
      </c>
      <c r="O769" s="18" t="s">
        <v>123</v>
      </c>
      <c r="P769" s="2">
        <f>+Precio_diario_frutas[[#This Row],[Precio promedio ponderado]]/Q769</f>
        <v>666.66666666666663</v>
      </c>
      <c r="Q769" s="17">
        <f>+VLOOKUP(Precio_diario_frutas[[#This Row],[Unidad de comercialización]],Codigos_kg[],2,0)</f>
        <v>450</v>
      </c>
    </row>
    <row r="770" spans="1:17" x14ac:dyDescent="0.35">
      <c r="A770" s="8" t="s">
        <v>142</v>
      </c>
      <c r="B770" s="3" t="str">
        <f>+VLOOKUP(A770,Codigos_mercados_mayoristas[],2,0)</f>
        <v>Metropolitana</v>
      </c>
      <c r="C770" s="4">
        <v>44147</v>
      </c>
      <c r="D770" s="3">
        <f>+VLOOKUP(A770,Codigos_mercados_mayoristas[],3,0)</f>
        <v>13</v>
      </c>
      <c r="E770" s="11" t="s">
        <v>655</v>
      </c>
      <c r="F770" s="3" t="str">
        <f>+VLOOKUP(G770,Codigos_class_frutas[],2,0)</f>
        <v>Frutos de pepita</v>
      </c>
      <c r="G770" s="16" t="s">
        <v>242</v>
      </c>
      <c r="H770" s="16" t="s">
        <v>243</v>
      </c>
      <c r="I770" s="16" t="s">
        <v>19</v>
      </c>
      <c r="J770" s="17">
        <v>12</v>
      </c>
      <c r="K770" s="17">
        <v>310000</v>
      </c>
      <c r="L770" s="17">
        <v>310000</v>
      </c>
      <c r="M770" s="17">
        <v>310000</v>
      </c>
      <c r="N770" s="16" t="s">
        <v>270</v>
      </c>
      <c r="O770" s="18" t="s">
        <v>252</v>
      </c>
      <c r="P770" s="2">
        <f>+Precio_diario_frutas[[#This Row],[Precio promedio ponderado]]/Q770</f>
        <v>688.88888888888891</v>
      </c>
      <c r="Q770" s="17">
        <f>+VLOOKUP(Precio_diario_frutas[[#This Row],[Unidad de comercialización]],Codigos_kg[],2,0)</f>
        <v>450</v>
      </c>
    </row>
    <row r="771" spans="1:17" x14ac:dyDescent="0.35">
      <c r="A771" s="8" t="s">
        <v>142</v>
      </c>
      <c r="B771" s="3" t="str">
        <f>+VLOOKUP(A771,Codigos_mercados_mayoristas[],2,0)</f>
        <v>Metropolitana</v>
      </c>
      <c r="C771" s="4">
        <v>44147</v>
      </c>
      <c r="D771" s="3">
        <f>+VLOOKUP(A771,Codigos_mercados_mayoristas[],3,0)</f>
        <v>13</v>
      </c>
      <c r="E771" s="11" t="s">
        <v>655</v>
      </c>
      <c r="F771" s="3" t="str">
        <f>+VLOOKUP(G771,Codigos_class_frutas[],2,0)</f>
        <v>Frutos de pepita</v>
      </c>
      <c r="G771" s="16" t="s">
        <v>242</v>
      </c>
      <c r="H771" s="16" t="s">
        <v>243</v>
      </c>
      <c r="I771" s="16" t="s">
        <v>19</v>
      </c>
      <c r="J771" s="17">
        <v>38</v>
      </c>
      <c r="K771" s="17">
        <v>270000</v>
      </c>
      <c r="L771" s="17">
        <v>260000</v>
      </c>
      <c r="M771" s="17">
        <v>265263</v>
      </c>
      <c r="N771" s="16" t="s">
        <v>270</v>
      </c>
      <c r="O771" s="18" t="s">
        <v>123</v>
      </c>
      <c r="P771" s="2">
        <f>+Precio_diario_frutas[[#This Row],[Precio promedio ponderado]]/Q771</f>
        <v>589.47333333333336</v>
      </c>
      <c r="Q771" s="17">
        <f>+VLOOKUP(Precio_diario_frutas[[#This Row],[Unidad de comercialización]],Codigos_kg[],2,0)</f>
        <v>450</v>
      </c>
    </row>
    <row r="772" spans="1:17" x14ac:dyDescent="0.35">
      <c r="A772" s="8" t="s">
        <v>142</v>
      </c>
      <c r="B772" s="3" t="str">
        <f>+VLOOKUP(A772,Codigos_mercados_mayoristas[],2,0)</f>
        <v>Metropolitana</v>
      </c>
      <c r="C772" s="4">
        <v>44147</v>
      </c>
      <c r="D772" s="3">
        <f>+VLOOKUP(A772,Codigos_mercados_mayoristas[],3,0)</f>
        <v>13</v>
      </c>
      <c r="E772" s="11" t="s">
        <v>655</v>
      </c>
      <c r="F772" s="3" t="str">
        <f>+VLOOKUP(G772,Codigos_class_frutas[],2,0)</f>
        <v>Frutos de pepita</v>
      </c>
      <c r="G772" s="16" t="s">
        <v>242</v>
      </c>
      <c r="H772" s="16" t="s">
        <v>243</v>
      </c>
      <c r="I772" s="16" t="s">
        <v>13</v>
      </c>
      <c r="J772" s="17">
        <v>6</v>
      </c>
      <c r="K772" s="17">
        <v>260000</v>
      </c>
      <c r="L772" s="17">
        <v>260000</v>
      </c>
      <c r="M772" s="17">
        <v>260000</v>
      </c>
      <c r="N772" s="16" t="s">
        <v>270</v>
      </c>
      <c r="O772" s="18" t="s">
        <v>252</v>
      </c>
      <c r="P772" s="2">
        <f>+Precio_diario_frutas[[#This Row],[Precio promedio ponderado]]/Q772</f>
        <v>577.77777777777783</v>
      </c>
      <c r="Q772" s="17">
        <f>+VLOOKUP(Precio_diario_frutas[[#This Row],[Unidad de comercialización]],Codigos_kg[],2,0)</f>
        <v>450</v>
      </c>
    </row>
    <row r="773" spans="1:17" x14ac:dyDescent="0.35">
      <c r="A773" s="8" t="s">
        <v>142</v>
      </c>
      <c r="B773" s="3" t="str">
        <f>+VLOOKUP(A773,Codigos_mercados_mayoristas[],2,0)</f>
        <v>Metropolitana</v>
      </c>
      <c r="C773" s="4">
        <v>44147</v>
      </c>
      <c r="D773" s="3">
        <f>+VLOOKUP(A773,Codigos_mercados_mayoristas[],3,0)</f>
        <v>13</v>
      </c>
      <c r="E773" s="11" t="s">
        <v>655</v>
      </c>
      <c r="F773" s="3" t="str">
        <f>+VLOOKUP(G773,Codigos_class_frutas[],2,0)</f>
        <v>Frutos de pepita</v>
      </c>
      <c r="G773" s="16" t="s">
        <v>242</v>
      </c>
      <c r="H773" s="16" t="s">
        <v>243</v>
      </c>
      <c r="I773" s="16" t="s">
        <v>13</v>
      </c>
      <c r="J773" s="17">
        <v>14</v>
      </c>
      <c r="K773" s="17">
        <v>240000</v>
      </c>
      <c r="L773" s="17">
        <v>240000</v>
      </c>
      <c r="M773" s="17">
        <v>240000</v>
      </c>
      <c r="N773" s="16" t="s">
        <v>270</v>
      </c>
      <c r="O773" s="18" t="s">
        <v>123</v>
      </c>
      <c r="P773" s="2">
        <f>+Precio_diario_frutas[[#This Row],[Precio promedio ponderado]]/Q773</f>
        <v>533.33333333333337</v>
      </c>
      <c r="Q773" s="17">
        <f>+VLOOKUP(Precio_diario_frutas[[#This Row],[Unidad de comercialización]],Codigos_kg[],2,0)</f>
        <v>450</v>
      </c>
    </row>
    <row r="774" spans="1:17" x14ac:dyDescent="0.35">
      <c r="A774" s="8" t="s">
        <v>142</v>
      </c>
      <c r="B774" s="3" t="str">
        <f>+VLOOKUP(A774,Codigos_mercados_mayoristas[],2,0)</f>
        <v>Metropolitana</v>
      </c>
      <c r="C774" s="4">
        <v>44147</v>
      </c>
      <c r="D774" s="3">
        <f>+VLOOKUP(A774,Codigos_mercados_mayoristas[],3,0)</f>
        <v>13</v>
      </c>
      <c r="E774" s="11" t="s">
        <v>655</v>
      </c>
      <c r="F774" s="3" t="str">
        <f>+VLOOKUP(G774,Codigos_class_frutas[],2,0)</f>
        <v>Tropicales y subtropicales</v>
      </c>
      <c r="G774" s="16" t="s">
        <v>198</v>
      </c>
      <c r="H774" s="16" t="s">
        <v>246</v>
      </c>
      <c r="I774" s="16" t="s">
        <v>200</v>
      </c>
      <c r="J774" s="17">
        <v>170</v>
      </c>
      <c r="K774" s="17">
        <v>20000</v>
      </c>
      <c r="L774" s="17">
        <v>20000</v>
      </c>
      <c r="M774" s="17">
        <v>20000</v>
      </c>
      <c r="N774" s="16" t="s">
        <v>88</v>
      </c>
      <c r="O774" s="18" t="s">
        <v>206</v>
      </c>
      <c r="P774" s="2">
        <f>+Precio_diario_frutas[[#This Row],[Precio promedio ponderado]]/Q774</f>
        <v>2000</v>
      </c>
      <c r="Q774" s="17">
        <f>+VLOOKUP(Precio_diario_frutas[[#This Row],[Unidad de comercialización]],Codigos_kg[],2,0)</f>
        <v>10</v>
      </c>
    </row>
    <row r="775" spans="1:17" x14ac:dyDescent="0.35">
      <c r="A775" s="8" t="s">
        <v>142</v>
      </c>
      <c r="B775" s="3" t="str">
        <f>+VLOOKUP(A775,Codigos_mercados_mayoristas[],2,0)</f>
        <v>Metropolitana</v>
      </c>
      <c r="C775" s="4">
        <v>44147</v>
      </c>
      <c r="D775" s="3">
        <f>+VLOOKUP(A775,Codigos_mercados_mayoristas[],3,0)</f>
        <v>13</v>
      </c>
      <c r="E775" s="11" t="s">
        <v>655</v>
      </c>
      <c r="F775" s="3" t="str">
        <f>+VLOOKUP(G775,Codigos_class_frutas[],2,0)</f>
        <v>Tropicales y subtropicales</v>
      </c>
      <c r="G775" s="16" t="s">
        <v>198</v>
      </c>
      <c r="H775" s="16" t="s">
        <v>246</v>
      </c>
      <c r="I775" s="16" t="s">
        <v>19</v>
      </c>
      <c r="J775" s="17">
        <v>175</v>
      </c>
      <c r="K775" s="17">
        <v>20000</v>
      </c>
      <c r="L775" s="17">
        <v>20000</v>
      </c>
      <c r="M775" s="17">
        <v>20000</v>
      </c>
      <c r="N775" s="16" t="s">
        <v>25</v>
      </c>
      <c r="O775" s="18" t="s">
        <v>206</v>
      </c>
      <c r="P775" s="2">
        <f>+Precio_diario_frutas[[#This Row],[Precio promedio ponderado]]/Q775</f>
        <v>1666.6666666666667</v>
      </c>
      <c r="Q775" s="17">
        <f>+VLOOKUP(Precio_diario_frutas[[#This Row],[Unidad de comercialización]],Codigos_kg[],2,0)</f>
        <v>12</v>
      </c>
    </row>
    <row r="776" spans="1:17" x14ac:dyDescent="0.35">
      <c r="A776" s="8" t="s">
        <v>142</v>
      </c>
      <c r="B776" s="3" t="str">
        <f>+VLOOKUP(A776,Codigos_mercados_mayoristas[],2,0)</f>
        <v>Metropolitana</v>
      </c>
      <c r="C776" s="4">
        <v>44147</v>
      </c>
      <c r="D776" s="3">
        <f>+VLOOKUP(A776,Codigos_mercados_mayoristas[],3,0)</f>
        <v>13</v>
      </c>
      <c r="E776" s="11" t="s">
        <v>655</v>
      </c>
      <c r="F776" s="3" t="str">
        <f>+VLOOKUP(G776,Codigos_class_frutas[],2,0)</f>
        <v>Tropicales y subtropicales</v>
      </c>
      <c r="G776" s="16" t="s">
        <v>198</v>
      </c>
      <c r="H776" s="16" t="s">
        <v>246</v>
      </c>
      <c r="I776" s="16" t="s">
        <v>13</v>
      </c>
      <c r="J776" s="17">
        <v>175</v>
      </c>
      <c r="K776" s="17">
        <v>20000</v>
      </c>
      <c r="L776" s="17">
        <v>20000</v>
      </c>
      <c r="M776" s="17">
        <v>20000</v>
      </c>
      <c r="N776" s="16" t="s">
        <v>202</v>
      </c>
      <c r="O776" s="18" t="s">
        <v>206</v>
      </c>
      <c r="P776" s="2">
        <f>+Precio_diario_frutas[[#This Row],[Precio promedio ponderado]]/Q776</f>
        <v>1428.5714285714287</v>
      </c>
      <c r="Q776" s="17">
        <f>+VLOOKUP(Precio_diario_frutas[[#This Row],[Unidad de comercialización]],Codigos_kg[],2,0)</f>
        <v>14</v>
      </c>
    </row>
    <row r="777" spans="1:17" x14ac:dyDescent="0.35">
      <c r="A777" s="8" t="s">
        <v>142</v>
      </c>
      <c r="B777" s="3" t="str">
        <f>+VLOOKUP(A777,Codigos_mercados_mayoristas[],2,0)</f>
        <v>Metropolitana</v>
      </c>
      <c r="C777" s="4">
        <v>44147</v>
      </c>
      <c r="D777" s="3">
        <f>+VLOOKUP(A777,Codigos_mercados_mayoristas[],3,0)</f>
        <v>13</v>
      </c>
      <c r="E777" s="11" t="s">
        <v>655</v>
      </c>
      <c r="F777" s="3" t="str">
        <f>+VLOOKUP(G777,Codigos_class_frutas[],2,0)</f>
        <v>Tropicales y subtropicales</v>
      </c>
      <c r="G777" s="16" t="s">
        <v>204</v>
      </c>
      <c r="H777" s="16" t="s">
        <v>12</v>
      </c>
      <c r="I777" s="16" t="s">
        <v>247</v>
      </c>
      <c r="J777" s="17">
        <v>250</v>
      </c>
      <c r="K777" s="17">
        <v>10000</v>
      </c>
      <c r="L777" s="17">
        <v>10000</v>
      </c>
      <c r="M777" s="17">
        <v>10000</v>
      </c>
      <c r="N777" s="16" t="s">
        <v>147</v>
      </c>
      <c r="O777" s="18" t="s">
        <v>206</v>
      </c>
      <c r="P777" s="2">
        <f>+Precio_diario_frutas[[#This Row],[Precio promedio ponderado]]/Q777</f>
        <v>500</v>
      </c>
      <c r="Q777" s="17">
        <f>+VLOOKUP(Precio_diario_frutas[[#This Row],[Unidad de comercialización]],Codigos_kg[],2,0)</f>
        <v>20</v>
      </c>
    </row>
    <row r="778" spans="1:17" x14ac:dyDescent="0.35">
      <c r="A778" s="8" t="s">
        <v>142</v>
      </c>
      <c r="B778" s="3" t="str">
        <f>+VLOOKUP(A778,Codigos_mercados_mayoristas[],2,0)</f>
        <v>Metropolitana</v>
      </c>
      <c r="C778" s="4">
        <v>44147</v>
      </c>
      <c r="D778" s="3">
        <f>+VLOOKUP(A778,Codigos_mercados_mayoristas[],3,0)</f>
        <v>13</v>
      </c>
      <c r="E778" s="11" t="s">
        <v>655</v>
      </c>
      <c r="F778" s="3" t="str">
        <f>+VLOOKUP(G778,Codigos_class_frutas[],2,0)</f>
        <v>Tropicales y subtropicales</v>
      </c>
      <c r="G778" s="16" t="s">
        <v>204</v>
      </c>
      <c r="H778" s="16" t="s">
        <v>12</v>
      </c>
      <c r="I778" s="16" t="s">
        <v>205</v>
      </c>
      <c r="J778" s="17">
        <v>760</v>
      </c>
      <c r="K778" s="17">
        <v>13000</v>
      </c>
      <c r="L778" s="17">
        <v>12000</v>
      </c>
      <c r="M778" s="17">
        <v>12526</v>
      </c>
      <c r="N778" s="16" t="s">
        <v>147</v>
      </c>
      <c r="O778" s="18" t="s">
        <v>206</v>
      </c>
      <c r="P778" s="2">
        <f>+Precio_diario_frutas[[#This Row],[Precio promedio ponderado]]/Q778</f>
        <v>626.29999999999995</v>
      </c>
      <c r="Q778" s="17">
        <f>+VLOOKUP(Precio_diario_frutas[[#This Row],[Unidad de comercialización]],Codigos_kg[],2,0)</f>
        <v>20</v>
      </c>
    </row>
    <row r="779" spans="1:17" x14ac:dyDescent="0.35">
      <c r="A779" s="8" t="s">
        <v>142</v>
      </c>
      <c r="B779" s="3" t="str">
        <f>+VLOOKUP(A779,Codigos_mercados_mayoristas[],2,0)</f>
        <v>Metropolitana</v>
      </c>
      <c r="C779" s="4">
        <v>44147</v>
      </c>
      <c r="D779" s="3">
        <f>+VLOOKUP(A779,Codigos_mercados_mayoristas[],3,0)</f>
        <v>13</v>
      </c>
      <c r="E779" s="11" t="s">
        <v>655</v>
      </c>
      <c r="F779" s="3" t="str">
        <f>+VLOOKUP(G779,Codigos_class_frutas[],2,0)</f>
        <v>Tropicales y subtropicales</v>
      </c>
      <c r="G779" s="16" t="s">
        <v>204</v>
      </c>
      <c r="H779" s="16" t="s">
        <v>12</v>
      </c>
      <c r="I779" s="16" t="s">
        <v>275</v>
      </c>
      <c r="J779" s="17">
        <v>850</v>
      </c>
      <c r="K779" s="17">
        <v>13000</v>
      </c>
      <c r="L779" s="17">
        <v>12000</v>
      </c>
      <c r="M779" s="17">
        <v>12718</v>
      </c>
      <c r="N779" s="16" t="s">
        <v>147</v>
      </c>
      <c r="O779" s="18" t="s">
        <v>206</v>
      </c>
      <c r="P779" s="2">
        <f>+Precio_diario_frutas[[#This Row],[Precio promedio ponderado]]/Q779</f>
        <v>635.9</v>
      </c>
      <c r="Q779" s="17">
        <f>+VLOOKUP(Precio_diario_frutas[[#This Row],[Unidad de comercialización]],Codigos_kg[],2,0)</f>
        <v>20</v>
      </c>
    </row>
    <row r="780" spans="1:17" x14ac:dyDescent="0.35">
      <c r="A780" s="8" t="s">
        <v>142</v>
      </c>
      <c r="B780" s="3" t="str">
        <f>+VLOOKUP(A780,Codigos_mercados_mayoristas[],2,0)</f>
        <v>Metropolitana</v>
      </c>
      <c r="C780" s="4">
        <v>44147</v>
      </c>
      <c r="D780" s="3">
        <f>+VLOOKUP(A780,Codigos_mercados_mayoristas[],3,0)</f>
        <v>13</v>
      </c>
      <c r="E780" s="11" t="s">
        <v>655</v>
      </c>
      <c r="F780" s="3" t="str">
        <f>+VLOOKUP(G780,Codigos_class_frutas[],2,0)</f>
        <v>Tropicales y subtropicales</v>
      </c>
      <c r="G780" s="16" t="s">
        <v>204</v>
      </c>
      <c r="H780" s="16" t="s">
        <v>12</v>
      </c>
      <c r="I780" s="16" t="s">
        <v>255</v>
      </c>
      <c r="J780" s="17">
        <v>2450</v>
      </c>
      <c r="K780" s="17">
        <v>15000</v>
      </c>
      <c r="L780" s="17">
        <v>14000</v>
      </c>
      <c r="M780" s="17">
        <v>14571</v>
      </c>
      <c r="N780" s="16" t="s">
        <v>147</v>
      </c>
      <c r="O780" s="18" t="s">
        <v>206</v>
      </c>
      <c r="P780" s="2">
        <f>+Precio_diario_frutas[[#This Row],[Precio promedio ponderado]]/Q780</f>
        <v>728.55</v>
      </c>
      <c r="Q780" s="17">
        <f>+VLOOKUP(Precio_diario_frutas[[#This Row],[Unidad de comercialización]],Codigos_kg[],2,0)</f>
        <v>20</v>
      </c>
    </row>
    <row r="781" spans="1:17" x14ac:dyDescent="0.35">
      <c r="A781" s="8" t="s">
        <v>142</v>
      </c>
      <c r="B781" s="3" t="str">
        <f>+VLOOKUP(A781,Codigos_mercados_mayoristas[],2,0)</f>
        <v>Metropolitana</v>
      </c>
      <c r="C781" s="4">
        <v>44147</v>
      </c>
      <c r="D781" s="3">
        <f>+VLOOKUP(A781,Codigos_mercados_mayoristas[],3,0)</f>
        <v>13</v>
      </c>
      <c r="E781" s="11" t="s">
        <v>655</v>
      </c>
      <c r="F781" s="3" t="str">
        <f>+VLOOKUP(G781,Codigos_class_frutas[],2,0)</f>
        <v>Cítricos</v>
      </c>
      <c r="G781" s="16" t="s">
        <v>256</v>
      </c>
      <c r="H781" s="16" t="s">
        <v>257</v>
      </c>
      <c r="I781" s="16" t="s">
        <v>19</v>
      </c>
      <c r="J781" s="17">
        <v>28</v>
      </c>
      <c r="K781" s="17">
        <v>120000</v>
      </c>
      <c r="L781" s="17">
        <v>110000</v>
      </c>
      <c r="M781" s="17">
        <v>114286</v>
      </c>
      <c r="N781" s="16" t="s">
        <v>682</v>
      </c>
      <c r="O781" s="18" t="s">
        <v>118</v>
      </c>
      <c r="P781" s="2">
        <f>+Precio_diario_frutas[[#This Row],[Precio promedio ponderado]]/Q781</f>
        <v>326.53142857142859</v>
      </c>
      <c r="Q781" s="17">
        <f>+VLOOKUP(Precio_diario_frutas[[#This Row],[Unidad de comercialización]],Codigos_kg[],2,0)</f>
        <v>350</v>
      </c>
    </row>
    <row r="782" spans="1:17" x14ac:dyDescent="0.35">
      <c r="A782" s="8" t="s">
        <v>142</v>
      </c>
      <c r="B782" s="11" t="str">
        <f>+VLOOKUP(A782,Codigos_mercados_mayoristas[],2,0)</f>
        <v>Metropolitana</v>
      </c>
      <c r="C782" s="4">
        <v>44147</v>
      </c>
      <c r="D782" s="11">
        <f>+VLOOKUP(A782,Codigos_mercados_mayoristas[],3,0)</f>
        <v>13</v>
      </c>
      <c r="E782" s="11" t="s">
        <v>655</v>
      </c>
      <c r="F782" s="11" t="str">
        <f>+VLOOKUP(G782,Codigos_class_frutas[],2,0)</f>
        <v>Cítricos</v>
      </c>
      <c r="G782" s="19" t="s">
        <v>256</v>
      </c>
      <c r="H782" s="19" t="s">
        <v>257</v>
      </c>
      <c r="I782" s="19" t="s">
        <v>13</v>
      </c>
      <c r="J782" s="20">
        <v>14</v>
      </c>
      <c r="K782" s="20">
        <v>90000</v>
      </c>
      <c r="L782" s="20">
        <v>90000</v>
      </c>
      <c r="M782" s="20">
        <v>90000</v>
      </c>
      <c r="N782" s="19" t="s">
        <v>682</v>
      </c>
      <c r="O782" s="21" t="s">
        <v>118</v>
      </c>
      <c r="P782" s="2">
        <f>+Precio_diario_frutas[[#This Row],[Precio promedio ponderado]]/Q782</f>
        <v>257.14285714285717</v>
      </c>
      <c r="Q782" s="17">
        <f>+VLOOKUP(Precio_diario_frutas[[#This Row],[Unidad de comercialización]],Codigos_kg[],2,0)</f>
        <v>350</v>
      </c>
    </row>
    <row r="783" spans="1:17" x14ac:dyDescent="0.35">
      <c r="A783" s="10" t="s">
        <v>174</v>
      </c>
      <c r="B783" s="3" t="str">
        <f>+VLOOKUP(A783,Codigos_mercados_mayoristas[],2,0)</f>
        <v>Metropolitana</v>
      </c>
      <c r="C783" s="4">
        <v>44147</v>
      </c>
      <c r="D783" s="3">
        <f>+VLOOKUP(A783,Codigos_mercados_mayoristas[],3,0)</f>
        <v>13</v>
      </c>
      <c r="E783" s="11" t="s">
        <v>655</v>
      </c>
      <c r="F783" s="3" t="str">
        <f>+VLOOKUP(G783,Codigos_class_frutas[],2,0)</f>
        <v>Berries</v>
      </c>
      <c r="G783" s="3" t="s">
        <v>207</v>
      </c>
      <c r="H783" s="3" t="s">
        <v>12</v>
      </c>
      <c r="I783" s="3" t="s">
        <v>19</v>
      </c>
      <c r="J783" s="2">
        <v>150</v>
      </c>
      <c r="K783" s="2">
        <v>8000</v>
      </c>
      <c r="L783" s="2">
        <v>8000</v>
      </c>
      <c r="M783" s="2">
        <v>8000</v>
      </c>
      <c r="N783" s="3" t="s">
        <v>208</v>
      </c>
      <c r="O783" s="9" t="s">
        <v>125</v>
      </c>
      <c r="P783" s="2">
        <f>+Precio_diario_frutas[[#This Row],[Precio promedio ponderado]]/Q783</f>
        <v>4000</v>
      </c>
      <c r="Q783" s="2">
        <f>+VLOOKUP(Precio_diario_frutas[[#This Row],[Unidad de comercialización]],Codigos_kg[],2,0)</f>
        <v>2</v>
      </c>
    </row>
    <row r="784" spans="1:17" x14ac:dyDescent="0.35">
      <c r="A784" s="10" t="s">
        <v>174</v>
      </c>
      <c r="B784" s="3" t="str">
        <f>+VLOOKUP(A784,Codigos_mercados_mayoristas[],2,0)</f>
        <v>Metropolitana</v>
      </c>
      <c r="C784" s="4">
        <v>44147</v>
      </c>
      <c r="D784" s="3">
        <f>+VLOOKUP(A784,Codigos_mercados_mayoristas[],3,0)</f>
        <v>13</v>
      </c>
      <c r="E784" s="11" t="s">
        <v>655</v>
      </c>
      <c r="F784" s="3" t="str">
        <f>+VLOOKUP(G784,Codigos_class_frutas[],2,0)</f>
        <v>Frutos de hueso (carozo)</v>
      </c>
      <c r="G784" s="3" t="s">
        <v>281</v>
      </c>
      <c r="H784" s="3" t="s">
        <v>282</v>
      </c>
      <c r="I784" s="3" t="s">
        <v>200</v>
      </c>
      <c r="J784" s="2">
        <v>100</v>
      </c>
      <c r="K784" s="2">
        <v>21000</v>
      </c>
      <c r="L784" s="2">
        <v>21000</v>
      </c>
      <c r="M784" s="2">
        <v>21000</v>
      </c>
      <c r="N784" s="3" t="s">
        <v>283</v>
      </c>
      <c r="O784" s="9" t="s">
        <v>118</v>
      </c>
      <c r="P784" s="2">
        <f>+Precio_diario_frutas[[#This Row],[Precio promedio ponderado]]/Q784</f>
        <v>4200</v>
      </c>
      <c r="Q784" s="2">
        <f>+VLOOKUP(Precio_diario_frutas[[#This Row],[Unidad de comercialización]],Codigos_kg[],2,0)</f>
        <v>5</v>
      </c>
    </row>
    <row r="785" spans="1:17" x14ac:dyDescent="0.35">
      <c r="A785" s="10" t="s">
        <v>174</v>
      </c>
      <c r="B785" s="3" t="str">
        <f>+VLOOKUP(A785,Codigos_mercados_mayoristas[],2,0)</f>
        <v>Metropolitana</v>
      </c>
      <c r="C785" s="4">
        <v>44147</v>
      </c>
      <c r="D785" s="3">
        <f>+VLOOKUP(A785,Codigos_mercados_mayoristas[],3,0)</f>
        <v>13</v>
      </c>
      <c r="E785" s="11" t="s">
        <v>655</v>
      </c>
      <c r="F785" s="3" t="str">
        <f>+VLOOKUP(G785,Codigos_class_frutas[],2,0)</f>
        <v>Frutos de hueso (carozo)</v>
      </c>
      <c r="G785" s="3" t="s">
        <v>281</v>
      </c>
      <c r="H785" s="3" t="s">
        <v>282</v>
      </c>
      <c r="I785" s="3" t="s">
        <v>19</v>
      </c>
      <c r="J785" s="2">
        <v>150</v>
      </c>
      <c r="K785" s="2">
        <v>20000</v>
      </c>
      <c r="L785" s="2">
        <v>18000</v>
      </c>
      <c r="M785" s="2">
        <v>19000</v>
      </c>
      <c r="N785" s="3" t="s">
        <v>283</v>
      </c>
      <c r="O785" s="9" t="s">
        <v>118</v>
      </c>
      <c r="P785" s="2">
        <f>+Precio_diario_frutas[[#This Row],[Precio promedio ponderado]]/Q785</f>
        <v>3800</v>
      </c>
      <c r="Q785" s="2">
        <f>+VLOOKUP(Precio_diario_frutas[[#This Row],[Unidad de comercialización]],Codigos_kg[],2,0)</f>
        <v>5</v>
      </c>
    </row>
    <row r="786" spans="1:17" x14ac:dyDescent="0.35">
      <c r="A786" s="10" t="s">
        <v>174</v>
      </c>
      <c r="B786" s="3" t="str">
        <f>+VLOOKUP(A786,Codigos_mercados_mayoristas[],2,0)</f>
        <v>Metropolitana</v>
      </c>
      <c r="C786" s="4">
        <v>44147</v>
      </c>
      <c r="D786" s="3">
        <f>+VLOOKUP(A786,Codigos_mercados_mayoristas[],3,0)</f>
        <v>13</v>
      </c>
      <c r="E786" s="11" t="s">
        <v>655</v>
      </c>
      <c r="F786" s="3" t="str">
        <f>+VLOOKUP(G786,Codigos_class_frutas[],2,0)</f>
        <v>Frutos de hueso (carozo)</v>
      </c>
      <c r="G786" s="3" t="s">
        <v>281</v>
      </c>
      <c r="H786" s="3" t="s">
        <v>282</v>
      </c>
      <c r="I786" s="3" t="s">
        <v>13</v>
      </c>
      <c r="J786" s="2">
        <v>180</v>
      </c>
      <c r="K786" s="2">
        <v>25000</v>
      </c>
      <c r="L786" s="2">
        <v>25000</v>
      </c>
      <c r="M786" s="2">
        <v>25000</v>
      </c>
      <c r="N786" s="3" t="s">
        <v>220</v>
      </c>
      <c r="O786" s="9" t="s">
        <v>118</v>
      </c>
      <c r="P786" s="2">
        <f>+Precio_diario_frutas[[#This Row],[Precio promedio ponderado]]/Q786</f>
        <v>2500</v>
      </c>
      <c r="Q786" s="2">
        <f>+VLOOKUP(Precio_diario_frutas[[#This Row],[Unidad de comercialización]],Codigos_kg[],2,0)</f>
        <v>10</v>
      </c>
    </row>
    <row r="787" spans="1:17" x14ac:dyDescent="0.35">
      <c r="A787" s="10" t="s">
        <v>174</v>
      </c>
      <c r="B787" s="3" t="str">
        <f>+VLOOKUP(A787,Codigos_mercados_mayoristas[],2,0)</f>
        <v>Metropolitana</v>
      </c>
      <c r="C787" s="4">
        <v>44147</v>
      </c>
      <c r="D787" s="3">
        <f>+VLOOKUP(A787,Codigos_mercados_mayoristas[],3,0)</f>
        <v>13</v>
      </c>
      <c r="E787" s="11" t="s">
        <v>655</v>
      </c>
      <c r="F787" s="3" t="str">
        <f>+VLOOKUP(G787,Codigos_class_frutas[],2,0)</f>
        <v>Otros</v>
      </c>
      <c r="G787" s="3" t="s">
        <v>209</v>
      </c>
      <c r="H787" s="3" t="s">
        <v>210</v>
      </c>
      <c r="I787" s="3" t="s">
        <v>200</v>
      </c>
      <c r="J787" s="2">
        <v>90</v>
      </c>
      <c r="K787" s="2">
        <v>20000</v>
      </c>
      <c r="L787" s="2">
        <v>20000</v>
      </c>
      <c r="M787" s="2">
        <v>20000</v>
      </c>
      <c r="N787" s="3" t="s">
        <v>220</v>
      </c>
      <c r="O787" s="9" t="s">
        <v>45</v>
      </c>
      <c r="P787" s="2">
        <f>+Precio_diario_frutas[[#This Row],[Precio promedio ponderado]]/Q787</f>
        <v>2000</v>
      </c>
      <c r="Q787" s="2">
        <f>+VLOOKUP(Precio_diario_frutas[[#This Row],[Unidad de comercialización]],Codigos_kg[],2,0)</f>
        <v>10</v>
      </c>
    </row>
    <row r="788" spans="1:17" x14ac:dyDescent="0.35">
      <c r="A788" s="10" t="s">
        <v>174</v>
      </c>
      <c r="B788" s="3" t="str">
        <f>+VLOOKUP(A788,Codigos_mercados_mayoristas[],2,0)</f>
        <v>Metropolitana</v>
      </c>
      <c r="C788" s="4">
        <v>44147</v>
      </c>
      <c r="D788" s="3">
        <f>+VLOOKUP(A788,Codigos_mercados_mayoristas[],3,0)</f>
        <v>13</v>
      </c>
      <c r="E788" s="11" t="s">
        <v>655</v>
      </c>
      <c r="F788" s="3" t="str">
        <f>+VLOOKUP(G788,Codigos_class_frutas[],2,0)</f>
        <v>Otros</v>
      </c>
      <c r="G788" s="3" t="s">
        <v>209</v>
      </c>
      <c r="H788" s="3" t="s">
        <v>210</v>
      </c>
      <c r="I788" s="3" t="s">
        <v>235</v>
      </c>
      <c r="J788" s="2">
        <v>90</v>
      </c>
      <c r="K788" s="2">
        <v>22000</v>
      </c>
      <c r="L788" s="2">
        <v>22000</v>
      </c>
      <c r="M788" s="2">
        <v>22000</v>
      </c>
      <c r="N788" s="3" t="s">
        <v>220</v>
      </c>
      <c r="O788" s="9" t="s">
        <v>45</v>
      </c>
      <c r="P788" s="2">
        <f>+Precio_diario_frutas[[#This Row],[Precio promedio ponderado]]/Q788</f>
        <v>2200</v>
      </c>
      <c r="Q788" s="2">
        <f>+VLOOKUP(Precio_diario_frutas[[#This Row],[Unidad de comercialización]],Codigos_kg[],2,0)</f>
        <v>10</v>
      </c>
    </row>
    <row r="789" spans="1:17" x14ac:dyDescent="0.35">
      <c r="A789" s="10" t="s">
        <v>174</v>
      </c>
      <c r="B789" s="3" t="str">
        <f>+VLOOKUP(A789,Codigos_mercados_mayoristas[],2,0)</f>
        <v>Metropolitana</v>
      </c>
      <c r="C789" s="4">
        <v>44147</v>
      </c>
      <c r="D789" s="3">
        <f>+VLOOKUP(A789,Codigos_mercados_mayoristas[],3,0)</f>
        <v>13</v>
      </c>
      <c r="E789" s="11" t="s">
        <v>655</v>
      </c>
      <c r="F789" s="3" t="str">
        <f>+VLOOKUP(G789,Codigos_class_frutas[],2,0)</f>
        <v>Otros</v>
      </c>
      <c r="G789" s="3" t="s">
        <v>209</v>
      </c>
      <c r="H789" s="3" t="s">
        <v>210</v>
      </c>
      <c r="I789" s="3" t="s">
        <v>19</v>
      </c>
      <c r="J789" s="2">
        <v>180</v>
      </c>
      <c r="K789" s="2">
        <v>18000</v>
      </c>
      <c r="L789" s="2">
        <v>18000</v>
      </c>
      <c r="M789" s="2">
        <v>18000</v>
      </c>
      <c r="N789" s="3" t="s">
        <v>220</v>
      </c>
      <c r="O789" s="9" t="s">
        <v>45</v>
      </c>
      <c r="P789" s="2">
        <f>+Precio_diario_frutas[[#This Row],[Precio promedio ponderado]]/Q789</f>
        <v>1800</v>
      </c>
      <c r="Q789" s="2">
        <f>+VLOOKUP(Precio_diario_frutas[[#This Row],[Unidad de comercialización]],Codigos_kg[],2,0)</f>
        <v>10</v>
      </c>
    </row>
    <row r="790" spans="1:17" x14ac:dyDescent="0.35">
      <c r="A790" s="10" t="s">
        <v>174</v>
      </c>
      <c r="B790" s="3" t="str">
        <f>+VLOOKUP(A790,Codigos_mercados_mayoristas[],2,0)</f>
        <v>Metropolitana</v>
      </c>
      <c r="C790" s="4">
        <v>44147</v>
      </c>
      <c r="D790" s="3">
        <f>+VLOOKUP(A790,Codigos_mercados_mayoristas[],3,0)</f>
        <v>13</v>
      </c>
      <c r="E790" s="11" t="s">
        <v>655</v>
      </c>
      <c r="F790" s="3" t="str">
        <f>+VLOOKUP(G790,Codigos_class_frutas[],2,0)</f>
        <v>Otros</v>
      </c>
      <c r="G790" s="3" t="s">
        <v>209</v>
      </c>
      <c r="H790" s="3" t="s">
        <v>210</v>
      </c>
      <c r="I790" s="3" t="s">
        <v>13</v>
      </c>
      <c r="J790" s="2">
        <v>45</v>
      </c>
      <c r="K790" s="2">
        <v>15000</v>
      </c>
      <c r="L790" s="2">
        <v>15000</v>
      </c>
      <c r="M790" s="2">
        <v>15000</v>
      </c>
      <c r="N790" s="3" t="s">
        <v>220</v>
      </c>
      <c r="O790" s="9" t="s">
        <v>45</v>
      </c>
      <c r="P790" s="2">
        <f>+Precio_diario_frutas[[#This Row],[Precio promedio ponderado]]/Q790</f>
        <v>1500</v>
      </c>
      <c r="Q790" s="2">
        <f>+VLOOKUP(Precio_diario_frutas[[#This Row],[Unidad de comercialización]],Codigos_kg[],2,0)</f>
        <v>10</v>
      </c>
    </row>
    <row r="791" spans="1:17" x14ac:dyDescent="0.35">
      <c r="A791" s="10" t="s">
        <v>174</v>
      </c>
      <c r="B791" s="3" t="str">
        <f>+VLOOKUP(A791,Codigos_mercados_mayoristas[],2,0)</f>
        <v>Metropolitana</v>
      </c>
      <c r="C791" s="4">
        <v>44147</v>
      </c>
      <c r="D791" s="3">
        <f>+VLOOKUP(A791,Codigos_mercados_mayoristas[],3,0)</f>
        <v>13</v>
      </c>
      <c r="E791" s="11" t="s">
        <v>655</v>
      </c>
      <c r="F791" s="3" t="str">
        <f>+VLOOKUP(G791,Codigos_class_frutas[],2,0)</f>
        <v>Otros</v>
      </c>
      <c r="G791" s="3" t="s">
        <v>209</v>
      </c>
      <c r="H791" s="3" t="s">
        <v>210</v>
      </c>
      <c r="I791" s="3" t="s">
        <v>16</v>
      </c>
      <c r="J791" s="2">
        <v>45</v>
      </c>
      <c r="K791" s="2">
        <v>12000</v>
      </c>
      <c r="L791" s="2">
        <v>12000</v>
      </c>
      <c r="M791" s="2">
        <v>12000</v>
      </c>
      <c r="N791" s="3" t="s">
        <v>220</v>
      </c>
      <c r="O791" s="9" t="s">
        <v>45</v>
      </c>
      <c r="P791" s="2">
        <f>+Precio_diario_frutas[[#This Row],[Precio promedio ponderado]]/Q791</f>
        <v>1200</v>
      </c>
      <c r="Q791" s="2">
        <f>+VLOOKUP(Precio_diario_frutas[[#This Row],[Unidad de comercialización]],Codigos_kg[],2,0)</f>
        <v>10</v>
      </c>
    </row>
    <row r="792" spans="1:17" x14ac:dyDescent="0.35">
      <c r="A792" s="10" t="s">
        <v>174</v>
      </c>
      <c r="B792" s="3" t="str">
        <f>+VLOOKUP(A792,Codigos_mercados_mayoristas[],2,0)</f>
        <v>Metropolitana</v>
      </c>
      <c r="C792" s="4">
        <v>44147</v>
      </c>
      <c r="D792" s="3">
        <f>+VLOOKUP(A792,Codigos_mercados_mayoristas[],3,0)</f>
        <v>13</v>
      </c>
      <c r="E792" s="11" t="s">
        <v>655</v>
      </c>
      <c r="F792" s="3" t="str">
        <f>+VLOOKUP(G792,Codigos_class_frutas[],2,0)</f>
        <v>Tropicales y subtropicales</v>
      </c>
      <c r="G792" s="3" t="s">
        <v>268</v>
      </c>
      <c r="H792" s="3" t="s">
        <v>12</v>
      </c>
      <c r="I792" s="3" t="s">
        <v>19</v>
      </c>
      <c r="J792" s="2">
        <v>200</v>
      </c>
      <c r="K792" s="2">
        <v>20000</v>
      </c>
      <c r="L792" s="2">
        <v>20000</v>
      </c>
      <c r="M792" s="2">
        <v>20000</v>
      </c>
      <c r="N792" s="3" t="s">
        <v>269</v>
      </c>
      <c r="O792" s="9" t="s">
        <v>34</v>
      </c>
      <c r="P792" s="2">
        <f>+Precio_diario_frutas[[#This Row],[Precio promedio ponderado]]/Q792</f>
        <v>1000</v>
      </c>
      <c r="Q792" s="2">
        <f>+VLOOKUP(Precio_diario_frutas[[#This Row],[Unidad de comercialización]],Codigos_kg[],2,0)</f>
        <v>20</v>
      </c>
    </row>
    <row r="793" spans="1:17" x14ac:dyDescent="0.35">
      <c r="A793" s="10" t="s">
        <v>174</v>
      </c>
      <c r="B793" s="3" t="str">
        <f>+VLOOKUP(A793,Codigos_mercados_mayoristas[],2,0)</f>
        <v>Metropolitana</v>
      </c>
      <c r="C793" s="4">
        <v>44147</v>
      </c>
      <c r="D793" s="3">
        <f>+VLOOKUP(A793,Codigos_mercados_mayoristas[],3,0)</f>
        <v>13</v>
      </c>
      <c r="E793" s="11" t="s">
        <v>655</v>
      </c>
      <c r="F793" s="3" t="str">
        <f>+VLOOKUP(G793,Codigos_class_frutas[],2,0)</f>
        <v>Frutos de hueso (carozo)</v>
      </c>
      <c r="G793" s="3" t="s">
        <v>669</v>
      </c>
      <c r="H793" s="3" t="s">
        <v>670</v>
      </c>
      <c r="I793" s="3" t="s">
        <v>200</v>
      </c>
      <c r="J793" s="2">
        <v>30</v>
      </c>
      <c r="K793" s="2">
        <v>23000</v>
      </c>
      <c r="L793" s="2">
        <v>23000</v>
      </c>
      <c r="M793" s="2">
        <v>23000</v>
      </c>
      <c r="N793" s="3" t="s">
        <v>220</v>
      </c>
      <c r="O793" s="9" t="s">
        <v>118</v>
      </c>
      <c r="P793" s="2">
        <f>+Precio_diario_frutas[[#This Row],[Precio promedio ponderado]]/Q793</f>
        <v>2300</v>
      </c>
      <c r="Q793" s="2">
        <f>+VLOOKUP(Precio_diario_frutas[[#This Row],[Unidad de comercialización]],Codigos_kg[],2,0)</f>
        <v>10</v>
      </c>
    </row>
    <row r="794" spans="1:17" x14ac:dyDescent="0.35">
      <c r="A794" s="10" t="s">
        <v>174</v>
      </c>
      <c r="B794" s="3" t="str">
        <f>+VLOOKUP(A794,Codigos_mercados_mayoristas[],2,0)</f>
        <v>Metropolitana</v>
      </c>
      <c r="C794" s="4">
        <v>44147</v>
      </c>
      <c r="D794" s="3">
        <f>+VLOOKUP(A794,Codigos_mercados_mayoristas[],3,0)</f>
        <v>13</v>
      </c>
      <c r="E794" s="11" t="s">
        <v>655</v>
      </c>
      <c r="F794" s="3" t="str">
        <f>+VLOOKUP(G794,Codigos_class_frutas[],2,0)</f>
        <v>Frutos de hueso (carozo)</v>
      </c>
      <c r="G794" s="3" t="s">
        <v>669</v>
      </c>
      <c r="H794" s="3" t="s">
        <v>670</v>
      </c>
      <c r="I794" s="3" t="s">
        <v>235</v>
      </c>
      <c r="J794" s="2">
        <v>20</v>
      </c>
      <c r="K794" s="2">
        <v>25000</v>
      </c>
      <c r="L794" s="2">
        <v>25000</v>
      </c>
      <c r="M794" s="2">
        <v>25000</v>
      </c>
      <c r="N794" s="3" t="s">
        <v>220</v>
      </c>
      <c r="O794" s="9" t="s">
        <v>118</v>
      </c>
      <c r="P794" s="2">
        <f>+Precio_diario_frutas[[#This Row],[Precio promedio ponderado]]/Q794</f>
        <v>2500</v>
      </c>
      <c r="Q794" s="2">
        <f>+VLOOKUP(Precio_diario_frutas[[#This Row],[Unidad de comercialización]],Codigos_kg[],2,0)</f>
        <v>10</v>
      </c>
    </row>
    <row r="795" spans="1:17" x14ac:dyDescent="0.35">
      <c r="A795" s="10" t="s">
        <v>174</v>
      </c>
      <c r="B795" s="3" t="str">
        <f>+VLOOKUP(A795,Codigos_mercados_mayoristas[],2,0)</f>
        <v>Metropolitana</v>
      </c>
      <c r="C795" s="4">
        <v>44147</v>
      </c>
      <c r="D795" s="3">
        <f>+VLOOKUP(A795,Codigos_mercados_mayoristas[],3,0)</f>
        <v>13</v>
      </c>
      <c r="E795" s="11" t="s">
        <v>655</v>
      </c>
      <c r="F795" s="3" t="str">
        <f>+VLOOKUP(G795,Codigos_class_frutas[],2,0)</f>
        <v>Frutos de hueso (carozo)</v>
      </c>
      <c r="G795" s="3" t="s">
        <v>669</v>
      </c>
      <c r="H795" s="3" t="s">
        <v>670</v>
      </c>
      <c r="I795" s="3" t="s">
        <v>19</v>
      </c>
      <c r="J795" s="2">
        <v>50</v>
      </c>
      <c r="K795" s="2">
        <v>20000</v>
      </c>
      <c r="L795" s="2">
        <v>20000</v>
      </c>
      <c r="M795" s="2">
        <v>20000</v>
      </c>
      <c r="N795" s="3" t="s">
        <v>220</v>
      </c>
      <c r="O795" s="9" t="s">
        <v>118</v>
      </c>
      <c r="P795" s="2">
        <f>+Precio_diario_frutas[[#This Row],[Precio promedio ponderado]]/Q795</f>
        <v>2000</v>
      </c>
      <c r="Q795" s="2">
        <f>+VLOOKUP(Precio_diario_frutas[[#This Row],[Unidad de comercialización]],Codigos_kg[],2,0)</f>
        <v>10</v>
      </c>
    </row>
    <row r="796" spans="1:17" x14ac:dyDescent="0.35">
      <c r="A796" s="10" t="s">
        <v>174</v>
      </c>
      <c r="B796" s="3" t="str">
        <f>+VLOOKUP(A796,Codigos_mercados_mayoristas[],2,0)</f>
        <v>Metropolitana</v>
      </c>
      <c r="C796" s="4">
        <v>44147</v>
      </c>
      <c r="D796" s="3">
        <f>+VLOOKUP(A796,Codigos_mercados_mayoristas[],3,0)</f>
        <v>13</v>
      </c>
      <c r="E796" s="11" t="s">
        <v>655</v>
      </c>
      <c r="F796" s="3" t="str">
        <f>+VLOOKUP(G796,Codigos_class_frutas[],2,0)</f>
        <v>Frutos de hueso (carozo)</v>
      </c>
      <c r="G796" s="3" t="s">
        <v>669</v>
      </c>
      <c r="H796" s="3" t="s">
        <v>670</v>
      </c>
      <c r="I796" s="3" t="s">
        <v>13</v>
      </c>
      <c r="J796" s="2">
        <v>25</v>
      </c>
      <c r="K796" s="2">
        <v>15000</v>
      </c>
      <c r="L796" s="2">
        <v>15000</v>
      </c>
      <c r="M796" s="2">
        <v>15000</v>
      </c>
      <c r="N796" s="3" t="s">
        <v>220</v>
      </c>
      <c r="O796" s="9" t="s">
        <v>118</v>
      </c>
      <c r="P796" s="2">
        <f>+Precio_diario_frutas[[#This Row],[Precio promedio ponderado]]/Q796</f>
        <v>1500</v>
      </c>
      <c r="Q796" s="2">
        <f>+VLOOKUP(Precio_diario_frutas[[#This Row],[Unidad de comercialización]],Codigos_kg[],2,0)</f>
        <v>10</v>
      </c>
    </row>
    <row r="797" spans="1:17" x14ac:dyDescent="0.35">
      <c r="A797" s="10" t="s">
        <v>174</v>
      </c>
      <c r="B797" s="3" t="str">
        <f>+VLOOKUP(A797,Codigos_mercados_mayoristas[],2,0)</f>
        <v>Metropolitana</v>
      </c>
      <c r="C797" s="4">
        <v>44147</v>
      </c>
      <c r="D797" s="3">
        <f>+VLOOKUP(A797,Codigos_mercados_mayoristas[],3,0)</f>
        <v>13</v>
      </c>
      <c r="E797" s="11" t="s">
        <v>655</v>
      </c>
      <c r="F797" s="3" t="str">
        <f>+VLOOKUP(G797,Codigos_class_frutas[],2,0)</f>
        <v>Frutos de hueso (carozo)</v>
      </c>
      <c r="G797" s="3" t="s">
        <v>277</v>
      </c>
      <c r="H797" s="3" t="s">
        <v>278</v>
      </c>
      <c r="I797" s="3" t="s">
        <v>200</v>
      </c>
      <c r="J797" s="2">
        <v>80</v>
      </c>
      <c r="K797" s="2">
        <v>14000</v>
      </c>
      <c r="L797" s="2">
        <v>14000</v>
      </c>
      <c r="M797" s="2">
        <v>14000</v>
      </c>
      <c r="N797" s="3" t="s">
        <v>683</v>
      </c>
      <c r="O797" s="9" t="s">
        <v>45</v>
      </c>
      <c r="P797" s="2">
        <f>+Precio_diario_frutas[[#This Row],[Precio promedio ponderado]]/Q797</f>
        <v>1166.6666666666667</v>
      </c>
      <c r="Q797" s="2">
        <f>+VLOOKUP(Precio_diario_frutas[[#This Row],[Unidad de comercialización]],Codigos_kg[],2,0)</f>
        <v>12</v>
      </c>
    </row>
    <row r="798" spans="1:17" x14ac:dyDescent="0.35">
      <c r="A798" s="10" t="s">
        <v>174</v>
      </c>
      <c r="B798" s="3" t="str">
        <f>+VLOOKUP(A798,Codigos_mercados_mayoristas[],2,0)</f>
        <v>Metropolitana</v>
      </c>
      <c r="C798" s="4">
        <v>44147</v>
      </c>
      <c r="D798" s="3">
        <f>+VLOOKUP(A798,Codigos_mercados_mayoristas[],3,0)</f>
        <v>13</v>
      </c>
      <c r="E798" s="11" t="s">
        <v>655</v>
      </c>
      <c r="F798" s="3" t="str">
        <f>+VLOOKUP(G798,Codigos_class_frutas[],2,0)</f>
        <v>Frutos de hueso (carozo)</v>
      </c>
      <c r="G798" s="3" t="s">
        <v>277</v>
      </c>
      <c r="H798" s="3" t="s">
        <v>278</v>
      </c>
      <c r="I798" s="3" t="s">
        <v>19</v>
      </c>
      <c r="J798" s="2">
        <v>100</v>
      </c>
      <c r="K798" s="2">
        <v>12000</v>
      </c>
      <c r="L798" s="2">
        <v>12000</v>
      </c>
      <c r="M798" s="2">
        <v>12000</v>
      </c>
      <c r="N798" s="3" t="s">
        <v>683</v>
      </c>
      <c r="O798" s="9" t="s">
        <v>45</v>
      </c>
      <c r="P798" s="2">
        <f>+Precio_diario_frutas[[#This Row],[Precio promedio ponderado]]/Q798</f>
        <v>1000</v>
      </c>
      <c r="Q798" s="2">
        <f>+VLOOKUP(Precio_diario_frutas[[#This Row],[Unidad de comercialización]],Codigos_kg[],2,0)</f>
        <v>12</v>
      </c>
    </row>
    <row r="799" spans="1:17" x14ac:dyDescent="0.35">
      <c r="A799" s="10" t="s">
        <v>174</v>
      </c>
      <c r="B799" s="3" t="str">
        <f>+VLOOKUP(A799,Codigos_mercados_mayoristas[],2,0)</f>
        <v>Metropolitana</v>
      </c>
      <c r="C799" s="4">
        <v>44147</v>
      </c>
      <c r="D799" s="3">
        <f>+VLOOKUP(A799,Codigos_mercados_mayoristas[],3,0)</f>
        <v>13</v>
      </c>
      <c r="E799" s="11" t="s">
        <v>655</v>
      </c>
      <c r="F799" s="3" t="str">
        <f>+VLOOKUP(G799,Codigos_class_frutas[],2,0)</f>
        <v>Berries</v>
      </c>
      <c r="G799" s="3" t="s">
        <v>212</v>
      </c>
      <c r="H799" s="3" t="s">
        <v>12</v>
      </c>
      <c r="I799" s="3" t="s">
        <v>200</v>
      </c>
      <c r="J799" s="2">
        <v>3100</v>
      </c>
      <c r="K799" s="2">
        <v>9000</v>
      </c>
      <c r="L799" s="2">
        <v>7500</v>
      </c>
      <c r="M799" s="2">
        <v>8371</v>
      </c>
      <c r="N799" s="3" t="s">
        <v>213</v>
      </c>
      <c r="O799" s="9" t="s">
        <v>155</v>
      </c>
      <c r="P799" s="2">
        <f>+Precio_diario_frutas[[#This Row],[Precio promedio ponderado]]/Q799</f>
        <v>1195.8571428571429</v>
      </c>
      <c r="Q799" s="2">
        <f>+VLOOKUP(Precio_diario_frutas[[#This Row],[Unidad de comercialización]],Codigos_kg[],2,0)</f>
        <v>7</v>
      </c>
    </row>
    <row r="800" spans="1:17" x14ac:dyDescent="0.35">
      <c r="A800" s="10" t="s">
        <v>174</v>
      </c>
      <c r="B800" s="3" t="str">
        <f>+VLOOKUP(A800,Codigos_mercados_mayoristas[],2,0)</f>
        <v>Metropolitana</v>
      </c>
      <c r="C800" s="4">
        <v>44147</v>
      </c>
      <c r="D800" s="3">
        <f>+VLOOKUP(A800,Codigos_mercados_mayoristas[],3,0)</f>
        <v>13</v>
      </c>
      <c r="E800" s="11" t="s">
        <v>655</v>
      </c>
      <c r="F800" s="3" t="str">
        <f>+VLOOKUP(G800,Codigos_class_frutas[],2,0)</f>
        <v>Berries</v>
      </c>
      <c r="G800" s="3" t="s">
        <v>212</v>
      </c>
      <c r="H800" s="3" t="s">
        <v>12</v>
      </c>
      <c r="I800" s="3" t="s">
        <v>19</v>
      </c>
      <c r="J800" s="2">
        <v>1550</v>
      </c>
      <c r="K800" s="2">
        <v>7500</v>
      </c>
      <c r="L800" s="2">
        <v>6500</v>
      </c>
      <c r="M800" s="2">
        <v>7000</v>
      </c>
      <c r="N800" s="3" t="s">
        <v>213</v>
      </c>
      <c r="O800" s="9" t="s">
        <v>155</v>
      </c>
      <c r="P800" s="2">
        <f>+Precio_diario_frutas[[#This Row],[Precio promedio ponderado]]/Q800</f>
        <v>1000</v>
      </c>
      <c r="Q800" s="2">
        <f>+VLOOKUP(Precio_diario_frutas[[#This Row],[Unidad de comercialización]],Codigos_kg[],2,0)</f>
        <v>7</v>
      </c>
    </row>
    <row r="801" spans="1:17" x14ac:dyDescent="0.35">
      <c r="A801" s="10" t="s">
        <v>174</v>
      </c>
      <c r="B801" s="3" t="str">
        <f>+VLOOKUP(A801,Codigos_mercados_mayoristas[],2,0)</f>
        <v>Metropolitana</v>
      </c>
      <c r="C801" s="4">
        <v>44147</v>
      </c>
      <c r="D801" s="3">
        <f>+VLOOKUP(A801,Codigos_mercados_mayoristas[],3,0)</f>
        <v>13</v>
      </c>
      <c r="E801" s="11" t="s">
        <v>655</v>
      </c>
      <c r="F801" s="3" t="str">
        <f>+VLOOKUP(G801,Codigos_class_frutas[],2,0)</f>
        <v>Berries</v>
      </c>
      <c r="G801" s="3" t="s">
        <v>212</v>
      </c>
      <c r="H801" s="3" t="s">
        <v>12</v>
      </c>
      <c r="I801" s="3" t="s">
        <v>13</v>
      </c>
      <c r="J801" s="2">
        <v>500</v>
      </c>
      <c r="K801" s="2">
        <v>4500</v>
      </c>
      <c r="L801" s="2">
        <v>4000</v>
      </c>
      <c r="M801" s="2">
        <v>4250</v>
      </c>
      <c r="N801" s="3" t="s">
        <v>213</v>
      </c>
      <c r="O801" s="9" t="s">
        <v>155</v>
      </c>
      <c r="P801" s="2">
        <f>+Precio_diario_frutas[[#This Row],[Precio promedio ponderado]]/Q801</f>
        <v>607.14285714285711</v>
      </c>
      <c r="Q801" s="2">
        <f>+VLOOKUP(Precio_diario_frutas[[#This Row],[Unidad de comercialización]],Codigos_kg[],2,0)</f>
        <v>7</v>
      </c>
    </row>
    <row r="802" spans="1:17" x14ac:dyDescent="0.35">
      <c r="A802" s="10" t="s">
        <v>174</v>
      </c>
      <c r="B802" s="3" t="str">
        <f>+VLOOKUP(A802,Codigos_mercados_mayoristas[],2,0)</f>
        <v>Metropolitana</v>
      </c>
      <c r="C802" s="4">
        <v>44147</v>
      </c>
      <c r="D802" s="3">
        <f>+VLOOKUP(A802,Codigos_mercados_mayoristas[],3,0)</f>
        <v>13</v>
      </c>
      <c r="E802" s="11" t="s">
        <v>655</v>
      </c>
      <c r="F802" s="3" t="str">
        <f>+VLOOKUP(G802,Codigos_class_frutas[],2,0)</f>
        <v>Cítricos</v>
      </c>
      <c r="G802" s="3" t="s">
        <v>214</v>
      </c>
      <c r="H802" s="3" t="s">
        <v>12</v>
      </c>
      <c r="I802" s="3" t="s">
        <v>215</v>
      </c>
      <c r="J802" s="2">
        <v>250</v>
      </c>
      <c r="K802" s="2">
        <v>8000</v>
      </c>
      <c r="L802" s="2">
        <v>8000</v>
      </c>
      <c r="M802" s="2">
        <v>8000</v>
      </c>
      <c r="N802" s="3" t="s">
        <v>121</v>
      </c>
      <c r="O802" s="9" t="s">
        <v>45</v>
      </c>
      <c r="P802" s="2">
        <f>+Precio_diario_frutas[[#This Row],[Precio promedio ponderado]]/Q802</f>
        <v>444.44444444444446</v>
      </c>
      <c r="Q802" s="2">
        <f>+VLOOKUP(Precio_diario_frutas[[#This Row],[Unidad de comercialización]],Codigos_kg[],2,0)</f>
        <v>18</v>
      </c>
    </row>
    <row r="803" spans="1:17" x14ac:dyDescent="0.35">
      <c r="A803" s="10" t="s">
        <v>174</v>
      </c>
      <c r="B803" s="3" t="str">
        <f>+VLOOKUP(A803,Codigos_mercados_mayoristas[],2,0)</f>
        <v>Metropolitana</v>
      </c>
      <c r="C803" s="4">
        <v>44147</v>
      </c>
      <c r="D803" s="3">
        <f>+VLOOKUP(A803,Codigos_mercados_mayoristas[],3,0)</f>
        <v>13</v>
      </c>
      <c r="E803" s="11" t="s">
        <v>655</v>
      </c>
      <c r="F803" s="3" t="str">
        <f>+VLOOKUP(G803,Codigos_class_frutas[],2,0)</f>
        <v>Cítricos</v>
      </c>
      <c r="G803" s="3" t="s">
        <v>214</v>
      </c>
      <c r="H803" s="3" t="s">
        <v>12</v>
      </c>
      <c r="I803" s="3" t="s">
        <v>215</v>
      </c>
      <c r="J803" s="2">
        <v>250</v>
      </c>
      <c r="K803" s="2">
        <v>8000</v>
      </c>
      <c r="L803" s="2">
        <v>8000</v>
      </c>
      <c r="M803" s="2">
        <v>8000</v>
      </c>
      <c r="N803" s="3" t="s">
        <v>121</v>
      </c>
      <c r="O803" s="9" t="s">
        <v>155</v>
      </c>
      <c r="P803" s="2">
        <f>+Precio_diario_frutas[[#This Row],[Precio promedio ponderado]]/Q803</f>
        <v>444.44444444444446</v>
      </c>
      <c r="Q803" s="2">
        <f>+VLOOKUP(Precio_diario_frutas[[#This Row],[Unidad de comercialización]],Codigos_kg[],2,0)</f>
        <v>18</v>
      </c>
    </row>
    <row r="804" spans="1:17" x14ac:dyDescent="0.35">
      <c r="A804" s="10" t="s">
        <v>174</v>
      </c>
      <c r="B804" s="3" t="str">
        <f>+VLOOKUP(A804,Codigos_mercados_mayoristas[],2,0)</f>
        <v>Metropolitana</v>
      </c>
      <c r="C804" s="4">
        <v>44147</v>
      </c>
      <c r="D804" s="3">
        <f>+VLOOKUP(A804,Codigos_mercados_mayoristas[],3,0)</f>
        <v>13</v>
      </c>
      <c r="E804" s="11" t="s">
        <v>655</v>
      </c>
      <c r="F804" s="3" t="str">
        <f>+VLOOKUP(G804,Codigos_class_frutas[],2,0)</f>
        <v>Cítricos</v>
      </c>
      <c r="G804" s="3" t="s">
        <v>214</v>
      </c>
      <c r="H804" s="3" t="s">
        <v>12</v>
      </c>
      <c r="I804" s="3" t="s">
        <v>271</v>
      </c>
      <c r="J804" s="2">
        <v>175</v>
      </c>
      <c r="K804" s="2">
        <v>8000</v>
      </c>
      <c r="L804" s="2">
        <v>8000</v>
      </c>
      <c r="M804" s="2">
        <v>8000</v>
      </c>
      <c r="N804" s="3" t="s">
        <v>121</v>
      </c>
      <c r="O804" s="9" t="s">
        <v>118</v>
      </c>
      <c r="P804" s="2">
        <f>+Precio_diario_frutas[[#This Row],[Precio promedio ponderado]]/Q804</f>
        <v>444.44444444444446</v>
      </c>
      <c r="Q804" s="2">
        <f>+VLOOKUP(Precio_diario_frutas[[#This Row],[Unidad de comercialización]],Codigos_kg[],2,0)</f>
        <v>18</v>
      </c>
    </row>
    <row r="805" spans="1:17" x14ac:dyDescent="0.35">
      <c r="A805" s="10" t="s">
        <v>174</v>
      </c>
      <c r="B805" s="3" t="str">
        <f>+VLOOKUP(A805,Codigos_mercados_mayoristas[],2,0)</f>
        <v>Metropolitana</v>
      </c>
      <c r="C805" s="4">
        <v>44147</v>
      </c>
      <c r="D805" s="3">
        <f>+VLOOKUP(A805,Codigos_mercados_mayoristas[],3,0)</f>
        <v>13</v>
      </c>
      <c r="E805" s="11" t="s">
        <v>655</v>
      </c>
      <c r="F805" s="3" t="str">
        <f>+VLOOKUP(G805,Codigos_class_frutas[],2,0)</f>
        <v>Cítricos</v>
      </c>
      <c r="G805" s="3" t="s">
        <v>214</v>
      </c>
      <c r="H805" s="3" t="s">
        <v>12</v>
      </c>
      <c r="I805" s="3" t="s">
        <v>216</v>
      </c>
      <c r="J805" s="2">
        <v>225</v>
      </c>
      <c r="K805" s="2">
        <v>7000</v>
      </c>
      <c r="L805" s="2">
        <v>7000</v>
      </c>
      <c r="M805" s="2">
        <v>7000</v>
      </c>
      <c r="N805" s="3" t="s">
        <v>121</v>
      </c>
      <c r="O805" s="9" t="s">
        <v>45</v>
      </c>
      <c r="P805" s="2">
        <f>+Precio_diario_frutas[[#This Row],[Precio promedio ponderado]]/Q805</f>
        <v>388.88888888888891</v>
      </c>
      <c r="Q805" s="2">
        <f>+VLOOKUP(Precio_diario_frutas[[#This Row],[Unidad de comercialización]],Codigos_kg[],2,0)</f>
        <v>18</v>
      </c>
    </row>
    <row r="806" spans="1:17" x14ac:dyDescent="0.35">
      <c r="A806" s="10" t="s">
        <v>174</v>
      </c>
      <c r="B806" s="3" t="str">
        <f>+VLOOKUP(A806,Codigos_mercados_mayoristas[],2,0)</f>
        <v>Metropolitana</v>
      </c>
      <c r="C806" s="4">
        <v>44147</v>
      </c>
      <c r="D806" s="3">
        <f>+VLOOKUP(A806,Codigos_mercados_mayoristas[],3,0)</f>
        <v>13</v>
      </c>
      <c r="E806" s="11" t="s">
        <v>655</v>
      </c>
      <c r="F806" s="3" t="str">
        <f>+VLOOKUP(G806,Codigos_class_frutas[],2,0)</f>
        <v>Cítricos</v>
      </c>
      <c r="G806" s="3" t="s">
        <v>214</v>
      </c>
      <c r="H806" s="3" t="s">
        <v>12</v>
      </c>
      <c r="I806" s="3" t="s">
        <v>216</v>
      </c>
      <c r="J806" s="2">
        <v>250</v>
      </c>
      <c r="K806" s="2">
        <v>7000</v>
      </c>
      <c r="L806" s="2">
        <v>7000</v>
      </c>
      <c r="M806" s="2">
        <v>7000</v>
      </c>
      <c r="N806" s="3" t="s">
        <v>121</v>
      </c>
      <c r="O806" s="9" t="s">
        <v>155</v>
      </c>
      <c r="P806" s="2">
        <f>+Precio_diario_frutas[[#This Row],[Precio promedio ponderado]]/Q806</f>
        <v>388.88888888888891</v>
      </c>
      <c r="Q806" s="2">
        <f>+VLOOKUP(Precio_diario_frutas[[#This Row],[Unidad de comercialización]],Codigos_kg[],2,0)</f>
        <v>18</v>
      </c>
    </row>
    <row r="807" spans="1:17" x14ac:dyDescent="0.35">
      <c r="A807" s="10" t="s">
        <v>174</v>
      </c>
      <c r="B807" s="3" t="str">
        <f>+VLOOKUP(A807,Codigos_mercados_mayoristas[],2,0)</f>
        <v>Metropolitana</v>
      </c>
      <c r="C807" s="4">
        <v>44147</v>
      </c>
      <c r="D807" s="3">
        <f>+VLOOKUP(A807,Codigos_mercados_mayoristas[],3,0)</f>
        <v>13</v>
      </c>
      <c r="E807" s="11" t="s">
        <v>655</v>
      </c>
      <c r="F807" s="3" t="str">
        <f>+VLOOKUP(G807,Codigos_class_frutas[],2,0)</f>
        <v>Cítricos</v>
      </c>
      <c r="G807" s="3" t="s">
        <v>214</v>
      </c>
      <c r="H807" s="3" t="s">
        <v>12</v>
      </c>
      <c r="I807" s="3" t="s">
        <v>272</v>
      </c>
      <c r="J807" s="2">
        <v>160</v>
      </c>
      <c r="K807" s="2">
        <v>7000</v>
      </c>
      <c r="L807" s="2">
        <v>7000</v>
      </c>
      <c r="M807" s="2">
        <v>7000</v>
      </c>
      <c r="N807" s="3" t="s">
        <v>121</v>
      </c>
      <c r="O807" s="9" t="s">
        <v>118</v>
      </c>
      <c r="P807" s="2">
        <f>+Precio_diario_frutas[[#This Row],[Precio promedio ponderado]]/Q807</f>
        <v>388.88888888888891</v>
      </c>
      <c r="Q807" s="2">
        <f>+VLOOKUP(Precio_diario_frutas[[#This Row],[Unidad de comercialización]],Codigos_kg[],2,0)</f>
        <v>18</v>
      </c>
    </row>
    <row r="808" spans="1:17" x14ac:dyDescent="0.35">
      <c r="A808" s="10" t="s">
        <v>174</v>
      </c>
      <c r="B808" s="3" t="str">
        <f>+VLOOKUP(A808,Codigos_mercados_mayoristas[],2,0)</f>
        <v>Metropolitana</v>
      </c>
      <c r="C808" s="4">
        <v>44147</v>
      </c>
      <c r="D808" s="3">
        <f>+VLOOKUP(A808,Codigos_mercados_mayoristas[],3,0)</f>
        <v>13</v>
      </c>
      <c r="E808" s="11" t="s">
        <v>655</v>
      </c>
      <c r="F808" s="3" t="str">
        <f>+VLOOKUP(G808,Codigos_class_frutas[],2,0)</f>
        <v>Cítricos</v>
      </c>
      <c r="G808" s="3" t="s">
        <v>214</v>
      </c>
      <c r="H808" s="3" t="s">
        <v>12</v>
      </c>
      <c r="I808" s="3" t="s">
        <v>217</v>
      </c>
      <c r="J808" s="2">
        <v>150</v>
      </c>
      <c r="K808" s="2">
        <v>6000</v>
      </c>
      <c r="L808" s="2">
        <v>6000</v>
      </c>
      <c r="M808" s="2">
        <v>6000</v>
      </c>
      <c r="N808" s="3" t="s">
        <v>121</v>
      </c>
      <c r="O808" s="9" t="s">
        <v>45</v>
      </c>
      <c r="P808" s="2">
        <f>+Precio_diario_frutas[[#This Row],[Precio promedio ponderado]]/Q808</f>
        <v>333.33333333333331</v>
      </c>
      <c r="Q808" s="2">
        <f>+VLOOKUP(Precio_diario_frutas[[#This Row],[Unidad de comercialización]],Codigos_kg[],2,0)</f>
        <v>18</v>
      </c>
    </row>
    <row r="809" spans="1:17" x14ac:dyDescent="0.35">
      <c r="A809" s="10" t="s">
        <v>174</v>
      </c>
      <c r="B809" s="3" t="str">
        <f>+VLOOKUP(A809,Codigos_mercados_mayoristas[],2,0)</f>
        <v>Metropolitana</v>
      </c>
      <c r="C809" s="4">
        <v>44147</v>
      </c>
      <c r="D809" s="3">
        <f>+VLOOKUP(A809,Codigos_mercados_mayoristas[],3,0)</f>
        <v>13</v>
      </c>
      <c r="E809" s="11" t="s">
        <v>655</v>
      </c>
      <c r="F809" s="3" t="str">
        <f>+VLOOKUP(G809,Codigos_class_frutas[],2,0)</f>
        <v>Cítricos</v>
      </c>
      <c r="G809" s="3" t="s">
        <v>218</v>
      </c>
      <c r="H809" s="3" t="s">
        <v>219</v>
      </c>
      <c r="I809" s="3" t="s">
        <v>200</v>
      </c>
      <c r="J809" s="2">
        <v>240</v>
      </c>
      <c r="K809" s="2">
        <v>8000</v>
      </c>
      <c r="L809" s="2">
        <v>8000</v>
      </c>
      <c r="M809" s="2">
        <v>8000</v>
      </c>
      <c r="N809" s="3" t="s">
        <v>220</v>
      </c>
      <c r="O809" s="9" t="s">
        <v>139</v>
      </c>
      <c r="P809" s="2">
        <f>+Precio_diario_frutas[[#This Row],[Precio promedio ponderado]]/Q809</f>
        <v>800</v>
      </c>
      <c r="Q809" s="2">
        <f>+VLOOKUP(Precio_diario_frutas[[#This Row],[Unidad de comercialización]],Codigos_kg[],2,0)</f>
        <v>10</v>
      </c>
    </row>
    <row r="810" spans="1:17" x14ac:dyDescent="0.35">
      <c r="A810" s="10" t="s">
        <v>174</v>
      </c>
      <c r="B810" s="3" t="str">
        <f>+VLOOKUP(A810,Codigos_mercados_mayoristas[],2,0)</f>
        <v>Metropolitana</v>
      </c>
      <c r="C810" s="4">
        <v>44147</v>
      </c>
      <c r="D810" s="3">
        <f>+VLOOKUP(A810,Codigos_mercados_mayoristas[],3,0)</f>
        <v>13</v>
      </c>
      <c r="E810" s="11" t="s">
        <v>655</v>
      </c>
      <c r="F810" s="3" t="str">
        <f>+VLOOKUP(G810,Codigos_class_frutas[],2,0)</f>
        <v>Cítricos</v>
      </c>
      <c r="G810" s="3" t="s">
        <v>218</v>
      </c>
      <c r="H810" s="3" t="s">
        <v>219</v>
      </c>
      <c r="I810" s="3" t="s">
        <v>19</v>
      </c>
      <c r="J810" s="2">
        <v>480</v>
      </c>
      <c r="K810" s="2">
        <v>6000</v>
      </c>
      <c r="L810" s="2">
        <v>6000</v>
      </c>
      <c r="M810" s="2">
        <v>6000</v>
      </c>
      <c r="N810" s="3" t="s">
        <v>220</v>
      </c>
      <c r="O810" s="9" t="s">
        <v>139</v>
      </c>
      <c r="P810" s="2">
        <f>+Precio_diario_frutas[[#This Row],[Precio promedio ponderado]]/Q810</f>
        <v>600</v>
      </c>
      <c r="Q810" s="2">
        <f>+VLOOKUP(Precio_diario_frutas[[#This Row],[Unidad de comercialización]],Codigos_kg[],2,0)</f>
        <v>10</v>
      </c>
    </row>
    <row r="811" spans="1:17" x14ac:dyDescent="0.35">
      <c r="A811" s="10" t="s">
        <v>174</v>
      </c>
      <c r="B811" s="3" t="str">
        <f>+VLOOKUP(A811,Codigos_mercados_mayoristas[],2,0)</f>
        <v>Metropolitana</v>
      </c>
      <c r="C811" s="4">
        <v>44147</v>
      </c>
      <c r="D811" s="3">
        <f>+VLOOKUP(A811,Codigos_mercados_mayoristas[],3,0)</f>
        <v>13</v>
      </c>
      <c r="E811" s="11" t="s">
        <v>655</v>
      </c>
      <c r="F811" s="3" t="str">
        <f>+VLOOKUP(G811,Codigos_class_frutas[],2,0)</f>
        <v>Cítricos</v>
      </c>
      <c r="G811" s="3" t="s">
        <v>218</v>
      </c>
      <c r="H811" s="3" t="s">
        <v>219</v>
      </c>
      <c r="I811" s="3" t="s">
        <v>13</v>
      </c>
      <c r="J811" s="2">
        <v>240</v>
      </c>
      <c r="K811" s="2">
        <v>4000</v>
      </c>
      <c r="L811" s="2">
        <v>4000</v>
      </c>
      <c r="M811" s="2">
        <v>4000</v>
      </c>
      <c r="N811" s="3" t="s">
        <v>220</v>
      </c>
      <c r="O811" s="9" t="s">
        <v>139</v>
      </c>
      <c r="P811" s="2">
        <f>+Precio_diario_frutas[[#This Row],[Precio promedio ponderado]]/Q811</f>
        <v>400</v>
      </c>
      <c r="Q811" s="2">
        <f>+VLOOKUP(Precio_diario_frutas[[#This Row],[Unidad de comercialización]],Codigos_kg[],2,0)</f>
        <v>10</v>
      </c>
    </row>
    <row r="812" spans="1:17" x14ac:dyDescent="0.35">
      <c r="A812" s="10" t="s">
        <v>174</v>
      </c>
      <c r="B812" s="3" t="str">
        <f>+VLOOKUP(A812,Codigos_mercados_mayoristas[],2,0)</f>
        <v>Metropolitana</v>
      </c>
      <c r="C812" s="4">
        <v>44147</v>
      </c>
      <c r="D812" s="3">
        <f>+VLOOKUP(A812,Codigos_mercados_mayoristas[],3,0)</f>
        <v>13</v>
      </c>
      <c r="E812" s="11" t="s">
        <v>655</v>
      </c>
      <c r="F812" s="3" t="str">
        <f>+VLOOKUP(G812,Codigos_class_frutas[],2,0)</f>
        <v>Tropicales y subtropicales</v>
      </c>
      <c r="G812" s="3" t="s">
        <v>229</v>
      </c>
      <c r="H812" s="3" t="s">
        <v>12</v>
      </c>
      <c r="I812" s="3" t="s">
        <v>200</v>
      </c>
      <c r="J812" s="2">
        <v>456</v>
      </c>
      <c r="K812" s="2">
        <v>7000</v>
      </c>
      <c r="L812" s="2">
        <v>6500</v>
      </c>
      <c r="M812" s="2">
        <v>6750</v>
      </c>
      <c r="N812" s="3" t="s">
        <v>230</v>
      </c>
      <c r="O812" s="9" t="s">
        <v>34</v>
      </c>
      <c r="P812" s="2">
        <f>+Precio_diario_frutas[[#This Row],[Precio promedio ponderado]]/Q812</f>
        <v>1687.5</v>
      </c>
      <c r="Q812" s="2">
        <f>+VLOOKUP(Precio_diario_frutas[[#This Row],[Unidad de comercialización]],Codigos_kg[],2,0)</f>
        <v>4</v>
      </c>
    </row>
    <row r="813" spans="1:17" x14ac:dyDescent="0.35">
      <c r="A813" s="10" t="s">
        <v>174</v>
      </c>
      <c r="B813" s="3" t="str">
        <f>+VLOOKUP(A813,Codigos_mercados_mayoristas[],2,0)</f>
        <v>Metropolitana</v>
      </c>
      <c r="C813" s="4">
        <v>44147</v>
      </c>
      <c r="D813" s="3">
        <f>+VLOOKUP(A813,Codigos_mercados_mayoristas[],3,0)</f>
        <v>13</v>
      </c>
      <c r="E813" s="11" t="s">
        <v>655</v>
      </c>
      <c r="F813" s="3" t="str">
        <f>+VLOOKUP(G813,Codigos_class_frutas[],2,0)</f>
        <v>Tropicales y subtropicales</v>
      </c>
      <c r="G813" s="3" t="s">
        <v>229</v>
      </c>
      <c r="H813" s="3" t="s">
        <v>12</v>
      </c>
      <c r="I813" s="3" t="s">
        <v>19</v>
      </c>
      <c r="J813" s="2">
        <v>456</v>
      </c>
      <c r="K813" s="2">
        <v>7000</v>
      </c>
      <c r="L813" s="2">
        <v>6500</v>
      </c>
      <c r="M813" s="2">
        <v>6750</v>
      </c>
      <c r="N813" s="3" t="s">
        <v>230</v>
      </c>
      <c r="O813" s="9" t="s">
        <v>34</v>
      </c>
      <c r="P813" s="2">
        <f>+Precio_diario_frutas[[#This Row],[Precio promedio ponderado]]/Q813</f>
        <v>1687.5</v>
      </c>
      <c r="Q813" s="2">
        <f>+VLOOKUP(Precio_diario_frutas[[#This Row],[Unidad de comercialización]],Codigos_kg[],2,0)</f>
        <v>4</v>
      </c>
    </row>
    <row r="814" spans="1:17" x14ac:dyDescent="0.35">
      <c r="A814" s="10" t="s">
        <v>174</v>
      </c>
      <c r="B814" s="3" t="str">
        <f>+VLOOKUP(A814,Codigos_mercados_mayoristas[],2,0)</f>
        <v>Metropolitana</v>
      </c>
      <c r="C814" s="4">
        <v>44147</v>
      </c>
      <c r="D814" s="3">
        <f>+VLOOKUP(A814,Codigos_mercados_mayoristas[],3,0)</f>
        <v>13</v>
      </c>
      <c r="E814" s="11" t="s">
        <v>655</v>
      </c>
      <c r="F814" s="3" t="str">
        <f>+VLOOKUP(G814,Codigos_class_frutas[],2,0)</f>
        <v>Tropicales y subtropicales</v>
      </c>
      <c r="G814" s="3" t="s">
        <v>229</v>
      </c>
      <c r="H814" s="3" t="s">
        <v>12</v>
      </c>
      <c r="I814" s="3" t="s">
        <v>13</v>
      </c>
      <c r="J814" s="2">
        <v>456</v>
      </c>
      <c r="K814" s="2">
        <v>7000</v>
      </c>
      <c r="L814" s="2">
        <v>6500</v>
      </c>
      <c r="M814" s="2">
        <v>6750</v>
      </c>
      <c r="N814" s="3" t="s">
        <v>230</v>
      </c>
      <c r="O814" s="9" t="s">
        <v>34</v>
      </c>
      <c r="P814" s="2">
        <f>+Precio_diario_frutas[[#This Row],[Precio promedio ponderado]]/Q814</f>
        <v>1687.5</v>
      </c>
      <c r="Q814" s="2">
        <f>+VLOOKUP(Precio_diario_frutas[[#This Row],[Unidad de comercialización]],Codigos_kg[],2,0)</f>
        <v>4</v>
      </c>
    </row>
    <row r="815" spans="1:17" x14ac:dyDescent="0.35">
      <c r="A815" s="10" t="s">
        <v>174</v>
      </c>
      <c r="B815" s="3" t="str">
        <f>+VLOOKUP(A815,Codigos_mercados_mayoristas[],2,0)</f>
        <v>Metropolitana</v>
      </c>
      <c r="C815" s="4">
        <v>44147</v>
      </c>
      <c r="D815" s="3">
        <f>+VLOOKUP(A815,Codigos_mercados_mayoristas[],3,0)</f>
        <v>13</v>
      </c>
      <c r="E815" s="11" t="s">
        <v>655</v>
      </c>
      <c r="F815" s="3" t="str">
        <f>+VLOOKUP(G815,Codigos_class_frutas[],2,0)</f>
        <v>Frutos de pepita</v>
      </c>
      <c r="G815" s="3" t="s">
        <v>231</v>
      </c>
      <c r="H815" s="3" t="s">
        <v>232</v>
      </c>
      <c r="I815" s="3" t="s">
        <v>200</v>
      </c>
      <c r="J815" s="2">
        <v>145</v>
      </c>
      <c r="K815" s="2">
        <v>14000</v>
      </c>
      <c r="L815" s="2">
        <v>14000</v>
      </c>
      <c r="M815" s="2">
        <v>14000</v>
      </c>
      <c r="N815" s="3" t="s">
        <v>261</v>
      </c>
      <c r="O815" s="9" t="s">
        <v>123</v>
      </c>
      <c r="P815" s="2">
        <f>+Precio_diario_frutas[[#This Row],[Precio promedio ponderado]]/Q815</f>
        <v>933.33333333333337</v>
      </c>
      <c r="Q815" s="2">
        <f>+VLOOKUP(Precio_diario_frutas[[#This Row],[Unidad de comercialización]],Codigos_kg[],2,0)</f>
        <v>15</v>
      </c>
    </row>
    <row r="816" spans="1:17" x14ac:dyDescent="0.35">
      <c r="A816" s="10" t="s">
        <v>174</v>
      </c>
      <c r="B816" s="3" t="str">
        <f>+VLOOKUP(A816,Codigos_mercados_mayoristas[],2,0)</f>
        <v>Metropolitana</v>
      </c>
      <c r="C816" s="4">
        <v>44147</v>
      </c>
      <c r="D816" s="3">
        <f>+VLOOKUP(A816,Codigos_mercados_mayoristas[],3,0)</f>
        <v>13</v>
      </c>
      <c r="E816" s="11" t="s">
        <v>655</v>
      </c>
      <c r="F816" s="3" t="str">
        <f>+VLOOKUP(G816,Codigos_class_frutas[],2,0)</f>
        <v>Frutos de pepita</v>
      </c>
      <c r="G816" s="3" t="s">
        <v>231</v>
      </c>
      <c r="H816" s="3" t="s">
        <v>232</v>
      </c>
      <c r="I816" s="3" t="s">
        <v>200</v>
      </c>
      <c r="J816" s="2">
        <v>10</v>
      </c>
      <c r="K816" s="2">
        <v>200000</v>
      </c>
      <c r="L816" s="2">
        <v>200000</v>
      </c>
      <c r="M816" s="2">
        <v>200000</v>
      </c>
      <c r="N816" s="3" t="s">
        <v>223</v>
      </c>
      <c r="O816" s="9" t="s">
        <v>123</v>
      </c>
      <c r="P816" s="2">
        <f>+Precio_diario_frutas[[#This Row],[Precio promedio ponderado]]/Q816</f>
        <v>500</v>
      </c>
      <c r="Q816" s="2">
        <f>+VLOOKUP(Precio_diario_frutas[[#This Row],[Unidad de comercialización]],Codigos_kg[],2,0)</f>
        <v>400</v>
      </c>
    </row>
    <row r="817" spans="1:17" x14ac:dyDescent="0.35">
      <c r="A817" s="10" t="s">
        <v>174</v>
      </c>
      <c r="B817" s="3" t="str">
        <f>+VLOOKUP(A817,Codigos_mercados_mayoristas[],2,0)</f>
        <v>Metropolitana</v>
      </c>
      <c r="C817" s="4">
        <v>44147</v>
      </c>
      <c r="D817" s="3">
        <f>+VLOOKUP(A817,Codigos_mercados_mayoristas[],3,0)</f>
        <v>13</v>
      </c>
      <c r="E817" s="11" t="s">
        <v>655</v>
      </c>
      <c r="F817" s="3" t="str">
        <f>+VLOOKUP(G817,Codigos_class_frutas[],2,0)</f>
        <v>Frutos de pepita</v>
      </c>
      <c r="G817" s="3" t="s">
        <v>231</v>
      </c>
      <c r="H817" s="3" t="s">
        <v>232</v>
      </c>
      <c r="I817" s="3" t="s">
        <v>19</v>
      </c>
      <c r="J817" s="2">
        <v>200</v>
      </c>
      <c r="K817" s="2">
        <v>12000</v>
      </c>
      <c r="L817" s="2">
        <v>12000</v>
      </c>
      <c r="M817" s="2">
        <v>12000</v>
      </c>
      <c r="N817" s="3" t="s">
        <v>261</v>
      </c>
      <c r="O817" s="9" t="s">
        <v>123</v>
      </c>
      <c r="P817" s="2">
        <f>+Precio_diario_frutas[[#This Row],[Precio promedio ponderado]]/Q817</f>
        <v>800</v>
      </c>
      <c r="Q817" s="2">
        <f>+VLOOKUP(Precio_diario_frutas[[#This Row],[Unidad de comercialización]],Codigos_kg[],2,0)</f>
        <v>15</v>
      </c>
    </row>
    <row r="818" spans="1:17" x14ac:dyDescent="0.35">
      <c r="A818" s="10" t="s">
        <v>174</v>
      </c>
      <c r="B818" s="3" t="str">
        <f>+VLOOKUP(A818,Codigos_mercados_mayoristas[],2,0)</f>
        <v>Metropolitana</v>
      </c>
      <c r="C818" s="4">
        <v>44147</v>
      </c>
      <c r="D818" s="3">
        <f>+VLOOKUP(A818,Codigos_mercados_mayoristas[],3,0)</f>
        <v>13</v>
      </c>
      <c r="E818" s="11" t="s">
        <v>655</v>
      </c>
      <c r="F818" s="3" t="str">
        <f>+VLOOKUP(G818,Codigos_class_frutas[],2,0)</f>
        <v>Frutos de pepita</v>
      </c>
      <c r="G818" s="3" t="s">
        <v>231</v>
      </c>
      <c r="H818" s="3" t="s">
        <v>232</v>
      </c>
      <c r="I818" s="3" t="s">
        <v>19</v>
      </c>
      <c r="J818" s="2">
        <v>16</v>
      </c>
      <c r="K818" s="2">
        <v>170000</v>
      </c>
      <c r="L818" s="2">
        <v>170000</v>
      </c>
      <c r="M818" s="2">
        <v>170000</v>
      </c>
      <c r="N818" s="3" t="s">
        <v>223</v>
      </c>
      <c r="O818" s="9" t="s">
        <v>123</v>
      </c>
      <c r="P818" s="2">
        <f>+Precio_diario_frutas[[#This Row],[Precio promedio ponderado]]/Q818</f>
        <v>425</v>
      </c>
      <c r="Q818" s="2">
        <f>+VLOOKUP(Precio_diario_frutas[[#This Row],[Unidad de comercialización]],Codigos_kg[],2,0)</f>
        <v>400</v>
      </c>
    </row>
    <row r="819" spans="1:17" x14ac:dyDescent="0.35">
      <c r="A819" s="10" t="s">
        <v>174</v>
      </c>
      <c r="B819" s="3" t="str">
        <f>+VLOOKUP(A819,Codigos_mercados_mayoristas[],2,0)</f>
        <v>Metropolitana</v>
      </c>
      <c r="C819" s="4">
        <v>44147</v>
      </c>
      <c r="D819" s="3">
        <f>+VLOOKUP(A819,Codigos_mercados_mayoristas[],3,0)</f>
        <v>13</v>
      </c>
      <c r="E819" s="11" t="s">
        <v>655</v>
      </c>
      <c r="F819" s="3" t="str">
        <f>+VLOOKUP(G819,Codigos_class_frutas[],2,0)</f>
        <v>Frutos de pepita</v>
      </c>
      <c r="G819" s="3" t="s">
        <v>231</v>
      </c>
      <c r="H819" s="3" t="s">
        <v>232</v>
      </c>
      <c r="I819" s="3" t="s">
        <v>13</v>
      </c>
      <c r="J819" s="2">
        <v>150</v>
      </c>
      <c r="K819" s="2">
        <v>10000</v>
      </c>
      <c r="L819" s="2">
        <v>10000</v>
      </c>
      <c r="M819" s="2">
        <v>10000</v>
      </c>
      <c r="N819" s="3" t="s">
        <v>261</v>
      </c>
      <c r="O819" s="9" t="s">
        <v>123</v>
      </c>
      <c r="P819" s="2">
        <f>+Precio_diario_frutas[[#This Row],[Precio promedio ponderado]]/Q819</f>
        <v>666.66666666666663</v>
      </c>
      <c r="Q819" s="2">
        <f>+VLOOKUP(Precio_diario_frutas[[#This Row],[Unidad de comercialización]],Codigos_kg[],2,0)</f>
        <v>15</v>
      </c>
    </row>
    <row r="820" spans="1:17" x14ac:dyDescent="0.35">
      <c r="A820" s="10" t="s">
        <v>174</v>
      </c>
      <c r="B820" s="3" t="str">
        <f>+VLOOKUP(A820,Codigos_mercados_mayoristas[],2,0)</f>
        <v>Metropolitana</v>
      </c>
      <c r="C820" s="4">
        <v>44147</v>
      </c>
      <c r="D820" s="3">
        <f>+VLOOKUP(A820,Codigos_mercados_mayoristas[],3,0)</f>
        <v>13</v>
      </c>
      <c r="E820" s="11" t="s">
        <v>655</v>
      </c>
      <c r="F820" s="3" t="str">
        <f>+VLOOKUP(G820,Codigos_class_frutas[],2,0)</f>
        <v>Frutos de pepita</v>
      </c>
      <c r="G820" s="3" t="s">
        <v>231</v>
      </c>
      <c r="H820" s="3" t="s">
        <v>236</v>
      </c>
      <c r="I820" s="3" t="s">
        <v>200</v>
      </c>
      <c r="J820" s="2">
        <v>100</v>
      </c>
      <c r="K820" s="2">
        <v>14000</v>
      </c>
      <c r="L820" s="2">
        <v>14000</v>
      </c>
      <c r="M820" s="2">
        <v>14000</v>
      </c>
      <c r="N820" s="3" t="s">
        <v>261</v>
      </c>
      <c r="O820" s="9" t="s">
        <v>123</v>
      </c>
      <c r="P820" s="2">
        <f>+Precio_diario_frutas[[#This Row],[Precio promedio ponderado]]/Q820</f>
        <v>933.33333333333337</v>
      </c>
      <c r="Q820" s="2">
        <f>+VLOOKUP(Precio_diario_frutas[[#This Row],[Unidad de comercialización]],Codigos_kg[],2,0)</f>
        <v>15</v>
      </c>
    </row>
    <row r="821" spans="1:17" x14ac:dyDescent="0.35">
      <c r="A821" s="10" t="s">
        <v>174</v>
      </c>
      <c r="B821" s="3" t="str">
        <f>+VLOOKUP(A821,Codigos_mercados_mayoristas[],2,0)</f>
        <v>Metropolitana</v>
      </c>
      <c r="C821" s="4">
        <v>44147</v>
      </c>
      <c r="D821" s="3">
        <f>+VLOOKUP(A821,Codigos_mercados_mayoristas[],3,0)</f>
        <v>13</v>
      </c>
      <c r="E821" s="11" t="s">
        <v>655</v>
      </c>
      <c r="F821" s="3" t="str">
        <f>+VLOOKUP(G821,Codigos_class_frutas[],2,0)</f>
        <v>Frutos de pepita</v>
      </c>
      <c r="G821" s="3" t="s">
        <v>231</v>
      </c>
      <c r="H821" s="3" t="s">
        <v>236</v>
      </c>
      <c r="I821" s="3" t="s">
        <v>200</v>
      </c>
      <c r="J821" s="2">
        <v>12</v>
      </c>
      <c r="K821" s="2">
        <v>200000</v>
      </c>
      <c r="L821" s="2">
        <v>200000</v>
      </c>
      <c r="M821" s="2">
        <v>200000</v>
      </c>
      <c r="N821" s="3" t="s">
        <v>223</v>
      </c>
      <c r="O821" s="9" t="s">
        <v>123</v>
      </c>
      <c r="P821" s="2">
        <f>+Precio_diario_frutas[[#This Row],[Precio promedio ponderado]]/Q821</f>
        <v>500</v>
      </c>
      <c r="Q821" s="2">
        <f>+VLOOKUP(Precio_diario_frutas[[#This Row],[Unidad de comercialización]],Codigos_kg[],2,0)</f>
        <v>400</v>
      </c>
    </row>
    <row r="822" spans="1:17" x14ac:dyDescent="0.35">
      <c r="A822" s="10" t="s">
        <v>174</v>
      </c>
      <c r="B822" s="3" t="str">
        <f>+VLOOKUP(A822,Codigos_mercados_mayoristas[],2,0)</f>
        <v>Metropolitana</v>
      </c>
      <c r="C822" s="4">
        <v>44147</v>
      </c>
      <c r="D822" s="3">
        <f>+VLOOKUP(A822,Codigos_mercados_mayoristas[],3,0)</f>
        <v>13</v>
      </c>
      <c r="E822" s="11" t="s">
        <v>655</v>
      </c>
      <c r="F822" s="3" t="str">
        <f>+VLOOKUP(G822,Codigos_class_frutas[],2,0)</f>
        <v>Frutos de pepita</v>
      </c>
      <c r="G822" s="3" t="s">
        <v>231</v>
      </c>
      <c r="H822" s="3" t="s">
        <v>236</v>
      </c>
      <c r="I822" s="3" t="s">
        <v>19</v>
      </c>
      <c r="J822" s="2">
        <v>180</v>
      </c>
      <c r="K822" s="2">
        <v>12000</v>
      </c>
      <c r="L822" s="2">
        <v>12000</v>
      </c>
      <c r="M822" s="2">
        <v>12000</v>
      </c>
      <c r="N822" s="3" t="s">
        <v>261</v>
      </c>
      <c r="O822" s="9" t="s">
        <v>123</v>
      </c>
      <c r="P822" s="2">
        <f>+Precio_diario_frutas[[#This Row],[Precio promedio ponderado]]/Q822</f>
        <v>800</v>
      </c>
      <c r="Q822" s="2">
        <f>+VLOOKUP(Precio_diario_frutas[[#This Row],[Unidad de comercialización]],Codigos_kg[],2,0)</f>
        <v>15</v>
      </c>
    </row>
    <row r="823" spans="1:17" x14ac:dyDescent="0.35">
      <c r="A823" s="10" t="s">
        <v>174</v>
      </c>
      <c r="B823" s="3" t="str">
        <f>+VLOOKUP(A823,Codigos_mercados_mayoristas[],2,0)</f>
        <v>Metropolitana</v>
      </c>
      <c r="C823" s="4">
        <v>44147</v>
      </c>
      <c r="D823" s="3">
        <f>+VLOOKUP(A823,Codigos_mercados_mayoristas[],3,0)</f>
        <v>13</v>
      </c>
      <c r="E823" s="11" t="s">
        <v>655</v>
      </c>
      <c r="F823" s="3" t="str">
        <f>+VLOOKUP(G823,Codigos_class_frutas[],2,0)</f>
        <v>Frutos de pepita</v>
      </c>
      <c r="G823" s="3" t="s">
        <v>231</v>
      </c>
      <c r="H823" s="3" t="s">
        <v>236</v>
      </c>
      <c r="I823" s="3" t="s">
        <v>19</v>
      </c>
      <c r="J823" s="2">
        <v>24</v>
      </c>
      <c r="K823" s="2">
        <v>170000</v>
      </c>
      <c r="L823" s="2">
        <v>170000</v>
      </c>
      <c r="M823" s="2">
        <v>170000</v>
      </c>
      <c r="N823" s="3" t="s">
        <v>223</v>
      </c>
      <c r="O823" s="9" t="s">
        <v>123</v>
      </c>
      <c r="P823" s="2">
        <f>+Precio_diario_frutas[[#This Row],[Precio promedio ponderado]]/Q823</f>
        <v>425</v>
      </c>
      <c r="Q823" s="2">
        <f>+VLOOKUP(Precio_diario_frutas[[#This Row],[Unidad de comercialización]],Codigos_kg[],2,0)</f>
        <v>400</v>
      </c>
    </row>
    <row r="824" spans="1:17" x14ac:dyDescent="0.35">
      <c r="A824" s="10" t="s">
        <v>174</v>
      </c>
      <c r="B824" s="3" t="str">
        <f>+VLOOKUP(A824,Codigos_mercados_mayoristas[],2,0)</f>
        <v>Metropolitana</v>
      </c>
      <c r="C824" s="4">
        <v>44147</v>
      </c>
      <c r="D824" s="3">
        <f>+VLOOKUP(A824,Codigos_mercados_mayoristas[],3,0)</f>
        <v>13</v>
      </c>
      <c r="E824" s="11" t="s">
        <v>655</v>
      </c>
      <c r="F824" s="3" t="str">
        <f>+VLOOKUP(G824,Codigos_class_frutas[],2,0)</f>
        <v>Frutos de pepita</v>
      </c>
      <c r="G824" s="3" t="s">
        <v>231</v>
      </c>
      <c r="H824" s="3" t="s">
        <v>236</v>
      </c>
      <c r="I824" s="3" t="s">
        <v>13</v>
      </c>
      <c r="J824" s="2">
        <v>150</v>
      </c>
      <c r="K824" s="2">
        <v>10000</v>
      </c>
      <c r="L824" s="2">
        <v>10000</v>
      </c>
      <c r="M824" s="2">
        <v>10000</v>
      </c>
      <c r="N824" s="3" t="s">
        <v>261</v>
      </c>
      <c r="O824" s="9" t="s">
        <v>123</v>
      </c>
      <c r="P824" s="2">
        <f>+Precio_diario_frutas[[#This Row],[Precio promedio ponderado]]/Q824</f>
        <v>666.66666666666663</v>
      </c>
      <c r="Q824" s="2">
        <f>+VLOOKUP(Precio_diario_frutas[[#This Row],[Unidad de comercialización]],Codigos_kg[],2,0)</f>
        <v>15</v>
      </c>
    </row>
    <row r="825" spans="1:17" x14ac:dyDescent="0.35">
      <c r="A825" s="10" t="s">
        <v>174</v>
      </c>
      <c r="B825" s="3" t="str">
        <f>+VLOOKUP(A825,Codigos_mercados_mayoristas[],2,0)</f>
        <v>Metropolitana</v>
      </c>
      <c r="C825" s="4">
        <v>44147</v>
      </c>
      <c r="D825" s="3">
        <f>+VLOOKUP(A825,Codigos_mercados_mayoristas[],3,0)</f>
        <v>13</v>
      </c>
      <c r="E825" s="11" t="s">
        <v>655</v>
      </c>
      <c r="F825" s="3" t="str">
        <f>+VLOOKUP(G825,Codigos_class_frutas[],2,0)</f>
        <v>Frutos de pepita</v>
      </c>
      <c r="G825" s="3" t="s">
        <v>231</v>
      </c>
      <c r="H825" s="3" t="s">
        <v>237</v>
      </c>
      <c r="I825" s="3" t="s">
        <v>19</v>
      </c>
      <c r="J825" s="2">
        <v>200</v>
      </c>
      <c r="K825" s="2">
        <v>11000</v>
      </c>
      <c r="L825" s="2">
        <v>10000</v>
      </c>
      <c r="M825" s="2">
        <v>10500</v>
      </c>
      <c r="N825" s="3" t="s">
        <v>261</v>
      </c>
      <c r="O825" s="9" t="s">
        <v>123</v>
      </c>
      <c r="P825" s="2">
        <f>+Precio_diario_frutas[[#This Row],[Precio promedio ponderado]]/Q825</f>
        <v>700</v>
      </c>
      <c r="Q825" s="2">
        <f>+VLOOKUP(Precio_diario_frutas[[#This Row],[Unidad de comercialización]],Codigos_kg[],2,0)</f>
        <v>15</v>
      </c>
    </row>
    <row r="826" spans="1:17" x14ac:dyDescent="0.35">
      <c r="A826" s="10" t="s">
        <v>174</v>
      </c>
      <c r="B826" s="3" t="str">
        <f>+VLOOKUP(A826,Codigos_mercados_mayoristas[],2,0)</f>
        <v>Metropolitana</v>
      </c>
      <c r="C826" s="4">
        <v>44147</v>
      </c>
      <c r="D826" s="3">
        <f>+VLOOKUP(A826,Codigos_mercados_mayoristas[],3,0)</f>
        <v>13</v>
      </c>
      <c r="E826" s="11" t="s">
        <v>655</v>
      </c>
      <c r="F826" s="3" t="str">
        <f>+VLOOKUP(G826,Codigos_class_frutas[],2,0)</f>
        <v>Frutos de pepita</v>
      </c>
      <c r="G826" s="3" t="s">
        <v>231</v>
      </c>
      <c r="H826" s="3" t="s">
        <v>237</v>
      </c>
      <c r="I826" s="3" t="s">
        <v>13</v>
      </c>
      <c r="J826" s="2">
        <v>75</v>
      </c>
      <c r="K826" s="2">
        <v>8000</v>
      </c>
      <c r="L826" s="2">
        <v>8000</v>
      </c>
      <c r="M826" s="2">
        <v>8000</v>
      </c>
      <c r="N826" s="3" t="s">
        <v>261</v>
      </c>
      <c r="O826" s="9" t="s">
        <v>123</v>
      </c>
      <c r="P826" s="2">
        <f>+Precio_diario_frutas[[#This Row],[Precio promedio ponderado]]/Q826</f>
        <v>533.33333333333337</v>
      </c>
      <c r="Q826" s="2">
        <f>+VLOOKUP(Precio_diario_frutas[[#This Row],[Unidad de comercialización]],Codigos_kg[],2,0)</f>
        <v>15</v>
      </c>
    </row>
    <row r="827" spans="1:17" x14ac:dyDescent="0.35">
      <c r="A827" s="10" t="s">
        <v>174</v>
      </c>
      <c r="B827" s="3" t="str">
        <f>+VLOOKUP(A827,Codigos_mercados_mayoristas[],2,0)</f>
        <v>Metropolitana</v>
      </c>
      <c r="C827" s="4">
        <v>44147</v>
      </c>
      <c r="D827" s="3">
        <f>+VLOOKUP(A827,Codigos_mercados_mayoristas[],3,0)</f>
        <v>13</v>
      </c>
      <c r="E827" s="11" t="s">
        <v>655</v>
      </c>
      <c r="F827" s="3" t="str">
        <f>+VLOOKUP(G827,Codigos_class_frutas[],2,0)</f>
        <v>Cítricos</v>
      </c>
      <c r="G827" s="3" t="s">
        <v>221</v>
      </c>
      <c r="H827" s="3" t="s">
        <v>287</v>
      </c>
      <c r="I827" s="3" t="s">
        <v>19</v>
      </c>
      <c r="J827" s="2">
        <v>150</v>
      </c>
      <c r="K827" s="2">
        <v>12000</v>
      </c>
      <c r="L827" s="2">
        <v>12000</v>
      </c>
      <c r="M827" s="2">
        <v>12000</v>
      </c>
      <c r="N827" s="3" t="s">
        <v>121</v>
      </c>
      <c r="O827" s="9" t="s">
        <v>63</v>
      </c>
      <c r="P827" s="2">
        <f>+Precio_diario_frutas[[#This Row],[Precio promedio ponderado]]/Q827</f>
        <v>666.66666666666663</v>
      </c>
      <c r="Q827" s="2">
        <f>+VLOOKUP(Precio_diario_frutas[[#This Row],[Unidad de comercialización]],Codigos_kg[],2,0)</f>
        <v>18</v>
      </c>
    </row>
    <row r="828" spans="1:17" x14ac:dyDescent="0.35">
      <c r="A828" s="10" t="s">
        <v>174</v>
      </c>
      <c r="B828" s="3" t="str">
        <f>+VLOOKUP(A828,Codigos_mercados_mayoristas[],2,0)</f>
        <v>Metropolitana</v>
      </c>
      <c r="C828" s="4">
        <v>44147</v>
      </c>
      <c r="D828" s="3">
        <f>+VLOOKUP(A828,Codigos_mercados_mayoristas[],3,0)</f>
        <v>13</v>
      </c>
      <c r="E828" s="11" t="s">
        <v>655</v>
      </c>
      <c r="F828" s="3" t="str">
        <f>+VLOOKUP(G828,Codigos_class_frutas[],2,0)</f>
        <v>Cítricos</v>
      </c>
      <c r="G828" s="3" t="s">
        <v>221</v>
      </c>
      <c r="H828" s="3" t="s">
        <v>287</v>
      </c>
      <c r="I828" s="3" t="s">
        <v>19</v>
      </c>
      <c r="J828" s="2">
        <v>290</v>
      </c>
      <c r="K828" s="2">
        <v>12000</v>
      </c>
      <c r="L828" s="2">
        <v>11000</v>
      </c>
      <c r="M828" s="2">
        <v>11500</v>
      </c>
      <c r="N828" s="3" t="s">
        <v>121</v>
      </c>
      <c r="O828" s="9" t="s">
        <v>118</v>
      </c>
      <c r="P828" s="2">
        <f>+Precio_diario_frutas[[#This Row],[Precio promedio ponderado]]/Q828</f>
        <v>638.88888888888891</v>
      </c>
      <c r="Q828" s="2">
        <f>+VLOOKUP(Precio_diario_frutas[[#This Row],[Unidad de comercialización]],Codigos_kg[],2,0)</f>
        <v>18</v>
      </c>
    </row>
    <row r="829" spans="1:17" x14ac:dyDescent="0.35">
      <c r="A829" s="10" t="s">
        <v>174</v>
      </c>
      <c r="B829" s="3" t="str">
        <f>+VLOOKUP(A829,Codigos_mercados_mayoristas[],2,0)</f>
        <v>Metropolitana</v>
      </c>
      <c r="C829" s="4">
        <v>44147</v>
      </c>
      <c r="D829" s="3">
        <f>+VLOOKUP(A829,Codigos_mercados_mayoristas[],3,0)</f>
        <v>13</v>
      </c>
      <c r="E829" s="11" t="s">
        <v>655</v>
      </c>
      <c r="F829" s="3" t="str">
        <f>+VLOOKUP(G829,Codigos_class_frutas[],2,0)</f>
        <v>Cítricos</v>
      </c>
      <c r="G829" s="3" t="s">
        <v>221</v>
      </c>
      <c r="H829" s="3" t="s">
        <v>287</v>
      </c>
      <c r="I829" s="3" t="s">
        <v>13</v>
      </c>
      <c r="J829" s="2">
        <v>120</v>
      </c>
      <c r="K829" s="2">
        <v>10000</v>
      </c>
      <c r="L829" s="2">
        <v>10000</v>
      </c>
      <c r="M829" s="2">
        <v>10000</v>
      </c>
      <c r="N829" s="3" t="s">
        <v>121</v>
      </c>
      <c r="O829" s="9" t="s">
        <v>63</v>
      </c>
      <c r="P829" s="2">
        <f>+Precio_diario_frutas[[#This Row],[Precio promedio ponderado]]/Q829</f>
        <v>555.55555555555554</v>
      </c>
      <c r="Q829" s="2">
        <f>+VLOOKUP(Precio_diario_frutas[[#This Row],[Unidad de comercialización]],Codigos_kg[],2,0)</f>
        <v>18</v>
      </c>
    </row>
    <row r="830" spans="1:17" x14ac:dyDescent="0.35">
      <c r="A830" s="10" t="s">
        <v>174</v>
      </c>
      <c r="B830" s="3" t="str">
        <f>+VLOOKUP(A830,Codigos_mercados_mayoristas[],2,0)</f>
        <v>Metropolitana</v>
      </c>
      <c r="C830" s="4">
        <v>44147</v>
      </c>
      <c r="D830" s="3">
        <f>+VLOOKUP(A830,Codigos_mercados_mayoristas[],3,0)</f>
        <v>13</v>
      </c>
      <c r="E830" s="11" t="s">
        <v>655</v>
      </c>
      <c r="F830" s="3" t="str">
        <f>+VLOOKUP(G830,Codigos_class_frutas[],2,0)</f>
        <v>Oleaginosos</v>
      </c>
      <c r="G830" s="3" t="s">
        <v>225</v>
      </c>
      <c r="H830" s="3" t="s">
        <v>288</v>
      </c>
      <c r="I830" s="3" t="s">
        <v>200</v>
      </c>
      <c r="J830" s="2">
        <v>100</v>
      </c>
      <c r="K830" s="2">
        <v>3000</v>
      </c>
      <c r="L830" s="2">
        <v>3000</v>
      </c>
      <c r="M830" s="2">
        <v>3000</v>
      </c>
      <c r="N830" s="3" t="s">
        <v>253</v>
      </c>
      <c r="O830" s="9" t="s">
        <v>155</v>
      </c>
      <c r="P830" s="2">
        <f>+Precio_diario_frutas[[#This Row],[Precio promedio ponderado]]/Q830</f>
        <v>3000</v>
      </c>
      <c r="Q830" s="2">
        <f>+VLOOKUP(Precio_diario_frutas[[#This Row],[Unidad de comercialización]],Codigos_kg[],2,0)</f>
        <v>1</v>
      </c>
    </row>
    <row r="831" spans="1:17" x14ac:dyDescent="0.35">
      <c r="A831" s="10" t="s">
        <v>174</v>
      </c>
      <c r="B831" s="3" t="str">
        <f>+VLOOKUP(A831,Codigos_mercados_mayoristas[],2,0)</f>
        <v>Metropolitana</v>
      </c>
      <c r="C831" s="4">
        <v>44147</v>
      </c>
      <c r="D831" s="3">
        <f>+VLOOKUP(A831,Codigos_mercados_mayoristas[],3,0)</f>
        <v>13</v>
      </c>
      <c r="E831" s="11" t="s">
        <v>655</v>
      </c>
      <c r="F831" s="3" t="str">
        <f>+VLOOKUP(G831,Codigos_class_frutas[],2,0)</f>
        <v>Oleaginosos</v>
      </c>
      <c r="G831" s="3" t="s">
        <v>225</v>
      </c>
      <c r="H831" s="3" t="s">
        <v>288</v>
      </c>
      <c r="I831" s="3" t="s">
        <v>19</v>
      </c>
      <c r="J831" s="2">
        <v>135</v>
      </c>
      <c r="K831" s="2">
        <v>2800</v>
      </c>
      <c r="L831" s="2">
        <v>2800</v>
      </c>
      <c r="M831" s="2">
        <v>2800</v>
      </c>
      <c r="N831" s="3" t="s">
        <v>253</v>
      </c>
      <c r="O831" s="9" t="s">
        <v>155</v>
      </c>
      <c r="P831" s="2">
        <f>+Precio_diario_frutas[[#This Row],[Precio promedio ponderado]]/Q831</f>
        <v>2800</v>
      </c>
      <c r="Q831" s="2">
        <f>+VLOOKUP(Precio_diario_frutas[[#This Row],[Unidad de comercialización]],Codigos_kg[],2,0)</f>
        <v>1</v>
      </c>
    </row>
    <row r="832" spans="1:17" x14ac:dyDescent="0.35">
      <c r="A832" s="10" t="s">
        <v>174</v>
      </c>
      <c r="B832" s="3" t="str">
        <f>+VLOOKUP(A832,Codigos_mercados_mayoristas[],2,0)</f>
        <v>Metropolitana</v>
      </c>
      <c r="C832" s="4">
        <v>44147</v>
      </c>
      <c r="D832" s="3">
        <f>+VLOOKUP(A832,Codigos_mercados_mayoristas[],3,0)</f>
        <v>13</v>
      </c>
      <c r="E832" s="11" t="s">
        <v>655</v>
      </c>
      <c r="F832" s="3" t="str">
        <f>+VLOOKUP(G832,Codigos_class_frutas[],2,0)</f>
        <v>Oleaginosos</v>
      </c>
      <c r="G832" s="3" t="s">
        <v>225</v>
      </c>
      <c r="H832" s="3" t="s">
        <v>288</v>
      </c>
      <c r="I832" s="3" t="s">
        <v>13</v>
      </c>
      <c r="J832" s="2">
        <v>75</v>
      </c>
      <c r="K832" s="2">
        <v>2500</v>
      </c>
      <c r="L832" s="2">
        <v>2500</v>
      </c>
      <c r="M832" s="2">
        <v>2500</v>
      </c>
      <c r="N832" s="3" t="s">
        <v>253</v>
      </c>
      <c r="O832" s="9" t="s">
        <v>155</v>
      </c>
      <c r="P832" s="2">
        <f>+Precio_diario_frutas[[#This Row],[Precio promedio ponderado]]/Q832</f>
        <v>2500</v>
      </c>
      <c r="Q832" s="2">
        <f>+VLOOKUP(Precio_diario_frutas[[#This Row],[Unidad de comercialización]],Codigos_kg[],2,0)</f>
        <v>1</v>
      </c>
    </row>
    <row r="833" spans="1:17" x14ac:dyDescent="0.35">
      <c r="A833" s="10" t="s">
        <v>174</v>
      </c>
      <c r="B833" s="3" t="str">
        <f>+VLOOKUP(A833,Codigos_mercados_mayoristas[],2,0)</f>
        <v>Metropolitana</v>
      </c>
      <c r="C833" s="4">
        <v>44147</v>
      </c>
      <c r="D833" s="3">
        <f>+VLOOKUP(A833,Codigos_mercados_mayoristas[],3,0)</f>
        <v>13</v>
      </c>
      <c r="E833" s="11" t="s">
        <v>655</v>
      </c>
      <c r="F833" s="3" t="str">
        <f>+VLOOKUP(G833,Codigos_class_frutas[],2,0)</f>
        <v>Frutos de pepita</v>
      </c>
      <c r="G833" s="3" t="s">
        <v>242</v>
      </c>
      <c r="H833" s="3" t="s">
        <v>243</v>
      </c>
      <c r="I833" s="3" t="s">
        <v>200</v>
      </c>
      <c r="J833" s="2">
        <v>130</v>
      </c>
      <c r="K833" s="2">
        <v>14000</v>
      </c>
      <c r="L833" s="2">
        <v>14000</v>
      </c>
      <c r="M833" s="2">
        <v>14000</v>
      </c>
      <c r="N833" s="3" t="s">
        <v>244</v>
      </c>
      <c r="O833" s="9" t="s">
        <v>252</v>
      </c>
      <c r="P833" s="2">
        <f>+Precio_diario_frutas[[#This Row],[Precio promedio ponderado]]/Q833</f>
        <v>777.77777777777783</v>
      </c>
      <c r="Q833" s="2">
        <f>+VLOOKUP(Precio_diario_frutas[[#This Row],[Unidad de comercialización]],Codigos_kg[],2,0)</f>
        <v>18</v>
      </c>
    </row>
    <row r="834" spans="1:17" x14ac:dyDescent="0.35">
      <c r="A834" s="10" t="s">
        <v>174</v>
      </c>
      <c r="B834" s="3" t="str">
        <f>+VLOOKUP(A834,Codigos_mercados_mayoristas[],2,0)</f>
        <v>Metropolitana</v>
      </c>
      <c r="C834" s="4">
        <v>44147</v>
      </c>
      <c r="D834" s="3">
        <f>+VLOOKUP(A834,Codigos_mercados_mayoristas[],3,0)</f>
        <v>13</v>
      </c>
      <c r="E834" s="11" t="s">
        <v>655</v>
      </c>
      <c r="F834" s="3" t="str">
        <f>+VLOOKUP(G834,Codigos_class_frutas[],2,0)</f>
        <v>Frutos de pepita</v>
      </c>
      <c r="G834" s="3" t="s">
        <v>242</v>
      </c>
      <c r="H834" s="3" t="s">
        <v>243</v>
      </c>
      <c r="I834" s="3" t="s">
        <v>19</v>
      </c>
      <c r="J834" s="2">
        <v>150</v>
      </c>
      <c r="K834" s="2">
        <v>12000</v>
      </c>
      <c r="L834" s="2">
        <v>12000</v>
      </c>
      <c r="M834" s="2">
        <v>12000</v>
      </c>
      <c r="N834" s="3" t="s">
        <v>244</v>
      </c>
      <c r="O834" s="9" t="s">
        <v>252</v>
      </c>
      <c r="P834" s="2">
        <f>+Precio_diario_frutas[[#This Row],[Precio promedio ponderado]]/Q834</f>
        <v>666.66666666666663</v>
      </c>
      <c r="Q834" s="2">
        <f>+VLOOKUP(Precio_diario_frutas[[#This Row],[Unidad de comercialización]],Codigos_kg[],2,0)</f>
        <v>18</v>
      </c>
    </row>
    <row r="835" spans="1:17" x14ac:dyDescent="0.35">
      <c r="A835" s="10" t="s">
        <v>174</v>
      </c>
      <c r="B835" s="3" t="str">
        <f>+VLOOKUP(A835,Codigos_mercados_mayoristas[],2,0)</f>
        <v>Metropolitana</v>
      </c>
      <c r="C835" s="4">
        <v>44147</v>
      </c>
      <c r="D835" s="3">
        <f>+VLOOKUP(A835,Codigos_mercados_mayoristas[],3,0)</f>
        <v>13</v>
      </c>
      <c r="E835" s="11" t="s">
        <v>655</v>
      </c>
      <c r="F835" s="3" t="str">
        <f>+VLOOKUP(G835,Codigos_class_frutas[],2,0)</f>
        <v>Frutos de pepita</v>
      </c>
      <c r="G835" s="3" t="s">
        <v>242</v>
      </c>
      <c r="H835" s="3" t="s">
        <v>243</v>
      </c>
      <c r="I835" s="3" t="s">
        <v>13</v>
      </c>
      <c r="J835" s="2">
        <v>100</v>
      </c>
      <c r="K835" s="2">
        <v>10000</v>
      </c>
      <c r="L835" s="2">
        <v>10000</v>
      </c>
      <c r="M835" s="2">
        <v>10000</v>
      </c>
      <c r="N835" s="3" t="s">
        <v>244</v>
      </c>
      <c r="O835" s="9" t="s">
        <v>252</v>
      </c>
      <c r="P835" s="2">
        <f>+Precio_diario_frutas[[#This Row],[Precio promedio ponderado]]/Q835</f>
        <v>555.55555555555554</v>
      </c>
      <c r="Q835" s="2">
        <f>+VLOOKUP(Precio_diario_frutas[[#This Row],[Unidad de comercialización]],Codigos_kg[],2,0)</f>
        <v>18</v>
      </c>
    </row>
    <row r="836" spans="1:17" x14ac:dyDescent="0.35">
      <c r="A836" s="10" t="s">
        <v>174</v>
      </c>
      <c r="B836" s="3" t="str">
        <f>+VLOOKUP(A836,Codigos_mercados_mayoristas[],2,0)</f>
        <v>Metropolitana</v>
      </c>
      <c r="C836" s="4">
        <v>44147</v>
      </c>
      <c r="D836" s="3">
        <f>+VLOOKUP(A836,Codigos_mercados_mayoristas[],3,0)</f>
        <v>13</v>
      </c>
      <c r="E836" s="11" t="s">
        <v>655</v>
      </c>
      <c r="F836" s="3" t="str">
        <f>+VLOOKUP(G836,Codigos_class_frutas[],2,0)</f>
        <v>Frutos de pepita</v>
      </c>
      <c r="G836" s="3" t="s">
        <v>242</v>
      </c>
      <c r="H836" s="3" t="s">
        <v>677</v>
      </c>
      <c r="I836" s="3" t="s">
        <v>19</v>
      </c>
      <c r="J836" s="2">
        <v>150</v>
      </c>
      <c r="K836" s="2">
        <v>12000</v>
      </c>
      <c r="L836" s="2">
        <v>12000</v>
      </c>
      <c r="M836" s="2">
        <v>12000</v>
      </c>
      <c r="N836" s="3" t="s">
        <v>244</v>
      </c>
      <c r="O836" s="9" t="s">
        <v>252</v>
      </c>
      <c r="P836" s="2">
        <f>+Precio_diario_frutas[[#This Row],[Precio promedio ponderado]]/Q836</f>
        <v>666.66666666666663</v>
      </c>
      <c r="Q836" s="2">
        <f>+VLOOKUP(Precio_diario_frutas[[#This Row],[Unidad de comercialización]],Codigos_kg[],2,0)</f>
        <v>18</v>
      </c>
    </row>
    <row r="837" spans="1:17" x14ac:dyDescent="0.35">
      <c r="A837" s="10" t="s">
        <v>174</v>
      </c>
      <c r="B837" s="3" t="str">
        <f>+VLOOKUP(A837,Codigos_mercados_mayoristas[],2,0)</f>
        <v>Metropolitana</v>
      </c>
      <c r="C837" s="4">
        <v>44147</v>
      </c>
      <c r="D837" s="3">
        <f>+VLOOKUP(A837,Codigos_mercados_mayoristas[],3,0)</f>
        <v>13</v>
      </c>
      <c r="E837" s="11" t="s">
        <v>655</v>
      </c>
      <c r="F837" s="3" t="str">
        <f>+VLOOKUP(G837,Codigos_class_frutas[],2,0)</f>
        <v>Tropicales y subtropicales</v>
      </c>
      <c r="G837" s="3" t="s">
        <v>198</v>
      </c>
      <c r="H837" s="3" t="s">
        <v>246</v>
      </c>
      <c r="I837" s="3" t="s">
        <v>200</v>
      </c>
      <c r="J837" s="2">
        <v>108</v>
      </c>
      <c r="K837" s="2">
        <v>20000</v>
      </c>
      <c r="L837" s="2">
        <v>19000</v>
      </c>
      <c r="M837" s="2">
        <v>19500</v>
      </c>
      <c r="N837" s="3" t="s">
        <v>88</v>
      </c>
      <c r="O837" s="9" t="s">
        <v>206</v>
      </c>
      <c r="P837" s="2">
        <f>+Precio_diario_frutas[[#This Row],[Precio promedio ponderado]]/Q837</f>
        <v>1950</v>
      </c>
      <c r="Q837" s="2">
        <f>+VLOOKUP(Precio_diario_frutas[[#This Row],[Unidad de comercialización]],Codigos_kg[],2,0)</f>
        <v>10</v>
      </c>
    </row>
    <row r="838" spans="1:17" x14ac:dyDescent="0.35">
      <c r="A838" s="10" t="s">
        <v>174</v>
      </c>
      <c r="B838" s="3" t="str">
        <f>+VLOOKUP(A838,Codigos_mercados_mayoristas[],2,0)</f>
        <v>Metropolitana</v>
      </c>
      <c r="C838" s="4">
        <v>44147</v>
      </c>
      <c r="D838" s="3">
        <f>+VLOOKUP(A838,Codigos_mercados_mayoristas[],3,0)</f>
        <v>13</v>
      </c>
      <c r="E838" s="11" t="s">
        <v>655</v>
      </c>
      <c r="F838" s="3" t="str">
        <f>+VLOOKUP(G838,Codigos_class_frutas[],2,0)</f>
        <v>Tropicales y subtropicales</v>
      </c>
      <c r="G838" s="3" t="s">
        <v>198</v>
      </c>
      <c r="H838" s="3" t="s">
        <v>246</v>
      </c>
      <c r="I838" s="3" t="s">
        <v>19</v>
      </c>
      <c r="J838" s="2">
        <v>216</v>
      </c>
      <c r="K838" s="2">
        <v>20000</v>
      </c>
      <c r="L838" s="2">
        <v>19000</v>
      </c>
      <c r="M838" s="2">
        <v>19500</v>
      </c>
      <c r="N838" s="3" t="s">
        <v>25</v>
      </c>
      <c r="O838" s="9" t="s">
        <v>206</v>
      </c>
      <c r="P838" s="2">
        <f>+Precio_diario_frutas[[#This Row],[Precio promedio ponderado]]/Q838</f>
        <v>1625</v>
      </c>
      <c r="Q838" s="2">
        <f>+VLOOKUP(Precio_diario_frutas[[#This Row],[Unidad de comercialización]],Codigos_kg[],2,0)</f>
        <v>12</v>
      </c>
    </row>
    <row r="839" spans="1:17" x14ac:dyDescent="0.35">
      <c r="A839" s="10" t="s">
        <v>174</v>
      </c>
      <c r="B839" s="3" t="str">
        <f>+VLOOKUP(A839,Codigos_mercados_mayoristas[],2,0)</f>
        <v>Metropolitana</v>
      </c>
      <c r="C839" s="4">
        <v>44147</v>
      </c>
      <c r="D839" s="3">
        <f>+VLOOKUP(A839,Codigos_mercados_mayoristas[],3,0)</f>
        <v>13</v>
      </c>
      <c r="E839" s="11" t="s">
        <v>655</v>
      </c>
      <c r="F839" s="3" t="str">
        <f>+VLOOKUP(G839,Codigos_class_frutas[],2,0)</f>
        <v>Tropicales y subtropicales</v>
      </c>
      <c r="G839" s="3" t="s">
        <v>198</v>
      </c>
      <c r="H839" s="3" t="s">
        <v>246</v>
      </c>
      <c r="I839" s="3" t="s">
        <v>13</v>
      </c>
      <c r="J839" s="2">
        <v>216</v>
      </c>
      <c r="K839" s="2">
        <v>20000</v>
      </c>
      <c r="L839" s="2">
        <v>19000</v>
      </c>
      <c r="M839" s="2">
        <v>19500</v>
      </c>
      <c r="N839" s="3" t="s">
        <v>202</v>
      </c>
      <c r="O839" s="9" t="s">
        <v>206</v>
      </c>
      <c r="P839" s="2">
        <f>+Precio_diario_frutas[[#This Row],[Precio promedio ponderado]]/Q839</f>
        <v>1392.8571428571429</v>
      </c>
      <c r="Q839" s="2">
        <f>+VLOOKUP(Precio_diario_frutas[[#This Row],[Unidad de comercialización]],Codigos_kg[],2,0)</f>
        <v>14</v>
      </c>
    </row>
    <row r="840" spans="1:17" x14ac:dyDescent="0.35">
      <c r="A840" s="10" t="s">
        <v>174</v>
      </c>
      <c r="B840" s="3" t="str">
        <f>+VLOOKUP(A840,Codigos_mercados_mayoristas[],2,0)</f>
        <v>Metropolitana</v>
      </c>
      <c r="C840" s="4">
        <v>44147</v>
      </c>
      <c r="D840" s="3">
        <f>+VLOOKUP(A840,Codigos_mercados_mayoristas[],3,0)</f>
        <v>13</v>
      </c>
      <c r="E840" s="11" t="s">
        <v>655</v>
      </c>
      <c r="F840" s="3" t="str">
        <f>+VLOOKUP(G840,Codigos_class_frutas[],2,0)</f>
        <v>Tropicales y subtropicales</v>
      </c>
      <c r="G840" s="3" t="s">
        <v>204</v>
      </c>
      <c r="H840" s="3" t="s">
        <v>254</v>
      </c>
      <c r="I840" s="3" t="s">
        <v>19</v>
      </c>
      <c r="J840" s="2">
        <v>216</v>
      </c>
      <c r="K840" s="2">
        <v>14000</v>
      </c>
      <c r="L840" s="2">
        <v>13000</v>
      </c>
      <c r="M840" s="2">
        <v>13500</v>
      </c>
      <c r="N840" s="3" t="s">
        <v>147</v>
      </c>
      <c r="O840" s="9" t="s">
        <v>206</v>
      </c>
      <c r="P840" s="2">
        <f>+Precio_diario_frutas[[#This Row],[Precio promedio ponderado]]/Q840</f>
        <v>675</v>
      </c>
      <c r="Q840" s="2">
        <f>+VLOOKUP(Precio_diario_frutas[[#This Row],[Unidad de comercialización]],Codigos_kg[],2,0)</f>
        <v>20</v>
      </c>
    </row>
    <row r="841" spans="1:17" x14ac:dyDescent="0.35">
      <c r="A841" s="10" t="s">
        <v>174</v>
      </c>
      <c r="B841" s="3" t="str">
        <f>+VLOOKUP(A841,Codigos_mercados_mayoristas[],2,0)</f>
        <v>Metropolitana</v>
      </c>
      <c r="C841" s="4">
        <v>44147</v>
      </c>
      <c r="D841" s="3">
        <f>+VLOOKUP(A841,Codigos_mercados_mayoristas[],3,0)</f>
        <v>13</v>
      </c>
      <c r="E841" s="11" t="s">
        <v>655</v>
      </c>
      <c r="F841" s="3" t="str">
        <f>+VLOOKUP(G841,Codigos_class_frutas[],2,0)</f>
        <v>Tropicales y subtropicales</v>
      </c>
      <c r="G841" s="3" t="s">
        <v>204</v>
      </c>
      <c r="H841" s="3" t="s">
        <v>12</v>
      </c>
      <c r="I841" s="3" t="s">
        <v>247</v>
      </c>
      <c r="J841" s="2">
        <v>520</v>
      </c>
      <c r="K841" s="2">
        <v>10000</v>
      </c>
      <c r="L841" s="2">
        <v>9000</v>
      </c>
      <c r="M841" s="2">
        <v>9615</v>
      </c>
      <c r="N841" s="3" t="s">
        <v>147</v>
      </c>
      <c r="O841" s="9" t="s">
        <v>206</v>
      </c>
      <c r="P841" s="2">
        <f>+Precio_diario_frutas[[#This Row],[Precio promedio ponderado]]/Q841</f>
        <v>480.75</v>
      </c>
      <c r="Q841" s="2">
        <f>+VLOOKUP(Precio_diario_frutas[[#This Row],[Unidad de comercialización]],Codigos_kg[],2,0)</f>
        <v>20</v>
      </c>
    </row>
    <row r="842" spans="1:17" x14ac:dyDescent="0.35">
      <c r="A842" s="10" t="s">
        <v>174</v>
      </c>
      <c r="B842" s="3" t="str">
        <f>+VLOOKUP(A842,Codigos_mercados_mayoristas[],2,0)</f>
        <v>Metropolitana</v>
      </c>
      <c r="C842" s="4">
        <v>44147</v>
      </c>
      <c r="D842" s="3">
        <f>+VLOOKUP(A842,Codigos_mercados_mayoristas[],3,0)</f>
        <v>13</v>
      </c>
      <c r="E842" s="11" t="s">
        <v>655</v>
      </c>
      <c r="F842" s="3" t="str">
        <f>+VLOOKUP(G842,Codigos_class_frutas[],2,0)</f>
        <v>Tropicales y subtropicales</v>
      </c>
      <c r="G842" s="3" t="s">
        <v>204</v>
      </c>
      <c r="H842" s="3" t="s">
        <v>12</v>
      </c>
      <c r="I842" s="3" t="s">
        <v>205</v>
      </c>
      <c r="J842" s="2">
        <v>960</v>
      </c>
      <c r="K842" s="2">
        <v>12000</v>
      </c>
      <c r="L842" s="2">
        <v>11000</v>
      </c>
      <c r="M842" s="2">
        <v>11500</v>
      </c>
      <c r="N842" s="3" t="s">
        <v>147</v>
      </c>
      <c r="O842" s="9" t="s">
        <v>206</v>
      </c>
      <c r="P842" s="2">
        <f>+Precio_diario_frutas[[#This Row],[Precio promedio ponderado]]/Q842</f>
        <v>575</v>
      </c>
      <c r="Q842" s="2">
        <f>+VLOOKUP(Precio_diario_frutas[[#This Row],[Unidad de comercialización]],Codigos_kg[],2,0)</f>
        <v>20</v>
      </c>
    </row>
    <row r="843" spans="1:17" x14ac:dyDescent="0.35">
      <c r="A843" s="10" t="s">
        <v>174</v>
      </c>
      <c r="B843" s="3" t="str">
        <f>+VLOOKUP(A843,Codigos_mercados_mayoristas[],2,0)</f>
        <v>Metropolitana</v>
      </c>
      <c r="C843" s="4">
        <v>44147</v>
      </c>
      <c r="D843" s="3">
        <f>+VLOOKUP(A843,Codigos_mercados_mayoristas[],3,0)</f>
        <v>13</v>
      </c>
      <c r="E843" s="11" t="s">
        <v>655</v>
      </c>
      <c r="F843" s="3" t="str">
        <f>+VLOOKUP(G843,Codigos_class_frutas[],2,0)</f>
        <v>Tropicales y subtropicales</v>
      </c>
      <c r="G843" s="3" t="s">
        <v>204</v>
      </c>
      <c r="H843" s="3" t="s">
        <v>12</v>
      </c>
      <c r="I843" s="3" t="s">
        <v>255</v>
      </c>
      <c r="J843" s="2">
        <v>2160</v>
      </c>
      <c r="K843" s="2">
        <v>13000</v>
      </c>
      <c r="L843" s="2">
        <v>12000</v>
      </c>
      <c r="M843" s="2">
        <v>12611</v>
      </c>
      <c r="N843" s="3" t="s">
        <v>147</v>
      </c>
      <c r="O843" s="9" t="s">
        <v>206</v>
      </c>
      <c r="P843" s="2">
        <f>+Precio_diario_frutas[[#This Row],[Precio promedio ponderado]]/Q843</f>
        <v>630.54999999999995</v>
      </c>
      <c r="Q843" s="2">
        <f>+VLOOKUP(Precio_diario_frutas[[#This Row],[Unidad de comercialización]],Codigos_kg[],2,0)</f>
        <v>20</v>
      </c>
    </row>
    <row r="844" spans="1:17" x14ac:dyDescent="0.35">
      <c r="A844" s="10" t="s">
        <v>174</v>
      </c>
      <c r="B844" s="3" t="str">
        <f>+VLOOKUP(A844,Codigos_mercados_mayoristas[],2,0)</f>
        <v>Metropolitana</v>
      </c>
      <c r="C844" s="4">
        <v>44147</v>
      </c>
      <c r="D844" s="3">
        <f>+VLOOKUP(A844,Codigos_mercados_mayoristas[],3,0)</f>
        <v>13</v>
      </c>
      <c r="E844" s="11" t="s">
        <v>655</v>
      </c>
      <c r="F844" s="3" t="str">
        <f>+VLOOKUP(G844,Codigos_class_frutas[],2,0)</f>
        <v>Cítricos</v>
      </c>
      <c r="G844" s="3" t="s">
        <v>256</v>
      </c>
      <c r="H844" s="3" t="s">
        <v>257</v>
      </c>
      <c r="I844" s="3" t="s">
        <v>19</v>
      </c>
      <c r="J844" s="2">
        <v>180</v>
      </c>
      <c r="K844" s="2">
        <v>7000</v>
      </c>
      <c r="L844" s="2">
        <v>7000</v>
      </c>
      <c r="M844" s="2">
        <v>7000</v>
      </c>
      <c r="N844" s="3" t="s">
        <v>684</v>
      </c>
      <c r="O844" s="9" t="s">
        <v>118</v>
      </c>
      <c r="P844" s="2">
        <f>+Precio_diario_frutas[[#This Row],[Precio promedio ponderado]]/Q844</f>
        <v>500</v>
      </c>
      <c r="Q844" s="2">
        <f>+VLOOKUP(Precio_diario_frutas[[#This Row],[Unidad de comercialización]],Codigos_kg[],2,0)</f>
        <v>14</v>
      </c>
    </row>
    <row r="845" spans="1:17" x14ac:dyDescent="0.35">
      <c r="A845" s="10" t="s">
        <v>174</v>
      </c>
      <c r="B845" s="11" t="str">
        <f>+VLOOKUP(A845,Codigos_mercados_mayoristas[],2,0)</f>
        <v>Metropolitana</v>
      </c>
      <c r="C845" s="4">
        <v>44147</v>
      </c>
      <c r="D845" s="11">
        <f>+VLOOKUP(A845,Codigos_mercados_mayoristas[],3,0)</f>
        <v>13</v>
      </c>
      <c r="E845" s="11" t="s">
        <v>655</v>
      </c>
      <c r="F845" s="11" t="str">
        <f>+VLOOKUP(G845,Codigos_class_frutas[],2,0)</f>
        <v>Cítricos</v>
      </c>
      <c r="G845" s="11" t="s">
        <v>256</v>
      </c>
      <c r="H845" s="11" t="s">
        <v>257</v>
      </c>
      <c r="I845" s="11" t="s">
        <v>13</v>
      </c>
      <c r="J845" s="13">
        <v>150</v>
      </c>
      <c r="K845" s="13">
        <v>6000</v>
      </c>
      <c r="L845" s="13">
        <v>6000</v>
      </c>
      <c r="M845" s="13">
        <v>6000</v>
      </c>
      <c r="N845" s="11" t="s">
        <v>684</v>
      </c>
      <c r="O845" s="14" t="s">
        <v>118</v>
      </c>
      <c r="P845" s="2">
        <f>+Precio_diario_frutas[[#This Row],[Precio promedio ponderado]]/Q845</f>
        <v>428.57142857142856</v>
      </c>
      <c r="Q845" s="2">
        <f>+VLOOKUP(Precio_diario_frutas[[#This Row],[Unidad de comercialización]],Codigos_kg[],2,0)</f>
        <v>14</v>
      </c>
    </row>
    <row r="846" spans="1:17" x14ac:dyDescent="0.35">
      <c r="A846" s="8" t="s">
        <v>134</v>
      </c>
      <c r="B846" s="3" t="str">
        <f>+VLOOKUP(A846,Codigos_mercados_mayoristas[],2,0)</f>
        <v>Maule</v>
      </c>
      <c r="C846" s="4">
        <v>44147</v>
      </c>
      <c r="D846" s="3">
        <f>+VLOOKUP(A846,Codigos_mercados_mayoristas[],3,0)</f>
        <v>7</v>
      </c>
      <c r="E846" s="11" t="s">
        <v>655</v>
      </c>
      <c r="F846" s="3" t="str">
        <f>+VLOOKUP(G846,Codigos_class_frutas[],2,0)</f>
        <v>Frutos de hueso (carozo)</v>
      </c>
      <c r="G846" s="3" t="s">
        <v>281</v>
      </c>
      <c r="H846" s="3" t="s">
        <v>663</v>
      </c>
      <c r="I846" s="3" t="s">
        <v>13</v>
      </c>
      <c r="J846" s="2">
        <v>110</v>
      </c>
      <c r="K846" s="2">
        <v>27000</v>
      </c>
      <c r="L846" s="2">
        <v>25000</v>
      </c>
      <c r="M846" s="2">
        <v>25909</v>
      </c>
      <c r="N846" s="3" t="s">
        <v>37</v>
      </c>
      <c r="O846" s="9" t="s">
        <v>252</v>
      </c>
      <c r="P846" s="2">
        <f>+Precio_diario_frutas[[#This Row],[Precio promedio ponderado]]/Q846</f>
        <v>2590.9</v>
      </c>
      <c r="Q846" s="2">
        <f>+VLOOKUP(Precio_diario_frutas[[#This Row],[Unidad de comercialización]],Codigos_kg[],2,0)</f>
        <v>10</v>
      </c>
    </row>
    <row r="847" spans="1:17" x14ac:dyDescent="0.35">
      <c r="A847" s="8" t="s">
        <v>134</v>
      </c>
      <c r="B847" s="3" t="str">
        <f>+VLOOKUP(A847,Codigos_mercados_mayoristas[],2,0)</f>
        <v>Maule</v>
      </c>
      <c r="C847" s="4">
        <v>44147</v>
      </c>
      <c r="D847" s="3">
        <f>+VLOOKUP(A847,Codigos_mercados_mayoristas[],3,0)</f>
        <v>7</v>
      </c>
      <c r="E847" s="11" t="s">
        <v>655</v>
      </c>
      <c r="F847" s="3" t="str">
        <f>+VLOOKUP(G847,Codigos_class_frutas[],2,0)</f>
        <v>Otros</v>
      </c>
      <c r="G847" s="3" t="s">
        <v>209</v>
      </c>
      <c r="H847" s="3" t="s">
        <v>210</v>
      </c>
      <c r="I847" s="3" t="s">
        <v>200</v>
      </c>
      <c r="J847" s="2">
        <v>100</v>
      </c>
      <c r="K847" s="2">
        <v>18000</v>
      </c>
      <c r="L847" s="2">
        <v>18000</v>
      </c>
      <c r="M847" s="2">
        <v>18000</v>
      </c>
      <c r="N847" s="3" t="s">
        <v>220</v>
      </c>
      <c r="O847" s="9" t="s">
        <v>45</v>
      </c>
      <c r="P847" s="2">
        <f>+Precio_diario_frutas[[#This Row],[Precio promedio ponderado]]/Q847</f>
        <v>1800</v>
      </c>
      <c r="Q847" s="2">
        <f>+VLOOKUP(Precio_diario_frutas[[#This Row],[Unidad de comercialización]],Codigos_kg[],2,0)</f>
        <v>10</v>
      </c>
    </row>
    <row r="848" spans="1:17" x14ac:dyDescent="0.35">
      <c r="A848" s="8" t="s">
        <v>134</v>
      </c>
      <c r="B848" s="3" t="str">
        <f>+VLOOKUP(A848,Codigos_mercados_mayoristas[],2,0)</f>
        <v>Maule</v>
      </c>
      <c r="C848" s="4">
        <v>44147</v>
      </c>
      <c r="D848" s="3">
        <f>+VLOOKUP(A848,Codigos_mercados_mayoristas[],3,0)</f>
        <v>7</v>
      </c>
      <c r="E848" s="11" t="s">
        <v>655</v>
      </c>
      <c r="F848" s="3" t="str">
        <f>+VLOOKUP(G848,Codigos_class_frutas[],2,0)</f>
        <v>Otros</v>
      </c>
      <c r="G848" s="3" t="s">
        <v>209</v>
      </c>
      <c r="H848" s="3" t="s">
        <v>210</v>
      </c>
      <c r="I848" s="3" t="s">
        <v>19</v>
      </c>
      <c r="J848" s="2">
        <v>150</v>
      </c>
      <c r="K848" s="2">
        <v>17000</v>
      </c>
      <c r="L848" s="2">
        <v>17000</v>
      </c>
      <c r="M848" s="2">
        <v>17000</v>
      </c>
      <c r="N848" s="3" t="s">
        <v>220</v>
      </c>
      <c r="O848" s="9" t="s">
        <v>45</v>
      </c>
      <c r="P848" s="2">
        <f>+Precio_diario_frutas[[#This Row],[Precio promedio ponderado]]/Q848</f>
        <v>1700</v>
      </c>
      <c r="Q848" s="2">
        <f>+VLOOKUP(Precio_diario_frutas[[#This Row],[Unidad de comercialización]],Codigos_kg[],2,0)</f>
        <v>10</v>
      </c>
    </row>
    <row r="849" spans="1:17" x14ac:dyDescent="0.35">
      <c r="A849" s="8" t="s">
        <v>134</v>
      </c>
      <c r="B849" s="3" t="str">
        <f>+VLOOKUP(A849,Codigos_mercados_mayoristas[],2,0)</f>
        <v>Maule</v>
      </c>
      <c r="C849" s="4">
        <v>44147</v>
      </c>
      <c r="D849" s="3">
        <f>+VLOOKUP(A849,Codigos_mercados_mayoristas[],3,0)</f>
        <v>7</v>
      </c>
      <c r="E849" s="11" t="s">
        <v>655</v>
      </c>
      <c r="F849" s="3" t="str">
        <f>+VLOOKUP(G849,Codigos_class_frutas[],2,0)</f>
        <v>Frutos de hueso (carozo)</v>
      </c>
      <c r="G849" s="3" t="s">
        <v>277</v>
      </c>
      <c r="H849" s="3" t="s">
        <v>278</v>
      </c>
      <c r="I849" s="3" t="s">
        <v>19</v>
      </c>
      <c r="J849" s="2">
        <v>200</v>
      </c>
      <c r="K849" s="2">
        <v>15000</v>
      </c>
      <c r="L849" s="2">
        <v>15000</v>
      </c>
      <c r="M849" s="2">
        <v>15000</v>
      </c>
      <c r="N849" s="3" t="s">
        <v>279</v>
      </c>
      <c r="O849" s="9" t="s">
        <v>45</v>
      </c>
      <c r="P849" s="2">
        <f>+Precio_diario_frutas[[#This Row],[Precio promedio ponderado]]/Q849</f>
        <v>1500</v>
      </c>
      <c r="Q849" s="2">
        <f>+VLOOKUP(Precio_diario_frutas[[#This Row],[Unidad de comercialización]],Codigos_kg[],2,0)</f>
        <v>10</v>
      </c>
    </row>
    <row r="850" spans="1:17" x14ac:dyDescent="0.35">
      <c r="A850" s="8" t="s">
        <v>134</v>
      </c>
      <c r="B850" s="3" t="str">
        <f>+VLOOKUP(A850,Codigos_mercados_mayoristas[],2,0)</f>
        <v>Maule</v>
      </c>
      <c r="C850" s="4">
        <v>44147</v>
      </c>
      <c r="D850" s="3">
        <f>+VLOOKUP(A850,Codigos_mercados_mayoristas[],3,0)</f>
        <v>7</v>
      </c>
      <c r="E850" s="11" t="s">
        <v>655</v>
      </c>
      <c r="F850" s="3" t="str">
        <f>+VLOOKUP(G850,Codigos_class_frutas[],2,0)</f>
        <v>Berries</v>
      </c>
      <c r="G850" s="3" t="s">
        <v>212</v>
      </c>
      <c r="H850" s="3" t="s">
        <v>12</v>
      </c>
      <c r="I850" s="3" t="s">
        <v>200</v>
      </c>
      <c r="J850" s="2">
        <v>600</v>
      </c>
      <c r="K850" s="2">
        <v>9000</v>
      </c>
      <c r="L850" s="2">
        <v>9000</v>
      </c>
      <c r="M850" s="2">
        <v>9000</v>
      </c>
      <c r="N850" s="3" t="s">
        <v>213</v>
      </c>
      <c r="O850" s="9" t="s">
        <v>155</v>
      </c>
      <c r="P850" s="2">
        <f>+Precio_diario_frutas[[#This Row],[Precio promedio ponderado]]/Q850</f>
        <v>1285.7142857142858</v>
      </c>
      <c r="Q850" s="2">
        <f>+VLOOKUP(Precio_diario_frutas[[#This Row],[Unidad de comercialización]],Codigos_kg[],2,0)</f>
        <v>7</v>
      </c>
    </row>
    <row r="851" spans="1:17" x14ac:dyDescent="0.35">
      <c r="A851" s="8" t="s">
        <v>134</v>
      </c>
      <c r="B851" s="3" t="str">
        <f>+VLOOKUP(A851,Codigos_mercados_mayoristas[],2,0)</f>
        <v>Maule</v>
      </c>
      <c r="C851" s="4">
        <v>44147</v>
      </c>
      <c r="D851" s="3">
        <f>+VLOOKUP(A851,Codigos_mercados_mayoristas[],3,0)</f>
        <v>7</v>
      </c>
      <c r="E851" s="11" t="s">
        <v>655</v>
      </c>
      <c r="F851" s="3" t="str">
        <f>+VLOOKUP(G851,Codigos_class_frutas[],2,0)</f>
        <v>Berries</v>
      </c>
      <c r="G851" s="3" t="s">
        <v>212</v>
      </c>
      <c r="H851" s="3" t="s">
        <v>12</v>
      </c>
      <c r="I851" s="3" t="s">
        <v>200</v>
      </c>
      <c r="J851" s="2">
        <v>150</v>
      </c>
      <c r="K851" s="2">
        <v>10000</v>
      </c>
      <c r="L851" s="2">
        <v>10000</v>
      </c>
      <c r="M851" s="2">
        <v>10000</v>
      </c>
      <c r="N851" s="3" t="s">
        <v>213</v>
      </c>
      <c r="O851" s="9" t="s">
        <v>109</v>
      </c>
      <c r="P851" s="2">
        <f>+Precio_diario_frutas[[#This Row],[Precio promedio ponderado]]/Q851</f>
        <v>1428.5714285714287</v>
      </c>
      <c r="Q851" s="2">
        <f>+VLOOKUP(Precio_diario_frutas[[#This Row],[Unidad de comercialización]],Codigos_kg[],2,0)</f>
        <v>7</v>
      </c>
    </row>
    <row r="852" spans="1:17" x14ac:dyDescent="0.35">
      <c r="A852" s="8" t="s">
        <v>134</v>
      </c>
      <c r="B852" s="3" t="str">
        <f>+VLOOKUP(A852,Codigos_mercados_mayoristas[],2,0)</f>
        <v>Maule</v>
      </c>
      <c r="C852" s="4">
        <v>44147</v>
      </c>
      <c r="D852" s="3">
        <f>+VLOOKUP(A852,Codigos_mercados_mayoristas[],3,0)</f>
        <v>7</v>
      </c>
      <c r="E852" s="11" t="s">
        <v>655</v>
      </c>
      <c r="F852" s="3" t="str">
        <f>+VLOOKUP(G852,Codigos_class_frutas[],2,0)</f>
        <v>Berries</v>
      </c>
      <c r="G852" s="3" t="s">
        <v>249</v>
      </c>
      <c r="H852" s="3" t="s">
        <v>250</v>
      </c>
      <c r="I852" s="3" t="s">
        <v>19</v>
      </c>
      <c r="J852" s="2">
        <v>120</v>
      </c>
      <c r="K852" s="2">
        <v>15000</v>
      </c>
      <c r="L852" s="2">
        <v>15000</v>
      </c>
      <c r="M852" s="2">
        <v>15000</v>
      </c>
      <c r="N852" s="3" t="s">
        <v>37</v>
      </c>
      <c r="O852" s="9" t="s">
        <v>252</v>
      </c>
      <c r="P852" s="2">
        <f>+Precio_diario_frutas[[#This Row],[Precio promedio ponderado]]/Q852</f>
        <v>1500</v>
      </c>
      <c r="Q852" s="2">
        <f>+VLOOKUP(Precio_diario_frutas[[#This Row],[Unidad de comercialización]],Codigos_kg[],2,0)</f>
        <v>10</v>
      </c>
    </row>
    <row r="853" spans="1:17" x14ac:dyDescent="0.35">
      <c r="A853" s="8" t="s">
        <v>134</v>
      </c>
      <c r="B853" s="3" t="str">
        <f>+VLOOKUP(A853,Codigos_mercados_mayoristas[],2,0)</f>
        <v>Maule</v>
      </c>
      <c r="C853" s="4">
        <v>44147</v>
      </c>
      <c r="D853" s="3">
        <f>+VLOOKUP(A853,Codigos_mercados_mayoristas[],3,0)</f>
        <v>7</v>
      </c>
      <c r="E853" s="11" t="s">
        <v>655</v>
      </c>
      <c r="F853" s="3" t="str">
        <f>+VLOOKUP(G853,Codigos_class_frutas[],2,0)</f>
        <v>Berries</v>
      </c>
      <c r="G853" s="3" t="s">
        <v>249</v>
      </c>
      <c r="H853" s="3" t="s">
        <v>250</v>
      </c>
      <c r="I853" s="3" t="s">
        <v>13</v>
      </c>
      <c r="J853" s="2">
        <v>60</v>
      </c>
      <c r="K853" s="2">
        <v>10000</v>
      </c>
      <c r="L853" s="2">
        <v>10000</v>
      </c>
      <c r="M853" s="2">
        <v>10000</v>
      </c>
      <c r="N853" s="3" t="s">
        <v>37</v>
      </c>
      <c r="O853" s="9" t="s">
        <v>252</v>
      </c>
      <c r="P853" s="2">
        <f>+Precio_diario_frutas[[#This Row],[Precio promedio ponderado]]/Q853</f>
        <v>1000</v>
      </c>
      <c r="Q853" s="2">
        <f>+VLOOKUP(Precio_diario_frutas[[#This Row],[Unidad de comercialización]],Codigos_kg[],2,0)</f>
        <v>10</v>
      </c>
    </row>
    <row r="854" spans="1:17" x14ac:dyDescent="0.35">
      <c r="A854" s="8" t="s">
        <v>134</v>
      </c>
      <c r="B854" s="3" t="str">
        <f>+VLOOKUP(A854,Codigos_mercados_mayoristas[],2,0)</f>
        <v>Maule</v>
      </c>
      <c r="C854" s="4">
        <v>44147</v>
      </c>
      <c r="D854" s="3">
        <f>+VLOOKUP(A854,Codigos_mercados_mayoristas[],3,0)</f>
        <v>7</v>
      </c>
      <c r="E854" s="11" t="s">
        <v>655</v>
      </c>
      <c r="F854" s="3" t="str">
        <f>+VLOOKUP(G854,Codigos_class_frutas[],2,0)</f>
        <v>Cítricos</v>
      </c>
      <c r="G854" s="3" t="s">
        <v>214</v>
      </c>
      <c r="H854" s="3" t="s">
        <v>12</v>
      </c>
      <c r="I854" s="3" t="s">
        <v>215</v>
      </c>
      <c r="J854" s="2">
        <v>400</v>
      </c>
      <c r="K854" s="2">
        <v>6500</v>
      </c>
      <c r="L854" s="2">
        <v>6500</v>
      </c>
      <c r="M854" s="2">
        <v>6500</v>
      </c>
      <c r="N854" s="3" t="s">
        <v>259</v>
      </c>
      <c r="O854" s="9" t="s">
        <v>123</v>
      </c>
      <c r="P854" s="2">
        <f>+Precio_diario_frutas[[#This Row],[Precio promedio ponderado]]/Q854</f>
        <v>464.28571428571428</v>
      </c>
      <c r="Q854" s="2">
        <f>+VLOOKUP(Precio_diario_frutas[[#This Row],[Unidad de comercialización]],Codigos_kg[],2,0)</f>
        <v>14</v>
      </c>
    </row>
    <row r="855" spans="1:17" x14ac:dyDescent="0.35">
      <c r="A855" s="8" t="s">
        <v>134</v>
      </c>
      <c r="B855" s="3" t="str">
        <f>+VLOOKUP(A855,Codigos_mercados_mayoristas[],2,0)</f>
        <v>Maule</v>
      </c>
      <c r="C855" s="4">
        <v>44147</v>
      </c>
      <c r="D855" s="3">
        <f>+VLOOKUP(A855,Codigos_mercados_mayoristas[],3,0)</f>
        <v>7</v>
      </c>
      <c r="E855" s="11" t="s">
        <v>655</v>
      </c>
      <c r="F855" s="3" t="str">
        <f>+VLOOKUP(G855,Codigos_class_frutas[],2,0)</f>
        <v>Cítricos</v>
      </c>
      <c r="G855" s="3" t="s">
        <v>214</v>
      </c>
      <c r="H855" s="3" t="s">
        <v>12</v>
      </c>
      <c r="I855" s="3" t="s">
        <v>271</v>
      </c>
      <c r="J855" s="2">
        <v>450</v>
      </c>
      <c r="K855" s="2">
        <v>7000</v>
      </c>
      <c r="L855" s="2">
        <v>7000</v>
      </c>
      <c r="M855" s="2">
        <v>7000</v>
      </c>
      <c r="N855" s="3" t="s">
        <v>259</v>
      </c>
      <c r="O855" s="9" t="s">
        <v>155</v>
      </c>
      <c r="P855" s="2">
        <f>+Precio_diario_frutas[[#This Row],[Precio promedio ponderado]]/Q855</f>
        <v>500</v>
      </c>
      <c r="Q855" s="2">
        <f>+VLOOKUP(Precio_diario_frutas[[#This Row],[Unidad de comercialización]],Codigos_kg[],2,0)</f>
        <v>14</v>
      </c>
    </row>
    <row r="856" spans="1:17" x14ac:dyDescent="0.35">
      <c r="A856" s="8" t="s">
        <v>134</v>
      </c>
      <c r="B856" s="3" t="str">
        <f>+VLOOKUP(A856,Codigos_mercados_mayoristas[],2,0)</f>
        <v>Maule</v>
      </c>
      <c r="C856" s="4">
        <v>44147</v>
      </c>
      <c r="D856" s="3">
        <f>+VLOOKUP(A856,Codigos_mercados_mayoristas[],3,0)</f>
        <v>7</v>
      </c>
      <c r="E856" s="11" t="s">
        <v>655</v>
      </c>
      <c r="F856" s="3" t="str">
        <f>+VLOOKUP(G856,Codigos_class_frutas[],2,0)</f>
        <v>Cítricos</v>
      </c>
      <c r="G856" s="3" t="s">
        <v>214</v>
      </c>
      <c r="H856" s="3" t="s">
        <v>12</v>
      </c>
      <c r="I856" s="3" t="s">
        <v>271</v>
      </c>
      <c r="J856" s="2">
        <v>450</v>
      </c>
      <c r="K856" s="2">
        <v>7000</v>
      </c>
      <c r="L856" s="2">
        <v>7000</v>
      </c>
      <c r="M856" s="2">
        <v>7000</v>
      </c>
      <c r="N856" s="3" t="s">
        <v>259</v>
      </c>
      <c r="O856" s="9" t="s">
        <v>123</v>
      </c>
      <c r="P856" s="2">
        <f>+Precio_diario_frutas[[#This Row],[Precio promedio ponderado]]/Q856</f>
        <v>500</v>
      </c>
      <c r="Q856" s="2">
        <f>+VLOOKUP(Precio_diario_frutas[[#This Row],[Unidad de comercialización]],Codigos_kg[],2,0)</f>
        <v>14</v>
      </c>
    </row>
    <row r="857" spans="1:17" x14ac:dyDescent="0.35">
      <c r="A857" s="8" t="s">
        <v>134</v>
      </c>
      <c r="B857" s="3" t="str">
        <f>+VLOOKUP(A857,Codigos_mercados_mayoristas[],2,0)</f>
        <v>Maule</v>
      </c>
      <c r="C857" s="4">
        <v>44147</v>
      </c>
      <c r="D857" s="3">
        <f>+VLOOKUP(A857,Codigos_mercados_mayoristas[],3,0)</f>
        <v>7</v>
      </c>
      <c r="E857" s="11" t="s">
        <v>655</v>
      </c>
      <c r="F857" s="3" t="str">
        <f>+VLOOKUP(G857,Codigos_class_frutas[],2,0)</f>
        <v>Cítricos</v>
      </c>
      <c r="G857" s="3" t="s">
        <v>214</v>
      </c>
      <c r="H857" s="3" t="s">
        <v>12</v>
      </c>
      <c r="I857" s="3" t="s">
        <v>271</v>
      </c>
      <c r="J857" s="2">
        <v>250</v>
      </c>
      <c r="K857" s="2">
        <v>8000</v>
      </c>
      <c r="L857" s="2">
        <v>8000</v>
      </c>
      <c r="M857" s="2">
        <v>8000</v>
      </c>
      <c r="N857" s="3" t="s">
        <v>122</v>
      </c>
      <c r="O857" s="9" t="s">
        <v>45</v>
      </c>
      <c r="P857" s="2">
        <f>+Precio_diario_frutas[[#This Row],[Precio promedio ponderado]]/Q857</f>
        <v>500</v>
      </c>
      <c r="Q857" s="2">
        <f>+VLOOKUP(Precio_diario_frutas[[#This Row],[Unidad de comercialización]],Codigos_kg[],2,0)</f>
        <v>16</v>
      </c>
    </row>
    <row r="858" spans="1:17" x14ac:dyDescent="0.35">
      <c r="A858" s="8" t="s">
        <v>134</v>
      </c>
      <c r="B858" s="3" t="str">
        <f>+VLOOKUP(A858,Codigos_mercados_mayoristas[],2,0)</f>
        <v>Maule</v>
      </c>
      <c r="C858" s="4">
        <v>44147</v>
      </c>
      <c r="D858" s="3">
        <f>+VLOOKUP(A858,Codigos_mercados_mayoristas[],3,0)</f>
        <v>7</v>
      </c>
      <c r="E858" s="11" t="s">
        <v>655</v>
      </c>
      <c r="F858" s="3" t="str">
        <f>+VLOOKUP(G858,Codigos_class_frutas[],2,0)</f>
        <v>Frutos de pepita</v>
      </c>
      <c r="G858" s="3" t="s">
        <v>231</v>
      </c>
      <c r="H858" s="3" t="s">
        <v>232</v>
      </c>
      <c r="I858" s="3" t="s">
        <v>200</v>
      </c>
      <c r="J858" s="2">
        <v>130</v>
      </c>
      <c r="K858" s="2">
        <v>12000</v>
      </c>
      <c r="L858" s="2">
        <v>12000</v>
      </c>
      <c r="M858" s="2">
        <v>12000</v>
      </c>
      <c r="N858" s="3" t="s">
        <v>261</v>
      </c>
      <c r="O858" s="9" t="s">
        <v>123</v>
      </c>
      <c r="P858" s="2">
        <f>+Precio_diario_frutas[[#This Row],[Precio promedio ponderado]]/Q858</f>
        <v>800</v>
      </c>
      <c r="Q858" s="2">
        <f>+VLOOKUP(Precio_diario_frutas[[#This Row],[Unidad de comercialización]],Codigos_kg[],2,0)</f>
        <v>15</v>
      </c>
    </row>
    <row r="859" spans="1:17" x14ac:dyDescent="0.35">
      <c r="A859" s="8" t="s">
        <v>134</v>
      </c>
      <c r="B859" s="3" t="str">
        <f>+VLOOKUP(A859,Codigos_mercados_mayoristas[],2,0)</f>
        <v>Maule</v>
      </c>
      <c r="C859" s="4">
        <v>44147</v>
      </c>
      <c r="D859" s="3">
        <f>+VLOOKUP(A859,Codigos_mercados_mayoristas[],3,0)</f>
        <v>7</v>
      </c>
      <c r="E859" s="11" t="s">
        <v>655</v>
      </c>
      <c r="F859" s="3" t="str">
        <f>+VLOOKUP(G859,Codigos_class_frutas[],2,0)</f>
        <v>Frutos de pepita</v>
      </c>
      <c r="G859" s="3" t="s">
        <v>231</v>
      </c>
      <c r="H859" s="3" t="s">
        <v>232</v>
      </c>
      <c r="I859" s="3" t="s">
        <v>19</v>
      </c>
      <c r="J859" s="2">
        <v>320</v>
      </c>
      <c r="K859" s="2">
        <v>10000</v>
      </c>
      <c r="L859" s="2">
        <v>10000</v>
      </c>
      <c r="M859" s="2">
        <v>10000</v>
      </c>
      <c r="N859" s="3" t="s">
        <v>261</v>
      </c>
      <c r="O859" s="9" t="s">
        <v>123</v>
      </c>
      <c r="P859" s="2">
        <f>+Precio_diario_frutas[[#This Row],[Precio promedio ponderado]]/Q859</f>
        <v>666.66666666666663</v>
      </c>
      <c r="Q859" s="2">
        <f>+VLOOKUP(Precio_diario_frutas[[#This Row],[Unidad de comercialización]],Codigos_kg[],2,0)</f>
        <v>15</v>
      </c>
    </row>
    <row r="860" spans="1:17" x14ac:dyDescent="0.35">
      <c r="A860" s="8" t="s">
        <v>134</v>
      </c>
      <c r="B860" s="3" t="str">
        <f>+VLOOKUP(A860,Codigos_mercados_mayoristas[],2,0)</f>
        <v>Maule</v>
      </c>
      <c r="C860" s="4">
        <v>44147</v>
      </c>
      <c r="D860" s="3">
        <f>+VLOOKUP(A860,Codigos_mercados_mayoristas[],3,0)</f>
        <v>7</v>
      </c>
      <c r="E860" s="11" t="s">
        <v>655</v>
      </c>
      <c r="F860" s="3" t="str">
        <f>+VLOOKUP(G860,Codigos_class_frutas[],2,0)</f>
        <v>Frutos de pepita</v>
      </c>
      <c r="G860" s="3" t="s">
        <v>231</v>
      </c>
      <c r="H860" s="3" t="s">
        <v>236</v>
      </c>
      <c r="I860" s="3" t="s">
        <v>19</v>
      </c>
      <c r="J860" s="2">
        <v>230</v>
      </c>
      <c r="K860" s="2">
        <v>10000</v>
      </c>
      <c r="L860" s="2">
        <v>10000</v>
      </c>
      <c r="M860" s="2">
        <v>10000</v>
      </c>
      <c r="N860" s="3" t="s">
        <v>261</v>
      </c>
      <c r="O860" s="9" t="s">
        <v>123</v>
      </c>
      <c r="P860" s="2">
        <f>+Precio_diario_frutas[[#This Row],[Precio promedio ponderado]]/Q860</f>
        <v>666.66666666666663</v>
      </c>
      <c r="Q860" s="2">
        <f>+VLOOKUP(Precio_diario_frutas[[#This Row],[Unidad de comercialización]],Codigos_kg[],2,0)</f>
        <v>15</v>
      </c>
    </row>
    <row r="861" spans="1:17" x14ac:dyDescent="0.35">
      <c r="A861" s="8" t="s">
        <v>134</v>
      </c>
      <c r="B861" s="3" t="str">
        <f>+VLOOKUP(A861,Codigos_mercados_mayoristas[],2,0)</f>
        <v>Maule</v>
      </c>
      <c r="C861" s="4">
        <v>44147</v>
      </c>
      <c r="D861" s="3">
        <f>+VLOOKUP(A861,Codigos_mercados_mayoristas[],3,0)</f>
        <v>7</v>
      </c>
      <c r="E861" s="11" t="s">
        <v>655</v>
      </c>
      <c r="F861" s="3" t="str">
        <f>+VLOOKUP(G861,Codigos_class_frutas[],2,0)</f>
        <v>Cítricos</v>
      </c>
      <c r="G861" s="3" t="s">
        <v>221</v>
      </c>
      <c r="H861" s="3" t="s">
        <v>224</v>
      </c>
      <c r="I861" s="3" t="s">
        <v>19</v>
      </c>
      <c r="J861" s="2">
        <v>400</v>
      </c>
      <c r="K861" s="2">
        <v>13000</v>
      </c>
      <c r="L861" s="2">
        <v>12000</v>
      </c>
      <c r="M861" s="2">
        <v>12625</v>
      </c>
      <c r="N861" s="3" t="s">
        <v>261</v>
      </c>
      <c r="O861" s="9" t="s">
        <v>123</v>
      </c>
      <c r="P861" s="2">
        <f>+Precio_diario_frutas[[#This Row],[Precio promedio ponderado]]/Q861</f>
        <v>841.66666666666663</v>
      </c>
      <c r="Q861" s="2">
        <f>+VLOOKUP(Precio_diario_frutas[[#This Row],[Unidad de comercialización]],Codigos_kg[],2,0)</f>
        <v>15</v>
      </c>
    </row>
    <row r="862" spans="1:17" x14ac:dyDescent="0.35">
      <c r="A862" s="8" t="s">
        <v>134</v>
      </c>
      <c r="B862" s="3" t="str">
        <f>+VLOOKUP(A862,Codigos_mercados_mayoristas[],2,0)</f>
        <v>Maule</v>
      </c>
      <c r="C862" s="4">
        <v>44147</v>
      </c>
      <c r="D862" s="3">
        <f>+VLOOKUP(A862,Codigos_mercados_mayoristas[],3,0)</f>
        <v>7</v>
      </c>
      <c r="E862" s="11" t="s">
        <v>655</v>
      </c>
      <c r="F862" s="3" t="str">
        <f>+VLOOKUP(G862,Codigos_class_frutas[],2,0)</f>
        <v>Cítricos</v>
      </c>
      <c r="G862" s="3" t="s">
        <v>221</v>
      </c>
      <c r="H862" s="3" t="s">
        <v>263</v>
      </c>
      <c r="I862" s="3" t="s">
        <v>19</v>
      </c>
      <c r="J862" s="2">
        <v>440</v>
      </c>
      <c r="K862" s="2">
        <v>13000</v>
      </c>
      <c r="L862" s="2">
        <v>12000</v>
      </c>
      <c r="M862" s="2">
        <v>12545</v>
      </c>
      <c r="N862" s="3" t="s">
        <v>261</v>
      </c>
      <c r="O862" s="9" t="s">
        <v>155</v>
      </c>
      <c r="P862" s="2">
        <f>+Precio_diario_frutas[[#This Row],[Precio promedio ponderado]]/Q862</f>
        <v>836.33333333333337</v>
      </c>
      <c r="Q862" s="2">
        <f>+VLOOKUP(Precio_diario_frutas[[#This Row],[Unidad de comercialización]],Codigos_kg[],2,0)</f>
        <v>15</v>
      </c>
    </row>
    <row r="863" spans="1:17" x14ac:dyDescent="0.35">
      <c r="A863" s="8" t="s">
        <v>134</v>
      </c>
      <c r="B863" s="3" t="str">
        <f>+VLOOKUP(A863,Codigos_mercados_mayoristas[],2,0)</f>
        <v>Maule</v>
      </c>
      <c r="C863" s="4">
        <v>44147</v>
      </c>
      <c r="D863" s="3">
        <f>+VLOOKUP(A863,Codigos_mercados_mayoristas[],3,0)</f>
        <v>7</v>
      </c>
      <c r="E863" s="11" t="s">
        <v>655</v>
      </c>
      <c r="F863" s="3" t="str">
        <f>+VLOOKUP(G863,Codigos_class_frutas[],2,0)</f>
        <v>Frutos de pepita</v>
      </c>
      <c r="G863" s="3" t="s">
        <v>242</v>
      </c>
      <c r="H863" s="3" t="s">
        <v>243</v>
      </c>
      <c r="I863" s="3" t="s">
        <v>200</v>
      </c>
      <c r="J863" s="2">
        <v>120</v>
      </c>
      <c r="K863" s="2">
        <v>14000</v>
      </c>
      <c r="L863" s="2">
        <v>14000</v>
      </c>
      <c r="M863" s="2">
        <v>14000</v>
      </c>
      <c r="N863" s="3" t="s">
        <v>280</v>
      </c>
      <c r="O863" s="9" t="s">
        <v>123</v>
      </c>
      <c r="P863" s="2">
        <f>+Precio_diario_frutas[[#This Row],[Precio promedio ponderado]]/Q863</f>
        <v>777.77777777777783</v>
      </c>
      <c r="Q863" s="2">
        <f>+VLOOKUP(Precio_diario_frutas[[#This Row],[Unidad de comercialización]],Codigos_kg[],2,0)</f>
        <v>18</v>
      </c>
    </row>
    <row r="864" spans="1:17" x14ac:dyDescent="0.35">
      <c r="A864" s="8" t="s">
        <v>134</v>
      </c>
      <c r="B864" s="3" t="str">
        <f>+VLOOKUP(A864,Codigos_mercados_mayoristas[],2,0)</f>
        <v>Maule</v>
      </c>
      <c r="C864" s="4">
        <v>44147</v>
      </c>
      <c r="D864" s="3">
        <f>+VLOOKUP(A864,Codigos_mercados_mayoristas[],3,0)</f>
        <v>7</v>
      </c>
      <c r="E864" s="11" t="s">
        <v>655</v>
      </c>
      <c r="F864" s="3" t="str">
        <f>+VLOOKUP(G864,Codigos_class_frutas[],2,0)</f>
        <v>Frutos de pepita</v>
      </c>
      <c r="G864" s="3" t="s">
        <v>242</v>
      </c>
      <c r="H864" s="3" t="s">
        <v>243</v>
      </c>
      <c r="I864" s="3" t="s">
        <v>19</v>
      </c>
      <c r="J864" s="2">
        <v>160</v>
      </c>
      <c r="K864" s="2">
        <v>13000</v>
      </c>
      <c r="L864" s="2">
        <v>13000</v>
      </c>
      <c r="M864" s="2">
        <v>13000</v>
      </c>
      <c r="N864" s="3" t="s">
        <v>280</v>
      </c>
      <c r="O864" s="9" t="s">
        <v>123</v>
      </c>
      <c r="P864" s="2">
        <f>+Precio_diario_frutas[[#This Row],[Precio promedio ponderado]]/Q864</f>
        <v>722.22222222222217</v>
      </c>
      <c r="Q864" s="2">
        <f>+VLOOKUP(Precio_diario_frutas[[#This Row],[Unidad de comercialización]],Codigos_kg[],2,0)</f>
        <v>18</v>
      </c>
    </row>
    <row r="865" spans="1:17" x14ac:dyDescent="0.35">
      <c r="A865" s="8" t="s">
        <v>134</v>
      </c>
      <c r="B865" s="3" t="str">
        <f>+VLOOKUP(A865,Codigos_mercados_mayoristas[],2,0)</f>
        <v>Maule</v>
      </c>
      <c r="C865" s="4">
        <v>44147</v>
      </c>
      <c r="D865" s="3">
        <f>+VLOOKUP(A865,Codigos_mercados_mayoristas[],3,0)</f>
        <v>7</v>
      </c>
      <c r="E865" s="11" t="s">
        <v>655</v>
      </c>
      <c r="F865" s="3" t="str">
        <f>+VLOOKUP(G865,Codigos_class_frutas[],2,0)</f>
        <v>Tropicales y subtropicales</v>
      </c>
      <c r="G865" s="3" t="s">
        <v>198</v>
      </c>
      <c r="H865" s="3" t="s">
        <v>246</v>
      </c>
      <c r="I865" s="3" t="s">
        <v>16</v>
      </c>
      <c r="J865" s="2">
        <v>220</v>
      </c>
      <c r="K865" s="2">
        <v>21000</v>
      </c>
      <c r="L865" s="2">
        <v>20000</v>
      </c>
      <c r="M865" s="2">
        <v>20455</v>
      </c>
      <c r="N865" s="3" t="s">
        <v>203</v>
      </c>
      <c r="O865" s="9" t="s">
        <v>206</v>
      </c>
      <c r="P865" s="2">
        <f>+Precio_diario_frutas[[#This Row],[Precio promedio ponderado]]/Q865</f>
        <v>1278.4375</v>
      </c>
      <c r="Q865" s="2">
        <f>+VLOOKUP(Precio_diario_frutas[[#This Row],[Unidad de comercialización]],Codigos_kg[],2,0)</f>
        <v>16</v>
      </c>
    </row>
    <row r="866" spans="1:17" x14ac:dyDescent="0.35">
      <c r="A866" s="8" t="s">
        <v>134</v>
      </c>
      <c r="B866" s="3" t="str">
        <f>+VLOOKUP(A866,Codigos_mercados_mayoristas[],2,0)</f>
        <v>Maule</v>
      </c>
      <c r="C866" s="4">
        <v>44147</v>
      </c>
      <c r="D866" s="3">
        <f>+VLOOKUP(A866,Codigos_mercados_mayoristas[],3,0)</f>
        <v>7</v>
      </c>
      <c r="E866" s="11" t="s">
        <v>655</v>
      </c>
      <c r="F866" s="3" t="str">
        <f>+VLOOKUP(G866,Codigos_class_frutas[],2,0)</f>
        <v>Tropicales y subtropicales</v>
      </c>
      <c r="G866" s="3" t="s">
        <v>204</v>
      </c>
      <c r="H866" s="3" t="s">
        <v>12</v>
      </c>
      <c r="I866" s="3" t="s">
        <v>205</v>
      </c>
      <c r="J866" s="2">
        <v>800</v>
      </c>
      <c r="K866" s="2">
        <v>13000</v>
      </c>
      <c r="L866" s="2">
        <v>13000</v>
      </c>
      <c r="M866" s="2">
        <v>13000</v>
      </c>
      <c r="N866" s="3" t="s">
        <v>147</v>
      </c>
      <c r="O866" s="9" t="s">
        <v>206</v>
      </c>
      <c r="P866" s="2">
        <f>+Precio_diario_frutas[[#This Row],[Precio promedio ponderado]]/Q866</f>
        <v>650</v>
      </c>
      <c r="Q866" s="2">
        <f>+VLOOKUP(Precio_diario_frutas[[#This Row],[Unidad de comercialización]],Codigos_kg[],2,0)</f>
        <v>20</v>
      </c>
    </row>
    <row r="867" spans="1:17" x14ac:dyDescent="0.35">
      <c r="A867" s="8" t="s">
        <v>134</v>
      </c>
      <c r="B867" s="11" t="str">
        <f>+VLOOKUP(A867,Codigos_mercados_mayoristas[],2,0)</f>
        <v>Maule</v>
      </c>
      <c r="C867" s="4">
        <v>44147</v>
      </c>
      <c r="D867" s="11">
        <f>+VLOOKUP(A867,Codigos_mercados_mayoristas[],3,0)</f>
        <v>7</v>
      </c>
      <c r="E867" s="11" t="s">
        <v>655</v>
      </c>
      <c r="F867" s="11" t="str">
        <f>+VLOOKUP(G867,Codigos_class_frutas[],2,0)</f>
        <v>Tropicales y subtropicales</v>
      </c>
      <c r="G867" s="11" t="s">
        <v>204</v>
      </c>
      <c r="H867" s="11" t="s">
        <v>12</v>
      </c>
      <c r="I867" s="11" t="s">
        <v>255</v>
      </c>
      <c r="J867" s="13">
        <v>450</v>
      </c>
      <c r="K867" s="13">
        <v>14000</v>
      </c>
      <c r="L867" s="13">
        <v>14000</v>
      </c>
      <c r="M867" s="13">
        <v>14000</v>
      </c>
      <c r="N867" s="11" t="s">
        <v>147</v>
      </c>
      <c r="O867" s="14" t="s">
        <v>206</v>
      </c>
      <c r="P867" s="2">
        <f>+Precio_diario_frutas[[#This Row],[Precio promedio ponderado]]/Q867</f>
        <v>700</v>
      </c>
      <c r="Q867" s="2">
        <f>+VLOOKUP(Precio_diario_frutas[[#This Row],[Unidad de comercialización]],Codigos_kg[],2,0)</f>
        <v>20</v>
      </c>
    </row>
    <row r="868" spans="1:17" x14ac:dyDescent="0.35">
      <c r="A868" s="8" t="s">
        <v>60</v>
      </c>
      <c r="B868" s="3" t="str">
        <f>+VLOOKUP(A868,Codigos_mercados_mayoristas[],2,0)</f>
        <v>Valparaíso</v>
      </c>
      <c r="C868" s="4">
        <v>44147</v>
      </c>
      <c r="D868" s="3">
        <f>+VLOOKUP(A868,Codigos_mercados_mayoristas[],3,0)</f>
        <v>5</v>
      </c>
      <c r="E868" s="11" t="s">
        <v>655</v>
      </c>
      <c r="F868" s="3" t="str">
        <f>+VLOOKUP(G868,Codigos_class_frutas[],2,0)</f>
        <v>Berries</v>
      </c>
      <c r="G868" s="3" t="s">
        <v>207</v>
      </c>
      <c r="H868" s="3" t="s">
        <v>12</v>
      </c>
      <c r="I868" s="3" t="s">
        <v>19</v>
      </c>
      <c r="J868" s="2">
        <v>68</v>
      </c>
      <c r="K868" s="2">
        <v>7000</v>
      </c>
      <c r="L868" s="2">
        <v>7000</v>
      </c>
      <c r="M868" s="2">
        <v>7000</v>
      </c>
      <c r="N868" s="3" t="s">
        <v>208</v>
      </c>
      <c r="O868" s="9" t="s">
        <v>63</v>
      </c>
      <c r="P868" s="2">
        <f>+Precio_diario_frutas[[#This Row],[Precio promedio ponderado]]/Q868</f>
        <v>3500</v>
      </c>
      <c r="Q868" s="2">
        <f>+VLOOKUP(Precio_diario_frutas[[#This Row],[Unidad de comercialización]],Codigos_kg[],2,0)</f>
        <v>2</v>
      </c>
    </row>
    <row r="869" spans="1:17" x14ac:dyDescent="0.35">
      <c r="A869" s="8" t="s">
        <v>60</v>
      </c>
      <c r="B869" s="3" t="str">
        <f>+VLOOKUP(A869,Codigos_mercados_mayoristas[],2,0)</f>
        <v>Valparaíso</v>
      </c>
      <c r="C869" s="4">
        <v>44147</v>
      </c>
      <c r="D869" s="3">
        <f>+VLOOKUP(A869,Codigos_mercados_mayoristas[],3,0)</f>
        <v>5</v>
      </c>
      <c r="E869" s="11" t="s">
        <v>655</v>
      </c>
      <c r="F869" s="3" t="str">
        <f>+VLOOKUP(G869,Codigos_class_frutas[],2,0)</f>
        <v>Frutos de hueso (carozo)</v>
      </c>
      <c r="G869" s="3" t="s">
        <v>281</v>
      </c>
      <c r="H869" s="3" t="s">
        <v>282</v>
      </c>
      <c r="I869" s="3" t="s">
        <v>19</v>
      </c>
      <c r="J869" s="2">
        <v>45</v>
      </c>
      <c r="K869" s="2">
        <v>28000</v>
      </c>
      <c r="L869" s="2">
        <v>28000</v>
      </c>
      <c r="M869" s="2">
        <v>28000</v>
      </c>
      <c r="N869" s="3" t="s">
        <v>220</v>
      </c>
      <c r="O869" s="9" t="s">
        <v>118</v>
      </c>
      <c r="P869" s="2">
        <f>+Precio_diario_frutas[[#This Row],[Precio promedio ponderado]]/Q869</f>
        <v>2800</v>
      </c>
      <c r="Q869" s="2">
        <f>+VLOOKUP(Precio_diario_frutas[[#This Row],[Unidad de comercialización]],Codigos_kg[],2,0)</f>
        <v>10</v>
      </c>
    </row>
    <row r="870" spans="1:17" x14ac:dyDescent="0.35">
      <c r="A870" s="8" t="s">
        <v>60</v>
      </c>
      <c r="B870" s="3" t="str">
        <f>+VLOOKUP(A870,Codigos_mercados_mayoristas[],2,0)</f>
        <v>Valparaíso</v>
      </c>
      <c r="C870" s="4">
        <v>44147</v>
      </c>
      <c r="D870" s="3">
        <f>+VLOOKUP(A870,Codigos_mercados_mayoristas[],3,0)</f>
        <v>5</v>
      </c>
      <c r="E870" s="11" t="s">
        <v>655</v>
      </c>
      <c r="F870" s="3" t="str">
        <f>+VLOOKUP(G870,Codigos_class_frutas[],2,0)</f>
        <v>Frutos de hueso (carozo)</v>
      </c>
      <c r="G870" s="3" t="s">
        <v>281</v>
      </c>
      <c r="H870" s="3" t="s">
        <v>282</v>
      </c>
      <c r="I870" s="3" t="s">
        <v>19</v>
      </c>
      <c r="J870" s="2">
        <v>70</v>
      </c>
      <c r="K870" s="2">
        <v>15000</v>
      </c>
      <c r="L870" s="2">
        <v>15000</v>
      </c>
      <c r="M870" s="2">
        <v>15000</v>
      </c>
      <c r="N870" s="3" t="s">
        <v>283</v>
      </c>
      <c r="O870" s="9" t="s">
        <v>118</v>
      </c>
      <c r="P870" s="2">
        <f>+Precio_diario_frutas[[#This Row],[Precio promedio ponderado]]/Q870</f>
        <v>3000</v>
      </c>
      <c r="Q870" s="2">
        <f>+VLOOKUP(Precio_diario_frutas[[#This Row],[Unidad de comercialización]],Codigos_kg[],2,0)</f>
        <v>5</v>
      </c>
    </row>
    <row r="871" spans="1:17" x14ac:dyDescent="0.35">
      <c r="A871" s="8" t="s">
        <v>60</v>
      </c>
      <c r="B871" s="3" t="str">
        <f>+VLOOKUP(A871,Codigos_mercados_mayoristas[],2,0)</f>
        <v>Valparaíso</v>
      </c>
      <c r="C871" s="4">
        <v>44147</v>
      </c>
      <c r="D871" s="3">
        <f>+VLOOKUP(A871,Codigos_mercados_mayoristas[],3,0)</f>
        <v>5</v>
      </c>
      <c r="E871" s="11" t="s">
        <v>655</v>
      </c>
      <c r="F871" s="3" t="str">
        <f>+VLOOKUP(G871,Codigos_class_frutas[],2,0)</f>
        <v>Frutos de hueso (carozo)</v>
      </c>
      <c r="G871" s="3" t="s">
        <v>281</v>
      </c>
      <c r="H871" s="3" t="s">
        <v>282</v>
      </c>
      <c r="I871" s="3" t="s">
        <v>19</v>
      </c>
      <c r="J871" s="2">
        <v>75</v>
      </c>
      <c r="K871" s="2">
        <v>25000</v>
      </c>
      <c r="L871" s="2">
        <v>25000</v>
      </c>
      <c r="M871" s="2">
        <v>25000</v>
      </c>
      <c r="N871" s="3" t="s">
        <v>227</v>
      </c>
      <c r="O871" s="9" t="s">
        <v>118</v>
      </c>
      <c r="P871" s="2">
        <f>+Precio_diario_frutas[[#This Row],[Precio promedio ponderado]]/Q871</f>
        <v>1666.6666666666667</v>
      </c>
      <c r="Q871" s="2">
        <f>+VLOOKUP(Precio_diario_frutas[[#This Row],[Unidad de comercialización]],Codigos_kg[],2,0)</f>
        <v>15</v>
      </c>
    </row>
    <row r="872" spans="1:17" x14ac:dyDescent="0.35">
      <c r="A872" s="8" t="s">
        <v>60</v>
      </c>
      <c r="B872" s="3" t="str">
        <f>+VLOOKUP(A872,Codigos_mercados_mayoristas[],2,0)</f>
        <v>Valparaíso</v>
      </c>
      <c r="C872" s="4">
        <v>44147</v>
      </c>
      <c r="D872" s="3">
        <f>+VLOOKUP(A872,Codigos_mercados_mayoristas[],3,0)</f>
        <v>5</v>
      </c>
      <c r="E872" s="11" t="s">
        <v>655</v>
      </c>
      <c r="F872" s="3" t="str">
        <f>+VLOOKUP(G872,Codigos_class_frutas[],2,0)</f>
        <v>Frutos de hueso (carozo)</v>
      </c>
      <c r="G872" s="3" t="s">
        <v>281</v>
      </c>
      <c r="H872" s="3" t="s">
        <v>282</v>
      </c>
      <c r="I872" s="3" t="s">
        <v>13</v>
      </c>
      <c r="J872" s="2">
        <v>40</v>
      </c>
      <c r="K872" s="2">
        <v>25000</v>
      </c>
      <c r="L872" s="2">
        <v>25000</v>
      </c>
      <c r="M872" s="2">
        <v>25000</v>
      </c>
      <c r="N872" s="3" t="s">
        <v>220</v>
      </c>
      <c r="O872" s="9" t="s">
        <v>118</v>
      </c>
      <c r="P872" s="2">
        <f>+Precio_diario_frutas[[#This Row],[Precio promedio ponderado]]/Q872</f>
        <v>2500</v>
      </c>
      <c r="Q872" s="2">
        <f>+VLOOKUP(Precio_diario_frutas[[#This Row],[Unidad de comercialización]],Codigos_kg[],2,0)</f>
        <v>10</v>
      </c>
    </row>
    <row r="873" spans="1:17" x14ac:dyDescent="0.35">
      <c r="A873" s="8" t="s">
        <v>60</v>
      </c>
      <c r="B873" s="3" t="str">
        <f>+VLOOKUP(A873,Codigos_mercados_mayoristas[],2,0)</f>
        <v>Valparaíso</v>
      </c>
      <c r="C873" s="4">
        <v>44147</v>
      </c>
      <c r="D873" s="3">
        <f>+VLOOKUP(A873,Codigos_mercados_mayoristas[],3,0)</f>
        <v>5</v>
      </c>
      <c r="E873" s="11" t="s">
        <v>655</v>
      </c>
      <c r="F873" s="3" t="str">
        <f>+VLOOKUP(G873,Codigos_class_frutas[],2,0)</f>
        <v>Frutos de hueso (carozo)</v>
      </c>
      <c r="G873" s="3" t="s">
        <v>281</v>
      </c>
      <c r="H873" s="3" t="s">
        <v>282</v>
      </c>
      <c r="I873" s="3" t="s">
        <v>13</v>
      </c>
      <c r="J873" s="2">
        <v>78</v>
      </c>
      <c r="K873" s="2">
        <v>22000</v>
      </c>
      <c r="L873" s="2">
        <v>22000</v>
      </c>
      <c r="M873" s="2">
        <v>22000</v>
      </c>
      <c r="N873" s="3" t="s">
        <v>227</v>
      </c>
      <c r="O873" s="9" t="s">
        <v>118</v>
      </c>
      <c r="P873" s="2">
        <f>+Precio_diario_frutas[[#This Row],[Precio promedio ponderado]]/Q873</f>
        <v>1466.6666666666667</v>
      </c>
      <c r="Q873" s="2">
        <f>+VLOOKUP(Precio_diario_frutas[[#This Row],[Unidad de comercialización]],Codigos_kg[],2,0)</f>
        <v>15</v>
      </c>
    </row>
    <row r="874" spans="1:17" x14ac:dyDescent="0.35">
      <c r="A874" s="8" t="s">
        <v>60</v>
      </c>
      <c r="B874" s="3" t="str">
        <f>+VLOOKUP(A874,Codigos_mercados_mayoristas[],2,0)</f>
        <v>Valparaíso</v>
      </c>
      <c r="C874" s="4">
        <v>44147</v>
      </c>
      <c r="D874" s="3">
        <f>+VLOOKUP(A874,Codigos_mercados_mayoristas[],3,0)</f>
        <v>5</v>
      </c>
      <c r="E874" s="11" t="s">
        <v>655</v>
      </c>
      <c r="F874" s="3" t="str">
        <f>+VLOOKUP(G874,Codigos_class_frutas[],2,0)</f>
        <v>Otros</v>
      </c>
      <c r="G874" s="3" t="s">
        <v>209</v>
      </c>
      <c r="H874" s="3" t="s">
        <v>210</v>
      </c>
      <c r="I874" s="3" t="s">
        <v>200</v>
      </c>
      <c r="J874" s="2">
        <v>45</v>
      </c>
      <c r="K874" s="2">
        <v>22000</v>
      </c>
      <c r="L874" s="2">
        <v>22000</v>
      </c>
      <c r="M874" s="2">
        <v>22000</v>
      </c>
      <c r="N874" s="3" t="s">
        <v>220</v>
      </c>
      <c r="O874" s="9" t="s">
        <v>139</v>
      </c>
      <c r="P874" s="2">
        <f>+Precio_diario_frutas[[#This Row],[Precio promedio ponderado]]/Q874</f>
        <v>2200</v>
      </c>
      <c r="Q874" s="2">
        <f>+VLOOKUP(Precio_diario_frutas[[#This Row],[Unidad de comercialización]],Codigos_kg[],2,0)</f>
        <v>10</v>
      </c>
    </row>
    <row r="875" spans="1:17" x14ac:dyDescent="0.35">
      <c r="A875" s="8" t="s">
        <v>60</v>
      </c>
      <c r="B875" s="3" t="str">
        <f>+VLOOKUP(A875,Codigos_mercados_mayoristas[],2,0)</f>
        <v>Valparaíso</v>
      </c>
      <c r="C875" s="4">
        <v>44147</v>
      </c>
      <c r="D875" s="3">
        <f>+VLOOKUP(A875,Codigos_mercados_mayoristas[],3,0)</f>
        <v>5</v>
      </c>
      <c r="E875" s="11" t="s">
        <v>655</v>
      </c>
      <c r="F875" s="3" t="str">
        <f>+VLOOKUP(G875,Codigos_class_frutas[],2,0)</f>
        <v>Otros</v>
      </c>
      <c r="G875" s="3" t="s">
        <v>209</v>
      </c>
      <c r="H875" s="3" t="s">
        <v>210</v>
      </c>
      <c r="I875" s="3" t="s">
        <v>19</v>
      </c>
      <c r="J875" s="2">
        <v>58</v>
      </c>
      <c r="K875" s="2">
        <v>20000</v>
      </c>
      <c r="L875" s="2">
        <v>20000</v>
      </c>
      <c r="M875" s="2">
        <v>20000</v>
      </c>
      <c r="N875" s="3" t="s">
        <v>220</v>
      </c>
      <c r="O875" s="9" t="s">
        <v>139</v>
      </c>
      <c r="P875" s="2">
        <f>+Precio_diario_frutas[[#This Row],[Precio promedio ponderado]]/Q875</f>
        <v>2000</v>
      </c>
      <c r="Q875" s="2">
        <f>+VLOOKUP(Precio_diario_frutas[[#This Row],[Unidad de comercialización]],Codigos_kg[],2,0)</f>
        <v>10</v>
      </c>
    </row>
    <row r="876" spans="1:17" x14ac:dyDescent="0.35">
      <c r="A876" s="8" t="s">
        <v>60</v>
      </c>
      <c r="B876" s="3" t="str">
        <f>+VLOOKUP(A876,Codigos_mercados_mayoristas[],2,0)</f>
        <v>Valparaíso</v>
      </c>
      <c r="C876" s="4">
        <v>44147</v>
      </c>
      <c r="D876" s="3">
        <f>+VLOOKUP(A876,Codigos_mercados_mayoristas[],3,0)</f>
        <v>5</v>
      </c>
      <c r="E876" s="11" t="s">
        <v>655</v>
      </c>
      <c r="F876" s="3" t="str">
        <f>+VLOOKUP(G876,Codigos_class_frutas[],2,0)</f>
        <v>Otros</v>
      </c>
      <c r="G876" s="3" t="s">
        <v>209</v>
      </c>
      <c r="H876" s="3" t="s">
        <v>210</v>
      </c>
      <c r="I876" s="3" t="s">
        <v>13</v>
      </c>
      <c r="J876" s="2">
        <v>50</v>
      </c>
      <c r="K876" s="2">
        <v>17000</v>
      </c>
      <c r="L876" s="2">
        <v>17000</v>
      </c>
      <c r="M876" s="2">
        <v>17000</v>
      </c>
      <c r="N876" s="3" t="s">
        <v>220</v>
      </c>
      <c r="O876" s="9" t="s">
        <v>139</v>
      </c>
      <c r="P876" s="2">
        <f>+Precio_diario_frutas[[#This Row],[Precio promedio ponderado]]/Q876</f>
        <v>1700</v>
      </c>
      <c r="Q876" s="2">
        <f>+VLOOKUP(Precio_diario_frutas[[#This Row],[Unidad de comercialización]],Codigos_kg[],2,0)</f>
        <v>10</v>
      </c>
    </row>
    <row r="877" spans="1:17" ht="29" x14ac:dyDescent="0.35">
      <c r="A877" s="8" t="s">
        <v>60</v>
      </c>
      <c r="B877" s="3" t="str">
        <f>+VLOOKUP(A877,Codigos_mercados_mayoristas[],2,0)</f>
        <v>Valparaíso</v>
      </c>
      <c r="C877" s="4">
        <v>44147</v>
      </c>
      <c r="D877" s="3">
        <f>+VLOOKUP(A877,Codigos_mercados_mayoristas[],3,0)</f>
        <v>5</v>
      </c>
      <c r="E877" s="11" t="s">
        <v>655</v>
      </c>
      <c r="F877" s="3" t="str">
        <f>+VLOOKUP(G877,Codigos_class_frutas[],2,0)</f>
        <v>Frutos de hueso (carozo)</v>
      </c>
      <c r="G877" s="3" t="s">
        <v>277</v>
      </c>
      <c r="H877" s="3" t="s">
        <v>278</v>
      </c>
      <c r="I877" s="3" t="s">
        <v>200</v>
      </c>
      <c r="J877" s="2">
        <v>85</v>
      </c>
      <c r="K877" s="2">
        <v>13000</v>
      </c>
      <c r="L877" s="2">
        <v>13000</v>
      </c>
      <c r="M877" s="2">
        <v>13000</v>
      </c>
      <c r="N877" s="3" t="s">
        <v>676</v>
      </c>
      <c r="O877" s="9" t="s">
        <v>664</v>
      </c>
      <c r="P877" s="2">
        <f>+Precio_diario_frutas[[#This Row],[Precio promedio ponderado]]/Q877</f>
        <v>1300</v>
      </c>
      <c r="Q877" s="2">
        <f>+VLOOKUP(Precio_diario_frutas[[#This Row],[Unidad de comercialización]],Codigos_kg[],2,0)</f>
        <v>10</v>
      </c>
    </row>
    <row r="878" spans="1:17" x14ac:dyDescent="0.35">
      <c r="A878" s="8" t="s">
        <v>60</v>
      </c>
      <c r="B878" s="3" t="str">
        <f>+VLOOKUP(A878,Codigos_mercados_mayoristas[],2,0)</f>
        <v>Valparaíso</v>
      </c>
      <c r="C878" s="4">
        <v>44147</v>
      </c>
      <c r="D878" s="3">
        <f>+VLOOKUP(A878,Codigos_mercados_mayoristas[],3,0)</f>
        <v>5</v>
      </c>
      <c r="E878" s="11" t="s">
        <v>655</v>
      </c>
      <c r="F878" s="3" t="str">
        <f>+VLOOKUP(G878,Codigos_class_frutas[],2,0)</f>
        <v>Frutos de hueso (carozo)</v>
      </c>
      <c r="G878" s="3" t="s">
        <v>277</v>
      </c>
      <c r="H878" s="3" t="s">
        <v>278</v>
      </c>
      <c r="I878" s="3" t="s">
        <v>200</v>
      </c>
      <c r="J878" s="2">
        <v>70</v>
      </c>
      <c r="K878" s="2">
        <v>20000</v>
      </c>
      <c r="L878" s="2">
        <v>20000</v>
      </c>
      <c r="M878" s="2">
        <v>20000</v>
      </c>
      <c r="N878" s="3" t="s">
        <v>674</v>
      </c>
      <c r="O878" s="9" t="s">
        <v>45</v>
      </c>
      <c r="P878" s="2">
        <f>+Precio_diario_frutas[[#This Row],[Precio promedio ponderado]]/Q878</f>
        <v>1250</v>
      </c>
      <c r="Q878" s="2">
        <f>+VLOOKUP(Precio_diario_frutas[[#This Row],[Unidad de comercialización]],Codigos_kg[],2,0)</f>
        <v>16</v>
      </c>
    </row>
    <row r="879" spans="1:17" ht="29" x14ac:dyDescent="0.35">
      <c r="A879" s="8" t="s">
        <v>60</v>
      </c>
      <c r="B879" s="3" t="str">
        <f>+VLOOKUP(A879,Codigos_mercados_mayoristas[],2,0)</f>
        <v>Valparaíso</v>
      </c>
      <c r="C879" s="4">
        <v>44147</v>
      </c>
      <c r="D879" s="3">
        <f>+VLOOKUP(A879,Codigos_mercados_mayoristas[],3,0)</f>
        <v>5</v>
      </c>
      <c r="E879" s="11" t="s">
        <v>655</v>
      </c>
      <c r="F879" s="3" t="str">
        <f>+VLOOKUP(G879,Codigos_class_frutas[],2,0)</f>
        <v>Frutos de hueso (carozo)</v>
      </c>
      <c r="G879" s="3" t="s">
        <v>277</v>
      </c>
      <c r="H879" s="3" t="s">
        <v>278</v>
      </c>
      <c r="I879" s="3" t="s">
        <v>19</v>
      </c>
      <c r="J879" s="2">
        <v>60</v>
      </c>
      <c r="K879" s="2">
        <v>12000</v>
      </c>
      <c r="L879" s="2">
        <v>12000</v>
      </c>
      <c r="M879" s="2">
        <v>12000</v>
      </c>
      <c r="N879" s="3" t="s">
        <v>676</v>
      </c>
      <c r="O879" s="9" t="s">
        <v>45</v>
      </c>
      <c r="P879" s="2">
        <f>+Precio_diario_frutas[[#This Row],[Precio promedio ponderado]]/Q879</f>
        <v>1200</v>
      </c>
      <c r="Q879" s="2">
        <f>+VLOOKUP(Precio_diario_frutas[[#This Row],[Unidad de comercialización]],Codigos_kg[],2,0)</f>
        <v>10</v>
      </c>
    </row>
    <row r="880" spans="1:17" ht="29" x14ac:dyDescent="0.35">
      <c r="A880" s="8" t="s">
        <v>60</v>
      </c>
      <c r="B880" s="3" t="str">
        <f>+VLOOKUP(A880,Codigos_mercados_mayoristas[],2,0)</f>
        <v>Valparaíso</v>
      </c>
      <c r="C880" s="4">
        <v>44147</v>
      </c>
      <c r="D880" s="3">
        <f>+VLOOKUP(A880,Codigos_mercados_mayoristas[],3,0)</f>
        <v>5</v>
      </c>
      <c r="E880" s="11" t="s">
        <v>655</v>
      </c>
      <c r="F880" s="3" t="str">
        <f>+VLOOKUP(G880,Codigos_class_frutas[],2,0)</f>
        <v>Frutos de hueso (carozo)</v>
      </c>
      <c r="G880" s="3" t="s">
        <v>277</v>
      </c>
      <c r="H880" s="3" t="s">
        <v>278</v>
      </c>
      <c r="I880" s="3" t="s">
        <v>19</v>
      </c>
      <c r="J880" s="2">
        <v>75</v>
      </c>
      <c r="K880" s="2">
        <v>12000</v>
      </c>
      <c r="L880" s="2">
        <v>12000</v>
      </c>
      <c r="M880" s="2">
        <v>12000</v>
      </c>
      <c r="N880" s="3" t="s">
        <v>676</v>
      </c>
      <c r="O880" s="9" t="s">
        <v>664</v>
      </c>
      <c r="P880" s="2">
        <f>+Precio_diario_frutas[[#This Row],[Precio promedio ponderado]]/Q880</f>
        <v>1200</v>
      </c>
      <c r="Q880" s="2">
        <f>+VLOOKUP(Precio_diario_frutas[[#This Row],[Unidad de comercialización]],Codigos_kg[],2,0)</f>
        <v>10</v>
      </c>
    </row>
    <row r="881" spans="1:17" x14ac:dyDescent="0.35">
      <c r="A881" s="8" t="s">
        <v>60</v>
      </c>
      <c r="B881" s="3" t="str">
        <f>+VLOOKUP(A881,Codigos_mercados_mayoristas[],2,0)</f>
        <v>Valparaíso</v>
      </c>
      <c r="C881" s="4">
        <v>44147</v>
      </c>
      <c r="D881" s="3">
        <f>+VLOOKUP(A881,Codigos_mercados_mayoristas[],3,0)</f>
        <v>5</v>
      </c>
      <c r="E881" s="11" t="s">
        <v>655</v>
      </c>
      <c r="F881" s="3" t="str">
        <f>+VLOOKUP(G881,Codigos_class_frutas[],2,0)</f>
        <v>Frutos de hueso (carozo)</v>
      </c>
      <c r="G881" s="3" t="s">
        <v>277</v>
      </c>
      <c r="H881" s="3" t="s">
        <v>278</v>
      </c>
      <c r="I881" s="3" t="s">
        <v>19</v>
      </c>
      <c r="J881" s="2">
        <v>80</v>
      </c>
      <c r="K881" s="2">
        <v>17000</v>
      </c>
      <c r="L881" s="2">
        <v>17000</v>
      </c>
      <c r="M881" s="2">
        <v>17000</v>
      </c>
      <c r="N881" s="3" t="s">
        <v>674</v>
      </c>
      <c r="O881" s="9" t="s">
        <v>45</v>
      </c>
      <c r="P881" s="2">
        <f>+Precio_diario_frutas[[#This Row],[Precio promedio ponderado]]/Q881</f>
        <v>1062.5</v>
      </c>
      <c r="Q881" s="2">
        <f>+VLOOKUP(Precio_diario_frutas[[#This Row],[Unidad de comercialización]],Codigos_kg[],2,0)</f>
        <v>16</v>
      </c>
    </row>
    <row r="882" spans="1:17" ht="29" x14ac:dyDescent="0.35">
      <c r="A882" s="8" t="s">
        <v>60</v>
      </c>
      <c r="B882" s="3" t="str">
        <f>+VLOOKUP(A882,Codigos_mercados_mayoristas[],2,0)</f>
        <v>Valparaíso</v>
      </c>
      <c r="C882" s="4">
        <v>44147</v>
      </c>
      <c r="D882" s="3">
        <f>+VLOOKUP(A882,Codigos_mercados_mayoristas[],3,0)</f>
        <v>5</v>
      </c>
      <c r="E882" s="11" t="s">
        <v>655</v>
      </c>
      <c r="F882" s="3" t="str">
        <f>+VLOOKUP(G882,Codigos_class_frutas[],2,0)</f>
        <v>Frutos de hueso (carozo)</v>
      </c>
      <c r="G882" s="3" t="s">
        <v>277</v>
      </c>
      <c r="H882" s="3" t="s">
        <v>278</v>
      </c>
      <c r="I882" s="3" t="s">
        <v>13</v>
      </c>
      <c r="J882" s="2">
        <v>65</v>
      </c>
      <c r="K882" s="2">
        <v>10000</v>
      </c>
      <c r="L882" s="2">
        <v>10000</v>
      </c>
      <c r="M882" s="2">
        <v>10000</v>
      </c>
      <c r="N882" s="3" t="s">
        <v>676</v>
      </c>
      <c r="O882" s="9" t="s">
        <v>45</v>
      </c>
      <c r="P882" s="2">
        <f>+Precio_diario_frutas[[#This Row],[Precio promedio ponderado]]/Q882</f>
        <v>1000</v>
      </c>
      <c r="Q882" s="2">
        <f>+VLOOKUP(Precio_diario_frutas[[#This Row],[Unidad de comercialización]],Codigos_kg[],2,0)</f>
        <v>10</v>
      </c>
    </row>
    <row r="883" spans="1:17" ht="29" x14ac:dyDescent="0.35">
      <c r="A883" s="8" t="s">
        <v>60</v>
      </c>
      <c r="B883" s="3" t="str">
        <f>+VLOOKUP(A883,Codigos_mercados_mayoristas[],2,0)</f>
        <v>Valparaíso</v>
      </c>
      <c r="C883" s="4">
        <v>44147</v>
      </c>
      <c r="D883" s="3">
        <f>+VLOOKUP(A883,Codigos_mercados_mayoristas[],3,0)</f>
        <v>5</v>
      </c>
      <c r="E883" s="11" t="s">
        <v>655</v>
      </c>
      <c r="F883" s="3" t="str">
        <f>+VLOOKUP(G883,Codigos_class_frutas[],2,0)</f>
        <v>Frutos de hueso (carozo)</v>
      </c>
      <c r="G883" s="3" t="s">
        <v>277</v>
      </c>
      <c r="H883" s="3" t="s">
        <v>278</v>
      </c>
      <c r="I883" s="3" t="s">
        <v>13</v>
      </c>
      <c r="J883" s="2">
        <v>70</v>
      </c>
      <c r="K883" s="2">
        <v>11000</v>
      </c>
      <c r="L883" s="2">
        <v>11000</v>
      </c>
      <c r="M883" s="2">
        <v>11000</v>
      </c>
      <c r="N883" s="3" t="s">
        <v>676</v>
      </c>
      <c r="O883" s="9" t="s">
        <v>664</v>
      </c>
      <c r="P883" s="2">
        <f>+Precio_diario_frutas[[#This Row],[Precio promedio ponderado]]/Q883</f>
        <v>1100</v>
      </c>
      <c r="Q883" s="2">
        <f>+VLOOKUP(Precio_diario_frutas[[#This Row],[Unidad de comercialización]],Codigos_kg[],2,0)</f>
        <v>10</v>
      </c>
    </row>
    <row r="884" spans="1:17" x14ac:dyDescent="0.35">
      <c r="A884" s="8" t="s">
        <v>60</v>
      </c>
      <c r="B884" s="3" t="str">
        <f>+VLOOKUP(A884,Codigos_mercados_mayoristas[],2,0)</f>
        <v>Valparaíso</v>
      </c>
      <c r="C884" s="4">
        <v>44147</v>
      </c>
      <c r="D884" s="3">
        <f>+VLOOKUP(A884,Codigos_mercados_mayoristas[],3,0)</f>
        <v>5</v>
      </c>
      <c r="E884" s="11" t="s">
        <v>655</v>
      </c>
      <c r="F884" s="3" t="str">
        <f>+VLOOKUP(G884,Codigos_class_frutas[],2,0)</f>
        <v>Frutos de hueso (carozo)</v>
      </c>
      <c r="G884" s="3" t="s">
        <v>277</v>
      </c>
      <c r="H884" s="3" t="s">
        <v>278</v>
      </c>
      <c r="I884" s="3" t="s">
        <v>13</v>
      </c>
      <c r="J884" s="2">
        <v>56</v>
      </c>
      <c r="K884" s="2">
        <v>13000</v>
      </c>
      <c r="L884" s="2">
        <v>13000</v>
      </c>
      <c r="M884" s="2">
        <v>13000</v>
      </c>
      <c r="N884" s="3" t="s">
        <v>674</v>
      </c>
      <c r="O884" s="9" t="s">
        <v>45</v>
      </c>
      <c r="P884" s="2">
        <f>+Precio_diario_frutas[[#This Row],[Precio promedio ponderado]]/Q884</f>
        <v>812.5</v>
      </c>
      <c r="Q884" s="2">
        <f>+VLOOKUP(Precio_diario_frutas[[#This Row],[Unidad de comercialización]],Codigos_kg[],2,0)</f>
        <v>16</v>
      </c>
    </row>
    <row r="885" spans="1:17" x14ac:dyDescent="0.35">
      <c r="A885" s="8" t="s">
        <v>60</v>
      </c>
      <c r="B885" s="3" t="str">
        <f>+VLOOKUP(A885,Codigos_mercados_mayoristas[],2,0)</f>
        <v>Valparaíso</v>
      </c>
      <c r="C885" s="4">
        <v>44147</v>
      </c>
      <c r="D885" s="3">
        <f>+VLOOKUP(A885,Codigos_mercados_mayoristas[],3,0)</f>
        <v>5</v>
      </c>
      <c r="E885" s="11" t="s">
        <v>655</v>
      </c>
      <c r="F885" s="3" t="str">
        <f>+VLOOKUP(G885,Codigos_class_frutas[],2,0)</f>
        <v>Berries</v>
      </c>
      <c r="G885" s="3" t="s">
        <v>212</v>
      </c>
      <c r="H885" s="3" t="s">
        <v>12</v>
      </c>
      <c r="I885" s="3" t="s">
        <v>200</v>
      </c>
      <c r="J885" s="2">
        <v>98</v>
      </c>
      <c r="K885" s="2">
        <v>10000</v>
      </c>
      <c r="L885" s="2">
        <v>10000</v>
      </c>
      <c r="M885" s="2">
        <v>10000</v>
      </c>
      <c r="N885" s="3" t="s">
        <v>213</v>
      </c>
      <c r="O885" s="9" t="s">
        <v>155</v>
      </c>
      <c r="P885" s="2">
        <f>+Precio_diario_frutas[[#This Row],[Precio promedio ponderado]]/Q885</f>
        <v>1428.5714285714287</v>
      </c>
      <c r="Q885" s="2">
        <f>+VLOOKUP(Precio_diario_frutas[[#This Row],[Unidad de comercialización]],Codigos_kg[],2,0)</f>
        <v>7</v>
      </c>
    </row>
    <row r="886" spans="1:17" x14ac:dyDescent="0.35">
      <c r="A886" s="8" t="s">
        <v>60</v>
      </c>
      <c r="B886" s="3" t="str">
        <f>+VLOOKUP(A886,Codigos_mercados_mayoristas[],2,0)</f>
        <v>Valparaíso</v>
      </c>
      <c r="C886" s="4">
        <v>44147</v>
      </c>
      <c r="D886" s="3">
        <f>+VLOOKUP(A886,Codigos_mercados_mayoristas[],3,0)</f>
        <v>5</v>
      </c>
      <c r="E886" s="11" t="s">
        <v>655</v>
      </c>
      <c r="F886" s="3" t="str">
        <f>+VLOOKUP(G886,Codigos_class_frutas[],2,0)</f>
        <v>Berries</v>
      </c>
      <c r="G886" s="3" t="s">
        <v>212</v>
      </c>
      <c r="H886" s="3" t="s">
        <v>12</v>
      </c>
      <c r="I886" s="3" t="s">
        <v>19</v>
      </c>
      <c r="J886" s="2">
        <v>87</v>
      </c>
      <c r="K886" s="2">
        <v>8000</v>
      </c>
      <c r="L886" s="2">
        <v>8000</v>
      </c>
      <c r="M886" s="2">
        <v>8000</v>
      </c>
      <c r="N886" s="3" t="s">
        <v>213</v>
      </c>
      <c r="O886" s="9" t="s">
        <v>155</v>
      </c>
      <c r="P886" s="2">
        <f>+Precio_diario_frutas[[#This Row],[Precio promedio ponderado]]/Q886</f>
        <v>1142.8571428571429</v>
      </c>
      <c r="Q886" s="2">
        <f>+VLOOKUP(Precio_diario_frutas[[#This Row],[Unidad de comercialización]],Codigos_kg[],2,0)</f>
        <v>7</v>
      </c>
    </row>
    <row r="887" spans="1:17" x14ac:dyDescent="0.35">
      <c r="A887" s="8" t="s">
        <v>60</v>
      </c>
      <c r="B887" s="3" t="str">
        <f>+VLOOKUP(A887,Codigos_mercados_mayoristas[],2,0)</f>
        <v>Valparaíso</v>
      </c>
      <c r="C887" s="4">
        <v>44147</v>
      </c>
      <c r="D887" s="3">
        <f>+VLOOKUP(A887,Codigos_mercados_mayoristas[],3,0)</f>
        <v>5</v>
      </c>
      <c r="E887" s="11" t="s">
        <v>655</v>
      </c>
      <c r="F887" s="3" t="str">
        <f>+VLOOKUP(G887,Codigos_class_frutas[],2,0)</f>
        <v>Cítricos</v>
      </c>
      <c r="G887" s="3" t="s">
        <v>214</v>
      </c>
      <c r="H887" s="3" t="s">
        <v>12</v>
      </c>
      <c r="I887" s="3" t="s">
        <v>215</v>
      </c>
      <c r="J887" s="2">
        <v>283</v>
      </c>
      <c r="K887" s="2">
        <v>5000</v>
      </c>
      <c r="L887" s="2">
        <v>4000</v>
      </c>
      <c r="M887" s="2">
        <v>4477</v>
      </c>
      <c r="N887" s="3" t="s">
        <v>122</v>
      </c>
      <c r="O887" s="9" t="s">
        <v>63</v>
      </c>
      <c r="P887" s="2">
        <f>+Precio_diario_frutas[[#This Row],[Precio promedio ponderado]]/Q887</f>
        <v>279.8125</v>
      </c>
      <c r="Q887" s="2">
        <f>+VLOOKUP(Precio_diario_frutas[[#This Row],[Unidad de comercialización]],Codigos_kg[],2,0)</f>
        <v>16</v>
      </c>
    </row>
    <row r="888" spans="1:17" x14ac:dyDescent="0.35">
      <c r="A888" s="8" t="s">
        <v>60</v>
      </c>
      <c r="B888" s="3" t="str">
        <f>+VLOOKUP(A888,Codigos_mercados_mayoristas[],2,0)</f>
        <v>Valparaíso</v>
      </c>
      <c r="C888" s="4">
        <v>44147</v>
      </c>
      <c r="D888" s="3">
        <f>+VLOOKUP(A888,Codigos_mercados_mayoristas[],3,0)</f>
        <v>5</v>
      </c>
      <c r="E888" s="11" t="s">
        <v>655</v>
      </c>
      <c r="F888" s="3" t="str">
        <f>+VLOOKUP(G888,Codigos_class_frutas[],2,0)</f>
        <v>Cítricos</v>
      </c>
      <c r="G888" s="3" t="s">
        <v>214</v>
      </c>
      <c r="H888" s="3" t="s">
        <v>12</v>
      </c>
      <c r="I888" s="3" t="s">
        <v>216</v>
      </c>
      <c r="J888" s="2">
        <v>172</v>
      </c>
      <c r="K888" s="2">
        <v>3800</v>
      </c>
      <c r="L888" s="2">
        <v>3500</v>
      </c>
      <c r="M888" s="2">
        <v>3652</v>
      </c>
      <c r="N888" s="3" t="s">
        <v>122</v>
      </c>
      <c r="O888" s="9" t="s">
        <v>63</v>
      </c>
      <c r="P888" s="2">
        <f>+Precio_diario_frutas[[#This Row],[Precio promedio ponderado]]/Q888</f>
        <v>228.25</v>
      </c>
      <c r="Q888" s="2">
        <f>+VLOOKUP(Precio_diario_frutas[[#This Row],[Unidad de comercialización]],Codigos_kg[],2,0)</f>
        <v>16</v>
      </c>
    </row>
    <row r="889" spans="1:17" x14ac:dyDescent="0.35">
      <c r="A889" s="8" t="s">
        <v>60</v>
      </c>
      <c r="B889" s="3" t="str">
        <f>+VLOOKUP(A889,Codigos_mercados_mayoristas[],2,0)</f>
        <v>Valparaíso</v>
      </c>
      <c r="C889" s="4">
        <v>44147</v>
      </c>
      <c r="D889" s="3">
        <f>+VLOOKUP(A889,Codigos_mercados_mayoristas[],3,0)</f>
        <v>5</v>
      </c>
      <c r="E889" s="11" t="s">
        <v>655</v>
      </c>
      <c r="F889" s="3" t="str">
        <f>+VLOOKUP(G889,Codigos_class_frutas[],2,0)</f>
        <v>Cítricos</v>
      </c>
      <c r="G889" s="3" t="s">
        <v>218</v>
      </c>
      <c r="H889" s="3" t="s">
        <v>219</v>
      </c>
      <c r="I889" s="3" t="s">
        <v>200</v>
      </c>
      <c r="J889" s="2">
        <v>75</v>
      </c>
      <c r="K889" s="2">
        <v>7000</v>
      </c>
      <c r="L889" s="2">
        <v>7000</v>
      </c>
      <c r="M889" s="2">
        <v>7000</v>
      </c>
      <c r="N889" s="3" t="s">
        <v>220</v>
      </c>
      <c r="O889" s="9" t="s">
        <v>63</v>
      </c>
      <c r="P889" s="2">
        <f>+Precio_diario_frutas[[#This Row],[Precio promedio ponderado]]/Q889</f>
        <v>700</v>
      </c>
      <c r="Q889" s="2">
        <f>+VLOOKUP(Precio_diario_frutas[[#This Row],[Unidad de comercialización]],Codigos_kg[],2,0)</f>
        <v>10</v>
      </c>
    </row>
    <row r="890" spans="1:17" x14ac:dyDescent="0.35">
      <c r="A890" s="8" t="s">
        <v>60</v>
      </c>
      <c r="B890" s="3" t="str">
        <f>+VLOOKUP(A890,Codigos_mercados_mayoristas[],2,0)</f>
        <v>Valparaíso</v>
      </c>
      <c r="C890" s="4">
        <v>44147</v>
      </c>
      <c r="D890" s="3">
        <f>+VLOOKUP(A890,Codigos_mercados_mayoristas[],3,0)</f>
        <v>5</v>
      </c>
      <c r="E890" s="11" t="s">
        <v>655</v>
      </c>
      <c r="F890" s="3" t="str">
        <f>+VLOOKUP(G890,Codigos_class_frutas[],2,0)</f>
        <v>Cítricos</v>
      </c>
      <c r="G890" s="3" t="s">
        <v>218</v>
      </c>
      <c r="H890" s="3" t="s">
        <v>219</v>
      </c>
      <c r="I890" s="3" t="s">
        <v>19</v>
      </c>
      <c r="J890" s="2">
        <v>70</v>
      </c>
      <c r="K890" s="2">
        <v>6000</v>
      </c>
      <c r="L890" s="2">
        <v>6000</v>
      </c>
      <c r="M890" s="2">
        <v>6000</v>
      </c>
      <c r="N890" s="3" t="s">
        <v>220</v>
      </c>
      <c r="O890" s="9" t="s">
        <v>63</v>
      </c>
      <c r="P890" s="2">
        <f>+Precio_diario_frutas[[#This Row],[Precio promedio ponderado]]/Q890</f>
        <v>600</v>
      </c>
      <c r="Q890" s="2">
        <f>+VLOOKUP(Precio_diario_frutas[[#This Row],[Unidad de comercialización]],Codigos_kg[],2,0)</f>
        <v>10</v>
      </c>
    </row>
    <row r="891" spans="1:17" x14ac:dyDescent="0.35">
      <c r="A891" s="8" t="s">
        <v>60</v>
      </c>
      <c r="B891" s="3" t="str">
        <f>+VLOOKUP(A891,Codigos_mercados_mayoristas[],2,0)</f>
        <v>Valparaíso</v>
      </c>
      <c r="C891" s="4">
        <v>44147</v>
      </c>
      <c r="D891" s="3">
        <f>+VLOOKUP(A891,Codigos_mercados_mayoristas[],3,0)</f>
        <v>5</v>
      </c>
      <c r="E891" s="11" t="s">
        <v>655</v>
      </c>
      <c r="F891" s="3" t="str">
        <f>+VLOOKUP(G891,Codigos_class_frutas[],2,0)</f>
        <v>Cítricos</v>
      </c>
      <c r="G891" s="3" t="s">
        <v>218</v>
      </c>
      <c r="H891" s="3" t="s">
        <v>219</v>
      </c>
      <c r="I891" s="3" t="s">
        <v>13</v>
      </c>
      <c r="J891" s="2">
        <v>78</v>
      </c>
      <c r="K891" s="2">
        <v>5000</v>
      </c>
      <c r="L891" s="2">
        <v>5000</v>
      </c>
      <c r="M891" s="2">
        <v>5000</v>
      </c>
      <c r="N891" s="3" t="s">
        <v>220</v>
      </c>
      <c r="O891" s="9" t="s">
        <v>63</v>
      </c>
      <c r="P891" s="2">
        <f>+Precio_diario_frutas[[#This Row],[Precio promedio ponderado]]/Q891</f>
        <v>500</v>
      </c>
      <c r="Q891" s="2">
        <f>+VLOOKUP(Precio_diario_frutas[[#This Row],[Unidad de comercialización]],Codigos_kg[],2,0)</f>
        <v>10</v>
      </c>
    </row>
    <row r="892" spans="1:17" x14ac:dyDescent="0.35">
      <c r="A892" s="8" t="s">
        <v>60</v>
      </c>
      <c r="B892" s="3" t="str">
        <f>+VLOOKUP(A892,Codigos_mercados_mayoristas[],2,0)</f>
        <v>Valparaíso</v>
      </c>
      <c r="C892" s="4">
        <v>44147</v>
      </c>
      <c r="D892" s="3">
        <f>+VLOOKUP(A892,Codigos_mercados_mayoristas[],3,0)</f>
        <v>5</v>
      </c>
      <c r="E892" s="11" t="s">
        <v>655</v>
      </c>
      <c r="F892" s="3" t="str">
        <f>+VLOOKUP(G892,Codigos_class_frutas[],2,0)</f>
        <v>Tropicales y subtropicales</v>
      </c>
      <c r="G892" s="3" t="s">
        <v>229</v>
      </c>
      <c r="H892" s="3" t="s">
        <v>12</v>
      </c>
      <c r="I892" s="3" t="s">
        <v>19</v>
      </c>
      <c r="J892" s="2">
        <v>456</v>
      </c>
      <c r="K892" s="2">
        <v>7000</v>
      </c>
      <c r="L892" s="2">
        <v>6500</v>
      </c>
      <c r="M892" s="2">
        <v>6750</v>
      </c>
      <c r="N892" s="3" t="s">
        <v>230</v>
      </c>
      <c r="O892" s="9" t="s">
        <v>34</v>
      </c>
      <c r="P892" s="2">
        <f>+Precio_diario_frutas[[#This Row],[Precio promedio ponderado]]/Q892</f>
        <v>1687.5</v>
      </c>
      <c r="Q892" s="2">
        <f>+VLOOKUP(Precio_diario_frutas[[#This Row],[Unidad de comercialización]],Codigos_kg[],2,0)</f>
        <v>4</v>
      </c>
    </row>
    <row r="893" spans="1:17" x14ac:dyDescent="0.35">
      <c r="A893" s="8" t="s">
        <v>60</v>
      </c>
      <c r="B893" s="3" t="str">
        <f>+VLOOKUP(A893,Codigos_mercados_mayoristas[],2,0)</f>
        <v>Valparaíso</v>
      </c>
      <c r="C893" s="4">
        <v>44147</v>
      </c>
      <c r="D893" s="3">
        <f>+VLOOKUP(A893,Codigos_mercados_mayoristas[],3,0)</f>
        <v>5</v>
      </c>
      <c r="E893" s="11" t="s">
        <v>655</v>
      </c>
      <c r="F893" s="3" t="str">
        <f>+VLOOKUP(G893,Codigos_class_frutas[],2,0)</f>
        <v>Tropicales y subtropicales</v>
      </c>
      <c r="G893" s="3" t="s">
        <v>229</v>
      </c>
      <c r="H893" s="3" t="s">
        <v>12</v>
      </c>
      <c r="I893" s="3" t="s">
        <v>13</v>
      </c>
      <c r="J893" s="2">
        <v>456</v>
      </c>
      <c r="K893" s="2">
        <v>7000</v>
      </c>
      <c r="L893" s="2">
        <v>6500</v>
      </c>
      <c r="M893" s="2">
        <v>6750</v>
      </c>
      <c r="N893" s="3" t="s">
        <v>230</v>
      </c>
      <c r="O893" s="9" t="s">
        <v>34</v>
      </c>
      <c r="P893" s="2">
        <f>+Precio_diario_frutas[[#This Row],[Precio promedio ponderado]]/Q893</f>
        <v>1687.5</v>
      </c>
      <c r="Q893" s="2">
        <f>+VLOOKUP(Precio_diario_frutas[[#This Row],[Unidad de comercialización]],Codigos_kg[],2,0)</f>
        <v>4</v>
      </c>
    </row>
    <row r="894" spans="1:17" x14ac:dyDescent="0.35">
      <c r="A894" s="8" t="s">
        <v>60</v>
      </c>
      <c r="B894" s="3" t="str">
        <f>+VLOOKUP(A894,Codigos_mercados_mayoristas[],2,0)</f>
        <v>Valparaíso</v>
      </c>
      <c r="C894" s="4">
        <v>44147</v>
      </c>
      <c r="D894" s="3">
        <f>+VLOOKUP(A894,Codigos_mercados_mayoristas[],3,0)</f>
        <v>5</v>
      </c>
      <c r="E894" s="11" t="s">
        <v>655</v>
      </c>
      <c r="F894" s="3" t="str">
        <f>+VLOOKUP(G894,Codigos_class_frutas[],2,0)</f>
        <v>Frutos de pepita</v>
      </c>
      <c r="G894" s="3" t="s">
        <v>231</v>
      </c>
      <c r="H894" s="3" t="s">
        <v>232</v>
      </c>
      <c r="I894" s="3" t="s">
        <v>200</v>
      </c>
      <c r="J894" s="2">
        <v>85</v>
      </c>
      <c r="K894" s="2">
        <v>13000</v>
      </c>
      <c r="L894" s="2">
        <v>13000</v>
      </c>
      <c r="M894" s="2">
        <v>13000</v>
      </c>
      <c r="N894" s="3" t="s">
        <v>233</v>
      </c>
      <c r="O894" s="9" t="s">
        <v>234</v>
      </c>
      <c r="P894" s="2">
        <f>+Precio_diario_frutas[[#This Row],[Precio promedio ponderado]]/Q894</f>
        <v>812.5</v>
      </c>
      <c r="Q894" s="2">
        <f>+VLOOKUP(Precio_diario_frutas[[#This Row],[Unidad de comercialización]],Codigos_kg[],2,0)</f>
        <v>16</v>
      </c>
    </row>
    <row r="895" spans="1:17" x14ac:dyDescent="0.35">
      <c r="A895" s="8" t="s">
        <v>60</v>
      </c>
      <c r="B895" s="3" t="str">
        <f>+VLOOKUP(A895,Codigos_mercados_mayoristas[],2,0)</f>
        <v>Valparaíso</v>
      </c>
      <c r="C895" s="4">
        <v>44147</v>
      </c>
      <c r="D895" s="3">
        <f>+VLOOKUP(A895,Codigos_mercados_mayoristas[],3,0)</f>
        <v>5</v>
      </c>
      <c r="E895" s="11" t="s">
        <v>655</v>
      </c>
      <c r="F895" s="3" t="str">
        <f>+VLOOKUP(G895,Codigos_class_frutas[],2,0)</f>
        <v>Frutos de pepita</v>
      </c>
      <c r="G895" s="3" t="s">
        <v>231</v>
      </c>
      <c r="H895" s="3" t="s">
        <v>232</v>
      </c>
      <c r="I895" s="3" t="s">
        <v>235</v>
      </c>
      <c r="J895" s="2">
        <v>85</v>
      </c>
      <c r="K895" s="2">
        <v>14000</v>
      </c>
      <c r="L895" s="2">
        <v>14000</v>
      </c>
      <c r="M895" s="2">
        <v>14000</v>
      </c>
      <c r="N895" s="3" t="s">
        <v>233</v>
      </c>
      <c r="O895" s="9" t="s">
        <v>234</v>
      </c>
      <c r="P895" s="2">
        <f>+Precio_diario_frutas[[#This Row],[Precio promedio ponderado]]/Q895</f>
        <v>875</v>
      </c>
      <c r="Q895" s="2">
        <f>+VLOOKUP(Precio_diario_frutas[[#This Row],[Unidad de comercialización]],Codigos_kg[],2,0)</f>
        <v>16</v>
      </c>
    </row>
    <row r="896" spans="1:17" x14ac:dyDescent="0.35">
      <c r="A896" s="8" t="s">
        <v>60</v>
      </c>
      <c r="B896" s="3" t="str">
        <f>+VLOOKUP(A896,Codigos_mercados_mayoristas[],2,0)</f>
        <v>Valparaíso</v>
      </c>
      <c r="C896" s="4">
        <v>44147</v>
      </c>
      <c r="D896" s="3">
        <f>+VLOOKUP(A896,Codigos_mercados_mayoristas[],3,0)</f>
        <v>5</v>
      </c>
      <c r="E896" s="11" t="s">
        <v>655</v>
      </c>
      <c r="F896" s="3" t="str">
        <f>+VLOOKUP(G896,Codigos_class_frutas[],2,0)</f>
        <v>Frutos de pepita</v>
      </c>
      <c r="G896" s="3" t="s">
        <v>231</v>
      </c>
      <c r="H896" s="3" t="s">
        <v>232</v>
      </c>
      <c r="I896" s="3" t="s">
        <v>19</v>
      </c>
      <c r="J896" s="2">
        <v>98</v>
      </c>
      <c r="K896" s="2">
        <v>12000</v>
      </c>
      <c r="L896" s="2">
        <v>12000</v>
      </c>
      <c r="M896" s="2">
        <v>12000</v>
      </c>
      <c r="N896" s="3" t="s">
        <v>233</v>
      </c>
      <c r="O896" s="9" t="s">
        <v>234</v>
      </c>
      <c r="P896" s="2">
        <f>+Precio_diario_frutas[[#This Row],[Precio promedio ponderado]]/Q896</f>
        <v>750</v>
      </c>
      <c r="Q896" s="2">
        <f>+VLOOKUP(Precio_diario_frutas[[#This Row],[Unidad de comercialización]],Codigos_kg[],2,0)</f>
        <v>16</v>
      </c>
    </row>
    <row r="897" spans="1:17" x14ac:dyDescent="0.35">
      <c r="A897" s="8" t="s">
        <v>60</v>
      </c>
      <c r="B897" s="3" t="str">
        <f>+VLOOKUP(A897,Codigos_mercados_mayoristas[],2,0)</f>
        <v>Valparaíso</v>
      </c>
      <c r="C897" s="4">
        <v>44147</v>
      </c>
      <c r="D897" s="3">
        <f>+VLOOKUP(A897,Codigos_mercados_mayoristas[],3,0)</f>
        <v>5</v>
      </c>
      <c r="E897" s="11" t="s">
        <v>655</v>
      </c>
      <c r="F897" s="3" t="str">
        <f>+VLOOKUP(G897,Codigos_class_frutas[],2,0)</f>
        <v>Frutos de pepita</v>
      </c>
      <c r="G897" s="3" t="s">
        <v>231</v>
      </c>
      <c r="H897" s="3" t="s">
        <v>232</v>
      </c>
      <c r="I897" s="3" t="s">
        <v>13</v>
      </c>
      <c r="J897" s="2">
        <v>97</v>
      </c>
      <c r="K897" s="2">
        <v>11000</v>
      </c>
      <c r="L897" s="2">
        <v>11000</v>
      </c>
      <c r="M897" s="2">
        <v>11000</v>
      </c>
      <c r="N897" s="3" t="s">
        <v>233</v>
      </c>
      <c r="O897" s="9" t="s">
        <v>234</v>
      </c>
      <c r="P897" s="2">
        <f>+Precio_diario_frutas[[#This Row],[Precio promedio ponderado]]/Q897</f>
        <v>687.5</v>
      </c>
      <c r="Q897" s="2">
        <f>+VLOOKUP(Precio_diario_frutas[[#This Row],[Unidad de comercialización]],Codigos_kg[],2,0)</f>
        <v>16</v>
      </c>
    </row>
    <row r="898" spans="1:17" x14ac:dyDescent="0.35">
      <c r="A898" s="8" t="s">
        <v>60</v>
      </c>
      <c r="B898" s="3" t="str">
        <f>+VLOOKUP(A898,Codigos_mercados_mayoristas[],2,0)</f>
        <v>Valparaíso</v>
      </c>
      <c r="C898" s="4">
        <v>44147</v>
      </c>
      <c r="D898" s="3">
        <f>+VLOOKUP(A898,Codigos_mercados_mayoristas[],3,0)</f>
        <v>5</v>
      </c>
      <c r="E898" s="11" t="s">
        <v>655</v>
      </c>
      <c r="F898" s="3" t="str">
        <f>+VLOOKUP(G898,Codigos_class_frutas[],2,0)</f>
        <v>Frutos de pepita</v>
      </c>
      <c r="G898" s="3" t="s">
        <v>231</v>
      </c>
      <c r="H898" s="3" t="s">
        <v>236</v>
      </c>
      <c r="I898" s="3" t="s">
        <v>200</v>
      </c>
      <c r="J898" s="2">
        <v>78</v>
      </c>
      <c r="K898" s="2">
        <v>13000</v>
      </c>
      <c r="L898" s="2">
        <v>13000</v>
      </c>
      <c r="M898" s="2">
        <v>13000</v>
      </c>
      <c r="N898" s="3" t="s">
        <v>233</v>
      </c>
      <c r="O898" s="9" t="s">
        <v>234</v>
      </c>
      <c r="P898" s="2">
        <f>+Precio_diario_frutas[[#This Row],[Precio promedio ponderado]]/Q898</f>
        <v>812.5</v>
      </c>
      <c r="Q898" s="2">
        <f>+VLOOKUP(Precio_diario_frutas[[#This Row],[Unidad de comercialización]],Codigos_kg[],2,0)</f>
        <v>16</v>
      </c>
    </row>
    <row r="899" spans="1:17" x14ac:dyDescent="0.35">
      <c r="A899" s="8" t="s">
        <v>60</v>
      </c>
      <c r="B899" s="3" t="str">
        <f>+VLOOKUP(A899,Codigos_mercados_mayoristas[],2,0)</f>
        <v>Valparaíso</v>
      </c>
      <c r="C899" s="4">
        <v>44147</v>
      </c>
      <c r="D899" s="3">
        <f>+VLOOKUP(A899,Codigos_mercados_mayoristas[],3,0)</f>
        <v>5</v>
      </c>
      <c r="E899" s="11" t="s">
        <v>655</v>
      </c>
      <c r="F899" s="3" t="str">
        <f>+VLOOKUP(G899,Codigos_class_frutas[],2,0)</f>
        <v>Frutos de pepita</v>
      </c>
      <c r="G899" s="3" t="s">
        <v>231</v>
      </c>
      <c r="H899" s="3" t="s">
        <v>236</v>
      </c>
      <c r="I899" s="3" t="s">
        <v>235</v>
      </c>
      <c r="J899" s="2">
        <v>78</v>
      </c>
      <c r="K899" s="2">
        <v>14000</v>
      </c>
      <c r="L899" s="2">
        <v>14000</v>
      </c>
      <c r="M899" s="2">
        <v>14000</v>
      </c>
      <c r="N899" s="3" t="s">
        <v>233</v>
      </c>
      <c r="O899" s="9" t="s">
        <v>234</v>
      </c>
      <c r="P899" s="2">
        <f>+Precio_diario_frutas[[#This Row],[Precio promedio ponderado]]/Q899</f>
        <v>875</v>
      </c>
      <c r="Q899" s="2">
        <f>+VLOOKUP(Precio_diario_frutas[[#This Row],[Unidad de comercialización]],Codigos_kg[],2,0)</f>
        <v>16</v>
      </c>
    </row>
    <row r="900" spans="1:17" x14ac:dyDescent="0.35">
      <c r="A900" s="8" t="s">
        <v>60</v>
      </c>
      <c r="B900" s="3" t="str">
        <f>+VLOOKUP(A900,Codigos_mercados_mayoristas[],2,0)</f>
        <v>Valparaíso</v>
      </c>
      <c r="C900" s="4">
        <v>44147</v>
      </c>
      <c r="D900" s="3">
        <f>+VLOOKUP(A900,Codigos_mercados_mayoristas[],3,0)</f>
        <v>5</v>
      </c>
      <c r="E900" s="11" t="s">
        <v>655</v>
      </c>
      <c r="F900" s="3" t="str">
        <f>+VLOOKUP(G900,Codigos_class_frutas[],2,0)</f>
        <v>Frutos de pepita</v>
      </c>
      <c r="G900" s="3" t="s">
        <v>231</v>
      </c>
      <c r="H900" s="3" t="s">
        <v>236</v>
      </c>
      <c r="I900" s="3" t="s">
        <v>19</v>
      </c>
      <c r="J900" s="2">
        <v>85</v>
      </c>
      <c r="K900" s="2">
        <v>12000</v>
      </c>
      <c r="L900" s="2">
        <v>12000</v>
      </c>
      <c r="M900" s="2">
        <v>12000</v>
      </c>
      <c r="N900" s="3" t="s">
        <v>233</v>
      </c>
      <c r="O900" s="9" t="s">
        <v>234</v>
      </c>
      <c r="P900" s="2">
        <f>+Precio_diario_frutas[[#This Row],[Precio promedio ponderado]]/Q900</f>
        <v>750</v>
      </c>
      <c r="Q900" s="2">
        <f>+VLOOKUP(Precio_diario_frutas[[#This Row],[Unidad de comercialización]],Codigos_kg[],2,0)</f>
        <v>16</v>
      </c>
    </row>
    <row r="901" spans="1:17" x14ac:dyDescent="0.35">
      <c r="A901" s="8" t="s">
        <v>60</v>
      </c>
      <c r="B901" s="3" t="str">
        <f>+VLOOKUP(A901,Codigos_mercados_mayoristas[],2,0)</f>
        <v>Valparaíso</v>
      </c>
      <c r="C901" s="4">
        <v>44147</v>
      </c>
      <c r="D901" s="3">
        <f>+VLOOKUP(A901,Codigos_mercados_mayoristas[],3,0)</f>
        <v>5</v>
      </c>
      <c r="E901" s="11" t="s">
        <v>655</v>
      </c>
      <c r="F901" s="3" t="str">
        <f>+VLOOKUP(G901,Codigos_class_frutas[],2,0)</f>
        <v>Frutos de pepita</v>
      </c>
      <c r="G901" s="3" t="s">
        <v>231</v>
      </c>
      <c r="H901" s="3" t="s">
        <v>236</v>
      </c>
      <c r="I901" s="3" t="s">
        <v>13</v>
      </c>
      <c r="J901" s="2">
        <v>84</v>
      </c>
      <c r="K901" s="2">
        <v>11000</v>
      </c>
      <c r="L901" s="2">
        <v>11000</v>
      </c>
      <c r="M901" s="2">
        <v>11000</v>
      </c>
      <c r="N901" s="3" t="s">
        <v>233</v>
      </c>
      <c r="O901" s="9" t="s">
        <v>234</v>
      </c>
      <c r="P901" s="2">
        <f>+Precio_diario_frutas[[#This Row],[Precio promedio ponderado]]/Q901</f>
        <v>687.5</v>
      </c>
      <c r="Q901" s="2">
        <f>+VLOOKUP(Precio_diario_frutas[[#This Row],[Unidad de comercialización]],Codigos_kg[],2,0)</f>
        <v>16</v>
      </c>
    </row>
    <row r="902" spans="1:17" x14ac:dyDescent="0.35">
      <c r="A902" s="8" t="s">
        <v>60</v>
      </c>
      <c r="B902" s="3" t="str">
        <f>+VLOOKUP(A902,Codigos_mercados_mayoristas[],2,0)</f>
        <v>Valparaíso</v>
      </c>
      <c r="C902" s="4">
        <v>44147</v>
      </c>
      <c r="D902" s="3">
        <f>+VLOOKUP(A902,Codigos_mercados_mayoristas[],3,0)</f>
        <v>5</v>
      </c>
      <c r="E902" s="11" t="s">
        <v>655</v>
      </c>
      <c r="F902" s="3" t="str">
        <f>+VLOOKUP(G902,Codigos_class_frutas[],2,0)</f>
        <v>Frutos de pepita</v>
      </c>
      <c r="G902" s="3" t="s">
        <v>231</v>
      </c>
      <c r="H902" s="3" t="s">
        <v>238</v>
      </c>
      <c r="I902" s="3" t="s">
        <v>200</v>
      </c>
      <c r="J902" s="2">
        <v>85</v>
      </c>
      <c r="K902" s="2">
        <v>13000</v>
      </c>
      <c r="L902" s="2">
        <v>13000</v>
      </c>
      <c r="M902" s="2">
        <v>13000</v>
      </c>
      <c r="N902" s="3" t="s">
        <v>233</v>
      </c>
      <c r="O902" s="9" t="s">
        <v>234</v>
      </c>
      <c r="P902" s="2">
        <f>+Precio_diario_frutas[[#This Row],[Precio promedio ponderado]]/Q902</f>
        <v>812.5</v>
      </c>
      <c r="Q902" s="2">
        <f>+VLOOKUP(Precio_diario_frutas[[#This Row],[Unidad de comercialización]],Codigos_kg[],2,0)</f>
        <v>16</v>
      </c>
    </row>
    <row r="903" spans="1:17" x14ac:dyDescent="0.35">
      <c r="A903" s="8" t="s">
        <v>60</v>
      </c>
      <c r="B903" s="3" t="str">
        <f>+VLOOKUP(A903,Codigos_mercados_mayoristas[],2,0)</f>
        <v>Valparaíso</v>
      </c>
      <c r="C903" s="4">
        <v>44147</v>
      </c>
      <c r="D903" s="3">
        <f>+VLOOKUP(A903,Codigos_mercados_mayoristas[],3,0)</f>
        <v>5</v>
      </c>
      <c r="E903" s="11" t="s">
        <v>655</v>
      </c>
      <c r="F903" s="3" t="str">
        <f>+VLOOKUP(G903,Codigos_class_frutas[],2,0)</f>
        <v>Frutos de pepita</v>
      </c>
      <c r="G903" s="3" t="s">
        <v>231</v>
      </c>
      <c r="H903" s="3" t="s">
        <v>238</v>
      </c>
      <c r="I903" s="3" t="s">
        <v>235</v>
      </c>
      <c r="J903" s="2">
        <v>87</v>
      </c>
      <c r="K903" s="2">
        <v>14000</v>
      </c>
      <c r="L903" s="2">
        <v>14000</v>
      </c>
      <c r="M903" s="2">
        <v>14000</v>
      </c>
      <c r="N903" s="3" t="s">
        <v>233</v>
      </c>
      <c r="O903" s="9" t="s">
        <v>234</v>
      </c>
      <c r="P903" s="2">
        <f>+Precio_diario_frutas[[#This Row],[Precio promedio ponderado]]/Q903</f>
        <v>875</v>
      </c>
      <c r="Q903" s="2">
        <f>+VLOOKUP(Precio_diario_frutas[[#This Row],[Unidad de comercialización]],Codigos_kg[],2,0)</f>
        <v>16</v>
      </c>
    </row>
    <row r="904" spans="1:17" x14ac:dyDescent="0.35">
      <c r="A904" s="8" t="s">
        <v>60</v>
      </c>
      <c r="B904" s="3" t="str">
        <f>+VLOOKUP(A904,Codigos_mercados_mayoristas[],2,0)</f>
        <v>Valparaíso</v>
      </c>
      <c r="C904" s="4">
        <v>44147</v>
      </c>
      <c r="D904" s="3">
        <f>+VLOOKUP(A904,Codigos_mercados_mayoristas[],3,0)</f>
        <v>5</v>
      </c>
      <c r="E904" s="11" t="s">
        <v>655</v>
      </c>
      <c r="F904" s="3" t="str">
        <f>+VLOOKUP(G904,Codigos_class_frutas[],2,0)</f>
        <v>Cítricos</v>
      </c>
      <c r="G904" s="3" t="s">
        <v>221</v>
      </c>
      <c r="H904" s="3" t="s">
        <v>224</v>
      </c>
      <c r="I904" s="3" t="s">
        <v>19</v>
      </c>
      <c r="J904" s="2">
        <v>152</v>
      </c>
      <c r="K904" s="2">
        <v>9000</v>
      </c>
      <c r="L904" s="2">
        <v>8500</v>
      </c>
      <c r="M904" s="2">
        <v>8786</v>
      </c>
      <c r="N904" s="3" t="s">
        <v>240</v>
      </c>
      <c r="O904" s="9" t="s">
        <v>63</v>
      </c>
      <c r="P904" s="2">
        <f>+Precio_diario_frutas[[#This Row],[Precio promedio ponderado]]/Q904</f>
        <v>675.84615384615381</v>
      </c>
      <c r="Q904" s="2">
        <f>+VLOOKUP(Precio_diario_frutas[[#This Row],[Unidad de comercialización]],Codigos_kg[],2,0)</f>
        <v>13</v>
      </c>
    </row>
    <row r="905" spans="1:17" x14ac:dyDescent="0.35">
      <c r="A905" s="8" t="s">
        <v>60</v>
      </c>
      <c r="B905" s="3" t="str">
        <f>+VLOOKUP(A905,Codigos_mercados_mayoristas[],2,0)</f>
        <v>Valparaíso</v>
      </c>
      <c r="C905" s="4">
        <v>44147</v>
      </c>
      <c r="D905" s="3">
        <f>+VLOOKUP(A905,Codigos_mercados_mayoristas[],3,0)</f>
        <v>5</v>
      </c>
      <c r="E905" s="11" t="s">
        <v>655</v>
      </c>
      <c r="F905" s="3" t="str">
        <f>+VLOOKUP(G905,Codigos_class_frutas[],2,0)</f>
        <v>Cítricos</v>
      </c>
      <c r="G905" s="3" t="s">
        <v>221</v>
      </c>
      <c r="H905" s="3" t="s">
        <v>224</v>
      </c>
      <c r="I905" s="3" t="s">
        <v>13</v>
      </c>
      <c r="J905" s="2">
        <v>146</v>
      </c>
      <c r="K905" s="2">
        <v>8000</v>
      </c>
      <c r="L905" s="2">
        <v>7500</v>
      </c>
      <c r="M905" s="2">
        <v>7805</v>
      </c>
      <c r="N905" s="3" t="s">
        <v>240</v>
      </c>
      <c r="O905" s="9" t="s">
        <v>63</v>
      </c>
      <c r="P905" s="2">
        <f>+Precio_diario_frutas[[#This Row],[Precio promedio ponderado]]/Q905</f>
        <v>600.38461538461536</v>
      </c>
      <c r="Q905" s="2">
        <f>+VLOOKUP(Precio_diario_frutas[[#This Row],[Unidad de comercialización]],Codigos_kg[],2,0)</f>
        <v>13</v>
      </c>
    </row>
    <row r="906" spans="1:17" ht="29" x14ac:dyDescent="0.35">
      <c r="A906" s="8" t="s">
        <v>60</v>
      </c>
      <c r="B906" s="3" t="str">
        <f>+VLOOKUP(A906,Codigos_mercados_mayoristas[],2,0)</f>
        <v>Valparaíso</v>
      </c>
      <c r="C906" s="4">
        <v>44147</v>
      </c>
      <c r="D906" s="3">
        <f>+VLOOKUP(A906,Codigos_mercados_mayoristas[],3,0)</f>
        <v>5</v>
      </c>
      <c r="E906" s="11" t="s">
        <v>655</v>
      </c>
      <c r="F906" s="3" t="str">
        <f>+VLOOKUP(G906,Codigos_class_frutas[],2,0)</f>
        <v>Frutos de hueso (carozo)</v>
      </c>
      <c r="G906" s="3" t="s">
        <v>665</v>
      </c>
      <c r="H906" s="3" t="s">
        <v>666</v>
      </c>
      <c r="I906" s="3" t="s">
        <v>19</v>
      </c>
      <c r="J906" s="2">
        <v>56</v>
      </c>
      <c r="K906" s="2">
        <v>14000</v>
      </c>
      <c r="L906" s="2">
        <v>14000</v>
      </c>
      <c r="M906" s="2">
        <v>14000</v>
      </c>
      <c r="N906" s="3" t="s">
        <v>683</v>
      </c>
      <c r="O906" s="9" t="s">
        <v>664</v>
      </c>
      <c r="P906" s="2">
        <f>+Precio_diario_frutas[[#This Row],[Precio promedio ponderado]]/Q906</f>
        <v>1166.6666666666667</v>
      </c>
      <c r="Q906" s="2">
        <f>+VLOOKUP(Precio_diario_frutas[[#This Row],[Unidad de comercialización]],Codigos_kg[],2,0)</f>
        <v>12</v>
      </c>
    </row>
    <row r="907" spans="1:17" ht="29" x14ac:dyDescent="0.35">
      <c r="A907" s="8" t="s">
        <v>60</v>
      </c>
      <c r="B907" s="3" t="str">
        <f>+VLOOKUP(A907,Codigos_mercados_mayoristas[],2,0)</f>
        <v>Valparaíso</v>
      </c>
      <c r="C907" s="4">
        <v>44147</v>
      </c>
      <c r="D907" s="3">
        <f>+VLOOKUP(A907,Codigos_mercados_mayoristas[],3,0)</f>
        <v>5</v>
      </c>
      <c r="E907" s="11" t="s">
        <v>655</v>
      </c>
      <c r="F907" s="3" t="str">
        <f>+VLOOKUP(G907,Codigos_class_frutas[],2,0)</f>
        <v>Frutos de hueso (carozo)</v>
      </c>
      <c r="G907" s="3" t="s">
        <v>665</v>
      </c>
      <c r="H907" s="3" t="s">
        <v>666</v>
      </c>
      <c r="I907" s="3" t="s">
        <v>13</v>
      </c>
      <c r="J907" s="2">
        <v>67</v>
      </c>
      <c r="K907" s="2">
        <v>13000</v>
      </c>
      <c r="L907" s="2">
        <v>13000</v>
      </c>
      <c r="M907" s="2">
        <v>13000</v>
      </c>
      <c r="N907" s="3" t="s">
        <v>683</v>
      </c>
      <c r="O907" s="9" t="s">
        <v>664</v>
      </c>
      <c r="P907" s="2">
        <f>+Precio_diario_frutas[[#This Row],[Precio promedio ponderado]]/Q907</f>
        <v>1083.3333333333333</v>
      </c>
      <c r="Q907" s="2">
        <f>+VLOOKUP(Precio_diario_frutas[[#This Row],[Unidad de comercialización]],Codigos_kg[],2,0)</f>
        <v>12</v>
      </c>
    </row>
    <row r="908" spans="1:17" x14ac:dyDescent="0.35">
      <c r="A908" s="8" t="s">
        <v>60</v>
      </c>
      <c r="B908" s="3" t="str">
        <f>+VLOOKUP(A908,Codigos_mercados_mayoristas[],2,0)</f>
        <v>Valparaíso</v>
      </c>
      <c r="C908" s="4">
        <v>44147</v>
      </c>
      <c r="D908" s="3">
        <f>+VLOOKUP(A908,Codigos_mercados_mayoristas[],3,0)</f>
        <v>5</v>
      </c>
      <c r="E908" s="11" t="s">
        <v>655</v>
      </c>
      <c r="F908" s="3" t="str">
        <f>+VLOOKUP(G908,Codigos_class_frutas[],2,0)</f>
        <v>Frutos de hueso (carozo)</v>
      </c>
      <c r="G908" s="3" t="s">
        <v>665</v>
      </c>
      <c r="H908" s="3" t="s">
        <v>666</v>
      </c>
      <c r="I908" s="3" t="s">
        <v>13</v>
      </c>
      <c r="J908" s="2">
        <v>75</v>
      </c>
      <c r="K908" s="2">
        <v>20000</v>
      </c>
      <c r="L908" s="2">
        <v>20000</v>
      </c>
      <c r="M908" s="2">
        <v>20000</v>
      </c>
      <c r="N908" s="3" t="s">
        <v>673</v>
      </c>
      <c r="O908" s="9" t="s">
        <v>45</v>
      </c>
      <c r="P908" s="2">
        <f>+Precio_diario_frutas[[#This Row],[Precio promedio ponderado]]/Q908</f>
        <v>1111.1111111111111</v>
      </c>
      <c r="Q908" s="2">
        <f>+VLOOKUP(Precio_diario_frutas[[#This Row],[Unidad de comercialización]],Codigos_kg[],2,0)</f>
        <v>18</v>
      </c>
    </row>
    <row r="909" spans="1:17" x14ac:dyDescent="0.35">
      <c r="A909" s="8" t="s">
        <v>60</v>
      </c>
      <c r="B909" s="3" t="str">
        <f>+VLOOKUP(A909,Codigos_mercados_mayoristas[],2,0)</f>
        <v>Valparaíso</v>
      </c>
      <c r="C909" s="4">
        <v>44147</v>
      </c>
      <c r="D909" s="3">
        <f>+VLOOKUP(A909,Codigos_mercados_mayoristas[],3,0)</f>
        <v>5</v>
      </c>
      <c r="E909" s="11" t="s">
        <v>655</v>
      </c>
      <c r="F909" s="3" t="str">
        <f>+VLOOKUP(G909,Codigos_class_frutas[],2,0)</f>
        <v>Frutos de pepita</v>
      </c>
      <c r="G909" s="3" t="s">
        <v>671</v>
      </c>
      <c r="H909" s="3" t="s">
        <v>672</v>
      </c>
      <c r="I909" s="3" t="s">
        <v>19</v>
      </c>
      <c r="J909" s="2">
        <v>56</v>
      </c>
      <c r="K909" s="2">
        <v>16000</v>
      </c>
      <c r="L909" s="2">
        <v>16000</v>
      </c>
      <c r="M909" s="2">
        <v>16000</v>
      </c>
      <c r="N909" s="3" t="s">
        <v>56</v>
      </c>
      <c r="O909" s="9" t="s">
        <v>45</v>
      </c>
      <c r="P909" s="2">
        <f>+Precio_diario_frutas[[#This Row],[Precio promedio ponderado]]/Q909</f>
        <v>888.88888888888891</v>
      </c>
      <c r="Q909" s="2">
        <f>+VLOOKUP(Precio_diario_frutas[[#This Row],[Unidad de comercialización]],Codigos_kg[],2,0)</f>
        <v>18</v>
      </c>
    </row>
    <row r="910" spans="1:17" x14ac:dyDescent="0.35">
      <c r="A910" s="8" t="s">
        <v>60</v>
      </c>
      <c r="B910" s="3" t="str">
        <f>+VLOOKUP(A910,Codigos_mercados_mayoristas[],2,0)</f>
        <v>Valparaíso</v>
      </c>
      <c r="C910" s="4">
        <v>44147</v>
      </c>
      <c r="D910" s="3">
        <f>+VLOOKUP(A910,Codigos_mercados_mayoristas[],3,0)</f>
        <v>5</v>
      </c>
      <c r="E910" s="11" t="s">
        <v>655</v>
      </c>
      <c r="F910" s="3" t="str">
        <f>+VLOOKUP(G910,Codigos_class_frutas[],2,0)</f>
        <v>Oleaginosos</v>
      </c>
      <c r="G910" s="3" t="s">
        <v>225</v>
      </c>
      <c r="H910" s="3" t="s">
        <v>226</v>
      </c>
      <c r="I910" s="3" t="s">
        <v>19</v>
      </c>
      <c r="J910" s="2">
        <v>45</v>
      </c>
      <c r="K910" s="2">
        <v>3300</v>
      </c>
      <c r="L910" s="2">
        <v>3300</v>
      </c>
      <c r="M910" s="2">
        <v>3300</v>
      </c>
      <c r="N910" s="3" t="s">
        <v>227</v>
      </c>
      <c r="O910" s="9" t="s">
        <v>63</v>
      </c>
      <c r="P910" s="2">
        <f>+Precio_diario_frutas[[#This Row],[Precio promedio ponderado]]/Q910</f>
        <v>220</v>
      </c>
      <c r="Q910" s="2">
        <f>+VLOOKUP(Precio_diario_frutas[[#This Row],[Unidad de comercialización]],Codigos_kg[],2,0)</f>
        <v>15</v>
      </c>
    </row>
    <row r="911" spans="1:17" x14ac:dyDescent="0.35">
      <c r="A911" s="8" t="s">
        <v>60</v>
      </c>
      <c r="B911" s="3" t="str">
        <f>+VLOOKUP(A911,Codigos_mercados_mayoristas[],2,0)</f>
        <v>Valparaíso</v>
      </c>
      <c r="C911" s="4">
        <v>44147</v>
      </c>
      <c r="D911" s="3">
        <f>+VLOOKUP(A911,Codigos_mercados_mayoristas[],3,0)</f>
        <v>5</v>
      </c>
      <c r="E911" s="11" t="s">
        <v>655</v>
      </c>
      <c r="F911" s="3" t="str">
        <f>+VLOOKUP(G911,Codigos_class_frutas[],2,0)</f>
        <v>Oleaginosos</v>
      </c>
      <c r="G911" s="3" t="s">
        <v>225</v>
      </c>
      <c r="H911" s="3" t="s">
        <v>226</v>
      </c>
      <c r="I911" s="3" t="s">
        <v>13</v>
      </c>
      <c r="J911" s="2">
        <v>50</v>
      </c>
      <c r="K911" s="2">
        <v>3000</v>
      </c>
      <c r="L911" s="2">
        <v>3000</v>
      </c>
      <c r="M911" s="2">
        <v>3000</v>
      </c>
      <c r="N911" s="3" t="s">
        <v>227</v>
      </c>
      <c r="O911" s="9" t="s">
        <v>63</v>
      </c>
      <c r="P911" s="2">
        <f>+Precio_diario_frutas[[#This Row],[Precio promedio ponderado]]/Q911</f>
        <v>200</v>
      </c>
      <c r="Q911" s="2">
        <f>+VLOOKUP(Precio_diario_frutas[[#This Row],[Unidad de comercialización]],Codigos_kg[],2,0)</f>
        <v>15</v>
      </c>
    </row>
    <row r="912" spans="1:17" x14ac:dyDescent="0.35">
      <c r="A912" s="8" t="s">
        <v>60</v>
      </c>
      <c r="B912" s="3" t="str">
        <f>+VLOOKUP(A912,Codigos_mercados_mayoristas[],2,0)</f>
        <v>Valparaíso</v>
      </c>
      <c r="C912" s="4">
        <v>44147</v>
      </c>
      <c r="D912" s="3">
        <f>+VLOOKUP(A912,Codigos_mercados_mayoristas[],3,0)</f>
        <v>5</v>
      </c>
      <c r="E912" s="11" t="s">
        <v>655</v>
      </c>
      <c r="F912" s="3" t="str">
        <f>+VLOOKUP(G912,Codigos_class_frutas[],2,0)</f>
        <v>Oleaginosos</v>
      </c>
      <c r="G912" s="3" t="s">
        <v>225</v>
      </c>
      <c r="H912" s="3" t="s">
        <v>226</v>
      </c>
      <c r="I912" s="3" t="s">
        <v>16</v>
      </c>
      <c r="J912" s="2">
        <v>50</v>
      </c>
      <c r="K912" s="2">
        <v>2700</v>
      </c>
      <c r="L912" s="2">
        <v>2700</v>
      </c>
      <c r="M912" s="2">
        <v>2700</v>
      </c>
      <c r="N912" s="3" t="s">
        <v>227</v>
      </c>
      <c r="O912" s="9" t="s">
        <v>63</v>
      </c>
      <c r="P912" s="2">
        <f>+Precio_diario_frutas[[#This Row],[Precio promedio ponderado]]/Q912</f>
        <v>180</v>
      </c>
      <c r="Q912" s="2">
        <f>+VLOOKUP(Precio_diario_frutas[[#This Row],[Unidad de comercialización]],Codigos_kg[],2,0)</f>
        <v>15</v>
      </c>
    </row>
    <row r="913" spans="1:17" x14ac:dyDescent="0.35">
      <c r="A913" s="8" t="s">
        <v>60</v>
      </c>
      <c r="B913" s="3" t="str">
        <f>+VLOOKUP(A913,Codigos_mercados_mayoristas[],2,0)</f>
        <v>Valparaíso</v>
      </c>
      <c r="C913" s="4">
        <v>44147</v>
      </c>
      <c r="D913" s="3">
        <f>+VLOOKUP(A913,Codigos_mercados_mayoristas[],3,0)</f>
        <v>5</v>
      </c>
      <c r="E913" s="11" t="s">
        <v>655</v>
      </c>
      <c r="F913" s="3" t="str">
        <f>+VLOOKUP(G913,Codigos_class_frutas[],2,0)</f>
        <v>Frutos de pepita</v>
      </c>
      <c r="G913" s="3" t="s">
        <v>242</v>
      </c>
      <c r="H913" s="3" t="s">
        <v>243</v>
      </c>
      <c r="I913" s="3" t="s">
        <v>200</v>
      </c>
      <c r="J913" s="2">
        <v>87</v>
      </c>
      <c r="K913" s="2">
        <v>13000</v>
      </c>
      <c r="L913" s="2">
        <v>13000</v>
      </c>
      <c r="M913" s="2">
        <v>13000</v>
      </c>
      <c r="N913" s="3" t="s">
        <v>244</v>
      </c>
      <c r="O913" s="9" t="s">
        <v>245</v>
      </c>
      <c r="P913" s="2">
        <f>+Precio_diario_frutas[[#This Row],[Precio promedio ponderado]]/Q913</f>
        <v>722.22222222222217</v>
      </c>
      <c r="Q913" s="2">
        <f>+VLOOKUP(Precio_diario_frutas[[#This Row],[Unidad de comercialización]],Codigos_kg[],2,0)</f>
        <v>18</v>
      </c>
    </row>
    <row r="914" spans="1:17" x14ac:dyDescent="0.35">
      <c r="A914" s="8" t="s">
        <v>60</v>
      </c>
      <c r="B914" s="3" t="str">
        <f>+VLOOKUP(A914,Codigos_mercados_mayoristas[],2,0)</f>
        <v>Valparaíso</v>
      </c>
      <c r="C914" s="4">
        <v>44147</v>
      </c>
      <c r="D914" s="3">
        <f>+VLOOKUP(A914,Codigos_mercados_mayoristas[],3,0)</f>
        <v>5</v>
      </c>
      <c r="E914" s="11" t="s">
        <v>655</v>
      </c>
      <c r="F914" s="3" t="str">
        <f>+VLOOKUP(G914,Codigos_class_frutas[],2,0)</f>
        <v>Frutos de pepita</v>
      </c>
      <c r="G914" s="3" t="s">
        <v>242</v>
      </c>
      <c r="H914" s="3" t="s">
        <v>243</v>
      </c>
      <c r="I914" s="3" t="s">
        <v>235</v>
      </c>
      <c r="J914" s="2">
        <v>78</v>
      </c>
      <c r="K914" s="2">
        <v>14000</v>
      </c>
      <c r="L914" s="2">
        <v>14000</v>
      </c>
      <c r="M914" s="2">
        <v>14000</v>
      </c>
      <c r="N914" s="3" t="s">
        <v>244</v>
      </c>
      <c r="O914" s="9" t="s">
        <v>245</v>
      </c>
      <c r="P914" s="2">
        <f>+Precio_diario_frutas[[#This Row],[Precio promedio ponderado]]/Q914</f>
        <v>777.77777777777783</v>
      </c>
      <c r="Q914" s="2">
        <f>+VLOOKUP(Precio_diario_frutas[[#This Row],[Unidad de comercialización]],Codigos_kg[],2,0)</f>
        <v>18</v>
      </c>
    </row>
    <row r="915" spans="1:17" x14ac:dyDescent="0.35">
      <c r="A915" s="8" t="s">
        <v>60</v>
      </c>
      <c r="B915" s="3" t="str">
        <f>+VLOOKUP(A915,Codigos_mercados_mayoristas[],2,0)</f>
        <v>Valparaíso</v>
      </c>
      <c r="C915" s="4">
        <v>44147</v>
      </c>
      <c r="D915" s="3">
        <f>+VLOOKUP(A915,Codigos_mercados_mayoristas[],3,0)</f>
        <v>5</v>
      </c>
      <c r="E915" s="11" t="s">
        <v>655</v>
      </c>
      <c r="F915" s="3" t="str">
        <f>+VLOOKUP(G915,Codigos_class_frutas[],2,0)</f>
        <v>Frutos de pepita</v>
      </c>
      <c r="G915" s="3" t="s">
        <v>242</v>
      </c>
      <c r="H915" s="3" t="s">
        <v>243</v>
      </c>
      <c r="I915" s="3" t="s">
        <v>19</v>
      </c>
      <c r="J915" s="2">
        <v>98</v>
      </c>
      <c r="K915" s="2">
        <v>12000</v>
      </c>
      <c r="L915" s="2">
        <v>12000</v>
      </c>
      <c r="M915" s="2">
        <v>12000</v>
      </c>
      <c r="N915" s="3" t="s">
        <v>244</v>
      </c>
      <c r="O915" s="9" t="s">
        <v>245</v>
      </c>
      <c r="P915" s="2">
        <f>+Precio_diario_frutas[[#This Row],[Precio promedio ponderado]]/Q915</f>
        <v>666.66666666666663</v>
      </c>
      <c r="Q915" s="2">
        <f>+VLOOKUP(Precio_diario_frutas[[#This Row],[Unidad de comercialización]],Codigos_kg[],2,0)</f>
        <v>18</v>
      </c>
    </row>
    <row r="916" spans="1:17" x14ac:dyDescent="0.35">
      <c r="A916" s="8" t="s">
        <v>60</v>
      </c>
      <c r="B916" s="3" t="str">
        <f>+VLOOKUP(A916,Codigos_mercados_mayoristas[],2,0)</f>
        <v>Valparaíso</v>
      </c>
      <c r="C916" s="4">
        <v>44147</v>
      </c>
      <c r="D916" s="3">
        <f>+VLOOKUP(A916,Codigos_mercados_mayoristas[],3,0)</f>
        <v>5</v>
      </c>
      <c r="E916" s="11" t="s">
        <v>655</v>
      </c>
      <c r="F916" s="3" t="str">
        <f>+VLOOKUP(G916,Codigos_class_frutas[],2,0)</f>
        <v>Frutos de pepita</v>
      </c>
      <c r="G916" s="3" t="s">
        <v>242</v>
      </c>
      <c r="H916" s="3" t="s">
        <v>243</v>
      </c>
      <c r="I916" s="3" t="s">
        <v>13</v>
      </c>
      <c r="J916" s="2">
        <v>85</v>
      </c>
      <c r="K916" s="2">
        <v>11000</v>
      </c>
      <c r="L916" s="2">
        <v>11000</v>
      </c>
      <c r="M916" s="2">
        <v>11000</v>
      </c>
      <c r="N916" s="3" t="s">
        <v>244</v>
      </c>
      <c r="O916" s="9" t="s">
        <v>245</v>
      </c>
      <c r="P916" s="2">
        <f>+Precio_diario_frutas[[#This Row],[Precio promedio ponderado]]/Q916</f>
        <v>611.11111111111109</v>
      </c>
      <c r="Q916" s="2">
        <f>+VLOOKUP(Precio_diario_frutas[[#This Row],[Unidad de comercialización]],Codigos_kg[],2,0)</f>
        <v>18</v>
      </c>
    </row>
    <row r="917" spans="1:17" x14ac:dyDescent="0.35">
      <c r="A917" s="8" t="s">
        <v>60</v>
      </c>
      <c r="B917" s="3" t="str">
        <f>+VLOOKUP(A917,Codigos_mercados_mayoristas[],2,0)</f>
        <v>Valparaíso</v>
      </c>
      <c r="C917" s="4">
        <v>44147</v>
      </c>
      <c r="D917" s="3">
        <f>+VLOOKUP(A917,Codigos_mercados_mayoristas[],3,0)</f>
        <v>5</v>
      </c>
      <c r="E917" s="11" t="s">
        <v>655</v>
      </c>
      <c r="F917" s="3" t="str">
        <f>+VLOOKUP(G917,Codigos_class_frutas[],2,0)</f>
        <v>Frutos de pepita</v>
      </c>
      <c r="G917" s="3" t="s">
        <v>242</v>
      </c>
      <c r="H917" s="3" t="s">
        <v>677</v>
      </c>
      <c r="I917" s="3" t="s">
        <v>19</v>
      </c>
      <c r="J917" s="2">
        <v>65</v>
      </c>
      <c r="K917" s="2">
        <v>12000</v>
      </c>
      <c r="L917" s="2">
        <v>12000</v>
      </c>
      <c r="M917" s="2">
        <v>12000</v>
      </c>
      <c r="N917" s="3" t="s">
        <v>244</v>
      </c>
      <c r="O917" s="9" t="s">
        <v>245</v>
      </c>
      <c r="P917" s="2">
        <f>+Precio_diario_frutas[[#This Row],[Precio promedio ponderado]]/Q917</f>
        <v>666.66666666666663</v>
      </c>
      <c r="Q917" s="2">
        <f>+VLOOKUP(Precio_diario_frutas[[#This Row],[Unidad de comercialización]],Codigos_kg[],2,0)</f>
        <v>18</v>
      </c>
    </row>
    <row r="918" spans="1:17" x14ac:dyDescent="0.35">
      <c r="A918" s="8" t="s">
        <v>60</v>
      </c>
      <c r="B918" s="3" t="str">
        <f>+VLOOKUP(A918,Codigos_mercados_mayoristas[],2,0)</f>
        <v>Valparaíso</v>
      </c>
      <c r="C918" s="4">
        <v>44147</v>
      </c>
      <c r="D918" s="3">
        <f>+VLOOKUP(A918,Codigos_mercados_mayoristas[],3,0)</f>
        <v>5</v>
      </c>
      <c r="E918" s="11" t="s">
        <v>655</v>
      </c>
      <c r="F918" s="3" t="str">
        <f>+VLOOKUP(G918,Codigos_class_frutas[],2,0)</f>
        <v>Frutos de pepita</v>
      </c>
      <c r="G918" s="3" t="s">
        <v>242</v>
      </c>
      <c r="H918" s="3" t="s">
        <v>677</v>
      </c>
      <c r="I918" s="3" t="s">
        <v>13</v>
      </c>
      <c r="J918" s="2">
        <v>60</v>
      </c>
      <c r="K918" s="2">
        <v>11000</v>
      </c>
      <c r="L918" s="2">
        <v>11000</v>
      </c>
      <c r="M918" s="2">
        <v>11000</v>
      </c>
      <c r="N918" s="3" t="s">
        <v>244</v>
      </c>
      <c r="O918" s="9" t="s">
        <v>245</v>
      </c>
      <c r="P918" s="2">
        <f>+Precio_diario_frutas[[#This Row],[Precio promedio ponderado]]/Q918</f>
        <v>611.11111111111109</v>
      </c>
      <c r="Q918" s="2">
        <f>+VLOOKUP(Precio_diario_frutas[[#This Row],[Unidad de comercialización]],Codigos_kg[],2,0)</f>
        <v>18</v>
      </c>
    </row>
    <row r="919" spans="1:17" x14ac:dyDescent="0.35">
      <c r="A919" s="8" t="s">
        <v>60</v>
      </c>
      <c r="B919" s="3" t="str">
        <f>+VLOOKUP(A919,Codigos_mercados_mayoristas[],2,0)</f>
        <v>Valparaíso</v>
      </c>
      <c r="C919" s="4">
        <v>44147</v>
      </c>
      <c r="D919" s="3">
        <f>+VLOOKUP(A919,Codigos_mercados_mayoristas[],3,0)</f>
        <v>5</v>
      </c>
      <c r="E919" s="11" t="s">
        <v>655</v>
      </c>
      <c r="F919" s="3" t="str">
        <f>+VLOOKUP(G919,Codigos_class_frutas[],2,0)</f>
        <v>Tropicales y subtropicales</v>
      </c>
      <c r="G919" s="3" t="s">
        <v>198</v>
      </c>
      <c r="H919" s="3" t="s">
        <v>246</v>
      </c>
      <c r="I919" s="3" t="s">
        <v>19</v>
      </c>
      <c r="J919" s="2">
        <v>162</v>
      </c>
      <c r="K919" s="2">
        <v>20000</v>
      </c>
      <c r="L919" s="2">
        <v>20000</v>
      </c>
      <c r="M919" s="2">
        <v>20000</v>
      </c>
      <c r="N919" s="3" t="s">
        <v>25</v>
      </c>
      <c r="O919" s="9" t="s">
        <v>206</v>
      </c>
      <c r="P919" s="2">
        <f>+Precio_diario_frutas[[#This Row],[Precio promedio ponderado]]/Q919</f>
        <v>1666.6666666666667</v>
      </c>
      <c r="Q919" s="2">
        <f>+VLOOKUP(Precio_diario_frutas[[#This Row],[Unidad de comercialización]],Codigos_kg[],2,0)</f>
        <v>12</v>
      </c>
    </row>
    <row r="920" spans="1:17" x14ac:dyDescent="0.35">
      <c r="A920" s="8" t="s">
        <v>60</v>
      </c>
      <c r="B920" s="3" t="str">
        <f>+VLOOKUP(A920,Codigos_mercados_mayoristas[],2,0)</f>
        <v>Valparaíso</v>
      </c>
      <c r="C920" s="4">
        <v>44147</v>
      </c>
      <c r="D920" s="3">
        <f>+VLOOKUP(A920,Codigos_mercados_mayoristas[],3,0)</f>
        <v>5</v>
      </c>
      <c r="E920" s="11" t="s">
        <v>655</v>
      </c>
      <c r="F920" s="3" t="str">
        <f>+VLOOKUP(G920,Codigos_class_frutas[],2,0)</f>
        <v>Tropicales y subtropicales</v>
      </c>
      <c r="G920" s="3" t="s">
        <v>198</v>
      </c>
      <c r="H920" s="3" t="s">
        <v>246</v>
      </c>
      <c r="I920" s="3" t="s">
        <v>13</v>
      </c>
      <c r="J920" s="2">
        <v>108</v>
      </c>
      <c r="K920" s="2">
        <v>20000</v>
      </c>
      <c r="L920" s="2">
        <v>20000</v>
      </c>
      <c r="M920" s="2">
        <v>20000</v>
      </c>
      <c r="N920" s="3" t="s">
        <v>202</v>
      </c>
      <c r="O920" s="9" t="s">
        <v>206</v>
      </c>
      <c r="P920" s="2">
        <f>+Precio_diario_frutas[[#This Row],[Precio promedio ponderado]]/Q920</f>
        <v>1428.5714285714287</v>
      </c>
      <c r="Q920" s="2">
        <f>+VLOOKUP(Precio_diario_frutas[[#This Row],[Unidad de comercialización]],Codigos_kg[],2,0)</f>
        <v>14</v>
      </c>
    </row>
    <row r="921" spans="1:17" x14ac:dyDescent="0.35">
      <c r="A921" s="8" t="s">
        <v>60</v>
      </c>
      <c r="B921" s="3" t="str">
        <f>+VLOOKUP(A921,Codigos_mercados_mayoristas[],2,0)</f>
        <v>Valparaíso</v>
      </c>
      <c r="C921" s="4">
        <v>44147</v>
      </c>
      <c r="D921" s="3">
        <f>+VLOOKUP(A921,Codigos_mercados_mayoristas[],3,0)</f>
        <v>5</v>
      </c>
      <c r="E921" s="11" t="s">
        <v>655</v>
      </c>
      <c r="F921" s="3" t="str">
        <f>+VLOOKUP(G921,Codigos_class_frutas[],2,0)</f>
        <v>Tropicales y subtropicales</v>
      </c>
      <c r="G921" s="3" t="s">
        <v>204</v>
      </c>
      <c r="H921" s="3" t="s">
        <v>12</v>
      </c>
      <c r="I921" s="3" t="s">
        <v>247</v>
      </c>
      <c r="J921" s="2">
        <v>360</v>
      </c>
      <c r="K921" s="2">
        <v>12500</v>
      </c>
      <c r="L921" s="2">
        <v>12000</v>
      </c>
      <c r="M921" s="2">
        <v>12222</v>
      </c>
      <c r="N921" s="3" t="s">
        <v>147</v>
      </c>
      <c r="O921" s="9" t="s">
        <v>206</v>
      </c>
      <c r="P921" s="2">
        <f>+Precio_diario_frutas[[#This Row],[Precio promedio ponderado]]/Q921</f>
        <v>611.1</v>
      </c>
      <c r="Q921" s="2">
        <f>+VLOOKUP(Precio_diario_frutas[[#This Row],[Unidad de comercialización]],Codigos_kg[],2,0)</f>
        <v>20</v>
      </c>
    </row>
    <row r="922" spans="1:17" x14ac:dyDescent="0.35">
      <c r="A922" s="8" t="s">
        <v>60</v>
      </c>
      <c r="B922" s="3" t="str">
        <f>+VLOOKUP(A922,Codigos_mercados_mayoristas[],2,0)</f>
        <v>Valparaíso</v>
      </c>
      <c r="C922" s="4">
        <v>44147</v>
      </c>
      <c r="D922" s="3">
        <f>+VLOOKUP(A922,Codigos_mercados_mayoristas[],3,0)</f>
        <v>5</v>
      </c>
      <c r="E922" s="11" t="s">
        <v>655</v>
      </c>
      <c r="F922" s="3" t="str">
        <f>+VLOOKUP(G922,Codigos_class_frutas[],2,0)</f>
        <v>Tropicales y subtropicales</v>
      </c>
      <c r="G922" s="3" t="s">
        <v>204</v>
      </c>
      <c r="H922" s="3" t="s">
        <v>12</v>
      </c>
      <c r="I922" s="3" t="s">
        <v>205</v>
      </c>
      <c r="J922" s="2">
        <v>520</v>
      </c>
      <c r="K922" s="2">
        <v>13000</v>
      </c>
      <c r="L922" s="2">
        <v>12500</v>
      </c>
      <c r="M922" s="2">
        <v>12808</v>
      </c>
      <c r="N922" s="3" t="s">
        <v>147</v>
      </c>
      <c r="O922" s="9" t="s">
        <v>206</v>
      </c>
      <c r="P922" s="2">
        <f>+Precio_diario_frutas[[#This Row],[Precio promedio ponderado]]/Q922</f>
        <v>640.4</v>
      </c>
      <c r="Q922" s="2">
        <f>+VLOOKUP(Precio_diario_frutas[[#This Row],[Unidad de comercialización]],Codigos_kg[],2,0)</f>
        <v>20</v>
      </c>
    </row>
    <row r="923" spans="1:17" x14ac:dyDescent="0.35">
      <c r="A923" s="8" t="s">
        <v>60</v>
      </c>
      <c r="B923" s="3" t="str">
        <f>+VLOOKUP(A923,Codigos_mercados_mayoristas[],2,0)</f>
        <v>Valparaíso</v>
      </c>
      <c r="C923" s="4">
        <v>44147</v>
      </c>
      <c r="D923" s="3">
        <f>+VLOOKUP(A923,Codigos_mercados_mayoristas[],3,0)</f>
        <v>5</v>
      </c>
      <c r="E923" s="11" t="s">
        <v>655</v>
      </c>
      <c r="F923" s="3" t="str">
        <f>+VLOOKUP(G923,Codigos_class_frutas[],2,0)</f>
        <v>Uva</v>
      </c>
      <c r="G923" s="3" t="s">
        <v>295</v>
      </c>
      <c r="H923" s="3" t="s">
        <v>679</v>
      </c>
      <c r="I923" s="3" t="s">
        <v>19</v>
      </c>
      <c r="J923" s="2">
        <v>78</v>
      </c>
      <c r="K923" s="2">
        <v>25000</v>
      </c>
      <c r="L923" s="2">
        <v>25000</v>
      </c>
      <c r="M923" s="2">
        <v>25000</v>
      </c>
      <c r="N923" s="3" t="s">
        <v>220</v>
      </c>
      <c r="O923" s="9" t="s">
        <v>680</v>
      </c>
      <c r="P923" s="2">
        <f>+Precio_diario_frutas[[#This Row],[Precio promedio ponderado]]/Q923</f>
        <v>2500</v>
      </c>
      <c r="Q923" s="2">
        <f>+VLOOKUP(Precio_diario_frutas[[#This Row],[Unidad de comercialización]],Codigos_kg[],2,0)</f>
        <v>10</v>
      </c>
    </row>
    <row r="924" spans="1:17" x14ac:dyDescent="0.35">
      <c r="A924" s="8" t="s">
        <v>60</v>
      </c>
      <c r="B924" s="11" t="str">
        <f>+VLOOKUP(A924,Codigos_mercados_mayoristas[],2,0)</f>
        <v>Valparaíso</v>
      </c>
      <c r="C924" s="4">
        <v>44147</v>
      </c>
      <c r="D924" s="11">
        <f>+VLOOKUP(A924,Codigos_mercados_mayoristas[],3,0)</f>
        <v>5</v>
      </c>
      <c r="E924" s="11" t="s">
        <v>655</v>
      </c>
      <c r="F924" s="11" t="str">
        <f>+VLOOKUP(G924,Codigos_class_frutas[],2,0)</f>
        <v>Uva</v>
      </c>
      <c r="G924" s="11" t="s">
        <v>295</v>
      </c>
      <c r="H924" s="11" t="s">
        <v>298</v>
      </c>
      <c r="I924" s="11" t="s">
        <v>19</v>
      </c>
      <c r="J924" s="13">
        <v>70</v>
      </c>
      <c r="K924" s="13">
        <v>35000</v>
      </c>
      <c r="L924" s="13">
        <v>35000</v>
      </c>
      <c r="M924" s="13">
        <v>35000</v>
      </c>
      <c r="N924" s="11" t="s">
        <v>220</v>
      </c>
      <c r="O924" s="14" t="s">
        <v>680</v>
      </c>
      <c r="P924" s="2">
        <f>+Precio_diario_frutas[[#This Row],[Precio promedio ponderado]]/Q924</f>
        <v>3500</v>
      </c>
      <c r="Q924" s="2">
        <f>+VLOOKUP(Precio_diario_frutas[[#This Row],[Unidad de comercialización]],Codigos_kg[],2,0)</f>
        <v>10</v>
      </c>
    </row>
    <row r="925" spans="1:17" x14ac:dyDescent="0.35">
      <c r="A925" s="8" t="s">
        <v>170</v>
      </c>
      <c r="B925" s="3" t="str">
        <f>+VLOOKUP(A925,Codigos_mercados_mayoristas[],2,0)</f>
        <v>Coquimbo</v>
      </c>
      <c r="C925" s="4">
        <v>44147</v>
      </c>
      <c r="D925" s="3">
        <f>+VLOOKUP(A925,Codigos_mercados_mayoristas[],3,0)</f>
        <v>4</v>
      </c>
      <c r="E925" s="11" t="s">
        <v>655</v>
      </c>
      <c r="F925" s="11" t="str">
        <f>+VLOOKUP(G925,Codigos_class_frutas[],2,0)</f>
        <v>Berries</v>
      </c>
      <c r="G925" s="3" t="s">
        <v>207</v>
      </c>
      <c r="H925" s="3" t="s">
        <v>12</v>
      </c>
      <c r="I925" s="3" t="s">
        <v>19</v>
      </c>
      <c r="J925" s="2">
        <v>300</v>
      </c>
      <c r="K925" s="2">
        <v>9000</v>
      </c>
      <c r="L925" s="2">
        <v>8500</v>
      </c>
      <c r="M925" s="2">
        <v>8750</v>
      </c>
      <c r="N925" s="2" t="s">
        <v>208</v>
      </c>
      <c r="O925" s="3" t="s">
        <v>45</v>
      </c>
      <c r="P925" s="2">
        <f>+Precio_diario_frutas[[#This Row],[Precio promedio ponderado]]/Q925</f>
        <v>4375</v>
      </c>
      <c r="Q925" s="2">
        <f>+VLOOKUP(Precio_diario_frutas[[#This Row],[Unidad de comercialización]],Codigos_kg[],2,0)</f>
        <v>2</v>
      </c>
    </row>
    <row r="926" spans="1:17" x14ac:dyDescent="0.35">
      <c r="A926" s="8" t="s">
        <v>170</v>
      </c>
      <c r="B926" s="3" t="str">
        <f>+VLOOKUP(A926,Codigos_mercados_mayoristas[],2,0)</f>
        <v>Coquimbo</v>
      </c>
      <c r="C926" s="4">
        <v>44147</v>
      </c>
      <c r="D926" s="3">
        <f>+VLOOKUP(A926,Codigos_mercados_mayoristas[],3,0)</f>
        <v>4</v>
      </c>
      <c r="E926" s="11" t="s">
        <v>655</v>
      </c>
      <c r="F926" s="11" t="str">
        <f>+VLOOKUP(G926,Codigos_class_frutas[],2,0)</f>
        <v>Otros</v>
      </c>
      <c r="G926" s="3" t="s">
        <v>209</v>
      </c>
      <c r="H926" s="3" t="s">
        <v>210</v>
      </c>
      <c r="I926" s="3" t="s">
        <v>200</v>
      </c>
      <c r="J926" s="2">
        <v>200</v>
      </c>
      <c r="K926" s="2">
        <v>14000</v>
      </c>
      <c r="L926" s="2">
        <v>13500</v>
      </c>
      <c r="M926" s="2">
        <v>13750</v>
      </c>
      <c r="N926" s="2" t="s">
        <v>211</v>
      </c>
      <c r="O926" s="3" t="s">
        <v>45</v>
      </c>
      <c r="P926" s="2">
        <f>+Precio_diario_frutas[[#This Row],[Precio promedio ponderado]]/Q926</f>
        <v>1718.75</v>
      </c>
      <c r="Q926" s="2">
        <f>+VLOOKUP(Precio_diario_frutas[[#This Row],[Unidad de comercialización]],Codigos_kg[],2,0)</f>
        <v>8</v>
      </c>
    </row>
    <row r="927" spans="1:17" x14ac:dyDescent="0.35">
      <c r="A927" s="8" t="s">
        <v>170</v>
      </c>
      <c r="B927" s="3" t="str">
        <f>+VLOOKUP(A927,Codigos_mercados_mayoristas[],2,0)</f>
        <v>Coquimbo</v>
      </c>
      <c r="C927" s="4">
        <v>44147</v>
      </c>
      <c r="D927" s="3">
        <f>+VLOOKUP(A927,Codigos_mercados_mayoristas[],3,0)</f>
        <v>4</v>
      </c>
      <c r="E927" s="11" t="s">
        <v>655</v>
      </c>
      <c r="F927" s="11" t="str">
        <f>+VLOOKUP(G927,Codigos_class_frutas[],2,0)</f>
        <v>Otros</v>
      </c>
      <c r="G927" s="3" t="s">
        <v>209</v>
      </c>
      <c r="H927" s="3" t="s">
        <v>210</v>
      </c>
      <c r="I927" s="3" t="s">
        <v>19</v>
      </c>
      <c r="J927" s="2">
        <v>300</v>
      </c>
      <c r="K927" s="2">
        <v>12000</v>
      </c>
      <c r="L927" s="2">
        <v>11500</v>
      </c>
      <c r="M927" s="2">
        <v>11750</v>
      </c>
      <c r="N927" s="2" t="s">
        <v>211</v>
      </c>
      <c r="O927" s="3" t="s">
        <v>45</v>
      </c>
      <c r="P927" s="2">
        <f>+Precio_diario_frutas[[#This Row],[Precio promedio ponderado]]/Q927</f>
        <v>1468.75</v>
      </c>
      <c r="Q927" s="2">
        <f>+VLOOKUP(Precio_diario_frutas[[#This Row],[Unidad de comercialización]],Codigos_kg[],2,0)</f>
        <v>8</v>
      </c>
    </row>
    <row r="928" spans="1:17" x14ac:dyDescent="0.35">
      <c r="A928" s="8" t="s">
        <v>170</v>
      </c>
      <c r="B928" s="3" t="str">
        <f>+VLOOKUP(A928,Codigos_mercados_mayoristas[],2,0)</f>
        <v>Coquimbo</v>
      </c>
      <c r="C928" s="4">
        <v>44147</v>
      </c>
      <c r="D928" s="3">
        <f>+VLOOKUP(A928,Codigos_mercados_mayoristas[],3,0)</f>
        <v>4</v>
      </c>
      <c r="E928" s="11" t="s">
        <v>655</v>
      </c>
      <c r="F928" s="11" t="str">
        <f>+VLOOKUP(G928,Codigos_class_frutas[],2,0)</f>
        <v>Otros</v>
      </c>
      <c r="G928" s="3" t="s">
        <v>209</v>
      </c>
      <c r="H928" s="3" t="s">
        <v>210</v>
      </c>
      <c r="I928" s="3" t="s">
        <v>13</v>
      </c>
      <c r="J928" s="2">
        <v>240</v>
      </c>
      <c r="K928" s="2">
        <v>9500</v>
      </c>
      <c r="L928" s="2">
        <v>9000</v>
      </c>
      <c r="M928" s="2">
        <v>9250</v>
      </c>
      <c r="N928" s="2" t="s">
        <v>211</v>
      </c>
      <c r="O928" s="3" t="s">
        <v>45</v>
      </c>
      <c r="P928" s="2">
        <f>+Precio_diario_frutas[[#This Row],[Precio promedio ponderado]]/Q928</f>
        <v>1156.25</v>
      </c>
      <c r="Q928" s="2">
        <f>+VLOOKUP(Precio_diario_frutas[[#This Row],[Unidad de comercialización]],Codigos_kg[],2,0)</f>
        <v>8</v>
      </c>
    </row>
    <row r="929" spans="1:17" x14ac:dyDescent="0.35">
      <c r="A929" s="8" t="s">
        <v>170</v>
      </c>
      <c r="B929" s="3" t="str">
        <f>+VLOOKUP(A929,Codigos_mercados_mayoristas[],2,0)</f>
        <v>Coquimbo</v>
      </c>
      <c r="C929" s="4">
        <v>44147</v>
      </c>
      <c r="D929" s="3">
        <f>+VLOOKUP(A929,Codigos_mercados_mayoristas[],3,0)</f>
        <v>4</v>
      </c>
      <c r="E929" s="11" t="s">
        <v>655</v>
      </c>
      <c r="F929" s="11" t="str">
        <f>+VLOOKUP(G929,Codigos_class_frutas[],2,0)</f>
        <v>Frutos de hueso (carozo)</v>
      </c>
      <c r="G929" s="3" t="s">
        <v>277</v>
      </c>
      <c r="H929" s="3" t="s">
        <v>278</v>
      </c>
      <c r="I929" s="3" t="s">
        <v>19</v>
      </c>
      <c r="J929" s="2">
        <v>300</v>
      </c>
      <c r="K929" s="2">
        <v>13000</v>
      </c>
      <c r="L929" s="2">
        <v>12500</v>
      </c>
      <c r="M929" s="2">
        <v>12750</v>
      </c>
      <c r="N929" s="2" t="s">
        <v>279</v>
      </c>
      <c r="O929" s="3" t="s">
        <v>45</v>
      </c>
      <c r="P929" s="2">
        <f>+Precio_diario_frutas[[#This Row],[Precio promedio ponderado]]/Q929</f>
        <v>1275</v>
      </c>
      <c r="Q929" s="2">
        <f>+VLOOKUP(Precio_diario_frutas[[#This Row],[Unidad de comercialización]],Codigos_kg[],2,0)</f>
        <v>10</v>
      </c>
    </row>
    <row r="930" spans="1:17" x14ac:dyDescent="0.35">
      <c r="A930" s="8" t="s">
        <v>170</v>
      </c>
      <c r="B930" s="3" t="str">
        <f>+VLOOKUP(A930,Codigos_mercados_mayoristas[],2,0)</f>
        <v>Coquimbo</v>
      </c>
      <c r="C930" s="4">
        <v>44147</v>
      </c>
      <c r="D930" s="3">
        <f>+VLOOKUP(A930,Codigos_mercados_mayoristas[],3,0)</f>
        <v>4</v>
      </c>
      <c r="E930" s="11" t="s">
        <v>655</v>
      </c>
      <c r="F930" s="11" t="str">
        <f>+VLOOKUP(G930,Codigos_class_frutas[],2,0)</f>
        <v>Berries</v>
      </c>
      <c r="G930" s="3" t="s">
        <v>212</v>
      </c>
      <c r="H930" s="3" t="s">
        <v>12</v>
      </c>
      <c r="I930" s="3" t="s">
        <v>200</v>
      </c>
      <c r="J930" s="2">
        <v>200</v>
      </c>
      <c r="K930" s="2">
        <v>17000</v>
      </c>
      <c r="L930" s="2">
        <v>16500</v>
      </c>
      <c r="M930" s="2">
        <v>16750</v>
      </c>
      <c r="N930" s="2" t="s">
        <v>213</v>
      </c>
      <c r="O930" s="3" t="s">
        <v>155</v>
      </c>
      <c r="P930" s="2">
        <f>+Precio_diario_frutas[[#This Row],[Precio promedio ponderado]]/Q930</f>
        <v>2392.8571428571427</v>
      </c>
      <c r="Q930" s="2">
        <f>+VLOOKUP(Precio_diario_frutas[[#This Row],[Unidad de comercialización]],Codigos_kg[],2,0)</f>
        <v>7</v>
      </c>
    </row>
    <row r="931" spans="1:17" x14ac:dyDescent="0.35">
      <c r="A931" s="8" t="s">
        <v>170</v>
      </c>
      <c r="B931" s="3" t="str">
        <f>+VLOOKUP(A931,Codigos_mercados_mayoristas[],2,0)</f>
        <v>Coquimbo</v>
      </c>
      <c r="C931" s="4">
        <v>44147</v>
      </c>
      <c r="D931" s="3">
        <f>+VLOOKUP(A931,Codigos_mercados_mayoristas[],3,0)</f>
        <v>4</v>
      </c>
      <c r="E931" s="11" t="s">
        <v>655</v>
      </c>
      <c r="F931" s="11" t="str">
        <f>+VLOOKUP(G931,Codigos_class_frutas[],2,0)</f>
        <v>Berries</v>
      </c>
      <c r="G931" s="3" t="s">
        <v>212</v>
      </c>
      <c r="H931" s="3" t="s">
        <v>12</v>
      </c>
      <c r="I931" s="3" t="s">
        <v>19</v>
      </c>
      <c r="J931" s="2">
        <v>300</v>
      </c>
      <c r="K931" s="2">
        <v>15000</v>
      </c>
      <c r="L931" s="2">
        <v>14500</v>
      </c>
      <c r="M931" s="2">
        <v>14750</v>
      </c>
      <c r="N931" s="2" t="s">
        <v>213</v>
      </c>
      <c r="O931" s="3" t="s">
        <v>155</v>
      </c>
      <c r="P931" s="2">
        <f>+Precio_diario_frutas[[#This Row],[Precio promedio ponderado]]/Q931</f>
        <v>2107.1428571428573</v>
      </c>
      <c r="Q931" s="2">
        <f>+VLOOKUP(Precio_diario_frutas[[#This Row],[Unidad de comercialización]],Codigos_kg[],2,0)</f>
        <v>7</v>
      </c>
    </row>
    <row r="932" spans="1:17" x14ac:dyDescent="0.35">
      <c r="A932" s="8" t="s">
        <v>170</v>
      </c>
      <c r="B932" s="3" t="str">
        <f>+VLOOKUP(A932,Codigos_mercados_mayoristas[],2,0)</f>
        <v>Coquimbo</v>
      </c>
      <c r="C932" s="4">
        <v>44147</v>
      </c>
      <c r="D932" s="3">
        <f>+VLOOKUP(A932,Codigos_mercados_mayoristas[],3,0)</f>
        <v>4</v>
      </c>
      <c r="E932" s="11" t="s">
        <v>655</v>
      </c>
      <c r="F932" s="11" t="str">
        <f>+VLOOKUP(G932,Codigos_class_frutas[],2,0)</f>
        <v>Berries</v>
      </c>
      <c r="G932" s="3" t="s">
        <v>212</v>
      </c>
      <c r="H932" s="3" t="s">
        <v>12</v>
      </c>
      <c r="I932" s="3" t="s">
        <v>13</v>
      </c>
      <c r="J932" s="2">
        <v>240</v>
      </c>
      <c r="K932" s="2">
        <v>13000</v>
      </c>
      <c r="L932" s="2">
        <v>12500</v>
      </c>
      <c r="M932" s="2">
        <v>12750</v>
      </c>
      <c r="N932" s="2" t="s">
        <v>213</v>
      </c>
      <c r="O932" s="3" t="s">
        <v>155</v>
      </c>
      <c r="P932" s="2">
        <f>+Precio_diario_frutas[[#This Row],[Precio promedio ponderado]]/Q932</f>
        <v>1821.4285714285713</v>
      </c>
      <c r="Q932" s="2">
        <f>+VLOOKUP(Precio_diario_frutas[[#This Row],[Unidad de comercialización]],Codigos_kg[],2,0)</f>
        <v>7</v>
      </c>
    </row>
    <row r="933" spans="1:17" x14ac:dyDescent="0.35">
      <c r="A933" s="8" t="s">
        <v>170</v>
      </c>
      <c r="B933" s="3" t="str">
        <f>+VLOOKUP(A933,Codigos_mercados_mayoristas[],2,0)</f>
        <v>Coquimbo</v>
      </c>
      <c r="C933" s="4">
        <v>44147</v>
      </c>
      <c r="D933" s="3">
        <f>+VLOOKUP(A933,Codigos_mercados_mayoristas[],3,0)</f>
        <v>4</v>
      </c>
      <c r="E933" s="11" t="s">
        <v>655</v>
      </c>
      <c r="F933" s="11" t="str">
        <f>+VLOOKUP(G933,Codigos_class_frutas[],2,0)</f>
        <v>Cítricos</v>
      </c>
      <c r="G933" s="3" t="s">
        <v>214</v>
      </c>
      <c r="H933" s="3" t="s">
        <v>12</v>
      </c>
      <c r="I933" s="3" t="s">
        <v>215</v>
      </c>
      <c r="J933" s="2">
        <v>540</v>
      </c>
      <c r="K933" s="2">
        <v>6000</v>
      </c>
      <c r="L933" s="2">
        <v>5800</v>
      </c>
      <c r="M933" s="2">
        <v>5900</v>
      </c>
      <c r="N933" s="2" t="s">
        <v>121</v>
      </c>
      <c r="O933" s="3" t="s">
        <v>45</v>
      </c>
      <c r="P933" s="2">
        <f>+Precio_diario_frutas[[#This Row],[Precio promedio ponderado]]/Q933</f>
        <v>327.77777777777777</v>
      </c>
      <c r="Q933" s="2">
        <f>+VLOOKUP(Precio_diario_frutas[[#This Row],[Unidad de comercialización]],Codigos_kg[],2,0)</f>
        <v>18</v>
      </c>
    </row>
    <row r="934" spans="1:17" x14ac:dyDescent="0.35">
      <c r="A934" s="8" t="s">
        <v>170</v>
      </c>
      <c r="B934" s="3" t="str">
        <f>+VLOOKUP(A934,Codigos_mercados_mayoristas[],2,0)</f>
        <v>Coquimbo</v>
      </c>
      <c r="C934" s="4">
        <v>44147</v>
      </c>
      <c r="D934" s="3">
        <f>+VLOOKUP(A934,Codigos_mercados_mayoristas[],3,0)</f>
        <v>4</v>
      </c>
      <c r="E934" s="11" t="s">
        <v>655</v>
      </c>
      <c r="F934" s="11" t="str">
        <f>+VLOOKUP(G934,Codigos_class_frutas[],2,0)</f>
        <v>Cítricos</v>
      </c>
      <c r="G934" s="3" t="s">
        <v>214</v>
      </c>
      <c r="H934" s="3" t="s">
        <v>12</v>
      </c>
      <c r="I934" s="3" t="s">
        <v>215</v>
      </c>
      <c r="J934" s="2">
        <v>600</v>
      </c>
      <c r="K934" s="2">
        <v>6000</v>
      </c>
      <c r="L934" s="2">
        <v>5800</v>
      </c>
      <c r="M934" s="2">
        <v>5900</v>
      </c>
      <c r="N934" s="2" t="s">
        <v>121</v>
      </c>
      <c r="O934" s="3" t="s">
        <v>139</v>
      </c>
      <c r="P934" s="2">
        <f>+Precio_diario_frutas[[#This Row],[Precio promedio ponderado]]/Q934</f>
        <v>327.77777777777777</v>
      </c>
      <c r="Q934" s="2">
        <f>+VLOOKUP(Precio_diario_frutas[[#This Row],[Unidad de comercialización]],Codigos_kg[],2,0)</f>
        <v>18</v>
      </c>
    </row>
    <row r="935" spans="1:17" x14ac:dyDescent="0.35">
      <c r="A935" s="8" t="s">
        <v>170</v>
      </c>
      <c r="B935" s="3" t="str">
        <f>+VLOOKUP(A935,Codigos_mercados_mayoristas[],2,0)</f>
        <v>Coquimbo</v>
      </c>
      <c r="C935" s="4">
        <v>44147</v>
      </c>
      <c r="D935" s="3">
        <f>+VLOOKUP(A935,Codigos_mercados_mayoristas[],3,0)</f>
        <v>4</v>
      </c>
      <c r="E935" s="11" t="s">
        <v>655</v>
      </c>
      <c r="F935" s="11" t="str">
        <f>+VLOOKUP(G935,Codigos_class_frutas[],2,0)</f>
        <v>Cítricos</v>
      </c>
      <c r="G935" s="3" t="s">
        <v>214</v>
      </c>
      <c r="H935" s="3" t="s">
        <v>12</v>
      </c>
      <c r="I935" s="3" t="s">
        <v>216</v>
      </c>
      <c r="J935" s="2">
        <v>510</v>
      </c>
      <c r="K935" s="2">
        <v>4500</v>
      </c>
      <c r="L935" s="2">
        <v>4300</v>
      </c>
      <c r="M935" s="2">
        <v>4394</v>
      </c>
      <c r="N935" s="2" t="s">
        <v>121</v>
      </c>
      <c r="O935" s="3" t="s">
        <v>45</v>
      </c>
      <c r="P935" s="2">
        <f>+Precio_diario_frutas[[#This Row],[Precio promedio ponderado]]/Q935</f>
        <v>244.11111111111111</v>
      </c>
      <c r="Q935" s="2">
        <f>+VLOOKUP(Precio_diario_frutas[[#This Row],[Unidad de comercialización]],Codigos_kg[],2,0)</f>
        <v>18</v>
      </c>
    </row>
    <row r="936" spans="1:17" x14ac:dyDescent="0.35">
      <c r="A936" s="8" t="s">
        <v>170</v>
      </c>
      <c r="B936" s="3" t="str">
        <f>+VLOOKUP(A936,Codigos_mercados_mayoristas[],2,0)</f>
        <v>Coquimbo</v>
      </c>
      <c r="C936" s="4">
        <v>44147</v>
      </c>
      <c r="D936" s="3">
        <f>+VLOOKUP(A936,Codigos_mercados_mayoristas[],3,0)</f>
        <v>4</v>
      </c>
      <c r="E936" s="11" t="s">
        <v>655</v>
      </c>
      <c r="F936" s="11" t="str">
        <f>+VLOOKUP(G936,Codigos_class_frutas[],2,0)</f>
        <v>Cítricos</v>
      </c>
      <c r="G936" s="3" t="s">
        <v>214</v>
      </c>
      <c r="H936" s="3" t="s">
        <v>12</v>
      </c>
      <c r="I936" s="3" t="s">
        <v>216</v>
      </c>
      <c r="J936" s="2">
        <v>540</v>
      </c>
      <c r="K936" s="2">
        <v>4500</v>
      </c>
      <c r="L936" s="2">
        <v>4300</v>
      </c>
      <c r="M936" s="2">
        <v>4400</v>
      </c>
      <c r="N936" s="2" t="s">
        <v>121</v>
      </c>
      <c r="O936" s="3" t="s">
        <v>139</v>
      </c>
      <c r="P936" s="2">
        <f>+Precio_diario_frutas[[#This Row],[Precio promedio ponderado]]/Q936</f>
        <v>244.44444444444446</v>
      </c>
      <c r="Q936" s="2">
        <f>+VLOOKUP(Precio_diario_frutas[[#This Row],[Unidad de comercialización]],Codigos_kg[],2,0)</f>
        <v>18</v>
      </c>
    </row>
    <row r="937" spans="1:17" x14ac:dyDescent="0.35">
      <c r="A937" s="8" t="s">
        <v>170</v>
      </c>
      <c r="B937" s="3" t="str">
        <f>+VLOOKUP(A937,Codigos_mercados_mayoristas[],2,0)</f>
        <v>Coquimbo</v>
      </c>
      <c r="C937" s="4">
        <v>44147</v>
      </c>
      <c r="D937" s="3">
        <f>+VLOOKUP(A937,Codigos_mercados_mayoristas[],3,0)</f>
        <v>4</v>
      </c>
      <c r="E937" s="11" t="s">
        <v>655</v>
      </c>
      <c r="F937" s="11" t="str">
        <f>+VLOOKUP(G937,Codigos_class_frutas[],2,0)</f>
        <v>Cítricos</v>
      </c>
      <c r="G937" s="3" t="s">
        <v>214</v>
      </c>
      <c r="H937" s="3" t="s">
        <v>12</v>
      </c>
      <c r="I937" s="3" t="s">
        <v>217</v>
      </c>
      <c r="J937" s="2">
        <v>390</v>
      </c>
      <c r="K937" s="2">
        <v>3500</v>
      </c>
      <c r="L937" s="2">
        <v>3300</v>
      </c>
      <c r="M937" s="2">
        <v>3408</v>
      </c>
      <c r="N937" s="2" t="s">
        <v>121</v>
      </c>
      <c r="O937" s="3" t="s">
        <v>45</v>
      </c>
      <c r="P937" s="2">
        <f>+Precio_diario_frutas[[#This Row],[Precio promedio ponderado]]/Q937</f>
        <v>189.33333333333334</v>
      </c>
      <c r="Q937" s="2">
        <f>+VLOOKUP(Precio_diario_frutas[[#This Row],[Unidad de comercialización]],Codigos_kg[],2,0)</f>
        <v>18</v>
      </c>
    </row>
    <row r="938" spans="1:17" x14ac:dyDescent="0.35">
      <c r="A938" s="8" t="s">
        <v>170</v>
      </c>
      <c r="B938" s="3" t="str">
        <f>+VLOOKUP(A938,Codigos_mercados_mayoristas[],2,0)</f>
        <v>Coquimbo</v>
      </c>
      <c r="C938" s="4">
        <v>44147</v>
      </c>
      <c r="D938" s="3">
        <f>+VLOOKUP(A938,Codigos_mercados_mayoristas[],3,0)</f>
        <v>4</v>
      </c>
      <c r="E938" s="11" t="s">
        <v>655</v>
      </c>
      <c r="F938" s="11" t="str">
        <f>+VLOOKUP(G938,Codigos_class_frutas[],2,0)</f>
        <v>Cítricos</v>
      </c>
      <c r="G938" s="3" t="s">
        <v>214</v>
      </c>
      <c r="H938" s="3" t="s">
        <v>12</v>
      </c>
      <c r="I938" s="3" t="s">
        <v>217</v>
      </c>
      <c r="J938" s="2">
        <v>480</v>
      </c>
      <c r="K938" s="2">
        <v>3500</v>
      </c>
      <c r="L938" s="2">
        <v>3300</v>
      </c>
      <c r="M938" s="2">
        <v>3400</v>
      </c>
      <c r="N938" s="2" t="s">
        <v>121</v>
      </c>
      <c r="O938" s="3" t="s">
        <v>139</v>
      </c>
      <c r="P938" s="2">
        <f>+Precio_diario_frutas[[#This Row],[Precio promedio ponderado]]/Q938</f>
        <v>188.88888888888889</v>
      </c>
      <c r="Q938" s="2">
        <f>+VLOOKUP(Precio_diario_frutas[[#This Row],[Unidad de comercialización]],Codigos_kg[],2,0)</f>
        <v>18</v>
      </c>
    </row>
    <row r="939" spans="1:17" x14ac:dyDescent="0.35">
      <c r="A939" s="8" t="s">
        <v>170</v>
      </c>
      <c r="B939" s="3" t="str">
        <f>+VLOOKUP(A939,Codigos_mercados_mayoristas[],2,0)</f>
        <v>Coquimbo</v>
      </c>
      <c r="C939" s="4">
        <v>44147</v>
      </c>
      <c r="D939" s="3">
        <f>+VLOOKUP(A939,Codigos_mercados_mayoristas[],3,0)</f>
        <v>4</v>
      </c>
      <c r="E939" s="11" t="s">
        <v>655</v>
      </c>
      <c r="F939" s="11" t="str">
        <f>+VLOOKUP(G939,Codigos_class_frutas[],2,0)</f>
        <v>Cítricos</v>
      </c>
      <c r="G939" s="3" t="s">
        <v>218</v>
      </c>
      <c r="H939" s="3" t="s">
        <v>219</v>
      </c>
      <c r="I939" s="3" t="s">
        <v>200</v>
      </c>
      <c r="J939" s="2">
        <v>300</v>
      </c>
      <c r="K939" s="2">
        <v>6500</v>
      </c>
      <c r="L939" s="2">
        <v>6000</v>
      </c>
      <c r="M939" s="2">
        <v>6250</v>
      </c>
      <c r="N939" s="2" t="s">
        <v>220</v>
      </c>
      <c r="O939" s="3" t="s">
        <v>45</v>
      </c>
      <c r="P939" s="2">
        <f>+Precio_diario_frutas[[#This Row],[Precio promedio ponderado]]/Q939</f>
        <v>625</v>
      </c>
      <c r="Q939" s="2">
        <f>+VLOOKUP(Precio_diario_frutas[[#This Row],[Unidad de comercialización]],Codigos_kg[],2,0)</f>
        <v>10</v>
      </c>
    </row>
    <row r="940" spans="1:17" x14ac:dyDescent="0.35">
      <c r="A940" s="8" t="s">
        <v>170</v>
      </c>
      <c r="B940" s="3" t="str">
        <f>+VLOOKUP(A940,Codigos_mercados_mayoristas[],2,0)</f>
        <v>Coquimbo</v>
      </c>
      <c r="C940" s="4">
        <v>44147</v>
      </c>
      <c r="D940" s="3">
        <f>+VLOOKUP(A940,Codigos_mercados_mayoristas[],3,0)</f>
        <v>4</v>
      </c>
      <c r="E940" s="11" t="s">
        <v>655</v>
      </c>
      <c r="F940" s="11" t="str">
        <f>+VLOOKUP(G940,Codigos_class_frutas[],2,0)</f>
        <v>Cítricos</v>
      </c>
      <c r="G940" s="3" t="s">
        <v>218</v>
      </c>
      <c r="H940" s="3" t="s">
        <v>219</v>
      </c>
      <c r="I940" s="3" t="s">
        <v>19</v>
      </c>
      <c r="J940" s="2">
        <v>400</v>
      </c>
      <c r="K940" s="2">
        <v>5500</v>
      </c>
      <c r="L940" s="2">
        <v>5000</v>
      </c>
      <c r="M940" s="2">
        <v>5250</v>
      </c>
      <c r="N940" s="2" t="s">
        <v>220</v>
      </c>
      <c r="O940" s="3" t="s">
        <v>45</v>
      </c>
      <c r="P940" s="2">
        <f>+Precio_diario_frutas[[#This Row],[Precio promedio ponderado]]/Q940</f>
        <v>525</v>
      </c>
      <c r="Q940" s="2">
        <f>+VLOOKUP(Precio_diario_frutas[[#This Row],[Unidad de comercialización]],Codigos_kg[],2,0)</f>
        <v>10</v>
      </c>
    </row>
    <row r="941" spans="1:17" x14ac:dyDescent="0.35">
      <c r="A941" s="8" t="s">
        <v>170</v>
      </c>
      <c r="B941" s="3" t="str">
        <f>+VLOOKUP(A941,Codigos_mercados_mayoristas[],2,0)</f>
        <v>Coquimbo</v>
      </c>
      <c r="C941" s="4">
        <v>44147</v>
      </c>
      <c r="D941" s="3">
        <f>+VLOOKUP(A941,Codigos_mercados_mayoristas[],3,0)</f>
        <v>4</v>
      </c>
      <c r="E941" s="11" t="s">
        <v>655</v>
      </c>
      <c r="F941" s="11" t="str">
        <f>+VLOOKUP(G941,Codigos_class_frutas[],2,0)</f>
        <v>Cítricos</v>
      </c>
      <c r="G941" s="3" t="s">
        <v>218</v>
      </c>
      <c r="H941" s="3" t="s">
        <v>219</v>
      </c>
      <c r="I941" s="3" t="s">
        <v>13</v>
      </c>
      <c r="J941" s="2">
        <v>300</v>
      </c>
      <c r="K941" s="2">
        <v>4500</v>
      </c>
      <c r="L941" s="2">
        <v>4000</v>
      </c>
      <c r="M941" s="2">
        <v>4250</v>
      </c>
      <c r="N941" s="2" t="s">
        <v>220</v>
      </c>
      <c r="O941" s="3" t="s">
        <v>45</v>
      </c>
      <c r="P941" s="2">
        <f>+Precio_diario_frutas[[#This Row],[Precio promedio ponderado]]/Q941</f>
        <v>425</v>
      </c>
      <c r="Q941" s="2">
        <f>+VLOOKUP(Precio_diario_frutas[[#This Row],[Unidad de comercialización]],Codigos_kg[],2,0)</f>
        <v>10</v>
      </c>
    </row>
    <row r="942" spans="1:17" x14ac:dyDescent="0.35">
      <c r="A942" s="8" t="s">
        <v>170</v>
      </c>
      <c r="B942" s="3" t="str">
        <f>+VLOOKUP(A942,Codigos_mercados_mayoristas[],2,0)</f>
        <v>Coquimbo</v>
      </c>
      <c r="C942" s="4">
        <v>44147</v>
      </c>
      <c r="D942" s="3">
        <f>+VLOOKUP(A942,Codigos_mercados_mayoristas[],3,0)</f>
        <v>4</v>
      </c>
      <c r="E942" s="11" t="s">
        <v>655</v>
      </c>
      <c r="F942" s="11" t="str">
        <f>+VLOOKUP(G942,Codigos_class_frutas[],2,0)</f>
        <v>Cítricos</v>
      </c>
      <c r="G942" s="3" t="s">
        <v>218</v>
      </c>
      <c r="H942" s="3" t="s">
        <v>219</v>
      </c>
      <c r="I942" s="3" t="s">
        <v>16</v>
      </c>
      <c r="J942" s="2">
        <v>240</v>
      </c>
      <c r="K942" s="2">
        <v>3500</v>
      </c>
      <c r="L942" s="2">
        <v>3000</v>
      </c>
      <c r="M942" s="2">
        <v>3250</v>
      </c>
      <c r="N942" s="2" t="s">
        <v>220</v>
      </c>
      <c r="O942" s="3" t="s">
        <v>45</v>
      </c>
      <c r="P942" s="2">
        <f>+Precio_diario_frutas[[#This Row],[Precio promedio ponderado]]/Q942</f>
        <v>325</v>
      </c>
      <c r="Q942" s="2">
        <f>+VLOOKUP(Precio_diario_frutas[[#This Row],[Unidad de comercialización]],Codigos_kg[],2,0)</f>
        <v>10</v>
      </c>
    </row>
    <row r="943" spans="1:17" x14ac:dyDescent="0.35">
      <c r="A943" s="8" t="s">
        <v>170</v>
      </c>
      <c r="B943" s="3" t="str">
        <f>+VLOOKUP(A943,Codigos_mercados_mayoristas[],2,0)</f>
        <v>Coquimbo</v>
      </c>
      <c r="C943" s="4">
        <v>44147</v>
      </c>
      <c r="D943" s="3">
        <f>+VLOOKUP(A943,Codigos_mercados_mayoristas[],3,0)</f>
        <v>4</v>
      </c>
      <c r="E943" s="11" t="s">
        <v>655</v>
      </c>
      <c r="F943" s="11" t="str">
        <f>+VLOOKUP(G943,Codigos_class_frutas[],2,0)</f>
        <v>Tropicales y subtropicales</v>
      </c>
      <c r="G943" s="3" t="s">
        <v>229</v>
      </c>
      <c r="H943" s="3" t="s">
        <v>12</v>
      </c>
      <c r="I943" s="3" t="s">
        <v>19</v>
      </c>
      <c r="J943" s="2">
        <v>400</v>
      </c>
      <c r="K943" s="2">
        <v>7000</v>
      </c>
      <c r="L943" s="2">
        <v>6500</v>
      </c>
      <c r="M943" s="2">
        <v>6750</v>
      </c>
      <c r="N943" s="2" t="s">
        <v>230</v>
      </c>
      <c r="O943" s="3" t="s">
        <v>34</v>
      </c>
      <c r="P943" s="2">
        <f>+Precio_diario_frutas[[#This Row],[Precio promedio ponderado]]/Q943</f>
        <v>1687.5</v>
      </c>
      <c r="Q943" s="2">
        <f>+VLOOKUP(Precio_diario_frutas[[#This Row],[Unidad de comercialización]],Codigos_kg[],2,0)</f>
        <v>4</v>
      </c>
    </row>
    <row r="944" spans="1:17" x14ac:dyDescent="0.35">
      <c r="A944" s="8" t="s">
        <v>170</v>
      </c>
      <c r="B944" s="3" t="str">
        <f>+VLOOKUP(A944,Codigos_mercados_mayoristas[],2,0)</f>
        <v>Coquimbo</v>
      </c>
      <c r="C944" s="4">
        <v>44147</v>
      </c>
      <c r="D944" s="3">
        <f>+VLOOKUP(A944,Codigos_mercados_mayoristas[],3,0)</f>
        <v>4</v>
      </c>
      <c r="E944" s="11" t="s">
        <v>655</v>
      </c>
      <c r="F944" s="11" t="str">
        <f>+VLOOKUP(G944,Codigos_class_frutas[],2,0)</f>
        <v>Tropicales y subtropicales</v>
      </c>
      <c r="G944" s="3" t="s">
        <v>229</v>
      </c>
      <c r="H944" s="3" t="s">
        <v>12</v>
      </c>
      <c r="I944" s="3" t="s">
        <v>13</v>
      </c>
      <c r="J944" s="2">
        <v>400</v>
      </c>
      <c r="K944" s="2">
        <v>7000</v>
      </c>
      <c r="L944" s="2">
        <v>6500</v>
      </c>
      <c r="M944" s="2">
        <v>6750</v>
      </c>
      <c r="N944" s="2" t="s">
        <v>230</v>
      </c>
      <c r="O944" s="3" t="s">
        <v>34</v>
      </c>
      <c r="P944" s="2">
        <f>+Precio_diario_frutas[[#This Row],[Precio promedio ponderado]]/Q944</f>
        <v>1687.5</v>
      </c>
      <c r="Q944" s="2">
        <f>+VLOOKUP(Precio_diario_frutas[[#This Row],[Unidad de comercialización]],Codigos_kg[],2,0)</f>
        <v>4</v>
      </c>
    </row>
    <row r="945" spans="1:17" x14ac:dyDescent="0.35">
      <c r="A945" s="8" t="s">
        <v>170</v>
      </c>
      <c r="B945" s="3" t="str">
        <f>+VLOOKUP(A945,Codigos_mercados_mayoristas[],2,0)</f>
        <v>Coquimbo</v>
      </c>
      <c r="C945" s="4">
        <v>44147</v>
      </c>
      <c r="D945" s="3">
        <f>+VLOOKUP(A945,Codigos_mercados_mayoristas[],3,0)</f>
        <v>4</v>
      </c>
      <c r="E945" s="11" t="s">
        <v>655</v>
      </c>
      <c r="F945" s="11" t="str">
        <f>+VLOOKUP(G945,Codigos_class_frutas[],2,0)</f>
        <v>Frutos de pepita</v>
      </c>
      <c r="G945" s="3" t="s">
        <v>231</v>
      </c>
      <c r="H945" s="3" t="s">
        <v>232</v>
      </c>
      <c r="I945" s="3" t="s">
        <v>200</v>
      </c>
      <c r="J945" s="2">
        <v>12</v>
      </c>
      <c r="K945" s="2">
        <v>260000</v>
      </c>
      <c r="L945" s="2">
        <v>255000</v>
      </c>
      <c r="M945" s="2">
        <v>257500</v>
      </c>
      <c r="N945" s="2" t="s">
        <v>223</v>
      </c>
      <c r="O945" s="3" t="s">
        <v>252</v>
      </c>
      <c r="P945" s="2">
        <f>+Precio_diario_frutas[[#This Row],[Precio promedio ponderado]]/Q945</f>
        <v>643.75</v>
      </c>
      <c r="Q945" s="2">
        <f>+VLOOKUP(Precio_diario_frutas[[#This Row],[Unidad de comercialización]],Codigos_kg[],2,0)</f>
        <v>400</v>
      </c>
    </row>
    <row r="946" spans="1:17" x14ac:dyDescent="0.35">
      <c r="A946" s="8" t="s">
        <v>170</v>
      </c>
      <c r="B946" s="3" t="str">
        <f>+VLOOKUP(A946,Codigos_mercados_mayoristas[],2,0)</f>
        <v>Coquimbo</v>
      </c>
      <c r="C946" s="4">
        <v>44147</v>
      </c>
      <c r="D946" s="3">
        <f>+VLOOKUP(A946,Codigos_mercados_mayoristas[],3,0)</f>
        <v>4</v>
      </c>
      <c r="E946" s="11" t="s">
        <v>655</v>
      </c>
      <c r="F946" s="11" t="str">
        <f>+VLOOKUP(G946,Codigos_class_frutas[],2,0)</f>
        <v>Frutos de pepita</v>
      </c>
      <c r="G946" s="3" t="s">
        <v>231</v>
      </c>
      <c r="H946" s="3" t="s">
        <v>232</v>
      </c>
      <c r="I946" s="3" t="s">
        <v>19</v>
      </c>
      <c r="J946" s="2">
        <v>20</v>
      </c>
      <c r="K946" s="2">
        <v>230000</v>
      </c>
      <c r="L946" s="2">
        <v>225000</v>
      </c>
      <c r="M946" s="2">
        <v>227500</v>
      </c>
      <c r="N946" s="2" t="s">
        <v>223</v>
      </c>
      <c r="O946" s="3" t="s">
        <v>252</v>
      </c>
      <c r="P946" s="2">
        <f>+Precio_diario_frutas[[#This Row],[Precio promedio ponderado]]/Q946</f>
        <v>568.75</v>
      </c>
      <c r="Q946" s="2">
        <f>+VLOOKUP(Precio_diario_frutas[[#This Row],[Unidad de comercialización]],Codigos_kg[],2,0)</f>
        <v>400</v>
      </c>
    </row>
    <row r="947" spans="1:17" x14ac:dyDescent="0.35">
      <c r="A947" s="8" t="s">
        <v>170</v>
      </c>
      <c r="B947" s="3" t="str">
        <f>+VLOOKUP(A947,Codigos_mercados_mayoristas[],2,0)</f>
        <v>Coquimbo</v>
      </c>
      <c r="C947" s="4">
        <v>44147</v>
      </c>
      <c r="D947" s="3">
        <f>+VLOOKUP(A947,Codigos_mercados_mayoristas[],3,0)</f>
        <v>4</v>
      </c>
      <c r="E947" s="11" t="s">
        <v>655</v>
      </c>
      <c r="F947" s="11" t="str">
        <f>+VLOOKUP(G947,Codigos_class_frutas[],2,0)</f>
        <v>Frutos de pepita</v>
      </c>
      <c r="G947" s="3" t="s">
        <v>231</v>
      </c>
      <c r="H947" s="3" t="s">
        <v>232</v>
      </c>
      <c r="I947" s="3" t="s">
        <v>13</v>
      </c>
      <c r="J947" s="2">
        <v>20</v>
      </c>
      <c r="K947" s="2">
        <v>210000</v>
      </c>
      <c r="L947" s="2">
        <v>205000</v>
      </c>
      <c r="M947" s="2">
        <v>207500</v>
      </c>
      <c r="N947" s="2" t="s">
        <v>223</v>
      </c>
      <c r="O947" s="3" t="s">
        <v>252</v>
      </c>
      <c r="P947" s="2">
        <f>+Precio_diario_frutas[[#This Row],[Precio promedio ponderado]]/Q947</f>
        <v>518.75</v>
      </c>
      <c r="Q947" s="2">
        <f>+VLOOKUP(Precio_diario_frutas[[#This Row],[Unidad de comercialización]],Codigos_kg[],2,0)</f>
        <v>400</v>
      </c>
    </row>
    <row r="948" spans="1:17" x14ac:dyDescent="0.35">
      <c r="A948" s="8" t="s">
        <v>170</v>
      </c>
      <c r="B948" s="3" t="str">
        <f>+VLOOKUP(A948,Codigos_mercados_mayoristas[],2,0)</f>
        <v>Coquimbo</v>
      </c>
      <c r="C948" s="4">
        <v>44147</v>
      </c>
      <c r="D948" s="3">
        <f>+VLOOKUP(A948,Codigos_mercados_mayoristas[],3,0)</f>
        <v>4</v>
      </c>
      <c r="E948" s="11" t="s">
        <v>655</v>
      </c>
      <c r="F948" s="11" t="str">
        <f>+VLOOKUP(G948,Codigos_class_frutas[],2,0)</f>
        <v>Frutos de pepita</v>
      </c>
      <c r="G948" s="3" t="s">
        <v>231</v>
      </c>
      <c r="H948" s="3" t="s">
        <v>236</v>
      </c>
      <c r="I948" s="3" t="s">
        <v>200</v>
      </c>
      <c r="J948" s="2">
        <v>16</v>
      </c>
      <c r="K948" s="2">
        <v>260000</v>
      </c>
      <c r="L948" s="2">
        <v>255000</v>
      </c>
      <c r="M948" s="2">
        <v>257500</v>
      </c>
      <c r="N948" s="2" t="s">
        <v>223</v>
      </c>
      <c r="O948" s="3" t="s">
        <v>252</v>
      </c>
      <c r="P948" s="2">
        <f>+Precio_diario_frutas[[#This Row],[Precio promedio ponderado]]/Q948</f>
        <v>643.75</v>
      </c>
      <c r="Q948" s="2">
        <f>+VLOOKUP(Precio_diario_frutas[[#This Row],[Unidad de comercialización]],Codigos_kg[],2,0)</f>
        <v>400</v>
      </c>
    </row>
    <row r="949" spans="1:17" x14ac:dyDescent="0.35">
      <c r="A949" s="8" t="s">
        <v>170</v>
      </c>
      <c r="B949" s="3" t="str">
        <f>+VLOOKUP(A949,Codigos_mercados_mayoristas[],2,0)</f>
        <v>Coquimbo</v>
      </c>
      <c r="C949" s="4">
        <v>44147</v>
      </c>
      <c r="D949" s="3">
        <f>+VLOOKUP(A949,Codigos_mercados_mayoristas[],3,0)</f>
        <v>4</v>
      </c>
      <c r="E949" s="11" t="s">
        <v>655</v>
      </c>
      <c r="F949" s="11" t="str">
        <f>+VLOOKUP(G949,Codigos_class_frutas[],2,0)</f>
        <v>Frutos de pepita</v>
      </c>
      <c r="G949" s="3" t="s">
        <v>231</v>
      </c>
      <c r="H949" s="3" t="s">
        <v>236</v>
      </c>
      <c r="I949" s="3" t="s">
        <v>19</v>
      </c>
      <c r="J949" s="2">
        <v>20</v>
      </c>
      <c r="K949" s="2">
        <v>240000</v>
      </c>
      <c r="L949" s="2">
        <v>235000</v>
      </c>
      <c r="M949" s="2">
        <v>237500</v>
      </c>
      <c r="N949" s="2" t="s">
        <v>223</v>
      </c>
      <c r="O949" s="3" t="s">
        <v>252</v>
      </c>
      <c r="P949" s="2">
        <f>+Precio_diario_frutas[[#This Row],[Precio promedio ponderado]]/Q949</f>
        <v>593.75</v>
      </c>
      <c r="Q949" s="2">
        <f>+VLOOKUP(Precio_diario_frutas[[#This Row],[Unidad de comercialización]],Codigos_kg[],2,0)</f>
        <v>400</v>
      </c>
    </row>
    <row r="950" spans="1:17" x14ac:dyDescent="0.35">
      <c r="A950" s="8" t="s">
        <v>170</v>
      </c>
      <c r="B950" s="3" t="str">
        <f>+VLOOKUP(A950,Codigos_mercados_mayoristas[],2,0)</f>
        <v>Coquimbo</v>
      </c>
      <c r="C950" s="4">
        <v>44147</v>
      </c>
      <c r="D950" s="3">
        <f>+VLOOKUP(A950,Codigos_mercados_mayoristas[],3,0)</f>
        <v>4</v>
      </c>
      <c r="E950" s="11" t="s">
        <v>655</v>
      </c>
      <c r="F950" s="11" t="str">
        <f>+VLOOKUP(G950,Codigos_class_frutas[],2,0)</f>
        <v>Frutos de pepita</v>
      </c>
      <c r="G950" s="3" t="s">
        <v>231</v>
      </c>
      <c r="H950" s="3" t="s">
        <v>236</v>
      </c>
      <c r="I950" s="3" t="s">
        <v>13</v>
      </c>
      <c r="J950" s="2">
        <v>20</v>
      </c>
      <c r="K950" s="2">
        <v>210000</v>
      </c>
      <c r="L950" s="2">
        <v>205000</v>
      </c>
      <c r="M950" s="2">
        <v>207500</v>
      </c>
      <c r="N950" s="2" t="s">
        <v>223</v>
      </c>
      <c r="O950" s="3" t="s">
        <v>252</v>
      </c>
      <c r="P950" s="2">
        <f>+Precio_diario_frutas[[#This Row],[Precio promedio ponderado]]/Q950</f>
        <v>518.75</v>
      </c>
      <c r="Q950" s="2">
        <f>+VLOOKUP(Precio_diario_frutas[[#This Row],[Unidad de comercialización]],Codigos_kg[],2,0)</f>
        <v>400</v>
      </c>
    </row>
    <row r="951" spans="1:17" x14ac:dyDescent="0.35">
      <c r="A951" s="8" t="s">
        <v>170</v>
      </c>
      <c r="B951" s="3" t="str">
        <f>+VLOOKUP(A951,Codigos_mercados_mayoristas[],2,0)</f>
        <v>Coquimbo</v>
      </c>
      <c r="C951" s="4">
        <v>44147</v>
      </c>
      <c r="D951" s="3">
        <f>+VLOOKUP(A951,Codigos_mercados_mayoristas[],3,0)</f>
        <v>4</v>
      </c>
      <c r="E951" s="11" t="s">
        <v>655</v>
      </c>
      <c r="F951" s="11" t="str">
        <f>+VLOOKUP(G951,Codigos_class_frutas[],2,0)</f>
        <v>Frutos de pepita</v>
      </c>
      <c r="G951" s="3" t="s">
        <v>231</v>
      </c>
      <c r="H951" s="3" t="s">
        <v>237</v>
      </c>
      <c r="I951" s="3" t="s">
        <v>19</v>
      </c>
      <c r="J951" s="2">
        <v>16</v>
      </c>
      <c r="K951" s="2">
        <v>210000</v>
      </c>
      <c r="L951" s="2">
        <v>205000</v>
      </c>
      <c r="M951" s="2">
        <v>207500</v>
      </c>
      <c r="N951" s="2" t="s">
        <v>223</v>
      </c>
      <c r="O951" s="3" t="s">
        <v>252</v>
      </c>
      <c r="P951" s="2">
        <f>+Precio_diario_frutas[[#This Row],[Precio promedio ponderado]]/Q951</f>
        <v>518.75</v>
      </c>
      <c r="Q951" s="2">
        <f>+VLOOKUP(Precio_diario_frutas[[#This Row],[Unidad de comercialización]],Codigos_kg[],2,0)</f>
        <v>400</v>
      </c>
    </row>
    <row r="952" spans="1:17" x14ac:dyDescent="0.35">
      <c r="A952" s="8" t="s">
        <v>170</v>
      </c>
      <c r="B952" s="3" t="str">
        <f>+VLOOKUP(A952,Codigos_mercados_mayoristas[],2,0)</f>
        <v>Coquimbo</v>
      </c>
      <c r="C952" s="4">
        <v>44147</v>
      </c>
      <c r="D952" s="3">
        <f>+VLOOKUP(A952,Codigos_mercados_mayoristas[],3,0)</f>
        <v>4</v>
      </c>
      <c r="E952" s="11" t="s">
        <v>655</v>
      </c>
      <c r="F952" s="11" t="str">
        <f>+VLOOKUP(G952,Codigos_class_frutas[],2,0)</f>
        <v>Frutos de pepita</v>
      </c>
      <c r="G952" s="3" t="s">
        <v>231</v>
      </c>
      <c r="H952" s="3" t="s">
        <v>237</v>
      </c>
      <c r="I952" s="3" t="s">
        <v>13</v>
      </c>
      <c r="J952" s="2">
        <v>16</v>
      </c>
      <c r="K952" s="2">
        <v>190000</v>
      </c>
      <c r="L952" s="2">
        <v>185000</v>
      </c>
      <c r="M952" s="2">
        <v>187500</v>
      </c>
      <c r="N952" s="2" t="s">
        <v>223</v>
      </c>
      <c r="O952" s="3" t="s">
        <v>252</v>
      </c>
      <c r="P952" s="2">
        <f>+Precio_diario_frutas[[#This Row],[Precio promedio ponderado]]/Q952</f>
        <v>468.75</v>
      </c>
      <c r="Q952" s="2">
        <f>+VLOOKUP(Precio_diario_frutas[[#This Row],[Unidad de comercialización]],Codigos_kg[],2,0)</f>
        <v>400</v>
      </c>
    </row>
    <row r="953" spans="1:17" x14ac:dyDescent="0.35">
      <c r="A953" s="8" t="s">
        <v>170</v>
      </c>
      <c r="B953" s="3" t="str">
        <f>+VLOOKUP(A953,Codigos_mercados_mayoristas[],2,0)</f>
        <v>Coquimbo</v>
      </c>
      <c r="C953" s="4">
        <v>44147</v>
      </c>
      <c r="D953" s="3">
        <f>+VLOOKUP(A953,Codigos_mercados_mayoristas[],3,0)</f>
        <v>4</v>
      </c>
      <c r="E953" s="11" t="s">
        <v>655</v>
      </c>
      <c r="F953" s="11" t="str">
        <f>+VLOOKUP(G953,Codigos_class_frutas[],2,0)</f>
        <v>Cítricos</v>
      </c>
      <c r="G953" s="3" t="s">
        <v>221</v>
      </c>
      <c r="H953" s="3" t="s">
        <v>224</v>
      </c>
      <c r="I953" s="3" t="s">
        <v>200</v>
      </c>
      <c r="J953" s="2">
        <v>20</v>
      </c>
      <c r="K953" s="2">
        <v>325000</v>
      </c>
      <c r="L953" s="2">
        <v>320000</v>
      </c>
      <c r="M953" s="2">
        <v>322500</v>
      </c>
      <c r="N953" s="2" t="s">
        <v>223</v>
      </c>
      <c r="O953" s="3" t="s">
        <v>45</v>
      </c>
      <c r="P953" s="2">
        <f>+Precio_diario_frutas[[#This Row],[Precio promedio ponderado]]/Q953</f>
        <v>806.25</v>
      </c>
      <c r="Q953" s="2">
        <f>+VLOOKUP(Precio_diario_frutas[[#This Row],[Unidad de comercialización]],Codigos_kg[],2,0)</f>
        <v>400</v>
      </c>
    </row>
    <row r="954" spans="1:17" x14ac:dyDescent="0.35">
      <c r="A954" s="8" t="s">
        <v>170</v>
      </c>
      <c r="B954" s="3" t="str">
        <f>+VLOOKUP(A954,Codigos_mercados_mayoristas[],2,0)</f>
        <v>Coquimbo</v>
      </c>
      <c r="C954" s="4">
        <v>44147</v>
      </c>
      <c r="D954" s="3">
        <f>+VLOOKUP(A954,Codigos_mercados_mayoristas[],3,0)</f>
        <v>4</v>
      </c>
      <c r="E954" s="11" t="s">
        <v>655</v>
      </c>
      <c r="F954" s="11" t="str">
        <f>+VLOOKUP(G954,Codigos_class_frutas[],2,0)</f>
        <v>Cítricos</v>
      </c>
      <c r="G954" s="3" t="s">
        <v>221</v>
      </c>
      <c r="H954" s="3" t="s">
        <v>224</v>
      </c>
      <c r="I954" s="3" t="s">
        <v>19</v>
      </c>
      <c r="J954" s="2">
        <v>20</v>
      </c>
      <c r="K954" s="2">
        <v>305000</v>
      </c>
      <c r="L954" s="2">
        <v>300000</v>
      </c>
      <c r="M954" s="2">
        <v>302500</v>
      </c>
      <c r="N954" s="2" t="s">
        <v>223</v>
      </c>
      <c r="O954" s="3" t="s">
        <v>45</v>
      </c>
      <c r="P954" s="2">
        <f>+Precio_diario_frutas[[#This Row],[Precio promedio ponderado]]/Q954</f>
        <v>756.25</v>
      </c>
      <c r="Q954" s="2">
        <f>+VLOOKUP(Precio_diario_frutas[[#This Row],[Unidad de comercialización]],Codigos_kg[],2,0)</f>
        <v>400</v>
      </c>
    </row>
    <row r="955" spans="1:17" x14ac:dyDescent="0.35">
      <c r="A955" s="8" t="s">
        <v>170</v>
      </c>
      <c r="B955" s="3" t="str">
        <f>+VLOOKUP(A955,Codigos_mercados_mayoristas[],2,0)</f>
        <v>Coquimbo</v>
      </c>
      <c r="C955" s="4">
        <v>44147</v>
      </c>
      <c r="D955" s="3">
        <f>+VLOOKUP(A955,Codigos_mercados_mayoristas[],3,0)</f>
        <v>4</v>
      </c>
      <c r="E955" s="11" t="s">
        <v>655</v>
      </c>
      <c r="F955" s="11" t="str">
        <f>+VLOOKUP(G955,Codigos_class_frutas[],2,0)</f>
        <v>Oleaginosos</v>
      </c>
      <c r="G955" s="3" t="s">
        <v>225</v>
      </c>
      <c r="H955" s="3" t="s">
        <v>226</v>
      </c>
      <c r="I955" s="3" t="s">
        <v>200</v>
      </c>
      <c r="J955" s="2">
        <v>300</v>
      </c>
      <c r="K955" s="2">
        <v>3400</v>
      </c>
      <c r="L955" s="2">
        <v>3300</v>
      </c>
      <c r="M955" s="2">
        <v>3350</v>
      </c>
      <c r="N955" s="2" t="s">
        <v>227</v>
      </c>
      <c r="O955" s="3" t="s">
        <v>45</v>
      </c>
      <c r="P955" s="2">
        <f>+Precio_diario_frutas[[#This Row],[Precio promedio ponderado]]/Q955</f>
        <v>223.33333333333334</v>
      </c>
      <c r="Q955" s="2">
        <f>+VLOOKUP(Precio_diario_frutas[[#This Row],[Unidad de comercialización]],Codigos_kg[],2,0)</f>
        <v>15</v>
      </c>
    </row>
    <row r="956" spans="1:17" x14ac:dyDescent="0.35">
      <c r="A956" s="8" t="s">
        <v>170</v>
      </c>
      <c r="B956" s="3" t="str">
        <f>+VLOOKUP(A956,Codigos_mercados_mayoristas[],2,0)</f>
        <v>Coquimbo</v>
      </c>
      <c r="C956" s="4">
        <v>44147</v>
      </c>
      <c r="D956" s="3">
        <f>+VLOOKUP(A956,Codigos_mercados_mayoristas[],3,0)</f>
        <v>4</v>
      </c>
      <c r="E956" s="11" t="s">
        <v>655</v>
      </c>
      <c r="F956" s="11" t="str">
        <f>+VLOOKUP(G956,Codigos_class_frutas[],2,0)</f>
        <v>Oleaginosos</v>
      </c>
      <c r="G956" s="3" t="s">
        <v>225</v>
      </c>
      <c r="H956" s="3" t="s">
        <v>226</v>
      </c>
      <c r="I956" s="3" t="s">
        <v>19</v>
      </c>
      <c r="J956" s="2">
        <v>300</v>
      </c>
      <c r="K956" s="2">
        <v>3100</v>
      </c>
      <c r="L956" s="2">
        <v>3000</v>
      </c>
      <c r="M956" s="2">
        <v>3050</v>
      </c>
      <c r="N956" s="2" t="s">
        <v>227</v>
      </c>
      <c r="O956" s="3" t="s">
        <v>45</v>
      </c>
      <c r="P956" s="2">
        <f>+Precio_diario_frutas[[#This Row],[Precio promedio ponderado]]/Q956</f>
        <v>203.33333333333334</v>
      </c>
      <c r="Q956" s="2">
        <f>+VLOOKUP(Precio_diario_frutas[[#This Row],[Unidad de comercialización]],Codigos_kg[],2,0)</f>
        <v>15</v>
      </c>
    </row>
    <row r="957" spans="1:17" x14ac:dyDescent="0.35">
      <c r="A957" s="8" t="s">
        <v>170</v>
      </c>
      <c r="B957" s="3" t="str">
        <f>+VLOOKUP(A957,Codigos_mercados_mayoristas[],2,0)</f>
        <v>Coquimbo</v>
      </c>
      <c r="C957" s="4">
        <v>44147</v>
      </c>
      <c r="D957" s="3">
        <f>+VLOOKUP(A957,Codigos_mercados_mayoristas[],3,0)</f>
        <v>4</v>
      </c>
      <c r="E957" s="11" t="s">
        <v>655</v>
      </c>
      <c r="F957" s="11" t="str">
        <f>+VLOOKUP(G957,Codigos_class_frutas[],2,0)</f>
        <v>Oleaginosos</v>
      </c>
      <c r="G957" s="3" t="s">
        <v>225</v>
      </c>
      <c r="H957" s="3" t="s">
        <v>226</v>
      </c>
      <c r="I957" s="3" t="s">
        <v>13</v>
      </c>
      <c r="J957" s="2">
        <v>240</v>
      </c>
      <c r="K957" s="2">
        <v>2800</v>
      </c>
      <c r="L957" s="2">
        <v>2700</v>
      </c>
      <c r="M957" s="2">
        <v>2750</v>
      </c>
      <c r="N957" s="2" t="s">
        <v>227</v>
      </c>
      <c r="O957" s="3" t="s">
        <v>45</v>
      </c>
      <c r="P957" s="2">
        <f>+Precio_diario_frutas[[#This Row],[Precio promedio ponderado]]/Q957</f>
        <v>183.33333333333334</v>
      </c>
      <c r="Q957" s="2">
        <f>+VLOOKUP(Precio_diario_frutas[[#This Row],[Unidad de comercialización]],Codigos_kg[],2,0)</f>
        <v>15</v>
      </c>
    </row>
    <row r="958" spans="1:17" x14ac:dyDescent="0.35">
      <c r="A958" s="8" t="s">
        <v>170</v>
      </c>
      <c r="B958" s="3" t="str">
        <f>+VLOOKUP(A958,Codigos_mercados_mayoristas[],2,0)</f>
        <v>Coquimbo</v>
      </c>
      <c r="C958" s="4">
        <v>44147</v>
      </c>
      <c r="D958" s="3">
        <f>+VLOOKUP(A958,Codigos_mercados_mayoristas[],3,0)</f>
        <v>4</v>
      </c>
      <c r="E958" s="11" t="s">
        <v>655</v>
      </c>
      <c r="F958" s="11" t="str">
        <f>+VLOOKUP(G958,Codigos_class_frutas[],2,0)</f>
        <v>Tropicales y subtropicales</v>
      </c>
      <c r="G958" s="3" t="s">
        <v>198</v>
      </c>
      <c r="H958" s="3" t="s">
        <v>246</v>
      </c>
      <c r="I958" s="3" t="s">
        <v>200</v>
      </c>
      <c r="J958" s="2">
        <v>216</v>
      </c>
      <c r="K958" s="2">
        <v>23000</v>
      </c>
      <c r="L958" s="2">
        <v>22500</v>
      </c>
      <c r="M958" s="2">
        <v>22750</v>
      </c>
      <c r="N958" s="2" t="s">
        <v>88</v>
      </c>
      <c r="O958" s="3" t="s">
        <v>206</v>
      </c>
      <c r="P958" s="2">
        <f>+Precio_diario_frutas[[#This Row],[Precio promedio ponderado]]/Q958</f>
        <v>2275</v>
      </c>
      <c r="Q958" s="2">
        <f>+VLOOKUP(Precio_diario_frutas[[#This Row],[Unidad de comercialización]],Codigos_kg[],2,0)</f>
        <v>10</v>
      </c>
    </row>
    <row r="959" spans="1:17" x14ac:dyDescent="0.35">
      <c r="A959" s="8" t="s">
        <v>170</v>
      </c>
      <c r="B959" s="3" t="str">
        <f>+VLOOKUP(A959,Codigos_mercados_mayoristas[],2,0)</f>
        <v>Coquimbo</v>
      </c>
      <c r="C959" s="4">
        <v>44147</v>
      </c>
      <c r="D959" s="3">
        <f>+VLOOKUP(A959,Codigos_mercados_mayoristas[],3,0)</f>
        <v>4</v>
      </c>
      <c r="E959" s="11" t="s">
        <v>655</v>
      </c>
      <c r="F959" s="11" t="str">
        <f>+VLOOKUP(G959,Codigos_class_frutas[],2,0)</f>
        <v>Tropicales y subtropicales</v>
      </c>
      <c r="G959" s="3" t="s">
        <v>198</v>
      </c>
      <c r="H959" s="3" t="s">
        <v>246</v>
      </c>
      <c r="I959" s="3" t="s">
        <v>19</v>
      </c>
      <c r="J959" s="2">
        <v>216</v>
      </c>
      <c r="K959" s="2">
        <v>23000</v>
      </c>
      <c r="L959" s="2">
        <v>22500</v>
      </c>
      <c r="M959" s="2">
        <v>22750</v>
      </c>
      <c r="N959" s="2" t="s">
        <v>25</v>
      </c>
      <c r="O959" s="3" t="s">
        <v>206</v>
      </c>
      <c r="P959" s="2">
        <f>+Precio_diario_frutas[[#This Row],[Precio promedio ponderado]]/Q959</f>
        <v>1895.8333333333333</v>
      </c>
      <c r="Q959" s="2">
        <f>+VLOOKUP(Precio_diario_frutas[[#This Row],[Unidad de comercialización]],Codigos_kg[],2,0)</f>
        <v>12</v>
      </c>
    </row>
    <row r="960" spans="1:17" x14ac:dyDescent="0.35">
      <c r="A960" s="8" t="s">
        <v>170</v>
      </c>
      <c r="B960" s="3" t="str">
        <f>+VLOOKUP(A960,Codigos_mercados_mayoristas[],2,0)</f>
        <v>Coquimbo</v>
      </c>
      <c r="C960" s="4">
        <v>44147</v>
      </c>
      <c r="D960" s="3">
        <f>+VLOOKUP(A960,Codigos_mercados_mayoristas[],3,0)</f>
        <v>4</v>
      </c>
      <c r="E960" s="11" t="s">
        <v>655</v>
      </c>
      <c r="F960" s="11" t="str">
        <f>+VLOOKUP(G960,Codigos_class_frutas[],2,0)</f>
        <v>Tropicales y subtropicales</v>
      </c>
      <c r="G960" s="3" t="s">
        <v>198</v>
      </c>
      <c r="H960" s="3" t="s">
        <v>246</v>
      </c>
      <c r="I960" s="3" t="s">
        <v>13</v>
      </c>
      <c r="J960" s="2">
        <v>216</v>
      </c>
      <c r="K960" s="2">
        <v>23000</v>
      </c>
      <c r="L960" s="2">
        <v>22500</v>
      </c>
      <c r="M960" s="2">
        <v>22750</v>
      </c>
      <c r="N960" s="2" t="s">
        <v>202</v>
      </c>
      <c r="O960" s="3" t="s">
        <v>206</v>
      </c>
      <c r="P960" s="2">
        <f>+Precio_diario_frutas[[#This Row],[Precio promedio ponderado]]/Q960</f>
        <v>1625</v>
      </c>
      <c r="Q960" s="2">
        <f>+VLOOKUP(Precio_diario_frutas[[#This Row],[Unidad de comercialización]],Codigos_kg[],2,0)</f>
        <v>14</v>
      </c>
    </row>
    <row r="961" spans="1:17" x14ac:dyDescent="0.35">
      <c r="A961" s="8" t="s">
        <v>170</v>
      </c>
      <c r="B961" s="3" t="str">
        <f>+VLOOKUP(A961,Codigos_mercados_mayoristas[],2,0)</f>
        <v>Coquimbo</v>
      </c>
      <c r="C961" s="4">
        <v>44147</v>
      </c>
      <c r="D961" s="3">
        <f>+VLOOKUP(A961,Codigos_mercados_mayoristas[],3,0)</f>
        <v>4</v>
      </c>
      <c r="E961" s="11" t="s">
        <v>655</v>
      </c>
      <c r="F961" s="11" t="str">
        <f>+VLOOKUP(G961,Codigos_class_frutas[],2,0)</f>
        <v>Tropicales y subtropicales</v>
      </c>
      <c r="G961" s="3" t="s">
        <v>204</v>
      </c>
      <c r="H961" s="3" t="s">
        <v>12</v>
      </c>
      <c r="I961" s="3" t="s">
        <v>205</v>
      </c>
      <c r="J961" s="2">
        <v>80</v>
      </c>
      <c r="K961" s="2">
        <v>15000</v>
      </c>
      <c r="L961" s="2">
        <v>15000</v>
      </c>
      <c r="M961" s="2">
        <v>15000</v>
      </c>
      <c r="N961" s="2" t="s">
        <v>147</v>
      </c>
      <c r="O961" s="3" t="s">
        <v>206</v>
      </c>
      <c r="P961" s="2">
        <f>+Precio_diario_frutas[[#This Row],[Precio promedio ponderado]]/Q961</f>
        <v>750</v>
      </c>
      <c r="Q961" s="2">
        <f>+VLOOKUP(Precio_diario_frutas[[#This Row],[Unidad de comercialización]],Codigos_kg[],2,0)</f>
        <v>20</v>
      </c>
    </row>
    <row r="962" spans="1:17" x14ac:dyDescent="0.35">
      <c r="A962" s="8" t="s">
        <v>170</v>
      </c>
      <c r="B962" s="3" t="str">
        <f>+VLOOKUP(A962,Codigos_mercados_mayoristas[],2,0)</f>
        <v>Coquimbo</v>
      </c>
      <c r="C962" s="4">
        <v>44147</v>
      </c>
      <c r="D962" s="3">
        <f>+VLOOKUP(A962,Codigos_mercados_mayoristas[],3,0)</f>
        <v>4</v>
      </c>
      <c r="E962" s="11" t="s">
        <v>655</v>
      </c>
      <c r="F962" s="11" t="str">
        <f>+VLOOKUP(G962,Codigos_class_frutas[],2,0)</f>
        <v>Tropicales y subtropicales</v>
      </c>
      <c r="G962" s="3" t="s">
        <v>204</v>
      </c>
      <c r="H962" s="3" t="s">
        <v>12</v>
      </c>
      <c r="I962" s="3" t="s">
        <v>275</v>
      </c>
      <c r="J962" s="2">
        <v>120</v>
      </c>
      <c r="K962" s="2">
        <v>16500</v>
      </c>
      <c r="L962" s="2">
        <v>16500</v>
      </c>
      <c r="M962" s="2">
        <v>16500</v>
      </c>
      <c r="N962" s="2" t="s">
        <v>147</v>
      </c>
      <c r="O962" s="3" t="s">
        <v>206</v>
      </c>
      <c r="P962" s="2">
        <f>+Precio_diario_frutas[[#This Row],[Precio promedio ponderado]]/Q962</f>
        <v>825</v>
      </c>
      <c r="Q962" s="2">
        <f>+VLOOKUP(Precio_diario_frutas[[#This Row],[Unidad de comercialización]],Codigos_kg[],2,0)</f>
        <v>20</v>
      </c>
    </row>
    <row r="963" spans="1:17" x14ac:dyDescent="0.35">
      <c r="A963" s="8" t="s">
        <v>170</v>
      </c>
      <c r="B963" s="11" t="str">
        <f>+VLOOKUP(A963,Codigos_mercados_mayoristas[],2,0)</f>
        <v>Coquimbo</v>
      </c>
      <c r="C963" s="4">
        <v>44147</v>
      </c>
      <c r="D963" s="11">
        <f>+VLOOKUP(A963,Codigos_mercados_mayoristas[],3,0)</f>
        <v>4</v>
      </c>
      <c r="E963" s="11" t="s">
        <v>655</v>
      </c>
      <c r="F963" s="11" t="str">
        <f>+VLOOKUP(G963,Codigos_class_frutas[],2,0)</f>
        <v>Tropicales y subtropicales</v>
      </c>
      <c r="G963" s="3" t="s">
        <v>204</v>
      </c>
      <c r="H963" s="3" t="s">
        <v>12</v>
      </c>
      <c r="I963" s="3" t="s">
        <v>255</v>
      </c>
      <c r="J963" s="2">
        <v>120</v>
      </c>
      <c r="K963" s="2">
        <v>17000</v>
      </c>
      <c r="L963" s="2">
        <v>17000</v>
      </c>
      <c r="M963" s="2">
        <v>17000</v>
      </c>
      <c r="N963" s="2" t="s">
        <v>147</v>
      </c>
      <c r="O963" s="11" t="s">
        <v>206</v>
      </c>
      <c r="P963" s="2">
        <f>+Precio_diario_frutas[[#This Row],[Precio promedio ponderado]]/Q963</f>
        <v>850</v>
      </c>
      <c r="Q963" s="2">
        <f>+VLOOKUP(Precio_diario_frutas[[#This Row],[Unidad de comercialización]],Codigos_kg[],2,0)</f>
        <v>20</v>
      </c>
    </row>
    <row r="964" spans="1:17" x14ac:dyDescent="0.35">
      <c r="A964" s="8" t="s">
        <v>41</v>
      </c>
      <c r="B964" s="3" t="str">
        <f>+VLOOKUP(A964,Codigos_mercados_mayoristas[],2,0)</f>
        <v>Coquimbo</v>
      </c>
      <c r="C964" s="4">
        <v>44147</v>
      </c>
      <c r="D964" s="3">
        <f>+VLOOKUP(A964,Codigos_mercados_mayoristas[],3,0)</f>
        <v>4</v>
      </c>
      <c r="E964" s="11" t="s">
        <v>655</v>
      </c>
      <c r="F964" s="11" t="str">
        <f>+VLOOKUP(G964,Codigos_class_frutas[],2,0)</f>
        <v>Berries</v>
      </c>
      <c r="G964" s="3" t="s">
        <v>207</v>
      </c>
      <c r="H964" s="3" t="s">
        <v>12</v>
      </c>
      <c r="I964" s="3" t="s">
        <v>19</v>
      </c>
      <c r="J964" s="2">
        <v>300</v>
      </c>
      <c r="K964" s="2">
        <v>8000</v>
      </c>
      <c r="L964" s="2">
        <v>7500</v>
      </c>
      <c r="M964" s="2">
        <v>7750</v>
      </c>
      <c r="N964" s="2" t="s">
        <v>208</v>
      </c>
      <c r="O964" s="3" t="s">
        <v>45</v>
      </c>
      <c r="P964" s="2">
        <f>+Precio_diario_frutas[[#This Row],[Precio promedio ponderado]]/Q964</f>
        <v>3875</v>
      </c>
      <c r="Q964" s="2">
        <f>+VLOOKUP(Precio_diario_frutas[[#This Row],[Unidad de comercialización]],Codigos_kg[],2,0)</f>
        <v>2</v>
      </c>
    </row>
    <row r="965" spans="1:17" x14ac:dyDescent="0.35">
      <c r="A965" s="8" t="s">
        <v>41</v>
      </c>
      <c r="B965" s="3" t="str">
        <f>+VLOOKUP(A965,Codigos_mercados_mayoristas[],2,0)</f>
        <v>Coquimbo</v>
      </c>
      <c r="C965" s="4">
        <v>44147</v>
      </c>
      <c r="D965" s="3">
        <f>+VLOOKUP(A965,Codigos_mercados_mayoristas[],3,0)</f>
        <v>4</v>
      </c>
      <c r="E965" s="11" t="s">
        <v>655</v>
      </c>
      <c r="F965" s="11" t="str">
        <f>+VLOOKUP(G965,Codigos_class_frutas[],2,0)</f>
        <v>Otros</v>
      </c>
      <c r="G965" s="3" t="s">
        <v>209</v>
      </c>
      <c r="H965" s="3" t="s">
        <v>210</v>
      </c>
      <c r="I965" s="3" t="s">
        <v>200</v>
      </c>
      <c r="J965" s="2">
        <v>300</v>
      </c>
      <c r="K965" s="2">
        <v>12500</v>
      </c>
      <c r="L965" s="2">
        <v>12000</v>
      </c>
      <c r="M965" s="2">
        <v>12250</v>
      </c>
      <c r="N965" s="2" t="s">
        <v>211</v>
      </c>
      <c r="O965" s="3" t="s">
        <v>45</v>
      </c>
      <c r="P965" s="2">
        <f>+Precio_diario_frutas[[#This Row],[Precio promedio ponderado]]/Q965</f>
        <v>1531.25</v>
      </c>
      <c r="Q965" s="2">
        <f>+VLOOKUP(Precio_diario_frutas[[#This Row],[Unidad de comercialización]],Codigos_kg[],2,0)</f>
        <v>8</v>
      </c>
    </row>
    <row r="966" spans="1:17" x14ac:dyDescent="0.35">
      <c r="A966" s="8" t="s">
        <v>41</v>
      </c>
      <c r="B966" s="3" t="str">
        <f>+VLOOKUP(A966,Codigos_mercados_mayoristas[],2,0)</f>
        <v>Coquimbo</v>
      </c>
      <c r="C966" s="4">
        <v>44147</v>
      </c>
      <c r="D966" s="3">
        <f>+VLOOKUP(A966,Codigos_mercados_mayoristas[],3,0)</f>
        <v>4</v>
      </c>
      <c r="E966" s="11" t="s">
        <v>655</v>
      </c>
      <c r="F966" s="11" t="str">
        <f>+VLOOKUP(G966,Codigos_class_frutas[],2,0)</f>
        <v>Otros</v>
      </c>
      <c r="G966" s="3" t="s">
        <v>209</v>
      </c>
      <c r="H966" s="3" t="s">
        <v>210</v>
      </c>
      <c r="I966" s="3" t="s">
        <v>19</v>
      </c>
      <c r="J966" s="2">
        <v>400</v>
      </c>
      <c r="K966" s="2">
        <v>10500</v>
      </c>
      <c r="L966" s="2">
        <v>10000</v>
      </c>
      <c r="M966" s="2">
        <v>10250</v>
      </c>
      <c r="N966" s="2" t="s">
        <v>211</v>
      </c>
      <c r="O966" s="3" t="s">
        <v>45</v>
      </c>
      <c r="P966" s="2">
        <f>+Precio_diario_frutas[[#This Row],[Precio promedio ponderado]]/Q966</f>
        <v>1281.25</v>
      </c>
      <c r="Q966" s="2">
        <f>+VLOOKUP(Precio_diario_frutas[[#This Row],[Unidad de comercialización]],Codigos_kg[],2,0)</f>
        <v>8</v>
      </c>
    </row>
    <row r="967" spans="1:17" x14ac:dyDescent="0.35">
      <c r="A967" s="8" t="s">
        <v>41</v>
      </c>
      <c r="B967" s="3" t="str">
        <f>+VLOOKUP(A967,Codigos_mercados_mayoristas[],2,0)</f>
        <v>Coquimbo</v>
      </c>
      <c r="C967" s="4">
        <v>44147</v>
      </c>
      <c r="D967" s="3">
        <f>+VLOOKUP(A967,Codigos_mercados_mayoristas[],3,0)</f>
        <v>4</v>
      </c>
      <c r="E967" s="11" t="s">
        <v>655</v>
      </c>
      <c r="F967" s="11" t="str">
        <f>+VLOOKUP(G967,Codigos_class_frutas[],2,0)</f>
        <v>Otros</v>
      </c>
      <c r="G967" s="3" t="s">
        <v>209</v>
      </c>
      <c r="H967" s="3" t="s">
        <v>210</v>
      </c>
      <c r="I967" s="3" t="s">
        <v>13</v>
      </c>
      <c r="J967" s="2">
        <v>340</v>
      </c>
      <c r="K967" s="2">
        <v>7500</v>
      </c>
      <c r="L967" s="2">
        <v>7000</v>
      </c>
      <c r="M967" s="2">
        <v>7250</v>
      </c>
      <c r="N967" s="2" t="s">
        <v>211</v>
      </c>
      <c r="O967" s="3" t="s">
        <v>45</v>
      </c>
      <c r="P967" s="2">
        <f>+Precio_diario_frutas[[#This Row],[Precio promedio ponderado]]/Q967</f>
        <v>906.25</v>
      </c>
      <c r="Q967" s="2">
        <f>+VLOOKUP(Precio_diario_frutas[[#This Row],[Unidad de comercialización]],Codigos_kg[],2,0)</f>
        <v>8</v>
      </c>
    </row>
    <row r="968" spans="1:17" x14ac:dyDescent="0.35">
      <c r="A968" s="8" t="s">
        <v>41</v>
      </c>
      <c r="B968" s="3" t="str">
        <f>+VLOOKUP(A968,Codigos_mercados_mayoristas[],2,0)</f>
        <v>Coquimbo</v>
      </c>
      <c r="C968" s="4">
        <v>44147</v>
      </c>
      <c r="D968" s="3">
        <f>+VLOOKUP(A968,Codigos_mercados_mayoristas[],3,0)</f>
        <v>4</v>
      </c>
      <c r="E968" s="11" t="s">
        <v>655</v>
      </c>
      <c r="F968" s="11" t="str">
        <f>+VLOOKUP(G968,Codigos_class_frutas[],2,0)</f>
        <v>Frutos de hueso (carozo)</v>
      </c>
      <c r="G968" s="3" t="s">
        <v>277</v>
      </c>
      <c r="H968" s="3" t="s">
        <v>278</v>
      </c>
      <c r="I968" s="3" t="s">
        <v>19</v>
      </c>
      <c r="J968" s="2">
        <v>400</v>
      </c>
      <c r="K968" s="2">
        <v>12000</v>
      </c>
      <c r="L968" s="2">
        <v>11500</v>
      </c>
      <c r="M968" s="2">
        <v>11750</v>
      </c>
      <c r="N968" s="2" t="s">
        <v>279</v>
      </c>
      <c r="O968" s="3" t="s">
        <v>45</v>
      </c>
      <c r="P968" s="2">
        <f>+Precio_diario_frutas[[#This Row],[Precio promedio ponderado]]/Q968</f>
        <v>1175</v>
      </c>
      <c r="Q968" s="2">
        <f>+VLOOKUP(Precio_diario_frutas[[#This Row],[Unidad de comercialización]],Codigos_kg[],2,0)</f>
        <v>10</v>
      </c>
    </row>
    <row r="969" spans="1:17" x14ac:dyDescent="0.35">
      <c r="A969" s="8" t="s">
        <v>41</v>
      </c>
      <c r="B969" s="3" t="str">
        <f>+VLOOKUP(A969,Codigos_mercados_mayoristas[],2,0)</f>
        <v>Coquimbo</v>
      </c>
      <c r="C969" s="4">
        <v>44147</v>
      </c>
      <c r="D969" s="3">
        <f>+VLOOKUP(A969,Codigos_mercados_mayoristas[],3,0)</f>
        <v>4</v>
      </c>
      <c r="E969" s="11" t="s">
        <v>655</v>
      </c>
      <c r="F969" s="11" t="str">
        <f>+VLOOKUP(G969,Codigos_class_frutas[],2,0)</f>
        <v>Frutos de hueso (carozo)</v>
      </c>
      <c r="G969" s="3" t="s">
        <v>277</v>
      </c>
      <c r="H969" s="3" t="s">
        <v>278</v>
      </c>
      <c r="I969" s="3" t="s">
        <v>13</v>
      </c>
      <c r="J969" s="2">
        <v>300</v>
      </c>
      <c r="K969" s="2">
        <v>9000</v>
      </c>
      <c r="L969" s="2">
        <v>8500</v>
      </c>
      <c r="M969" s="2">
        <v>8750</v>
      </c>
      <c r="N969" s="2" t="s">
        <v>279</v>
      </c>
      <c r="O969" s="3" t="s">
        <v>45</v>
      </c>
      <c r="P969" s="2">
        <f>+Precio_diario_frutas[[#This Row],[Precio promedio ponderado]]/Q969</f>
        <v>875</v>
      </c>
      <c r="Q969" s="2">
        <f>+VLOOKUP(Precio_diario_frutas[[#This Row],[Unidad de comercialización]],Codigos_kg[],2,0)</f>
        <v>10</v>
      </c>
    </row>
    <row r="970" spans="1:17" x14ac:dyDescent="0.35">
      <c r="A970" s="8" t="s">
        <v>41</v>
      </c>
      <c r="B970" s="3" t="str">
        <f>+VLOOKUP(A970,Codigos_mercados_mayoristas[],2,0)</f>
        <v>Coquimbo</v>
      </c>
      <c r="C970" s="4">
        <v>44147</v>
      </c>
      <c r="D970" s="3">
        <f>+VLOOKUP(A970,Codigos_mercados_mayoristas[],3,0)</f>
        <v>4</v>
      </c>
      <c r="E970" s="11" t="s">
        <v>655</v>
      </c>
      <c r="F970" s="11" t="str">
        <f>+VLOOKUP(G970,Codigos_class_frutas[],2,0)</f>
        <v>Berries</v>
      </c>
      <c r="G970" s="3" t="s">
        <v>212</v>
      </c>
      <c r="H970" s="3" t="s">
        <v>12</v>
      </c>
      <c r="I970" s="3" t="s">
        <v>200</v>
      </c>
      <c r="J970" s="2">
        <v>300</v>
      </c>
      <c r="K970" s="2">
        <v>17000</v>
      </c>
      <c r="L970" s="2">
        <v>16500</v>
      </c>
      <c r="M970" s="2">
        <v>16750</v>
      </c>
      <c r="N970" s="2" t="s">
        <v>213</v>
      </c>
      <c r="O970" s="3" t="s">
        <v>155</v>
      </c>
      <c r="P970" s="2">
        <f>+Precio_diario_frutas[[#This Row],[Precio promedio ponderado]]/Q970</f>
        <v>2392.8571428571427</v>
      </c>
      <c r="Q970" s="2">
        <f>+VLOOKUP(Precio_diario_frutas[[#This Row],[Unidad de comercialización]],Codigos_kg[],2,0)</f>
        <v>7</v>
      </c>
    </row>
    <row r="971" spans="1:17" x14ac:dyDescent="0.35">
      <c r="A971" s="8" t="s">
        <v>41</v>
      </c>
      <c r="B971" s="3" t="str">
        <f>+VLOOKUP(A971,Codigos_mercados_mayoristas[],2,0)</f>
        <v>Coquimbo</v>
      </c>
      <c r="C971" s="4">
        <v>44147</v>
      </c>
      <c r="D971" s="3">
        <f>+VLOOKUP(A971,Codigos_mercados_mayoristas[],3,0)</f>
        <v>4</v>
      </c>
      <c r="E971" s="11" t="s">
        <v>655</v>
      </c>
      <c r="F971" s="11" t="str">
        <f>+VLOOKUP(G971,Codigos_class_frutas[],2,0)</f>
        <v>Berries</v>
      </c>
      <c r="G971" s="3" t="s">
        <v>212</v>
      </c>
      <c r="H971" s="3" t="s">
        <v>12</v>
      </c>
      <c r="I971" s="3" t="s">
        <v>19</v>
      </c>
      <c r="J971" s="2">
        <v>400</v>
      </c>
      <c r="K971" s="2">
        <v>15000</v>
      </c>
      <c r="L971" s="2">
        <v>14500</v>
      </c>
      <c r="M971" s="2">
        <v>14750</v>
      </c>
      <c r="N971" s="2" t="s">
        <v>213</v>
      </c>
      <c r="O971" s="3" t="s">
        <v>155</v>
      </c>
      <c r="P971" s="2">
        <f>+Precio_diario_frutas[[#This Row],[Precio promedio ponderado]]/Q971</f>
        <v>2107.1428571428573</v>
      </c>
      <c r="Q971" s="2">
        <f>+VLOOKUP(Precio_diario_frutas[[#This Row],[Unidad de comercialización]],Codigos_kg[],2,0)</f>
        <v>7</v>
      </c>
    </row>
    <row r="972" spans="1:17" x14ac:dyDescent="0.35">
      <c r="A972" s="8" t="s">
        <v>41</v>
      </c>
      <c r="B972" s="3" t="str">
        <f>+VLOOKUP(A972,Codigos_mercados_mayoristas[],2,0)</f>
        <v>Coquimbo</v>
      </c>
      <c r="C972" s="4">
        <v>44147</v>
      </c>
      <c r="D972" s="3">
        <f>+VLOOKUP(A972,Codigos_mercados_mayoristas[],3,0)</f>
        <v>4</v>
      </c>
      <c r="E972" s="11" t="s">
        <v>655</v>
      </c>
      <c r="F972" s="11" t="str">
        <f>+VLOOKUP(G972,Codigos_class_frutas[],2,0)</f>
        <v>Berries</v>
      </c>
      <c r="G972" s="3" t="s">
        <v>212</v>
      </c>
      <c r="H972" s="3" t="s">
        <v>12</v>
      </c>
      <c r="I972" s="3" t="s">
        <v>13</v>
      </c>
      <c r="J972" s="2">
        <v>240</v>
      </c>
      <c r="K972" s="2">
        <v>12000</v>
      </c>
      <c r="L972" s="2">
        <v>11500</v>
      </c>
      <c r="M972" s="2">
        <v>11750</v>
      </c>
      <c r="N972" s="2" t="s">
        <v>213</v>
      </c>
      <c r="O972" s="3" t="s">
        <v>155</v>
      </c>
      <c r="P972" s="2">
        <f>+Precio_diario_frutas[[#This Row],[Precio promedio ponderado]]/Q972</f>
        <v>1678.5714285714287</v>
      </c>
      <c r="Q972" s="2">
        <f>+VLOOKUP(Precio_diario_frutas[[#This Row],[Unidad de comercialización]],Codigos_kg[],2,0)</f>
        <v>7</v>
      </c>
    </row>
    <row r="973" spans="1:17" x14ac:dyDescent="0.35">
      <c r="A973" s="8" t="s">
        <v>41</v>
      </c>
      <c r="B973" s="3" t="str">
        <f>+VLOOKUP(A973,Codigos_mercados_mayoristas[],2,0)</f>
        <v>Coquimbo</v>
      </c>
      <c r="C973" s="4">
        <v>44147</v>
      </c>
      <c r="D973" s="3">
        <f>+VLOOKUP(A973,Codigos_mercados_mayoristas[],3,0)</f>
        <v>4</v>
      </c>
      <c r="E973" s="11" t="s">
        <v>655</v>
      </c>
      <c r="F973" s="11" t="str">
        <f>+VLOOKUP(G973,Codigos_class_frutas[],2,0)</f>
        <v>Cítricos</v>
      </c>
      <c r="G973" s="3" t="s">
        <v>214</v>
      </c>
      <c r="H973" s="3" t="s">
        <v>12</v>
      </c>
      <c r="I973" s="3" t="s">
        <v>215</v>
      </c>
      <c r="J973" s="2">
        <v>600</v>
      </c>
      <c r="K973" s="2">
        <v>6000</v>
      </c>
      <c r="L973" s="2">
        <v>5800</v>
      </c>
      <c r="M973" s="2">
        <v>5900</v>
      </c>
      <c r="N973" s="2" t="s">
        <v>121</v>
      </c>
      <c r="O973" s="3" t="s">
        <v>45</v>
      </c>
      <c r="P973" s="2">
        <f>+Precio_diario_frutas[[#This Row],[Precio promedio ponderado]]/Q973</f>
        <v>327.77777777777777</v>
      </c>
      <c r="Q973" s="2">
        <f>+VLOOKUP(Precio_diario_frutas[[#This Row],[Unidad de comercialización]],Codigos_kg[],2,0)</f>
        <v>18</v>
      </c>
    </row>
    <row r="974" spans="1:17" x14ac:dyDescent="0.35">
      <c r="A974" s="8" t="s">
        <v>41</v>
      </c>
      <c r="B974" s="3" t="str">
        <f>+VLOOKUP(A974,Codigos_mercados_mayoristas[],2,0)</f>
        <v>Coquimbo</v>
      </c>
      <c r="C974" s="4">
        <v>44147</v>
      </c>
      <c r="D974" s="3">
        <f>+VLOOKUP(A974,Codigos_mercados_mayoristas[],3,0)</f>
        <v>4</v>
      </c>
      <c r="E974" s="11" t="s">
        <v>655</v>
      </c>
      <c r="F974" s="11" t="str">
        <f>+VLOOKUP(G974,Codigos_class_frutas[],2,0)</f>
        <v>Cítricos</v>
      </c>
      <c r="G974" s="3" t="s">
        <v>214</v>
      </c>
      <c r="H974" s="3" t="s">
        <v>12</v>
      </c>
      <c r="I974" s="3" t="s">
        <v>216</v>
      </c>
      <c r="J974" s="2">
        <v>510</v>
      </c>
      <c r="K974" s="2">
        <v>4500</v>
      </c>
      <c r="L974" s="2">
        <v>4300</v>
      </c>
      <c r="M974" s="2">
        <v>4400</v>
      </c>
      <c r="N974" s="2" t="s">
        <v>121</v>
      </c>
      <c r="O974" s="3" t="s">
        <v>45</v>
      </c>
      <c r="P974" s="2">
        <f>+Precio_diario_frutas[[#This Row],[Precio promedio ponderado]]/Q974</f>
        <v>244.44444444444446</v>
      </c>
      <c r="Q974" s="2">
        <f>+VLOOKUP(Precio_diario_frutas[[#This Row],[Unidad de comercialización]],Codigos_kg[],2,0)</f>
        <v>18</v>
      </c>
    </row>
    <row r="975" spans="1:17" x14ac:dyDescent="0.35">
      <c r="A975" s="8" t="s">
        <v>41</v>
      </c>
      <c r="B975" s="3" t="str">
        <f>+VLOOKUP(A975,Codigos_mercados_mayoristas[],2,0)</f>
        <v>Coquimbo</v>
      </c>
      <c r="C975" s="4">
        <v>44147</v>
      </c>
      <c r="D975" s="3">
        <f>+VLOOKUP(A975,Codigos_mercados_mayoristas[],3,0)</f>
        <v>4</v>
      </c>
      <c r="E975" s="11" t="s">
        <v>655</v>
      </c>
      <c r="F975" s="11" t="str">
        <f>+VLOOKUP(G975,Codigos_class_frutas[],2,0)</f>
        <v>Cítricos</v>
      </c>
      <c r="G975" s="3" t="s">
        <v>214</v>
      </c>
      <c r="H975" s="3" t="s">
        <v>12</v>
      </c>
      <c r="I975" s="3" t="s">
        <v>217</v>
      </c>
      <c r="J975" s="2">
        <v>480</v>
      </c>
      <c r="K975" s="2">
        <v>3500</v>
      </c>
      <c r="L975" s="2">
        <v>3300</v>
      </c>
      <c r="M975" s="2">
        <v>3400</v>
      </c>
      <c r="N975" s="2" t="s">
        <v>121</v>
      </c>
      <c r="O975" s="3" t="s">
        <v>45</v>
      </c>
      <c r="P975" s="2">
        <f>+Precio_diario_frutas[[#This Row],[Precio promedio ponderado]]/Q975</f>
        <v>188.88888888888889</v>
      </c>
      <c r="Q975" s="2">
        <f>+VLOOKUP(Precio_diario_frutas[[#This Row],[Unidad de comercialización]],Codigos_kg[],2,0)</f>
        <v>18</v>
      </c>
    </row>
    <row r="976" spans="1:17" x14ac:dyDescent="0.35">
      <c r="A976" s="8" t="s">
        <v>41</v>
      </c>
      <c r="B976" s="3" t="str">
        <f>+VLOOKUP(A976,Codigos_mercados_mayoristas[],2,0)</f>
        <v>Coquimbo</v>
      </c>
      <c r="C976" s="4">
        <v>44147</v>
      </c>
      <c r="D976" s="3">
        <f>+VLOOKUP(A976,Codigos_mercados_mayoristas[],3,0)</f>
        <v>4</v>
      </c>
      <c r="E976" s="11" t="s">
        <v>655</v>
      </c>
      <c r="F976" s="11" t="str">
        <f>+VLOOKUP(G976,Codigos_class_frutas[],2,0)</f>
        <v>Cítricos</v>
      </c>
      <c r="G976" s="3" t="s">
        <v>221</v>
      </c>
      <c r="H976" s="3" t="s">
        <v>287</v>
      </c>
      <c r="I976" s="3" t="s">
        <v>200</v>
      </c>
      <c r="J976" s="2">
        <v>20</v>
      </c>
      <c r="K976" s="2">
        <v>325000</v>
      </c>
      <c r="L976" s="2">
        <v>320000</v>
      </c>
      <c r="M976" s="2">
        <v>322500</v>
      </c>
      <c r="N976" s="2" t="s">
        <v>223</v>
      </c>
      <c r="O976" s="3" t="s">
        <v>45</v>
      </c>
      <c r="P976" s="2">
        <f>+Precio_diario_frutas[[#This Row],[Precio promedio ponderado]]/Q976</f>
        <v>806.25</v>
      </c>
      <c r="Q976" s="2">
        <f>+VLOOKUP(Precio_diario_frutas[[#This Row],[Unidad de comercialización]],Codigos_kg[],2,0)</f>
        <v>400</v>
      </c>
    </row>
    <row r="977" spans="1:17" x14ac:dyDescent="0.35">
      <c r="A977" s="8" t="s">
        <v>41</v>
      </c>
      <c r="B977" s="3" t="str">
        <f>+VLOOKUP(A977,Codigos_mercados_mayoristas[],2,0)</f>
        <v>Coquimbo</v>
      </c>
      <c r="C977" s="4">
        <v>44147</v>
      </c>
      <c r="D977" s="3">
        <f>+VLOOKUP(A977,Codigos_mercados_mayoristas[],3,0)</f>
        <v>4</v>
      </c>
      <c r="E977" s="11" t="s">
        <v>655</v>
      </c>
      <c r="F977" s="11" t="str">
        <f>+VLOOKUP(G977,Codigos_class_frutas[],2,0)</f>
        <v>Cítricos</v>
      </c>
      <c r="G977" s="3" t="s">
        <v>221</v>
      </c>
      <c r="H977" s="3" t="s">
        <v>287</v>
      </c>
      <c r="I977" s="3" t="s">
        <v>19</v>
      </c>
      <c r="J977" s="2">
        <v>20</v>
      </c>
      <c r="K977" s="2">
        <v>305000</v>
      </c>
      <c r="L977" s="2">
        <v>300000</v>
      </c>
      <c r="M977" s="2">
        <v>302500</v>
      </c>
      <c r="N977" s="2" t="s">
        <v>223</v>
      </c>
      <c r="O977" s="3" t="s">
        <v>45</v>
      </c>
      <c r="P977" s="2">
        <f>+Precio_diario_frutas[[#This Row],[Precio promedio ponderado]]/Q977</f>
        <v>756.25</v>
      </c>
      <c r="Q977" s="2">
        <f>+VLOOKUP(Precio_diario_frutas[[#This Row],[Unidad de comercialización]],Codigos_kg[],2,0)</f>
        <v>400</v>
      </c>
    </row>
    <row r="978" spans="1:17" x14ac:dyDescent="0.35">
      <c r="A978" s="8" t="s">
        <v>41</v>
      </c>
      <c r="B978" s="3" t="str">
        <f>+VLOOKUP(A978,Codigos_mercados_mayoristas[],2,0)</f>
        <v>Coquimbo</v>
      </c>
      <c r="C978" s="4">
        <v>44147</v>
      </c>
      <c r="D978" s="3">
        <f>+VLOOKUP(A978,Codigos_mercados_mayoristas[],3,0)</f>
        <v>4</v>
      </c>
      <c r="E978" s="11" t="s">
        <v>655</v>
      </c>
      <c r="F978" s="11" t="str">
        <f>+VLOOKUP(G978,Codigos_class_frutas[],2,0)</f>
        <v>Cítricos</v>
      </c>
      <c r="G978" s="3" t="s">
        <v>221</v>
      </c>
      <c r="H978" s="3" t="s">
        <v>287</v>
      </c>
      <c r="I978" s="3" t="s">
        <v>13</v>
      </c>
      <c r="J978" s="2">
        <v>20</v>
      </c>
      <c r="K978" s="2">
        <v>265000</v>
      </c>
      <c r="L978" s="2">
        <v>260000</v>
      </c>
      <c r="M978" s="2">
        <v>262500</v>
      </c>
      <c r="N978" s="2" t="s">
        <v>223</v>
      </c>
      <c r="O978" s="3" t="s">
        <v>45</v>
      </c>
      <c r="P978" s="2">
        <f>+Precio_diario_frutas[[#This Row],[Precio promedio ponderado]]/Q978</f>
        <v>656.25</v>
      </c>
      <c r="Q978" s="2">
        <f>+VLOOKUP(Precio_diario_frutas[[#This Row],[Unidad de comercialización]],Codigos_kg[],2,0)</f>
        <v>400</v>
      </c>
    </row>
    <row r="979" spans="1:17" x14ac:dyDescent="0.35">
      <c r="A979" s="8" t="s">
        <v>41</v>
      </c>
      <c r="B979" s="3" t="str">
        <f>+VLOOKUP(A979,Codigos_mercados_mayoristas[],2,0)</f>
        <v>Coquimbo</v>
      </c>
      <c r="C979" s="4">
        <v>44147</v>
      </c>
      <c r="D979" s="3">
        <f>+VLOOKUP(A979,Codigos_mercados_mayoristas[],3,0)</f>
        <v>4</v>
      </c>
      <c r="E979" s="11" t="s">
        <v>655</v>
      </c>
      <c r="F979" s="11" t="str">
        <f>+VLOOKUP(G979,Codigos_class_frutas[],2,0)</f>
        <v>Cítricos</v>
      </c>
      <c r="G979" s="3" t="s">
        <v>221</v>
      </c>
      <c r="H979" s="3" t="s">
        <v>224</v>
      </c>
      <c r="I979" s="3" t="s">
        <v>200</v>
      </c>
      <c r="J979" s="2">
        <v>20</v>
      </c>
      <c r="K979" s="2">
        <v>310000</v>
      </c>
      <c r="L979" s="2">
        <v>305000</v>
      </c>
      <c r="M979" s="2">
        <v>307500</v>
      </c>
      <c r="N979" s="2" t="s">
        <v>223</v>
      </c>
      <c r="O979" s="3" t="s">
        <v>45</v>
      </c>
      <c r="P979" s="2">
        <f>+Precio_diario_frutas[[#This Row],[Precio promedio ponderado]]/Q979</f>
        <v>768.75</v>
      </c>
      <c r="Q979" s="2">
        <f>+VLOOKUP(Precio_diario_frutas[[#This Row],[Unidad de comercialización]],Codigos_kg[],2,0)</f>
        <v>400</v>
      </c>
    </row>
    <row r="980" spans="1:17" x14ac:dyDescent="0.35">
      <c r="A980" s="8" t="s">
        <v>41</v>
      </c>
      <c r="B980" s="3" t="str">
        <f>+VLOOKUP(A980,Codigos_mercados_mayoristas[],2,0)</f>
        <v>Coquimbo</v>
      </c>
      <c r="C980" s="4">
        <v>44147</v>
      </c>
      <c r="D980" s="3">
        <f>+VLOOKUP(A980,Codigos_mercados_mayoristas[],3,0)</f>
        <v>4</v>
      </c>
      <c r="E980" s="11" t="s">
        <v>655</v>
      </c>
      <c r="F980" s="11" t="str">
        <f>+VLOOKUP(G980,Codigos_class_frutas[],2,0)</f>
        <v>Cítricos</v>
      </c>
      <c r="G980" s="3" t="s">
        <v>221</v>
      </c>
      <c r="H980" s="3" t="s">
        <v>224</v>
      </c>
      <c r="I980" s="3" t="s">
        <v>19</v>
      </c>
      <c r="J980" s="2">
        <v>20</v>
      </c>
      <c r="K980" s="2">
        <v>290000</v>
      </c>
      <c r="L980" s="2">
        <v>285000</v>
      </c>
      <c r="M980" s="2">
        <v>287500</v>
      </c>
      <c r="N980" s="2" t="s">
        <v>223</v>
      </c>
      <c r="O980" s="3" t="s">
        <v>45</v>
      </c>
      <c r="P980" s="2">
        <f>+Precio_diario_frutas[[#This Row],[Precio promedio ponderado]]/Q980</f>
        <v>718.75</v>
      </c>
      <c r="Q980" s="2">
        <f>+VLOOKUP(Precio_diario_frutas[[#This Row],[Unidad de comercialización]],Codigos_kg[],2,0)</f>
        <v>400</v>
      </c>
    </row>
    <row r="981" spans="1:17" x14ac:dyDescent="0.35">
      <c r="A981" s="8" t="s">
        <v>41</v>
      </c>
      <c r="B981" s="3" t="str">
        <f>+VLOOKUP(A981,Codigos_mercados_mayoristas[],2,0)</f>
        <v>Coquimbo</v>
      </c>
      <c r="C981" s="4">
        <v>44147</v>
      </c>
      <c r="D981" s="3">
        <f>+VLOOKUP(A981,Codigos_mercados_mayoristas[],3,0)</f>
        <v>4</v>
      </c>
      <c r="E981" s="11" t="s">
        <v>655</v>
      </c>
      <c r="F981" s="11" t="str">
        <f>+VLOOKUP(G981,Codigos_class_frutas[],2,0)</f>
        <v>Cítricos</v>
      </c>
      <c r="G981" s="3" t="s">
        <v>221</v>
      </c>
      <c r="H981" s="3" t="s">
        <v>224</v>
      </c>
      <c r="I981" s="3" t="s">
        <v>13</v>
      </c>
      <c r="J981" s="2">
        <v>20</v>
      </c>
      <c r="K981" s="2">
        <v>260000</v>
      </c>
      <c r="L981" s="2">
        <v>255000</v>
      </c>
      <c r="M981" s="2">
        <v>257500</v>
      </c>
      <c r="N981" s="2" t="s">
        <v>223</v>
      </c>
      <c r="O981" s="3" t="s">
        <v>45</v>
      </c>
      <c r="P981" s="2">
        <f>+Precio_diario_frutas[[#This Row],[Precio promedio ponderado]]/Q981</f>
        <v>643.75</v>
      </c>
      <c r="Q981" s="2">
        <f>+VLOOKUP(Precio_diario_frutas[[#This Row],[Unidad de comercialización]],Codigos_kg[],2,0)</f>
        <v>400</v>
      </c>
    </row>
    <row r="982" spans="1:17" x14ac:dyDescent="0.35">
      <c r="A982" s="8" t="s">
        <v>41</v>
      </c>
      <c r="B982" s="3" t="str">
        <f>+VLOOKUP(A982,Codigos_mercados_mayoristas[],2,0)</f>
        <v>Coquimbo</v>
      </c>
      <c r="C982" s="4">
        <v>44147</v>
      </c>
      <c r="D982" s="3">
        <f>+VLOOKUP(A982,Codigos_mercados_mayoristas[],3,0)</f>
        <v>4</v>
      </c>
      <c r="E982" s="11" t="s">
        <v>655</v>
      </c>
      <c r="F982" s="11" t="str">
        <f>+VLOOKUP(G982,Codigos_class_frutas[],2,0)</f>
        <v>Oleaginosos</v>
      </c>
      <c r="G982" s="3" t="s">
        <v>225</v>
      </c>
      <c r="H982" s="3" t="s">
        <v>226</v>
      </c>
      <c r="I982" s="3" t="s">
        <v>200</v>
      </c>
      <c r="J982" s="2">
        <v>300</v>
      </c>
      <c r="K982" s="2">
        <v>3400</v>
      </c>
      <c r="L982" s="2">
        <v>3300</v>
      </c>
      <c r="M982" s="2">
        <v>3350</v>
      </c>
      <c r="N982" s="2" t="s">
        <v>227</v>
      </c>
      <c r="O982" s="3" t="s">
        <v>45</v>
      </c>
      <c r="P982" s="2">
        <f>+Precio_diario_frutas[[#This Row],[Precio promedio ponderado]]/Q982</f>
        <v>223.33333333333334</v>
      </c>
      <c r="Q982" s="2">
        <f>+VLOOKUP(Precio_diario_frutas[[#This Row],[Unidad de comercialización]],Codigos_kg[],2,0)</f>
        <v>15</v>
      </c>
    </row>
    <row r="983" spans="1:17" x14ac:dyDescent="0.35">
      <c r="A983" s="8" t="s">
        <v>41</v>
      </c>
      <c r="B983" s="3" t="str">
        <f>+VLOOKUP(A983,Codigos_mercados_mayoristas[],2,0)</f>
        <v>Coquimbo</v>
      </c>
      <c r="C983" s="4">
        <v>44147</v>
      </c>
      <c r="D983" s="3">
        <f>+VLOOKUP(A983,Codigos_mercados_mayoristas[],3,0)</f>
        <v>4</v>
      </c>
      <c r="E983" s="11" t="s">
        <v>655</v>
      </c>
      <c r="F983" s="11" t="str">
        <f>+VLOOKUP(G983,Codigos_class_frutas[],2,0)</f>
        <v>Oleaginosos</v>
      </c>
      <c r="G983" s="3" t="s">
        <v>225</v>
      </c>
      <c r="H983" s="3" t="s">
        <v>226</v>
      </c>
      <c r="I983" s="3" t="s">
        <v>19</v>
      </c>
      <c r="J983" s="2">
        <v>360</v>
      </c>
      <c r="K983" s="2">
        <v>3100</v>
      </c>
      <c r="L983" s="2">
        <v>3000</v>
      </c>
      <c r="M983" s="2">
        <v>3050</v>
      </c>
      <c r="N983" s="2" t="s">
        <v>227</v>
      </c>
      <c r="O983" s="3" t="s">
        <v>45</v>
      </c>
      <c r="P983" s="2">
        <f>+Precio_diario_frutas[[#This Row],[Precio promedio ponderado]]/Q983</f>
        <v>203.33333333333334</v>
      </c>
      <c r="Q983" s="2">
        <f>+VLOOKUP(Precio_diario_frutas[[#This Row],[Unidad de comercialización]],Codigos_kg[],2,0)</f>
        <v>15</v>
      </c>
    </row>
    <row r="984" spans="1:17" x14ac:dyDescent="0.35">
      <c r="A984" s="8" t="s">
        <v>41</v>
      </c>
      <c r="B984" s="11" t="str">
        <f>+VLOOKUP(A984,Codigos_mercados_mayoristas[],2,0)</f>
        <v>Coquimbo</v>
      </c>
      <c r="C984" s="4">
        <v>44147</v>
      </c>
      <c r="D984" s="11">
        <f>+VLOOKUP(A984,Codigos_mercados_mayoristas[],3,0)</f>
        <v>4</v>
      </c>
      <c r="E984" s="11" t="s">
        <v>655</v>
      </c>
      <c r="F984" s="11" t="str">
        <f>+VLOOKUP(G984,Codigos_class_frutas[],2,0)</f>
        <v>Oleaginosos</v>
      </c>
      <c r="G984" s="11" t="s">
        <v>225</v>
      </c>
      <c r="H984" s="11" t="s">
        <v>226</v>
      </c>
      <c r="I984" s="11" t="s">
        <v>13</v>
      </c>
      <c r="J984" s="13">
        <v>300</v>
      </c>
      <c r="K984" s="13">
        <v>2800</v>
      </c>
      <c r="L984" s="13">
        <v>2700</v>
      </c>
      <c r="M984" s="13">
        <v>2750</v>
      </c>
      <c r="N984" s="13" t="s">
        <v>227</v>
      </c>
      <c r="O984" s="11" t="s">
        <v>45</v>
      </c>
      <c r="P984" s="2">
        <f>+Precio_diario_frutas[[#This Row],[Precio promedio ponderado]]/Q984</f>
        <v>183.33333333333334</v>
      </c>
      <c r="Q984" s="2">
        <f>+VLOOKUP(Precio_diario_frutas[[#This Row],[Unidad de comercialización]],Codigos_kg[],2,0)</f>
        <v>15</v>
      </c>
    </row>
    <row r="985" spans="1:17" x14ac:dyDescent="0.35">
      <c r="A985" s="8" t="s">
        <v>188</v>
      </c>
      <c r="B985" s="3" t="str">
        <f>+VLOOKUP(A985,Codigos_mercados_mayoristas[],2,0)</f>
        <v>Bíobío</v>
      </c>
      <c r="C985" s="4">
        <v>44147</v>
      </c>
      <c r="D985" s="3">
        <f>+VLOOKUP(A985,Codigos_mercados_mayoristas[],3,0)</f>
        <v>8</v>
      </c>
      <c r="E985" s="3"/>
      <c r="F985" s="3" t="str">
        <f>+VLOOKUP(G985,Codigos_class_frutas[],2,0)</f>
        <v>Frutos de hueso (carozo)</v>
      </c>
      <c r="G985" s="3" t="s">
        <v>281</v>
      </c>
      <c r="H985" s="3" t="s">
        <v>663</v>
      </c>
      <c r="I985" s="3" t="s">
        <v>19</v>
      </c>
      <c r="J985" s="2">
        <v>100</v>
      </c>
      <c r="K985" s="2">
        <v>38000</v>
      </c>
      <c r="L985" s="2">
        <v>38000</v>
      </c>
      <c r="M985" s="2">
        <v>38000</v>
      </c>
      <c r="N985" s="3" t="s">
        <v>37</v>
      </c>
      <c r="O985" s="9" t="s">
        <v>252</v>
      </c>
      <c r="P985" s="2">
        <f>+Precio_diario_frutas[[#This Row],[Precio promedio ponderado]]/Q985</f>
        <v>3800</v>
      </c>
      <c r="Q985" s="2">
        <f>+VLOOKUP(Precio_diario_frutas[[#This Row],[Unidad de comercialización]],Codigos_kg[],2,0)</f>
        <v>10</v>
      </c>
    </row>
    <row r="986" spans="1:17" x14ac:dyDescent="0.35">
      <c r="A986" s="8" t="s">
        <v>188</v>
      </c>
      <c r="B986" s="3" t="str">
        <f>+VLOOKUP(A986,Codigos_mercados_mayoristas[],2,0)</f>
        <v>Bíobío</v>
      </c>
      <c r="C986" s="4">
        <v>44147</v>
      </c>
      <c r="D986" s="3">
        <f>+VLOOKUP(A986,Codigos_mercados_mayoristas[],3,0)</f>
        <v>8</v>
      </c>
      <c r="E986" s="3"/>
      <c r="F986" s="3" t="str">
        <f>+VLOOKUP(G986,Codigos_class_frutas[],2,0)</f>
        <v>Frutos de hueso (carozo)</v>
      </c>
      <c r="G986" s="3" t="s">
        <v>281</v>
      </c>
      <c r="H986" s="3" t="s">
        <v>663</v>
      </c>
      <c r="I986" s="3" t="s">
        <v>13</v>
      </c>
      <c r="J986" s="2">
        <v>200</v>
      </c>
      <c r="K986" s="2">
        <v>34000</v>
      </c>
      <c r="L986" s="2">
        <v>33000</v>
      </c>
      <c r="M986" s="2">
        <v>33500</v>
      </c>
      <c r="N986" s="3" t="s">
        <v>37</v>
      </c>
      <c r="O986" s="9" t="s">
        <v>252</v>
      </c>
      <c r="P986" s="2">
        <f>+Precio_diario_frutas[[#This Row],[Precio promedio ponderado]]/Q986</f>
        <v>3350</v>
      </c>
      <c r="Q986" s="2">
        <f>+VLOOKUP(Precio_diario_frutas[[#This Row],[Unidad de comercialización]],Codigos_kg[],2,0)</f>
        <v>10</v>
      </c>
    </row>
    <row r="987" spans="1:17" x14ac:dyDescent="0.35">
      <c r="A987" s="8" t="s">
        <v>188</v>
      </c>
      <c r="B987" s="3" t="str">
        <f>+VLOOKUP(A987,Codigos_mercados_mayoristas[],2,0)</f>
        <v>Bíobío</v>
      </c>
      <c r="C987" s="4">
        <v>44147</v>
      </c>
      <c r="D987" s="3">
        <f>+VLOOKUP(A987,Codigos_mercados_mayoristas[],3,0)</f>
        <v>8</v>
      </c>
      <c r="E987" s="3"/>
      <c r="F987" s="3" t="str">
        <f>+VLOOKUP(G987,Codigos_class_frutas[],2,0)</f>
        <v>Frutos de hueso (carozo)</v>
      </c>
      <c r="G987" s="3" t="s">
        <v>277</v>
      </c>
      <c r="H987" s="3" t="s">
        <v>278</v>
      </c>
      <c r="I987" s="3" t="s">
        <v>19</v>
      </c>
      <c r="J987" s="2">
        <v>200</v>
      </c>
      <c r="K987" s="2">
        <v>16000</v>
      </c>
      <c r="L987" s="2">
        <v>15000</v>
      </c>
      <c r="M987" s="2">
        <v>15500</v>
      </c>
      <c r="N987" s="3" t="s">
        <v>279</v>
      </c>
      <c r="O987" s="9" t="s">
        <v>45</v>
      </c>
      <c r="P987" s="2">
        <f>+Precio_diario_frutas[[#This Row],[Precio promedio ponderado]]/Q987</f>
        <v>1550</v>
      </c>
      <c r="Q987" s="2">
        <f>+VLOOKUP(Precio_diario_frutas[[#This Row],[Unidad de comercialización]],Codigos_kg[],2,0)</f>
        <v>10</v>
      </c>
    </row>
    <row r="988" spans="1:17" x14ac:dyDescent="0.35">
      <c r="A988" s="8" t="s">
        <v>188</v>
      </c>
      <c r="B988" s="3" t="str">
        <f>+VLOOKUP(A988,Codigos_mercados_mayoristas[],2,0)</f>
        <v>Bíobío</v>
      </c>
      <c r="C988" s="4">
        <v>44147</v>
      </c>
      <c r="D988" s="3">
        <f>+VLOOKUP(A988,Codigos_mercados_mayoristas[],3,0)</f>
        <v>8</v>
      </c>
      <c r="E988" s="3"/>
      <c r="F988" s="3" t="str">
        <f>+VLOOKUP(G988,Codigos_class_frutas[],2,0)</f>
        <v>Berries</v>
      </c>
      <c r="G988" s="3" t="s">
        <v>212</v>
      </c>
      <c r="H988" s="3" t="s">
        <v>12</v>
      </c>
      <c r="I988" s="3" t="s">
        <v>200</v>
      </c>
      <c r="J988" s="2">
        <v>150</v>
      </c>
      <c r="K988" s="2">
        <v>12000</v>
      </c>
      <c r="L988" s="2">
        <v>12000</v>
      </c>
      <c r="M988" s="2">
        <v>12000</v>
      </c>
      <c r="N988" s="3" t="s">
        <v>213</v>
      </c>
      <c r="O988" s="9" t="s">
        <v>155</v>
      </c>
      <c r="P988" s="2">
        <f>+Precio_diario_frutas[[#This Row],[Precio promedio ponderado]]/Q988</f>
        <v>1714.2857142857142</v>
      </c>
      <c r="Q988" s="2">
        <f>+VLOOKUP(Precio_diario_frutas[[#This Row],[Unidad de comercialización]],Codigos_kg[],2,0)</f>
        <v>7</v>
      </c>
    </row>
    <row r="989" spans="1:17" x14ac:dyDescent="0.35">
      <c r="A989" s="8" t="s">
        <v>188</v>
      </c>
      <c r="B989" s="3" t="str">
        <f>+VLOOKUP(A989,Codigos_mercados_mayoristas[],2,0)</f>
        <v>Bíobío</v>
      </c>
      <c r="C989" s="4">
        <v>44147</v>
      </c>
      <c r="D989" s="3">
        <f>+VLOOKUP(A989,Codigos_mercados_mayoristas[],3,0)</f>
        <v>8</v>
      </c>
      <c r="E989" s="3"/>
      <c r="F989" s="3" t="str">
        <f>+VLOOKUP(G989,Codigos_class_frutas[],2,0)</f>
        <v>Berries</v>
      </c>
      <c r="G989" s="3" t="s">
        <v>212</v>
      </c>
      <c r="H989" s="3" t="s">
        <v>12</v>
      </c>
      <c r="I989" s="3" t="s">
        <v>19</v>
      </c>
      <c r="J989" s="2">
        <v>150</v>
      </c>
      <c r="K989" s="2">
        <v>10000</v>
      </c>
      <c r="L989" s="2">
        <v>10000</v>
      </c>
      <c r="M989" s="2">
        <v>10000</v>
      </c>
      <c r="N989" s="3" t="s">
        <v>213</v>
      </c>
      <c r="O989" s="9" t="s">
        <v>155</v>
      </c>
      <c r="P989" s="2">
        <f>+Precio_diario_frutas[[#This Row],[Precio promedio ponderado]]/Q989</f>
        <v>1428.5714285714287</v>
      </c>
      <c r="Q989" s="2">
        <f>+VLOOKUP(Precio_diario_frutas[[#This Row],[Unidad de comercialización]],Codigos_kg[],2,0)</f>
        <v>7</v>
      </c>
    </row>
    <row r="990" spans="1:17" x14ac:dyDescent="0.35">
      <c r="A990" s="8" t="s">
        <v>188</v>
      </c>
      <c r="B990" s="3" t="str">
        <f>+VLOOKUP(A990,Codigos_mercados_mayoristas[],2,0)</f>
        <v>Bíobío</v>
      </c>
      <c r="C990" s="4">
        <v>44147</v>
      </c>
      <c r="D990" s="3">
        <f>+VLOOKUP(A990,Codigos_mercados_mayoristas[],3,0)</f>
        <v>8</v>
      </c>
      <c r="E990" s="3"/>
      <c r="F990" s="3" t="str">
        <f>+VLOOKUP(G990,Codigos_class_frutas[],2,0)</f>
        <v>Berries</v>
      </c>
      <c r="G990" s="3" t="s">
        <v>212</v>
      </c>
      <c r="H990" s="3" t="s">
        <v>12</v>
      </c>
      <c r="I990" s="3" t="s">
        <v>13</v>
      </c>
      <c r="J990" s="2">
        <v>100</v>
      </c>
      <c r="K990" s="2">
        <v>8000</v>
      </c>
      <c r="L990" s="2">
        <v>8000</v>
      </c>
      <c r="M990" s="2">
        <v>8000</v>
      </c>
      <c r="N990" s="3" t="s">
        <v>213</v>
      </c>
      <c r="O990" s="9" t="s">
        <v>155</v>
      </c>
      <c r="P990" s="2">
        <f>+Precio_diario_frutas[[#This Row],[Precio promedio ponderado]]/Q990</f>
        <v>1142.8571428571429</v>
      </c>
      <c r="Q990" s="2">
        <f>+VLOOKUP(Precio_diario_frutas[[#This Row],[Unidad de comercialización]],Codigos_kg[],2,0)</f>
        <v>7</v>
      </c>
    </row>
    <row r="991" spans="1:17" x14ac:dyDescent="0.35">
      <c r="A991" s="8" t="s">
        <v>188</v>
      </c>
      <c r="B991" s="3" t="str">
        <f>+VLOOKUP(A991,Codigos_mercados_mayoristas[],2,0)</f>
        <v>Bíobío</v>
      </c>
      <c r="C991" s="4">
        <v>44147</v>
      </c>
      <c r="D991" s="3">
        <f>+VLOOKUP(A991,Codigos_mercados_mayoristas[],3,0)</f>
        <v>8</v>
      </c>
      <c r="E991" s="3"/>
      <c r="F991" s="3" t="str">
        <f>+VLOOKUP(G991,Codigos_class_frutas[],2,0)</f>
        <v>Cítricos</v>
      </c>
      <c r="G991" s="3" t="s">
        <v>214</v>
      </c>
      <c r="H991" s="3" t="s">
        <v>12</v>
      </c>
      <c r="I991" s="3" t="s">
        <v>215</v>
      </c>
      <c r="J991" s="2">
        <v>300</v>
      </c>
      <c r="K991" s="2">
        <v>7000</v>
      </c>
      <c r="L991" s="2">
        <v>7000</v>
      </c>
      <c r="M991" s="2">
        <v>7000</v>
      </c>
      <c r="N991" s="3" t="s">
        <v>122</v>
      </c>
      <c r="O991" s="9" t="s">
        <v>155</v>
      </c>
      <c r="P991" s="2">
        <f>+Precio_diario_frutas[[#This Row],[Precio promedio ponderado]]/Q991</f>
        <v>437.5</v>
      </c>
      <c r="Q991" s="2">
        <f>+VLOOKUP(Precio_diario_frutas[[#This Row],[Unidad de comercialización]],Codigos_kg[],2,0)</f>
        <v>16</v>
      </c>
    </row>
    <row r="992" spans="1:17" x14ac:dyDescent="0.35">
      <c r="A992" s="8" t="s">
        <v>188</v>
      </c>
      <c r="B992" s="3" t="str">
        <f>+VLOOKUP(A992,Codigos_mercados_mayoristas[],2,0)</f>
        <v>Bíobío</v>
      </c>
      <c r="C992" s="4">
        <v>44147</v>
      </c>
      <c r="D992" s="3">
        <f>+VLOOKUP(A992,Codigos_mercados_mayoristas[],3,0)</f>
        <v>8</v>
      </c>
      <c r="E992" s="3"/>
      <c r="F992" s="3" t="str">
        <f>+VLOOKUP(G992,Codigos_class_frutas[],2,0)</f>
        <v>Cítricos</v>
      </c>
      <c r="G992" s="3" t="s">
        <v>214</v>
      </c>
      <c r="H992" s="3" t="s">
        <v>12</v>
      </c>
      <c r="I992" s="3" t="s">
        <v>216</v>
      </c>
      <c r="J992" s="2">
        <v>300</v>
      </c>
      <c r="K992" s="2">
        <v>6000</v>
      </c>
      <c r="L992" s="2">
        <v>6000</v>
      </c>
      <c r="M992" s="2">
        <v>6000</v>
      </c>
      <c r="N992" s="3" t="s">
        <v>122</v>
      </c>
      <c r="O992" s="9" t="s">
        <v>155</v>
      </c>
      <c r="P992" s="2">
        <f>+Precio_diario_frutas[[#This Row],[Precio promedio ponderado]]/Q992</f>
        <v>375</v>
      </c>
      <c r="Q992" s="2">
        <f>+VLOOKUP(Precio_diario_frutas[[#This Row],[Unidad de comercialización]],Codigos_kg[],2,0)</f>
        <v>16</v>
      </c>
    </row>
    <row r="993" spans="1:17" x14ac:dyDescent="0.35">
      <c r="A993" s="8" t="s">
        <v>188</v>
      </c>
      <c r="B993" s="3" t="str">
        <f>+VLOOKUP(A993,Codigos_mercados_mayoristas[],2,0)</f>
        <v>Bíobío</v>
      </c>
      <c r="C993" s="4">
        <v>44147</v>
      </c>
      <c r="D993" s="3">
        <f>+VLOOKUP(A993,Codigos_mercados_mayoristas[],3,0)</f>
        <v>8</v>
      </c>
      <c r="E993" s="3"/>
      <c r="F993" s="3" t="str">
        <f>+VLOOKUP(G993,Codigos_class_frutas[],2,0)</f>
        <v>Tropicales y subtropicales</v>
      </c>
      <c r="G993" s="3" t="s">
        <v>229</v>
      </c>
      <c r="H993" s="3" t="s">
        <v>12</v>
      </c>
      <c r="I993" s="3" t="s">
        <v>19</v>
      </c>
      <c r="J993" s="2">
        <v>200</v>
      </c>
      <c r="K993" s="2">
        <v>8000</v>
      </c>
      <c r="L993" s="2">
        <v>7500</v>
      </c>
      <c r="M993" s="2">
        <v>7750</v>
      </c>
      <c r="N993" s="3" t="s">
        <v>230</v>
      </c>
      <c r="O993" s="9" t="s">
        <v>34</v>
      </c>
      <c r="P993" s="2">
        <f>+Precio_diario_frutas[[#This Row],[Precio promedio ponderado]]/Q993</f>
        <v>1937.5</v>
      </c>
      <c r="Q993" s="2">
        <f>+VLOOKUP(Precio_diario_frutas[[#This Row],[Unidad de comercialización]],Codigos_kg[],2,0)</f>
        <v>4</v>
      </c>
    </row>
    <row r="994" spans="1:17" x14ac:dyDescent="0.35">
      <c r="A994" s="8" t="s">
        <v>188</v>
      </c>
      <c r="B994" s="3" t="str">
        <f>+VLOOKUP(A994,Codigos_mercados_mayoristas[],2,0)</f>
        <v>Bíobío</v>
      </c>
      <c r="C994" s="4">
        <v>44147</v>
      </c>
      <c r="D994" s="3">
        <f>+VLOOKUP(A994,Codigos_mercados_mayoristas[],3,0)</f>
        <v>8</v>
      </c>
      <c r="E994" s="3"/>
      <c r="F994" s="3" t="str">
        <f>+VLOOKUP(G994,Codigos_class_frutas[],2,0)</f>
        <v>Frutos de pepita</v>
      </c>
      <c r="G994" s="3" t="s">
        <v>231</v>
      </c>
      <c r="H994" s="3" t="s">
        <v>232</v>
      </c>
      <c r="I994" s="3" t="s">
        <v>200</v>
      </c>
      <c r="J994" s="2">
        <v>50</v>
      </c>
      <c r="K994" s="2">
        <v>13000</v>
      </c>
      <c r="L994" s="2">
        <v>13000</v>
      </c>
      <c r="M994" s="2">
        <v>13000</v>
      </c>
      <c r="N994" s="3" t="s">
        <v>233</v>
      </c>
      <c r="O994" s="9" t="s">
        <v>123</v>
      </c>
      <c r="P994" s="2">
        <f>+Precio_diario_frutas[[#This Row],[Precio promedio ponderado]]/Q994</f>
        <v>812.5</v>
      </c>
      <c r="Q994" s="2">
        <f>+VLOOKUP(Precio_diario_frutas[[#This Row],[Unidad de comercialización]],Codigos_kg[],2,0)</f>
        <v>16</v>
      </c>
    </row>
    <row r="995" spans="1:17" x14ac:dyDescent="0.35">
      <c r="A995" s="8" t="s">
        <v>188</v>
      </c>
      <c r="B995" s="3" t="str">
        <f>+VLOOKUP(A995,Codigos_mercados_mayoristas[],2,0)</f>
        <v>Bíobío</v>
      </c>
      <c r="C995" s="4">
        <v>44147</v>
      </c>
      <c r="D995" s="3">
        <f>+VLOOKUP(A995,Codigos_mercados_mayoristas[],3,0)</f>
        <v>8</v>
      </c>
      <c r="E995" s="3"/>
      <c r="F995" s="3" t="str">
        <f>+VLOOKUP(G995,Codigos_class_frutas[],2,0)</f>
        <v>Frutos de pepita</v>
      </c>
      <c r="G995" s="3" t="s">
        <v>231</v>
      </c>
      <c r="H995" s="3" t="s">
        <v>232</v>
      </c>
      <c r="I995" s="3" t="s">
        <v>19</v>
      </c>
      <c r="J995" s="2">
        <v>100</v>
      </c>
      <c r="K995" s="2">
        <v>11000</v>
      </c>
      <c r="L995" s="2">
        <v>11000</v>
      </c>
      <c r="M995" s="2">
        <v>11000</v>
      </c>
      <c r="N995" s="3" t="s">
        <v>233</v>
      </c>
      <c r="O995" s="9" t="s">
        <v>123</v>
      </c>
      <c r="P995" s="2">
        <f>+Precio_diario_frutas[[#This Row],[Precio promedio ponderado]]/Q995</f>
        <v>687.5</v>
      </c>
      <c r="Q995" s="2">
        <f>+VLOOKUP(Precio_diario_frutas[[#This Row],[Unidad de comercialización]],Codigos_kg[],2,0)</f>
        <v>16</v>
      </c>
    </row>
    <row r="996" spans="1:17" x14ac:dyDescent="0.35">
      <c r="A996" s="8" t="s">
        <v>188</v>
      </c>
      <c r="B996" s="3" t="str">
        <f>+VLOOKUP(A996,Codigos_mercados_mayoristas[],2,0)</f>
        <v>Bíobío</v>
      </c>
      <c r="C996" s="4">
        <v>44147</v>
      </c>
      <c r="D996" s="3">
        <f>+VLOOKUP(A996,Codigos_mercados_mayoristas[],3,0)</f>
        <v>8</v>
      </c>
      <c r="E996" s="3"/>
      <c r="F996" s="3" t="str">
        <f>+VLOOKUP(G996,Codigos_class_frutas[],2,0)</f>
        <v>Frutos de pepita</v>
      </c>
      <c r="G996" s="3" t="s">
        <v>231</v>
      </c>
      <c r="H996" s="3" t="s">
        <v>232</v>
      </c>
      <c r="I996" s="3" t="s">
        <v>13</v>
      </c>
      <c r="J996" s="2">
        <v>100</v>
      </c>
      <c r="K996" s="2">
        <v>9000</v>
      </c>
      <c r="L996" s="2">
        <v>9000</v>
      </c>
      <c r="M996" s="2">
        <v>9000</v>
      </c>
      <c r="N996" s="3" t="s">
        <v>233</v>
      </c>
      <c r="O996" s="9" t="s">
        <v>123</v>
      </c>
      <c r="P996" s="2">
        <f>+Precio_diario_frutas[[#This Row],[Precio promedio ponderado]]/Q996</f>
        <v>562.5</v>
      </c>
      <c r="Q996" s="2">
        <f>+VLOOKUP(Precio_diario_frutas[[#This Row],[Unidad de comercialización]],Codigos_kg[],2,0)</f>
        <v>16</v>
      </c>
    </row>
    <row r="997" spans="1:17" x14ac:dyDescent="0.35">
      <c r="A997" s="8" t="s">
        <v>188</v>
      </c>
      <c r="B997" s="3" t="str">
        <f>+VLOOKUP(A997,Codigos_mercados_mayoristas[],2,0)</f>
        <v>Bíobío</v>
      </c>
      <c r="C997" s="4">
        <v>44147</v>
      </c>
      <c r="D997" s="3">
        <f>+VLOOKUP(A997,Codigos_mercados_mayoristas[],3,0)</f>
        <v>8</v>
      </c>
      <c r="E997" s="3"/>
      <c r="F997" s="3" t="str">
        <f>+VLOOKUP(G997,Codigos_class_frutas[],2,0)</f>
        <v>Frutos de pepita</v>
      </c>
      <c r="G997" s="3" t="s">
        <v>231</v>
      </c>
      <c r="H997" s="3" t="s">
        <v>236</v>
      </c>
      <c r="I997" s="3" t="s">
        <v>19</v>
      </c>
      <c r="J997" s="2">
        <v>100</v>
      </c>
      <c r="K997" s="2">
        <v>11000</v>
      </c>
      <c r="L997" s="2">
        <v>11000</v>
      </c>
      <c r="M997" s="2">
        <v>11000</v>
      </c>
      <c r="N997" s="3" t="s">
        <v>233</v>
      </c>
      <c r="O997" s="9" t="s">
        <v>123</v>
      </c>
      <c r="P997" s="2">
        <f>+Precio_diario_frutas[[#This Row],[Precio promedio ponderado]]/Q997</f>
        <v>687.5</v>
      </c>
      <c r="Q997" s="2">
        <f>+VLOOKUP(Precio_diario_frutas[[#This Row],[Unidad de comercialización]],Codigos_kg[],2,0)</f>
        <v>16</v>
      </c>
    </row>
    <row r="998" spans="1:17" x14ac:dyDescent="0.35">
      <c r="A998" s="8" t="s">
        <v>188</v>
      </c>
      <c r="B998" s="3" t="str">
        <f>+VLOOKUP(A998,Codigos_mercados_mayoristas[],2,0)</f>
        <v>Bíobío</v>
      </c>
      <c r="C998" s="4">
        <v>44147</v>
      </c>
      <c r="D998" s="3">
        <f>+VLOOKUP(A998,Codigos_mercados_mayoristas[],3,0)</f>
        <v>8</v>
      </c>
      <c r="E998" s="3"/>
      <c r="F998" s="3" t="str">
        <f>+VLOOKUP(G998,Codigos_class_frutas[],2,0)</f>
        <v>Frutos de pepita</v>
      </c>
      <c r="G998" s="3" t="s">
        <v>231</v>
      </c>
      <c r="H998" s="3" t="s">
        <v>236</v>
      </c>
      <c r="I998" s="3" t="s">
        <v>13</v>
      </c>
      <c r="J998" s="2">
        <v>100</v>
      </c>
      <c r="K998" s="2">
        <v>9000</v>
      </c>
      <c r="L998" s="2">
        <v>9000</v>
      </c>
      <c r="M998" s="2">
        <v>9000</v>
      </c>
      <c r="N998" s="3" t="s">
        <v>233</v>
      </c>
      <c r="O998" s="9" t="s">
        <v>123</v>
      </c>
      <c r="P998" s="2">
        <f>+Precio_diario_frutas[[#This Row],[Precio promedio ponderado]]/Q998</f>
        <v>562.5</v>
      </c>
      <c r="Q998" s="2">
        <f>+VLOOKUP(Precio_diario_frutas[[#This Row],[Unidad de comercialización]],Codigos_kg[],2,0)</f>
        <v>16</v>
      </c>
    </row>
    <row r="999" spans="1:17" x14ac:dyDescent="0.35">
      <c r="A999" s="8" t="s">
        <v>188</v>
      </c>
      <c r="B999" s="3" t="str">
        <f>+VLOOKUP(A999,Codigos_mercados_mayoristas[],2,0)</f>
        <v>Bíobío</v>
      </c>
      <c r="C999" s="4">
        <v>44147</v>
      </c>
      <c r="D999" s="3">
        <f>+VLOOKUP(A999,Codigos_mercados_mayoristas[],3,0)</f>
        <v>8</v>
      </c>
      <c r="E999" s="3"/>
      <c r="F999" s="3" t="str">
        <f>+VLOOKUP(G999,Codigos_class_frutas[],2,0)</f>
        <v>Cítricos</v>
      </c>
      <c r="G999" s="3" t="s">
        <v>221</v>
      </c>
      <c r="H999" s="3" t="s">
        <v>263</v>
      </c>
      <c r="I999" s="3" t="s">
        <v>19</v>
      </c>
      <c r="J999" s="2">
        <v>250</v>
      </c>
      <c r="K999" s="2">
        <v>14000</v>
      </c>
      <c r="L999" s="2">
        <v>13000</v>
      </c>
      <c r="M999" s="2">
        <v>13400</v>
      </c>
      <c r="N999" s="3" t="s">
        <v>251</v>
      </c>
      <c r="O999" s="9" t="s">
        <v>123</v>
      </c>
      <c r="P999" s="2">
        <f>+Precio_diario_frutas[[#This Row],[Precio promedio ponderado]]/Q999</f>
        <v>893.33333333333337</v>
      </c>
      <c r="Q999" s="2">
        <f>+VLOOKUP(Precio_diario_frutas[[#This Row],[Unidad de comercialización]],Codigos_kg[],2,0)</f>
        <v>15</v>
      </c>
    </row>
    <row r="1000" spans="1:17" x14ac:dyDescent="0.35">
      <c r="A1000" s="8" t="s">
        <v>188</v>
      </c>
      <c r="B1000" s="3" t="str">
        <f>+VLOOKUP(A1000,Codigos_mercados_mayoristas[],2,0)</f>
        <v>Bíobío</v>
      </c>
      <c r="C1000" s="4">
        <v>44147</v>
      </c>
      <c r="D1000" s="3">
        <f>+VLOOKUP(A1000,Codigos_mercados_mayoristas[],3,0)</f>
        <v>8</v>
      </c>
      <c r="E1000" s="3"/>
      <c r="F1000" s="3" t="str">
        <f>+VLOOKUP(G1000,Codigos_class_frutas[],2,0)</f>
        <v>Cítricos</v>
      </c>
      <c r="G1000" s="3" t="s">
        <v>221</v>
      </c>
      <c r="H1000" s="3" t="s">
        <v>263</v>
      </c>
      <c r="I1000" s="3" t="s">
        <v>13</v>
      </c>
      <c r="J1000" s="2">
        <v>100</v>
      </c>
      <c r="K1000" s="2">
        <v>11000</v>
      </c>
      <c r="L1000" s="2">
        <v>11000</v>
      </c>
      <c r="M1000" s="2">
        <v>11000</v>
      </c>
      <c r="N1000" s="3" t="s">
        <v>251</v>
      </c>
      <c r="O1000" s="9" t="s">
        <v>123</v>
      </c>
      <c r="P1000" s="2">
        <f>+Precio_diario_frutas[[#This Row],[Precio promedio ponderado]]/Q1000</f>
        <v>733.33333333333337</v>
      </c>
      <c r="Q1000" s="2">
        <f>+VLOOKUP(Precio_diario_frutas[[#This Row],[Unidad de comercialización]],Codigos_kg[],2,0)</f>
        <v>15</v>
      </c>
    </row>
    <row r="1001" spans="1:17" x14ac:dyDescent="0.35">
      <c r="A1001" s="8" t="s">
        <v>188</v>
      </c>
      <c r="B1001" s="3" t="str">
        <f>+VLOOKUP(A1001,Codigos_mercados_mayoristas[],2,0)</f>
        <v>Bíobío</v>
      </c>
      <c r="C1001" s="4">
        <v>44147</v>
      </c>
      <c r="D1001" s="3">
        <f>+VLOOKUP(A1001,Codigos_mercados_mayoristas[],3,0)</f>
        <v>8</v>
      </c>
      <c r="E1001" s="3"/>
      <c r="F1001" s="3" t="str">
        <f>+VLOOKUP(G1001,Codigos_class_frutas[],2,0)</f>
        <v>Oleaginosos</v>
      </c>
      <c r="G1001" s="3" t="s">
        <v>225</v>
      </c>
      <c r="H1001" s="3" t="s">
        <v>226</v>
      </c>
      <c r="I1001" s="3" t="s">
        <v>264</v>
      </c>
      <c r="J1001" s="2">
        <v>50</v>
      </c>
      <c r="K1001" s="2">
        <v>2600</v>
      </c>
      <c r="L1001" s="2">
        <v>2600</v>
      </c>
      <c r="M1001" s="2">
        <v>2600</v>
      </c>
      <c r="N1001" s="3" t="s">
        <v>227</v>
      </c>
      <c r="O1001" s="9" t="s">
        <v>63</v>
      </c>
      <c r="P1001" s="2">
        <f>+Precio_diario_frutas[[#This Row],[Precio promedio ponderado]]/Q1001</f>
        <v>173.33333333333334</v>
      </c>
      <c r="Q1001" s="2">
        <f>+VLOOKUP(Precio_diario_frutas[[#This Row],[Unidad de comercialización]],Codigos_kg[],2,0)</f>
        <v>15</v>
      </c>
    </row>
    <row r="1002" spans="1:17" x14ac:dyDescent="0.35">
      <c r="A1002" s="8" t="s">
        <v>188</v>
      </c>
      <c r="B1002" s="3" t="str">
        <f>+VLOOKUP(A1002,Codigos_mercados_mayoristas[],2,0)</f>
        <v>Bíobío</v>
      </c>
      <c r="C1002" s="4">
        <v>44147</v>
      </c>
      <c r="D1002" s="3">
        <f>+VLOOKUP(A1002,Codigos_mercados_mayoristas[],3,0)</f>
        <v>8</v>
      </c>
      <c r="E1002" s="3"/>
      <c r="F1002" s="3" t="str">
        <f>+VLOOKUP(G1002,Codigos_class_frutas[],2,0)</f>
        <v>Oleaginosos</v>
      </c>
      <c r="G1002" s="3" t="s">
        <v>225</v>
      </c>
      <c r="H1002" s="3" t="s">
        <v>226</v>
      </c>
      <c r="I1002" s="3" t="s">
        <v>200</v>
      </c>
      <c r="J1002" s="2">
        <v>50</v>
      </c>
      <c r="K1002" s="2">
        <v>3700</v>
      </c>
      <c r="L1002" s="2">
        <v>3700</v>
      </c>
      <c r="M1002" s="2">
        <v>3700</v>
      </c>
      <c r="N1002" s="3" t="s">
        <v>227</v>
      </c>
      <c r="O1002" s="9" t="s">
        <v>63</v>
      </c>
      <c r="P1002" s="2">
        <f>+Precio_diario_frutas[[#This Row],[Precio promedio ponderado]]/Q1002</f>
        <v>246.66666666666666</v>
      </c>
      <c r="Q1002" s="2">
        <f>+VLOOKUP(Precio_diario_frutas[[#This Row],[Unidad de comercialización]],Codigos_kg[],2,0)</f>
        <v>15</v>
      </c>
    </row>
    <row r="1003" spans="1:17" x14ac:dyDescent="0.35">
      <c r="A1003" s="8" t="s">
        <v>188</v>
      </c>
      <c r="B1003" s="3" t="str">
        <f>+VLOOKUP(A1003,Codigos_mercados_mayoristas[],2,0)</f>
        <v>Bíobío</v>
      </c>
      <c r="C1003" s="4">
        <v>44147</v>
      </c>
      <c r="D1003" s="3">
        <f>+VLOOKUP(A1003,Codigos_mercados_mayoristas[],3,0)</f>
        <v>8</v>
      </c>
      <c r="E1003" s="3"/>
      <c r="F1003" s="3" t="str">
        <f>+VLOOKUP(G1003,Codigos_class_frutas[],2,0)</f>
        <v>Oleaginosos</v>
      </c>
      <c r="G1003" s="3" t="s">
        <v>225</v>
      </c>
      <c r="H1003" s="3" t="s">
        <v>226</v>
      </c>
      <c r="I1003" s="3" t="s">
        <v>19</v>
      </c>
      <c r="J1003" s="2">
        <v>50</v>
      </c>
      <c r="K1003" s="2">
        <v>3500</v>
      </c>
      <c r="L1003" s="2">
        <v>3500</v>
      </c>
      <c r="M1003" s="2">
        <v>3500</v>
      </c>
      <c r="N1003" s="3" t="s">
        <v>227</v>
      </c>
      <c r="O1003" s="9" t="s">
        <v>63</v>
      </c>
      <c r="P1003" s="2">
        <f>+Precio_diario_frutas[[#This Row],[Precio promedio ponderado]]/Q1003</f>
        <v>233.33333333333334</v>
      </c>
      <c r="Q1003" s="2">
        <f>+VLOOKUP(Precio_diario_frutas[[#This Row],[Unidad de comercialización]],Codigos_kg[],2,0)</f>
        <v>15</v>
      </c>
    </row>
    <row r="1004" spans="1:17" x14ac:dyDescent="0.35">
      <c r="A1004" s="8" t="s">
        <v>188</v>
      </c>
      <c r="B1004" s="3" t="str">
        <f>+VLOOKUP(A1004,Codigos_mercados_mayoristas[],2,0)</f>
        <v>Bíobío</v>
      </c>
      <c r="C1004" s="4">
        <v>44147</v>
      </c>
      <c r="D1004" s="3">
        <f>+VLOOKUP(A1004,Codigos_mercados_mayoristas[],3,0)</f>
        <v>8</v>
      </c>
      <c r="E1004" s="3"/>
      <c r="F1004" s="3" t="str">
        <f>+VLOOKUP(G1004,Codigos_class_frutas[],2,0)</f>
        <v>Oleaginosos</v>
      </c>
      <c r="G1004" s="3" t="s">
        <v>225</v>
      </c>
      <c r="H1004" s="3" t="s">
        <v>226</v>
      </c>
      <c r="I1004" s="3" t="s">
        <v>13</v>
      </c>
      <c r="J1004" s="2">
        <v>50</v>
      </c>
      <c r="K1004" s="2">
        <v>3200</v>
      </c>
      <c r="L1004" s="2">
        <v>3200</v>
      </c>
      <c r="M1004" s="2">
        <v>3200</v>
      </c>
      <c r="N1004" s="3" t="s">
        <v>227</v>
      </c>
      <c r="O1004" s="9" t="s">
        <v>63</v>
      </c>
      <c r="P1004" s="2">
        <f>+Precio_diario_frutas[[#This Row],[Precio promedio ponderado]]/Q1004</f>
        <v>213.33333333333334</v>
      </c>
      <c r="Q1004" s="2">
        <f>+VLOOKUP(Precio_diario_frutas[[#This Row],[Unidad de comercialización]],Codigos_kg[],2,0)</f>
        <v>15</v>
      </c>
    </row>
    <row r="1005" spans="1:17" x14ac:dyDescent="0.35">
      <c r="A1005" s="8" t="s">
        <v>188</v>
      </c>
      <c r="B1005" s="3" t="str">
        <f>+VLOOKUP(A1005,Codigos_mercados_mayoristas[],2,0)</f>
        <v>Bíobío</v>
      </c>
      <c r="C1005" s="4">
        <v>44147</v>
      </c>
      <c r="D1005" s="3">
        <f>+VLOOKUP(A1005,Codigos_mercados_mayoristas[],3,0)</f>
        <v>8</v>
      </c>
      <c r="E1005" s="3"/>
      <c r="F1005" s="3" t="str">
        <f>+VLOOKUP(G1005,Codigos_class_frutas[],2,0)</f>
        <v>Oleaginosos</v>
      </c>
      <c r="G1005" s="3" t="s">
        <v>225</v>
      </c>
      <c r="H1005" s="3" t="s">
        <v>226</v>
      </c>
      <c r="I1005" s="3" t="s">
        <v>16</v>
      </c>
      <c r="J1005" s="2">
        <v>50</v>
      </c>
      <c r="K1005" s="2">
        <v>3000</v>
      </c>
      <c r="L1005" s="2">
        <v>3000</v>
      </c>
      <c r="M1005" s="2">
        <v>3000</v>
      </c>
      <c r="N1005" s="3" t="s">
        <v>227</v>
      </c>
      <c r="O1005" s="9" t="s">
        <v>63</v>
      </c>
      <c r="P1005" s="2">
        <f>+Precio_diario_frutas[[#This Row],[Precio promedio ponderado]]/Q1005</f>
        <v>200</v>
      </c>
      <c r="Q1005" s="2">
        <f>+VLOOKUP(Precio_diario_frutas[[#This Row],[Unidad de comercialización]],Codigos_kg[],2,0)</f>
        <v>15</v>
      </c>
    </row>
    <row r="1006" spans="1:17" x14ac:dyDescent="0.35">
      <c r="A1006" s="8" t="s">
        <v>188</v>
      </c>
      <c r="B1006" s="3" t="str">
        <f>+VLOOKUP(A1006,Codigos_mercados_mayoristas[],2,0)</f>
        <v>Bíobío</v>
      </c>
      <c r="C1006" s="4">
        <v>44147</v>
      </c>
      <c r="D1006" s="3">
        <f>+VLOOKUP(A1006,Codigos_mercados_mayoristas[],3,0)</f>
        <v>8</v>
      </c>
      <c r="E1006" s="3"/>
      <c r="F1006" s="3" t="str">
        <f>+VLOOKUP(G1006,Codigos_class_frutas[],2,0)</f>
        <v>Frutos de pepita</v>
      </c>
      <c r="G1006" s="3" t="s">
        <v>242</v>
      </c>
      <c r="H1006" s="3" t="s">
        <v>243</v>
      </c>
      <c r="I1006" s="3" t="s">
        <v>200</v>
      </c>
      <c r="J1006" s="2">
        <v>100</v>
      </c>
      <c r="K1006" s="2">
        <v>13000</v>
      </c>
      <c r="L1006" s="2">
        <v>13000</v>
      </c>
      <c r="M1006" s="2">
        <v>13000</v>
      </c>
      <c r="N1006" s="3" t="s">
        <v>233</v>
      </c>
      <c r="O1006" s="9" t="s">
        <v>123</v>
      </c>
      <c r="P1006" s="2">
        <f>+Precio_diario_frutas[[#This Row],[Precio promedio ponderado]]/Q1006</f>
        <v>812.5</v>
      </c>
      <c r="Q1006" s="2">
        <f>+VLOOKUP(Precio_diario_frutas[[#This Row],[Unidad de comercialización]],Codigos_kg[],2,0)</f>
        <v>16</v>
      </c>
    </row>
    <row r="1007" spans="1:17" x14ac:dyDescent="0.35">
      <c r="A1007" s="8" t="s">
        <v>188</v>
      </c>
      <c r="B1007" s="3" t="str">
        <f>+VLOOKUP(A1007,Codigos_mercados_mayoristas[],2,0)</f>
        <v>Bíobío</v>
      </c>
      <c r="C1007" s="4">
        <v>44147</v>
      </c>
      <c r="D1007" s="3">
        <f>+VLOOKUP(A1007,Codigos_mercados_mayoristas[],3,0)</f>
        <v>8</v>
      </c>
      <c r="E1007" s="3"/>
      <c r="F1007" s="3" t="str">
        <f>+VLOOKUP(G1007,Codigos_class_frutas[],2,0)</f>
        <v>Frutos de pepita</v>
      </c>
      <c r="G1007" s="3" t="s">
        <v>242</v>
      </c>
      <c r="H1007" s="3" t="s">
        <v>243</v>
      </c>
      <c r="I1007" s="3" t="s">
        <v>19</v>
      </c>
      <c r="J1007" s="2">
        <v>100</v>
      </c>
      <c r="K1007" s="2">
        <v>11000</v>
      </c>
      <c r="L1007" s="2">
        <v>11000</v>
      </c>
      <c r="M1007" s="2">
        <v>11000</v>
      </c>
      <c r="N1007" s="3" t="s">
        <v>233</v>
      </c>
      <c r="O1007" s="9" t="s">
        <v>123</v>
      </c>
      <c r="P1007" s="2">
        <f>+Precio_diario_frutas[[#This Row],[Precio promedio ponderado]]/Q1007</f>
        <v>687.5</v>
      </c>
      <c r="Q1007" s="2">
        <f>+VLOOKUP(Precio_diario_frutas[[#This Row],[Unidad de comercialización]],Codigos_kg[],2,0)</f>
        <v>16</v>
      </c>
    </row>
    <row r="1008" spans="1:17" x14ac:dyDescent="0.35">
      <c r="A1008" s="8" t="s">
        <v>188</v>
      </c>
      <c r="B1008" s="3" t="str">
        <f>+VLOOKUP(A1008,Codigos_mercados_mayoristas[],2,0)</f>
        <v>Bíobío</v>
      </c>
      <c r="C1008" s="4">
        <v>44147</v>
      </c>
      <c r="D1008" s="3">
        <f>+VLOOKUP(A1008,Codigos_mercados_mayoristas[],3,0)</f>
        <v>8</v>
      </c>
      <c r="E1008" s="3"/>
      <c r="F1008" s="3" t="str">
        <f>+VLOOKUP(G1008,Codigos_class_frutas[],2,0)</f>
        <v>Frutos de pepita</v>
      </c>
      <c r="G1008" s="3" t="s">
        <v>242</v>
      </c>
      <c r="H1008" s="3" t="s">
        <v>243</v>
      </c>
      <c r="I1008" s="3" t="s">
        <v>13</v>
      </c>
      <c r="J1008" s="2">
        <v>100</v>
      </c>
      <c r="K1008" s="2">
        <v>9000</v>
      </c>
      <c r="L1008" s="2">
        <v>9000</v>
      </c>
      <c r="M1008" s="2">
        <v>9000</v>
      </c>
      <c r="N1008" s="3" t="s">
        <v>233</v>
      </c>
      <c r="O1008" s="9" t="s">
        <v>123</v>
      </c>
      <c r="P1008" s="2">
        <f>+Precio_diario_frutas[[#This Row],[Precio promedio ponderado]]/Q1008</f>
        <v>562.5</v>
      </c>
      <c r="Q1008" s="2">
        <f>+VLOOKUP(Precio_diario_frutas[[#This Row],[Unidad de comercialización]],Codigos_kg[],2,0)</f>
        <v>16</v>
      </c>
    </row>
    <row r="1009" spans="1:17" x14ac:dyDescent="0.35">
      <c r="A1009" s="8" t="s">
        <v>188</v>
      </c>
      <c r="B1009" s="3" t="str">
        <f>+VLOOKUP(A1009,Codigos_mercados_mayoristas[],2,0)</f>
        <v>Bíobío</v>
      </c>
      <c r="C1009" s="4">
        <v>44147</v>
      </c>
      <c r="D1009" s="3">
        <f>+VLOOKUP(A1009,Codigos_mercados_mayoristas[],3,0)</f>
        <v>8</v>
      </c>
      <c r="E1009" s="3"/>
      <c r="F1009" s="3" t="str">
        <f>+VLOOKUP(G1009,Codigos_class_frutas[],2,0)</f>
        <v>Tropicales y subtropicales</v>
      </c>
      <c r="G1009" s="3" t="s">
        <v>198</v>
      </c>
      <c r="H1009" s="3" t="s">
        <v>246</v>
      </c>
      <c r="I1009" s="3" t="s">
        <v>19</v>
      </c>
      <c r="J1009" s="2">
        <v>200</v>
      </c>
      <c r="K1009" s="2">
        <v>20000</v>
      </c>
      <c r="L1009" s="2">
        <v>19000</v>
      </c>
      <c r="M1009" s="2">
        <v>19500</v>
      </c>
      <c r="N1009" s="3" t="s">
        <v>25</v>
      </c>
      <c r="O1009" s="9" t="s">
        <v>206</v>
      </c>
      <c r="P1009" s="2">
        <f>+Precio_diario_frutas[[#This Row],[Precio promedio ponderado]]/Q1009</f>
        <v>1625</v>
      </c>
      <c r="Q1009" s="2">
        <f>+VLOOKUP(Precio_diario_frutas[[#This Row],[Unidad de comercialización]],Codigos_kg[],2,0)</f>
        <v>12</v>
      </c>
    </row>
    <row r="1010" spans="1:17" x14ac:dyDescent="0.35">
      <c r="A1010" s="8" t="s">
        <v>188</v>
      </c>
      <c r="B1010" s="3" t="str">
        <f>+VLOOKUP(A1010,Codigos_mercados_mayoristas[],2,0)</f>
        <v>Bíobío</v>
      </c>
      <c r="C1010" s="4">
        <v>44147</v>
      </c>
      <c r="D1010" s="3">
        <f>+VLOOKUP(A1010,Codigos_mercados_mayoristas[],3,0)</f>
        <v>8</v>
      </c>
      <c r="E1010" s="3"/>
      <c r="F1010" s="3" t="str">
        <f>+VLOOKUP(G1010,Codigos_class_frutas[],2,0)</f>
        <v>Tropicales y subtropicales</v>
      </c>
      <c r="G1010" s="3" t="s">
        <v>204</v>
      </c>
      <c r="H1010" s="3" t="s">
        <v>12</v>
      </c>
      <c r="I1010" s="3" t="s">
        <v>247</v>
      </c>
      <c r="J1010" s="2">
        <v>200</v>
      </c>
      <c r="K1010" s="2">
        <v>10000</v>
      </c>
      <c r="L1010" s="2">
        <v>10000</v>
      </c>
      <c r="M1010" s="2">
        <v>10000</v>
      </c>
      <c r="N1010" s="3" t="s">
        <v>147</v>
      </c>
      <c r="O1010" s="9" t="s">
        <v>206</v>
      </c>
      <c r="P1010" s="2">
        <f>+Precio_diario_frutas[[#This Row],[Precio promedio ponderado]]/Q1010</f>
        <v>500</v>
      </c>
      <c r="Q1010" s="2">
        <f>+VLOOKUP(Precio_diario_frutas[[#This Row],[Unidad de comercialización]],Codigos_kg[],2,0)</f>
        <v>20</v>
      </c>
    </row>
    <row r="1011" spans="1:17" x14ac:dyDescent="0.35">
      <c r="A1011" s="8" t="s">
        <v>188</v>
      </c>
      <c r="B1011" s="3" t="str">
        <f>+VLOOKUP(A1011,Codigos_mercados_mayoristas[],2,0)</f>
        <v>Bíobío</v>
      </c>
      <c r="C1011" s="4">
        <v>44147</v>
      </c>
      <c r="D1011" s="3">
        <f>+VLOOKUP(A1011,Codigos_mercados_mayoristas[],3,0)</f>
        <v>8</v>
      </c>
      <c r="E1011" s="3"/>
      <c r="F1011" s="3" t="str">
        <f>+VLOOKUP(G1011,Codigos_class_frutas[],2,0)</f>
        <v>Tropicales y subtropicales</v>
      </c>
      <c r="G1011" s="3" t="s">
        <v>204</v>
      </c>
      <c r="H1011" s="3" t="s">
        <v>12</v>
      </c>
      <c r="I1011" s="3" t="s">
        <v>205</v>
      </c>
      <c r="J1011" s="2">
        <v>300</v>
      </c>
      <c r="K1011" s="2">
        <v>12000</v>
      </c>
      <c r="L1011" s="2">
        <v>12000</v>
      </c>
      <c r="M1011" s="2">
        <v>12000</v>
      </c>
      <c r="N1011" s="3" t="s">
        <v>147</v>
      </c>
      <c r="O1011" s="9" t="s">
        <v>206</v>
      </c>
      <c r="P1011" s="2">
        <f>+Precio_diario_frutas[[#This Row],[Precio promedio ponderado]]/Q1011</f>
        <v>600</v>
      </c>
      <c r="Q1011" s="2">
        <f>+VLOOKUP(Precio_diario_frutas[[#This Row],[Unidad de comercialización]],Codigos_kg[],2,0)</f>
        <v>20</v>
      </c>
    </row>
    <row r="1012" spans="1:17" x14ac:dyDescent="0.35">
      <c r="A1012" s="8" t="s">
        <v>188</v>
      </c>
      <c r="B1012" s="11" t="str">
        <f>+VLOOKUP(A1012,Codigos_mercados_mayoristas[],2,0)</f>
        <v>Bíobío</v>
      </c>
      <c r="C1012" s="4">
        <v>44147</v>
      </c>
      <c r="D1012" s="11">
        <f>+VLOOKUP(A1012,Codigos_mercados_mayoristas[],3,0)</f>
        <v>8</v>
      </c>
      <c r="E1012" s="11"/>
      <c r="F1012" s="11" t="str">
        <f>+VLOOKUP(G1012,Codigos_class_frutas[],2,0)</f>
        <v>Tropicales y subtropicales</v>
      </c>
      <c r="G1012" s="11" t="s">
        <v>204</v>
      </c>
      <c r="H1012" s="11" t="s">
        <v>12</v>
      </c>
      <c r="I1012" s="11" t="s">
        <v>255</v>
      </c>
      <c r="J1012" s="13">
        <v>300</v>
      </c>
      <c r="K1012" s="13">
        <v>14000</v>
      </c>
      <c r="L1012" s="13">
        <v>14000</v>
      </c>
      <c r="M1012" s="13">
        <v>14000</v>
      </c>
      <c r="N1012" s="11" t="s">
        <v>147</v>
      </c>
      <c r="O1012" s="14" t="s">
        <v>206</v>
      </c>
      <c r="P1012" s="2">
        <f>+Precio_diario_frutas[[#This Row],[Precio promedio ponderado]]/Q1012</f>
        <v>700</v>
      </c>
      <c r="Q1012" s="2">
        <f>+VLOOKUP(Precio_diario_frutas[[#This Row],[Unidad de comercialización]],Codigos_kg[],2,0)</f>
        <v>20</v>
      </c>
    </row>
    <row r="1013" spans="1:17" x14ac:dyDescent="0.35">
      <c r="A1013" s="8" t="s">
        <v>107</v>
      </c>
      <c r="B1013" s="3" t="str">
        <f>+VLOOKUP(A1013,Codigos_mercados_mayoristas[],2,0)</f>
        <v>Los Lagos</v>
      </c>
      <c r="C1013" s="4">
        <v>44147</v>
      </c>
      <c r="D1013" s="3">
        <f>+VLOOKUP(A1013,Codigos_mercados_mayoristas[],3,0)</f>
        <v>10</v>
      </c>
      <c r="E1013" s="3"/>
      <c r="F1013" s="3" t="str">
        <f>+VLOOKUP(G1013,Codigos_class_frutas[],2,0)</f>
        <v>Otros</v>
      </c>
      <c r="G1013" s="3" t="s">
        <v>209</v>
      </c>
      <c r="H1013" s="3" t="s">
        <v>210</v>
      </c>
      <c r="I1013" s="3" t="s">
        <v>19</v>
      </c>
      <c r="J1013" s="2">
        <v>50</v>
      </c>
      <c r="K1013" s="2">
        <v>2200</v>
      </c>
      <c r="L1013" s="2">
        <v>2100</v>
      </c>
      <c r="M1013" s="2">
        <v>2150</v>
      </c>
      <c r="N1013" s="3" t="s">
        <v>248</v>
      </c>
      <c r="O1013" s="9" t="s">
        <v>45</v>
      </c>
      <c r="P1013" s="2">
        <f>+Precio_diario_frutas[[#This Row],[Precio promedio ponderado]]/Q1013</f>
        <v>2150</v>
      </c>
      <c r="Q1013" s="2">
        <f>+VLOOKUP(Precio_diario_frutas[[#This Row],[Unidad de comercialización]],Codigos_kg[],2,0)</f>
        <v>1</v>
      </c>
    </row>
    <row r="1014" spans="1:17" x14ac:dyDescent="0.35">
      <c r="A1014" s="8" t="s">
        <v>107</v>
      </c>
      <c r="B1014" s="3" t="str">
        <f>+VLOOKUP(A1014,Codigos_mercados_mayoristas[],2,0)</f>
        <v>Los Lagos</v>
      </c>
      <c r="C1014" s="4">
        <v>44147</v>
      </c>
      <c r="D1014" s="3">
        <f>+VLOOKUP(A1014,Codigos_mercados_mayoristas[],3,0)</f>
        <v>10</v>
      </c>
      <c r="E1014" s="3"/>
      <c r="F1014" s="3" t="str">
        <f>+VLOOKUP(G1014,Codigos_class_frutas[],2,0)</f>
        <v>Cítricos</v>
      </c>
      <c r="G1014" s="3" t="s">
        <v>214</v>
      </c>
      <c r="H1014" s="3" t="s">
        <v>12</v>
      </c>
      <c r="I1014" s="3" t="s">
        <v>215</v>
      </c>
      <c r="J1014" s="2">
        <v>500</v>
      </c>
      <c r="K1014" s="2">
        <v>11000</v>
      </c>
      <c r="L1014" s="2">
        <v>10000</v>
      </c>
      <c r="M1014" s="2">
        <v>10500</v>
      </c>
      <c r="N1014" s="3" t="s">
        <v>122</v>
      </c>
      <c r="O1014" s="9" t="s">
        <v>123</v>
      </c>
      <c r="P1014" s="2">
        <f>+Precio_diario_frutas[[#This Row],[Precio promedio ponderado]]/Q1014</f>
        <v>656.25</v>
      </c>
      <c r="Q1014" s="2">
        <f>+VLOOKUP(Precio_diario_frutas[[#This Row],[Unidad de comercialización]],Codigos_kg[],2,0)</f>
        <v>16</v>
      </c>
    </row>
    <row r="1015" spans="1:17" x14ac:dyDescent="0.35">
      <c r="A1015" s="8" t="s">
        <v>107</v>
      </c>
      <c r="B1015" s="3" t="str">
        <f>+VLOOKUP(A1015,Codigos_mercados_mayoristas[],2,0)</f>
        <v>Los Lagos</v>
      </c>
      <c r="C1015" s="4">
        <v>44147</v>
      </c>
      <c r="D1015" s="3">
        <f>+VLOOKUP(A1015,Codigos_mercados_mayoristas[],3,0)</f>
        <v>10</v>
      </c>
      <c r="E1015" s="3"/>
      <c r="F1015" s="3" t="str">
        <f>+VLOOKUP(G1015,Codigos_class_frutas[],2,0)</f>
        <v>Cítricos</v>
      </c>
      <c r="G1015" s="3" t="s">
        <v>214</v>
      </c>
      <c r="H1015" s="3" t="s">
        <v>12</v>
      </c>
      <c r="I1015" s="3" t="s">
        <v>216</v>
      </c>
      <c r="J1015" s="2">
        <v>200</v>
      </c>
      <c r="K1015" s="2">
        <v>7000</v>
      </c>
      <c r="L1015" s="2">
        <v>7000</v>
      </c>
      <c r="M1015" s="2">
        <v>7000</v>
      </c>
      <c r="N1015" s="3" t="s">
        <v>122</v>
      </c>
      <c r="O1015" s="9" t="s">
        <v>123</v>
      </c>
      <c r="P1015" s="2">
        <f>+Precio_diario_frutas[[#This Row],[Precio promedio ponderado]]/Q1015</f>
        <v>437.5</v>
      </c>
      <c r="Q1015" s="2">
        <f>+VLOOKUP(Precio_diario_frutas[[#This Row],[Unidad de comercialización]],Codigos_kg[],2,0)</f>
        <v>16</v>
      </c>
    </row>
    <row r="1016" spans="1:17" x14ac:dyDescent="0.35">
      <c r="A1016" s="8" t="s">
        <v>107</v>
      </c>
      <c r="B1016" s="3" t="str">
        <f>+VLOOKUP(A1016,Codigos_mercados_mayoristas[],2,0)</f>
        <v>Los Lagos</v>
      </c>
      <c r="C1016" s="4">
        <v>44147</v>
      </c>
      <c r="D1016" s="3">
        <f>+VLOOKUP(A1016,Codigos_mercados_mayoristas[],3,0)</f>
        <v>10</v>
      </c>
      <c r="E1016" s="3"/>
      <c r="F1016" s="3" t="str">
        <f>+VLOOKUP(G1016,Codigos_class_frutas[],2,0)</f>
        <v>Cítricos</v>
      </c>
      <c r="G1016" s="3" t="s">
        <v>218</v>
      </c>
      <c r="H1016" s="3" t="s">
        <v>219</v>
      </c>
      <c r="I1016" s="3" t="s">
        <v>19</v>
      </c>
      <c r="J1016" s="2">
        <v>300</v>
      </c>
      <c r="K1016" s="2">
        <v>7500</v>
      </c>
      <c r="L1016" s="2">
        <v>7000</v>
      </c>
      <c r="M1016" s="2">
        <v>7250</v>
      </c>
      <c r="N1016" s="3" t="s">
        <v>220</v>
      </c>
      <c r="O1016" s="9" t="s">
        <v>45</v>
      </c>
      <c r="P1016" s="2">
        <f>+Precio_diario_frutas[[#This Row],[Precio promedio ponderado]]/Q1016</f>
        <v>725</v>
      </c>
      <c r="Q1016" s="2">
        <f>+VLOOKUP(Precio_diario_frutas[[#This Row],[Unidad de comercialización]],Codigos_kg[],2,0)</f>
        <v>10</v>
      </c>
    </row>
    <row r="1017" spans="1:17" x14ac:dyDescent="0.35">
      <c r="A1017" s="8" t="s">
        <v>107</v>
      </c>
      <c r="B1017" s="3" t="str">
        <f>+VLOOKUP(A1017,Codigos_mercados_mayoristas[],2,0)</f>
        <v>Los Lagos</v>
      </c>
      <c r="C1017" s="4">
        <v>44147</v>
      </c>
      <c r="D1017" s="3">
        <f>+VLOOKUP(A1017,Codigos_mercados_mayoristas[],3,0)</f>
        <v>10</v>
      </c>
      <c r="E1017" s="3"/>
      <c r="F1017" s="3" t="str">
        <f>+VLOOKUP(G1017,Codigos_class_frutas[],2,0)</f>
        <v>Tropicales y subtropicales</v>
      </c>
      <c r="G1017" s="3" t="s">
        <v>229</v>
      </c>
      <c r="H1017" s="3" t="s">
        <v>12</v>
      </c>
      <c r="I1017" s="3" t="s">
        <v>19</v>
      </c>
      <c r="J1017" s="2">
        <v>120</v>
      </c>
      <c r="K1017" s="2">
        <v>8000</v>
      </c>
      <c r="L1017" s="2">
        <v>7500</v>
      </c>
      <c r="M1017" s="2">
        <v>7750</v>
      </c>
      <c r="N1017" s="3" t="s">
        <v>230</v>
      </c>
      <c r="O1017" s="9" t="s">
        <v>34</v>
      </c>
      <c r="P1017" s="2">
        <f>+Precio_diario_frutas[[#This Row],[Precio promedio ponderado]]/Q1017</f>
        <v>1937.5</v>
      </c>
      <c r="Q1017" s="2">
        <f>+VLOOKUP(Precio_diario_frutas[[#This Row],[Unidad de comercialización]],Codigos_kg[],2,0)</f>
        <v>4</v>
      </c>
    </row>
    <row r="1018" spans="1:17" x14ac:dyDescent="0.35">
      <c r="A1018" s="8" t="s">
        <v>107</v>
      </c>
      <c r="B1018" s="3" t="str">
        <f>+VLOOKUP(A1018,Codigos_mercados_mayoristas[],2,0)</f>
        <v>Los Lagos</v>
      </c>
      <c r="C1018" s="4">
        <v>44147</v>
      </c>
      <c r="D1018" s="3">
        <f>+VLOOKUP(A1018,Codigos_mercados_mayoristas[],3,0)</f>
        <v>10</v>
      </c>
      <c r="E1018" s="3"/>
      <c r="F1018" s="3" t="str">
        <f>+VLOOKUP(G1018,Codigos_class_frutas[],2,0)</f>
        <v>Frutos de pepita</v>
      </c>
      <c r="G1018" s="3" t="s">
        <v>231</v>
      </c>
      <c r="H1018" s="3" t="s">
        <v>232</v>
      </c>
      <c r="I1018" s="3" t="s">
        <v>19</v>
      </c>
      <c r="J1018" s="2">
        <v>150</v>
      </c>
      <c r="K1018" s="2">
        <v>15000</v>
      </c>
      <c r="L1018" s="2">
        <v>15000</v>
      </c>
      <c r="M1018" s="2">
        <v>15000</v>
      </c>
      <c r="N1018" s="3" t="s">
        <v>251</v>
      </c>
      <c r="O1018" s="9" t="s">
        <v>123</v>
      </c>
      <c r="P1018" s="2">
        <f>+Precio_diario_frutas[[#This Row],[Precio promedio ponderado]]/Q1018</f>
        <v>1000</v>
      </c>
      <c r="Q1018" s="2">
        <f>+VLOOKUP(Precio_diario_frutas[[#This Row],[Unidad de comercialización]],Codigos_kg[],2,0)</f>
        <v>15</v>
      </c>
    </row>
    <row r="1019" spans="1:17" x14ac:dyDescent="0.35">
      <c r="A1019" s="8" t="s">
        <v>107</v>
      </c>
      <c r="B1019" s="3" t="str">
        <f>+VLOOKUP(A1019,Codigos_mercados_mayoristas[],2,0)</f>
        <v>Los Lagos</v>
      </c>
      <c r="C1019" s="4">
        <v>44147</v>
      </c>
      <c r="D1019" s="3">
        <f>+VLOOKUP(A1019,Codigos_mercados_mayoristas[],3,0)</f>
        <v>10</v>
      </c>
      <c r="E1019" s="3"/>
      <c r="F1019" s="3" t="str">
        <f>+VLOOKUP(G1019,Codigos_class_frutas[],2,0)</f>
        <v>Frutos de pepita</v>
      </c>
      <c r="G1019" s="3" t="s">
        <v>231</v>
      </c>
      <c r="H1019" s="3" t="s">
        <v>232</v>
      </c>
      <c r="I1019" s="3" t="s">
        <v>13</v>
      </c>
      <c r="J1019" s="2">
        <v>150</v>
      </c>
      <c r="K1019" s="2">
        <v>12000</v>
      </c>
      <c r="L1019" s="2">
        <v>12000</v>
      </c>
      <c r="M1019" s="2">
        <v>12000</v>
      </c>
      <c r="N1019" s="3" t="s">
        <v>251</v>
      </c>
      <c r="O1019" s="9" t="s">
        <v>123</v>
      </c>
      <c r="P1019" s="2">
        <f>+Precio_diario_frutas[[#This Row],[Precio promedio ponderado]]/Q1019</f>
        <v>800</v>
      </c>
      <c r="Q1019" s="2">
        <f>+VLOOKUP(Precio_diario_frutas[[#This Row],[Unidad de comercialización]],Codigos_kg[],2,0)</f>
        <v>15</v>
      </c>
    </row>
    <row r="1020" spans="1:17" x14ac:dyDescent="0.35">
      <c r="A1020" s="8" t="s">
        <v>107</v>
      </c>
      <c r="B1020" s="3" t="str">
        <f>+VLOOKUP(A1020,Codigos_mercados_mayoristas[],2,0)</f>
        <v>Los Lagos</v>
      </c>
      <c r="C1020" s="4">
        <v>44147</v>
      </c>
      <c r="D1020" s="3">
        <f>+VLOOKUP(A1020,Codigos_mercados_mayoristas[],3,0)</f>
        <v>10</v>
      </c>
      <c r="E1020" s="3"/>
      <c r="F1020" s="3" t="str">
        <f>+VLOOKUP(G1020,Codigos_class_frutas[],2,0)</f>
        <v>Frutos de pepita</v>
      </c>
      <c r="G1020" s="3" t="s">
        <v>231</v>
      </c>
      <c r="H1020" s="3" t="s">
        <v>236</v>
      </c>
      <c r="I1020" s="3" t="s">
        <v>19</v>
      </c>
      <c r="J1020" s="2">
        <v>150</v>
      </c>
      <c r="K1020" s="2">
        <v>15000</v>
      </c>
      <c r="L1020" s="2">
        <v>15000</v>
      </c>
      <c r="M1020" s="2">
        <v>15000</v>
      </c>
      <c r="N1020" s="3" t="s">
        <v>251</v>
      </c>
      <c r="O1020" s="9" t="s">
        <v>123</v>
      </c>
      <c r="P1020" s="2">
        <f>+Precio_diario_frutas[[#This Row],[Precio promedio ponderado]]/Q1020</f>
        <v>1000</v>
      </c>
      <c r="Q1020" s="2">
        <f>+VLOOKUP(Precio_diario_frutas[[#This Row],[Unidad de comercialización]],Codigos_kg[],2,0)</f>
        <v>15</v>
      </c>
    </row>
    <row r="1021" spans="1:17" x14ac:dyDescent="0.35">
      <c r="A1021" s="8" t="s">
        <v>107</v>
      </c>
      <c r="B1021" s="3" t="str">
        <f>+VLOOKUP(A1021,Codigos_mercados_mayoristas[],2,0)</f>
        <v>Los Lagos</v>
      </c>
      <c r="C1021" s="4">
        <v>44147</v>
      </c>
      <c r="D1021" s="3">
        <f>+VLOOKUP(A1021,Codigos_mercados_mayoristas[],3,0)</f>
        <v>10</v>
      </c>
      <c r="E1021" s="3"/>
      <c r="F1021" s="3" t="str">
        <f>+VLOOKUP(G1021,Codigos_class_frutas[],2,0)</f>
        <v>Frutos de pepita</v>
      </c>
      <c r="G1021" s="3" t="s">
        <v>231</v>
      </c>
      <c r="H1021" s="3" t="s">
        <v>236</v>
      </c>
      <c r="I1021" s="3" t="s">
        <v>13</v>
      </c>
      <c r="J1021" s="2">
        <v>150</v>
      </c>
      <c r="K1021" s="2">
        <v>12000</v>
      </c>
      <c r="L1021" s="2">
        <v>12000</v>
      </c>
      <c r="M1021" s="2">
        <v>12000</v>
      </c>
      <c r="N1021" s="3" t="s">
        <v>251</v>
      </c>
      <c r="O1021" s="9" t="s">
        <v>123</v>
      </c>
      <c r="P1021" s="2">
        <f>+Precio_diario_frutas[[#This Row],[Precio promedio ponderado]]/Q1021</f>
        <v>800</v>
      </c>
      <c r="Q1021" s="2">
        <f>+VLOOKUP(Precio_diario_frutas[[#This Row],[Unidad de comercialización]],Codigos_kg[],2,0)</f>
        <v>15</v>
      </c>
    </row>
    <row r="1022" spans="1:17" x14ac:dyDescent="0.35">
      <c r="A1022" s="8" t="s">
        <v>107</v>
      </c>
      <c r="B1022" s="3" t="str">
        <f>+VLOOKUP(A1022,Codigos_mercados_mayoristas[],2,0)</f>
        <v>Los Lagos</v>
      </c>
      <c r="C1022" s="4">
        <v>44147</v>
      </c>
      <c r="D1022" s="3">
        <f>+VLOOKUP(A1022,Codigos_mercados_mayoristas[],3,0)</f>
        <v>10</v>
      </c>
      <c r="E1022" s="3"/>
      <c r="F1022" s="3" t="str">
        <f>+VLOOKUP(G1022,Codigos_class_frutas[],2,0)</f>
        <v>Frutos de pepita</v>
      </c>
      <c r="G1022" s="3" t="s">
        <v>231</v>
      </c>
      <c r="H1022" s="3" t="s">
        <v>237</v>
      </c>
      <c r="I1022" s="3" t="s">
        <v>19</v>
      </c>
      <c r="J1022" s="2">
        <v>100</v>
      </c>
      <c r="K1022" s="2">
        <v>15000</v>
      </c>
      <c r="L1022" s="2">
        <v>15000</v>
      </c>
      <c r="M1022" s="2">
        <v>15000</v>
      </c>
      <c r="N1022" s="3" t="s">
        <v>251</v>
      </c>
      <c r="O1022" s="9" t="s">
        <v>123</v>
      </c>
      <c r="P1022" s="2">
        <f>+Precio_diario_frutas[[#This Row],[Precio promedio ponderado]]/Q1022</f>
        <v>1000</v>
      </c>
      <c r="Q1022" s="2">
        <f>+VLOOKUP(Precio_diario_frutas[[#This Row],[Unidad de comercialización]],Codigos_kg[],2,0)</f>
        <v>15</v>
      </c>
    </row>
    <row r="1023" spans="1:17" x14ac:dyDescent="0.35">
      <c r="A1023" s="8" t="s">
        <v>107</v>
      </c>
      <c r="B1023" s="3" t="str">
        <f>+VLOOKUP(A1023,Codigos_mercados_mayoristas[],2,0)</f>
        <v>Los Lagos</v>
      </c>
      <c r="C1023" s="4">
        <v>44147</v>
      </c>
      <c r="D1023" s="3">
        <f>+VLOOKUP(A1023,Codigos_mercados_mayoristas[],3,0)</f>
        <v>10</v>
      </c>
      <c r="E1023" s="3"/>
      <c r="F1023" s="3" t="str">
        <f>+VLOOKUP(G1023,Codigos_class_frutas[],2,0)</f>
        <v>Frutos de pepita</v>
      </c>
      <c r="G1023" s="3" t="s">
        <v>231</v>
      </c>
      <c r="H1023" s="3" t="s">
        <v>237</v>
      </c>
      <c r="I1023" s="3" t="s">
        <v>13</v>
      </c>
      <c r="J1023" s="2">
        <v>100</v>
      </c>
      <c r="K1023" s="2">
        <v>12000</v>
      </c>
      <c r="L1023" s="2">
        <v>12000</v>
      </c>
      <c r="M1023" s="2">
        <v>12000</v>
      </c>
      <c r="N1023" s="3" t="s">
        <v>251</v>
      </c>
      <c r="O1023" s="9" t="s">
        <v>123</v>
      </c>
      <c r="P1023" s="2">
        <f>+Precio_diario_frutas[[#This Row],[Precio promedio ponderado]]/Q1023</f>
        <v>800</v>
      </c>
      <c r="Q1023" s="2">
        <f>+VLOOKUP(Precio_diario_frutas[[#This Row],[Unidad de comercialización]],Codigos_kg[],2,0)</f>
        <v>15</v>
      </c>
    </row>
    <row r="1024" spans="1:17" x14ac:dyDescent="0.35">
      <c r="A1024" s="8" t="s">
        <v>107</v>
      </c>
      <c r="B1024" s="3" t="str">
        <f>+VLOOKUP(A1024,Codigos_mercados_mayoristas[],2,0)</f>
        <v>Los Lagos</v>
      </c>
      <c r="C1024" s="4">
        <v>44147</v>
      </c>
      <c r="D1024" s="3">
        <f>+VLOOKUP(A1024,Codigos_mercados_mayoristas[],3,0)</f>
        <v>10</v>
      </c>
      <c r="E1024" s="3"/>
      <c r="F1024" s="3" t="str">
        <f>+VLOOKUP(G1024,Codigos_class_frutas[],2,0)</f>
        <v>Cítricos</v>
      </c>
      <c r="G1024" s="3" t="s">
        <v>221</v>
      </c>
      <c r="H1024" s="3" t="s">
        <v>224</v>
      </c>
      <c r="I1024" s="3" t="s">
        <v>19</v>
      </c>
      <c r="J1024" s="2">
        <v>300</v>
      </c>
      <c r="K1024" s="2">
        <v>16500</v>
      </c>
      <c r="L1024" s="2">
        <v>16000</v>
      </c>
      <c r="M1024" s="2">
        <v>16250</v>
      </c>
      <c r="N1024" s="3" t="s">
        <v>251</v>
      </c>
      <c r="O1024" s="9" t="s">
        <v>123</v>
      </c>
      <c r="P1024" s="2">
        <f>+Precio_diario_frutas[[#This Row],[Precio promedio ponderado]]/Q1024</f>
        <v>1083.3333333333333</v>
      </c>
      <c r="Q1024" s="2">
        <f>+VLOOKUP(Precio_diario_frutas[[#This Row],[Unidad de comercialización]],Codigos_kg[],2,0)</f>
        <v>15</v>
      </c>
    </row>
    <row r="1025" spans="1:17" x14ac:dyDescent="0.35">
      <c r="A1025" s="8" t="s">
        <v>107</v>
      </c>
      <c r="B1025" s="3" t="str">
        <f>+VLOOKUP(A1025,Codigos_mercados_mayoristas[],2,0)</f>
        <v>Los Lagos</v>
      </c>
      <c r="C1025" s="4">
        <v>44147</v>
      </c>
      <c r="D1025" s="3">
        <f>+VLOOKUP(A1025,Codigos_mercados_mayoristas[],3,0)</f>
        <v>10</v>
      </c>
      <c r="E1025" s="3"/>
      <c r="F1025" s="3" t="str">
        <f>+VLOOKUP(G1025,Codigos_class_frutas[],2,0)</f>
        <v>Oleaginosos</v>
      </c>
      <c r="G1025" s="3" t="s">
        <v>225</v>
      </c>
      <c r="H1025" s="3" t="s">
        <v>226</v>
      </c>
      <c r="I1025" s="3" t="s">
        <v>19</v>
      </c>
      <c r="J1025" s="2">
        <v>150</v>
      </c>
      <c r="K1025" s="2">
        <v>4200</v>
      </c>
      <c r="L1025" s="2">
        <v>4200</v>
      </c>
      <c r="M1025" s="2">
        <v>4200</v>
      </c>
      <c r="N1025" s="3" t="s">
        <v>253</v>
      </c>
      <c r="O1025" s="9" t="s">
        <v>63</v>
      </c>
      <c r="P1025" s="2">
        <f>+Precio_diario_frutas[[#This Row],[Precio promedio ponderado]]/Q1025</f>
        <v>4200</v>
      </c>
      <c r="Q1025" s="2">
        <f>+VLOOKUP(Precio_diario_frutas[[#This Row],[Unidad de comercialización]],Codigos_kg[],2,0)</f>
        <v>1</v>
      </c>
    </row>
    <row r="1026" spans="1:17" x14ac:dyDescent="0.35">
      <c r="A1026" s="8" t="s">
        <v>107</v>
      </c>
      <c r="B1026" s="3" t="str">
        <f>+VLOOKUP(A1026,Codigos_mercados_mayoristas[],2,0)</f>
        <v>Los Lagos</v>
      </c>
      <c r="C1026" s="4">
        <v>44147</v>
      </c>
      <c r="D1026" s="3">
        <f>+VLOOKUP(A1026,Codigos_mercados_mayoristas[],3,0)</f>
        <v>10</v>
      </c>
      <c r="E1026" s="3"/>
      <c r="F1026" s="3" t="str">
        <f>+VLOOKUP(G1026,Codigos_class_frutas[],2,0)</f>
        <v>Oleaginosos</v>
      </c>
      <c r="G1026" s="3" t="s">
        <v>225</v>
      </c>
      <c r="H1026" s="3" t="s">
        <v>226</v>
      </c>
      <c r="I1026" s="3" t="s">
        <v>13</v>
      </c>
      <c r="J1026" s="2">
        <v>150</v>
      </c>
      <c r="K1026" s="2">
        <v>3800</v>
      </c>
      <c r="L1026" s="2">
        <v>3800</v>
      </c>
      <c r="M1026" s="2">
        <v>3800</v>
      </c>
      <c r="N1026" s="3" t="s">
        <v>253</v>
      </c>
      <c r="O1026" s="9" t="s">
        <v>63</v>
      </c>
      <c r="P1026" s="2">
        <f>+Precio_diario_frutas[[#This Row],[Precio promedio ponderado]]/Q1026</f>
        <v>3800</v>
      </c>
      <c r="Q1026" s="2">
        <f>+VLOOKUP(Precio_diario_frutas[[#This Row],[Unidad de comercialización]],Codigos_kg[],2,0)</f>
        <v>1</v>
      </c>
    </row>
    <row r="1027" spans="1:17" x14ac:dyDescent="0.35">
      <c r="A1027" s="8" t="s">
        <v>107</v>
      </c>
      <c r="B1027" s="3" t="str">
        <f>+VLOOKUP(A1027,Codigos_mercados_mayoristas[],2,0)</f>
        <v>Los Lagos</v>
      </c>
      <c r="C1027" s="4">
        <v>44147</v>
      </c>
      <c r="D1027" s="3">
        <f>+VLOOKUP(A1027,Codigos_mercados_mayoristas[],3,0)</f>
        <v>10</v>
      </c>
      <c r="E1027" s="3"/>
      <c r="F1027" s="3" t="str">
        <f>+VLOOKUP(G1027,Codigos_class_frutas[],2,0)</f>
        <v>Tropicales y subtropicales</v>
      </c>
      <c r="G1027" s="3" t="s">
        <v>204</v>
      </c>
      <c r="H1027" s="3" t="s">
        <v>12</v>
      </c>
      <c r="I1027" s="3" t="s">
        <v>205</v>
      </c>
      <c r="J1027" s="2">
        <v>600</v>
      </c>
      <c r="K1027" s="2">
        <v>15000</v>
      </c>
      <c r="L1027" s="2">
        <v>14000</v>
      </c>
      <c r="M1027" s="2">
        <v>14500</v>
      </c>
      <c r="N1027" s="3" t="s">
        <v>147</v>
      </c>
      <c r="O1027" s="9" t="s">
        <v>206</v>
      </c>
      <c r="P1027" s="2">
        <f>+Precio_diario_frutas[[#This Row],[Precio promedio ponderado]]/Q1027</f>
        <v>725</v>
      </c>
      <c r="Q1027" s="2">
        <f>+VLOOKUP(Precio_diario_frutas[[#This Row],[Unidad de comercialización]],Codigos_kg[],2,0)</f>
        <v>20</v>
      </c>
    </row>
    <row r="1028" spans="1:17" x14ac:dyDescent="0.35">
      <c r="A1028" s="8" t="s">
        <v>107</v>
      </c>
      <c r="B1028" s="11" t="str">
        <f>+VLOOKUP(A1028,Codigos_mercados_mayoristas[],2,0)</f>
        <v>Los Lagos</v>
      </c>
      <c r="C1028" s="4">
        <v>44147</v>
      </c>
      <c r="D1028" s="11">
        <f>+VLOOKUP(A1028,Codigos_mercados_mayoristas[],3,0)</f>
        <v>10</v>
      </c>
      <c r="E1028" s="11"/>
      <c r="F1028" s="11" t="str">
        <f>+VLOOKUP(G1028,Codigos_class_frutas[],2,0)</f>
        <v>Cítricos</v>
      </c>
      <c r="G1028" s="11" t="s">
        <v>256</v>
      </c>
      <c r="H1028" s="11" t="s">
        <v>257</v>
      </c>
      <c r="I1028" s="11" t="s">
        <v>19</v>
      </c>
      <c r="J1028" s="13">
        <v>80</v>
      </c>
      <c r="K1028" s="13">
        <v>10000</v>
      </c>
      <c r="L1028" s="13">
        <v>9000</v>
      </c>
      <c r="M1028" s="13">
        <v>9500</v>
      </c>
      <c r="N1028" s="11" t="s">
        <v>258</v>
      </c>
      <c r="O1028" s="14" t="s">
        <v>123</v>
      </c>
      <c r="P1028" s="2">
        <f>+Precio_diario_frutas[[#This Row],[Precio promedio ponderado]]/Q1028</f>
        <v>678.57142857142856</v>
      </c>
      <c r="Q1028" s="2">
        <f>+VLOOKUP(Precio_diario_frutas[[#This Row],[Unidad de comercialización]],Codigos_kg[],2,0)</f>
        <v>14</v>
      </c>
    </row>
    <row r="1029" spans="1:17" x14ac:dyDescent="0.35">
      <c r="A1029" s="8" t="s">
        <v>178</v>
      </c>
      <c r="B1029" s="3" t="str">
        <f>+VLOOKUP(A1029,Codigos_mercados_mayoristas[],2,0)</f>
        <v>La Araucanía</v>
      </c>
      <c r="C1029" s="4">
        <v>44147</v>
      </c>
      <c r="D1029" s="3">
        <f>+VLOOKUP(A1029,Codigos_mercados_mayoristas[],3,0)</f>
        <v>9</v>
      </c>
      <c r="E1029" s="3"/>
      <c r="F1029" s="3" t="str">
        <f>+VLOOKUP(G1029,Codigos_class_frutas[],2,0)</f>
        <v>Berries</v>
      </c>
      <c r="G1029" s="3" t="s">
        <v>207</v>
      </c>
      <c r="H1029" s="3" t="s">
        <v>12</v>
      </c>
      <c r="I1029" s="3" t="s">
        <v>19</v>
      </c>
      <c r="J1029" s="2">
        <v>80</v>
      </c>
      <c r="K1029" s="2">
        <v>4000</v>
      </c>
      <c r="L1029" s="2">
        <v>4000</v>
      </c>
      <c r="M1029" s="2">
        <v>4000</v>
      </c>
      <c r="N1029" s="3" t="s">
        <v>31</v>
      </c>
      <c r="O1029" s="9" t="s">
        <v>125</v>
      </c>
      <c r="P1029" s="2">
        <f>+Precio_diario_frutas[[#This Row],[Precio promedio ponderado]]/Q1029</f>
        <v>4000</v>
      </c>
      <c r="Q1029" s="2">
        <f>+VLOOKUP(Precio_diario_frutas[[#This Row],[Unidad de comercialización]],Codigos_kg[],2,0)</f>
        <v>1</v>
      </c>
    </row>
    <row r="1030" spans="1:17" x14ac:dyDescent="0.35">
      <c r="A1030" s="8" t="s">
        <v>178</v>
      </c>
      <c r="B1030" s="3" t="str">
        <f>+VLOOKUP(A1030,Codigos_mercados_mayoristas[],2,0)</f>
        <v>La Araucanía</v>
      </c>
      <c r="C1030" s="4">
        <v>44147</v>
      </c>
      <c r="D1030" s="3">
        <f>+VLOOKUP(A1030,Codigos_mercados_mayoristas[],3,0)</f>
        <v>9</v>
      </c>
      <c r="E1030" s="3"/>
      <c r="F1030" s="3" t="str">
        <f>+VLOOKUP(G1030,Codigos_class_frutas[],2,0)</f>
        <v>Berries</v>
      </c>
      <c r="G1030" s="3" t="s">
        <v>207</v>
      </c>
      <c r="H1030" s="3" t="s">
        <v>12</v>
      </c>
      <c r="I1030" s="3" t="s">
        <v>19</v>
      </c>
      <c r="J1030" s="2">
        <v>100</v>
      </c>
      <c r="K1030" s="2">
        <v>3600</v>
      </c>
      <c r="L1030" s="2">
        <v>3500</v>
      </c>
      <c r="M1030" s="2">
        <v>3550</v>
      </c>
      <c r="N1030" s="3" t="s">
        <v>31</v>
      </c>
      <c r="O1030" s="9" t="s">
        <v>109</v>
      </c>
      <c r="P1030" s="2">
        <f>+Precio_diario_frutas[[#This Row],[Precio promedio ponderado]]/Q1030</f>
        <v>3550</v>
      </c>
      <c r="Q1030" s="2">
        <f>+VLOOKUP(Precio_diario_frutas[[#This Row],[Unidad de comercialización]],Codigos_kg[],2,0)</f>
        <v>1</v>
      </c>
    </row>
    <row r="1031" spans="1:17" x14ac:dyDescent="0.35">
      <c r="A1031" s="8" t="s">
        <v>178</v>
      </c>
      <c r="B1031" s="3" t="str">
        <f>+VLOOKUP(A1031,Codigos_mercados_mayoristas[],2,0)</f>
        <v>La Araucanía</v>
      </c>
      <c r="C1031" s="4">
        <v>44147</v>
      </c>
      <c r="D1031" s="3">
        <f>+VLOOKUP(A1031,Codigos_mercados_mayoristas[],3,0)</f>
        <v>9</v>
      </c>
      <c r="E1031" s="3"/>
      <c r="F1031" s="3" t="str">
        <f>+VLOOKUP(G1031,Codigos_class_frutas[],2,0)</f>
        <v>Frutos de hueso (carozo)</v>
      </c>
      <c r="G1031" s="3" t="s">
        <v>281</v>
      </c>
      <c r="H1031" s="3" t="s">
        <v>663</v>
      </c>
      <c r="I1031" s="3" t="s">
        <v>19</v>
      </c>
      <c r="J1031" s="2">
        <v>350</v>
      </c>
      <c r="K1031" s="2">
        <v>3000</v>
      </c>
      <c r="L1031" s="2">
        <v>3000</v>
      </c>
      <c r="M1031" s="2">
        <v>3000</v>
      </c>
      <c r="N1031" s="3" t="s">
        <v>227</v>
      </c>
      <c r="O1031" s="9" t="s">
        <v>45</v>
      </c>
      <c r="P1031" s="2">
        <f>+Precio_diario_frutas[[#This Row],[Precio promedio ponderado]]/Q1031</f>
        <v>200</v>
      </c>
      <c r="Q1031" s="2">
        <f>+VLOOKUP(Precio_diario_frutas[[#This Row],[Unidad de comercialización]],Codigos_kg[],2,0)</f>
        <v>15</v>
      </c>
    </row>
    <row r="1032" spans="1:17" x14ac:dyDescent="0.35">
      <c r="A1032" s="8" t="s">
        <v>178</v>
      </c>
      <c r="B1032" s="3" t="str">
        <f>+VLOOKUP(A1032,Codigos_mercados_mayoristas[],2,0)</f>
        <v>La Araucanía</v>
      </c>
      <c r="C1032" s="4">
        <v>44147</v>
      </c>
      <c r="D1032" s="3">
        <f>+VLOOKUP(A1032,Codigos_mercados_mayoristas[],3,0)</f>
        <v>9</v>
      </c>
      <c r="E1032" s="3"/>
      <c r="F1032" s="3" t="str">
        <f>+VLOOKUP(G1032,Codigos_class_frutas[],2,0)</f>
        <v>Frutos de hueso (carozo)</v>
      </c>
      <c r="G1032" s="3" t="s">
        <v>281</v>
      </c>
      <c r="H1032" s="3" t="s">
        <v>282</v>
      </c>
      <c r="I1032" s="3" t="s">
        <v>19</v>
      </c>
      <c r="J1032" s="2">
        <v>550</v>
      </c>
      <c r="K1032" s="2">
        <v>2500</v>
      </c>
      <c r="L1032" s="2">
        <v>2500</v>
      </c>
      <c r="M1032" s="2">
        <v>2500</v>
      </c>
      <c r="N1032" s="3" t="s">
        <v>227</v>
      </c>
      <c r="O1032" s="9" t="s">
        <v>109</v>
      </c>
      <c r="P1032" s="2">
        <f>+Precio_diario_frutas[[#This Row],[Precio promedio ponderado]]/Q1032</f>
        <v>166.66666666666666</v>
      </c>
      <c r="Q1032" s="2">
        <f>+VLOOKUP(Precio_diario_frutas[[#This Row],[Unidad de comercialización]],Codigos_kg[],2,0)</f>
        <v>15</v>
      </c>
    </row>
    <row r="1033" spans="1:17" x14ac:dyDescent="0.35">
      <c r="A1033" s="8" t="s">
        <v>178</v>
      </c>
      <c r="B1033" s="3" t="str">
        <f>+VLOOKUP(A1033,Codigos_mercados_mayoristas[],2,0)</f>
        <v>La Araucanía</v>
      </c>
      <c r="C1033" s="4">
        <v>44147</v>
      </c>
      <c r="D1033" s="3">
        <f>+VLOOKUP(A1033,Codigos_mercados_mayoristas[],3,0)</f>
        <v>9</v>
      </c>
      <c r="E1033" s="3"/>
      <c r="F1033" s="3" t="str">
        <f>+VLOOKUP(G1033,Codigos_class_frutas[],2,0)</f>
        <v>Frutos de hueso (carozo)</v>
      </c>
      <c r="G1033" s="3" t="s">
        <v>281</v>
      </c>
      <c r="H1033" s="3" t="s">
        <v>282</v>
      </c>
      <c r="I1033" s="3" t="s">
        <v>13</v>
      </c>
      <c r="J1033" s="2">
        <v>350</v>
      </c>
      <c r="K1033" s="2">
        <v>2000</v>
      </c>
      <c r="L1033" s="2">
        <v>2000</v>
      </c>
      <c r="M1033" s="2">
        <v>2000</v>
      </c>
      <c r="N1033" s="3" t="s">
        <v>227</v>
      </c>
      <c r="O1033" s="9" t="s">
        <v>109</v>
      </c>
      <c r="P1033" s="2">
        <f>+Precio_diario_frutas[[#This Row],[Precio promedio ponderado]]/Q1033</f>
        <v>133.33333333333334</v>
      </c>
      <c r="Q1033" s="2">
        <f>+VLOOKUP(Precio_diario_frutas[[#This Row],[Unidad de comercialización]],Codigos_kg[],2,0)</f>
        <v>15</v>
      </c>
    </row>
    <row r="1034" spans="1:17" x14ac:dyDescent="0.35">
      <c r="A1034" s="8" t="s">
        <v>178</v>
      </c>
      <c r="B1034" s="3" t="str">
        <f>+VLOOKUP(A1034,Codigos_mercados_mayoristas[],2,0)</f>
        <v>La Araucanía</v>
      </c>
      <c r="C1034" s="4">
        <v>44147</v>
      </c>
      <c r="D1034" s="3">
        <f>+VLOOKUP(A1034,Codigos_mercados_mayoristas[],3,0)</f>
        <v>9</v>
      </c>
      <c r="E1034" s="3"/>
      <c r="F1034" s="3" t="str">
        <f>+VLOOKUP(G1034,Codigos_class_frutas[],2,0)</f>
        <v>Frutos de hueso (carozo)</v>
      </c>
      <c r="G1034" s="3" t="s">
        <v>669</v>
      </c>
      <c r="H1034" s="3" t="s">
        <v>670</v>
      </c>
      <c r="I1034" s="3" t="s">
        <v>19</v>
      </c>
      <c r="J1034" s="2">
        <v>30</v>
      </c>
      <c r="K1034" s="2">
        <v>25000</v>
      </c>
      <c r="L1034" s="2">
        <v>25000</v>
      </c>
      <c r="M1034" s="2">
        <v>25000</v>
      </c>
      <c r="N1034" s="3" t="s">
        <v>220</v>
      </c>
      <c r="O1034" s="9" t="s">
        <v>45</v>
      </c>
      <c r="P1034" s="2">
        <f>+Precio_diario_frutas[[#This Row],[Precio promedio ponderado]]/Q1034</f>
        <v>2500</v>
      </c>
      <c r="Q1034" s="2">
        <f>+VLOOKUP(Precio_diario_frutas[[#This Row],[Unidad de comercialización]],Codigos_kg[],2,0)</f>
        <v>10</v>
      </c>
    </row>
    <row r="1035" spans="1:17" x14ac:dyDescent="0.35">
      <c r="A1035" s="8" t="s">
        <v>178</v>
      </c>
      <c r="B1035" s="3" t="str">
        <f>+VLOOKUP(A1035,Codigos_mercados_mayoristas[],2,0)</f>
        <v>La Araucanía</v>
      </c>
      <c r="C1035" s="4">
        <v>44147</v>
      </c>
      <c r="D1035" s="3">
        <f>+VLOOKUP(A1035,Codigos_mercados_mayoristas[],3,0)</f>
        <v>9</v>
      </c>
      <c r="E1035" s="3"/>
      <c r="F1035" s="3" t="str">
        <f>+VLOOKUP(G1035,Codigos_class_frutas[],2,0)</f>
        <v>Berries</v>
      </c>
      <c r="G1035" s="3" t="s">
        <v>212</v>
      </c>
      <c r="H1035" s="3" t="s">
        <v>12</v>
      </c>
      <c r="I1035" s="3" t="s">
        <v>19</v>
      </c>
      <c r="J1035" s="2">
        <v>850</v>
      </c>
      <c r="K1035" s="2">
        <v>10000</v>
      </c>
      <c r="L1035" s="2">
        <v>10000</v>
      </c>
      <c r="M1035" s="2">
        <v>10000</v>
      </c>
      <c r="N1035" s="3" t="s">
        <v>213</v>
      </c>
      <c r="O1035" s="9" t="s">
        <v>155</v>
      </c>
      <c r="P1035" s="2">
        <f>+Precio_diario_frutas[[#This Row],[Precio promedio ponderado]]/Q1035</f>
        <v>1428.5714285714287</v>
      </c>
      <c r="Q1035" s="2">
        <f>+VLOOKUP(Precio_diario_frutas[[#This Row],[Unidad de comercialización]],Codigos_kg[],2,0)</f>
        <v>7</v>
      </c>
    </row>
    <row r="1036" spans="1:17" x14ac:dyDescent="0.35">
      <c r="A1036" s="8" t="s">
        <v>178</v>
      </c>
      <c r="B1036" s="3" t="str">
        <f>+VLOOKUP(A1036,Codigos_mercados_mayoristas[],2,0)</f>
        <v>La Araucanía</v>
      </c>
      <c r="C1036" s="4">
        <v>44147</v>
      </c>
      <c r="D1036" s="3">
        <f>+VLOOKUP(A1036,Codigos_mercados_mayoristas[],3,0)</f>
        <v>9</v>
      </c>
      <c r="E1036" s="3"/>
      <c r="F1036" s="3" t="str">
        <f>+VLOOKUP(G1036,Codigos_class_frutas[],2,0)</f>
        <v>Berries</v>
      </c>
      <c r="G1036" s="3" t="s">
        <v>212</v>
      </c>
      <c r="H1036" s="3" t="s">
        <v>12</v>
      </c>
      <c r="I1036" s="3" t="s">
        <v>19</v>
      </c>
      <c r="J1036" s="2">
        <v>380</v>
      </c>
      <c r="K1036" s="2">
        <v>10000</v>
      </c>
      <c r="L1036" s="2">
        <v>10000</v>
      </c>
      <c r="M1036" s="2">
        <v>10000</v>
      </c>
      <c r="N1036" s="3" t="s">
        <v>213</v>
      </c>
      <c r="O1036" s="9" t="s">
        <v>109</v>
      </c>
      <c r="P1036" s="2">
        <f>+Precio_diario_frutas[[#This Row],[Precio promedio ponderado]]/Q1036</f>
        <v>1428.5714285714287</v>
      </c>
      <c r="Q1036" s="2">
        <f>+VLOOKUP(Precio_diario_frutas[[#This Row],[Unidad de comercialización]],Codigos_kg[],2,0)</f>
        <v>7</v>
      </c>
    </row>
    <row r="1037" spans="1:17" x14ac:dyDescent="0.35">
      <c r="A1037" s="8" t="s">
        <v>178</v>
      </c>
      <c r="B1037" s="3" t="str">
        <f>+VLOOKUP(A1037,Codigos_mercados_mayoristas[],2,0)</f>
        <v>La Araucanía</v>
      </c>
      <c r="C1037" s="4">
        <v>44147</v>
      </c>
      <c r="D1037" s="3">
        <f>+VLOOKUP(A1037,Codigos_mercados_mayoristas[],3,0)</f>
        <v>9</v>
      </c>
      <c r="E1037" s="3"/>
      <c r="F1037" s="3" t="str">
        <f>+VLOOKUP(G1037,Codigos_class_frutas[],2,0)</f>
        <v>Berries</v>
      </c>
      <c r="G1037" s="3" t="s">
        <v>212</v>
      </c>
      <c r="H1037" s="3" t="s">
        <v>12</v>
      </c>
      <c r="I1037" s="3" t="s">
        <v>19</v>
      </c>
      <c r="J1037" s="2">
        <v>530</v>
      </c>
      <c r="K1037" s="2">
        <v>9000</v>
      </c>
      <c r="L1037" s="2">
        <v>8500</v>
      </c>
      <c r="M1037" s="2">
        <v>8736</v>
      </c>
      <c r="N1037" s="3" t="s">
        <v>678</v>
      </c>
      <c r="O1037" s="9" t="s">
        <v>130</v>
      </c>
      <c r="P1037" s="2">
        <f>+Precio_diario_frutas[[#This Row],[Precio promedio ponderado]]/Q1037</f>
        <v>1248</v>
      </c>
      <c r="Q1037" s="2">
        <f>+VLOOKUP(Precio_diario_frutas[[#This Row],[Unidad de comercialización]],Codigos_kg[],2,0)</f>
        <v>7</v>
      </c>
    </row>
    <row r="1038" spans="1:17" x14ac:dyDescent="0.35">
      <c r="A1038" s="8" t="s">
        <v>178</v>
      </c>
      <c r="B1038" s="3" t="str">
        <f>+VLOOKUP(A1038,Codigos_mercados_mayoristas[],2,0)</f>
        <v>La Araucanía</v>
      </c>
      <c r="C1038" s="4">
        <v>44147</v>
      </c>
      <c r="D1038" s="3">
        <f>+VLOOKUP(A1038,Codigos_mercados_mayoristas[],3,0)</f>
        <v>9</v>
      </c>
      <c r="E1038" s="3"/>
      <c r="F1038" s="3" t="str">
        <f>+VLOOKUP(G1038,Codigos_class_frutas[],2,0)</f>
        <v>Berries</v>
      </c>
      <c r="G1038" s="3" t="s">
        <v>212</v>
      </c>
      <c r="H1038" s="3" t="s">
        <v>12</v>
      </c>
      <c r="I1038" s="3" t="s">
        <v>13</v>
      </c>
      <c r="J1038" s="2">
        <v>375</v>
      </c>
      <c r="K1038" s="2">
        <v>7000</v>
      </c>
      <c r="L1038" s="2">
        <v>6500</v>
      </c>
      <c r="M1038" s="2">
        <v>6760</v>
      </c>
      <c r="N1038" s="3" t="s">
        <v>213</v>
      </c>
      <c r="O1038" s="9" t="s">
        <v>155</v>
      </c>
      <c r="P1038" s="2">
        <f>+Precio_diario_frutas[[#This Row],[Precio promedio ponderado]]/Q1038</f>
        <v>965.71428571428567</v>
      </c>
      <c r="Q1038" s="2">
        <f>+VLOOKUP(Precio_diario_frutas[[#This Row],[Unidad de comercialización]],Codigos_kg[],2,0)</f>
        <v>7</v>
      </c>
    </row>
    <row r="1039" spans="1:17" x14ac:dyDescent="0.35">
      <c r="A1039" s="8" t="s">
        <v>178</v>
      </c>
      <c r="B1039" s="3" t="str">
        <f>+VLOOKUP(A1039,Codigos_mercados_mayoristas[],2,0)</f>
        <v>La Araucanía</v>
      </c>
      <c r="C1039" s="4">
        <v>44147</v>
      </c>
      <c r="D1039" s="3">
        <f>+VLOOKUP(A1039,Codigos_mercados_mayoristas[],3,0)</f>
        <v>9</v>
      </c>
      <c r="E1039" s="3"/>
      <c r="F1039" s="3" t="str">
        <f>+VLOOKUP(G1039,Codigos_class_frutas[],2,0)</f>
        <v>Berries</v>
      </c>
      <c r="G1039" s="3" t="s">
        <v>212</v>
      </c>
      <c r="H1039" s="3" t="s">
        <v>12</v>
      </c>
      <c r="I1039" s="3" t="s">
        <v>13</v>
      </c>
      <c r="J1039" s="2">
        <v>250</v>
      </c>
      <c r="K1039" s="2">
        <v>7500</v>
      </c>
      <c r="L1039" s="2">
        <v>7500</v>
      </c>
      <c r="M1039" s="2">
        <v>7500</v>
      </c>
      <c r="N1039" s="3" t="s">
        <v>213</v>
      </c>
      <c r="O1039" s="9" t="s">
        <v>109</v>
      </c>
      <c r="P1039" s="2">
        <f>+Precio_diario_frutas[[#This Row],[Precio promedio ponderado]]/Q1039</f>
        <v>1071.4285714285713</v>
      </c>
      <c r="Q1039" s="2">
        <f>+VLOOKUP(Precio_diario_frutas[[#This Row],[Unidad de comercialización]],Codigos_kg[],2,0)</f>
        <v>7</v>
      </c>
    </row>
    <row r="1040" spans="1:17" x14ac:dyDescent="0.35">
      <c r="A1040" s="8" t="s">
        <v>178</v>
      </c>
      <c r="B1040" s="3" t="str">
        <f>+VLOOKUP(A1040,Codigos_mercados_mayoristas[],2,0)</f>
        <v>La Araucanía</v>
      </c>
      <c r="C1040" s="4">
        <v>44147</v>
      </c>
      <c r="D1040" s="3">
        <f>+VLOOKUP(A1040,Codigos_mercados_mayoristas[],3,0)</f>
        <v>9</v>
      </c>
      <c r="E1040" s="3"/>
      <c r="F1040" s="3" t="str">
        <f>+VLOOKUP(G1040,Codigos_class_frutas[],2,0)</f>
        <v>Berries</v>
      </c>
      <c r="G1040" s="3" t="s">
        <v>212</v>
      </c>
      <c r="H1040" s="3" t="s">
        <v>12</v>
      </c>
      <c r="I1040" s="3" t="s">
        <v>13</v>
      </c>
      <c r="J1040" s="2">
        <v>185</v>
      </c>
      <c r="K1040" s="2">
        <v>6500</v>
      </c>
      <c r="L1040" s="2">
        <v>6500</v>
      </c>
      <c r="M1040" s="2">
        <v>6500</v>
      </c>
      <c r="N1040" s="3" t="s">
        <v>678</v>
      </c>
      <c r="O1040" s="9" t="s">
        <v>130</v>
      </c>
      <c r="P1040" s="2">
        <f>+Precio_diario_frutas[[#This Row],[Precio promedio ponderado]]/Q1040</f>
        <v>928.57142857142856</v>
      </c>
      <c r="Q1040" s="2">
        <f>+VLOOKUP(Precio_diario_frutas[[#This Row],[Unidad de comercialización]],Codigos_kg[],2,0)</f>
        <v>7</v>
      </c>
    </row>
    <row r="1041" spans="1:17" x14ac:dyDescent="0.35">
      <c r="A1041" s="8" t="s">
        <v>178</v>
      </c>
      <c r="B1041" s="3" t="str">
        <f>+VLOOKUP(A1041,Codigos_mercados_mayoristas[],2,0)</f>
        <v>La Araucanía</v>
      </c>
      <c r="C1041" s="4">
        <v>44147</v>
      </c>
      <c r="D1041" s="3">
        <f>+VLOOKUP(A1041,Codigos_mercados_mayoristas[],3,0)</f>
        <v>9</v>
      </c>
      <c r="E1041" s="3"/>
      <c r="F1041" s="3" t="str">
        <f>+VLOOKUP(G1041,Codigos_class_frutas[],2,0)</f>
        <v>Cítricos</v>
      </c>
      <c r="G1041" s="3" t="s">
        <v>214</v>
      </c>
      <c r="H1041" s="3" t="s">
        <v>12</v>
      </c>
      <c r="I1041" s="3" t="s">
        <v>215</v>
      </c>
      <c r="J1041" s="2">
        <v>15</v>
      </c>
      <c r="K1041" s="2">
        <v>180000</v>
      </c>
      <c r="L1041" s="2">
        <v>180000</v>
      </c>
      <c r="M1041" s="2">
        <v>180000</v>
      </c>
      <c r="N1041" s="3" t="s">
        <v>270</v>
      </c>
      <c r="O1041" s="9" t="s">
        <v>123</v>
      </c>
      <c r="P1041" s="2">
        <f>+Precio_diario_frutas[[#This Row],[Precio promedio ponderado]]/Q1041</f>
        <v>400</v>
      </c>
      <c r="Q1041" s="2">
        <f>+VLOOKUP(Precio_diario_frutas[[#This Row],[Unidad de comercialización]],Codigos_kg[],2,0)</f>
        <v>450</v>
      </c>
    </row>
    <row r="1042" spans="1:17" x14ac:dyDescent="0.35">
      <c r="A1042" s="8" t="s">
        <v>178</v>
      </c>
      <c r="B1042" s="3" t="str">
        <f>+VLOOKUP(A1042,Codigos_mercados_mayoristas[],2,0)</f>
        <v>La Araucanía</v>
      </c>
      <c r="C1042" s="4">
        <v>44147</v>
      </c>
      <c r="D1042" s="3">
        <f>+VLOOKUP(A1042,Codigos_mercados_mayoristas[],3,0)</f>
        <v>9</v>
      </c>
      <c r="E1042" s="3"/>
      <c r="F1042" s="3" t="str">
        <f>+VLOOKUP(G1042,Codigos_class_frutas[],2,0)</f>
        <v>Cítricos</v>
      </c>
      <c r="G1042" s="3" t="s">
        <v>214</v>
      </c>
      <c r="H1042" s="3" t="s">
        <v>12</v>
      </c>
      <c r="I1042" s="3" t="s">
        <v>215</v>
      </c>
      <c r="J1042" s="2">
        <v>310</v>
      </c>
      <c r="K1042" s="2">
        <v>11000</v>
      </c>
      <c r="L1042" s="2">
        <v>11000</v>
      </c>
      <c r="M1042" s="2">
        <v>11000</v>
      </c>
      <c r="N1042" s="3" t="s">
        <v>56</v>
      </c>
      <c r="O1042" s="9" t="s">
        <v>123</v>
      </c>
      <c r="P1042" s="2">
        <f>+Precio_diario_frutas[[#This Row],[Precio promedio ponderado]]/Q1042</f>
        <v>611.11111111111109</v>
      </c>
      <c r="Q1042" s="2">
        <f>+VLOOKUP(Precio_diario_frutas[[#This Row],[Unidad de comercialización]],Codigos_kg[],2,0)</f>
        <v>18</v>
      </c>
    </row>
    <row r="1043" spans="1:17" x14ac:dyDescent="0.35">
      <c r="A1043" s="8" t="s">
        <v>178</v>
      </c>
      <c r="B1043" s="3" t="str">
        <f>+VLOOKUP(A1043,Codigos_mercados_mayoristas[],2,0)</f>
        <v>La Araucanía</v>
      </c>
      <c r="C1043" s="4">
        <v>44147</v>
      </c>
      <c r="D1043" s="3">
        <f>+VLOOKUP(A1043,Codigos_mercados_mayoristas[],3,0)</f>
        <v>9</v>
      </c>
      <c r="E1043" s="3"/>
      <c r="F1043" s="3" t="str">
        <f>+VLOOKUP(G1043,Codigos_class_frutas[],2,0)</f>
        <v>Tropicales y subtropicales</v>
      </c>
      <c r="G1043" s="3" t="s">
        <v>229</v>
      </c>
      <c r="H1043" s="3" t="s">
        <v>12</v>
      </c>
      <c r="I1043" s="3" t="s">
        <v>19</v>
      </c>
      <c r="J1043" s="2">
        <v>185</v>
      </c>
      <c r="K1043" s="2">
        <v>8000</v>
      </c>
      <c r="L1043" s="2">
        <v>8000</v>
      </c>
      <c r="M1043" s="2">
        <v>8000</v>
      </c>
      <c r="N1043" s="3" t="s">
        <v>230</v>
      </c>
      <c r="O1043" s="9" t="s">
        <v>34</v>
      </c>
      <c r="P1043" s="2">
        <f>+Precio_diario_frutas[[#This Row],[Precio promedio ponderado]]/Q1043</f>
        <v>2000</v>
      </c>
      <c r="Q1043" s="2">
        <f>+VLOOKUP(Precio_diario_frutas[[#This Row],[Unidad de comercialización]],Codigos_kg[],2,0)</f>
        <v>4</v>
      </c>
    </row>
    <row r="1044" spans="1:17" x14ac:dyDescent="0.35">
      <c r="A1044" s="8" t="s">
        <v>178</v>
      </c>
      <c r="B1044" s="3" t="str">
        <f>+VLOOKUP(A1044,Codigos_mercados_mayoristas[],2,0)</f>
        <v>La Araucanía</v>
      </c>
      <c r="C1044" s="4">
        <v>44147</v>
      </c>
      <c r="D1044" s="3">
        <f>+VLOOKUP(A1044,Codigos_mercados_mayoristas[],3,0)</f>
        <v>9</v>
      </c>
      <c r="E1044" s="3"/>
      <c r="F1044" s="3" t="str">
        <f>+VLOOKUP(G1044,Codigos_class_frutas[],2,0)</f>
        <v>Frutos de pepita</v>
      </c>
      <c r="G1044" s="3" t="s">
        <v>231</v>
      </c>
      <c r="H1044" s="3" t="s">
        <v>232</v>
      </c>
      <c r="I1044" s="3" t="s">
        <v>19</v>
      </c>
      <c r="J1044" s="2">
        <v>15</v>
      </c>
      <c r="K1044" s="2">
        <v>280000</v>
      </c>
      <c r="L1044" s="2">
        <v>280000</v>
      </c>
      <c r="M1044" s="2">
        <v>280000</v>
      </c>
      <c r="N1044" s="3" t="s">
        <v>223</v>
      </c>
      <c r="O1044" s="9" t="s">
        <v>123</v>
      </c>
      <c r="P1044" s="2">
        <f>+Precio_diario_frutas[[#This Row],[Precio promedio ponderado]]/Q1044</f>
        <v>700</v>
      </c>
      <c r="Q1044" s="2">
        <f>+VLOOKUP(Precio_diario_frutas[[#This Row],[Unidad de comercialización]],Codigos_kg[],2,0)</f>
        <v>400</v>
      </c>
    </row>
    <row r="1045" spans="1:17" x14ac:dyDescent="0.35">
      <c r="A1045" s="8" t="s">
        <v>178</v>
      </c>
      <c r="B1045" s="3" t="str">
        <f>+VLOOKUP(A1045,Codigos_mercados_mayoristas[],2,0)</f>
        <v>La Araucanía</v>
      </c>
      <c r="C1045" s="4">
        <v>44147</v>
      </c>
      <c r="D1045" s="3">
        <f>+VLOOKUP(A1045,Codigos_mercados_mayoristas[],3,0)</f>
        <v>9</v>
      </c>
      <c r="E1045" s="3"/>
      <c r="F1045" s="3" t="str">
        <f>+VLOOKUP(G1045,Codigos_class_frutas[],2,0)</f>
        <v>Frutos de pepita</v>
      </c>
      <c r="G1045" s="3" t="s">
        <v>231</v>
      </c>
      <c r="H1045" s="3" t="s">
        <v>232</v>
      </c>
      <c r="I1045" s="3" t="s">
        <v>19</v>
      </c>
      <c r="J1045" s="2">
        <v>110</v>
      </c>
      <c r="K1045" s="2">
        <v>13000</v>
      </c>
      <c r="L1045" s="2">
        <v>13000</v>
      </c>
      <c r="M1045" s="2">
        <v>13000</v>
      </c>
      <c r="N1045" s="3" t="s">
        <v>286</v>
      </c>
      <c r="O1045" s="9" t="s">
        <v>123</v>
      </c>
      <c r="P1045" s="2">
        <f>+Precio_diario_frutas[[#This Row],[Precio promedio ponderado]]/Q1045</f>
        <v>866.66666666666663</v>
      </c>
      <c r="Q1045" s="2">
        <f>+VLOOKUP(Precio_diario_frutas[[#This Row],[Unidad de comercialización]],Codigos_kg[],2,0)</f>
        <v>15</v>
      </c>
    </row>
    <row r="1046" spans="1:17" x14ac:dyDescent="0.35">
      <c r="A1046" s="8" t="s">
        <v>178</v>
      </c>
      <c r="B1046" s="3" t="str">
        <f>+VLOOKUP(A1046,Codigos_mercados_mayoristas[],2,0)</f>
        <v>La Araucanía</v>
      </c>
      <c r="C1046" s="4">
        <v>44147</v>
      </c>
      <c r="D1046" s="3">
        <f>+VLOOKUP(A1046,Codigos_mercados_mayoristas[],3,0)</f>
        <v>9</v>
      </c>
      <c r="E1046" s="3"/>
      <c r="F1046" s="3" t="str">
        <f>+VLOOKUP(G1046,Codigos_class_frutas[],2,0)</f>
        <v>Frutos de pepita</v>
      </c>
      <c r="G1046" s="3" t="s">
        <v>231</v>
      </c>
      <c r="H1046" s="3" t="s">
        <v>236</v>
      </c>
      <c r="I1046" s="3" t="s">
        <v>284</v>
      </c>
      <c r="J1046" s="2">
        <v>165</v>
      </c>
      <c r="K1046" s="2">
        <v>20000</v>
      </c>
      <c r="L1046" s="2">
        <v>20000</v>
      </c>
      <c r="M1046" s="2">
        <v>20000</v>
      </c>
      <c r="N1046" s="3" t="s">
        <v>285</v>
      </c>
      <c r="O1046" s="9" t="s">
        <v>123</v>
      </c>
      <c r="P1046" s="2">
        <f>+Precio_diario_frutas[[#This Row],[Precio promedio ponderado]]/Q1046</f>
        <v>1111.1111111111111</v>
      </c>
      <c r="Q1046" s="2">
        <f>+VLOOKUP(Precio_diario_frutas[[#This Row],[Unidad de comercialización]],Codigos_kg[],2,0)</f>
        <v>18</v>
      </c>
    </row>
    <row r="1047" spans="1:17" x14ac:dyDescent="0.35">
      <c r="A1047" s="8" t="s">
        <v>178</v>
      </c>
      <c r="B1047" s="3" t="str">
        <f>+VLOOKUP(A1047,Codigos_mercados_mayoristas[],2,0)</f>
        <v>La Araucanía</v>
      </c>
      <c r="C1047" s="4">
        <v>44147</v>
      </c>
      <c r="D1047" s="3">
        <f>+VLOOKUP(A1047,Codigos_mercados_mayoristas[],3,0)</f>
        <v>9</v>
      </c>
      <c r="E1047" s="3"/>
      <c r="F1047" s="3" t="str">
        <f>+VLOOKUP(G1047,Codigos_class_frutas[],2,0)</f>
        <v>Frutos de pepita</v>
      </c>
      <c r="G1047" s="3" t="s">
        <v>231</v>
      </c>
      <c r="H1047" s="3" t="s">
        <v>236</v>
      </c>
      <c r="I1047" s="3" t="s">
        <v>19</v>
      </c>
      <c r="J1047" s="2">
        <v>15</v>
      </c>
      <c r="K1047" s="2">
        <v>280000</v>
      </c>
      <c r="L1047" s="2">
        <v>280000</v>
      </c>
      <c r="M1047" s="2">
        <v>280000</v>
      </c>
      <c r="N1047" s="3" t="s">
        <v>223</v>
      </c>
      <c r="O1047" s="9" t="s">
        <v>123</v>
      </c>
      <c r="P1047" s="2">
        <f>+Precio_diario_frutas[[#This Row],[Precio promedio ponderado]]/Q1047</f>
        <v>700</v>
      </c>
      <c r="Q1047" s="2">
        <f>+VLOOKUP(Precio_diario_frutas[[#This Row],[Unidad de comercialización]],Codigos_kg[],2,0)</f>
        <v>400</v>
      </c>
    </row>
    <row r="1048" spans="1:17" x14ac:dyDescent="0.35">
      <c r="A1048" s="8" t="s">
        <v>178</v>
      </c>
      <c r="B1048" s="3" t="str">
        <f>+VLOOKUP(A1048,Codigos_mercados_mayoristas[],2,0)</f>
        <v>La Araucanía</v>
      </c>
      <c r="C1048" s="4">
        <v>44147</v>
      </c>
      <c r="D1048" s="3">
        <f>+VLOOKUP(A1048,Codigos_mercados_mayoristas[],3,0)</f>
        <v>9</v>
      </c>
      <c r="E1048" s="3"/>
      <c r="F1048" s="3" t="str">
        <f>+VLOOKUP(G1048,Codigos_class_frutas[],2,0)</f>
        <v>Frutos de pepita</v>
      </c>
      <c r="G1048" s="3" t="s">
        <v>231</v>
      </c>
      <c r="H1048" s="3" t="s">
        <v>236</v>
      </c>
      <c r="I1048" s="3" t="s">
        <v>19</v>
      </c>
      <c r="J1048" s="2">
        <v>140</v>
      </c>
      <c r="K1048" s="2">
        <v>14000</v>
      </c>
      <c r="L1048" s="2">
        <v>13000</v>
      </c>
      <c r="M1048" s="2">
        <v>13464</v>
      </c>
      <c r="N1048" s="3" t="s">
        <v>286</v>
      </c>
      <c r="O1048" s="9" t="s">
        <v>123</v>
      </c>
      <c r="P1048" s="2">
        <f>+Precio_diario_frutas[[#This Row],[Precio promedio ponderado]]/Q1048</f>
        <v>897.6</v>
      </c>
      <c r="Q1048" s="2">
        <f>+VLOOKUP(Precio_diario_frutas[[#This Row],[Unidad de comercialización]],Codigos_kg[],2,0)</f>
        <v>15</v>
      </c>
    </row>
    <row r="1049" spans="1:17" x14ac:dyDescent="0.35">
      <c r="A1049" s="8" t="s">
        <v>178</v>
      </c>
      <c r="B1049" s="3" t="str">
        <f>+VLOOKUP(A1049,Codigos_mercados_mayoristas[],2,0)</f>
        <v>La Araucanía</v>
      </c>
      <c r="C1049" s="4">
        <v>44147</v>
      </c>
      <c r="D1049" s="3">
        <f>+VLOOKUP(A1049,Codigos_mercados_mayoristas[],3,0)</f>
        <v>9</v>
      </c>
      <c r="E1049" s="3"/>
      <c r="F1049" s="3" t="str">
        <f>+VLOOKUP(G1049,Codigos_class_frutas[],2,0)</f>
        <v>Frutos de pepita</v>
      </c>
      <c r="G1049" s="3" t="s">
        <v>231</v>
      </c>
      <c r="H1049" s="3" t="s">
        <v>236</v>
      </c>
      <c r="I1049" s="3" t="s">
        <v>19</v>
      </c>
      <c r="J1049" s="2">
        <v>95</v>
      </c>
      <c r="K1049" s="2">
        <v>13000</v>
      </c>
      <c r="L1049" s="2">
        <v>13000</v>
      </c>
      <c r="M1049" s="2">
        <v>13000</v>
      </c>
      <c r="N1049" s="3" t="s">
        <v>286</v>
      </c>
      <c r="O1049" s="9" t="s">
        <v>109</v>
      </c>
      <c r="P1049" s="2">
        <f>+Precio_diario_frutas[[#This Row],[Precio promedio ponderado]]/Q1049</f>
        <v>866.66666666666663</v>
      </c>
      <c r="Q1049" s="2">
        <f>+VLOOKUP(Precio_diario_frutas[[#This Row],[Unidad de comercialización]],Codigos_kg[],2,0)</f>
        <v>15</v>
      </c>
    </row>
    <row r="1050" spans="1:17" x14ac:dyDescent="0.35">
      <c r="A1050" s="8" t="s">
        <v>178</v>
      </c>
      <c r="B1050" s="3" t="str">
        <f>+VLOOKUP(A1050,Codigos_mercados_mayoristas[],2,0)</f>
        <v>La Araucanía</v>
      </c>
      <c r="C1050" s="4">
        <v>44147</v>
      </c>
      <c r="D1050" s="3">
        <f>+VLOOKUP(A1050,Codigos_mercados_mayoristas[],3,0)</f>
        <v>9</v>
      </c>
      <c r="E1050" s="3"/>
      <c r="F1050" s="3" t="str">
        <f>+VLOOKUP(G1050,Codigos_class_frutas[],2,0)</f>
        <v>Frutos de pepita</v>
      </c>
      <c r="G1050" s="3" t="s">
        <v>231</v>
      </c>
      <c r="H1050" s="3" t="s">
        <v>236</v>
      </c>
      <c r="I1050" s="3" t="s">
        <v>13</v>
      </c>
      <c r="J1050" s="2">
        <v>60</v>
      </c>
      <c r="K1050" s="2">
        <v>11000</v>
      </c>
      <c r="L1050" s="2">
        <v>11000</v>
      </c>
      <c r="M1050" s="2">
        <v>11000</v>
      </c>
      <c r="N1050" s="3" t="s">
        <v>286</v>
      </c>
      <c r="O1050" s="9" t="s">
        <v>109</v>
      </c>
      <c r="P1050" s="2">
        <f>+Precio_diario_frutas[[#This Row],[Precio promedio ponderado]]/Q1050</f>
        <v>733.33333333333337</v>
      </c>
      <c r="Q1050" s="2">
        <f>+VLOOKUP(Precio_diario_frutas[[#This Row],[Unidad de comercialización]],Codigos_kg[],2,0)</f>
        <v>15</v>
      </c>
    </row>
    <row r="1051" spans="1:17" x14ac:dyDescent="0.35">
      <c r="A1051" s="8" t="s">
        <v>178</v>
      </c>
      <c r="B1051" s="3" t="str">
        <f>+VLOOKUP(A1051,Codigos_mercados_mayoristas[],2,0)</f>
        <v>La Araucanía</v>
      </c>
      <c r="C1051" s="4">
        <v>44147</v>
      </c>
      <c r="D1051" s="3">
        <f>+VLOOKUP(A1051,Codigos_mercados_mayoristas[],3,0)</f>
        <v>9</v>
      </c>
      <c r="E1051" s="3"/>
      <c r="F1051" s="3" t="str">
        <f>+VLOOKUP(G1051,Codigos_class_frutas[],2,0)</f>
        <v>Frutos de pepita</v>
      </c>
      <c r="G1051" s="3" t="s">
        <v>231</v>
      </c>
      <c r="H1051" s="3" t="s">
        <v>685</v>
      </c>
      <c r="I1051" s="3" t="s">
        <v>19</v>
      </c>
      <c r="J1051" s="2">
        <v>65</v>
      </c>
      <c r="K1051" s="2">
        <v>13000</v>
      </c>
      <c r="L1051" s="2">
        <v>13000</v>
      </c>
      <c r="M1051" s="2">
        <v>13000</v>
      </c>
      <c r="N1051" s="3" t="s">
        <v>286</v>
      </c>
      <c r="O1051" s="9" t="s">
        <v>109</v>
      </c>
      <c r="P1051" s="2">
        <f>+Precio_diario_frutas[[#This Row],[Precio promedio ponderado]]/Q1051</f>
        <v>866.66666666666663</v>
      </c>
      <c r="Q1051" s="2">
        <f>+VLOOKUP(Precio_diario_frutas[[#This Row],[Unidad de comercialización]],Codigos_kg[],2,0)</f>
        <v>15</v>
      </c>
    </row>
    <row r="1052" spans="1:17" x14ac:dyDescent="0.35">
      <c r="A1052" s="8" t="s">
        <v>178</v>
      </c>
      <c r="B1052" s="3" t="str">
        <f>+VLOOKUP(A1052,Codigos_mercados_mayoristas[],2,0)</f>
        <v>La Araucanía</v>
      </c>
      <c r="C1052" s="4">
        <v>44147</v>
      </c>
      <c r="D1052" s="3">
        <f>+VLOOKUP(A1052,Codigos_mercados_mayoristas[],3,0)</f>
        <v>9</v>
      </c>
      <c r="E1052" s="3"/>
      <c r="F1052" s="3" t="str">
        <f>+VLOOKUP(G1052,Codigos_class_frutas[],2,0)</f>
        <v>Frutos de pepita</v>
      </c>
      <c r="G1052" s="3" t="s">
        <v>231</v>
      </c>
      <c r="H1052" s="3" t="s">
        <v>237</v>
      </c>
      <c r="I1052" s="3" t="s">
        <v>19</v>
      </c>
      <c r="J1052" s="2">
        <v>85</v>
      </c>
      <c r="K1052" s="2">
        <v>12000</v>
      </c>
      <c r="L1052" s="2">
        <v>12000</v>
      </c>
      <c r="M1052" s="2">
        <v>12000</v>
      </c>
      <c r="N1052" s="3" t="s">
        <v>286</v>
      </c>
      <c r="O1052" s="9" t="s">
        <v>109</v>
      </c>
      <c r="P1052" s="2">
        <f>+Precio_diario_frutas[[#This Row],[Precio promedio ponderado]]/Q1052</f>
        <v>800</v>
      </c>
      <c r="Q1052" s="2">
        <f>+VLOOKUP(Precio_diario_frutas[[#This Row],[Unidad de comercialización]],Codigos_kg[],2,0)</f>
        <v>15</v>
      </c>
    </row>
    <row r="1053" spans="1:17" x14ac:dyDescent="0.35">
      <c r="A1053" s="8" t="s">
        <v>178</v>
      </c>
      <c r="B1053" s="3" t="str">
        <f>+VLOOKUP(A1053,Codigos_mercados_mayoristas[],2,0)</f>
        <v>La Araucanía</v>
      </c>
      <c r="C1053" s="4">
        <v>44147</v>
      </c>
      <c r="D1053" s="3">
        <f>+VLOOKUP(A1053,Codigos_mercados_mayoristas[],3,0)</f>
        <v>9</v>
      </c>
      <c r="E1053" s="3"/>
      <c r="F1053" s="3" t="str">
        <f>+VLOOKUP(G1053,Codigos_class_frutas[],2,0)</f>
        <v>Frutos de pepita</v>
      </c>
      <c r="G1053" s="3" t="s">
        <v>231</v>
      </c>
      <c r="H1053" s="3" t="s">
        <v>239</v>
      </c>
      <c r="I1053" s="3" t="s">
        <v>686</v>
      </c>
      <c r="J1053" s="2">
        <v>260</v>
      </c>
      <c r="K1053" s="2">
        <v>15000</v>
      </c>
      <c r="L1053" s="2">
        <v>15000</v>
      </c>
      <c r="M1053" s="2">
        <v>15000</v>
      </c>
      <c r="N1053" s="3" t="s">
        <v>285</v>
      </c>
      <c r="O1053" s="9" t="s">
        <v>292</v>
      </c>
      <c r="P1053" s="2">
        <f>+Precio_diario_frutas[[#This Row],[Precio promedio ponderado]]/Q1053</f>
        <v>833.33333333333337</v>
      </c>
      <c r="Q1053" s="2">
        <f>+VLOOKUP(Precio_diario_frutas[[#This Row],[Unidad de comercialización]],Codigos_kg[],2,0)</f>
        <v>18</v>
      </c>
    </row>
    <row r="1054" spans="1:17" x14ac:dyDescent="0.35">
      <c r="A1054" s="8" t="s">
        <v>178</v>
      </c>
      <c r="B1054" s="3" t="str">
        <f>+VLOOKUP(A1054,Codigos_mercados_mayoristas[],2,0)</f>
        <v>La Araucanía</v>
      </c>
      <c r="C1054" s="4">
        <v>44147</v>
      </c>
      <c r="D1054" s="3">
        <f>+VLOOKUP(A1054,Codigos_mercados_mayoristas[],3,0)</f>
        <v>9</v>
      </c>
      <c r="E1054" s="3"/>
      <c r="F1054" s="3" t="str">
        <f>+VLOOKUP(G1054,Codigos_class_frutas[],2,0)</f>
        <v>Frutos de pepita</v>
      </c>
      <c r="G1054" s="3" t="s">
        <v>231</v>
      </c>
      <c r="H1054" s="3" t="s">
        <v>239</v>
      </c>
      <c r="I1054" s="3" t="s">
        <v>284</v>
      </c>
      <c r="J1054" s="2">
        <v>155</v>
      </c>
      <c r="K1054" s="2">
        <v>19000</v>
      </c>
      <c r="L1054" s="2">
        <v>19000</v>
      </c>
      <c r="M1054" s="2">
        <v>19000</v>
      </c>
      <c r="N1054" s="3" t="s">
        <v>285</v>
      </c>
      <c r="O1054" s="9" t="s">
        <v>123</v>
      </c>
      <c r="P1054" s="2">
        <f>+Precio_diario_frutas[[#This Row],[Precio promedio ponderado]]/Q1054</f>
        <v>1055.5555555555557</v>
      </c>
      <c r="Q1054" s="2">
        <f>+VLOOKUP(Precio_diario_frutas[[#This Row],[Unidad de comercialización]],Codigos_kg[],2,0)</f>
        <v>18</v>
      </c>
    </row>
    <row r="1055" spans="1:17" x14ac:dyDescent="0.35">
      <c r="A1055" s="8" t="s">
        <v>178</v>
      </c>
      <c r="B1055" s="3" t="str">
        <f>+VLOOKUP(A1055,Codigos_mercados_mayoristas[],2,0)</f>
        <v>La Araucanía</v>
      </c>
      <c r="C1055" s="4">
        <v>44147</v>
      </c>
      <c r="D1055" s="3">
        <f>+VLOOKUP(A1055,Codigos_mercados_mayoristas[],3,0)</f>
        <v>9</v>
      </c>
      <c r="E1055" s="3"/>
      <c r="F1055" s="3" t="str">
        <f>+VLOOKUP(G1055,Codigos_class_frutas[],2,0)</f>
        <v>Cítricos</v>
      </c>
      <c r="G1055" s="3" t="s">
        <v>221</v>
      </c>
      <c r="H1055" s="3" t="s">
        <v>224</v>
      </c>
      <c r="I1055" s="3" t="s">
        <v>200</v>
      </c>
      <c r="J1055" s="2">
        <v>155</v>
      </c>
      <c r="K1055" s="2">
        <v>19000</v>
      </c>
      <c r="L1055" s="2">
        <v>19000</v>
      </c>
      <c r="M1055" s="2">
        <v>19000</v>
      </c>
      <c r="N1055" s="3" t="s">
        <v>673</v>
      </c>
      <c r="O1055" s="9" t="s">
        <v>123</v>
      </c>
      <c r="P1055" s="2">
        <f>+Precio_diario_frutas[[#This Row],[Precio promedio ponderado]]/Q1055</f>
        <v>1055.5555555555557</v>
      </c>
      <c r="Q1055" s="2">
        <f>+VLOOKUP(Precio_diario_frutas[[#This Row],[Unidad de comercialización]],Codigos_kg[],2,0)</f>
        <v>18</v>
      </c>
    </row>
    <row r="1056" spans="1:17" x14ac:dyDescent="0.35">
      <c r="A1056" s="8" t="s">
        <v>178</v>
      </c>
      <c r="B1056" s="3" t="str">
        <f>+VLOOKUP(A1056,Codigos_mercados_mayoristas[],2,0)</f>
        <v>La Araucanía</v>
      </c>
      <c r="C1056" s="4">
        <v>44147</v>
      </c>
      <c r="D1056" s="3">
        <f>+VLOOKUP(A1056,Codigos_mercados_mayoristas[],3,0)</f>
        <v>9</v>
      </c>
      <c r="E1056" s="3"/>
      <c r="F1056" s="3" t="str">
        <f>+VLOOKUP(G1056,Codigos_class_frutas[],2,0)</f>
        <v>Cítricos</v>
      </c>
      <c r="G1056" s="3" t="s">
        <v>221</v>
      </c>
      <c r="H1056" s="3" t="s">
        <v>224</v>
      </c>
      <c r="I1056" s="3" t="s">
        <v>19</v>
      </c>
      <c r="J1056" s="2">
        <v>125</v>
      </c>
      <c r="K1056" s="2">
        <v>16000</v>
      </c>
      <c r="L1056" s="2">
        <v>16000</v>
      </c>
      <c r="M1056" s="2">
        <v>16000</v>
      </c>
      <c r="N1056" s="3" t="s">
        <v>261</v>
      </c>
      <c r="O1056" s="9" t="s">
        <v>123</v>
      </c>
      <c r="P1056" s="2">
        <f>+Precio_diario_frutas[[#This Row],[Precio promedio ponderado]]/Q1056</f>
        <v>1066.6666666666667</v>
      </c>
      <c r="Q1056" s="2">
        <f>+VLOOKUP(Precio_diario_frutas[[#This Row],[Unidad de comercialización]],Codigos_kg[],2,0)</f>
        <v>15</v>
      </c>
    </row>
    <row r="1057" spans="1:17" x14ac:dyDescent="0.35">
      <c r="A1057" s="8" t="s">
        <v>178</v>
      </c>
      <c r="B1057" s="3" t="str">
        <f>+VLOOKUP(A1057,Codigos_mercados_mayoristas[],2,0)</f>
        <v>La Araucanía</v>
      </c>
      <c r="C1057" s="4">
        <v>44147</v>
      </c>
      <c r="D1057" s="3">
        <f>+VLOOKUP(A1057,Codigos_mercados_mayoristas[],3,0)</f>
        <v>9</v>
      </c>
      <c r="E1057" s="3"/>
      <c r="F1057" s="3" t="str">
        <f>+VLOOKUP(G1057,Codigos_class_frutas[],2,0)</f>
        <v>Cítricos</v>
      </c>
      <c r="G1057" s="3" t="s">
        <v>221</v>
      </c>
      <c r="H1057" s="3" t="s">
        <v>224</v>
      </c>
      <c r="I1057" s="3" t="s">
        <v>19</v>
      </c>
      <c r="J1057" s="2">
        <v>20</v>
      </c>
      <c r="K1057" s="2">
        <v>320000</v>
      </c>
      <c r="L1057" s="2">
        <v>320000</v>
      </c>
      <c r="M1057" s="2">
        <v>320000</v>
      </c>
      <c r="N1057" s="3" t="s">
        <v>223</v>
      </c>
      <c r="O1057" s="9" t="s">
        <v>123</v>
      </c>
      <c r="P1057" s="2">
        <f>+Precio_diario_frutas[[#This Row],[Precio promedio ponderado]]/Q1057</f>
        <v>800</v>
      </c>
      <c r="Q1057" s="2">
        <f>+VLOOKUP(Precio_diario_frutas[[#This Row],[Unidad de comercialización]],Codigos_kg[],2,0)</f>
        <v>400</v>
      </c>
    </row>
    <row r="1058" spans="1:17" x14ac:dyDescent="0.35">
      <c r="A1058" s="8" t="s">
        <v>178</v>
      </c>
      <c r="B1058" s="3" t="str">
        <f>+VLOOKUP(A1058,Codigos_mercados_mayoristas[],2,0)</f>
        <v>La Araucanía</v>
      </c>
      <c r="C1058" s="4">
        <v>44147</v>
      </c>
      <c r="D1058" s="3">
        <f>+VLOOKUP(A1058,Codigos_mercados_mayoristas[],3,0)</f>
        <v>9</v>
      </c>
      <c r="E1058" s="3"/>
      <c r="F1058" s="3" t="str">
        <f>+VLOOKUP(G1058,Codigos_class_frutas[],2,0)</f>
        <v>Cítricos</v>
      </c>
      <c r="G1058" s="3" t="s">
        <v>221</v>
      </c>
      <c r="H1058" s="3" t="s">
        <v>224</v>
      </c>
      <c r="I1058" s="3" t="s">
        <v>13</v>
      </c>
      <c r="J1058" s="2">
        <v>110</v>
      </c>
      <c r="K1058" s="2">
        <v>14000</v>
      </c>
      <c r="L1058" s="2">
        <v>14000</v>
      </c>
      <c r="M1058" s="2">
        <v>14000</v>
      </c>
      <c r="N1058" s="3" t="s">
        <v>261</v>
      </c>
      <c r="O1058" s="9" t="s">
        <v>123</v>
      </c>
      <c r="P1058" s="2">
        <f>+Precio_diario_frutas[[#This Row],[Precio promedio ponderado]]/Q1058</f>
        <v>933.33333333333337</v>
      </c>
      <c r="Q1058" s="2">
        <f>+VLOOKUP(Precio_diario_frutas[[#This Row],[Unidad de comercialización]],Codigos_kg[],2,0)</f>
        <v>15</v>
      </c>
    </row>
    <row r="1059" spans="1:17" x14ac:dyDescent="0.35">
      <c r="A1059" s="8" t="s">
        <v>178</v>
      </c>
      <c r="B1059" s="3" t="str">
        <f>+VLOOKUP(A1059,Codigos_mercados_mayoristas[],2,0)</f>
        <v>La Araucanía</v>
      </c>
      <c r="C1059" s="4">
        <v>44147</v>
      </c>
      <c r="D1059" s="3">
        <f>+VLOOKUP(A1059,Codigos_mercados_mayoristas[],3,0)</f>
        <v>9</v>
      </c>
      <c r="E1059" s="3"/>
      <c r="F1059" s="3" t="str">
        <f>+VLOOKUP(G1059,Codigos_class_frutas[],2,0)</f>
        <v>Cítricos</v>
      </c>
      <c r="G1059" s="3" t="s">
        <v>221</v>
      </c>
      <c r="H1059" s="3" t="s">
        <v>224</v>
      </c>
      <c r="I1059" s="3" t="s">
        <v>16</v>
      </c>
      <c r="J1059" s="2">
        <v>75</v>
      </c>
      <c r="K1059" s="2">
        <v>8000</v>
      </c>
      <c r="L1059" s="2">
        <v>8000</v>
      </c>
      <c r="M1059" s="2">
        <v>8000</v>
      </c>
      <c r="N1059" s="3" t="s">
        <v>261</v>
      </c>
      <c r="O1059" s="9" t="s">
        <v>123</v>
      </c>
      <c r="P1059" s="2">
        <f>+Precio_diario_frutas[[#This Row],[Precio promedio ponderado]]/Q1059</f>
        <v>533.33333333333337</v>
      </c>
      <c r="Q1059" s="2">
        <f>+VLOOKUP(Precio_diario_frutas[[#This Row],[Unidad de comercialización]],Codigos_kg[],2,0)</f>
        <v>15</v>
      </c>
    </row>
    <row r="1060" spans="1:17" x14ac:dyDescent="0.35">
      <c r="A1060" s="8" t="s">
        <v>178</v>
      </c>
      <c r="B1060" s="3" t="str">
        <f>+VLOOKUP(A1060,Codigos_mercados_mayoristas[],2,0)</f>
        <v>La Araucanía</v>
      </c>
      <c r="C1060" s="4">
        <v>44147</v>
      </c>
      <c r="D1060" s="3">
        <f>+VLOOKUP(A1060,Codigos_mercados_mayoristas[],3,0)</f>
        <v>9</v>
      </c>
      <c r="E1060" s="3"/>
      <c r="F1060" s="3" t="str">
        <f>+VLOOKUP(G1060,Codigos_class_frutas[],2,0)</f>
        <v>Frutos de hueso (carozo)</v>
      </c>
      <c r="G1060" s="3" t="s">
        <v>665</v>
      </c>
      <c r="H1060" s="3" t="s">
        <v>666</v>
      </c>
      <c r="I1060" s="3" t="s">
        <v>19</v>
      </c>
      <c r="J1060" s="2">
        <v>95</v>
      </c>
      <c r="K1060" s="2">
        <v>35000</v>
      </c>
      <c r="L1060" s="2">
        <v>35000</v>
      </c>
      <c r="M1060" s="2">
        <v>35000</v>
      </c>
      <c r="N1060" s="3" t="s">
        <v>251</v>
      </c>
      <c r="O1060" s="9" t="s">
        <v>45</v>
      </c>
      <c r="P1060" s="2">
        <f>+Precio_diario_frutas[[#This Row],[Precio promedio ponderado]]/Q1060</f>
        <v>2333.3333333333335</v>
      </c>
      <c r="Q1060" s="2">
        <f>+VLOOKUP(Precio_diario_frutas[[#This Row],[Unidad de comercialización]],Codigos_kg[],2,0)</f>
        <v>15</v>
      </c>
    </row>
    <row r="1061" spans="1:17" ht="29" x14ac:dyDescent="0.35">
      <c r="A1061" s="8" t="s">
        <v>178</v>
      </c>
      <c r="B1061" s="3" t="str">
        <f>+VLOOKUP(A1061,Codigos_mercados_mayoristas[],2,0)</f>
        <v>La Araucanía</v>
      </c>
      <c r="C1061" s="4">
        <v>44147</v>
      </c>
      <c r="D1061" s="3">
        <f>+VLOOKUP(A1061,Codigos_mercados_mayoristas[],3,0)</f>
        <v>9</v>
      </c>
      <c r="E1061" s="3"/>
      <c r="F1061" s="3" t="str">
        <f>+VLOOKUP(G1061,Codigos_class_frutas[],2,0)</f>
        <v>Oleaginosos</v>
      </c>
      <c r="G1061" s="3" t="s">
        <v>225</v>
      </c>
      <c r="H1061" s="3" t="s">
        <v>226</v>
      </c>
      <c r="I1061" s="3" t="s">
        <v>264</v>
      </c>
      <c r="J1061" s="2">
        <v>155</v>
      </c>
      <c r="K1061" s="2">
        <v>2700</v>
      </c>
      <c r="L1061" s="2">
        <v>2600</v>
      </c>
      <c r="M1061" s="2">
        <v>2648</v>
      </c>
      <c r="N1061" s="3" t="s">
        <v>293</v>
      </c>
      <c r="O1061" s="9" t="s">
        <v>63</v>
      </c>
      <c r="P1061" s="2">
        <f>+Precio_diario_frutas[[#This Row],[Precio promedio ponderado]]/Q1061</f>
        <v>2648</v>
      </c>
      <c r="Q1061" s="2">
        <f>+VLOOKUP(Precio_diario_frutas[[#This Row],[Unidad de comercialización]],Codigos_kg[],2,0)</f>
        <v>1</v>
      </c>
    </row>
    <row r="1062" spans="1:17" ht="29" x14ac:dyDescent="0.35">
      <c r="A1062" s="8" t="s">
        <v>178</v>
      </c>
      <c r="B1062" s="3" t="str">
        <f>+VLOOKUP(A1062,Codigos_mercados_mayoristas[],2,0)</f>
        <v>La Araucanía</v>
      </c>
      <c r="C1062" s="4">
        <v>44147</v>
      </c>
      <c r="D1062" s="3">
        <f>+VLOOKUP(A1062,Codigos_mercados_mayoristas[],3,0)</f>
        <v>9</v>
      </c>
      <c r="E1062" s="3"/>
      <c r="F1062" s="3" t="str">
        <f>+VLOOKUP(G1062,Codigos_class_frutas[],2,0)</f>
        <v>Oleaginosos</v>
      </c>
      <c r="G1062" s="3" t="s">
        <v>225</v>
      </c>
      <c r="H1062" s="3" t="s">
        <v>226</v>
      </c>
      <c r="I1062" s="3" t="s">
        <v>200</v>
      </c>
      <c r="J1062" s="2">
        <v>125</v>
      </c>
      <c r="K1062" s="2">
        <v>4000</v>
      </c>
      <c r="L1062" s="2">
        <v>3800</v>
      </c>
      <c r="M1062" s="2">
        <v>3904</v>
      </c>
      <c r="N1062" s="3" t="s">
        <v>293</v>
      </c>
      <c r="O1062" s="9" t="s">
        <v>63</v>
      </c>
      <c r="P1062" s="2">
        <f>+Precio_diario_frutas[[#This Row],[Precio promedio ponderado]]/Q1062</f>
        <v>3904</v>
      </c>
      <c r="Q1062" s="2">
        <f>+VLOOKUP(Precio_diario_frutas[[#This Row],[Unidad de comercialización]],Codigos_kg[],2,0)</f>
        <v>1</v>
      </c>
    </row>
    <row r="1063" spans="1:17" ht="29" x14ac:dyDescent="0.35">
      <c r="A1063" s="8" t="s">
        <v>178</v>
      </c>
      <c r="B1063" s="3" t="str">
        <f>+VLOOKUP(A1063,Codigos_mercados_mayoristas[],2,0)</f>
        <v>La Araucanía</v>
      </c>
      <c r="C1063" s="4">
        <v>44147</v>
      </c>
      <c r="D1063" s="3">
        <f>+VLOOKUP(A1063,Codigos_mercados_mayoristas[],3,0)</f>
        <v>9</v>
      </c>
      <c r="E1063" s="3"/>
      <c r="F1063" s="3" t="str">
        <f>+VLOOKUP(G1063,Codigos_class_frutas[],2,0)</f>
        <v>Oleaginosos</v>
      </c>
      <c r="G1063" s="3" t="s">
        <v>225</v>
      </c>
      <c r="H1063" s="3" t="s">
        <v>226</v>
      </c>
      <c r="I1063" s="3" t="s">
        <v>19</v>
      </c>
      <c r="J1063" s="2">
        <v>165</v>
      </c>
      <c r="K1063" s="2">
        <v>3700</v>
      </c>
      <c r="L1063" s="2">
        <v>3500</v>
      </c>
      <c r="M1063" s="2">
        <v>3597</v>
      </c>
      <c r="N1063" s="3" t="s">
        <v>293</v>
      </c>
      <c r="O1063" s="9" t="s">
        <v>63</v>
      </c>
      <c r="P1063" s="2">
        <f>+Precio_diario_frutas[[#This Row],[Precio promedio ponderado]]/Q1063</f>
        <v>3597</v>
      </c>
      <c r="Q1063" s="2">
        <f>+VLOOKUP(Precio_diario_frutas[[#This Row],[Unidad de comercialización]],Codigos_kg[],2,0)</f>
        <v>1</v>
      </c>
    </row>
    <row r="1064" spans="1:17" ht="29" x14ac:dyDescent="0.35">
      <c r="A1064" s="8" t="s">
        <v>178</v>
      </c>
      <c r="B1064" s="3" t="str">
        <f>+VLOOKUP(A1064,Codigos_mercados_mayoristas[],2,0)</f>
        <v>La Araucanía</v>
      </c>
      <c r="C1064" s="4">
        <v>44147</v>
      </c>
      <c r="D1064" s="3">
        <f>+VLOOKUP(A1064,Codigos_mercados_mayoristas[],3,0)</f>
        <v>9</v>
      </c>
      <c r="E1064" s="3"/>
      <c r="F1064" s="3" t="str">
        <f>+VLOOKUP(G1064,Codigos_class_frutas[],2,0)</f>
        <v>Oleaginosos</v>
      </c>
      <c r="G1064" s="3" t="s">
        <v>225</v>
      </c>
      <c r="H1064" s="3" t="s">
        <v>226</v>
      </c>
      <c r="I1064" s="3" t="s">
        <v>13</v>
      </c>
      <c r="J1064" s="2">
        <v>120</v>
      </c>
      <c r="K1064" s="2">
        <v>3500</v>
      </c>
      <c r="L1064" s="2">
        <v>3200</v>
      </c>
      <c r="M1064" s="2">
        <v>3338</v>
      </c>
      <c r="N1064" s="3" t="s">
        <v>293</v>
      </c>
      <c r="O1064" s="9" t="s">
        <v>63</v>
      </c>
      <c r="P1064" s="2">
        <f>+Precio_diario_frutas[[#This Row],[Precio promedio ponderado]]/Q1064</f>
        <v>3338</v>
      </c>
      <c r="Q1064" s="2">
        <f>+VLOOKUP(Precio_diario_frutas[[#This Row],[Unidad de comercialización]],Codigos_kg[],2,0)</f>
        <v>1</v>
      </c>
    </row>
    <row r="1065" spans="1:17" ht="29" x14ac:dyDescent="0.35">
      <c r="A1065" s="8" t="s">
        <v>178</v>
      </c>
      <c r="B1065" s="3" t="str">
        <f>+VLOOKUP(A1065,Codigos_mercados_mayoristas[],2,0)</f>
        <v>La Araucanía</v>
      </c>
      <c r="C1065" s="4">
        <v>44147</v>
      </c>
      <c r="D1065" s="3">
        <f>+VLOOKUP(A1065,Codigos_mercados_mayoristas[],3,0)</f>
        <v>9</v>
      </c>
      <c r="E1065" s="3"/>
      <c r="F1065" s="3" t="str">
        <f>+VLOOKUP(G1065,Codigos_class_frutas[],2,0)</f>
        <v>Oleaginosos</v>
      </c>
      <c r="G1065" s="3" t="s">
        <v>225</v>
      </c>
      <c r="H1065" s="3" t="s">
        <v>226</v>
      </c>
      <c r="I1065" s="3" t="s">
        <v>16</v>
      </c>
      <c r="J1065" s="2">
        <v>125</v>
      </c>
      <c r="K1065" s="2">
        <v>3000</v>
      </c>
      <c r="L1065" s="2">
        <v>2800</v>
      </c>
      <c r="M1065" s="2">
        <v>2904</v>
      </c>
      <c r="N1065" s="3" t="s">
        <v>293</v>
      </c>
      <c r="O1065" s="9" t="s">
        <v>63</v>
      </c>
      <c r="P1065" s="2">
        <f>+Precio_diario_frutas[[#This Row],[Precio promedio ponderado]]/Q1065</f>
        <v>2904</v>
      </c>
      <c r="Q1065" s="2">
        <f>+VLOOKUP(Precio_diario_frutas[[#This Row],[Unidad de comercialización]],Codigos_kg[],2,0)</f>
        <v>1</v>
      </c>
    </row>
    <row r="1066" spans="1:17" x14ac:dyDescent="0.35">
      <c r="A1066" s="8" t="s">
        <v>178</v>
      </c>
      <c r="B1066" s="3" t="str">
        <f>+VLOOKUP(A1066,Codigos_mercados_mayoristas[],2,0)</f>
        <v>La Araucanía</v>
      </c>
      <c r="C1066" s="4">
        <v>44147</v>
      </c>
      <c r="D1066" s="3">
        <f>+VLOOKUP(A1066,Codigos_mercados_mayoristas[],3,0)</f>
        <v>9</v>
      </c>
      <c r="E1066" s="3"/>
      <c r="F1066" s="3" t="str">
        <f>+VLOOKUP(G1066,Codigos_class_frutas[],2,0)</f>
        <v>Frutos de pepita</v>
      </c>
      <c r="G1066" s="3" t="s">
        <v>242</v>
      </c>
      <c r="H1066" s="3" t="s">
        <v>243</v>
      </c>
      <c r="I1066" s="3" t="s">
        <v>284</v>
      </c>
      <c r="J1066" s="2">
        <v>155</v>
      </c>
      <c r="K1066" s="2">
        <v>20000</v>
      </c>
      <c r="L1066" s="2">
        <v>20000</v>
      </c>
      <c r="M1066" s="2">
        <v>20000</v>
      </c>
      <c r="N1066" s="3" t="s">
        <v>285</v>
      </c>
      <c r="O1066" s="9" t="s">
        <v>123</v>
      </c>
      <c r="P1066" s="2">
        <f>+Precio_diario_frutas[[#This Row],[Precio promedio ponderado]]/Q1066</f>
        <v>1111.1111111111111</v>
      </c>
      <c r="Q1066" s="2">
        <f>+VLOOKUP(Precio_diario_frutas[[#This Row],[Unidad de comercialización]],Codigos_kg[],2,0)</f>
        <v>18</v>
      </c>
    </row>
    <row r="1067" spans="1:17" x14ac:dyDescent="0.35">
      <c r="A1067" s="8" t="s">
        <v>178</v>
      </c>
      <c r="B1067" s="3" t="str">
        <f>+VLOOKUP(A1067,Codigos_mercados_mayoristas[],2,0)</f>
        <v>La Araucanía</v>
      </c>
      <c r="C1067" s="4">
        <v>44147</v>
      </c>
      <c r="D1067" s="3">
        <f>+VLOOKUP(A1067,Codigos_mercados_mayoristas[],3,0)</f>
        <v>9</v>
      </c>
      <c r="E1067" s="3"/>
      <c r="F1067" s="3" t="str">
        <f>+VLOOKUP(G1067,Codigos_class_frutas[],2,0)</f>
        <v>Frutos de pepita</v>
      </c>
      <c r="G1067" s="3" t="s">
        <v>242</v>
      </c>
      <c r="H1067" s="3" t="s">
        <v>243</v>
      </c>
      <c r="I1067" s="3" t="s">
        <v>19</v>
      </c>
      <c r="J1067" s="2">
        <v>110</v>
      </c>
      <c r="K1067" s="2">
        <v>16000</v>
      </c>
      <c r="L1067" s="2">
        <v>16000</v>
      </c>
      <c r="M1067" s="2">
        <v>16000</v>
      </c>
      <c r="N1067" s="3" t="s">
        <v>280</v>
      </c>
      <c r="O1067" s="9" t="s">
        <v>123</v>
      </c>
      <c r="P1067" s="2">
        <f>+Precio_diario_frutas[[#This Row],[Precio promedio ponderado]]/Q1067</f>
        <v>888.88888888888891</v>
      </c>
      <c r="Q1067" s="2">
        <f>+VLOOKUP(Precio_diario_frutas[[#This Row],[Unidad de comercialización]],Codigos_kg[],2,0)</f>
        <v>18</v>
      </c>
    </row>
    <row r="1068" spans="1:17" x14ac:dyDescent="0.35">
      <c r="A1068" s="8" t="s">
        <v>178</v>
      </c>
      <c r="B1068" s="3" t="str">
        <f>+VLOOKUP(A1068,Codigos_mercados_mayoristas[],2,0)</f>
        <v>La Araucanía</v>
      </c>
      <c r="C1068" s="4">
        <v>44147</v>
      </c>
      <c r="D1068" s="3">
        <f>+VLOOKUP(A1068,Codigos_mercados_mayoristas[],3,0)</f>
        <v>9</v>
      </c>
      <c r="E1068" s="3"/>
      <c r="F1068" s="3" t="str">
        <f>+VLOOKUP(G1068,Codigos_class_frutas[],2,0)</f>
        <v>Tropicales y subtropicales</v>
      </c>
      <c r="G1068" s="3" t="s">
        <v>198</v>
      </c>
      <c r="H1068" s="3" t="s">
        <v>246</v>
      </c>
      <c r="I1068" s="3" t="s">
        <v>19</v>
      </c>
      <c r="J1068" s="2">
        <v>85</v>
      </c>
      <c r="K1068" s="2">
        <v>23000</v>
      </c>
      <c r="L1068" s="2">
        <v>22000</v>
      </c>
      <c r="M1068" s="2">
        <v>22529</v>
      </c>
      <c r="N1068" s="3" t="s">
        <v>25</v>
      </c>
      <c r="O1068" s="9" t="s">
        <v>206</v>
      </c>
      <c r="P1068" s="2">
        <f>+Precio_diario_frutas[[#This Row],[Precio promedio ponderado]]/Q1068</f>
        <v>1877.4166666666667</v>
      </c>
      <c r="Q1068" s="2">
        <f>+VLOOKUP(Precio_diario_frutas[[#This Row],[Unidad de comercialización]],Codigos_kg[],2,0)</f>
        <v>12</v>
      </c>
    </row>
    <row r="1069" spans="1:17" x14ac:dyDescent="0.35">
      <c r="A1069" s="8" t="s">
        <v>178</v>
      </c>
      <c r="B1069" s="3" t="str">
        <f>+VLOOKUP(A1069,Codigos_mercados_mayoristas[],2,0)</f>
        <v>La Araucanía</v>
      </c>
      <c r="C1069" s="4">
        <v>44147</v>
      </c>
      <c r="D1069" s="3">
        <f>+VLOOKUP(A1069,Codigos_mercados_mayoristas[],3,0)</f>
        <v>9</v>
      </c>
      <c r="E1069" s="3"/>
      <c r="F1069" s="3" t="str">
        <f>+VLOOKUP(G1069,Codigos_class_frutas[],2,0)</f>
        <v>Tropicales y subtropicales</v>
      </c>
      <c r="G1069" s="3" t="s">
        <v>198</v>
      </c>
      <c r="H1069" s="3" t="s">
        <v>246</v>
      </c>
      <c r="I1069" s="3" t="s">
        <v>13</v>
      </c>
      <c r="J1069" s="2">
        <v>65</v>
      </c>
      <c r="K1069" s="2">
        <v>23000</v>
      </c>
      <c r="L1069" s="2">
        <v>23000</v>
      </c>
      <c r="M1069" s="2">
        <v>23000</v>
      </c>
      <c r="N1069" s="3" t="s">
        <v>202</v>
      </c>
      <c r="O1069" s="9" t="s">
        <v>206</v>
      </c>
      <c r="P1069" s="2">
        <f>+Precio_diario_frutas[[#This Row],[Precio promedio ponderado]]/Q1069</f>
        <v>1642.8571428571429</v>
      </c>
      <c r="Q1069" s="2">
        <f>+VLOOKUP(Precio_diario_frutas[[#This Row],[Unidad de comercialización]],Codigos_kg[],2,0)</f>
        <v>14</v>
      </c>
    </row>
    <row r="1070" spans="1:17" x14ac:dyDescent="0.35">
      <c r="A1070" s="8" t="s">
        <v>178</v>
      </c>
      <c r="B1070" s="3" t="str">
        <f>+VLOOKUP(A1070,Codigos_mercados_mayoristas[],2,0)</f>
        <v>La Araucanía</v>
      </c>
      <c r="C1070" s="4">
        <v>44147</v>
      </c>
      <c r="D1070" s="3">
        <f>+VLOOKUP(A1070,Codigos_mercados_mayoristas[],3,0)</f>
        <v>9</v>
      </c>
      <c r="E1070" s="3"/>
      <c r="F1070" s="3" t="str">
        <f>+VLOOKUP(G1070,Codigos_class_frutas[],2,0)</f>
        <v>Tropicales y subtropicales</v>
      </c>
      <c r="G1070" s="3" t="s">
        <v>204</v>
      </c>
      <c r="H1070" s="3" t="s">
        <v>12</v>
      </c>
      <c r="I1070" s="3" t="s">
        <v>205</v>
      </c>
      <c r="J1070" s="2">
        <v>1600</v>
      </c>
      <c r="K1070" s="2">
        <v>14500</v>
      </c>
      <c r="L1070" s="2">
        <v>13000</v>
      </c>
      <c r="M1070" s="2">
        <v>13703</v>
      </c>
      <c r="N1070" s="3" t="s">
        <v>147</v>
      </c>
      <c r="O1070" s="9" t="s">
        <v>206</v>
      </c>
      <c r="P1070" s="2">
        <f>+Precio_diario_frutas[[#This Row],[Precio promedio ponderado]]/Q1070</f>
        <v>685.15</v>
      </c>
      <c r="Q1070" s="2">
        <f>+VLOOKUP(Precio_diario_frutas[[#This Row],[Unidad de comercialización]],Codigos_kg[],2,0)</f>
        <v>20</v>
      </c>
    </row>
    <row r="1071" spans="1:17" x14ac:dyDescent="0.35">
      <c r="A1071" s="8" t="s">
        <v>178</v>
      </c>
      <c r="B1071" s="3" t="str">
        <f>+VLOOKUP(A1071,Codigos_mercados_mayoristas[],2,0)</f>
        <v>La Araucanía</v>
      </c>
      <c r="C1071" s="4">
        <v>44147</v>
      </c>
      <c r="D1071" s="3">
        <f>+VLOOKUP(A1071,Codigos_mercados_mayoristas[],3,0)</f>
        <v>9</v>
      </c>
      <c r="E1071" s="3"/>
      <c r="F1071" s="3" t="str">
        <f>+VLOOKUP(G1071,Codigos_class_frutas[],2,0)</f>
        <v>Cítricos</v>
      </c>
      <c r="G1071" s="3" t="s">
        <v>256</v>
      </c>
      <c r="H1071" s="3" t="s">
        <v>257</v>
      </c>
      <c r="I1071" s="3" t="s">
        <v>19</v>
      </c>
      <c r="J1071" s="2">
        <v>35</v>
      </c>
      <c r="K1071" s="2">
        <v>10000</v>
      </c>
      <c r="L1071" s="2">
        <v>10000</v>
      </c>
      <c r="M1071" s="2">
        <v>10000</v>
      </c>
      <c r="N1071" s="3" t="s">
        <v>261</v>
      </c>
      <c r="O1071" s="9" t="s">
        <v>123</v>
      </c>
      <c r="P1071" s="2">
        <f>+Precio_diario_frutas[[#This Row],[Precio promedio ponderado]]/Q1071</f>
        <v>666.66666666666663</v>
      </c>
      <c r="Q1071" s="2">
        <f>+VLOOKUP(Precio_diario_frutas[[#This Row],[Unidad de comercialización]],Codigos_kg[],2,0)</f>
        <v>15</v>
      </c>
    </row>
    <row r="1072" spans="1:17" x14ac:dyDescent="0.35">
      <c r="A1072" s="8" t="s">
        <v>178</v>
      </c>
      <c r="B1072" s="3" t="str">
        <f>+VLOOKUP(A1072,Codigos_mercados_mayoristas[],2,0)</f>
        <v>La Araucanía</v>
      </c>
      <c r="C1072" s="4">
        <v>44147</v>
      </c>
      <c r="D1072" s="3">
        <f>+VLOOKUP(A1072,Codigos_mercados_mayoristas[],3,0)</f>
        <v>9</v>
      </c>
      <c r="E1072" s="3"/>
      <c r="F1072" s="3" t="str">
        <f>+VLOOKUP(G1072,Codigos_class_frutas[],2,0)</f>
        <v>Uva</v>
      </c>
      <c r="G1072" s="3" t="s">
        <v>295</v>
      </c>
      <c r="H1072" s="3" t="s">
        <v>298</v>
      </c>
      <c r="I1072" s="3" t="s">
        <v>19</v>
      </c>
      <c r="J1072" s="2">
        <v>165</v>
      </c>
      <c r="K1072" s="2">
        <v>33000</v>
      </c>
      <c r="L1072" s="2">
        <v>33000</v>
      </c>
      <c r="M1072" s="2">
        <v>33000</v>
      </c>
      <c r="N1072" s="3" t="s">
        <v>220</v>
      </c>
      <c r="O1072" s="9" t="s">
        <v>297</v>
      </c>
      <c r="P1072" s="2">
        <f>+Precio_diario_frutas[[#This Row],[Precio promedio ponderado]]/Q1072</f>
        <v>3300</v>
      </c>
      <c r="Q1072" s="2">
        <f>+VLOOKUP(Precio_diario_frutas[[#This Row],[Unidad de comercialización]],Codigos_kg[],2,0)</f>
        <v>10</v>
      </c>
    </row>
    <row r="1073" spans="1:17" x14ac:dyDescent="0.35">
      <c r="A1073" s="8" t="s">
        <v>178</v>
      </c>
      <c r="B1073" s="11" t="str">
        <f>+VLOOKUP(A1073,Codigos_mercados_mayoristas[],2,0)</f>
        <v>La Araucanía</v>
      </c>
      <c r="C1073" s="4">
        <v>44147</v>
      </c>
      <c r="D1073" s="11">
        <f>+VLOOKUP(A1073,Codigos_mercados_mayoristas[],3,0)</f>
        <v>9</v>
      </c>
      <c r="E1073" s="11"/>
      <c r="F1073" s="11" t="str">
        <f>+VLOOKUP(G1073,Codigos_class_frutas[],2,0)</f>
        <v>Uva</v>
      </c>
      <c r="G1073" s="11" t="s">
        <v>295</v>
      </c>
      <c r="H1073" s="11" t="s">
        <v>687</v>
      </c>
      <c r="I1073" s="11" t="s">
        <v>19</v>
      </c>
      <c r="J1073" s="13">
        <v>155</v>
      </c>
      <c r="K1073" s="13">
        <v>38000</v>
      </c>
      <c r="L1073" s="13">
        <v>38000</v>
      </c>
      <c r="M1073" s="13">
        <v>38000</v>
      </c>
      <c r="N1073" s="11" t="s">
        <v>220</v>
      </c>
      <c r="O1073" s="14" t="s">
        <v>297</v>
      </c>
      <c r="P1073" s="2">
        <f>+Precio_diario_frutas[[#This Row],[Precio promedio ponderado]]/Q1073</f>
        <v>3800</v>
      </c>
      <c r="Q1073" s="2">
        <f>+VLOOKUP(Precio_diario_frutas[[#This Row],[Unidad de comercialización]],Codigos_kg[],2,0)</f>
        <v>10</v>
      </c>
    </row>
    <row r="1074" spans="1:17" x14ac:dyDescent="0.35">
      <c r="A1074" s="8" t="s">
        <v>166</v>
      </c>
      <c r="B1074" s="3" t="str">
        <f>+VLOOKUP(A1074,Codigos_mercados_mayoristas[],2,0)</f>
        <v>Ñuble</v>
      </c>
      <c r="C1074" s="4">
        <v>44147</v>
      </c>
      <c r="D1074" s="3">
        <f>+VLOOKUP(A1074,Codigos_mercados_mayoristas[],3,0)</f>
        <v>16</v>
      </c>
      <c r="E1074" s="3"/>
      <c r="F1074" s="3" t="str">
        <f>+VLOOKUP(G1074,Codigos_class_frutas[],2,0)</f>
        <v>Berries</v>
      </c>
      <c r="G1074" s="3" t="s">
        <v>212</v>
      </c>
      <c r="H1074" s="3" t="s">
        <v>12</v>
      </c>
      <c r="I1074" s="3" t="s">
        <v>200</v>
      </c>
      <c r="J1074" s="2">
        <v>60</v>
      </c>
      <c r="K1074" s="2">
        <v>11000</v>
      </c>
      <c r="L1074" s="2">
        <v>10500</v>
      </c>
      <c r="M1074" s="2">
        <v>10750</v>
      </c>
      <c r="N1074" s="3" t="s">
        <v>678</v>
      </c>
      <c r="O1074" s="9" t="s">
        <v>168</v>
      </c>
      <c r="P1074" s="2">
        <f>+Precio_diario_frutas[[#This Row],[Precio promedio ponderado]]/Q1074</f>
        <v>1535.7142857142858</v>
      </c>
      <c r="Q1074" s="2">
        <f>+VLOOKUP(Precio_diario_frutas[[#This Row],[Unidad de comercialización]],Codigos_kg[],2,0)</f>
        <v>7</v>
      </c>
    </row>
    <row r="1075" spans="1:17" x14ac:dyDescent="0.35">
      <c r="A1075" s="8" t="s">
        <v>166</v>
      </c>
      <c r="B1075" s="3" t="str">
        <f>+VLOOKUP(A1075,Codigos_mercados_mayoristas[],2,0)</f>
        <v>Ñuble</v>
      </c>
      <c r="C1075" s="4">
        <v>44147</v>
      </c>
      <c r="D1075" s="3">
        <f>+VLOOKUP(A1075,Codigos_mercados_mayoristas[],3,0)</f>
        <v>16</v>
      </c>
      <c r="E1075" s="3"/>
      <c r="F1075" s="3" t="str">
        <f>+VLOOKUP(G1075,Codigos_class_frutas[],2,0)</f>
        <v>Berries</v>
      </c>
      <c r="G1075" s="3" t="s">
        <v>212</v>
      </c>
      <c r="H1075" s="3" t="s">
        <v>12</v>
      </c>
      <c r="I1075" s="3" t="s">
        <v>19</v>
      </c>
      <c r="J1075" s="2">
        <v>50</v>
      </c>
      <c r="K1075" s="2">
        <v>9000</v>
      </c>
      <c r="L1075" s="2">
        <v>9000</v>
      </c>
      <c r="M1075" s="2">
        <v>9000</v>
      </c>
      <c r="N1075" s="3" t="s">
        <v>678</v>
      </c>
      <c r="O1075" s="9" t="s">
        <v>168</v>
      </c>
      <c r="P1075" s="2">
        <f>+Precio_diario_frutas[[#This Row],[Precio promedio ponderado]]/Q1075</f>
        <v>1285.7142857142858</v>
      </c>
      <c r="Q1075" s="2">
        <f>+VLOOKUP(Precio_diario_frutas[[#This Row],[Unidad de comercialización]],Codigos_kg[],2,0)</f>
        <v>7</v>
      </c>
    </row>
    <row r="1076" spans="1:17" x14ac:dyDescent="0.35">
      <c r="A1076" s="8" t="s">
        <v>166</v>
      </c>
      <c r="B1076" s="3" t="str">
        <f>+VLOOKUP(A1076,Codigos_mercados_mayoristas[],2,0)</f>
        <v>Ñuble</v>
      </c>
      <c r="C1076" s="4">
        <v>44147</v>
      </c>
      <c r="D1076" s="3">
        <f>+VLOOKUP(A1076,Codigos_mercados_mayoristas[],3,0)</f>
        <v>16</v>
      </c>
      <c r="E1076" s="3"/>
      <c r="F1076" s="3" t="str">
        <f>+VLOOKUP(G1076,Codigos_class_frutas[],2,0)</f>
        <v>Cítricos</v>
      </c>
      <c r="G1076" s="3" t="s">
        <v>214</v>
      </c>
      <c r="H1076" s="3" t="s">
        <v>12</v>
      </c>
      <c r="I1076" s="3" t="s">
        <v>215</v>
      </c>
      <c r="J1076" s="2">
        <v>160</v>
      </c>
      <c r="K1076" s="2">
        <v>6500</v>
      </c>
      <c r="L1076" s="2">
        <v>6000</v>
      </c>
      <c r="M1076" s="2">
        <v>6250</v>
      </c>
      <c r="N1076" s="3" t="s">
        <v>122</v>
      </c>
      <c r="O1076" s="9" t="s">
        <v>123</v>
      </c>
      <c r="P1076" s="2">
        <f>+Precio_diario_frutas[[#This Row],[Precio promedio ponderado]]/Q1076</f>
        <v>390.625</v>
      </c>
      <c r="Q1076" s="2">
        <f>+VLOOKUP(Precio_diario_frutas[[#This Row],[Unidad de comercialización]],Codigos_kg[],2,0)</f>
        <v>16</v>
      </c>
    </row>
    <row r="1077" spans="1:17" x14ac:dyDescent="0.35">
      <c r="A1077" s="8" t="s">
        <v>166</v>
      </c>
      <c r="B1077" s="3" t="str">
        <f>+VLOOKUP(A1077,Codigos_mercados_mayoristas[],2,0)</f>
        <v>Ñuble</v>
      </c>
      <c r="C1077" s="4">
        <v>44147</v>
      </c>
      <c r="D1077" s="3">
        <f>+VLOOKUP(A1077,Codigos_mercados_mayoristas[],3,0)</f>
        <v>16</v>
      </c>
      <c r="E1077" s="3"/>
      <c r="F1077" s="3" t="str">
        <f>+VLOOKUP(G1077,Codigos_class_frutas[],2,0)</f>
        <v>Cítricos</v>
      </c>
      <c r="G1077" s="3" t="s">
        <v>214</v>
      </c>
      <c r="H1077" s="3" t="s">
        <v>12</v>
      </c>
      <c r="I1077" s="3" t="s">
        <v>216</v>
      </c>
      <c r="J1077" s="2">
        <v>160</v>
      </c>
      <c r="K1077" s="2">
        <v>5500</v>
      </c>
      <c r="L1077" s="2">
        <v>5000</v>
      </c>
      <c r="M1077" s="2">
        <v>5250</v>
      </c>
      <c r="N1077" s="3" t="s">
        <v>122</v>
      </c>
      <c r="O1077" s="9" t="s">
        <v>123</v>
      </c>
      <c r="P1077" s="2">
        <f>+Precio_diario_frutas[[#This Row],[Precio promedio ponderado]]/Q1077</f>
        <v>328.125</v>
      </c>
      <c r="Q1077" s="2">
        <f>+VLOOKUP(Precio_diario_frutas[[#This Row],[Unidad de comercialización]],Codigos_kg[],2,0)</f>
        <v>16</v>
      </c>
    </row>
    <row r="1078" spans="1:17" x14ac:dyDescent="0.35">
      <c r="A1078" s="8" t="s">
        <v>166</v>
      </c>
      <c r="B1078" s="3" t="str">
        <f>+VLOOKUP(A1078,Codigos_mercados_mayoristas[],2,0)</f>
        <v>Ñuble</v>
      </c>
      <c r="C1078" s="4">
        <v>44147</v>
      </c>
      <c r="D1078" s="3">
        <f>+VLOOKUP(A1078,Codigos_mercados_mayoristas[],3,0)</f>
        <v>16</v>
      </c>
      <c r="E1078" s="3"/>
      <c r="F1078" s="3" t="str">
        <f>+VLOOKUP(G1078,Codigos_class_frutas[],2,0)</f>
        <v>Cítricos</v>
      </c>
      <c r="G1078" s="3" t="s">
        <v>218</v>
      </c>
      <c r="H1078" s="3" t="s">
        <v>219</v>
      </c>
      <c r="I1078" s="3" t="s">
        <v>19</v>
      </c>
      <c r="J1078" s="2">
        <v>120</v>
      </c>
      <c r="K1078" s="2">
        <v>9000</v>
      </c>
      <c r="L1078" s="2">
        <v>8500</v>
      </c>
      <c r="M1078" s="2">
        <v>8750</v>
      </c>
      <c r="N1078" s="3" t="s">
        <v>37</v>
      </c>
      <c r="O1078" s="9" t="s">
        <v>273</v>
      </c>
      <c r="P1078" s="2">
        <f>+Precio_diario_frutas[[#This Row],[Precio promedio ponderado]]/Q1078</f>
        <v>875</v>
      </c>
      <c r="Q1078" s="2">
        <f>+VLOOKUP(Precio_diario_frutas[[#This Row],[Unidad de comercialización]],Codigos_kg[],2,0)</f>
        <v>10</v>
      </c>
    </row>
    <row r="1079" spans="1:17" x14ac:dyDescent="0.35">
      <c r="A1079" s="8" t="s">
        <v>166</v>
      </c>
      <c r="B1079" s="3" t="str">
        <f>+VLOOKUP(A1079,Codigos_mercados_mayoristas[],2,0)</f>
        <v>Ñuble</v>
      </c>
      <c r="C1079" s="4">
        <v>44147</v>
      </c>
      <c r="D1079" s="3">
        <f>+VLOOKUP(A1079,Codigos_mercados_mayoristas[],3,0)</f>
        <v>16</v>
      </c>
      <c r="E1079" s="3"/>
      <c r="F1079" s="3" t="str">
        <f>+VLOOKUP(G1079,Codigos_class_frutas[],2,0)</f>
        <v>Cítricos</v>
      </c>
      <c r="G1079" s="3" t="s">
        <v>218</v>
      </c>
      <c r="H1079" s="3" t="s">
        <v>219</v>
      </c>
      <c r="I1079" s="3" t="s">
        <v>13</v>
      </c>
      <c r="J1079" s="2">
        <v>80</v>
      </c>
      <c r="K1079" s="2">
        <v>8000</v>
      </c>
      <c r="L1079" s="2">
        <v>8000</v>
      </c>
      <c r="M1079" s="2">
        <v>8000</v>
      </c>
      <c r="N1079" s="3" t="s">
        <v>37</v>
      </c>
      <c r="O1079" s="9" t="s">
        <v>273</v>
      </c>
      <c r="P1079" s="2">
        <f>+Precio_diario_frutas[[#This Row],[Precio promedio ponderado]]/Q1079</f>
        <v>800</v>
      </c>
      <c r="Q1079" s="2">
        <f>+VLOOKUP(Precio_diario_frutas[[#This Row],[Unidad de comercialización]],Codigos_kg[],2,0)</f>
        <v>10</v>
      </c>
    </row>
    <row r="1080" spans="1:17" x14ac:dyDescent="0.35">
      <c r="A1080" s="8" t="s">
        <v>166</v>
      </c>
      <c r="B1080" s="3" t="str">
        <f>+VLOOKUP(A1080,Codigos_mercados_mayoristas[],2,0)</f>
        <v>Ñuble</v>
      </c>
      <c r="C1080" s="4">
        <v>44147</v>
      </c>
      <c r="D1080" s="3">
        <f>+VLOOKUP(A1080,Codigos_mercados_mayoristas[],3,0)</f>
        <v>16</v>
      </c>
      <c r="E1080" s="3"/>
      <c r="F1080" s="3" t="str">
        <f>+VLOOKUP(G1080,Codigos_class_frutas[],2,0)</f>
        <v>Frutos de pepita</v>
      </c>
      <c r="G1080" s="3" t="s">
        <v>231</v>
      </c>
      <c r="H1080" s="3" t="s">
        <v>232</v>
      </c>
      <c r="I1080" s="3" t="s">
        <v>200</v>
      </c>
      <c r="J1080" s="2">
        <v>120</v>
      </c>
      <c r="K1080" s="2">
        <v>12000</v>
      </c>
      <c r="L1080" s="2">
        <v>11000</v>
      </c>
      <c r="M1080" s="2">
        <v>11500</v>
      </c>
      <c r="N1080" s="3" t="s">
        <v>233</v>
      </c>
      <c r="O1080" s="9" t="s">
        <v>123</v>
      </c>
      <c r="P1080" s="2">
        <f>+Precio_diario_frutas[[#This Row],[Precio promedio ponderado]]/Q1080</f>
        <v>718.75</v>
      </c>
      <c r="Q1080" s="2">
        <f>+VLOOKUP(Precio_diario_frutas[[#This Row],[Unidad de comercialización]],Codigos_kg[],2,0)</f>
        <v>16</v>
      </c>
    </row>
    <row r="1081" spans="1:17" x14ac:dyDescent="0.35">
      <c r="A1081" s="8" t="s">
        <v>166</v>
      </c>
      <c r="B1081" s="3" t="str">
        <f>+VLOOKUP(A1081,Codigos_mercados_mayoristas[],2,0)</f>
        <v>Ñuble</v>
      </c>
      <c r="C1081" s="4">
        <v>44147</v>
      </c>
      <c r="D1081" s="3">
        <f>+VLOOKUP(A1081,Codigos_mercados_mayoristas[],3,0)</f>
        <v>16</v>
      </c>
      <c r="E1081" s="3"/>
      <c r="F1081" s="3" t="str">
        <f>+VLOOKUP(G1081,Codigos_class_frutas[],2,0)</f>
        <v>Frutos de pepita</v>
      </c>
      <c r="G1081" s="3" t="s">
        <v>231</v>
      </c>
      <c r="H1081" s="3" t="s">
        <v>232</v>
      </c>
      <c r="I1081" s="3" t="s">
        <v>19</v>
      </c>
      <c r="J1081" s="2">
        <v>80</v>
      </c>
      <c r="K1081" s="2">
        <v>10000</v>
      </c>
      <c r="L1081" s="2">
        <v>10000</v>
      </c>
      <c r="M1081" s="2">
        <v>10000</v>
      </c>
      <c r="N1081" s="3" t="s">
        <v>233</v>
      </c>
      <c r="O1081" s="9" t="s">
        <v>123</v>
      </c>
      <c r="P1081" s="2">
        <f>+Precio_diario_frutas[[#This Row],[Precio promedio ponderado]]/Q1081</f>
        <v>625</v>
      </c>
      <c r="Q1081" s="2">
        <f>+VLOOKUP(Precio_diario_frutas[[#This Row],[Unidad de comercialización]],Codigos_kg[],2,0)</f>
        <v>16</v>
      </c>
    </row>
    <row r="1082" spans="1:17" x14ac:dyDescent="0.35">
      <c r="A1082" s="8" t="s">
        <v>166</v>
      </c>
      <c r="B1082" s="3" t="str">
        <f>+VLOOKUP(A1082,Codigos_mercados_mayoristas[],2,0)</f>
        <v>Ñuble</v>
      </c>
      <c r="C1082" s="4">
        <v>44147</v>
      </c>
      <c r="D1082" s="3">
        <f>+VLOOKUP(A1082,Codigos_mercados_mayoristas[],3,0)</f>
        <v>16</v>
      </c>
      <c r="E1082" s="3"/>
      <c r="F1082" s="3" t="str">
        <f>+VLOOKUP(G1082,Codigos_class_frutas[],2,0)</f>
        <v>Frutos de pepita</v>
      </c>
      <c r="G1082" s="3" t="s">
        <v>231</v>
      </c>
      <c r="H1082" s="3" t="s">
        <v>236</v>
      </c>
      <c r="I1082" s="3" t="s">
        <v>200</v>
      </c>
      <c r="J1082" s="2">
        <v>160</v>
      </c>
      <c r="K1082" s="2">
        <v>12000</v>
      </c>
      <c r="L1082" s="2">
        <v>11000</v>
      </c>
      <c r="M1082" s="2">
        <v>11500</v>
      </c>
      <c r="N1082" s="3" t="s">
        <v>233</v>
      </c>
      <c r="O1082" s="9" t="s">
        <v>123</v>
      </c>
      <c r="P1082" s="2">
        <f>+Precio_diario_frutas[[#This Row],[Precio promedio ponderado]]/Q1082</f>
        <v>718.75</v>
      </c>
      <c r="Q1082" s="2">
        <f>+VLOOKUP(Precio_diario_frutas[[#This Row],[Unidad de comercialización]],Codigos_kg[],2,0)</f>
        <v>16</v>
      </c>
    </row>
    <row r="1083" spans="1:17" x14ac:dyDescent="0.35">
      <c r="A1083" s="8" t="s">
        <v>166</v>
      </c>
      <c r="B1083" s="3" t="str">
        <f>+VLOOKUP(A1083,Codigos_mercados_mayoristas[],2,0)</f>
        <v>Ñuble</v>
      </c>
      <c r="C1083" s="4">
        <v>44147</v>
      </c>
      <c r="D1083" s="3">
        <f>+VLOOKUP(A1083,Codigos_mercados_mayoristas[],3,0)</f>
        <v>16</v>
      </c>
      <c r="E1083" s="3"/>
      <c r="F1083" s="3" t="str">
        <f>+VLOOKUP(G1083,Codigos_class_frutas[],2,0)</f>
        <v>Frutos de pepita</v>
      </c>
      <c r="G1083" s="3" t="s">
        <v>231</v>
      </c>
      <c r="H1083" s="3" t="s">
        <v>236</v>
      </c>
      <c r="I1083" s="3" t="s">
        <v>19</v>
      </c>
      <c r="J1083" s="2">
        <v>120</v>
      </c>
      <c r="K1083" s="2">
        <v>10000</v>
      </c>
      <c r="L1083" s="2">
        <v>9000</v>
      </c>
      <c r="M1083" s="2">
        <v>9500</v>
      </c>
      <c r="N1083" s="3" t="s">
        <v>233</v>
      </c>
      <c r="O1083" s="9" t="s">
        <v>252</v>
      </c>
      <c r="P1083" s="2">
        <f>+Precio_diario_frutas[[#This Row],[Precio promedio ponderado]]/Q1083</f>
        <v>593.75</v>
      </c>
      <c r="Q1083" s="2">
        <f>+VLOOKUP(Precio_diario_frutas[[#This Row],[Unidad de comercialización]],Codigos_kg[],2,0)</f>
        <v>16</v>
      </c>
    </row>
    <row r="1084" spans="1:17" x14ac:dyDescent="0.35">
      <c r="A1084" s="8" t="s">
        <v>166</v>
      </c>
      <c r="B1084" s="3" t="str">
        <f>+VLOOKUP(A1084,Codigos_mercados_mayoristas[],2,0)</f>
        <v>Ñuble</v>
      </c>
      <c r="C1084" s="4">
        <v>44147</v>
      </c>
      <c r="D1084" s="3">
        <f>+VLOOKUP(A1084,Codigos_mercados_mayoristas[],3,0)</f>
        <v>16</v>
      </c>
      <c r="E1084" s="3"/>
      <c r="F1084" s="3" t="str">
        <f>+VLOOKUP(G1084,Codigos_class_frutas[],2,0)</f>
        <v>Oleaginosos</v>
      </c>
      <c r="G1084" s="3" t="s">
        <v>225</v>
      </c>
      <c r="H1084" s="3" t="s">
        <v>226</v>
      </c>
      <c r="I1084" s="3" t="s">
        <v>19</v>
      </c>
      <c r="J1084" s="2">
        <v>80</v>
      </c>
      <c r="K1084" s="2">
        <v>3700</v>
      </c>
      <c r="L1084" s="2">
        <v>3600</v>
      </c>
      <c r="M1084" s="2">
        <v>3650</v>
      </c>
      <c r="N1084" s="3" t="s">
        <v>227</v>
      </c>
      <c r="O1084" s="9" t="s">
        <v>63</v>
      </c>
      <c r="P1084" s="2">
        <f>+Precio_diario_frutas[[#This Row],[Precio promedio ponderado]]/Q1084</f>
        <v>243.33333333333334</v>
      </c>
      <c r="Q1084" s="2">
        <f>+VLOOKUP(Precio_diario_frutas[[#This Row],[Unidad de comercialización]],Codigos_kg[],2,0)</f>
        <v>15</v>
      </c>
    </row>
    <row r="1085" spans="1:17" x14ac:dyDescent="0.35">
      <c r="A1085" s="8" t="s">
        <v>166</v>
      </c>
      <c r="B1085" s="3" t="str">
        <f>+VLOOKUP(A1085,Codigos_mercados_mayoristas[],2,0)</f>
        <v>Ñuble</v>
      </c>
      <c r="C1085" s="4">
        <v>44147</v>
      </c>
      <c r="D1085" s="3">
        <f>+VLOOKUP(A1085,Codigos_mercados_mayoristas[],3,0)</f>
        <v>16</v>
      </c>
      <c r="E1085" s="3"/>
      <c r="F1085" s="3" t="str">
        <f>+VLOOKUP(G1085,Codigos_class_frutas[],2,0)</f>
        <v>Oleaginosos</v>
      </c>
      <c r="G1085" s="3" t="s">
        <v>225</v>
      </c>
      <c r="H1085" s="3" t="s">
        <v>226</v>
      </c>
      <c r="I1085" s="3" t="s">
        <v>13</v>
      </c>
      <c r="J1085" s="2">
        <v>120</v>
      </c>
      <c r="K1085" s="2">
        <v>3500</v>
      </c>
      <c r="L1085" s="2">
        <v>3400</v>
      </c>
      <c r="M1085" s="2">
        <v>3450</v>
      </c>
      <c r="N1085" s="3" t="s">
        <v>227</v>
      </c>
      <c r="O1085" s="9" t="s">
        <v>63</v>
      </c>
      <c r="P1085" s="2">
        <f>+Precio_diario_frutas[[#This Row],[Precio promedio ponderado]]/Q1085</f>
        <v>230</v>
      </c>
      <c r="Q1085" s="2">
        <f>+VLOOKUP(Precio_diario_frutas[[#This Row],[Unidad de comercialización]],Codigos_kg[],2,0)</f>
        <v>15</v>
      </c>
    </row>
    <row r="1086" spans="1:17" x14ac:dyDescent="0.35">
      <c r="A1086" s="8" t="s">
        <v>166</v>
      </c>
      <c r="B1086" s="3" t="str">
        <f>+VLOOKUP(A1086,Codigos_mercados_mayoristas[],2,0)</f>
        <v>Ñuble</v>
      </c>
      <c r="C1086" s="4">
        <v>44147</v>
      </c>
      <c r="D1086" s="3">
        <f>+VLOOKUP(A1086,Codigos_mercados_mayoristas[],3,0)</f>
        <v>16</v>
      </c>
      <c r="E1086" s="3"/>
      <c r="F1086" s="3" t="str">
        <f>+VLOOKUP(G1086,Codigos_class_frutas[],2,0)</f>
        <v>Frutos de pepita</v>
      </c>
      <c r="G1086" s="3" t="s">
        <v>242</v>
      </c>
      <c r="H1086" s="3" t="s">
        <v>243</v>
      </c>
      <c r="I1086" s="3" t="s">
        <v>19</v>
      </c>
      <c r="J1086" s="2">
        <v>30</v>
      </c>
      <c r="K1086" s="2">
        <v>13000</v>
      </c>
      <c r="L1086" s="2">
        <v>12000</v>
      </c>
      <c r="M1086" s="2">
        <v>12500</v>
      </c>
      <c r="N1086" s="3" t="s">
        <v>233</v>
      </c>
      <c r="O1086" s="9" t="s">
        <v>252</v>
      </c>
      <c r="P1086" s="2">
        <f>+Precio_diario_frutas[[#This Row],[Precio promedio ponderado]]/Q1086</f>
        <v>781.25</v>
      </c>
      <c r="Q1086" s="2">
        <f>+VLOOKUP(Precio_diario_frutas[[#This Row],[Unidad de comercialización]],Codigos_kg[],2,0)</f>
        <v>16</v>
      </c>
    </row>
    <row r="1087" spans="1:17" x14ac:dyDescent="0.35">
      <c r="A1087" s="8" t="s">
        <v>166</v>
      </c>
      <c r="B1087" s="3" t="str">
        <f>+VLOOKUP(A1087,Codigos_mercados_mayoristas[],2,0)</f>
        <v>Ñuble</v>
      </c>
      <c r="C1087" s="4">
        <v>44147</v>
      </c>
      <c r="D1087" s="3">
        <f>+VLOOKUP(A1087,Codigos_mercados_mayoristas[],3,0)</f>
        <v>16</v>
      </c>
      <c r="E1087" s="3"/>
      <c r="F1087" s="3" t="str">
        <f>+VLOOKUP(G1087,Codigos_class_frutas[],2,0)</f>
        <v>Tropicales y subtropicales</v>
      </c>
      <c r="G1087" s="3" t="s">
        <v>198</v>
      </c>
      <c r="H1087" s="3" t="s">
        <v>246</v>
      </c>
      <c r="I1087" s="3" t="s">
        <v>13</v>
      </c>
      <c r="J1087" s="2">
        <v>60</v>
      </c>
      <c r="K1087" s="2">
        <v>20000</v>
      </c>
      <c r="L1087" s="2">
        <v>19500</v>
      </c>
      <c r="M1087" s="2">
        <v>19750</v>
      </c>
      <c r="N1087" s="3" t="s">
        <v>202</v>
      </c>
      <c r="O1087" s="9" t="s">
        <v>206</v>
      </c>
      <c r="P1087" s="2">
        <f>+Precio_diario_frutas[[#This Row],[Precio promedio ponderado]]/Q1087</f>
        <v>1410.7142857142858</v>
      </c>
      <c r="Q1087" s="2">
        <f>+VLOOKUP(Precio_diario_frutas[[#This Row],[Unidad de comercialización]],Codigos_kg[],2,0)</f>
        <v>14</v>
      </c>
    </row>
    <row r="1088" spans="1:17" x14ac:dyDescent="0.35">
      <c r="A1088" s="8" t="s">
        <v>166</v>
      </c>
      <c r="B1088" s="3" t="str">
        <f>+VLOOKUP(A1088,Codigos_mercados_mayoristas[],2,0)</f>
        <v>Ñuble</v>
      </c>
      <c r="C1088" s="4">
        <v>44147</v>
      </c>
      <c r="D1088" s="3">
        <f>+VLOOKUP(A1088,Codigos_mercados_mayoristas[],3,0)</f>
        <v>16</v>
      </c>
      <c r="E1088" s="3"/>
      <c r="F1088" s="3" t="str">
        <f>+VLOOKUP(G1088,Codigos_class_frutas[],2,0)</f>
        <v>Tropicales y subtropicales</v>
      </c>
      <c r="G1088" s="3" t="s">
        <v>204</v>
      </c>
      <c r="H1088" s="3" t="s">
        <v>12</v>
      </c>
      <c r="I1088" s="3" t="s">
        <v>205</v>
      </c>
      <c r="J1088" s="2">
        <v>120</v>
      </c>
      <c r="K1088" s="2">
        <v>13000</v>
      </c>
      <c r="L1088" s="2">
        <v>13000</v>
      </c>
      <c r="M1088" s="2">
        <v>13000</v>
      </c>
      <c r="N1088" s="3" t="s">
        <v>147</v>
      </c>
      <c r="O1088" s="9" t="s">
        <v>206</v>
      </c>
      <c r="P1088" s="2">
        <f>+Precio_diario_frutas[[#This Row],[Precio promedio ponderado]]/Q1088</f>
        <v>650</v>
      </c>
      <c r="Q1088" s="2">
        <f>+VLOOKUP(Precio_diario_frutas[[#This Row],[Unidad de comercialización]],Codigos_kg[],2,0)</f>
        <v>20</v>
      </c>
    </row>
    <row r="1089" spans="1:17" x14ac:dyDescent="0.35">
      <c r="A1089" s="8" t="s">
        <v>166</v>
      </c>
      <c r="B1089" s="11" t="str">
        <f>+VLOOKUP(A1089,Codigos_mercados_mayoristas[],2,0)</f>
        <v>Ñuble</v>
      </c>
      <c r="C1089" s="4">
        <v>44147</v>
      </c>
      <c r="D1089" s="11">
        <f>+VLOOKUP(A1089,Codigos_mercados_mayoristas[],3,0)</f>
        <v>16</v>
      </c>
      <c r="E1089" s="11"/>
      <c r="F1089" s="11" t="str">
        <f>+VLOOKUP(G1089,Codigos_class_frutas[],2,0)</f>
        <v>Tropicales y subtropicales</v>
      </c>
      <c r="G1089" s="11" t="s">
        <v>204</v>
      </c>
      <c r="H1089" s="11" t="s">
        <v>12</v>
      </c>
      <c r="I1089" s="11" t="s">
        <v>255</v>
      </c>
      <c r="J1089" s="13">
        <v>300</v>
      </c>
      <c r="K1089" s="13">
        <v>14000</v>
      </c>
      <c r="L1089" s="13">
        <v>13000</v>
      </c>
      <c r="M1089" s="13">
        <v>13500</v>
      </c>
      <c r="N1089" s="11" t="s">
        <v>147</v>
      </c>
      <c r="O1089" s="14" t="s">
        <v>206</v>
      </c>
      <c r="P1089" s="2">
        <f>+Precio_diario_frutas[[#This Row],[Precio promedio ponderado]]/Q1089</f>
        <v>675</v>
      </c>
      <c r="Q1089" s="2">
        <f>+VLOOKUP(Precio_diario_frutas[[#This Row],[Unidad de comercialización]],Codigos_kg[],2,0)</f>
        <v>20</v>
      </c>
    </row>
    <row r="1090" spans="1:17" x14ac:dyDescent="0.35">
      <c r="A1090" s="8" t="s">
        <v>10</v>
      </c>
      <c r="B1090" s="3" t="str">
        <f>+VLOOKUP(A1090,Codigos_mercados_mayoristas[],2,0)</f>
        <v>Arica y Parinacota</v>
      </c>
      <c r="C1090" s="4">
        <v>44147</v>
      </c>
      <c r="D1090" s="3">
        <f>+VLOOKUP(A1090,Codigos_mercados_mayoristas[],3,0)</f>
        <v>15</v>
      </c>
      <c r="E1090" s="3"/>
      <c r="F1090" s="3" t="str">
        <f>+VLOOKUP(G1090,Codigos_class_frutas[],2,0)</f>
        <v>Frutos de hueso (carozo)</v>
      </c>
      <c r="G1090" s="3" t="s">
        <v>277</v>
      </c>
      <c r="H1090" s="3" t="s">
        <v>278</v>
      </c>
      <c r="I1090" s="3" t="s">
        <v>19</v>
      </c>
      <c r="J1090" s="2">
        <v>200</v>
      </c>
      <c r="K1090" s="2">
        <v>25000</v>
      </c>
      <c r="L1090" s="2">
        <v>24000</v>
      </c>
      <c r="M1090" s="2">
        <v>24500</v>
      </c>
      <c r="N1090" s="3" t="s">
        <v>280</v>
      </c>
      <c r="O1090" s="9" t="s">
        <v>114</v>
      </c>
      <c r="P1090" s="2">
        <f>+Precio_diario_frutas[[#This Row],[Precio promedio ponderado]]/Q1090</f>
        <v>1361.1111111111111</v>
      </c>
      <c r="Q1090" s="2">
        <f>+VLOOKUP(Precio_diario_frutas[[#This Row],[Unidad de comercialización]],Codigos_kg[],2,0)</f>
        <v>18</v>
      </c>
    </row>
    <row r="1091" spans="1:17" x14ac:dyDescent="0.35">
      <c r="A1091" s="8" t="s">
        <v>10</v>
      </c>
      <c r="B1091" s="3" t="str">
        <f>+VLOOKUP(A1091,Codigos_mercados_mayoristas[],2,0)</f>
        <v>Arica y Parinacota</v>
      </c>
      <c r="C1091" s="4">
        <v>44147</v>
      </c>
      <c r="D1091" s="3">
        <f>+VLOOKUP(A1091,Codigos_mercados_mayoristas[],3,0)</f>
        <v>15</v>
      </c>
      <c r="E1091" s="3"/>
      <c r="F1091" s="3" t="str">
        <f>+VLOOKUP(G1091,Codigos_class_frutas[],2,0)</f>
        <v>Cítricos</v>
      </c>
      <c r="G1091" s="3" t="s">
        <v>214</v>
      </c>
      <c r="H1091" s="3" t="s">
        <v>12</v>
      </c>
      <c r="I1091" s="3" t="s">
        <v>216</v>
      </c>
      <c r="J1091" s="2">
        <v>270</v>
      </c>
      <c r="K1091" s="2">
        <v>11000</v>
      </c>
      <c r="L1091" s="2">
        <v>10000</v>
      </c>
      <c r="M1091" s="2">
        <v>10500</v>
      </c>
      <c r="N1091" s="3" t="s">
        <v>147</v>
      </c>
      <c r="O1091" s="9" t="s">
        <v>118</v>
      </c>
      <c r="P1091" s="2">
        <f>+Precio_diario_frutas[[#This Row],[Precio promedio ponderado]]/Q1091</f>
        <v>525</v>
      </c>
      <c r="Q1091" s="2">
        <f>+VLOOKUP(Precio_diario_frutas[[#This Row],[Unidad de comercialización]],Codigos_kg[],2,0)</f>
        <v>20</v>
      </c>
    </row>
    <row r="1092" spans="1:17" x14ac:dyDescent="0.35">
      <c r="A1092" s="8" t="s">
        <v>10</v>
      </c>
      <c r="B1092" s="3" t="str">
        <f>+VLOOKUP(A1092,Codigos_mercados_mayoristas[],2,0)</f>
        <v>Arica y Parinacota</v>
      </c>
      <c r="C1092" s="4">
        <v>44147</v>
      </c>
      <c r="D1092" s="3">
        <f>+VLOOKUP(A1092,Codigos_mercados_mayoristas[],3,0)</f>
        <v>15</v>
      </c>
      <c r="E1092" s="3"/>
      <c r="F1092" s="3" t="str">
        <f>+VLOOKUP(G1092,Codigos_class_frutas[],2,0)</f>
        <v>Cítricos</v>
      </c>
      <c r="G1092" s="3" t="s">
        <v>218</v>
      </c>
      <c r="H1092" s="3" t="s">
        <v>260</v>
      </c>
      <c r="I1092" s="3" t="s">
        <v>13</v>
      </c>
      <c r="J1092" s="2">
        <v>300</v>
      </c>
      <c r="K1092" s="2">
        <v>18000</v>
      </c>
      <c r="L1092" s="2">
        <v>17000</v>
      </c>
      <c r="M1092" s="2">
        <v>17500</v>
      </c>
      <c r="N1092" s="3" t="s">
        <v>147</v>
      </c>
      <c r="O1092" s="9" t="s">
        <v>123</v>
      </c>
      <c r="P1092" s="2">
        <f>+Precio_diario_frutas[[#This Row],[Precio promedio ponderado]]/Q1092</f>
        <v>875</v>
      </c>
      <c r="Q1092" s="2">
        <f>+VLOOKUP(Precio_diario_frutas[[#This Row],[Unidad de comercialización]],Codigos_kg[],2,0)</f>
        <v>20</v>
      </c>
    </row>
    <row r="1093" spans="1:17" x14ac:dyDescent="0.35">
      <c r="A1093" s="8" t="s">
        <v>10</v>
      </c>
      <c r="B1093" s="11" t="str">
        <f>+VLOOKUP(A1093,Codigos_mercados_mayoristas[],2,0)</f>
        <v>Arica y Parinacota</v>
      </c>
      <c r="C1093" s="4">
        <v>44147</v>
      </c>
      <c r="D1093" s="11">
        <f>+VLOOKUP(A1093,Codigos_mercados_mayoristas[],3,0)</f>
        <v>15</v>
      </c>
      <c r="E1093" s="11"/>
      <c r="F1093" s="11" t="str">
        <f>+VLOOKUP(G1093,Codigos_class_frutas[],2,0)</f>
        <v>Cítricos</v>
      </c>
      <c r="G1093" s="11" t="s">
        <v>221</v>
      </c>
      <c r="H1093" s="11" t="s">
        <v>287</v>
      </c>
      <c r="I1093" s="11" t="s">
        <v>13</v>
      </c>
      <c r="J1093" s="13">
        <v>250</v>
      </c>
      <c r="K1093" s="13">
        <v>950</v>
      </c>
      <c r="L1093" s="13">
        <v>900</v>
      </c>
      <c r="M1093" s="13">
        <v>925</v>
      </c>
      <c r="N1093" s="11" t="s">
        <v>681</v>
      </c>
      <c r="O1093" s="14" t="s">
        <v>123</v>
      </c>
      <c r="P1093" s="2">
        <f>+Precio_diario_frutas[[#This Row],[Precio promedio ponderado]]/Q1093</f>
        <v>46.25</v>
      </c>
      <c r="Q1093" s="2">
        <f>+VLOOKUP(Precio_diario_frutas[[#This Row],[Unidad de comercialización]],Codigos_kg[],2,0)</f>
        <v>20</v>
      </c>
    </row>
    <row r="1094" spans="1:17" ht="29" x14ac:dyDescent="0.35">
      <c r="A1094" s="8" t="s">
        <v>142</v>
      </c>
      <c r="B1094" s="3" t="str">
        <f>+VLOOKUP(A1094,Codigos_mercados_mayoristas[],2,0)</f>
        <v>Metropolitana</v>
      </c>
      <c r="C1094" s="4">
        <v>44148</v>
      </c>
      <c r="D1094" s="3">
        <f>+VLOOKUP(A1094,Codigos_mercados_mayoristas[],3,0)</f>
        <v>13</v>
      </c>
      <c r="E1094" s="3"/>
      <c r="F1094" s="3" t="str">
        <f>+VLOOKUP(G1094,Codigos_class_frutas[],2,0)</f>
        <v>Berries</v>
      </c>
      <c r="G1094" s="3" t="s">
        <v>207</v>
      </c>
      <c r="H1094" s="3" t="s">
        <v>12</v>
      </c>
      <c r="I1094" s="3" t="s">
        <v>19</v>
      </c>
      <c r="J1094" s="2">
        <v>250</v>
      </c>
      <c r="K1094" s="2">
        <v>11000</v>
      </c>
      <c r="L1094" s="2">
        <v>11000</v>
      </c>
      <c r="M1094" s="2">
        <v>11000</v>
      </c>
      <c r="N1094" s="3" t="s">
        <v>688</v>
      </c>
      <c r="O1094" s="9" t="s">
        <v>45</v>
      </c>
      <c r="P1094" s="2">
        <f>+Precio_diario_frutas[[#This Row],[Precio promedio ponderado]]/Q1094</f>
        <v>7333.333333333333</v>
      </c>
      <c r="Q1094" s="2">
        <f>+VLOOKUP(Precio_diario_frutas[[#This Row],[Unidad de comercialización]],Codigos_kg[],2,0)</f>
        <v>1.5</v>
      </c>
    </row>
    <row r="1095" spans="1:17" ht="29" x14ac:dyDescent="0.35">
      <c r="A1095" s="8" t="s">
        <v>142</v>
      </c>
      <c r="B1095" s="3" t="str">
        <f>+VLOOKUP(A1095,Codigos_mercados_mayoristas[],2,0)</f>
        <v>Metropolitana</v>
      </c>
      <c r="C1095" s="4">
        <v>44148</v>
      </c>
      <c r="D1095" s="3">
        <f>+VLOOKUP(A1095,Codigos_mercados_mayoristas[],3,0)</f>
        <v>13</v>
      </c>
      <c r="E1095" s="3"/>
      <c r="F1095" s="3" t="str">
        <f>+VLOOKUP(G1095,Codigos_class_frutas[],2,0)</f>
        <v>Berries</v>
      </c>
      <c r="G1095" s="3" t="s">
        <v>207</v>
      </c>
      <c r="H1095" s="3" t="s">
        <v>12</v>
      </c>
      <c r="I1095" s="3" t="s">
        <v>19</v>
      </c>
      <c r="J1095" s="2">
        <v>270</v>
      </c>
      <c r="K1095" s="2">
        <v>12000</v>
      </c>
      <c r="L1095" s="2">
        <v>12000</v>
      </c>
      <c r="M1095" s="2">
        <v>12000</v>
      </c>
      <c r="N1095" s="3" t="s">
        <v>267</v>
      </c>
      <c r="O1095" s="9" t="s">
        <v>45</v>
      </c>
      <c r="P1095" s="2">
        <f>+Precio_diario_frutas[[#This Row],[Precio promedio ponderado]]/Q1095</f>
        <v>5882.3529411764703</v>
      </c>
      <c r="Q1095" s="2">
        <f>+VLOOKUP(Precio_diario_frutas[[#This Row],[Unidad de comercialización]],Codigos_kg[],2,0)</f>
        <v>2.04</v>
      </c>
    </row>
    <row r="1096" spans="1:17" x14ac:dyDescent="0.35">
      <c r="A1096" s="8" t="s">
        <v>142</v>
      </c>
      <c r="B1096" s="3" t="str">
        <f>+VLOOKUP(A1096,Codigos_mercados_mayoristas[],2,0)</f>
        <v>Metropolitana</v>
      </c>
      <c r="C1096" s="4">
        <v>44148</v>
      </c>
      <c r="D1096" s="3">
        <f>+VLOOKUP(A1096,Codigos_mercados_mayoristas[],3,0)</f>
        <v>13</v>
      </c>
      <c r="E1096" s="3"/>
      <c r="F1096" s="3" t="str">
        <f>+VLOOKUP(G1096,Codigos_class_frutas[],2,0)</f>
        <v>Berries</v>
      </c>
      <c r="G1096" s="3" t="s">
        <v>207</v>
      </c>
      <c r="H1096" s="3" t="s">
        <v>12</v>
      </c>
      <c r="I1096" s="3" t="s">
        <v>19</v>
      </c>
      <c r="J1096" s="2">
        <v>500</v>
      </c>
      <c r="K1096" s="2">
        <v>8000</v>
      </c>
      <c r="L1096" s="2">
        <v>8000</v>
      </c>
      <c r="M1096" s="2">
        <v>8000</v>
      </c>
      <c r="N1096" s="3" t="s">
        <v>208</v>
      </c>
      <c r="O1096" s="9" t="s">
        <v>45</v>
      </c>
      <c r="P1096" s="2">
        <f>+Precio_diario_frutas[[#This Row],[Precio promedio ponderado]]/Q1096</f>
        <v>4000</v>
      </c>
      <c r="Q1096" s="2">
        <f>+VLOOKUP(Precio_diario_frutas[[#This Row],[Unidad de comercialización]],Codigos_kg[],2,0)</f>
        <v>2</v>
      </c>
    </row>
    <row r="1097" spans="1:17" x14ac:dyDescent="0.35">
      <c r="A1097" s="8" t="s">
        <v>142</v>
      </c>
      <c r="B1097" s="3" t="str">
        <f>+VLOOKUP(A1097,Codigos_mercados_mayoristas[],2,0)</f>
        <v>Metropolitana</v>
      </c>
      <c r="C1097" s="4">
        <v>44148</v>
      </c>
      <c r="D1097" s="3">
        <f>+VLOOKUP(A1097,Codigos_mercados_mayoristas[],3,0)</f>
        <v>13</v>
      </c>
      <c r="E1097" s="3"/>
      <c r="F1097" s="3" t="str">
        <f>+VLOOKUP(G1097,Codigos_class_frutas[],2,0)</f>
        <v>Berries</v>
      </c>
      <c r="G1097" s="3" t="s">
        <v>207</v>
      </c>
      <c r="H1097" s="3" t="s">
        <v>12</v>
      </c>
      <c r="I1097" s="3" t="s">
        <v>13</v>
      </c>
      <c r="J1097" s="2">
        <v>500</v>
      </c>
      <c r="K1097" s="2">
        <v>5000</v>
      </c>
      <c r="L1097" s="2">
        <v>5000</v>
      </c>
      <c r="M1097" s="2">
        <v>5000</v>
      </c>
      <c r="N1097" s="3" t="s">
        <v>208</v>
      </c>
      <c r="O1097" s="9" t="s">
        <v>45</v>
      </c>
      <c r="P1097" s="2">
        <f>+Precio_diario_frutas[[#This Row],[Precio promedio ponderado]]/Q1097</f>
        <v>2500</v>
      </c>
      <c r="Q1097" s="2">
        <f>+VLOOKUP(Precio_diario_frutas[[#This Row],[Unidad de comercialización]],Codigos_kg[],2,0)</f>
        <v>2</v>
      </c>
    </row>
    <row r="1098" spans="1:17" x14ac:dyDescent="0.35">
      <c r="A1098" s="8" t="s">
        <v>142</v>
      </c>
      <c r="B1098" s="3" t="str">
        <f>+VLOOKUP(A1098,Codigos_mercados_mayoristas[],2,0)</f>
        <v>Metropolitana</v>
      </c>
      <c r="C1098" s="4">
        <v>44148</v>
      </c>
      <c r="D1098" s="3">
        <f>+VLOOKUP(A1098,Codigos_mercados_mayoristas[],3,0)</f>
        <v>13</v>
      </c>
      <c r="E1098" s="3"/>
      <c r="F1098" s="3" t="str">
        <f>+VLOOKUP(G1098,Codigos_class_frutas[],2,0)</f>
        <v>Frutos de hueso (carozo)</v>
      </c>
      <c r="G1098" s="3" t="s">
        <v>281</v>
      </c>
      <c r="H1098" s="3" t="s">
        <v>663</v>
      </c>
      <c r="I1098" s="3" t="s">
        <v>200</v>
      </c>
      <c r="J1098" s="2">
        <v>130</v>
      </c>
      <c r="K1098" s="2">
        <v>25000</v>
      </c>
      <c r="L1098" s="2">
        <v>25000</v>
      </c>
      <c r="M1098" s="2">
        <v>25000</v>
      </c>
      <c r="N1098" s="3" t="s">
        <v>213</v>
      </c>
      <c r="O1098" s="9" t="s">
        <v>123</v>
      </c>
      <c r="P1098" s="2">
        <f>+Precio_diario_frutas[[#This Row],[Precio promedio ponderado]]/Q1098</f>
        <v>3571.4285714285716</v>
      </c>
      <c r="Q1098" s="2">
        <f>+VLOOKUP(Precio_diario_frutas[[#This Row],[Unidad de comercialización]],Codigos_kg[],2,0)</f>
        <v>7</v>
      </c>
    </row>
    <row r="1099" spans="1:17" x14ac:dyDescent="0.35">
      <c r="A1099" s="8" t="s">
        <v>142</v>
      </c>
      <c r="B1099" s="3" t="str">
        <f>+VLOOKUP(A1099,Codigos_mercados_mayoristas[],2,0)</f>
        <v>Metropolitana</v>
      </c>
      <c r="C1099" s="4">
        <v>44148</v>
      </c>
      <c r="D1099" s="3">
        <f>+VLOOKUP(A1099,Codigos_mercados_mayoristas[],3,0)</f>
        <v>13</v>
      </c>
      <c r="E1099" s="3"/>
      <c r="F1099" s="3" t="str">
        <f>+VLOOKUP(G1099,Codigos_class_frutas[],2,0)</f>
        <v>Frutos de hueso (carozo)</v>
      </c>
      <c r="G1099" s="3" t="s">
        <v>281</v>
      </c>
      <c r="H1099" s="3" t="s">
        <v>663</v>
      </c>
      <c r="I1099" s="3" t="s">
        <v>19</v>
      </c>
      <c r="J1099" s="2">
        <v>350</v>
      </c>
      <c r="K1099" s="2">
        <v>23000</v>
      </c>
      <c r="L1099" s="2">
        <v>23000</v>
      </c>
      <c r="M1099" s="2">
        <v>23000</v>
      </c>
      <c r="N1099" s="3" t="s">
        <v>283</v>
      </c>
      <c r="O1099" s="9" t="s">
        <v>123</v>
      </c>
      <c r="P1099" s="2">
        <f>+Precio_diario_frutas[[#This Row],[Precio promedio ponderado]]/Q1099</f>
        <v>4600</v>
      </c>
      <c r="Q1099" s="2">
        <f>+VLOOKUP(Precio_diario_frutas[[#This Row],[Unidad de comercialización]],Codigos_kg[],2,0)</f>
        <v>5</v>
      </c>
    </row>
    <row r="1100" spans="1:17" x14ac:dyDescent="0.35">
      <c r="A1100" s="8" t="s">
        <v>142</v>
      </c>
      <c r="B1100" s="3" t="str">
        <f>+VLOOKUP(A1100,Codigos_mercados_mayoristas[],2,0)</f>
        <v>Metropolitana</v>
      </c>
      <c r="C1100" s="4">
        <v>44148</v>
      </c>
      <c r="D1100" s="3">
        <f>+VLOOKUP(A1100,Codigos_mercados_mayoristas[],3,0)</f>
        <v>13</v>
      </c>
      <c r="E1100" s="3"/>
      <c r="F1100" s="3" t="str">
        <f>+VLOOKUP(G1100,Codigos_class_frutas[],2,0)</f>
        <v>Frutos de hueso (carozo)</v>
      </c>
      <c r="G1100" s="3" t="s">
        <v>281</v>
      </c>
      <c r="H1100" s="3" t="s">
        <v>663</v>
      </c>
      <c r="I1100" s="3" t="s">
        <v>19</v>
      </c>
      <c r="J1100" s="2">
        <v>180</v>
      </c>
      <c r="K1100" s="2">
        <v>21000</v>
      </c>
      <c r="L1100" s="2">
        <v>21000</v>
      </c>
      <c r="M1100" s="2">
        <v>21000</v>
      </c>
      <c r="N1100" s="3" t="s">
        <v>213</v>
      </c>
      <c r="O1100" s="9" t="s">
        <v>123</v>
      </c>
      <c r="P1100" s="2">
        <f>+Precio_diario_frutas[[#This Row],[Precio promedio ponderado]]/Q1100</f>
        <v>3000</v>
      </c>
      <c r="Q1100" s="2">
        <f>+VLOOKUP(Precio_diario_frutas[[#This Row],[Unidad de comercialización]],Codigos_kg[],2,0)</f>
        <v>7</v>
      </c>
    </row>
    <row r="1101" spans="1:17" x14ac:dyDescent="0.35">
      <c r="A1101" s="8" t="s">
        <v>142</v>
      </c>
      <c r="B1101" s="3" t="str">
        <f>+VLOOKUP(A1101,Codigos_mercados_mayoristas[],2,0)</f>
        <v>Metropolitana</v>
      </c>
      <c r="C1101" s="4">
        <v>44148</v>
      </c>
      <c r="D1101" s="3">
        <f>+VLOOKUP(A1101,Codigos_mercados_mayoristas[],3,0)</f>
        <v>13</v>
      </c>
      <c r="E1101" s="3"/>
      <c r="F1101" s="3" t="str">
        <f>+VLOOKUP(G1101,Codigos_class_frutas[],2,0)</f>
        <v>Frutos de hueso (carozo)</v>
      </c>
      <c r="G1101" s="3" t="s">
        <v>281</v>
      </c>
      <c r="H1101" s="3" t="s">
        <v>663</v>
      </c>
      <c r="I1101" s="3" t="s">
        <v>13</v>
      </c>
      <c r="J1101" s="2">
        <v>350</v>
      </c>
      <c r="K1101" s="2">
        <v>12000</v>
      </c>
      <c r="L1101" s="2">
        <v>12000</v>
      </c>
      <c r="M1101" s="2">
        <v>12000</v>
      </c>
      <c r="N1101" s="3" t="s">
        <v>283</v>
      </c>
      <c r="O1101" s="9" t="s">
        <v>123</v>
      </c>
      <c r="P1101" s="2">
        <f>+Precio_diario_frutas[[#This Row],[Precio promedio ponderado]]/Q1101</f>
        <v>2400</v>
      </c>
      <c r="Q1101" s="2">
        <f>+VLOOKUP(Precio_diario_frutas[[#This Row],[Unidad de comercialización]],Codigos_kg[],2,0)</f>
        <v>5</v>
      </c>
    </row>
    <row r="1102" spans="1:17" x14ac:dyDescent="0.35">
      <c r="A1102" s="8" t="s">
        <v>142</v>
      </c>
      <c r="B1102" s="3" t="str">
        <f>+VLOOKUP(A1102,Codigos_mercados_mayoristas[],2,0)</f>
        <v>Metropolitana</v>
      </c>
      <c r="C1102" s="4">
        <v>44148</v>
      </c>
      <c r="D1102" s="3">
        <f>+VLOOKUP(A1102,Codigos_mercados_mayoristas[],3,0)</f>
        <v>13</v>
      </c>
      <c r="E1102" s="3"/>
      <c r="F1102" s="3" t="str">
        <f>+VLOOKUP(G1102,Codigos_class_frutas[],2,0)</f>
        <v>Frutos de hueso (carozo)</v>
      </c>
      <c r="G1102" s="3" t="s">
        <v>281</v>
      </c>
      <c r="H1102" s="3" t="s">
        <v>282</v>
      </c>
      <c r="I1102" s="3" t="s">
        <v>19</v>
      </c>
      <c r="J1102" s="2">
        <v>350</v>
      </c>
      <c r="K1102" s="2">
        <v>18000</v>
      </c>
      <c r="L1102" s="2">
        <v>18000</v>
      </c>
      <c r="M1102" s="2">
        <v>18000</v>
      </c>
      <c r="N1102" s="3" t="s">
        <v>283</v>
      </c>
      <c r="O1102" s="9" t="s">
        <v>123</v>
      </c>
      <c r="P1102" s="2">
        <f>+Precio_diario_frutas[[#This Row],[Precio promedio ponderado]]/Q1102</f>
        <v>3600</v>
      </c>
      <c r="Q1102" s="2">
        <f>+VLOOKUP(Precio_diario_frutas[[#This Row],[Unidad de comercialización]],Codigos_kg[],2,0)</f>
        <v>5</v>
      </c>
    </row>
    <row r="1103" spans="1:17" x14ac:dyDescent="0.35">
      <c r="A1103" s="8" t="s">
        <v>142</v>
      </c>
      <c r="B1103" s="3" t="str">
        <f>+VLOOKUP(A1103,Codigos_mercados_mayoristas[],2,0)</f>
        <v>Metropolitana</v>
      </c>
      <c r="C1103" s="4">
        <v>44148</v>
      </c>
      <c r="D1103" s="3">
        <f>+VLOOKUP(A1103,Codigos_mercados_mayoristas[],3,0)</f>
        <v>13</v>
      </c>
      <c r="E1103" s="3"/>
      <c r="F1103" s="3" t="str">
        <f>+VLOOKUP(G1103,Codigos_class_frutas[],2,0)</f>
        <v>Frutos de hueso (carozo)</v>
      </c>
      <c r="G1103" s="3" t="s">
        <v>281</v>
      </c>
      <c r="H1103" s="3" t="s">
        <v>282</v>
      </c>
      <c r="I1103" s="3" t="s">
        <v>13</v>
      </c>
      <c r="J1103" s="2">
        <v>350</v>
      </c>
      <c r="K1103" s="2">
        <v>11000</v>
      </c>
      <c r="L1103" s="2">
        <v>11000</v>
      </c>
      <c r="M1103" s="2">
        <v>11000</v>
      </c>
      <c r="N1103" s="3" t="s">
        <v>283</v>
      </c>
      <c r="O1103" s="9" t="s">
        <v>123</v>
      </c>
      <c r="P1103" s="2">
        <f>+Precio_diario_frutas[[#This Row],[Precio promedio ponderado]]/Q1103</f>
        <v>2200</v>
      </c>
      <c r="Q1103" s="2">
        <f>+VLOOKUP(Precio_diario_frutas[[#This Row],[Unidad de comercialización]],Codigos_kg[],2,0)</f>
        <v>5</v>
      </c>
    </row>
    <row r="1104" spans="1:17" x14ac:dyDescent="0.35">
      <c r="A1104" s="8" t="s">
        <v>142</v>
      </c>
      <c r="B1104" s="3" t="str">
        <f>+VLOOKUP(A1104,Codigos_mercados_mayoristas[],2,0)</f>
        <v>Metropolitana</v>
      </c>
      <c r="C1104" s="4">
        <v>44148</v>
      </c>
      <c r="D1104" s="3">
        <f>+VLOOKUP(A1104,Codigos_mercados_mayoristas[],3,0)</f>
        <v>13</v>
      </c>
      <c r="E1104" s="3"/>
      <c r="F1104" s="3" t="str">
        <f>+VLOOKUP(G1104,Codigos_class_frutas[],2,0)</f>
        <v>Otros</v>
      </c>
      <c r="G1104" s="3" t="s">
        <v>209</v>
      </c>
      <c r="H1104" s="3" t="s">
        <v>210</v>
      </c>
      <c r="I1104" s="3" t="s">
        <v>200</v>
      </c>
      <c r="J1104" s="2">
        <v>175</v>
      </c>
      <c r="K1104" s="2">
        <v>15000</v>
      </c>
      <c r="L1104" s="2">
        <v>15000</v>
      </c>
      <c r="M1104" s="2">
        <v>15000</v>
      </c>
      <c r="N1104" s="3" t="s">
        <v>211</v>
      </c>
      <c r="O1104" s="9" t="s">
        <v>45</v>
      </c>
      <c r="P1104" s="2">
        <f>+Precio_diario_frutas[[#This Row],[Precio promedio ponderado]]/Q1104</f>
        <v>1875</v>
      </c>
      <c r="Q1104" s="2">
        <f>+VLOOKUP(Precio_diario_frutas[[#This Row],[Unidad de comercialización]],Codigos_kg[],2,0)</f>
        <v>8</v>
      </c>
    </row>
    <row r="1105" spans="1:17" x14ac:dyDescent="0.35">
      <c r="A1105" s="8" t="s">
        <v>142</v>
      </c>
      <c r="B1105" s="3" t="str">
        <f>+VLOOKUP(A1105,Codigos_mercados_mayoristas[],2,0)</f>
        <v>Metropolitana</v>
      </c>
      <c r="C1105" s="4">
        <v>44148</v>
      </c>
      <c r="D1105" s="3">
        <f>+VLOOKUP(A1105,Codigos_mercados_mayoristas[],3,0)</f>
        <v>13</v>
      </c>
      <c r="E1105" s="3"/>
      <c r="F1105" s="3" t="str">
        <f>+VLOOKUP(G1105,Codigos_class_frutas[],2,0)</f>
        <v>Otros</v>
      </c>
      <c r="G1105" s="3" t="s">
        <v>209</v>
      </c>
      <c r="H1105" s="3" t="s">
        <v>210</v>
      </c>
      <c r="I1105" s="3" t="s">
        <v>200</v>
      </c>
      <c r="J1105" s="2">
        <v>80</v>
      </c>
      <c r="K1105" s="2">
        <v>1800</v>
      </c>
      <c r="L1105" s="2">
        <v>1800</v>
      </c>
      <c r="M1105" s="2">
        <v>1800</v>
      </c>
      <c r="N1105" s="3" t="s">
        <v>227</v>
      </c>
      <c r="O1105" s="9" t="s">
        <v>45</v>
      </c>
      <c r="P1105" s="2">
        <f>+Precio_diario_frutas[[#This Row],[Precio promedio ponderado]]/Q1105</f>
        <v>120</v>
      </c>
      <c r="Q1105" s="2">
        <f>+VLOOKUP(Precio_diario_frutas[[#This Row],[Unidad de comercialización]],Codigos_kg[],2,0)</f>
        <v>15</v>
      </c>
    </row>
    <row r="1106" spans="1:17" x14ac:dyDescent="0.35">
      <c r="A1106" s="8" t="s">
        <v>142</v>
      </c>
      <c r="B1106" s="3" t="str">
        <f>+VLOOKUP(A1106,Codigos_mercados_mayoristas[],2,0)</f>
        <v>Metropolitana</v>
      </c>
      <c r="C1106" s="4">
        <v>44148</v>
      </c>
      <c r="D1106" s="3">
        <f>+VLOOKUP(A1106,Codigos_mercados_mayoristas[],3,0)</f>
        <v>13</v>
      </c>
      <c r="E1106" s="3"/>
      <c r="F1106" s="3" t="str">
        <f>+VLOOKUP(G1106,Codigos_class_frutas[],2,0)</f>
        <v>Otros</v>
      </c>
      <c r="G1106" s="3" t="s">
        <v>209</v>
      </c>
      <c r="H1106" s="3" t="s">
        <v>210</v>
      </c>
      <c r="I1106" s="3" t="s">
        <v>19</v>
      </c>
      <c r="J1106" s="2">
        <v>175</v>
      </c>
      <c r="K1106" s="2">
        <v>13000</v>
      </c>
      <c r="L1106" s="2">
        <v>13000</v>
      </c>
      <c r="M1106" s="2">
        <v>13000</v>
      </c>
      <c r="N1106" s="3" t="s">
        <v>211</v>
      </c>
      <c r="O1106" s="9" t="s">
        <v>45</v>
      </c>
      <c r="P1106" s="2">
        <f>+Precio_diario_frutas[[#This Row],[Precio promedio ponderado]]/Q1106</f>
        <v>1625</v>
      </c>
      <c r="Q1106" s="2">
        <f>+VLOOKUP(Precio_diario_frutas[[#This Row],[Unidad de comercialización]],Codigos_kg[],2,0)</f>
        <v>8</v>
      </c>
    </row>
    <row r="1107" spans="1:17" x14ac:dyDescent="0.35">
      <c r="A1107" s="8" t="s">
        <v>142</v>
      </c>
      <c r="B1107" s="3" t="str">
        <f>+VLOOKUP(A1107,Codigos_mercados_mayoristas[],2,0)</f>
        <v>Metropolitana</v>
      </c>
      <c r="C1107" s="4">
        <v>44148</v>
      </c>
      <c r="D1107" s="3">
        <f>+VLOOKUP(A1107,Codigos_mercados_mayoristas[],3,0)</f>
        <v>13</v>
      </c>
      <c r="E1107" s="3"/>
      <c r="F1107" s="3" t="str">
        <f>+VLOOKUP(G1107,Codigos_class_frutas[],2,0)</f>
        <v>Otros</v>
      </c>
      <c r="G1107" s="3" t="s">
        <v>209</v>
      </c>
      <c r="H1107" s="3" t="s">
        <v>210</v>
      </c>
      <c r="I1107" s="3" t="s">
        <v>19</v>
      </c>
      <c r="J1107" s="2">
        <v>100</v>
      </c>
      <c r="K1107" s="2">
        <v>1700</v>
      </c>
      <c r="L1107" s="2">
        <v>1700</v>
      </c>
      <c r="M1107" s="2">
        <v>1700</v>
      </c>
      <c r="N1107" s="3" t="s">
        <v>227</v>
      </c>
      <c r="O1107" s="9" t="s">
        <v>45</v>
      </c>
      <c r="P1107" s="2">
        <f>+Precio_diario_frutas[[#This Row],[Precio promedio ponderado]]/Q1107</f>
        <v>113.33333333333333</v>
      </c>
      <c r="Q1107" s="2">
        <f>+VLOOKUP(Precio_diario_frutas[[#This Row],[Unidad de comercialización]],Codigos_kg[],2,0)</f>
        <v>15</v>
      </c>
    </row>
    <row r="1108" spans="1:17" x14ac:dyDescent="0.35">
      <c r="A1108" s="8" t="s">
        <v>142</v>
      </c>
      <c r="B1108" s="3" t="str">
        <f>+VLOOKUP(A1108,Codigos_mercados_mayoristas[],2,0)</f>
        <v>Metropolitana</v>
      </c>
      <c r="C1108" s="4">
        <v>44148</v>
      </c>
      <c r="D1108" s="3">
        <f>+VLOOKUP(A1108,Codigos_mercados_mayoristas[],3,0)</f>
        <v>13</v>
      </c>
      <c r="E1108" s="3"/>
      <c r="F1108" s="3" t="str">
        <f>+VLOOKUP(G1108,Codigos_class_frutas[],2,0)</f>
        <v>Otros</v>
      </c>
      <c r="G1108" s="3" t="s">
        <v>209</v>
      </c>
      <c r="H1108" s="3" t="s">
        <v>210</v>
      </c>
      <c r="I1108" s="3" t="s">
        <v>13</v>
      </c>
      <c r="J1108" s="2">
        <v>175</v>
      </c>
      <c r="K1108" s="2">
        <v>10000</v>
      </c>
      <c r="L1108" s="2">
        <v>10000</v>
      </c>
      <c r="M1108" s="2">
        <v>10000</v>
      </c>
      <c r="N1108" s="3" t="s">
        <v>211</v>
      </c>
      <c r="O1108" s="9" t="s">
        <v>45</v>
      </c>
      <c r="P1108" s="2">
        <f>+Precio_diario_frutas[[#This Row],[Precio promedio ponderado]]/Q1108</f>
        <v>1250</v>
      </c>
      <c r="Q1108" s="2">
        <f>+VLOOKUP(Precio_diario_frutas[[#This Row],[Unidad de comercialización]],Codigos_kg[],2,0)</f>
        <v>8</v>
      </c>
    </row>
    <row r="1109" spans="1:17" x14ac:dyDescent="0.35">
      <c r="A1109" s="8" t="s">
        <v>142</v>
      </c>
      <c r="B1109" s="3" t="str">
        <f>+VLOOKUP(A1109,Codigos_mercados_mayoristas[],2,0)</f>
        <v>Metropolitana</v>
      </c>
      <c r="C1109" s="4">
        <v>44148</v>
      </c>
      <c r="D1109" s="3">
        <f>+VLOOKUP(A1109,Codigos_mercados_mayoristas[],3,0)</f>
        <v>13</v>
      </c>
      <c r="E1109" s="3"/>
      <c r="F1109" s="3" t="str">
        <f>+VLOOKUP(G1109,Codigos_class_frutas[],2,0)</f>
        <v>Otros</v>
      </c>
      <c r="G1109" s="3" t="s">
        <v>209</v>
      </c>
      <c r="H1109" s="3" t="s">
        <v>210</v>
      </c>
      <c r="I1109" s="3" t="s">
        <v>13</v>
      </c>
      <c r="J1109" s="2">
        <v>70</v>
      </c>
      <c r="K1109" s="2">
        <v>1500</v>
      </c>
      <c r="L1109" s="2">
        <v>1500</v>
      </c>
      <c r="M1109" s="2">
        <v>1500</v>
      </c>
      <c r="N1109" s="3" t="s">
        <v>227</v>
      </c>
      <c r="O1109" s="9" t="s">
        <v>45</v>
      </c>
      <c r="P1109" s="2">
        <f>+Precio_diario_frutas[[#This Row],[Precio promedio ponderado]]/Q1109</f>
        <v>100</v>
      </c>
      <c r="Q1109" s="2">
        <f>+VLOOKUP(Precio_diario_frutas[[#This Row],[Unidad de comercialización]],Codigos_kg[],2,0)</f>
        <v>15</v>
      </c>
    </row>
    <row r="1110" spans="1:17" x14ac:dyDescent="0.35">
      <c r="A1110" s="8" t="s">
        <v>142</v>
      </c>
      <c r="B1110" s="3" t="str">
        <f>+VLOOKUP(A1110,Codigos_mercados_mayoristas[],2,0)</f>
        <v>Metropolitana</v>
      </c>
      <c r="C1110" s="4">
        <v>44148</v>
      </c>
      <c r="D1110" s="3">
        <f>+VLOOKUP(A1110,Codigos_mercados_mayoristas[],3,0)</f>
        <v>13</v>
      </c>
      <c r="E1110" s="3"/>
      <c r="F1110" s="3" t="str">
        <f>+VLOOKUP(G1110,Codigos_class_frutas[],2,0)</f>
        <v>Otros</v>
      </c>
      <c r="G1110" s="3" t="s">
        <v>209</v>
      </c>
      <c r="H1110" s="3" t="s">
        <v>210</v>
      </c>
      <c r="I1110" s="3" t="s">
        <v>16</v>
      </c>
      <c r="J1110" s="2">
        <v>60</v>
      </c>
      <c r="K1110" s="2">
        <v>1300</v>
      </c>
      <c r="L1110" s="2">
        <v>1300</v>
      </c>
      <c r="M1110" s="2">
        <v>1300</v>
      </c>
      <c r="N1110" s="3" t="s">
        <v>227</v>
      </c>
      <c r="O1110" s="9" t="s">
        <v>45</v>
      </c>
      <c r="P1110" s="2">
        <f>+Precio_diario_frutas[[#This Row],[Precio promedio ponderado]]/Q1110</f>
        <v>86.666666666666671</v>
      </c>
      <c r="Q1110" s="2">
        <f>+VLOOKUP(Precio_diario_frutas[[#This Row],[Unidad de comercialización]],Codigos_kg[],2,0)</f>
        <v>15</v>
      </c>
    </row>
    <row r="1111" spans="1:17" x14ac:dyDescent="0.35">
      <c r="A1111" s="8" t="s">
        <v>142</v>
      </c>
      <c r="B1111" s="3" t="str">
        <f>+VLOOKUP(A1111,Codigos_mercados_mayoristas[],2,0)</f>
        <v>Metropolitana</v>
      </c>
      <c r="C1111" s="4">
        <v>44148</v>
      </c>
      <c r="D1111" s="3">
        <f>+VLOOKUP(A1111,Codigos_mercados_mayoristas[],3,0)</f>
        <v>13</v>
      </c>
      <c r="E1111" s="3"/>
      <c r="F1111" s="3" t="str">
        <f>+VLOOKUP(G1111,Codigos_class_frutas[],2,0)</f>
        <v>Otros</v>
      </c>
      <c r="G1111" s="3" t="s">
        <v>209</v>
      </c>
      <c r="H1111" s="3" t="s">
        <v>228</v>
      </c>
      <c r="I1111" s="3" t="s">
        <v>264</v>
      </c>
      <c r="J1111" s="2">
        <v>50</v>
      </c>
      <c r="K1111" s="2">
        <v>900</v>
      </c>
      <c r="L1111" s="2">
        <v>900</v>
      </c>
      <c r="M1111" s="2">
        <v>900</v>
      </c>
      <c r="N1111" s="3" t="s">
        <v>227</v>
      </c>
      <c r="O1111" s="9" t="s">
        <v>63</v>
      </c>
      <c r="P1111" s="2">
        <f>+Precio_diario_frutas[[#This Row],[Precio promedio ponderado]]/Q1111</f>
        <v>60</v>
      </c>
      <c r="Q1111" s="2">
        <f>+VLOOKUP(Precio_diario_frutas[[#This Row],[Unidad de comercialización]],Codigos_kg[],2,0)</f>
        <v>15</v>
      </c>
    </row>
    <row r="1112" spans="1:17" x14ac:dyDescent="0.35">
      <c r="A1112" s="8" t="s">
        <v>142</v>
      </c>
      <c r="B1112" s="3" t="str">
        <f>+VLOOKUP(A1112,Codigos_mercados_mayoristas[],2,0)</f>
        <v>Metropolitana</v>
      </c>
      <c r="C1112" s="4">
        <v>44148</v>
      </c>
      <c r="D1112" s="3">
        <f>+VLOOKUP(A1112,Codigos_mercados_mayoristas[],3,0)</f>
        <v>13</v>
      </c>
      <c r="E1112" s="3"/>
      <c r="F1112" s="3" t="str">
        <f>+VLOOKUP(G1112,Codigos_class_frutas[],2,0)</f>
        <v>Otros</v>
      </c>
      <c r="G1112" s="3" t="s">
        <v>209</v>
      </c>
      <c r="H1112" s="3" t="s">
        <v>228</v>
      </c>
      <c r="I1112" s="3" t="s">
        <v>200</v>
      </c>
      <c r="J1112" s="2">
        <v>70</v>
      </c>
      <c r="K1112" s="2">
        <v>1700</v>
      </c>
      <c r="L1112" s="2">
        <v>1700</v>
      </c>
      <c r="M1112" s="2">
        <v>1700</v>
      </c>
      <c r="N1112" s="3" t="s">
        <v>227</v>
      </c>
      <c r="O1112" s="9" t="s">
        <v>63</v>
      </c>
      <c r="P1112" s="2">
        <f>+Precio_diario_frutas[[#This Row],[Precio promedio ponderado]]/Q1112</f>
        <v>113.33333333333333</v>
      </c>
      <c r="Q1112" s="2">
        <f>+VLOOKUP(Precio_diario_frutas[[#This Row],[Unidad de comercialización]],Codigos_kg[],2,0)</f>
        <v>15</v>
      </c>
    </row>
    <row r="1113" spans="1:17" x14ac:dyDescent="0.35">
      <c r="A1113" s="8" t="s">
        <v>142</v>
      </c>
      <c r="B1113" s="3" t="str">
        <f>+VLOOKUP(A1113,Codigos_mercados_mayoristas[],2,0)</f>
        <v>Metropolitana</v>
      </c>
      <c r="C1113" s="4">
        <v>44148</v>
      </c>
      <c r="D1113" s="3">
        <f>+VLOOKUP(A1113,Codigos_mercados_mayoristas[],3,0)</f>
        <v>13</v>
      </c>
      <c r="E1113" s="3"/>
      <c r="F1113" s="3" t="str">
        <f>+VLOOKUP(G1113,Codigos_class_frutas[],2,0)</f>
        <v>Otros</v>
      </c>
      <c r="G1113" s="3" t="s">
        <v>209</v>
      </c>
      <c r="H1113" s="3" t="s">
        <v>228</v>
      </c>
      <c r="I1113" s="3" t="s">
        <v>19</v>
      </c>
      <c r="J1113" s="2">
        <v>140</v>
      </c>
      <c r="K1113" s="2">
        <v>1500</v>
      </c>
      <c r="L1113" s="2">
        <v>1500</v>
      </c>
      <c r="M1113" s="2">
        <v>1500</v>
      </c>
      <c r="N1113" s="3" t="s">
        <v>227</v>
      </c>
      <c r="O1113" s="9" t="s">
        <v>63</v>
      </c>
      <c r="P1113" s="2">
        <f>+Precio_diario_frutas[[#This Row],[Precio promedio ponderado]]/Q1113</f>
        <v>100</v>
      </c>
      <c r="Q1113" s="2">
        <f>+VLOOKUP(Precio_diario_frutas[[#This Row],[Unidad de comercialización]],Codigos_kg[],2,0)</f>
        <v>15</v>
      </c>
    </row>
    <row r="1114" spans="1:17" x14ac:dyDescent="0.35">
      <c r="A1114" s="8" t="s">
        <v>142</v>
      </c>
      <c r="B1114" s="3" t="str">
        <f>+VLOOKUP(A1114,Codigos_mercados_mayoristas[],2,0)</f>
        <v>Metropolitana</v>
      </c>
      <c r="C1114" s="4">
        <v>44148</v>
      </c>
      <c r="D1114" s="3">
        <f>+VLOOKUP(A1114,Codigos_mercados_mayoristas[],3,0)</f>
        <v>13</v>
      </c>
      <c r="E1114" s="3"/>
      <c r="F1114" s="3" t="str">
        <f>+VLOOKUP(G1114,Codigos_class_frutas[],2,0)</f>
        <v>Otros</v>
      </c>
      <c r="G1114" s="3" t="s">
        <v>209</v>
      </c>
      <c r="H1114" s="3" t="s">
        <v>228</v>
      </c>
      <c r="I1114" s="3" t="s">
        <v>13</v>
      </c>
      <c r="J1114" s="2">
        <v>120</v>
      </c>
      <c r="K1114" s="2">
        <v>1200</v>
      </c>
      <c r="L1114" s="2">
        <v>1200</v>
      </c>
      <c r="M1114" s="2">
        <v>1200</v>
      </c>
      <c r="N1114" s="3" t="s">
        <v>227</v>
      </c>
      <c r="O1114" s="9" t="s">
        <v>63</v>
      </c>
      <c r="P1114" s="2">
        <f>+Precio_diario_frutas[[#This Row],[Precio promedio ponderado]]/Q1114</f>
        <v>80</v>
      </c>
      <c r="Q1114" s="2">
        <f>+VLOOKUP(Precio_diario_frutas[[#This Row],[Unidad de comercialización]],Codigos_kg[],2,0)</f>
        <v>15</v>
      </c>
    </row>
    <row r="1115" spans="1:17" x14ac:dyDescent="0.35">
      <c r="A1115" s="8" t="s">
        <v>142</v>
      </c>
      <c r="B1115" s="3" t="str">
        <f>+VLOOKUP(A1115,Codigos_mercados_mayoristas[],2,0)</f>
        <v>Metropolitana</v>
      </c>
      <c r="C1115" s="4">
        <v>44148</v>
      </c>
      <c r="D1115" s="3">
        <f>+VLOOKUP(A1115,Codigos_mercados_mayoristas[],3,0)</f>
        <v>13</v>
      </c>
      <c r="E1115" s="3"/>
      <c r="F1115" s="3" t="str">
        <f>+VLOOKUP(G1115,Codigos_class_frutas[],2,0)</f>
        <v>Otros</v>
      </c>
      <c r="G1115" s="3" t="s">
        <v>209</v>
      </c>
      <c r="H1115" s="3" t="s">
        <v>228</v>
      </c>
      <c r="I1115" s="3" t="s">
        <v>16</v>
      </c>
      <c r="J1115" s="2">
        <v>115</v>
      </c>
      <c r="K1115" s="2">
        <v>1000</v>
      </c>
      <c r="L1115" s="2">
        <v>1000</v>
      </c>
      <c r="M1115" s="2">
        <v>1000</v>
      </c>
      <c r="N1115" s="3" t="s">
        <v>227</v>
      </c>
      <c r="O1115" s="9" t="s">
        <v>63</v>
      </c>
      <c r="P1115" s="2">
        <f>+Precio_diario_frutas[[#This Row],[Precio promedio ponderado]]/Q1115</f>
        <v>66.666666666666671</v>
      </c>
      <c r="Q1115" s="2">
        <f>+VLOOKUP(Precio_diario_frutas[[#This Row],[Unidad de comercialización]],Codigos_kg[],2,0)</f>
        <v>15</v>
      </c>
    </row>
    <row r="1116" spans="1:17" x14ac:dyDescent="0.35">
      <c r="A1116" s="8" t="s">
        <v>142</v>
      </c>
      <c r="B1116" s="3" t="str">
        <f>+VLOOKUP(A1116,Codigos_mercados_mayoristas[],2,0)</f>
        <v>Metropolitana</v>
      </c>
      <c r="C1116" s="4">
        <v>44148</v>
      </c>
      <c r="D1116" s="3">
        <f>+VLOOKUP(A1116,Codigos_mercados_mayoristas[],3,0)</f>
        <v>13</v>
      </c>
      <c r="E1116" s="3"/>
      <c r="F1116" s="3" t="str">
        <f>+VLOOKUP(G1116,Codigos_class_frutas[],2,0)</f>
        <v>Frutos de hueso (carozo)</v>
      </c>
      <c r="G1116" s="3" t="s">
        <v>669</v>
      </c>
      <c r="H1116" s="3" t="s">
        <v>670</v>
      </c>
      <c r="I1116" s="3" t="s">
        <v>19</v>
      </c>
      <c r="J1116" s="2">
        <v>60</v>
      </c>
      <c r="K1116" s="2">
        <v>17000</v>
      </c>
      <c r="L1116" s="2">
        <v>17000</v>
      </c>
      <c r="M1116" s="2">
        <v>17000</v>
      </c>
      <c r="N1116" s="3" t="s">
        <v>29</v>
      </c>
      <c r="O1116" s="9" t="s">
        <v>118</v>
      </c>
      <c r="P1116" s="2">
        <f>+Precio_diario_frutas[[#This Row],[Precio promedio ponderado]]/Q1116</f>
        <v>1133.3333333333333</v>
      </c>
      <c r="Q1116" s="2">
        <f>+VLOOKUP(Precio_diario_frutas[[#This Row],[Unidad de comercialización]],Codigos_kg[],2,0)</f>
        <v>15</v>
      </c>
    </row>
    <row r="1117" spans="1:17" x14ac:dyDescent="0.35">
      <c r="A1117" s="8" t="s">
        <v>142</v>
      </c>
      <c r="B1117" s="3" t="str">
        <f>+VLOOKUP(A1117,Codigos_mercados_mayoristas[],2,0)</f>
        <v>Metropolitana</v>
      </c>
      <c r="C1117" s="4">
        <v>44148</v>
      </c>
      <c r="D1117" s="3">
        <f>+VLOOKUP(A1117,Codigos_mercados_mayoristas[],3,0)</f>
        <v>13</v>
      </c>
      <c r="E1117" s="3"/>
      <c r="F1117" s="3" t="str">
        <f>+VLOOKUP(G1117,Codigos_class_frutas[],2,0)</f>
        <v>Frutos de hueso (carozo)</v>
      </c>
      <c r="G1117" s="3" t="s">
        <v>669</v>
      </c>
      <c r="H1117" s="3" t="s">
        <v>670</v>
      </c>
      <c r="I1117" s="3" t="s">
        <v>13</v>
      </c>
      <c r="J1117" s="2">
        <v>130</v>
      </c>
      <c r="K1117" s="2">
        <v>15000</v>
      </c>
      <c r="L1117" s="2">
        <v>15000</v>
      </c>
      <c r="M1117" s="2">
        <v>15000</v>
      </c>
      <c r="N1117" s="3" t="s">
        <v>29</v>
      </c>
      <c r="O1117" s="9" t="s">
        <v>118</v>
      </c>
      <c r="P1117" s="2">
        <f>+Precio_diario_frutas[[#This Row],[Precio promedio ponderado]]/Q1117</f>
        <v>1000</v>
      </c>
      <c r="Q1117" s="2">
        <f>+VLOOKUP(Precio_diario_frutas[[#This Row],[Unidad de comercialización]],Codigos_kg[],2,0)</f>
        <v>15</v>
      </c>
    </row>
    <row r="1118" spans="1:17" x14ac:dyDescent="0.35">
      <c r="A1118" s="8" t="s">
        <v>142</v>
      </c>
      <c r="B1118" s="3" t="str">
        <f>+VLOOKUP(A1118,Codigos_mercados_mayoristas[],2,0)</f>
        <v>Metropolitana</v>
      </c>
      <c r="C1118" s="4">
        <v>44148</v>
      </c>
      <c r="D1118" s="3">
        <f>+VLOOKUP(A1118,Codigos_mercados_mayoristas[],3,0)</f>
        <v>13</v>
      </c>
      <c r="E1118" s="3"/>
      <c r="F1118" s="3" t="str">
        <f>+VLOOKUP(G1118,Codigos_class_frutas[],2,0)</f>
        <v>Berries</v>
      </c>
      <c r="G1118" s="3" t="s">
        <v>212</v>
      </c>
      <c r="H1118" s="3" t="s">
        <v>12</v>
      </c>
      <c r="I1118" s="3" t="s">
        <v>200</v>
      </c>
      <c r="J1118" s="2">
        <v>275</v>
      </c>
      <c r="K1118" s="2">
        <v>10000</v>
      </c>
      <c r="L1118" s="2">
        <v>10000</v>
      </c>
      <c r="M1118" s="2">
        <v>10000</v>
      </c>
      <c r="N1118" s="3" t="s">
        <v>213</v>
      </c>
      <c r="O1118" s="9" t="s">
        <v>689</v>
      </c>
      <c r="P1118" s="2">
        <f>+Precio_diario_frutas[[#This Row],[Precio promedio ponderado]]/Q1118</f>
        <v>1428.5714285714287</v>
      </c>
      <c r="Q1118" s="2">
        <f>+VLOOKUP(Precio_diario_frutas[[#This Row],[Unidad de comercialización]],Codigos_kg[],2,0)</f>
        <v>7</v>
      </c>
    </row>
    <row r="1119" spans="1:17" x14ac:dyDescent="0.35">
      <c r="A1119" s="8" t="s">
        <v>142</v>
      </c>
      <c r="B1119" s="3" t="str">
        <f>+VLOOKUP(A1119,Codigos_mercados_mayoristas[],2,0)</f>
        <v>Metropolitana</v>
      </c>
      <c r="C1119" s="4">
        <v>44148</v>
      </c>
      <c r="D1119" s="3">
        <f>+VLOOKUP(A1119,Codigos_mercados_mayoristas[],3,0)</f>
        <v>13</v>
      </c>
      <c r="E1119" s="3"/>
      <c r="F1119" s="3" t="str">
        <f>+VLOOKUP(G1119,Codigos_class_frutas[],2,0)</f>
        <v>Berries</v>
      </c>
      <c r="G1119" s="3" t="s">
        <v>212</v>
      </c>
      <c r="H1119" s="3" t="s">
        <v>12</v>
      </c>
      <c r="I1119" s="3" t="s">
        <v>19</v>
      </c>
      <c r="J1119" s="2">
        <v>275</v>
      </c>
      <c r="K1119" s="2">
        <v>8000</v>
      </c>
      <c r="L1119" s="2">
        <v>8000</v>
      </c>
      <c r="M1119" s="2">
        <v>8000</v>
      </c>
      <c r="N1119" s="3" t="s">
        <v>213</v>
      </c>
      <c r="O1119" s="9" t="s">
        <v>689</v>
      </c>
      <c r="P1119" s="2">
        <f>+Precio_diario_frutas[[#This Row],[Precio promedio ponderado]]/Q1119</f>
        <v>1142.8571428571429</v>
      </c>
      <c r="Q1119" s="2">
        <f>+VLOOKUP(Precio_diario_frutas[[#This Row],[Unidad de comercialización]],Codigos_kg[],2,0)</f>
        <v>7</v>
      </c>
    </row>
    <row r="1120" spans="1:17" x14ac:dyDescent="0.35">
      <c r="A1120" s="8" t="s">
        <v>142</v>
      </c>
      <c r="B1120" s="3" t="str">
        <f>+VLOOKUP(A1120,Codigos_mercados_mayoristas[],2,0)</f>
        <v>Metropolitana</v>
      </c>
      <c r="C1120" s="4">
        <v>44148</v>
      </c>
      <c r="D1120" s="3">
        <f>+VLOOKUP(A1120,Codigos_mercados_mayoristas[],3,0)</f>
        <v>13</v>
      </c>
      <c r="E1120" s="3"/>
      <c r="F1120" s="3" t="str">
        <f>+VLOOKUP(G1120,Codigos_class_frutas[],2,0)</f>
        <v>Berries</v>
      </c>
      <c r="G1120" s="3" t="s">
        <v>212</v>
      </c>
      <c r="H1120" s="3" t="s">
        <v>12</v>
      </c>
      <c r="I1120" s="3" t="s">
        <v>13</v>
      </c>
      <c r="J1120" s="2">
        <v>275</v>
      </c>
      <c r="K1120" s="2">
        <v>6000</v>
      </c>
      <c r="L1120" s="2">
        <v>6000</v>
      </c>
      <c r="M1120" s="2">
        <v>6000</v>
      </c>
      <c r="N1120" s="3" t="s">
        <v>213</v>
      </c>
      <c r="O1120" s="9" t="s">
        <v>689</v>
      </c>
      <c r="P1120" s="2">
        <f>+Precio_diario_frutas[[#This Row],[Precio promedio ponderado]]/Q1120</f>
        <v>857.14285714285711</v>
      </c>
      <c r="Q1120" s="2">
        <f>+VLOOKUP(Precio_diario_frutas[[#This Row],[Unidad de comercialización]],Codigos_kg[],2,0)</f>
        <v>7</v>
      </c>
    </row>
    <row r="1121" spans="1:17" x14ac:dyDescent="0.35">
      <c r="A1121" s="8" t="s">
        <v>142</v>
      </c>
      <c r="B1121" s="3" t="str">
        <f>+VLOOKUP(A1121,Codigos_mercados_mayoristas[],2,0)</f>
        <v>Metropolitana</v>
      </c>
      <c r="C1121" s="4">
        <v>44148</v>
      </c>
      <c r="D1121" s="3">
        <f>+VLOOKUP(A1121,Codigos_mercados_mayoristas[],3,0)</f>
        <v>13</v>
      </c>
      <c r="E1121" s="3"/>
      <c r="F1121" s="3" t="str">
        <f>+VLOOKUP(G1121,Codigos_class_frutas[],2,0)</f>
        <v>Cítricos</v>
      </c>
      <c r="G1121" s="3" t="s">
        <v>214</v>
      </c>
      <c r="H1121" s="3" t="s">
        <v>12</v>
      </c>
      <c r="I1121" s="3" t="s">
        <v>215</v>
      </c>
      <c r="J1121" s="2">
        <v>1800</v>
      </c>
      <c r="K1121" s="2">
        <v>7000</v>
      </c>
      <c r="L1121" s="2">
        <v>6500</v>
      </c>
      <c r="M1121" s="2">
        <v>6762</v>
      </c>
      <c r="N1121" s="3" t="s">
        <v>121</v>
      </c>
      <c r="O1121" s="9" t="s">
        <v>155</v>
      </c>
      <c r="P1121" s="2">
        <f>+Precio_diario_frutas[[#This Row],[Precio promedio ponderado]]/Q1121</f>
        <v>375.66666666666669</v>
      </c>
      <c r="Q1121" s="2">
        <f>+VLOOKUP(Precio_diario_frutas[[#This Row],[Unidad de comercialización]],Codigos_kg[],2,0)</f>
        <v>18</v>
      </c>
    </row>
    <row r="1122" spans="1:17" x14ac:dyDescent="0.35">
      <c r="A1122" s="8" t="s">
        <v>142</v>
      </c>
      <c r="B1122" s="3" t="str">
        <f>+VLOOKUP(A1122,Codigos_mercados_mayoristas[],2,0)</f>
        <v>Metropolitana</v>
      </c>
      <c r="C1122" s="4">
        <v>44148</v>
      </c>
      <c r="D1122" s="3">
        <f>+VLOOKUP(A1122,Codigos_mercados_mayoristas[],3,0)</f>
        <v>13</v>
      </c>
      <c r="E1122" s="3"/>
      <c r="F1122" s="3" t="str">
        <f>+VLOOKUP(G1122,Codigos_class_frutas[],2,0)</f>
        <v>Cítricos</v>
      </c>
      <c r="G1122" s="3" t="s">
        <v>214</v>
      </c>
      <c r="H1122" s="3" t="s">
        <v>12</v>
      </c>
      <c r="I1122" s="3" t="s">
        <v>215</v>
      </c>
      <c r="J1122" s="2">
        <v>440</v>
      </c>
      <c r="K1122" s="2">
        <v>7000</v>
      </c>
      <c r="L1122" s="2">
        <v>7000</v>
      </c>
      <c r="M1122" s="2">
        <v>7000</v>
      </c>
      <c r="N1122" s="3" t="s">
        <v>121</v>
      </c>
      <c r="O1122" s="9" t="s">
        <v>273</v>
      </c>
      <c r="P1122" s="2">
        <f>+Precio_diario_frutas[[#This Row],[Precio promedio ponderado]]/Q1122</f>
        <v>388.88888888888891</v>
      </c>
      <c r="Q1122" s="2">
        <f>+VLOOKUP(Precio_diario_frutas[[#This Row],[Unidad de comercialización]],Codigos_kg[],2,0)</f>
        <v>18</v>
      </c>
    </row>
    <row r="1123" spans="1:17" x14ac:dyDescent="0.35">
      <c r="A1123" s="8" t="s">
        <v>142</v>
      </c>
      <c r="B1123" s="3" t="str">
        <f>+VLOOKUP(A1123,Codigos_mercados_mayoristas[],2,0)</f>
        <v>Metropolitana</v>
      </c>
      <c r="C1123" s="4">
        <v>44148</v>
      </c>
      <c r="D1123" s="3">
        <f>+VLOOKUP(A1123,Codigos_mercados_mayoristas[],3,0)</f>
        <v>13</v>
      </c>
      <c r="E1123" s="3"/>
      <c r="F1123" s="3" t="str">
        <f>+VLOOKUP(G1123,Codigos_class_frutas[],2,0)</f>
        <v>Cítricos</v>
      </c>
      <c r="G1123" s="3" t="s">
        <v>214</v>
      </c>
      <c r="H1123" s="3" t="s">
        <v>12</v>
      </c>
      <c r="I1123" s="3" t="s">
        <v>215</v>
      </c>
      <c r="J1123" s="2">
        <v>530</v>
      </c>
      <c r="K1123" s="2">
        <v>6500</v>
      </c>
      <c r="L1123" s="2">
        <v>6500</v>
      </c>
      <c r="M1123" s="2">
        <v>6500</v>
      </c>
      <c r="N1123" s="3" t="s">
        <v>121</v>
      </c>
      <c r="O1123" s="9" t="s">
        <v>123</v>
      </c>
      <c r="P1123" s="2">
        <f>+Precio_diario_frutas[[#This Row],[Precio promedio ponderado]]/Q1123</f>
        <v>361.11111111111109</v>
      </c>
      <c r="Q1123" s="2">
        <f>+VLOOKUP(Precio_diario_frutas[[#This Row],[Unidad de comercialización]],Codigos_kg[],2,0)</f>
        <v>18</v>
      </c>
    </row>
    <row r="1124" spans="1:17" x14ac:dyDescent="0.35">
      <c r="A1124" s="8" t="s">
        <v>142</v>
      </c>
      <c r="B1124" s="3" t="str">
        <f>+VLOOKUP(A1124,Codigos_mercados_mayoristas[],2,0)</f>
        <v>Metropolitana</v>
      </c>
      <c r="C1124" s="4">
        <v>44148</v>
      </c>
      <c r="D1124" s="3">
        <f>+VLOOKUP(A1124,Codigos_mercados_mayoristas[],3,0)</f>
        <v>13</v>
      </c>
      <c r="E1124" s="3"/>
      <c r="F1124" s="3" t="str">
        <f>+VLOOKUP(G1124,Codigos_class_frutas[],2,0)</f>
        <v>Cítricos</v>
      </c>
      <c r="G1124" s="3" t="s">
        <v>214</v>
      </c>
      <c r="H1124" s="3" t="s">
        <v>12</v>
      </c>
      <c r="I1124" s="3" t="s">
        <v>271</v>
      </c>
      <c r="J1124" s="2">
        <v>1030</v>
      </c>
      <c r="K1124" s="2">
        <v>8000</v>
      </c>
      <c r="L1124" s="2">
        <v>7500</v>
      </c>
      <c r="M1124" s="2">
        <v>7772</v>
      </c>
      <c r="N1124" s="3" t="s">
        <v>121</v>
      </c>
      <c r="O1124" s="9" t="s">
        <v>155</v>
      </c>
      <c r="P1124" s="2">
        <f>+Precio_diario_frutas[[#This Row],[Precio promedio ponderado]]/Q1124</f>
        <v>431.77777777777777</v>
      </c>
      <c r="Q1124" s="2">
        <f>+VLOOKUP(Precio_diario_frutas[[#This Row],[Unidad de comercialización]],Codigos_kg[],2,0)</f>
        <v>18</v>
      </c>
    </row>
    <row r="1125" spans="1:17" x14ac:dyDescent="0.35">
      <c r="A1125" s="8" t="s">
        <v>142</v>
      </c>
      <c r="B1125" s="3" t="str">
        <f>+VLOOKUP(A1125,Codigos_mercados_mayoristas[],2,0)</f>
        <v>Metropolitana</v>
      </c>
      <c r="C1125" s="4">
        <v>44148</v>
      </c>
      <c r="D1125" s="3">
        <f>+VLOOKUP(A1125,Codigos_mercados_mayoristas[],3,0)</f>
        <v>13</v>
      </c>
      <c r="E1125" s="3"/>
      <c r="F1125" s="3" t="str">
        <f>+VLOOKUP(G1125,Codigos_class_frutas[],2,0)</f>
        <v>Cítricos</v>
      </c>
      <c r="G1125" s="3" t="s">
        <v>214</v>
      </c>
      <c r="H1125" s="3" t="s">
        <v>12</v>
      </c>
      <c r="I1125" s="3" t="s">
        <v>216</v>
      </c>
      <c r="J1125" s="2">
        <v>1260</v>
      </c>
      <c r="K1125" s="2">
        <v>6000</v>
      </c>
      <c r="L1125" s="2">
        <v>5500</v>
      </c>
      <c r="M1125" s="2">
        <v>5778</v>
      </c>
      <c r="N1125" s="3" t="s">
        <v>121</v>
      </c>
      <c r="O1125" s="9" t="s">
        <v>155</v>
      </c>
      <c r="P1125" s="2">
        <f>+Precio_diario_frutas[[#This Row],[Precio promedio ponderado]]/Q1125</f>
        <v>321</v>
      </c>
      <c r="Q1125" s="2">
        <f>+VLOOKUP(Precio_diario_frutas[[#This Row],[Unidad de comercialización]],Codigos_kg[],2,0)</f>
        <v>18</v>
      </c>
    </row>
    <row r="1126" spans="1:17" x14ac:dyDescent="0.35">
      <c r="A1126" s="8" t="s">
        <v>142</v>
      </c>
      <c r="B1126" s="3" t="str">
        <f>+VLOOKUP(A1126,Codigos_mercados_mayoristas[],2,0)</f>
        <v>Metropolitana</v>
      </c>
      <c r="C1126" s="4">
        <v>44148</v>
      </c>
      <c r="D1126" s="3">
        <f>+VLOOKUP(A1126,Codigos_mercados_mayoristas[],3,0)</f>
        <v>13</v>
      </c>
      <c r="E1126" s="3"/>
      <c r="F1126" s="3" t="str">
        <f>+VLOOKUP(G1126,Codigos_class_frutas[],2,0)</f>
        <v>Cítricos</v>
      </c>
      <c r="G1126" s="3" t="s">
        <v>214</v>
      </c>
      <c r="H1126" s="3" t="s">
        <v>12</v>
      </c>
      <c r="I1126" s="3" t="s">
        <v>216</v>
      </c>
      <c r="J1126" s="2">
        <v>350</v>
      </c>
      <c r="K1126" s="2">
        <v>6000</v>
      </c>
      <c r="L1126" s="2">
        <v>6000</v>
      </c>
      <c r="M1126" s="2">
        <v>6000</v>
      </c>
      <c r="N1126" s="3" t="s">
        <v>121</v>
      </c>
      <c r="O1126" s="9" t="s">
        <v>273</v>
      </c>
      <c r="P1126" s="2">
        <f>+Precio_diario_frutas[[#This Row],[Precio promedio ponderado]]/Q1126</f>
        <v>333.33333333333331</v>
      </c>
      <c r="Q1126" s="2">
        <f>+VLOOKUP(Precio_diario_frutas[[#This Row],[Unidad de comercialización]],Codigos_kg[],2,0)</f>
        <v>18</v>
      </c>
    </row>
    <row r="1127" spans="1:17" x14ac:dyDescent="0.35">
      <c r="A1127" s="8" t="s">
        <v>142</v>
      </c>
      <c r="B1127" s="3" t="str">
        <f>+VLOOKUP(A1127,Codigos_mercados_mayoristas[],2,0)</f>
        <v>Metropolitana</v>
      </c>
      <c r="C1127" s="4">
        <v>44148</v>
      </c>
      <c r="D1127" s="3">
        <f>+VLOOKUP(A1127,Codigos_mercados_mayoristas[],3,0)</f>
        <v>13</v>
      </c>
      <c r="E1127" s="3"/>
      <c r="F1127" s="3" t="str">
        <f>+VLOOKUP(G1127,Codigos_class_frutas[],2,0)</f>
        <v>Cítricos</v>
      </c>
      <c r="G1127" s="3" t="s">
        <v>214</v>
      </c>
      <c r="H1127" s="3" t="s">
        <v>12</v>
      </c>
      <c r="I1127" s="3" t="s">
        <v>216</v>
      </c>
      <c r="J1127" s="2">
        <v>440</v>
      </c>
      <c r="K1127" s="2">
        <v>5500</v>
      </c>
      <c r="L1127" s="2">
        <v>5500</v>
      </c>
      <c r="M1127" s="2">
        <v>5500</v>
      </c>
      <c r="N1127" s="3" t="s">
        <v>121</v>
      </c>
      <c r="O1127" s="9" t="s">
        <v>123</v>
      </c>
      <c r="P1127" s="2">
        <f>+Precio_diario_frutas[[#This Row],[Precio promedio ponderado]]/Q1127</f>
        <v>305.55555555555554</v>
      </c>
      <c r="Q1127" s="2">
        <f>+VLOOKUP(Precio_diario_frutas[[#This Row],[Unidad de comercialización]],Codigos_kg[],2,0)</f>
        <v>18</v>
      </c>
    </row>
    <row r="1128" spans="1:17" x14ac:dyDescent="0.35">
      <c r="A1128" s="8" t="s">
        <v>142</v>
      </c>
      <c r="B1128" s="3" t="str">
        <f>+VLOOKUP(A1128,Codigos_mercados_mayoristas[],2,0)</f>
        <v>Metropolitana</v>
      </c>
      <c r="C1128" s="4">
        <v>44148</v>
      </c>
      <c r="D1128" s="3">
        <f>+VLOOKUP(A1128,Codigos_mercados_mayoristas[],3,0)</f>
        <v>13</v>
      </c>
      <c r="E1128" s="3"/>
      <c r="F1128" s="3" t="str">
        <f>+VLOOKUP(G1128,Codigos_class_frutas[],2,0)</f>
        <v>Cítricos</v>
      </c>
      <c r="G1128" s="3" t="s">
        <v>214</v>
      </c>
      <c r="H1128" s="3" t="s">
        <v>12</v>
      </c>
      <c r="I1128" s="3" t="s">
        <v>272</v>
      </c>
      <c r="J1128" s="2">
        <v>380</v>
      </c>
      <c r="K1128" s="2">
        <v>6500</v>
      </c>
      <c r="L1128" s="2">
        <v>6500</v>
      </c>
      <c r="M1128" s="2">
        <v>6500</v>
      </c>
      <c r="N1128" s="3" t="s">
        <v>121</v>
      </c>
      <c r="O1128" s="9" t="s">
        <v>155</v>
      </c>
      <c r="P1128" s="2">
        <f>+Precio_diario_frutas[[#This Row],[Precio promedio ponderado]]/Q1128</f>
        <v>361.11111111111109</v>
      </c>
      <c r="Q1128" s="2">
        <f>+VLOOKUP(Precio_diario_frutas[[#This Row],[Unidad de comercialización]],Codigos_kg[],2,0)</f>
        <v>18</v>
      </c>
    </row>
    <row r="1129" spans="1:17" x14ac:dyDescent="0.35">
      <c r="A1129" s="8" t="s">
        <v>142</v>
      </c>
      <c r="B1129" s="3" t="str">
        <f>+VLOOKUP(A1129,Codigos_mercados_mayoristas[],2,0)</f>
        <v>Metropolitana</v>
      </c>
      <c r="C1129" s="4">
        <v>44148</v>
      </c>
      <c r="D1129" s="3">
        <f>+VLOOKUP(A1129,Codigos_mercados_mayoristas[],3,0)</f>
        <v>13</v>
      </c>
      <c r="E1129" s="3"/>
      <c r="F1129" s="3" t="str">
        <f>+VLOOKUP(G1129,Codigos_class_frutas[],2,0)</f>
        <v>Cítricos</v>
      </c>
      <c r="G1129" s="3" t="s">
        <v>214</v>
      </c>
      <c r="H1129" s="3" t="s">
        <v>12</v>
      </c>
      <c r="I1129" s="3" t="s">
        <v>217</v>
      </c>
      <c r="J1129" s="2">
        <v>580</v>
      </c>
      <c r="K1129" s="2">
        <v>4500</v>
      </c>
      <c r="L1129" s="2">
        <v>4000</v>
      </c>
      <c r="M1129" s="2">
        <v>4200</v>
      </c>
      <c r="N1129" s="3" t="s">
        <v>121</v>
      </c>
      <c r="O1129" s="9" t="s">
        <v>155</v>
      </c>
      <c r="P1129" s="2">
        <f>+Precio_diario_frutas[[#This Row],[Precio promedio ponderado]]/Q1129</f>
        <v>233.33333333333334</v>
      </c>
      <c r="Q1129" s="2">
        <f>+VLOOKUP(Precio_diario_frutas[[#This Row],[Unidad de comercialización]],Codigos_kg[],2,0)</f>
        <v>18</v>
      </c>
    </row>
    <row r="1130" spans="1:17" x14ac:dyDescent="0.35">
      <c r="A1130" s="8" t="s">
        <v>142</v>
      </c>
      <c r="B1130" s="3" t="str">
        <f>+VLOOKUP(A1130,Codigos_mercados_mayoristas[],2,0)</f>
        <v>Metropolitana</v>
      </c>
      <c r="C1130" s="4">
        <v>44148</v>
      </c>
      <c r="D1130" s="3">
        <f>+VLOOKUP(A1130,Codigos_mercados_mayoristas[],3,0)</f>
        <v>13</v>
      </c>
      <c r="E1130" s="3"/>
      <c r="F1130" s="3" t="str">
        <f>+VLOOKUP(G1130,Codigos_class_frutas[],2,0)</f>
        <v>Cítricos</v>
      </c>
      <c r="G1130" s="3" t="s">
        <v>214</v>
      </c>
      <c r="H1130" s="3" t="s">
        <v>12</v>
      </c>
      <c r="I1130" s="3" t="s">
        <v>217</v>
      </c>
      <c r="J1130" s="2">
        <v>180</v>
      </c>
      <c r="K1130" s="2">
        <v>4000</v>
      </c>
      <c r="L1130" s="2">
        <v>4000</v>
      </c>
      <c r="M1130" s="2">
        <v>4000</v>
      </c>
      <c r="N1130" s="3" t="s">
        <v>121</v>
      </c>
      <c r="O1130" s="9" t="s">
        <v>273</v>
      </c>
      <c r="P1130" s="2">
        <f>+Precio_diario_frutas[[#This Row],[Precio promedio ponderado]]/Q1130</f>
        <v>222.22222222222223</v>
      </c>
      <c r="Q1130" s="2">
        <f>+VLOOKUP(Precio_diario_frutas[[#This Row],[Unidad de comercialización]],Codigos_kg[],2,0)</f>
        <v>18</v>
      </c>
    </row>
    <row r="1131" spans="1:17" x14ac:dyDescent="0.35">
      <c r="A1131" s="8" t="s">
        <v>142</v>
      </c>
      <c r="B1131" s="3" t="str">
        <f>+VLOOKUP(A1131,Codigos_mercados_mayoristas[],2,0)</f>
        <v>Metropolitana</v>
      </c>
      <c r="C1131" s="4">
        <v>44148</v>
      </c>
      <c r="D1131" s="3">
        <f>+VLOOKUP(A1131,Codigos_mercados_mayoristas[],3,0)</f>
        <v>13</v>
      </c>
      <c r="E1131" s="3"/>
      <c r="F1131" s="3" t="str">
        <f>+VLOOKUP(G1131,Codigos_class_frutas[],2,0)</f>
        <v>Cítricos</v>
      </c>
      <c r="G1131" s="3" t="s">
        <v>214</v>
      </c>
      <c r="H1131" s="3" t="s">
        <v>12</v>
      </c>
      <c r="I1131" s="3" t="s">
        <v>217</v>
      </c>
      <c r="J1131" s="2">
        <v>210</v>
      </c>
      <c r="K1131" s="2">
        <v>4000</v>
      </c>
      <c r="L1131" s="2">
        <v>4000</v>
      </c>
      <c r="M1131" s="2">
        <v>4000</v>
      </c>
      <c r="N1131" s="3" t="s">
        <v>121</v>
      </c>
      <c r="O1131" s="9" t="s">
        <v>123</v>
      </c>
      <c r="P1131" s="2">
        <f>+Precio_diario_frutas[[#This Row],[Precio promedio ponderado]]/Q1131</f>
        <v>222.22222222222223</v>
      </c>
      <c r="Q1131" s="2">
        <f>+VLOOKUP(Precio_diario_frutas[[#This Row],[Unidad de comercialización]],Codigos_kg[],2,0)</f>
        <v>18</v>
      </c>
    </row>
    <row r="1132" spans="1:17" x14ac:dyDescent="0.35">
      <c r="A1132" s="8" t="s">
        <v>142</v>
      </c>
      <c r="B1132" s="3" t="str">
        <f>+VLOOKUP(A1132,Codigos_mercados_mayoristas[],2,0)</f>
        <v>Metropolitana</v>
      </c>
      <c r="C1132" s="4">
        <v>44148</v>
      </c>
      <c r="D1132" s="3">
        <f>+VLOOKUP(A1132,Codigos_mercados_mayoristas[],3,0)</f>
        <v>13</v>
      </c>
      <c r="E1132" s="3"/>
      <c r="F1132" s="3" t="str">
        <f>+VLOOKUP(G1132,Codigos_class_frutas[],2,0)</f>
        <v>Tropicales y subtropicales</v>
      </c>
      <c r="G1132" s="3" t="s">
        <v>229</v>
      </c>
      <c r="H1132" s="3" t="s">
        <v>12</v>
      </c>
      <c r="I1132" s="3" t="s">
        <v>200</v>
      </c>
      <c r="J1132" s="2">
        <v>228</v>
      </c>
      <c r="K1132" s="2">
        <v>8000</v>
      </c>
      <c r="L1132" s="2">
        <v>8000</v>
      </c>
      <c r="M1132" s="2">
        <v>8000</v>
      </c>
      <c r="N1132" s="3" t="s">
        <v>230</v>
      </c>
      <c r="O1132" s="9" t="s">
        <v>34</v>
      </c>
      <c r="P1132" s="2">
        <f>+Precio_diario_frutas[[#This Row],[Precio promedio ponderado]]/Q1132</f>
        <v>2000</v>
      </c>
      <c r="Q1132" s="2">
        <f>+VLOOKUP(Precio_diario_frutas[[#This Row],[Unidad de comercialización]],Codigos_kg[],2,0)</f>
        <v>4</v>
      </c>
    </row>
    <row r="1133" spans="1:17" x14ac:dyDescent="0.35">
      <c r="A1133" s="8" t="s">
        <v>142</v>
      </c>
      <c r="B1133" s="3" t="str">
        <f>+VLOOKUP(A1133,Codigos_mercados_mayoristas[],2,0)</f>
        <v>Metropolitana</v>
      </c>
      <c r="C1133" s="4">
        <v>44148</v>
      </c>
      <c r="D1133" s="3">
        <f>+VLOOKUP(A1133,Codigos_mercados_mayoristas[],3,0)</f>
        <v>13</v>
      </c>
      <c r="E1133" s="3"/>
      <c r="F1133" s="3" t="str">
        <f>+VLOOKUP(G1133,Codigos_class_frutas[],2,0)</f>
        <v>Tropicales y subtropicales</v>
      </c>
      <c r="G1133" s="3" t="s">
        <v>229</v>
      </c>
      <c r="H1133" s="3" t="s">
        <v>12</v>
      </c>
      <c r="I1133" s="3" t="s">
        <v>19</v>
      </c>
      <c r="J1133" s="2">
        <v>175</v>
      </c>
      <c r="K1133" s="2">
        <v>7000</v>
      </c>
      <c r="L1133" s="2">
        <v>7000</v>
      </c>
      <c r="M1133" s="2">
        <v>7000</v>
      </c>
      <c r="N1133" s="3" t="s">
        <v>230</v>
      </c>
      <c r="O1133" s="9" t="s">
        <v>274</v>
      </c>
      <c r="P1133" s="2">
        <f>+Precio_diario_frutas[[#This Row],[Precio promedio ponderado]]/Q1133</f>
        <v>1750</v>
      </c>
      <c r="Q1133" s="2">
        <f>+VLOOKUP(Precio_diario_frutas[[#This Row],[Unidad de comercialización]],Codigos_kg[],2,0)</f>
        <v>4</v>
      </c>
    </row>
    <row r="1134" spans="1:17" x14ac:dyDescent="0.35">
      <c r="A1134" s="8" t="s">
        <v>142</v>
      </c>
      <c r="B1134" s="3" t="str">
        <f>+VLOOKUP(A1134,Codigos_mercados_mayoristas[],2,0)</f>
        <v>Metropolitana</v>
      </c>
      <c r="C1134" s="4">
        <v>44148</v>
      </c>
      <c r="D1134" s="3">
        <f>+VLOOKUP(A1134,Codigos_mercados_mayoristas[],3,0)</f>
        <v>13</v>
      </c>
      <c r="E1134" s="3"/>
      <c r="F1134" s="3" t="str">
        <f>+VLOOKUP(G1134,Codigos_class_frutas[],2,0)</f>
        <v>Tropicales y subtropicales</v>
      </c>
      <c r="G1134" s="3" t="s">
        <v>229</v>
      </c>
      <c r="H1134" s="3" t="s">
        <v>12</v>
      </c>
      <c r="I1134" s="3" t="s">
        <v>19</v>
      </c>
      <c r="J1134" s="2">
        <v>456</v>
      </c>
      <c r="K1134" s="2">
        <v>7000</v>
      </c>
      <c r="L1134" s="2">
        <v>6500</v>
      </c>
      <c r="M1134" s="2">
        <v>6750</v>
      </c>
      <c r="N1134" s="3" t="s">
        <v>230</v>
      </c>
      <c r="O1134" s="9" t="s">
        <v>34</v>
      </c>
      <c r="P1134" s="2">
        <f>+Precio_diario_frutas[[#This Row],[Precio promedio ponderado]]/Q1134</f>
        <v>1687.5</v>
      </c>
      <c r="Q1134" s="2">
        <f>+VLOOKUP(Precio_diario_frutas[[#This Row],[Unidad de comercialización]],Codigos_kg[],2,0)</f>
        <v>4</v>
      </c>
    </row>
    <row r="1135" spans="1:17" x14ac:dyDescent="0.35">
      <c r="A1135" s="8" t="s">
        <v>142</v>
      </c>
      <c r="B1135" s="3" t="str">
        <f>+VLOOKUP(A1135,Codigos_mercados_mayoristas[],2,0)</f>
        <v>Metropolitana</v>
      </c>
      <c r="C1135" s="4">
        <v>44148</v>
      </c>
      <c r="D1135" s="3">
        <f>+VLOOKUP(A1135,Codigos_mercados_mayoristas[],3,0)</f>
        <v>13</v>
      </c>
      <c r="E1135" s="3"/>
      <c r="F1135" s="3" t="str">
        <f>+VLOOKUP(G1135,Codigos_class_frutas[],2,0)</f>
        <v>Tropicales y subtropicales</v>
      </c>
      <c r="G1135" s="3" t="s">
        <v>229</v>
      </c>
      <c r="H1135" s="3" t="s">
        <v>12</v>
      </c>
      <c r="I1135" s="3" t="s">
        <v>13</v>
      </c>
      <c r="J1135" s="2">
        <v>175</v>
      </c>
      <c r="K1135" s="2">
        <v>7000</v>
      </c>
      <c r="L1135" s="2">
        <v>7000</v>
      </c>
      <c r="M1135" s="2">
        <v>7000</v>
      </c>
      <c r="N1135" s="3" t="s">
        <v>230</v>
      </c>
      <c r="O1135" s="9" t="s">
        <v>274</v>
      </c>
      <c r="P1135" s="2">
        <f>+Precio_diario_frutas[[#This Row],[Precio promedio ponderado]]/Q1135</f>
        <v>1750</v>
      </c>
      <c r="Q1135" s="2">
        <f>+VLOOKUP(Precio_diario_frutas[[#This Row],[Unidad de comercialización]],Codigos_kg[],2,0)</f>
        <v>4</v>
      </c>
    </row>
    <row r="1136" spans="1:17" x14ac:dyDescent="0.35">
      <c r="A1136" s="8" t="s">
        <v>142</v>
      </c>
      <c r="B1136" s="3" t="str">
        <f>+VLOOKUP(A1136,Codigos_mercados_mayoristas[],2,0)</f>
        <v>Metropolitana</v>
      </c>
      <c r="C1136" s="4">
        <v>44148</v>
      </c>
      <c r="D1136" s="3">
        <f>+VLOOKUP(A1136,Codigos_mercados_mayoristas[],3,0)</f>
        <v>13</v>
      </c>
      <c r="E1136" s="3"/>
      <c r="F1136" s="3" t="str">
        <f>+VLOOKUP(G1136,Codigos_class_frutas[],2,0)</f>
        <v>Frutos de pepita</v>
      </c>
      <c r="G1136" s="3" t="s">
        <v>231</v>
      </c>
      <c r="H1136" s="3" t="s">
        <v>232</v>
      </c>
      <c r="I1136" s="3" t="s">
        <v>200</v>
      </c>
      <c r="J1136" s="2">
        <v>14</v>
      </c>
      <c r="K1136" s="2">
        <v>190000</v>
      </c>
      <c r="L1136" s="2">
        <v>190000</v>
      </c>
      <c r="M1136" s="2">
        <v>190000</v>
      </c>
      <c r="N1136" s="3" t="s">
        <v>223</v>
      </c>
      <c r="O1136" s="9" t="s">
        <v>234</v>
      </c>
      <c r="P1136" s="2">
        <f>+Precio_diario_frutas[[#This Row],[Precio promedio ponderado]]/Q1136</f>
        <v>475</v>
      </c>
      <c r="Q1136" s="2">
        <f>+VLOOKUP(Precio_diario_frutas[[#This Row],[Unidad de comercialización]],Codigos_kg[],2,0)</f>
        <v>400</v>
      </c>
    </row>
    <row r="1137" spans="1:17" x14ac:dyDescent="0.35">
      <c r="A1137" s="8" t="s">
        <v>142</v>
      </c>
      <c r="B1137" s="3" t="str">
        <f>+VLOOKUP(A1137,Codigos_mercados_mayoristas[],2,0)</f>
        <v>Metropolitana</v>
      </c>
      <c r="C1137" s="4">
        <v>44148</v>
      </c>
      <c r="D1137" s="3">
        <f>+VLOOKUP(A1137,Codigos_mercados_mayoristas[],3,0)</f>
        <v>13</v>
      </c>
      <c r="E1137" s="3"/>
      <c r="F1137" s="3" t="str">
        <f>+VLOOKUP(G1137,Codigos_class_frutas[],2,0)</f>
        <v>Frutos de pepita</v>
      </c>
      <c r="G1137" s="3" t="s">
        <v>231</v>
      </c>
      <c r="H1137" s="3" t="s">
        <v>232</v>
      </c>
      <c r="I1137" s="3" t="s">
        <v>200</v>
      </c>
      <c r="J1137" s="2">
        <v>3</v>
      </c>
      <c r="K1137" s="2">
        <v>230000</v>
      </c>
      <c r="L1137" s="2">
        <v>230000</v>
      </c>
      <c r="M1137" s="2">
        <v>230000</v>
      </c>
      <c r="N1137" s="3" t="s">
        <v>223</v>
      </c>
      <c r="O1137" s="9" t="s">
        <v>252</v>
      </c>
      <c r="P1137" s="2">
        <f>+Precio_diario_frutas[[#This Row],[Precio promedio ponderado]]/Q1137</f>
        <v>575</v>
      </c>
      <c r="Q1137" s="2">
        <f>+VLOOKUP(Precio_diario_frutas[[#This Row],[Unidad de comercialización]],Codigos_kg[],2,0)</f>
        <v>400</v>
      </c>
    </row>
    <row r="1138" spans="1:17" x14ac:dyDescent="0.35">
      <c r="A1138" s="8" t="s">
        <v>142</v>
      </c>
      <c r="B1138" s="3" t="str">
        <f>+VLOOKUP(A1138,Codigos_mercados_mayoristas[],2,0)</f>
        <v>Metropolitana</v>
      </c>
      <c r="C1138" s="4">
        <v>44148</v>
      </c>
      <c r="D1138" s="3">
        <f>+VLOOKUP(A1138,Codigos_mercados_mayoristas[],3,0)</f>
        <v>13</v>
      </c>
      <c r="E1138" s="3"/>
      <c r="F1138" s="3" t="str">
        <f>+VLOOKUP(G1138,Codigos_class_frutas[],2,0)</f>
        <v>Frutos de pepita</v>
      </c>
      <c r="G1138" s="3" t="s">
        <v>231</v>
      </c>
      <c r="H1138" s="3" t="s">
        <v>232</v>
      </c>
      <c r="I1138" s="3" t="s">
        <v>19</v>
      </c>
      <c r="J1138" s="2">
        <v>18</v>
      </c>
      <c r="K1138" s="2">
        <v>170000</v>
      </c>
      <c r="L1138" s="2">
        <v>170000</v>
      </c>
      <c r="M1138" s="2">
        <v>170000</v>
      </c>
      <c r="N1138" s="3" t="s">
        <v>223</v>
      </c>
      <c r="O1138" s="9" t="s">
        <v>234</v>
      </c>
      <c r="P1138" s="2">
        <f>+Precio_diario_frutas[[#This Row],[Precio promedio ponderado]]/Q1138</f>
        <v>425</v>
      </c>
      <c r="Q1138" s="2">
        <f>+VLOOKUP(Precio_diario_frutas[[#This Row],[Unidad de comercialización]],Codigos_kg[],2,0)</f>
        <v>400</v>
      </c>
    </row>
    <row r="1139" spans="1:17" x14ac:dyDescent="0.35">
      <c r="A1139" s="8" t="s">
        <v>142</v>
      </c>
      <c r="B1139" s="3" t="str">
        <f>+VLOOKUP(A1139,Codigos_mercados_mayoristas[],2,0)</f>
        <v>Metropolitana</v>
      </c>
      <c r="C1139" s="4">
        <v>44148</v>
      </c>
      <c r="D1139" s="3">
        <f>+VLOOKUP(A1139,Codigos_mercados_mayoristas[],3,0)</f>
        <v>13</v>
      </c>
      <c r="E1139" s="3"/>
      <c r="F1139" s="3" t="str">
        <f>+VLOOKUP(G1139,Codigos_class_frutas[],2,0)</f>
        <v>Frutos de pepita</v>
      </c>
      <c r="G1139" s="3" t="s">
        <v>231</v>
      </c>
      <c r="H1139" s="3" t="s">
        <v>232</v>
      </c>
      <c r="I1139" s="3" t="s">
        <v>19</v>
      </c>
      <c r="J1139" s="2">
        <v>8</v>
      </c>
      <c r="K1139" s="2">
        <v>200000</v>
      </c>
      <c r="L1139" s="2">
        <v>200000</v>
      </c>
      <c r="M1139" s="2">
        <v>200000</v>
      </c>
      <c r="N1139" s="3" t="s">
        <v>223</v>
      </c>
      <c r="O1139" s="9" t="s">
        <v>252</v>
      </c>
      <c r="P1139" s="2">
        <f>+Precio_diario_frutas[[#This Row],[Precio promedio ponderado]]/Q1139</f>
        <v>500</v>
      </c>
      <c r="Q1139" s="2">
        <f>+VLOOKUP(Precio_diario_frutas[[#This Row],[Unidad de comercialización]],Codigos_kg[],2,0)</f>
        <v>400</v>
      </c>
    </row>
    <row r="1140" spans="1:17" x14ac:dyDescent="0.35">
      <c r="A1140" s="8" t="s">
        <v>142</v>
      </c>
      <c r="B1140" s="3" t="str">
        <f>+VLOOKUP(A1140,Codigos_mercados_mayoristas[],2,0)</f>
        <v>Metropolitana</v>
      </c>
      <c r="C1140" s="4">
        <v>44148</v>
      </c>
      <c r="D1140" s="3">
        <f>+VLOOKUP(A1140,Codigos_mercados_mayoristas[],3,0)</f>
        <v>13</v>
      </c>
      <c r="E1140" s="3"/>
      <c r="F1140" s="3" t="str">
        <f>+VLOOKUP(G1140,Codigos_class_frutas[],2,0)</f>
        <v>Frutos de pepita</v>
      </c>
      <c r="G1140" s="3" t="s">
        <v>231</v>
      </c>
      <c r="H1140" s="3" t="s">
        <v>232</v>
      </c>
      <c r="I1140" s="3" t="s">
        <v>13</v>
      </c>
      <c r="J1140" s="2">
        <v>15</v>
      </c>
      <c r="K1140" s="2">
        <v>170000</v>
      </c>
      <c r="L1140" s="2">
        <v>170000</v>
      </c>
      <c r="M1140" s="2">
        <v>170000</v>
      </c>
      <c r="N1140" s="3" t="s">
        <v>223</v>
      </c>
      <c r="O1140" s="9" t="s">
        <v>252</v>
      </c>
      <c r="P1140" s="2">
        <f>+Precio_diario_frutas[[#This Row],[Precio promedio ponderado]]/Q1140</f>
        <v>425</v>
      </c>
      <c r="Q1140" s="2">
        <f>+VLOOKUP(Precio_diario_frutas[[#This Row],[Unidad de comercialización]],Codigos_kg[],2,0)</f>
        <v>400</v>
      </c>
    </row>
    <row r="1141" spans="1:17" x14ac:dyDescent="0.35">
      <c r="A1141" s="8" t="s">
        <v>142</v>
      </c>
      <c r="B1141" s="3" t="str">
        <f>+VLOOKUP(A1141,Codigos_mercados_mayoristas[],2,0)</f>
        <v>Metropolitana</v>
      </c>
      <c r="C1141" s="4">
        <v>44148</v>
      </c>
      <c r="D1141" s="3">
        <f>+VLOOKUP(A1141,Codigos_mercados_mayoristas[],3,0)</f>
        <v>13</v>
      </c>
      <c r="E1141" s="3"/>
      <c r="F1141" s="3" t="str">
        <f>+VLOOKUP(G1141,Codigos_class_frutas[],2,0)</f>
        <v>Frutos de pepita</v>
      </c>
      <c r="G1141" s="3" t="s">
        <v>231</v>
      </c>
      <c r="H1141" s="3" t="s">
        <v>236</v>
      </c>
      <c r="I1141" s="3" t="s">
        <v>200</v>
      </c>
      <c r="J1141" s="2">
        <v>12</v>
      </c>
      <c r="K1141" s="2">
        <v>200000</v>
      </c>
      <c r="L1141" s="2">
        <v>200000</v>
      </c>
      <c r="M1141" s="2">
        <v>200000</v>
      </c>
      <c r="N1141" s="3" t="s">
        <v>223</v>
      </c>
      <c r="O1141" s="9" t="s">
        <v>234</v>
      </c>
      <c r="P1141" s="2">
        <f>+Precio_diario_frutas[[#This Row],[Precio promedio ponderado]]/Q1141</f>
        <v>500</v>
      </c>
      <c r="Q1141" s="2">
        <f>+VLOOKUP(Precio_diario_frutas[[#This Row],[Unidad de comercialización]],Codigos_kg[],2,0)</f>
        <v>400</v>
      </c>
    </row>
    <row r="1142" spans="1:17" x14ac:dyDescent="0.35">
      <c r="A1142" s="8" t="s">
        <v>142</v>
      </c>
      <c r="B1142" s="3" t="str">
        <f>+VLOOKUP(A1142,Codigos_mercados_mayoristas[],2,0)</f>
        <v>Metropolitana</v>
      </c>
      <c r="C1142" s="4">
        <v>44148</v>
      </c>
      <c r="D1142" s="3">
        <f>+VLOOKUP(A1142,Codigos_mercados_mayoristas[],3,0)</f>
        <v>13</v>
      </c>
      <c r="E1142" s="3"/>
      <c r="F1142" s="3" t="str">
        <f>+VLOOKUP(G1142,Codigos_class_frutas[],2,0)</f>
        <v>Frutos de pepita</v>
      </c>
      <c r="G1142" s="3" t="s">
        <v>231</v>
      </c>
      <c r="H1142" s="3" t="s">
        <v>236</v>
      </c>
      <c r="I1142" s="3" t="s">
        <v>200</v>
      </c>
      <c r="J1142" s="2">
        <v>4</v>
      </c>
      <c r="K1142" s="2">
        <v>230000</v>
      </c>
      <c r="L1142" s="2">
        <v>230000</v>
      </c>
      <c r="M1142" s="2">
        <v>230000</v>
      </c>
      <c r="N1142" s="3" t="s">
        <v>223</v>
      </c>
      <c r="O1142" s="9" t="s">
        <v>252</v>
      </c>
      <c r="P1142" s="2">
        <f>+Precio_diario_frutas[[#This Row],[Precio promedio ponderado]]/Q1142</f>
        <v>575</v>
      </c>
      <c r="Q1142" s="2">
        <f>+VLOOKUP(Precio_diario_frutas[[#This Row],[Unidad de comercialización]],Codigos_kg[],2,0)</f>
        <v>400</v>
      </c>
    </row>
    <row r="1143" spans="1:17" x14ac:dyDescent="0.35">
      <c r="A1143" s="8" t="s">
        <v>142</v>
      </c>
      <c r="B1143" s="3" t="str">
        <f>+VLOOKUP(A1143,Codigos_mercados_mayoristas[],2,0)</f>
        <v>Metropolitana</v>
      </c>
      <c r="C1143" s="4">
        <v>44148</v>
      </c>
      <c r="D1143" s="3">
        <f>+VLOOKUP(A1143,Codigos_mercados_mayoristas[],3,0)</f>
        <v>13</v>
      </c>
      <c r="E1143" s="3"/>
      <c r="F1143" s="3" t="str">
        <f>+VLOOKUP(G1143,Codigos_class_frutas[],2,0)</f>
        <v>Frutos de pepita</v>
      </c>
      <c r="G1143" s="3" t="s">
        <v>231</v>
      </c>
      <c r="H1143" s="3" t="s">
        <v>236</v>
      </c>
      <c r="I1143" s="3" t="s">
        <v>19</v>
      </c>
      <c r="J1143" s="2">
        <v>16</v>
      </c>
      <c r="K1143" s="2">
        <v>180000</v>
      </c>
      <c r="L1143" s="2">
        <v>180000</v>
      </c>
      <c r="M1143" s="2">
        <v>180000</v>
      </c>
      <c r="N1143" s="3" t="s">
        <v>223</v>
      </c>
      <c r="O1143" s="9" t="s">
        <v>234</v>
      </c>
      <c r="P1143" s="2">
        <f>+Precio_diario_frutas[[#This Row],[Precio promedio ponderado]]/Q1143</f>
        <v>450</v>
      </c>
      <c r="Q1143" s="2">
        <f>+VLOOKUP(Precio_diario_frutas[[#This Row],[Unidad de comercialización]],Codigos_kg[],2,0)</f>
        <v>400</v>
      </c>
    </row>
    <row r="1144" spans="1:17" x14ac:dyDescent="0.35">
      <c r="A1144" s="8" t="s">
        <v>142</v>
      </c>
      <c r="B1144" s="3" t="str">
        <f>+VLOOKUP(A1144,Codigos_mercados_mayoristas[],2,0)</f>
        <v>Metropolitana</v>
      </c>
      <c r="C1144" s="4">
        <v>44148</v>
      </c>
      <c r="D1144" s="3">
        <f>+VLOOKUP(A1144,Codigos_mercados_mayoristas[],3,0)</f>
        <v>13</v>
      </c>
      <c r="E1144" s="3"/>
      <c r="F1144" s="3" t="str">
        <f>+VLOOKUP(G1144,Codigos_class_frutas[],2,0)</f>
        <v>Frutos de pepita</v>
      </c>
      <c r="G1144" s="3" t="s">
        <v>231</v>
      </c>
      <c r="H1144" s="3" t="s">
        <v>236</v>
      </c>
      <c r="I1144" s="3" t="s">
        <v>19</v>
      </c>
      <c r="J1144" s="2">
        <v>9</v>
      </c>
      <c r="K1144" s="2">
        <v>200000</v>
      </c>
      <c r="L1144" s="2">
        <v>200000</v>
      </c>
      <c r="M1144" s="2">
        <v>200000</v>
      </c>
      <c r="N1144" s="3" t="s">
        <v>223</v>
      </c>
      <c r="O1144" s="9" t="s">
        <v>252</v>
      </c>
      <c r="P1144" s="2">
        <f>+Precio_diario_frutas[[#This Row],[Precio promedio ponderado]]/Q1144</f>
        <v>500</v>
      </c>
      <c r="Q1144" s="2">
        <f>+VLOOKUP(Precio_diario_frutas[[#This Row],[Unidad de comercialización]],Codigos_kg[],2,0)</f>
        <v>400</v>
      </c>
    </row>
    <row r="1145" spans="1:17" x14ac:dyDescent="0.35">
      <c r="A1145" s="8" t="s">
        <v>142</v>
      </c>
      <c r="B1145" s="3" t="str">
        <f>+VLOOKUP(A1145,Codigos_mercados_mayoristas[],2,0)</f>
        <v>Metropolitana</v>
      </c>
      <c r="C1145" s="4">
        <v>44148</v>
      </c>
      <c r="D1145" s="3">
        <f>+VLOOKUP(A1145,Codigos_mercados_mayoristas[],3,0)</f>
        <v>13</v>
      </c>
      <c r="E1145" s="3"/>
      <c r="F1145" s="3" t="str">
        <f>+VLOOKUP(G1145,Codigos_class_frutas[],2,0)</f>
        <v>Frutos de pepita</v>
      </c>
      <c r="G1145" s="3" t="s">
        <v>231</v>
      </c>
      <c r="H1145" s="3" t="s">
        <v>236</v>
      </c>
      <c r="I1145" s="3" t="s">
        <v>13</v>
      </c>
      <c r="J1145" s="2">
        <v>12</v>
      </c>
      <c r="K1145" s="2">
        <v>160000</v>
      </c>
      <c r="L1145" s="2">
        <v>160000</v>
      </c>
      <c r="M1145" s="2">
        <v>160000</v>
      </c>
      <c r="N1145" s="3" t="s">
        <v>223</v>
      </c>
      <c r="O1145" s="9" t="s">
        <v>252</v>
      </c>
      <c r="P1145" s="2">
        <f>+Precio_diario_frutas[[#This Row],[Precio promedio ponderado]]/Q1145</f>
        <v>400</v>
      </c>
      <c r="Q1145" s="2">
        <f>+VLOOKUP(Precio_diario_frutas[[#This Row],[Unidad de comercialización]],Codigos_kg[],2,0)</f>
        <v>400</v>
      </c>
    </row>
    <row r="1146" spans="1:17" x14ac:dyDescent="0.35">
      <c r="A1146" s="8" t="s">
        <v>142</v>
      </c>
      <c r="B1146" s="3" t="str">
        <f>+VLOOKUP(A1146,Codigos_mercados_mayoristas[],2,0)</f>
        <v>Metropolitana</v>
      </c>
      <c r="C1146" s="4">
        <v>44148</v>
      </c>
      <c r="D1146" s="3">
        <f>+VLOOKUP(A1146,Codigos_mercados_mayoristas[],3,0)</f>
        <v>13</v>
      </c>
      <c r="E1146" s="3"/>
      <c r="F1146" s="3" t="str">
        <f>+VLOOKUP(G1146,Codigos_class_frutas[],2,0)</f>
        <v>Frutos de pepita</v>
      </c>
      <c r="G1146" s="3" t="s">
        <v>231</v>
      </c>
      <c r="H1146" s="3" t="s">
        <v>237</v>
      </c>
      <c r="I1146" s="3" t="s">
        <v>200</v>
      </c>
      <c r="J1146" s="2">
        <v>3</v>
      </c>
      <c r="K1146" s="2">
        <v>170000</v>
      </c>
      <c r="L1146" s="2">
        <v>170000</v>
      </c>
      <c r="M1146" s="2">
        <v>170000</v>
      </c>
      <c r="N1146" s="3" t="s">
        <v>223</v>
      </c>
      <c r="O1146" s="9" t="s">
        <v>252</v>
      </c>
      <c r="P1146" s="2">
        <f>+Precio_diario_frutas[[#This Row],[Precio promedio ponderado]]/Q1146</f>
        <v>425</v>
      </c>
      <c r="Q1146" s="2">
        <f>+VLOOKUP(Precio_diario_frutas[[#This Row],[Unidad de comercialización]],Codigos_kg[],2,0)</f>
        <v>400</v>
      </c>
    </row>
    <row r="1147" spans="1:17" x14ac:dyDescent="0.35">
      <c r="A1147" s="8" t="s">
        <v>142</v>
      </c>
      <c r="B1147" s="3" t="str">
        <f>+VLOOKUP(A1147,Codigos_mercados_mayoristas[],2,0)</f>
        <v>Metropolitana</v>
      </c>
      <c r="C1147" s="4">
        <v>44148</v>
      </c>
      <c r="D1147" s="3">
        <f>+VLOOKUP(A1147,Codigos_mercados_mayoristas[],3,0)</f>
        <v>13</v>
      </c>
      <c r="E1147" s="3"/>
      <c r="F1147" s="3" t="str">
        <f>+VLOOKUP(G1147,Codigos_class_frutas[],2,0)</f>
        <v>Frutos de pepita</v>
      </c>
      <c r="G1147" s="3" t="s">
        <v>231</v>
      </c>
      <c r="H1147" s="3" t="s">
        <v>237</v>
      </c>
      <c r="I1147" s="3" t="s">
        <v>19</v>
      </c>
      <c r="J1147" s="2">
        <v>18</v>
      </c>
      <c r="K1147" s="2">
        <v>140000</v>
      </c>
      <c r="L1147" s="2">
        <v>140000</v>
      </c>
      <c r="M1147" s="2">
        <v>140000</v>
      </c>
      <c r="N1147" s="3" t="s">
        <v>223</v>
      </c>
      <c r="O1147" s="9" t="s">
        <v>234</v>
      </c>
      <c r="P1147" s="2">
        <f>+Precio_diario_frutas[[#This Row],[Precio promedio ponderado]]/Q1147</f>
        <v>350</v>
      </c>
      <c r="Q1147" s="2">
        <f>+VLOOKUP(Precio_diario_frutas[[#This Row],[Unidad de comercialización]],Codigos_kg[],2,0)</f>
        <v>400</v>
      </c>
    </row>
    <row r="1148" spans="1:17" x14ac:dyDescent="0.35">
      <c r="A1148" s="8" t="s">
        <v>142</v>
      </c>
      <c r="B1148" s="3" t="str">
        <f>+VLOOKUP(A1148,Codigos_mercados_mayoristas[],2,0)</f>
        <v>Metropolitana</v>
      </c>
      <c r="C1148" s="4">
        <v>44148</v>
      </c>
      <c r="D1148" s="3">
        <f>+VLOOKUP(A1148,Codigos_mercados_mayoristas[],3,0)</f>
        <v>13</v>
      </c>
      <c r="E1148" s="3"/>
      <c r="F1148" s="3" t="str">
        <f>+VLOOKUP(G1148,Codigos_class_frutas[],2,0)</f>
        <v>Frutos de pepita</v>
      </c>
      <c r="G1148" s="3" t="s">
        <v>231</v>
      </c>
      <c r="H1148" s="3" t="s">
        <v>237</v>
      </c>
      <c r="I1148" s="3" t="s">
        <v>19</v>
      </c>
      <c r="J1148" s="2">
        <v>10</v>
      </c>
      <c r="K1148" s="2">
        <v>150000</v>
      </c>
      <c r="L1148" s="2">
        <v>150000</v>
      </c>
      <c r="M1148" s="2">
        <v>150000</v>
      </c>
      <c r="N1148" s="3" t="s">
        <v>223</v>
      </c>
      <c r="O1148" s="9" t="s">
        <v>252</v>
      </c>
      <c r="P1148" s="2">
        <f>+Precio_diario_frutas[[#This Row],[Precio promedio ponderado]]/Q1148</f>
        <v>375</v>
      </c>
      <c r="Q1148" s="2">
        <f>+VLOOKUP(Precio_diario_frutas[[#This Row],[Unidad de comercialización]],Codigos_kg[],2,0)</f>
        <v>400</v>
      </c>
    </row>
    <row r="1149" spans="1:17" x14ac:dyDescent="0.35">
      <c r="A1149" s="8" t="s">
        <v>142</v>
      </c>
      <c r="B1149" s="3" t="str">
        <f>+VLOOKUP(A1149,Codigos_mercados_mayoristas[],2,0)</f>
        <v>Metropolitana</v>
      </c>
      <c r="C1149" s="4">
        <v>44148</v>
      </c>
      <c r="D1149" s="3">
        <f>+VLOOKUP(A1149,Codigos_mercados_mayoristas[],3,0)</f>
        <v>13</v>
      </c>
      <c r="E1149" s="3"/>
      <c r="F1149" s="3" t="str">
        <f>+VLOOKUP(G1149,Codigos_class_frutas[],2,0)</f>
        <v>Frutos de pepita</v>
      </c>
      <c r="G1149" s="3" t="s">
        <v>231</v>
      </c>
      <c r="H1149" s="3" t="s">
        <v>237</v>
      </c>
      <c r="I1149" s="3" t="s">
        <v>13</v>
      </c>
      <c r="J1149" s="2">
        <v>10</v>
      </c>
      <c r="K1149" s="2">
        <v>120000</v>
      </c>
      <c r="L1149" s="2">
        <v>120000</v>
      </c>
      <c r="M1149" s="2">
        <v>120000</v>
      </c>
      <c r="N1149" s="3" t="s">
        <v>223</v>
      </c>
      <c r="O1149" s="9" t="s">
        <v>234</v>
      </c>
      <c r="P1149" s="2">
        <f>+Precio_diario_frutas[[#This Row],[Precio promedio ponderado]]/Q1149</f>
        <v>300</v>
      </c>
      <c r="Q1149" s="2">
        <f>+VLOOKUP(Precio_diario_frutas[[#This Row],[Unidad de comercialización]],Codigos_kg[],2,0)</f>
        <v>400</v>
      </c>
    </row>
    <row r="1150" spans="1:17" x14ac:dyDescent="0.35">
      <c r="A1150" s="8" t="s">
        <v>142</v>
      </c>
      <c r="B1150" s="3" t="str">
        <f>+VLOOKUP(A1150,Codigos_mercados_mayoristas[],2,0)</f>
        <v>Metropolitana</v>
      </c>
      <c r="C1150" s="4">
        <v>44148</v>
      </c>
      <c r="D1150" s="3">
        <f>+VLOOKUP(A1150,Codigos_mercados_mayoristas[],3,0)</f>
        <v>13</v>
      </c>
      <c r="E1150" s="3"/>
      <c r="F1150" s="3" t="str">
        <f>+VLOOKUP(G1150,Codigos_class_frutas[],2,0)</f>
        <v>Frutos de pepita</v>
      </c>
      <c r="G1150" s="3" t="s">
        <v>231</v>
      </c>
      <c r="H1150" s="3" t="s">
        <v>237</v>
      </c>
      <c r="I1150" s="3" t="s">
        <v>13</v>
      </c>
      <c r="J1150" s="2">
        <v>18</v>
      </c>
      <c r="K1150" s="2">
        <v>100000</v>
      </c>
      <c r="L1150" s="2">
        <v>100000</v>
      </c>
      <c r="M1150" s="2">
        <v>100000</v>
      </c>
      <c r="N1150" s="3" t="s">
        <v>223</v>
      </c>
      <c r="O1150" s="9" t="s">
        <v>252</v>
      </c>
      <c r="P1150" s="2">
        <f>+Precio_diario_frutas[[#This Row],[Precio promedio ponderado]]/Q1150</f>
        <v>250</v>
      </c>
      <c r="Q1150" s="2">
        <f>+VLOOKUP(Precio_diario_frutas[[#This Row],[Unidad de comercialización]],Codigos_kg[],2,0)</f>
        <v>400</v>
      </c>
    </row>
    <row r="1151" spans="1:17" x14ac:dyDescent="0.35">
      <c r="A1151" s="8" t="s">
        <v>142</v>
      </c>
      <c r="B1151" s="3" t="str">
        <f>+VLOOKUP(A1151,Codigos_mercados_mayoristas[],2,0)</f>
        <v>Metropolitana</v>
      </c>
      <c r="C1151" s="4">
        <v>44148</v>
      </c>
      <c r="D1151" s="3">
        <f>+VLOOKUP(A1151,Codigos_mercados_mayoristas[],3,0)</f>
        <v>13</v>
      </c>
      <c r="E1151" s="3"/>
      <c r="F1151" s="3" t="str">
        <f>+VLOOKUP(G1151,Codigos_class_frutas[],2,0)</f>
        <v>Cítricos</v>
      </c>
      <c r="G1151" s="3" t="s">
        <v>221</v>
      </c>
      <c r="H1151" s="3" t="s">
        <v>287</v>
      </c>
      <c r="I1151" s="3" t="s">
        <v>19</v>
      </c>
      <c r="J1151" s="2">
        <v>710</v>
      </c>
      <c r="K1151" s="2">
        <v>14000</v>
      </c>
      <c r="L1151" s="2">
        <v>13000</v>
      </c>
      <c r="M1151" s="2">
        <v>13535</v>
      </c>
      <c r="N1151" s="3" t="s">
        <v>122</v>
      </c>
      <c r="O1151" s="9" t="s">
        <v>155</v>
      </c>
      <c r="P1151" s="2">
        <f>+Precio_diario_frutas[[#This Row],[Precio promedio ponderado]]/Q1151</f>
        <v>845.9375</v>
      </c>
      <c r="Q1151" s="2">
        <f>+VLOOKUP(Precio_diario_frutas[[#This Row],[Unidad de comercialización]],Codigos_kg[],2,0)</f>
        <v>16</v>
      </c>
    </row>
    <row r="1152" spans="1:17" x14ac:dyDescent="0.35">
      <c r="A1152" s="8" t="s">
        <v>142</v>
      </c>
      <c r="B1152" s="3" t="str">
        <f>+VLOOKUP(A1152,Codigos_mercados_mayoristas[],2,0)</f>
        <v>Metropolitana</v>
      </c>
      <c r="C1152" s="4">
        <v>44148</v>
      </c>
      <c r="D1152" s="3">
        <f>+VLOOKUP(A1152,Codigos_mercados_mayoristas[],3,0)</f>
        <v>13</v>
      </c>
      <c r="E1152" s="3"/>
      <c r="F1152" s="3" t="str">
        <f>+VLOOKUP(G1152,Codigos_class_frutas[],2,0)</f>
        <v>Cítricos</v>
      </c>
      <c r="G1152" s="3" t="s">
        <v>221</v>
      </c>
      <c r="H1152" s="3" t="s">
        <v>287</v>
      </c>
      <c r="I1152" s="3" t="s">
        <v>13</v>
      </c>
      <c r="J1152" s="2">
        <v>290</v>
      </c>
      <c r="K1152" s="2">
        <v>12000</v>
      </c>
      <c r="L1152" s="2">
        <v>12000</v>
      </c>
      <c r="M1152" s="2">
        <v>12000</v>
      </c>
      <c r="N1152" s="3" t="s">
        <v>122</v>
      </c>
      <c r="O1152" s="9" t="s">
        <v>155</v>
      </c>
      <c r="P1152" s="2">
        <f>+Precio_diario_frutas[[#This Row],[Precio promedio ponderado]]/Q1152</f>
        <v>750</v>
      </c>
      <c r="Q1152" s="2">
        <f>+VLOOKUP(Precio_diario_frutas[[#This Row],[Unidad de comercialización]],Codigos_kg[],2,0)</f>
        <v>16</v>
      </c>
    </row>
    <row r="1153" spans="1:17" x14ac:dyDescent="0.35">
      <c r="A1153" s="8" t="s">
        <v>142</v>
      </c>
      <c r="B1153" s="3" t="str">
        <f>+VLOOKUP(A1153,Codigos_mercados_mayoristas[],2,0)</f>
        <v>Metropolitana</v>
      </c>
      <c r="C1153" s="4">
        <v>44148</v>
      </c>
      <c r="D1153" s="3">
        <f>+VLOOKUP(A1153,Codigos_mercados_mayoristas[],3,0)</f>
        <v>13</v>
      </c>
      <c r="E1153" s="3"/>
      <c r="F1153" s="3" t="str">
        <f>+VLOOKUP(G1153,Codigos_class_frutas[],2,0)</f>
        <v>Cítricos</v>
      </c>
      <c r="G1153" s="3" t="s">
        <v>221</v>
      </c>
      <c r="H1153" s="3" t="s">
        <v>224</v>
      </c>
      <c r="I1153" s="3" t="s">
        <v>19</v>
      </c>
      <c r="J1153" s="2">
        <v>15</v>
      </c>
      <c r="K1153" s="2">
        <v>310000</v>
      </c>
      <c r="L1153" s="2">
        <v>310000</v>
      </c>
      <c r="M1153" s="2">
        <v>310000</v>
      </c>
      <c r="N1153" s="3" t="s">
        <v>223</v>
      </c>
      <c r="O1153" s="9" t="s">
        <v>155</v>
      </c>
      <c r="P1153" s="2">
        <f>+Precio_diario_frutas[[#This Row],[Precio promedio ponderado]]/Q1153</f>
        <v>775</v>
      </c>
      <c r="Q1153" s="2">
        <f>+VLOOKUP(Precio_diario_frutas[[#This Row],[Unidad de comercialización]],Codigos_kg[],2,0)</f>
        <v>400</v>
      </c>
    </row>
    <row r="1154" spans="1:17" x14ac:dyDescent="0.35">
      <c r="A1154" s="8" t="s">
        <v>142</v>
      </c>
      <c r="B1154" s="3" t="str">
        <f>+VLOOKUP(A1154,Codigos_mercados_mayoristas[],2,0)</f>
        <v>Metropolitana</v>
      </c>
      <c r="C1154" s="4">
        <v>44148</v>
      </c>
      <c r="D1154" s="3">
        <f>+VLOOKUP(A1154,Codigos_mercados_mayoristas[],3,0)</f>
        <v>13</v>
      </c>
      <c r="E1154" s="3"/>
      <c r="F1154" s="3" t="str">
        <f>+VLOOKUP(G1154,Codigos_class_frutas[],2,0)</f>
        <v>Cítricos</v>
      </c>
      <c r="G1154" s="3" t="s">
        <v>221</v>
      </c>
      <c r="H1154" s="3" t="s">
        <v>224</v>
      </c>
      <c r="I1154" s="3" t="s">
        <v>13</v>
      </c>
      <c r="J1154" s="2">
        <v>15</v>
      </c>
      <c r="K1154" s="2">
        <v>260000</v>
      </c>
      <c r="L1154" s="2">
        <v>260000</v>
      </c>
      <c r="M1154" s="2">
        <v>260000</v>
      </c>
      <c r="N1154" s="3" t="s">
        <v>223</v>
      </c>
      <c r="O1154" s="9" t="s">
        <v>155</v>
      </c>
      <c r="P1154" s="2">
        <f>+Precio_diario_frutas[[#This Row],[Precio promedio ponderado]]/Q1154</f>
        <v>650</v>
      </c>
      <c r="Q1154" s="2">
        <f>+VLOOKUP(Precio_diario_frutas[[#This Row],[Unidad de comercialización]],Codigos_kg[],2,0)</f>
        <v>400</v>
      </c>
    </row>
    <row r="1155" spans="1:17" x14ac:dyDescent="0.35">
      <c r="A1155" s="8" t="s">
        <v>142</v>
      </c>
      <c r="B1155" s="3" t="str">
        <f>+VLOOKUP(A1155,Codigos_mercados_mayoristas[],2,0)</f>
        <v>Metropolitana</v>
      </c>
      <c r="C1155" s="4">
        <v>44148</v>
      </c>
      <c r="D1155" s="3">
        <f>+VLOOKUP(A1155,Codigos_mercados_mayoristas[],3,0)</f>
        <v>13</v>
      </c>
      <c r="E1155" s="3"/>
      <c r="F1155" s="3" t="str">
        <f>+VLOOKUP(G1155,Codigos_class_frutas[],2,0)</f>
        <v>Cítricos</v>
      </c>
      <c r="G1155" s="3" t="s">
        <v>221</v>
      </c>
      <c r="H1155" s="3" t="s">
        <v>263</v>
      </c>
      <c r="I1155" s="3" t="s">
        <v>19</v>
      </c>
      <c r="J1155" s="2">
        <v>15</v>
      </c>
      <c r="K1155" s="2">
        <v>300000</v>
      </c>
      <c r="L1155" s="2">
        <v>300000</v>
      </c>
      <c r="M1155" s="2">
        <v>300000</v>
      </c>
      <c r="N1155" s="3" t="s">
        <v>223</v>
      </c>
      <c r="O1155" s="9" t="s">
        <v>155</v>
      </c>
      <c r="P1155" s="2">
        <f>+Precio_diario_frutas[[#This Row],[Precio promedio ponderado]]/Q1155</f>
        <v>750</v>
      </c>
      <c r="Q1155" s="2">
        <f>+VLOOKUP(Precio_diario_frutas[[#This Row],[Unidad de comercialización]],Codigos_kg[],2,0)</f>
        <v>400</v>
      </c>
    </row>
    <row r="1156" spans="1:17" x14ac:dyDescent="0.35">
      <c r="A1156" s="8" t="s">
        <v>142</v>
      </c>
      <c r="B1156" s="3" t="str">
        <f>+VLOOKUP(A1156,Codigos_mercados_mayoristas[],2,0)</f>
        <v>Metropolitana</v>
      </c>
      <c r="C1156" s="4">
        <v>44148</v>
      </c>
      <c r="D1156" s="3">
        <f>+VLOOKUP(A1156,Codigos_mercados_mayoristas[],3,0)</f>
        <v>13</v>
      </c>
      <c r="E1156" s="3"/>
      <c r="F1156" s="3" t="str">
        <f>+VLOOKUP(G1156,Codigos_class_frutas[],2,0)</f>
        <v>Cítricos</v>
      </c>
      <c r="G1156" s="3" t="s">
        <v>221</v>
      </c>
      <c r="H1156" s="3" t="s">
        <v>263</v>
      </c>
      <c r="I1156" s="3" t="s">
        <v>19</v>
      </c>
      <c r="J1156" s="2">
        <v>46</v>
      </c>
      <c r="K1156" s="2">
        <v>320000</v>
      </c>
      <c r="L1156" s="2">
        <v>310000</v>
      </c>
      <c r="M1156" s="2">
        <v>314348</v>
      </c>
      <c r="N1156" s="3" t="s">
        <v>223</v>
      </c>
      <c r="O1156" s="9" t="s">
        <v>123</v>
      </c>
      <c r="P1156" s="2">
        <f>+Precio_diario_frutas[[#This Row],[Precio promedio ponderado]]/Q1156</f>
        <v>785.87</v>
      </c>
      <c r="Q1156" s="2">
        <f>+VLOOKUP(Precio_diario_frutas[[#This Row],[Unidad de comercialización]],Codigos_kg[],2,0)</f>
        <v>400</v>
      </c>
    </row>
    <row r="1157" spans="1:17" x14ac:dyDescent="0.35">
      <c r="A1157" s="8" t="s">
        <v>142</v>
      </c>
      <c r="B1157" s="3" t="str">
        <f>+VLOOKUP(A1157,Codigos_mercados_mayoristas[],2,0)</f>
        <v>Metropolitana</v>
      </c>
      <c r="C1157" s="4">
        <v>44148</v>
      </c>
      <c r="D1157" s="3">
        <f>+VLOOKUP(A1157,Codigos_mercados_mayoristas[],3,0)</f>
        <v>13</v>
      </c>
      <c r="E1157" s="3"/>
      <c r="F1157" s="3" t="str">
        <f>+VLOOKUP(G1157,Codigos_class_frutas[],2,0)</f>
        <v>Cítricos</v>
      </c>
      <c r="G1157" s="3" t="s">
        <v>221</v>
      </c>
      <c r="H1157" s="3" t="s">
        <v>263</v>
      </c>
      <c r="I1157" s="3" t="s">
        <v>13</v>
      </c>
      <c r="J1157" s="2">
        <v>15</v>
      </c>
      <c r="K1157" s="2">
        <v>270000</v>
      </c>
      <c r="L1157" s="2">
        <v>270000</v>
      </c>
      <c r="M1157" s="2">
        <v>270000</v>
      </c>
      <c r="N1157" s="3" t="s">
        <v>223</v>
      </c>
      <c r="O1157" s="9" t="s">
        <v>155</v>
      </c>
      <c r="P1157" s="2">
        <f>+Precio_diario_frutas[[#This Row],[Precio promedio ponderado]]/Q1157</f>
        <v>675</v>
      </c>
      <c r="Q1157" s="2">
        <f>+VLOOKUP(Precio_diario_frutas[[#This Row],[Unidad de comercialización]],Codigos_kg[],2,0)</f>
        <v>400</v>
      </c>
    </row>
    <row r="1158" spans="1:17" x14ac:dyDescent="0.35">
      <c r="A1158" s="8" t="s">
        <v>142</v>
      </c>
      <c r="B1158" s="3" t="str">
        <f>+VLOOKUP(A1158,Codigos_mercados_mayoristas[],2,0)</f>
        <v>Metropolitana</v>
      </c>
      <c r="C1158" s="4">
        <v>44148</v>
      </c>
      <c r="D1158" s="3">
        <f>+VLOOKUP(A1158,Codigos_mercados_mayoristas[],3,0)</f>
        <v>13</v>
      </c>
      <c r="E1158" s="3"/>
      <c r="F1158" s="3" t="str">
        <f>+VLOOKUP(G1158,Codigos_class_frutas[],2,0)</f>
        <v>Cítricos</v>
      </c>
      <c r="G1158" s="3" t="s">
        <v>221</v>
      </c>
      <c r="H1158" s="3" t="s">
        <v>263</v>
      </c>
      <c r="I1158" s="3" t="s">
        <v>13</v>
      </c>
      <c r="J1158" s="2">
        <v>14</v>
      </c>
      <c r="K1158" s="2">
        <v>280000</v>
      </c>
      <c r="L1158" s="2">
        <v>280000</v>
      </c>
      <c r="M1158" s="2">
        <v>280000</v>
      </c>
      <c r="N1158" s="3" t="s">
        <v>223</v>
      </c>
      <c r="O1158" s="9" t="s">
        <v>123</v>
      </c>
      <c r="P1158" s="2">
        <f>+Precio_diario_frutas[[#This Row],[Precio promedio ponderado]]/Q1158</f>
        <v>700</v>
      </c>
      <c r="Q1158" s="2">
        <f>+VLOOKUP(Precio_diario_frutas[[#This Row],[Unidad de comercialización]],Codigos_kg[],2,0)</f>
        <v>400</v>
      </c>
    </row>
    <row r="1159" spans="1:17" x14ac:dyDescent="0.35">
      <c r="A1159" s="8" t="s">
        <v>142</v>
      </c>
      <c r="B1159" s="3" t="str">
        <f>+VLOOKUP(A1159,Codigos_mercados_mayoristas[],2,0)</f>
        <v>Metropolitana</v>
      </c>
      <c r="C1159" s="4">
        <v>44148</v>
      </c>
      <c r="D1159" s="3">
        <f>+VLOOKUP(A1159,Codigos_mercados_mayoristas[],3,0)</f>
        <v>13</v>
      </c>
      <c r="E1159" s="3"/>
      <c r="F1159" s="3" t="str">
        <f>+VLOOKUP(G1159,Codigos_class_frutas[],2,0)</f>
        <v>Oleaginosos</v>
      </c>
      <c r="G1159" s="3" t="s">
        <v>225</v>
      </c>
      <c r="H1159" s="3" t="s">
        <v>226</v>
      </c>
      <c r="I1159" s="3" t="s">
        <v>264</v>
      </c>
      <c r="J1159" s="2">
        <v>70</v>
      </c>
      <c r="K1159" s="2">
        <v>2200</v>
      </c>
      <c r="L1159" s="2">
        <v>2200</v>
      </c>
      <c r="M1159" s="2">
        <v>2200</v>
      </c>
      <c r="N1159" s="3" t="s">
        <v>253</v>
      </c>
      <c r="O1159" s="9" t="s">
        <v>63</v>
      </c>
      <c r="P1159" s="2">
        <f>+Precio_diario_frutas[[#This Row],[Precio promedio ponderado]]/Q1159</f>
        <v>2200</v>
      </c>
      <c r="Q1159" s="2">
        <f>+VLOOKUP(Precio_diario_frutas[[#This Row],[Unidad de comercialización]],Codigos_kg[],2,0)</f>
        <v>1</v>
      </c>
    </row>
    <row r="1160" spans="1:17" x14ac:dyDescent="0.35">
      <c r="A1160" s="8" t="s">
        <v>142</v>
      </c>
      <c r="B1160" s="3" t="str">
        <f>+VLOOKUP(A1160,Codigos_mercados_mayoristas[],2,0)</f>
        <v>Metropolitana</v>
      </c>
      <c r="C1160" s="4">
        <v>44148</v>
      </c>
      <c r="D1160" s="3">
        <f>+VLOOKUP(A1160,Codigos_mercados_mayoristas[],3,0)</f>
        <v>13</v>
      </c>
      <c r="E1160" s="3"/>
      <c r="F1160" s="3" t="str">
        <f>+VLOOKUP(G1160,Codigos_class_frutas[],2,0)</f>
        <v>Oleaginosos</v>
      </c>
      <c r="G1160" s="3" t="s">
        <v>225</v>
      </c>
      <c r="H1160" s="3" t="s">
        <v>226</v>
      </c>
      <c r="I1160" s="3" t="s">
        <v>200</v>
      </c>
      <c r="J1160" s="2">
        <v>430</v>
      </c>
      <c r="K1160" s="2">
        <v>3600</v>
      </c>
      <c r="L1160" s="2">
        <v>3300</v>
      </c>
      <c r="M1160" s="2">
        <v>3544</v>
      </c>
      <c r="N1160" s="3" t="s">
        <v>253</v>
      </c>
      <c r="O1160" s="9" t="s">
        <v>63</v>
      </c>
      <c r="P1160" s="2">
        <f>+Precio_diario_frutas[[#This Row],[Precio promedio ponderado]]/Q1160</f>
        <v>3544</v>
      </c>
      <c r="Q1160" s="2">
        <f>+VLOOKUP(Precio_diario_frutas[[#This Row],[Unidad de comercialización]],Codigos_kg[],2,0)</f>
        <v>1</v>
      </c>
    </row>
    <row r="1161" spans="1:17" x14ac:dyDescent="0.35">
      <c r="A1161" s="8" t="s">
        <v>142</v>
      </c>
      <c r="B1161" s="3" t="str">
        <f>+VLOOKUP(A1161,Codigos_mercados_mayoristas[],2,0)</f>
        <v>Metropolitana</v>
      </c>
      <c r="C1161" s="4">
        <v>44148</v>
      </c>
      <c r="D1161" s="3">
        <f>+VLOOKUP(A1161,Codigos_mercados_mayoristas[],3,0)</f>
        <v>13</v>
      </c>
      <c r="E1161" s="3"/>
      <c r="F1161" s="3" t="str">
        <f>+VLOOKUP(G1161,Codigos_class_frutas[],2,0)</f>
        <v>Oleaginosos</v>
      </c>
      <c r="G1161" s="3" t="s">
        <v>225</v>
      </c>
      <c r="H1161" s="3" t="s">
        <v>226</v>
      </c>
      <c r="I1161" s="3" t="s">
        <v>200</v>
      </c>
      <c r="J1161" s="2">
        <v>350</v>
      </c>
      <c r="K1161" s="2">
        <v>3700</v>
      </c>
      <c r="L1161" s="2">
        <v>3700</v>
      </c>
      <c r="M1161" s="2">
        <v>3700</v>
      </c>
      <c r="N1161" s="3" t="s">
        <v>253</v>
      </c>
      <c r="O1161" s="9" t="s">
        <v>118</v>
      </c>
      <c r="P1161" s="2">
        <f>+Precio_diario_frutas[[#This Row],[Precio promedio ponderado]]/Q1161</f>
        <v>3700</v>
      </c>
      <c r="Q1161" s="2">
        <f>+VLOOKUP(Precio_diario_frutas[[#This Row],[Unidad de comercialización]],Codigos_kg[],2,0)</f>
        <v>1</v>
      </c>
    </row>
    <row r="1162" spans="1:17" x14ac:dyDescent="0.35">
      <c r="A1162" s="8" t="s">
        <v>142</v>
      </c>
      <c r="B1162" s="3" t="str">
        <f>+VLOOKUP(A1162,Codigos_mercados_mayoristas[],2,0)</f>
        <v>Metropolitana</v>
      </c>
      <c r="C1162" s="4">
        <v>44148</v>
      </c>
      <c r="D1162" s="3">
        <f>+VLOOKUP(A1162,Codigos_mercados_mayoristas[],3,0)</f>
        <v>13</v>
      </c>
      <c r="E1162" s="3"/>
      <c r="F1162" s="3" t="str">
        <f>+VLOOKUP(G1162,Codigos_class_frutas[],2,0)</f>
        <v>Oleaginosos</v>
      </c>
      <c r="G1162" s="3" t="s">
        <v>225</v>
      </c>
      <c r="H1162" s="3" t="s">
        <v>226</v>
      </c>
      <c r="I1162" s="3" t="s">
        <v>19</v>
      </c>
      <c r="J1162" s="2">
        <v>625</v>
      </c>
      <c r="K1162" s="2">
        <v>3400</v>
      </c>
      <c r="L1162" s="2">
        <v>3000</v>
      </c>
      <c r="M1162" s="2">
        <v>3320</v>
      </c>
      <c r="N1162" s="3" t="s">
        <v>253</v>
      </c>
      <c r="O1162" s="9" t="s">
        <v>63</v>
      </c>
      <c r="P1162" s="2">
        <f>+Precio_diario_frutas[[#This Row],[Precio promedio ponderado]]/Q1162</f>
        <v>3320</v>
      </c>
      <c r="Q1162" s="2">
        <f>+VLOOKUP(Precio_diario_frutas[[#This Row],[Unidad de comercialización]],Codigos_kg[],2,0)</f>
        <v>1</v>
      </c>
    </row>
    <row r="1163" spans="1:17" x14ac:dyDescent="0.35">
      <c r="A1163" s="8" t="s">
        <v>142</v>
      </c>
      <c r="B1163" s="3" t="str">
        <f>+VLOOKUP(A1163,Codigos_mercados_mayoristas[],2,0)</f>
        <v>Metropolitana</v>
      </c>
      <c r="C1163" s="4">
        <v>44148</v>
      </c>
      <c r="D1163" s="3">
        <f>+VLOOKUP(A1163,Codigos_mercados_mayoristas[],3,0)</f>
        <v>13</v>
      </c>
      <c r="E1163" s="3"/>
      <c r="F1163" s="3" t="str">
        <f>+VLOOKUP(G1163,Codigos_class_frutas[],2,0)</f>
        <v>Oleaginosos</v>
      </c>
      <c r="G1163" s="3" t="s">
        <v>225</v>
      </c>
      <c r="H1163" s="3" t="s">
        <v>226</v>
      </c>
      <c r="I1163" s="3" t="s">
        <v>19</v>
      </c>
      <c r="J1163" s="2">
        <v>550</v>
      </c>
      <c r="K1163" s="2">
        <v>3500</v>
      </c>
      <c r="L1163" s="2">
        <v>3500</v>
      </c>
      <c r="M1163" s="2">
        <v>3500</v>
      </c>
      <c r="N1163" s="3" t="s">
        <v>253</v>
      </c>
      <c r="O1163" s="9" t="s">
        <v>118</v>
      </c>
      <c r="P1163" s="2">
        <f>+Precio_diario_frutas[[#This Row],[Precio promedio ponderado]]/Q1163</f>
        <v>3500</v>
      </c>
      <c r="Q1163" s="2">
        <f>+VLOOKUP(Precio_diario_frutas[[#This Row],[Unidad de comercialización]],Codigos_kg[],2,0)</f>
        <v>1</v>
      </c>
    </row>
    <row r="1164" spans="1:17" x14ac:dyDescent="0.35">
      <c r="A1164" s="8" t="s">
        <v>142</v>
      </c>
      <c r="B1164" s="3" t="str">
        <f>+VLOOKUP(A1164,Codigos_mercados_mayoristas[],2,0)</f>
        <v>Metropolitana</v>
      </c>
      <c r="C1164" s="4">
        <v>44148</v>
      </c>
      <c r="D1164" s="3">
        <f>+VLOOKUP(A1164,Codigos_mercados_mayoristas[],3,0)</f>
        <v>13</v>
      </c>
      <c r="E1164" s="3"/>
      <c r="F1164" s="3" t="str">
        <f>+VLOOKUP(G1164,Codigos_class_frutas[],2,0)</f>
        <v>Oleaginosos</v>
      </c>
      <c r="G1164" s="3" t="s">
        <v>225</v>
      </c>
      <c r="H1164" s="3" t="s">
        <v>226</v>
      </c>
      <c r="I1164" s="3" t="s">
        <v>13</v>
      </c>
      <c r="J1164" s="2">
        <v>540</v>
      </c>
      <c r="K1164" s="2">
        <v>3000</v>
      </c>
      <c r="L1164" s="2">
        <v>2800</v>
      </c>
      <c r="M1164" s="2">
        <v>2967</v>
      </c>
      <c r="N1164" s="3" t="s">
        <v>253</v>
      </c>
      <c r="O1164" s="9" t="s">
        <v>63</v>
      </c>
      <c r="P1164" s="2">
        <f>+Precio_diario_frutas[[#This Row],[Precio promedio ponderado]]/Q1164</f>
        <v>2967</v>
      </c>
      <c r="Q1164" s="2">
        <f>+VLOOKUP(Precio_diario_frutas[[#This Row],[Unidad de comercialización]],Codigos_kg[],2,0)</f>
        <v>1</v>
      </c>
    </row>
    <row r="1165" spans="1:17" x14ac:dyDescent="0.35">
      <c r="A1165" s="8" t="s">
        <v>142</v>
      </c>
      <c r="B1165" s="3" t="str">
        <f>+VLOOKUP(A1165,Codigos_mercados_mayoristas[],2,0)</f>
        <v>Metropolitana</v>
      </c>
      <c r="C1165" s="4">
        <v>44148</v>
      </c>
      <c r="D1165" s="3">
        <f>+VLOOKUP(A1165,Codigos_mercados_mayoristas[],3,0)</f>
        <v>13</v>
      </c>
      <c r="E1165" s="3"/>
      <c r="F1165" s="3" t="str">
        <f>+VLOOKUP(G1165,Codigos_class_frutas[],2,0)</f>
        <v>Oleaginosos</v>
      </c>
      <c r="G1165" s="3" t="s">
        <v>225</v>
      </c>
      <c r="H1165" s="3" t="s">
        <v>226</v>
      </c>
      <c r="I1165" s="3" t="s">
        <v>13</v>
      </c>
      <c r="J1165" s="2">
        <v>450</v>
      </c>
      <c r="K1165" s="2">
        <v>3100</v>
      </c>
      <c r="L1165" s="2">
        <v>3100</v>
      </c>
      <c r="M1165" s="2">
        <v>3100</v>
      </c>
      <c r="N1165" s="3" t="s">
        <v>253</v>
      </c>
      <c r="O1165" s="9" t="s">
        <v>118</v>
      </c>
      <c r="P1165" s="2">
        <f>+Precio_diario_frutas[[#This Row],[Precio promedio ponderado]]/Q1165</f>
        <v>3100</v>
      </c>
      <c r="Q1165" s="2">
        <f>+VLOOKUP(Precio_diario_frutas[[#This Row],[Unidad de comercialización]],Codigos_kg[],2,0)</f>
        <v>1</v>
      </c>
    </row>
    <row r="1166" spans="1:17" x14ac:dyDescent="0.35">
      <c r="A1166" s="8" t="s">
        <v>142</v>
      </c>
      <c r="B1166" s="3" t="str">
        <f>+VLOOKUP(A1166,Codigos_mercados_mayoristas[],2,0)</f>
        <v>Metropolitana</v>
      </c>
      <c r="C1166" s="4">
        <v>44148</v>
      </c>
      <c r="D1166" s="3">
        <f>+VLOOKUP(A1166,Codigos_mercados_mayoristas[],3,0)</f>
        <v>13</v>
      </c>
      <c r="E1166" s="3"/>
      <c r="F1166" s="3" t="str">
        <f>+VLOOKUP(G1166,Codigos_class_frutas[],2,0)</f>
        <v>Oleaginosos</v>
      </c>
      <c r="G1166" s="3" t="s">
        <v>225</v>
      </c>
      <c r="H1166" s="3" t="s">
        <v>226</v>
      </c>
      <c r="I1166" s="3" t="s">
        <v>16</v>
      </c>
      <c r="J1166" s="2">
        <v>80</v>
      </c>
      <c r="K1166" s="2">
        <v>2600</v>
      </c>
      <c r="L1166" s="2">
        <v>2600</v>
      </c>
      <c r="M1166" s="2">
        <v>2600</v>
      </c>
      <c r="N1166" s="3" t="s">
        <v>253</v>
      </c>
      <c r="O1166" s="9" t="s">
        <v>63</v>
      </c>
      <c r="P1166" s="2">
        <f>+Precio_diario_frutas[[#This Row],[Precio promedio ponderado]]/Q1166</f>
        <v>2600</v>
      </c>
      <c r="Q1166" s="2">
        <f>+VLOOKUP(Precio_diario_frutas[[#This Row],[Unidad de comercialización]],Codigos_kg[],2,0)</f>
        <v>1</v>
      </c>
    </row>
    <row r="1167" spans="1:17" x14ac:dyDescent="0.35">
      <c r="A1167" s="8" t="s">
        <v>142</v>
      </c>
      <c r="B1167" s="3" t="str">
        <f>+VLOOKUP(A1167,Codigos_mercados_mayoristas[],2,0)</f>
        <v>Metropolitana</v>
      </c>
      <c r="C1167" s="4">
        <v>44148</v>
      </c>
      <c r="D1167" s="3">
        <f>+VLOOKUP(A1167,Codigos_mercados_mayoristas[],3,0)</f>
        <v>13</v>
      </c>
      <c r="E1167" s="3"/>
      <c r="F1167" s="3" t="str">
        <f>+VLOOKUP(G1167,Codigos_class_frutas[],2,0)</f>
        <v>Frutos de pepita</v>
      </c>
      <c r="G1167" s="3" t="s">
        <v>242</v>
      </c>
      <c r="H1167" s="3" t="s">
        <v>243</v>
      </c>
      <c r="I1167" s="3" t="s">
        <v>19</v>
      </c>
      <c r="J1167" s="2">
        <v>18</v>
      </c>
      <c r="K1167" s="2">
        <v>270000</v>
      </c>
      <c r="L1167" s="2">
        <v>270000</v>
      </c>
      <c r="M1167" s="2">
        <v>270000</v>
      </c>
      <c r="N1167" s="3" t="s">
        <v>270</v>
      </c>
      <c r="O1167" s="9" t="s">
        <v>123</v>
      </c>
      <c r="P1167" s="2">
        <f>+Precio_diario_frutas[[#This Row],[Precio promedio ponderado]]/Q1167</f>
        <v>600</v>
      </c>
      <c r="Q1167" s="2">
        <f>+VLOOKUP(Precio_diario_frutas[[#This Row],[Unidad de comercialización]],Codigos_kg[],2,0)</f>
        <v>450</v>
      </c>
    </row>
    <row r="1168" spans="1:17" x14ac:dyDescent="0.35">
      <c r="A1168" s="8" t="s">
        <v>142</v>
      </c>
      <c r="B1168" s="3" t="str">
        <f>+VLOOKUP(A1168,Codigos_mercados_mayoristas[],2,0)</f>
        <v>Metropolitana</v>
      </c>
      <c r="C1168" s="4">
        <v>44148</v>
      </c>
      <c r="D1168" s="3">
        <f>+VLOOKUP(A1168,Codigos_mercados_mayoristas[],3,0)</f>
        <v>13</v>
      </c>
      <c r="E1168" s="3"/>
      <c r="F1168" s="3" t="str">
        <f>+VLOOKUP(G1168,Codigos_class_frutas[],2,0)</f>
        <v>Frutos de pepita</v>
      </c>
      <c r="G1168" s="3" t="s">
        <v>242</v>
      </c>
      <c r="H1168" s="3" t="s">
        <v>243</v>
      </c>
      <c r="I1168" s="3" t="s">
        <v>13</v>
      </c>
      <c r="J1168" s="2">
        <v>14</v>
      </c>
      <c r="K1168" s="2">
        <v>240000</v>
      </c>
      <c r="L1168" s="2">
        <v>240000</v>
      </c>
      <c r="M1168" s="2">
        <v>240000</v>
      </c>
      <c r="N1168" s="3" t="s">
        <v>270</v>
      </c>
      <c r="O1168" s="9" t="s">
        <v>123</v>
      </c>
      <c r="P1168" s="2">
        <f>+Precio_diario_frutas[[#This Row],[Precio promedio ponderado]]/Q1168</f>
        <v>533.33333333333337</v>
      </c>
      <c r="Q1168" s="2">
        <f>+VLOOKUP(Precio_diario_frutas[[#This Row],[Unidad de comercialización]],Codigos_kg[],2,0)</f>
        <v>450</v>
      </c>
    </row>
    <row r="1169" spans="1:17" x14ac:dyDescent="0.35">
      <c r="A1169" s="8" t="s">
        <v>142</v>
      </c>
      <c r="B1169" s="3" t="str">
        <f>+VLOOKUP(A1169,Codigos_mercados_mayoristas[],2,0)</f>
        <v>Metropolitana</v>
      </c>
      <c r="C1169" s="4">
        <v>44148</v>
      </c>
      <c r="D1169" s="3">
        <f>+VLOOKUP(A1169,Codigos_mercados_mayoristas[],3,0)</f>
        <v>13</v>
      </c>
      <c r="E1169" s="3"/>
      <c r="F1169" s="3" t="str">
        <f>+VLOOKUP(G1169,Codigos_class_frutas[],2,0)</f>
        <v>Tropicales y subtropicales</v>
      </c>
      <c r="G1169" s="3" t="s">
        <v>198</v>
      </c>
      <c r="H1169" s="3" t="s">
        <v>246</v>
      </c>
      <c r="I1169" s="3" t="s">
        <v>200</v>
      </c>
      <c r="J1169" s="2">
        <v>175</v>
      </c>
      <c r="K1169" s="2">
        <v>20000</v>
      </c>
      <c r="L1169" s="2">
        <v>20000</v>
      </c>
      <c r="M1169" s="2">
        <v>20000</v>
      </c>
      <c r="N1169" s="3" t="s">
        <v>88</v>
      </c>
      <c r="O1169" s="9" t="s">
        <v>206</v>
      </c>
      <c r="P1169" s="2">
        <f>+Precio_diario_frutas[[#This Row],[Precio promedio ponderado]]/Q1169</f>
        <v>2000</v>
      </c>
      <c r="Q1169" s="2">
        <f>+VLOOKUP(Precio_diario_frutas[[#This Row],[Unidad de comercialización]],Codigos_kg[],2,0)</f>
        <v>10</v>
      </c>
    </row>
    <row r="1170" spans="1:17" x14ac:dyDescent="0.35">
      <c r="A1170" s="8" t="s">
        <v>142</v>
      </c>
      <c r="B1170" s="3" t="str">
        <f>+VLOOKUP(A1170,Codigos_mercados_mayoristas[],2,0)</f>
        <v>Metropolitana</v>
      </c>
      <c r="C1170" s="4">
        <v>44148</v>
      </c>
      <c r="D1170" s="3">
        <f>+VLOOKUP(A1170,Codigos_mercados_mayoristas[],3,0)</f>
        <v>13</v>
      </c>
      <c r="E1170" s="3"/>
      <c r="F1170" s="3" t="str">
        <f>+VLOOKUP(G1170,Codigos_class_frutas[],2,0)</f>
        <v>Tropicales y subtropicales</v>
      </c>
      <c r="G1170" s="3" t="s">
        <v>198</v>
      </c>
      <c r="H1170" s="3" t="s">
        <v>246</v>
      </c>
      <c r="I1170" s="3" t="s">
        <v>19</v>
      </c>
      <c r="J1170" s="2">
        <v>175</v>
      </c>
      <c r="K1170" s="2">
        <v>20000</v>
      </c>
      <c r="L1170" s="2">
        <v>20000</v>
      </c>
      <c r="M1170" s="2">
        <v>20000</v>
      </c>
      <c r="N1170" s="3" t="s">
        <v>25</v>
      </c>
      <c r="O1170" s="9" t="s">
        <v>206</v>
      </c>
      <c r="P1170" s="2">
        <f>+Precio_diario_frutas[[#This Row],[Precio promedio ponderado]]/Q1170</f>
        <v>1666.6666666666667</v>
      </c>
      <c r="Q1170" s="2">
        <f>+VLOOKUP(Precio_diario_frutas[[#This Row],[Unidad de comercialización]],Codigos_kg[],2,0)</f>
        <v>12</v>
      </c>
    </row>
    <row r="1171" spans="1:17" x14ac:dyDescent="0.35">
      <c r="A1171" s="8" t="s">
        <v>142</v>
      </c>
      <c r="B1171" s="3" t="str">
        <f>+VLOOKUP(A1171,Codigos_mercados_mayoristas[],2,0)</f>
        <v>Metropolitana</v>
      </c>
      <c r="C1171" s="4">
        <v>44148</v>
      </c>
      <c r="D1171" s="3">
        <f>+VLOOKUP(A1171,Codigos_mercados_mayoristas[],3,0)</f>
        <v>13</v>
      </c>
      <c r="E1171" s="3"/>
      <c r="F1171" s="3" t="str">
        <f>+VLOOKUP(G1171,Codigos_class_frutas[],2,0)</f>
        <v>Tropicales y subtropicales</v>
      </c>
      <c r="G1171" s="3" t="s">
        <v>198</v>
      </c>
      <c r="H1171" s="3" t="s">
        <v>246</v>
      </c>
      <c r="I1171" s="3" t="s">
        <v>13</v>
      </c>
      <c r="J1171" s="2">
        <v>175</v>
      </c>
      <c r="K1171" s="2">
        <v>20000</v>
      </c>
      <c r="L1171" s="2">
        <v>20000</v>
      </c>
      <c r="M1171" s="2">
        <v>20000</v>
      </c>
      <c r="N1171" s="3" t="s">
        <v>202</v>
      </c>
      <c r="O1171" s="9" t="s">
        <v>206</v>
      </c>
      <c r="P1171" s="2">
        <f>+Precio_diario_frutas[[#This Row],[Precio promedio ponderado]]/Q1171</f>
        <v>1428.5714285714287</v>
      </c>
      <c r="Q1171" s="2">
        <f>+VLOOKUP(Precio_diario_frutas[[#This Row],[Unidad de comercialización]],Codigos_kg[],2,0)</f>
        <v>14</v>
      </c>
    </row>
    <row r="1172" spans="1:17" x14ac:dyDescent="0.35">
      <c r="A1172" s="8" t="s">
        <v>142</v>
      </c>
      <c r="B1172" s="3" t="str">
        <f>+VLOOKUP(A1172,Codigos_mercados_mayoristas[],2,0)</f>
        <v>Metropolitana</v>
      </c>
      <c r="C1172" s="4">
        <v>44148</v>
      </c>
      <c r="D1172" s="3">
        <f>+VLOOKUP(A1172,Codigos_mercados_mayoristas[],3,0)</f>
        <v>13</v>
      </c>
      <c r="E1172" s="3"/>
      <c r="F1172" s="3" t="str">
        <f>+VLOOKUP(G1172,Codigos_class_frutas[],2,0)</f>
        <v>Tropicales y subtropicales</v>
      </c>
      <c r="G1172" s="3" t="s">
        <v>204</v>
      </c>
      <c r="H1172" s="3" t="s">
        <v>12</v>
      </c>
      <c r="I1172" s="3" t="s">
        <v>247</v>
      </c>
      <c r="J1172" s="2">
        <v>730</v>
      </c>
      <c r="K1172" s="2">
        <v>11000</v>
      </c>
      <c r="L1172" s="2">
        <v>9000</v>
      </c>
      <c r="M1172" s="2">
        <v>10315</v>
      </c>
      <c r="N1172" s="3" t="s">
        <v>147</v>
      </c>
      <c r="O1172" s="9" t="s">
        <v>206</v>
      </c>
      <c r="P1172" s="2">
        <f>+Precio_diario_frutas[[#This Row],[Precio promedio ponderado]]/Q1172</f>
        <v>515.75</v>
      </c>
      <c r="Q1172" s="2">
        <f>+VLOOKUP(Precio_diario_frutas[[#This Row],[Unidad de comercialización]],Codigos_kg[],2,0)</f>
        <v>20</v>
      </c>
    </row>
    <row r="1173" spans="1:17" x14ac:dyDescent="0.35">
      <c r="A1173" s="8" t="s">
        <v>142</v>
      </c>
      <c r="B1173" s="3" t="str">
        <f>+VLOOKUP(A1173,Codigos_mercados_mayoristas[],2,0)</f>
        <v>Metropolitana</v>
      </c>
      <c r="C1173" s="4">
        <v>44148</v>
      </c>
      <c r="D1173" s="3">
        <f>+VLOOKUP(A1173,Codigos_mercados_mayoristas[],3,0)</f>
        <v>13</v>
      </c>
      <c r="E1173" s="3"/>
      <c r="F1173" s="3" t="str">
        <f>+VLOOKUP(G1173,Codigos_class_frutas[],2,0)</f>
        <v>Tropicales y subtropicales</v>
      </c>
      <c r="G1173" s="3" t="s">
        <v>204</v>
      </c>
      <c r="H1173" s="3" t="s">
        <v>12</v>
      </c>
      <c r="I1173" s="3" t="s">
        <v>205</v>
      </c>
      <c r="J1173" s="2">
        <v>960</v>
      </c>
      <c r="K1173" s="2">
        <v>12000</v>
      </c>
      <c r="L1173" s="2">
        <v>11000</v>
      </c>
      <c r="M1173" s="2">
        <v>11417</v>
      </c>
      <c r="N1173" s="3" t="s">
        <v>147</v>
      </c>
      <c r="O1173" s="9" t="s">
        <v>206</v>
      </c>
      <c r="P1173" s="2">
        <f>+Precio_diario_frutas[[#This Row],[Precio promedio ponderado]]/Q1173</f>
        <v>570.85</v>
      </c>
      <c r="Q1173" s="2">
        <f>+VLOOKUP(Precio_diario_frutas[[#This Row],[Unidad de comercialización]],Codigos_kg[],2,0)</f>
        <v>20</v>
      </c>
    </row>
    <row r="1174" spans="1:17" x14ac:dyDescent="0.35">
      <c r="A1174" s="8" t="s">
        <v>142</v>
      </c>
      <c r="B1174" s="3" t="str">
        <f>+VLOOKUP(A1174,Codigos_mercados_mayoristas[],2,0)</f>
        <v>Metropolitana</v>
      </c>
      <c r="C1174" s="4">
        <v>44148</v>
      </c>
      <c r="D1174" s="3">
        <f>+VLOOKUP(A1174,Codigos_mercados_mayoristas[],3,0)</f>
        <v>13</v>
      </c>
      <c r="E1174" s="3"/>
      <c r="F1174" s="3" t="str">
        <f>+VLOOKUP(G1174,Codigos_class_frutas[],2,0)</f>
        <v>Tropicales y subtropicales</v>
      </c>
      <c r="G1174" s="3" t="s">
        <v>204</v>
      </c>
      <c r="H1174" s="3" t="s">
        <v>12</v>
      </c>
      <c r="I1174" s="3" t="s">
        <v>275</v>
      </c>
      <c r="J1174" s="2">
        <v>890</v>
      </c>
      <c r="K1174" s="2">
        <v>13000</v>
      </c>
      <c r="L1174" s="2">
        <v>12500</v>
      </c>
      <c r="M1174" s="2">
        <v>12865</v>
      </c>
      <c r="N1174" s="3" t="s">
        <v>147</v>
      </c>
      <c r="O1174" s="9" t="s">
        <v>206</v>
      </c>
      <c r="P1174" s="2">
        <f>+Precio_diario_frutas[[#This Row],[Precio promedio ponderado]]/Q1174</f>
        <v>643.25</v>
      </c>
      <c r="Q1174" s="2">
        <f>+VLOOKUP(Precio_diario_frutas[[#This Row],[Unidad de comercialización]],Codigos_kg[],2,0)</f>
        <v>20</v>
      </c>
    </row>
    <row r="1175" spans="1:17" x14ac:dyDescent="0.35">
      <c r="A1175" s="8" t="s">
        <v>142</v>
      </c>
      <c r="B1175" s="11" t="str">
        <f>+VLOOKUP(A1175,Codigos_mercados_mayoristas[],2,0)</f>
        <v>Metropolitana</v>
      </c>
      <c r="C1175" s="4">
        <v>44148</v>
      </c>
      <c r="D1175" s="11">
        <f>+VLOOKUP(A1175,Codigos_mercados_mayoristas[],3,0)</f>
        <v>13</v>
      </c>
      <c r="E1175" s="11"/>
      <c r="F1175" s="11" t="str">
        <f>+VLOOKUP(G1175,Codigos_class_frutas[],2,0)</f>
        <v>Tropicales y subtropicales</v>
      </c>
      <c r="G1175" s="11" t="s">
        <v>204</v>
      </c>
      <c r="H1175" s="11" t="s">
        <v>12</v>
      </c>
      <c r="I1175" s="11" t="s">
        <v>255</v>
      </c>
      <c r="J1175" s="13">
        <v>2860</v>
      </c>
      <c r="K1175" s="13">
        <v>14500</v>
      </c>
      <c r="L1175" s="13">
        <v>13000</v>
      </c>
      <c r="M1175" s="13">
        <v>13801</v>
      </c>
      <c r="N1175" s="11" t="s">
        <v>147</v>
      </c>
      <c r="O1175" s="14" t="s">
        <v>206</v>
      </c>
      <c r="P1175" s="2">
        <f>+Precio_diario_frutas[[#This Row],[Precio promedio ponderado]]/Q1175</f>
        <v>690.05</v>
      </c>
      <c r="Q1175" s="2">
        <f>+VLOOKUP(Precio_diario_frutas[[#This Row],[Unidad de comercialización]],Codigos_kg[],2,0)</f>
        <v>20</v>
      </c>
    </row>
    <row r="1176" spans="1:17" x14ac:dyDescent="0.35">
      <c r="A1176" s="10" t="s">
        <v>174</v>
      </c>
      <c r="B1176" s="3" t="str">
        <f>+VLOOKUP(A1176,Codigos_mercados_mayoristas[],2,0)</f>
        <v>Metropolitana</v>
      </c>
      <c r="C1176" s="4">
        <v>44148</v>
      </c>
      <c r="D1176" s="3">
        <f>+VLOOKUP(A1176,Codigos_mercados_mayoristas[],3,0)</f>
        <v>13</v>
      </c>
      <c r="E1176" s="3"/>
      <c r="F1176" s="3" t="str">
        <f>+VLOOKUP(G1176,Codigos_class_frutas[],2,0)</f>
        <v>Berries</v>
      </c>
      <c r="G1176" s="3" t="s">
        <v>207</v>
      </c>
      <c r="H1176" s="3" t="s">
        <v>12</v>
      </c>
      <c r="I1176" s="3" t="s">
        <v>19</v>
      </c>
      <c r="J1176" s="2">
        <v>120</v>
      </c>
      <c r="K1176" s="2">
        <v>8000</v>
      </c>
      <c r="L1176" s="2">
        <v>8000</v>
      </c>
      <c r="M1176" s="2">
        <v>8000</v>
      </c>
      <c r="N1176" s="3" t="s">
        <v>208</v>
      </c>
      <c r="O1176" s="9" t="s">
        <v>45</v>
      </c>
      <c r="P1176" s="2">
        <f>+Precio_diario_frutas[[#This Row],[Precio promedio ponderado]]/Q1176</f>
        <v>4000</v>
      </c>
      <c r="Q1176" s="2">
        <f>+VLOOKUP(Precio_diario_frutas[[#This Row],[Unidad de comercialización]],Codigos_kg[],2,0)</f>
        <v>2</v>
      </c>
    </row>
    <row r="1177" spans="1:17" x14ac:dyDescent="0.35">
      <c r="A1177" s="10" t="s">
        <v>174</v>
      </c>
      <c r="B1177" s="3" t="str">
        <f>+VLOOKUP(A1177,Codigos_mercados_mayoristas[],2,0)</f>
        <v>Metropolitana</v>
      </c>
      <c r="C1177" s="4">
        <v>44148</v>
      </c>
      <c r="D1177" s="3">
        <f>+VLOOKUP(A1177,Codigos_mercados_mayoristas[],3,0)</f>
        <v>13</v>
      </c>
      <c r="E1177" s="3"/>
      <c r="F1177" s="3" t="str">
        <f>+VLOOKUP(G1177,Codigos_class_frutas[],2,0)</f>
        <v>Berries</v>
      </c>
      <c r="G1177" s="3" t="s">
        <v>207</v>
      </c>
      <c r="H1177" s="3" t="s">
        <v>12</v>
      </c>
      <c r="I1177" s="3" t="s">
        <v>19</v>
      </c>
      <c r="J1177" s="2">
        <v>100</v>
      </c>
      <c r="K1177" s="2">
        <v>7000</v>
      </c>
      <c r="L1177" s="2">
        <v>7000</v>
      </c>
      <c r="M1177" s="2">
        <v>7000</v>
      </c>
      <c r="N1177" s="3" t="s">
        <v>208</v>
      </c>
      <c r="O1177" s="9" t="s">
        <v>125</v>
      </c>
      <c r="P1177" s="2">
        <f>+Precio_diario_frutas[[#This Row],[Precio promedio ponderado]]/Q1177</f>
        <v>3500</v>
      </c>
      <c r="Q1177" s="2">
        <f>+VLOOKUP(Precio_diario_frutas[[#This Row],[Unidad de comercialización]],Codigos_kg[],2,0)</f>
        <v>2</v>
      </c>
    </row>
    <row r="1178" spans="1:17" x14ac:dyDescent="0.35">
      <c r="A1178" s="10" t="s">
        <v>174</v>
      </c>
      <c r="B1178" s="3" t="str">
        <f>+VLOOKUP(A1178,Codigos_mercados_mayoristas[],2,0)</f>
        <v>Metropolitana</v>
      </c>
      <c r="C1178" s="4">
        <v>44148</v>
      </c>
      <c r="D1178" s="3">
        <f>+VLOOKUP(A1178,Codigos_mercados_mayoristas[],3,0)</f>
        <v>13</v>
      </c>
      <c r="E1178" s="3"/>
      <c r="F1178" s="3" t="str">
        <f>+VLOOKUP(G1178,Codigos_class_frutas[],2,0)</f>
        <v>Berries</v>
      </c>
      <c r="G1178" s="3" t="s">
        <v>207</v>
      </c>
      <c r="H1178" s="3" t="s">
        <v>12</v>
      </c>
      <c r="I1178" s="3" t="s">
        <v>13</v>
      </c>
      <c r="J1178" s="2">
        <v>150</v>
      </c>
      <c r="K1178" s="2">
        <v>6000</v>
      </c>
      <c r="L1178" s="2">
        <v>6000</v>
      </c>
      <c r="M1178" s="2">
        <v>6000</v>
      </c>
      <c r="N1178" s="3" t="s">
        <v>208</v>
      </c>
      <c r="O1178" s="9" t="s">
        <v>45</v>
      </c>
      <c r="P1178" s="2">
        <f>+Precio_diario_frutas[[#This Row],[Precio promedio ponderado]]/Q1178</f>
        <v>3000</v>
      </c>
      <c r="Q1178" s="2">
        <f>+VLOOKUP(Precio_diario_frutas[[#This Row],[Unidad de comercialización]],Codigos_kg[],2,0)</f>
        <v>2</v>
      </c>
    </row>
    <row r="1179" spans="1:17" x14ac:dyDescent="0.35">
      <c r="A1179" s="10" t="s">
        <v>174</v>
      </c>
      <c r="B1179" s="3" t="str">
        <f>+VLOOKUP(A1179,Codigos_mercados_mayoristas[],2,0)</f>
        <v>Metropolitana</v>
      </c>
      <c r="C1179" s="4">
        <v>44148</v>
      </c>
      <c r="D1179" s="3">
        <f>+VLOOKUP(A1179,Codigos_mercados_mayoristas[],3,0)</f>
        <v>13</v>
      </c>
      <c r="E1179" s="3"/>
      <c r="F1179" s="3" t="str">
        <f>+VLOOKUP(G1179,Codigos_class_frutas[],2,0)</f>
        <v>Frutos de hueso (carozo)</v>
      </c>
      <c r="G1179" s="3" t="s">
        <v>281</v>
      </c>
      <c r="H1179" s="3" t="s">
        <v>282</v>
      </c>
      <c r="I1179" s="3" t="s">
        <v>19</v>
      </c>
      <c r="J1179" s="2">
        <v>150</v>
      </c>
      <c r="K1179" s="2">
        <v>15000</v>
      </c>
      <c r="L1179" s="2">
        <v>15000</v>
      </c>
      <c r="M1179" s="2">
        <v>15000</v>
      </c>
      <c r="N1179" s="3" t="s">
        <v>283</v>
      </c>
      <c r="O1179" s="9" t="s">
        <v>118</v>
      </c>
      <c r="P1179" s="2">
        <f>+Precio_diario_frutas[[#This Row],[Precio promedio ponderado]]/Q1179</f>
        <v>3000</v>
      </c>
      <c r="Q1179" s="2">
        <f>+VLOOKUP(Precio_diario_frutas[[#This Row],[Unidad de comercialización]],Codigos_kg[],2,0)</f>
        <v>5</v>
      </c>
    </row>
    <row r="1180" spans="1:17" x14ac:dyDescent="0.35">
      <c r="A1180" s="10" t="s">
        <v>174</v>
      </c>
      <c r="B1180" s="3" t="str">
        <f>+VLOOKUP(A1180,Codigos_mercados_mayoristas[],2,0)</f>
        <v>Metropolitana</v>
      </c>
      <c r="C1180" s="4">
        <v>44148</v>
      </c>
      <c r="D1180" s="3">
        <f>+VLOOKUP(A1180,Codigos_mercados_mayoristas[],3,0)</f>
        <v>13</v>
      </c>
      <c r="E1180" s="3"/>
      <c r="F1180" s="3" t="str">
        <f>+VLOOKUP(G1180,Codigos_class_frutas[],2,0)</f>
        <v>Otros</v>
      </c>
      <c r="G1180" s="3" t="s">
        <v>209</v>
      </c>
      <c r="H1180" s="3" t="s">
        <v>210</v>
      </c>
      <c r="I1180" s="3" t="s">
        <v>200</v>
      </c>
      <c r="J1180" s="2">
        <v>45</v>
      </c>
      <c r="K1180" s="2">
        <v>20000</v>
      </c>
      <c r="L1180" s="2">
        <v>20000</v>
      </c>
      <c r="M1180" s="2">
        <v>20000</v>
      </c>
      <c r="N1180" s="3" t="s">
        <v>220</v>
      </c>
      <c r="O1180" s="9" t="s">
        <v>139</v>
      </c>
      <c r="P1180" s="2">
        <f>+Precio_diario_frutas[[#This Row],[Precio promedio ponderado]]/Q1180</f>
        <v>2000</v>
      </c>
      <c r="Q1180" s="2">
        <f>+VLOOKUP(Precio_diario_frutas[[#This Row],[Unidad de comercialización]],Codigos_kg[],2,0)</f>
        <v>10</v>
      </c>
    </row>
    <row r="1181" spans="1:17" x14ac:dyDescent="0.35">
      <c r="A1181" s="10" t="s">
        <v>174</v>
      </c>
      <c r="B1181" s="3" t="str">
        <f>+VLOOKUP(A1181,Codigos_mercados_mayoristas[],2,0)</f>
        <v>Metropolitana</v>
      </c>
      <c r="C1181" s="4">
        <v>44148</v>
      </c>
      <c r="D1181" s="3">
        <f>+VLOOKUP(A1181,Codigos_mercados_mayoristas[],3,0)</f>
        <v>13</v>
      </c>
      <c r="E1181" s="3"/>
      <c r="F1181" s="3" t="str">
        <f>+VLOOKUP(G1181,Codigos_class_frutas[],2,0)</f>
        <v>Otros</v>
      </c>
      <c r="G1181" s="3" t="s">
        <v>209</v>
      </c>
      <c r="H1181" s="3" t="s">
        <v>210</v>
      </c>
      <c r="I1181" s="3" t="s">
        <v>235</v>
      </c>
      <c r="J1181" s="2">
        <v>45</v>
      </c>
      <c r="K1181" s="2">
        <v>22000</v>
      </c>
      <c r="L1181" s="2">
        <v>22000</v>
      </c>
      <c r="M1181" s="2">
        <v>22000</v>
      </c>
      <c r="N1181" s="3" t="s">
        <v>220</v>
      </c>
      <c r="O1181" s="9" t="s">
        <v>139</v>
      </c>
      <c r="P1181" s="2">
        <f>+Precio_diario_frutas[[#This Row],[Precio promedio ponderado]]/Q1181</f>
        <v>2200</v>
      </c>
      <c r="Q1181" s="2">
        <f>+VLOOKUP(Precio_diario_frutas[[#This Row],[Unidad de comercialización]],Codigos_kg[],2,0)</f>
        <v>10</v>
      </c>
    </row>
    <row r="1182" spans="1:17" x14ac:dyDescent="0.35">
      <c r="A1182" s="10" t="s">
        <v>174</v>
      </c>
      <c r="B1182" s="3" t="str">
        <f>+VLOOKUP(A1182,Codigos_mercados_mayoristas[],2,0)</f>
        <v>Metropolitana</v>
      </c>
      <c r="C1182" s="4">
        <v>44148</v>
      </c>
      <c r="D1182" s="3">
        <f>+VLOOKUP(A1182,Codigos_mercados_mayoristas[],3,0)</f>
        <v>13</v>
      </c>
      <c r="E1182" s="3"/>
      <c r="F1182" s="3" t="str">
        <f>+VLOOKUP(G1182,Codigos_class_frutas[],2,0)</f>
        <v>Otros</v>
      </c>
      <c r="G1182" s="3" t="s">
        <v>209</v>
      </c>
      <c r="H1182" s="3" t="s">
        <v>210</v>
      </c>
      <c r="I1182" s="3" t="s">
        <v>19</v>
      </c>
      <c r="J1182" s="2">
        <v>90</v>
      </c>
      <c r="K1182" s="2">
        <v>18000</v>
      </c>
      <c r="L1182" s="2">
        <v>18000</v>
      </c>
      <c r="M1182" s="2">
        <v>18000</v>
      </c>
      <c r="N1182" s="3" t="s">
        <v>220</v>
      </c>
      <c r="O1182" s="9" t="s">
        <v>139</v>
      </c>
      <c r="P1182" s="2">
        <f>+Precio_diario_frutas[[#This Row],[Precio promedio ponderado]]/Q1182</f>
        <v>1800</v>
      </c>
      <c r="Q1182" s="2">
        <f>+VLOOKUP(Precio_diario_frutas[[#This Row],[Unidad de comercialización]],Codigos_kg[],2,0)</f>
        <v>10</v>
      </c>
    </row>
    <row r="1183" spans="1:17" x14ac:dyDescent="0.35">
      <c r="A1183" s="10" t="s">
        <v>174</v>
      </c>
      <c r="B1183" s="3" t="str">
        <f>+VLOOKUP(A1183,Codigos_mercados_mayoristas[],2,0)</f>
        <v>Metropolitana</v>
      </c>
      <c r="C1183" s="4">
        <v>44148</v>
      </c>
      <c r="D1183" s="3">
        <f>+VLOOKUP(A1183,Codigos_mercados_mayoristas[],3,0)</f>
        <v>13</v>
      </c>
      <c r="E1183" s="3"/>
      <c r="F1183" s="3" t="str">
        <f>+VLOOKUP(G1183,Codigos_class_frutas[],2,0)</f>
        <v>Otros</v>
      </c>
      <c r="G1183" s="3" t="s">
        <v>209</v>
      </c>
      <c r="H1183" s="3" t="s">
        <v>210</v>
      </c>
      <c r="I1183" s="3" t="s">
        <v>13</v>
      </c>
      <c r="J1183" s="2">
        <v>45</v>
      </c>
      <c r="K1183" s="2">
        <v>15000</v>
      </c>
      <c r="L1183" s="2">
        <v>15000</v>
      </c>
      <c r="M1183" s="2">
        <v>15000</v>
      </c>
      <c r="N1183" s="3" t="s">
        <v>220</v>
      </c>
      <c r="O1183" s="9" t="s">
        <v>139</v>
      </c>
      <c r="P1183" s="2">
        <f>+Precio_diario_frutas[[#This Row],[Precio promedio ponderado]]/Q1183</f>
        <v>1500</v>
      </c>
      <c r="Q1183" s="2">
        <f>+VLOOKUP(Precio_diario_frutas[[#This Row],[Unidad de comercialización]],Codigos_kg[],2,0)</f>
        <v>10</v>
      </c>
    </row>
    <row r="1184" spans="1:17" x14ac:dyDescent="0.35">
      <c r="A1184" s="10" t="s">
        <v>174</v>
      </c>
      <c r="B1184" s="3" t="str">
        <f>+VLOOKUP(A1184,Codigos_mercados_mayoristas[],2,0)</f>
        <v>Metropolitana</v>
      </c>
      <c r="C1184" s="4">
        <v>44148</v>
      </c>
      <c r="D1184" s="3">
        <f>+VLOOKUP(A1184,Codigos_mercados_mayoristas[],3,0)</f>
        <v>13</v>
      </c>
      <c r="E1184" s="3"/>
      <c r="F1184" s="3" t="str">
        <f>+VLOOKUP(G1184,Codigos_class_frutas[],2,0)</f>
        <v>Otros</v>
      </c>
      <c r="G1184" s="3" t="s">
        <v>209</v>
      </c>
      <c r="H1184" s="3" t="s">
        <v>210</v>
      </c>
      <c r="I1184" s="3" t="s">
        <v>16</v>
      </c>
      <c r="J1184" s="2">
        <v>45</v>
      </c>
      <c r="K1184" s="2">
        <v>12000</v>
      </c>
      <c r="L1184" s="2">
        <v>12000</v>
      </c>
      <c r="M1184" s="2">
        <v>12000</v>
      </c>
      <c r="N1184" s="3" t="s">
        <v>220</v>
      </c>
      <c r="O1184" s="9" t="s">
        <v>139</v>
      </c>
      <c r="P1184" s="2">
        <f>+Precio_diario_frutas[[#This Row],[Precio promedio ponderado]]/Q1184</f>
        <v>1200</v>
      </c>
      <c r="Q1184" s="2">
        <f>+VLOOKUP(Precio_diario_frutas[[#This Row],[Unidad de comercialización]],Codigos_kg[],2,0)</f>
        <v>10</v>
      </c>
    </row>
    <row r="1185" spans="1:17" x14ac:dyDescent="0.35">
      <c r="A1185" s="10" t="s">
        <v>174</v>
      </c>
      <c r="B1185" s="3" t="str">
        <f>+VLOOKUP(A1185,Codigos_mercados_mayoristas[],2,0)</f>
        <v>Metropolitana</v>
      </c>
      <c r="C1185" s="4">
        <v>44148</v>
      </c>
      <c r="D1185" s="3">
        <f>+VLOOKUP(A1185,Codigos_mercados_mayoristas[],3,0)</f>
        <v>13</v>
      </c>
      <c r="E1185" s="3"/>
      <c r="F1185" s="3" t="str">
        <f>+VLOOKUP(G1185,Codigos_class_frutas[],2,0)</f>
        <v>Berries</v>
      </c>
      <c r="G1185" s="3" t="s">
        <v>212</v>
      </c>
      <c r="H1185" s="3" t="s">
        <v>12</v>
      </c>
      <c r="I1185" s="3" t="s">
        <v>200</v>
      </c>
      <c r="J1185" s="2">
        <v>5900</v>
      </c>
      <c r="K1185" s="2">
        <v>6500</v>
      </c>
      <c r="L1185" s="2">
        <v>5500</v>
      </c>
      <c r="M1185" s="2">
        <v>5817</v>
      </c>
      <c r="N1185" s="3" t="s">
        <v>213</v>
      </c>
      <c r="O1185" s="9" t="s">
        <v>155</v>
      </c>
      <c r="P1185" s="2">
        <f>+Precio_diario_frutas[[#This Row],[Precio promedio ponderado]]/Q1185</f>
        <v>831</v>
      </c>
      <c r="Q1185" s="2">
        <f>+VLOOKUP(Precio_diario_frutas[[#This Row],[Unidad de comercialización]],Codigos_kg[],2,0)</f>
        <v>7</v>
      </c>
    </row>
    <row r="1186" spans="1:17" x14ac:dyDescent="0.35">
      <c r="A1186" s="10" t="s">
        <v>174</v>
      </c>
      <c r="B1186" s="3" t="str">
        <f>+VLOOKUP(A1186,Codigos_mercados_mayoristas[],2,0)</f>
        <v>Metropolitana</v>
      </c>
      <c r="C1186" s="4">
        <v>44148</v>
      </c>
      <c r="D1186" s="3">
        <f>+VLOOKUP(A1186,Codigos_mercados_mayoristas[],3,0)</f>
        <v>13</v>
      </c>
      <c r="E1186" s="3"/>
      <c r="F1186" s="3" t="str">
        <f>+VLOOKUP(G1186,Codigos_class_frutas[],2,0)</f>
        <v>Berries</v>
      </c>
      <c r="G1186" s="3" t="s">
        <v>212</v>
      </c>
      <c r="H1186" s="3" t="s">
        <v>12</v>
      </c>
      <c r="I1186" s="3" t="s">
        <v>19</v>
      </c>
      <c r="J1186" s="2">
        <v>4300</v>
      </c>
      <c r="K1186" s="2">
        <v>5000</v>
      </c>
      <c r="L1186" s="2">
        <v>4000</v>
      </c>
      <c r="M1186" s="2">
        <v>4663</v>
      </c>
      <c r="N1186" s="3" t="s">
        <v>213</v>
      </c>
      <c r="O1186" s="9" t="s">
        <v>155</v>
      </c>
      <c r="P1186" s="2">
        <f>+Precio_diario_frutas[[#This Row],[Precio promedio ponderado]]/Q1186</f>
        <v>666.14285714285711</v>
      </c>
      <c r="Q1186" s="2">
        <f>+VLOOKUP(Precio_diario_frutas[[#This Row],[Unidad de comercialización]],Codigos_kg[],2,0)</f>
        <v>7</v>
      </c>
    </row>
    <row r="1187" spans="1:17" x14ac:dyDescent="0.35">
      <c r="A1187" s="10" t="s">
        <v>174</v>
      </c>
      <c r="B1187" s="3" t="str">
        <f>+VLOOKUP(A1187,Codigos_mercados_mayoristas[],2,0)</f>
        <v>Metropolitana</v>
      </c>
      <c r="C1187" s="4">
        <v>44148</v>
      </c>
      <c r="D1187" s="3">
        <f>+VLOOKUP(A1187,Codigos_mercados_mayoristas[],3,0)</f>
        <v>13</v>
      </c>
      <c r="E1187" s="3"/>
      <c r="F1187" s="3" t="str">
        <f>+VLOOKUP(G1187,Codigos_class_frutas[],2,0)</f>
        <v>Berries</v>
      </c>
      <c r="G1187" s="3" t="s">
        <v>212</v>
      </c>
      <c r="H1187" s="3" t="s">
        <v>12</v>
      </c>
      <c r="I1187" s="3" t="s">
        <v>13</v>
      </c>
      <c r="J1187" s="2">
        <v>1200</v>
      </c>
      <c r="K1187" s="2">
        <v>3500</v>
      </c>
      <c r="L1187" s="2">
        <v>3000</v>
      </c>
      <c r="M1187" s="2">
        <v>3250</v>
      </c>
      <c r="N1187" s="3" t="s">
        <v>213</v>
      </c>
      <c r="O1187" s="9" t="s">
        <v>155</v>
      </c>
      <c r="P1187" s="2">
        <f>+Precio_diario_frutas[[#This Row],[Precio promedio ponderado]]/Q1187</f>
        <v>464.28571428571428</v>
      </c>
      <c r="Q1187" s="2">
        <f>+VLOOKUP(Precio_diario_frutas[[#This Row],[Unidad de comercialización]],Codigos_kg[],2,0)</f>
        <v>7</v>
      </c>
    </row>
    <row r="1188" spans="1:17" x14ac:dyDescent="0.35">
      <c r="A1188" s="10" t="s">
        <v>174</v>
      </c>
      <c r="B1188" s="3" t="str">
        <f>+VLOOKUP(A1188,Codigos_mercados_mayoristas[],2,0)</f>
        <v>Metropolitana</v>
      </c>
      <c r="C1188" s="4">
        <v>44148</v>
      </c>
      <c r="D1188" s="3">
        <f>+VLOOKUP(A1188,Codigos_mercados_mayoristas[],3,0)</f>
        <v>13</v>
      </c>
      <c r="E1188" s="3"/>
      <c r="F1188" s="3" t="str">
        <f>+VLOOKUP(G1188,Codigos_class_frutas[],2,0)</f>
        <v>Cítricos</v>
      </c>
      <c r="G1188" s="3" t="s">
        <v>214</v>
      </c>
      <c r="H1188" s="3" t="s">
        <v>12</v>
      </c>
      <c r="I1188" s="3" t="s">
        <v>215</v>
      </c>
      <c r="J1188" s="2">
        <v>150</v>
      </c>
      <c r="K1188" s="2">
        <v>7000</v>
      </c>
      <c r="L1188" s="2">
        <v>7000</v>
      </c>
      <c r="M1188" s="2">
        <v>7000</v>
      </c>
      <c r="N1188" s="3" t="s">
        <v>121</v>
      </c>
      <c r="O1188" s="9" t="s">
        <v>139</v>
      </c>
      <c r="P1188" s="2">
        <f>+Precio_diario_frutas[[#This Row],[Precio promedio ponderado]]/Q1188</f>
        <v>388.88888888888891</v>
      </c>
      <c r="Q1188" s="2">
        <f>+VLOOKUP(Precio_diario_frutas[[#This Row],[Unidad de comercialización]],Codigos_kg[],2,0)</f>
        <v>18</v>
      </c>
    </row>
    <row r="1189" spans="1:17" x14ac:dyDescent="0.35">
      <c r="A1189" s="10" t="s">
        <v>174</v>
      </c>
      <c r="B1189" s="3" t="str">
        <f>+VLOOKUP(A1189,Codigos_mercados_mayoristas[],2,0)</f>
        <v>Metropolitana</v>
      </c>
      <c r="C1189" s="4">
        <v>44148</v>
      </c>
      <c r="D1189" s="3">
        <f>+VLOOKUP(A1189,Codigos_mercados_mayoristas[],3,0)</f>
        <v>13</v>
      </c>
      <c r="E1189" s="3"/>
      <c r="F1189" s="3" t="str">
        <f>+VLOOKUP(G1189,Codigos_class_frutas[],2,0)</f>
        <v>Cítricos</v>
      </c>
      <c r="G1189" s="3" t="s">
        <v>214</v>
      </c>
      <c r="H1189" s="3" t="s">
        <v>12</v>
      </c>
      <c r="I1189" s="3" t="s">
        <v>215</v>
      </c>
      <c r="J1189" s="2">
        <v>250</v>
      </c>
      <c r="K1189" s="2">
        <v>7000</v>
      </c>
      <c r="L1189" s="2">
        <v>7000</v>
      </c>
      <c r="M1189" s="2">
        <v>7000</v>
      </c>
      <c r="N1189" s="3" t="s">
        <v>121</v>
      </c>
      <c r="O1189" s="9" t="s">
        <v>118</v>
      </c>
      <c r="P1189" s="2">
        <f>+Precio_diario_frutas[[#This Row],[Precio promedio ponderado]]/Q1189</f>
        <v>388.88888888888891</v>
      </c>
      <c r="Q1189" s="2">
        <f>+VLOOKUP(Precio_diario_frutas[[#This Row],[Unidad de comercialización]],Codigos_kg[],2,0)</f>
        <v>18</v>
      </c>
    </row>
    <row r="1190" spans="1:17" x14ac:dyDescent="0.35">
      <c r="A1190" s="10" t="s">
        <v>174</v>
      </c>
      <c r="B1190" s="3" t="str">
        <f>+VLOOKUP(A1190,Codigos_mercados_mayoristas[],2,0)</f>
        <v>Metropolitana</v>
      </c>
      <c r="C1190" s="4">
        <v>44148</v>
      </c>
      <c r="D1190" s="3">
        <f>+VLOOKUP(A1190,Codigos_mercados_mayoristas[],3,0)</f>
        <v>13</v>
      </c>
      <c r="E1190" s="3"/>
      <c r="F1190" s="3" t="str">
        <f>+VLOOKUP(G1190,Codigos_class_frutas[],2,0)</f>
        <v>Cítricos</v>
      </c>
      <c r="G1190" s="3" t="s">
        <v>214</v>
      </c>
      <c r="H1190" s="3" t="s">
        <v>12</v>
      </c>
      <c r="I1190" s="3" t="s">
        <v>271</v>
      </c>
      <c r="J1190" s="2">
        <v>140</v>
      </c>
      <c r="K1190" s="2">
        <v>8000</v>
      </c>
      <c r="L1190" s="2">
        <v>8000</v>
      </c>
      <c r="M1190" s="2">
        <v>8000</v>
      </c>
      <c r="N1190" s="3" t="s">
        <v>121</v>
      </c>
      <c r="O1190" s="9" t="s">
        <v>155</v>
      </c>
      <c r="P1190" s="2">
        <f>+Precio_diario_frutas[[#This Row],[Precio promedio ponderado]]/Q1190</f>
        <v>444.44444444444446</v>
      </c>
      <c r="Q1190" s="2">
        <f>+VLOOKUP(Precio_diario_frutas[[#This Row],[Unidad de comercialización]],Codigos_kg[],2,0)</f>
        <v>18</v>
      </c>
    </row>
    <row r="1191" spans="1:17" x14ac:dyDescent="0.35">
      <c r="A1191" s="10" t="s">
        <v>174</v>
      </c>
      <c r="B1191" s="3" t="str">
        <f>+VLOOKUP(A1191,Codigos_mercados_mayoristas[],2,0)</f>
        <v>Metropolitana</v>
      </c>
      <c r="C1191" s="4">
        <v>44148</v>
      </c>
      <c r="D1191" s="3">
        <f>+VLOOKUP(A1191,Codigos_mercados_mayoristas[],3,0)</f>
        <v>13</v>
      </c>
      <c r="E1191" s="3"/>
      <c r="F1191" s="3" t="str">
        <f>+VLOOKUP(G1191,Codigos_class_frutas[],2,0)</f>
        <v>Cítricos</v>
      </c>
      <c r="G1191" s="3" t="s">
        <v>214</v>
      </c>
      <c r="H1191" s="3" t="s">
        <v>12</v>
      </c>
      <c r="I1191" s="3" t="s">
        <v>216</v>
      </c>
      <c r="J1191" s="2">
        <v>180</v>
      </c>
      <c r="K1191" s="2">
        <v>6000</v>
      </c>
      <c r="L1191" s="2">
        <v>6000</v>
      </c>
      <c r="M1191" s="2">
        <v>6000</v>
      </c>
      <c r="N1191" s="3" t="s">
        <v>121</v>
      </c>
      <c r="O1191" s="9" t="s">
        <v>139</v>
      </c>
      <c r="P1191" s="2">
        <f>+Precio_diario_frutas[[#This Row],[Precio promedio ponderado]]/Q1191</f>
        <v>333.33333333333331</v>
      </c>
      <c r="Q1191" s="2">
        <f>+VLOOKUP(Precio_diario_frutas[[#This Row],[Unidad de comercialización]],Codigos_kg[],2,0)</f>
        <v>18</v>
      </c>
    </row>
    <row r="1192" spans="1:17" x14ac:dyDescent="0.35">
      <c r="A1192" s="10" t="s">
        <v>174</v>
      </c>
      <c r="B1192" s="3" t="str">
        <f>+VLOOKUP(A1192,Codigos_mercados_mayoristas[],2,0)</f>
        <v>Metropolitana</v>
      </c>
      <c r="C1192" s="4">
        <v>44148</v>
      </c>
      <c r="D1192" s="3">
        <f>+VLOOKUP(A1192,Codigos_mercados_mayoristas[],3,0)</f>
        <v>13</v>
      </c>
      <c r="E1192" s="3"/>
      <c r="F1192" s="3" t="str">
        <f>+VLOOKUP(G1192,Codigos_class_frutas[],2,0)</f>
        <v>Cítricos</v>
      </c>
      <c r="G1192" s="3" t="s">
        <v>214</v>
      </c>
      <c r="H1192" s="3" t="s">
        <v>12</v>
      </c>
      <c r="I1192" s="3" t="s">
        <v>216</v>
      </c>
      <c r="J1192" s="2">
        <v>210</v>
      </c>
      <c r="K1192" s="2">
        <v>6000</v>
      </c>
      <c r="L1192" s="2">
        <v>6000</v>
      </c>
      <c r="M1192" s="2">
        <v>6000</v>
      </c>
      <c r="N1192" s="3" t="s">
        <v>121</v>
      </c>
      <c r="O1192" s="9" t="s">
        <v>118</v>
      </c>
      <c r="P1192" s="2">
        <f>+Precio_diario_frutas[[#This Row],[Precio promedio ponderado]]/Q1192</f>
        <v>333.33333333333331</v>
      </c>
      <c r="Q1192" s="2">
        <f>+VLOOKUP(Precio_diario_frutas[[#This Row],[Unidad de comercialización]],Codigos_kg[],2,0)</f>
        <v>18</v>
      </c>
    </row>
    <row r="1193" spans="1:17" x14ac:dyDescent="0.35">
      <c r="A1193" s="10" t="s">
        <v>174</v>
      </c>
      <c r="B1193" s="3" t="str">
        <f>+VLOOKUP(A1193,Codigos_mercados_mayoristas[],2,0)</f>
        <v>Metropolitana</v>
      </c>
      <c r="C1193" s="4">
        <v>44148</v>
      </c>
      <c r="D1193" s="3">
        <f>+VLOOKUP(A1193,Codigos_mercados_mayoristas[],3,0)</f>
        <v>13</v>
      </c>
      <c r="E1193" s="3"/>
      <c r="F1193" s="3" t="str">
        <f>+VLOOKUP(G1193,Codigos_class_frutas[],2,0)</f>
        <v>Cítricos</v>
      </c>
      <c r="G1193" s="3" t="s">
        <v>214</v>
      </c>
      <c r="H1193" s="3" t="s">
        <v>12</v>
      </c>
      <c r="I1193" s="3" t="s">
        <v>272</v>
      </c>
      <c r="J1193" s="2">
        <v>125</v>
      </c>
      <c r="K1193" s="2">
        <v>7000</v>
      </c>
      <c r="L1193" s="2">
        <v>7000</v>
      </c>
      <c r="M1193" s="2">
        <v>7000</v>
      </c>
      <c r="N1193" s="3" t="s">
        <v>121</v>
      </c>
      <c r="O1193" s="9" t="s">
        <v>155</v>
      </c>
      <c r="P1193" s="2">
        <f>+Precio_diario_frutas[[#This Row],[Precio promedio ponderado]]/Q1193</f>
        <v>388.88888888888891</v>
      </c>
      <c r="Q1193" s="2">
        <f>+VLOOKUP(Precio_diario_frutas[[#This Row],[Unidad de comercialización]],Codigos_kg[],2,0)</f>
        <v>18</v>
      </c>
    </row>
    <row r="1194" spans="1:17" x14ac:dyDescent="0.35">
      <c r="A1194" s="10" t="s">
        <v>174</v>
      </c>
      <c r="B1194" s="3" t="str">
        <f>+VLOOKUP(A1194,Codigos_mercados_mayoristas[],2,0)</f>
        <v>Metropolitana</v>
      </c>
      <c r="C1194" s="4">
        <v>44148</v>
      </c>
      <c r="D1194" s="3">
        <f>+VLOOKUP(A1194,Codigos_mercados_mayoristas[],3,0)</f>
        <v>13</v>
      </c>
      <c r="E1194" s="3"/>
      <c r="F1194" s="3" t="str">
        <f>+VLOOKUP(G1194,Codigos_class_frutas[],2,0)</f>
        <v>Cítricos</v>
      </c>
      <c r="G1194" s="3" t="s">
        <v>214</v>
      </c>
      <c r="H1194" s="3" t="s">
        <v>12</v>
      </c>
      <c r="I1194" s="3" t="s">
        <v>217</v>
      </c>
      <c r="J1194" s="2">
        <v>120</v>
      </c>
      <c r="K1194" s="2">
        <v>5000</v>
      </c>
      <c r="L1194" s="2">
        <v>5000</v>
      </c>
      <c r="M1194" s="2">
        <v>5000</v>
      </c>
      <c r="N1194" s="3" t="s">
        <v>121</v>
      </c>
      <c r="O1194" s="9" t="s">
        <v>139</v>
      </c>
      <c r="P1194" s="2">
        <f>+Precio_diario_frutas[[#This Row],[Precio promedio ponderado]]/Q1194</f>
        <v>277.77777777777777</v>
      </c>
      <c r="Q1194" s="2">
        <f>+VLOOKUP(Precio_diario_frutas[[#This Row],[Unidad de comercialización]],Codigos_kg[],2,0)</f>
        <v>18</v>
      </c>
    </row>
    <row r="1195" spans="1:17" x14ac:dyDescent="0.35">
      <c r="A1195" s="10" t="s">
        <v>174</v>
      </c>
      <c r="B1195" s="3" t="str">
        <f>+VLOOKUP(A1195,Codigos_mercados_mayoristas[],2,0)</f>
        <v>Metropolitana</v>
      </c>
      <c r="C1195" s="4">
        <v>44148</v>
      </c>
      <c r="D1195" s="3">
        <f>+VLOOKUP(A1195,Codigos_mercados_mayoristas[],3,0)</f>
        <v>13</v>
      </c>
      <c r="E1195" s="3"/>
      <c r="F1195" s="3" t="str">
        <f>+VLOOKUP(G1195,Codigos_class_frutas[],2,0)</f>
        <v>Cítricos</v>
      </c>
      <c r="G1195" s="3" t="s">
        <v>214</v>
      </c>
      <c r="H1195" s="3" t="s">
        <v>12</v>
      </c>
      <c r="I1195" s="3" t="s">
        <v>217</v>
      </c>
      <c r="J1195" s="2">
        <v>150</v>
      </c>
      <c r="K1195" s="2">
        <v>5000</v>
      </c>
      <c r="L1195" s="2">
        <v>5000</v>
      </c>
      <c r="M1195" s="2">
        <v>5000</v>
      </c>
      <c r="N1195" s="3" t="s">
        <v>121</v>
      </c>
      <c r="O1195" s="9" t="s">
        <v>118</v>
      </c>
      <c r="P1195" s="2">
        <f>+Precio_diario_frutas[[#This Row],[Precio promedio ponderado]]/Q1195</f>
        <v>277.77777777777777</v>
      </c>
      <c r="Q1195" s="2">
        <f>+VLOOKUP(Precio_diario_frutas[[#This Row],[Unidad de comercialización]],Codigos_kg[],2,0)</f>
        <v>18</v>
      </c>
    </row>
    <row r="1196" spans="1:17" x14ac:dyDescent="0.35">
      <c r="A1196" s="10" t="s">
        <v>174</v>
      </c>
      <c r="B1196" s="3" t="str">
        <f>+VLOOKUP(A1196,Codigos_mercados_mayoristas[],2,0)</f>
        <v>Metropolitana</v>
      </c>
      <c r="C1196" s="4">
        <v>44148</v>
      </c>
      <c r="D1196" s="3">
        <f>+VLOOKUP(A1196,Codigos_mercados_mayoristas[],3,0)</f>
        <v>13</v>
      </c>
      <c r="E1196" s="3"/>
      <c r="F1196" s="3" t="str">
        <f>+VLOOKUP(G1196,Codigos_class_frutas[],2,0)</f>
        <v>Cítricos</v>
      </c>
      <c r="G1196" s="3" t="s">
        <v>214</v>
      </c>
      <c r="H1196" s="3" t="s">
        <v>12</v>
      </c>
      <c r="I1196" s="3" t="s">
        <v>690</v>
      </c>
      <c r="J1196" s="2">
        <v>80</v>
      </c>
      <c r="K1196" s="2">
        <v>6000</v>
      </c>
      <c r="L1196" s="2">
        <v>6000</v>
      </c>
      <c r="M1196" s="2">
        <v>6000</v>
      </c>
      <c r="N1196" s="3" t="s">
        <v>121</v>
      </c>
      <c r="O1196" s="9" t="s">
        <v>155</v>
      </c>
      <c r="P1196" s="2">
        <f>+Precio_diario_frutas[[#This Row],[Precio promedio ponderado]]/Q1196</f>
        <v>333.33333333333331</v>
      </c>
      <c r="Q1196" s="2">
        <f>+VLOOKUP(Precio_diario_frutas[[#This Row],[Unidad de comercialización]],Codigos_kg[],2,0)</f>
        <v>18</v>
      </c>
    </row>
    <row r="1197" spans="1:17" x14ac:dyDescent="0.35">
      <c r="A1197" s="10" t="s">
        <v>174</v>
      </c>
      <c r="B1197" s="3" t="str">
        <f>+VLOOKUP(A1197,Codigos_mercados_mayoristas[],2,0)</f>
        <v>Metropolitana</v>
      </c>
      <c r="C1197" s="4">
        <v>44148</v>
      </c>
      <c r="D1197" s="3">
        <f>+VLOOKUP(A1197,Codigos_mercados_mayoristas[],3,0)</f>
        <v>13</v>
      </c>
      <c r="E1197" s="3"/>
      <c r="F1197" s="3" t="str">
        <f>+VLOOKUP(G1197,Codigos_class_frutas[],2,0)</f>
        <v>Cítricos</v>
      </c>
      <c r="G1197" s="3" t="s">
        <v>218</v>
      </c>
      <c r="H1197" s="3" t="s">
        <v>219</v>
      </c>
      <c r="I1197" s="3" t="s">
        <v>200</v>
      </c>
      <c r="J1197" s="2">
        <v>240</v>
      </c>
      <c r="K1197" s="2">
        <v>8000</v>
      </c>
      <c r="L1197" s="2">
        <v>8000</v>
      </c>
      <c r="M1197" s="2">
        <v>8000</v>
      </c>
      <c r="N1197" s="3" t="s">
        <v>220</v>
      </c>
      <c r="O1197" s="9" t="s">
        <v>139</v>
      </c>
      <c r="P1197" s="2">
        <f>+Precio_diario_frutas[[#This Row],[Precio promedio ponderado]]/Q1197</f>
        <v>800</v>
      </c>
      <c r="Q1197" s="2">
        <f>+VLOOKUP(Precio_diario_frutas[[#This Row],[Unidad de comercialización]],Codigos_kg[],2,0)</f>
        <v>10</v>
      </c>
    </row>
    <row r="1198" spans="1:17" x14ac:dyDescent="0.35">
      <c r="A1198" s="10" t="s">
        <v>174</v>
      </c>
      <c r="B1198" s="3" t="str">
        <f>+VLOOKUP(A1198,Codigos_mercados_mayoristas[],2,0)</f>
        <v>Metropolitana</v>
      </c>
      <c r="C1198" s="4">
        <v>44148</v>
      </c>
      <c r="D1198" s="3">
        <f>+VLOOKUP(A1198,Codigos_mercados_mayoristas[],3,0)</f>
        <v>13</v>
      </c>
      <c r="E1198" s="3"/>
      <c r="F1198" s="3" t="str">
        <f>+VLOOKUP(G1198,Codigos_class_frutas[],2,0)</f>
        <v>Cítricos</v>
      </c>
      <c r="G1198" s="3" t="s">
        <v>218</v>
      </c>
      <c r="H1198" s="3" t="s">
        <v>219</v>
      </c>
      <c r="I1198" s="3" t="s">
        <v>19</v>
      </c>
      <c r="J1198" s="2">
        <v>360</v>
      </c>
      <c r="K1198" s="2">
        <v>6000</v>
      </c>
      <c r="L1198" s="2">
        <v>6000</v>
      </c>
      <c r="M1198" s="2">
        <v>6000</v>
      </c>
      <c r="N1198" s="3" t="s">
        <v>220</v>
      </c>
      <c r="O1198" s="9" t="s">
        <v>139</v>
      </c>
      <c r="P1198" s="2">
        <f>+Precio_diario_frutas[[#This Row],[Precio promedio ponderado]]/Q1198</f>
        <v>600</v>
      </c>
      <c r="Q1198" s="2">
        <f>+VLOOKUP(Precio_diario_frutas[[#This Row],[Unidad de comercialización]],Codigos_kg[],2,0)</f>
        <v>10</v>
      </c>
    </row>
    <row r="1199" spans="1:17" x14ac:dyDescent="0.35">
      <c r="A1199" s="10" t="s">
        <v>174</v>
      </c>
      <c r="B1199" s="3" t="str">
        <f>+VLOOKUP(A1199,Codigos_mercados_mayoristas[],2,0)</f>
        <v>Metropolitana</v>
      </c>
      <c r="C1199" s="4">
        <v>44148</v>
      </c>
      <c r="D1199" s="3">
        <f>+VLOOKUP(A1199,Codigos_mercados_mayoristas[],3,0)</f>
        <v>13</v>
      </c>
      <c r="E1199" s="3"/>
      <c r="F1199" s="3" t="str">
        <f>+VLOOKUP(G1199,Codigos_class_frutas[],2,0)</f>
        <v>Cítricos</v>
      </c>
      <c r="G1199" s="3" t="s">
        <v>218</v>
      </c>
      <c r="H1199" s="3" t="s">
        <v>219</v>
      </c>
      <c r="I1199" s="3" t="s">
        <v>13</v>
      </c>
      <c r="J1199" s="2">
        <v>240</v>
      </c>
      <c r="K1199" s="2">
        <v>4000</v>
      </c>
      <c r="L1199" s="2">
        <v>4000</v>
      </c>
      <c r="M1199" s="2">
        <v>4000</v>
      </c>
      <c r="N1199" s="3" t="s">
        <v>220</v>
      </c>
      <c r="O1199" s="9" t="s">
        <v>139</v>
      </c>
      <c r="P1199" s="2">
        <f>+Precio_diario_frutas[[#This Row],[Precio promedio ponderado]]/Q1199</f>
        <v>400</v>
      </c>
      <c r="Q1199" s="2">
        <f>+VLOOKUP(Precio_diario_frutas[[#This Row],[Unidad de comercialización]],Codigos_kg[],2,0)</f>
        <v>10</v>
      </c>
    </row>
    <row r="1200" spans="1:17" x14ac:dyDescent="0.35">
      <c r="A1200" s="10" t="s">
        <v>174</v>
      </c>
      <c r="B1200" s="3" t="str">
        <f>+VLOOKUP(A1200,Codigos_mercados_mayoristas[],2,0)</f>
        <v>Metropolitana</v>
      </c>
      <c r="C1200" s="4">
        <v>44148</v>
      </c>
      <c r="D1200" s="3">
        <f>+VLOOKUP(A1200,Codigos_mercados_mayoristas[],3,0)</f>
        <v>13</v>
      </c>
      <c r="E1200" s="3"/>
      <c r="F1200" s="3" t="str">
        <f>+VLOOKUP(G1200,Codigos_class_frutas[],2,0)</f>
        <v>Cítricos</v>
      </c>
      <c r="G1200" s="3" t="s">
        <v>218</v>
      </c>
      <c r="H1200" s="3" t="s">
        <v>219</v>
      </c>
      <c r="I1200" s="3" t="s">
        <v>16</v>
      </c>
      <c r="J1200" s="2">
        <v>120</v>
      </c>
      <c r="K1200" s="2">
        <v>3000</v>
      </c>
      <c r="L1200" s="2">
        <v>3000</v>
      </c>
      <c r="M1200" s="2">
        <v>3000</v>
      </c>
      <c r="N1200" s="3" t="s">
        <v>220</v>
      </c>
      <c r="O1200" s="9" t="s">
        <v>139</v>
      </c>
      <c r="P1200" s="2">
        <f>+Precio_diario_frutas[[#This Row],[Precio promedio ponderado]]/Q1200</f>
        <v>300</v>
      </c>
      <c r="Q1200" s="2">
        <f>+VLOOKUP(Precio_diario_frutas[[#This Row],[Unidad de comercialización]],Codigos_kg[],2,0)</f>
        <v>10</v>
      </c>
    </row>
    <row r="1201" spans="1:17" x14ac:dyDescent="0.35">
      <c r="A1201" s="10" t="s">
        <v>174</v>
      </c>
      <c r="B1201" s="3" t="str">
        <f>+VLOOKUP(A1201,Codigos_mercados_mayoristas[],2,0)</f>
        <v>Metropolitana</v>
      </c>
      <c r="C1201" s="4">
        <v>44148</v>
      </c>
      <c r="D1201" s="3">
        <f>+VLOOKUP(A1201,Codigos_mercados_mayoristas[],3,0)</f>
        <v>13</v>
      </c>
      <c r="E1201" s="3"/>
      <c r="F1201" s="3" t="str">
        <f>+VLOOKUP(G1201,Codigos_class_frutas[],2,0)</f>
        <v>Frutos de pepita</v>
      </c>
      <c r="G1201" s="3" t="s">
        <v>231</v>
      </c>
      <c r="H1201" s="3" t="s">
        <v>232</v>
      </c>
      <c r="I1201" s="3" t="s">
        <v>200</v>
      </c>
      <c r="J1201" s="2">
        <v>175</v>
      </c>
      <c r="K1201" s="2">
        <v>14000</v>
      </c>
      <c r="L1201" s="2">
        <v>14000</v>
      </c>
      <c r="M1201" s="2">
        <v>14000</v>
      </c>
      <c r="N1201" s="3" t="s">
        <v>261</v>
      </c>
      <c r="O1201" s="9" t="s">
        <v>123</v>
      </c>
      <c r="P1201" s="2">
        <f>+Precio_diario_frutas[[#This Row],[Precio promedio ponderado]]/Q1201</f>
        <v>933.33333333333337</v>
      </c>
      <c r="Q1201" s="2">
        <f>+VLOOKUP(Precio_diario_frutas[[#This Row],[Unidad de comercialización]],Codigos_kg[],2,0)</f>
        <v>15</v>
      </c>
    </row>
    <row r="1202" spans="1:17" x14ac:dyDescent="0.35">
      <c r="A1202" s="10" t="s">
        <v>174</v>
      </c>
      <c r="B1202" s="3" t="str">
        <f>+VLOOKUP(A1202,Codigos_mercados_mayoristas[],2,0)</f>
        <v>Metropolitana</v>
      </c>
      <c r="C1202" s="4">
        <v>44148</v>
      </c>
      <c r="D1202" s="3">
        <f>+VLOOKUP(A1202,Codigos_mercados_mayoristas[],3,0)</f>
        <v>13</v>
      </c>
      <c r="E1202" s="3"/>
      <c r="F1202" s="3" t="str">
        <f>+VLOOKUP(G1202,Codigos_class_frutas[],2,0)</f>
        <v>Frutos de pepita</v>
      </c>
      <c r="G1202" s="3" t="s">
        <v>231</v>
      </c>
      <c r="H1202" s="3" t="s">
        <v>232</v>
      </c>
      <c r="I1202" s="3" t="s">
        <v>19</v>
      </c>
      <c r="J1202" s="2">
        <v>180</v>
      </c>
      <c r="K1202" s="2">
        <v>12000</v>
      </c>
      <c r="L1202" s="2">
        <v>12000</v>
      </c>
      <c r="M1202" s="2">
        <v>12000</v>
      </c>
      <c r="N1202" s="3" t="s">
        <v>261</v>
      </c>
      <c r="O1202" s="9" t="s">
        <v>123</v>
      </c>
      <c r="P1202" s="2">
        <f>+Precio_diario_frutas[[#This Row],[Precio promedio ponderado]]/Q1202</f>
        <v>800</v>
      </c>
      <c r="Q1202" s="2">
        <f>+VLOOKUP(Precio_diario_frutas[[#This Row],[Unidad de comercialización]],Codigos_kg[],2,0)</f>
        <v>15</v>
      </c>
    </row>
    <row r="1203" spans="1:17" x14ac:dyDescent="0.35">
      <c r="A1203" s="10" t="s">
        <v>174</v>
      </c>
      <c r="B1203" s="3" t="str">
        <f>+VLOOKUP(A1203,Codigos_mercados_mayoristas[],2,0)</f>
        <v>Metropolitana</v>
      </c>
      <c r="C1203" s="4">
        <v>44148</v>
      </c>
      <c r="D1203" s="3">
        <f>+VLOOKUP(A1203,Codigos_mercados_mayoristas[],3,0)</f>
        <v>13</v>
      </c>
      <c r="E1203" s="3"/>
      <c r="F1203" s="3" t="str">
        <f>+VLOOKUP(G1203,Codigos_class_frutas[],2,0)</f>
        <v>Frutos de pepita</v>
      </c>
      <c r="G1203" s="3" t="s">
        <v>231</v>
      </c>
      <c r="H1203" s="3" t="s">
        <v>232</v>
      </c>
      <c r="I1203" s="3" t="s">
        <v>13</v>
      </c>
      <c r="J1203" s="2">
        <v>140</v>
      </c>
      <c r="K1203" s="2">
        <v>10000</v>
      </c>
      <c r="L1203" s="2">
        <v>10000</v>
      </c>
      <c r="M1203" s="2">
        <v>10000</v>
      </c>
      <c r="N1203" s="3" t="s">
        <v>261</v>
      </c>
      <c r="O1203" s="9" t="s">
        <v>123</v>
      </c>
      <c r="P1203" s="2">
        <f>+Precio_diario_frutas[[#This Row],[Precio promedio ponderado]]/Q1203</f>
        <v>666.66666666666663</v>
      </c>
      <c r="Q1203" s="2">
        <f>+VLOOKUP(Precio_diario_frutas[[#This Row],[Unidad de comercialización]],Codigos_kg[],2,0)</f>
        <v>15</v>
      </c>
    </row>
    <row r="1204" spans="1:17" x14ac:dyDescent="0.35">
      <c r="A1204" s="10" t="s">
        <v>174</v>
      </c>
      <c r="B1204" s="3" t="str">
        <f>+VLOOKUP(A1204,Codigos_mercados_mayoristas[],2,0)</f>
        <v>Metropolitana</v>
      </c>
      <c r="C1204" s="4">
        <v>44148</v>
      </c>
      <c r="D1204" s="3">
        <f>+VLOOKUP(A1204,Codigos_mercados_mayoristas[],3,0)</f>
        <v>13</v>
      </c>
      <c r="E1204" s="3"/>
      <c r="F1204" s="3" t="str">
        <f>+VLOOKUP(G1204,Codigos_class_frutas[],2,0)</f>
        <v>Frutos de pepita</v>
      </c>
      <c r="G1204" s="3" t="s">
        <v>231</v>
      </c>
      <c r="H1204" s="3" t="s">
        <v>236</v>
      </c>
      <c r="I1204" s="3" t="s">
        <v>200</v>
      </c>
      <c r="J1204" s="2">
        <v>120</v>
      </c>
      <c r="K1204" s="2">
        <v>14000</v>
      </c>
      <c r="L1204" s="2">
        <v>14000</v>
      </c>
      <c r="M1204" s="2">
        <v>14000</v>
      </c>
      <c r="N1204" s="3" t="s">
        <v>261</v>
      </c>
      <c r="O1204" s="9" t="s">
        <v>123</v>
      </c>
      <c r="P1204" s="2">
        <f>+Precio_diario_frutas[[#This Row],[Precio promedio ponderado]]/Q1204</f>
        <v>933.33333333333337</v>
      </c>
      <c r="Q1204" s="2">
        <f>+VLOOKUP(Precio_diario_frutas[[#This Row],[Unidad de comercialización]],Codigos_kg[],2,0)</f>
        <v>15</v>
      </c>
    </row>
    <row r="1205" spans="1:17" x14ac:dyDescent="0.35">
      <c r="A1205" s="10" t="s">
        <v>174</v>
      </c>
      <c r="B1205" s="3" t="str">
        <f>+VLOOKUP(A1205,Codigos_mercados_mayoristas[],2,0)</f>
        <v>Metropolitana</v>
      </c>
      <c r="C1205" s="4">
        <v>44148</v>
      </c>
      <c r="D1205" s="3">
        <f>+VLOOKUP(A1205,Codigos_mercados_mayoristas[],3,0)</f>
        <v>13</v>
      </c>
      <c r="E1205" s="3"/>
      <c r="F1205" s="3" t="str">
        <f>+VLOOKUP(G1205,Codigos_class_frutas[],2,0)</f>
        <v>Frutos de pepita</v>
      </c>
      <c r="G1205" s="3" t="s">
        <v>231</v>
      </c>
      <c r="H1205" s="3" t="s">
        <v>236</v>
      </c>
      <c r="I1205" s="3" t="s">
        <v>19</v>
      </c>
      <c r="J1205" s="2">
        <v>150</v>
      </c>
      <c r="K1205" s="2">
        <v>12000</v>
      </c>
      <c r="L1205" s="2">
        <v>12000</v>
      </c>
      <c r="M1205" s="2">
        <v>12000</v>
      </c>
      <c r="N1205" s="3" t="s">
        <v>261</v>
      </c>
      <c r="O1205" s="9" t="s">
        <v>123</v>
      </c>
      <c r="P1205" s="2">
        <f>+Precio_diario_frutas[[#This Row],[Precio promedio ponderado]]/Q1205</f>
        <v>800</v>
      </c>
      <c r="Q1205" s="2">
        <f>+VLOOKUP(Precio_diario_frutas[[#This Row],[Unidad de comercialización]],Codigos_kg[],2,0)</f>
        <v>15</v>
      </c>
    </row>
    <row r="1206" spans="1:17" x14ac:dyDescent="0.35">
      <c r="A1206" s="10" t="s">
        <v>174</v>
      </c>
      <c r="B1206" s="3" t="str">
        <f>+VLOOKUP(A1206,Codigos_mercados_mayoristas[],2,0)</f>
        <v>Metropolitana</v>
      </c>
      <c r="C1206" s="4">
        <v>44148</v>
      </c>
      <c r="D1206" s="3">
        <f>+VLOOKUP(A1206,Codigos_mercados_mayoristas[],3,0)</f>
        <v>13</v>
      </c>
      <c r="E1206" s="3"/>
      <c r="F1206" s="3" t="str">
        <f>+VLOOKUP(G1206,Codigos_class_frutas[],2,0)</f>
        <v>Frutos de pepita</v>
      </c>
      <c r="G1206" s="3" t="s">
        <v>231</v>
      </c>
      <c r="H1206" s="3" t="s">
        <v>236</v>
      </c>
      <c r="I1206" s="3" t="s">
        <v>13</v>
      </c>
      <c r="J1206" s="2">
        <v>100</v>
      </c>
      <c r="K1206" s="2">
        <v>10000</v>
      </c>
      <c r="L1206" s="2">
        <v>10000</v>
      </c>
      <c r="M1206" s="2">
        <v>10000</v>
      </c>
      <c r="N1206" s="3" t="s">
        <v>261</v>
      </c>
      <c r="O1206" s="9" t="s">
        <v>123</v>
      </c>
      <c r="P1206" s="2">
        <f>+Precio_diario_frutas[[#This Row],[Precio promedio ponderado]]/Q1206</f>
        <v>666.66666666666663</v>
      </c>
      <c r="Q1206" s="2">
        <f>+VLOOKUP(Precio_diario_frutas[[#This Row],[Unidad de comercialización]],Codigos_kg[],2,0)</f>
        <v>15</v>
      </c>
    </row>
    <row r="1207" spans="1:17" x14ac:dyDescent="0.35">
      <c r="A1207" s="10" t="s">
        <v>174</v>
      </c>
      <c r="B1207" s="3" t="str">
        <f>+VLOOKUP(A1207,Codigos_mercados_mayoristas[],2,0)</f>
        <v>Metropolitana</v>
      </c>
      <c r="C1207" s="4">
        <v>44148</v>
      </c>
      <c r="D1207" s="3">
        <f>+VLOOKUP(A1207,Codigos_mercados_mayoristas[],3,0)</f>
        <v>13</v>
      </c>
      <c r="E1207" s="3"/>
      <c r="F1207" s="3" t="str">
        <f>+VLOOKUP(G1207,Codigos_class_frutas[],2,0)</f>
        <v>Frutos de pepita</v>
      </c>
      <c r="G1207" s="3" t="s">
        <v>231</v>
      </c>
      <c r="H1207" s="3" t="s">
        <v>237</v>
      </c>
      <c r="I1207" s="3" t="s">
        <v>19</v>
      </c>
      <c r="J1207" s="2">
        <v>150</v>
      </c>
      <c r="K1207" s="2">
        <v>10000</v>
      </c>
      <c r="L1207" s="2">
        <v>10000</v>
      </c>
      <c r="M1207" s="2">
        <v>10000</v>
      </c>
      <c r="N1207" s="3" t="s">
        <v>261</v>
      </c>
      <c r="O1207" s="9" t="s">
        <v>123</v>
      </c>
      <c r="P1207" s="2">
        <f>+Precio_diario_frutas[[#This Row],[Precio promedio ponderado]]/Q1207</f>
        <v>666.66666666666663</v>
      </c>
      <c r="Q1207" s="2">
        <f>+VLOOKUP(Precio_diario_frutas[[#This Row],[Unidad de comercialización]],Codigos_kg[],2,0)</f>
        <v>15</v>
      </c>
    </row>
    <row r="1208" spans="1:17" x14ac:dyDescent="0.35">
      <c r="A1208" s="10" t="s">
        <v>174</v>
      </c>
      <c r="B1208" s="3" t="str">
        <f>+VLOOKUP(A1208,Codigos_mercados_mayoristas[],2,0)</f>
        <v>Metropolitana</v>
      </c>
      <c r="C1208" s="4">
        <v>44148</v>
      </c>
      <c r="D1208" s="3">
        <f>+VLOOKUP(A1208,Codigos_mercados_mayoristas[],3,0)</f>
        <v>13</v>
      </c>
      <c r="E1208" s="3"/>
      <c r="F1208" s="3" t="str">
        <f>+VLOOKUP(G1208,Codigos_class_frutas[],2,0)</f>
        <v>Frutos de pepita</v>
      </c>
      <c r="G1208" s="3" t="s">
        <v>231</v>
      </c>
      <c r="H1208" s="3" t="s">
        <v>237</v>
      </c>
      <c r="I1208" s="3" t="s">
        <v>13</v>
      </c>
      <c r="J1208" s="2">
        <v>120</v>
      </c>
      <c r="K1208" s="2">
        <v>8000</v>
      </c>
      <c r="L1208" s="2">
        <v>8000</v>
      </c>
      <c r="M1208" s="2">
        <v>8000</v>
      </c>
      <c r="N1208" s="3" t="s">
        <v>261</v>
      </c>
      <c r="O1208" s="9" t="s">
        <v>123</v>
      </c>
      <c r="P1208" s="2">
        <f>+Precio_diario_frutas[[#This Row],[Precio promedio ponderado]]/Q1208</f>
        <v>533.33333333333337</v>
      </c>
      <c r="Q1208" s="2">
        <f>+VLOOKUP(Precio_diario_frutas[[#This Row],[Unidad de comercialización]],Codigos_kg[],2,0)</f>
        <v>15</v>
      </c>
    </row>
    <row r="1209" spans="1:17" x14ac:dyDescent="0.35">
      <c r="A1209" s="10" t="s">
        <v>174</v>
      </c>
      <c r="B1209" s="3" t="str">
        <f>+VLOOKUP(A1209,Codigos_mercados_mayoristas[],2,0)</f>
        <v>Metropolitana</v>
      </c>
      <c r="C1209" s="4">
        <v>44148</v>
      </c>
      <c r="D1209" s="3">
        <f>+VLOOKUP(A1209,Codigos_mercados_mayoristas[],3,0)</f>
        <v>13</v>
      </c>
      <c r="E1209" s="3"/>
      <c r="F1209" s="3" t="str">
        <f>+VLOOKUP(G1209,Codigos_class_frutas[],2,0)</f>
        <v>Cítricos</v>
      </c>
      <c r="G1209" s="3" t="s">
        <v>221</v>
      </c>
      <c r="H1209" s="3" t="s">
        <v>224</v>
      </c>
      <c r="I1209" s="3" t="s">
        <v>19</v>
      </c>
      <c r="J1209" s="2">
        <v>250</v>
      </c>
      <c r="K1209" s="2">
        <v>12000</v>
      </c>
      <c r="L1209" s="2">
        <v>11000</v>
      </c>
      <c r="M1209" s="2">
        <v>11500</v>
      </c>
      <c r="N1209" s="3" t="s">
        <v>121</v>
      </c>
      <c r="O1209" s="9" t="s">
        <v>155</v>
      </c>
      <c r="P1209" s="2">
        <f>+Precio_diario_frutas[[#This Row],[Precio promedio ponderado]]/Q1209</f>
        <v>638.88888888888891</v>
      </c>
      <c r="Q1209" s="2">
        <f>+VLOOKUP(Precio_diario_frutas[[#This Row],[Unidad de comercialización]],Codigos_kg[],2,0)</f>
        <v>18</v>
      </c>
    </row>
    <row r="1210" spans="1:17" x14ac:dyDescent="0.35">
      <c r="A1210" s="10" t="s">
        <v>174</v>
      </c>
      <c r="B1210" s="3" t="str">
        <f>+VLOOKUP(A1210,Codigos_mercados_mayoristas[],2,0)</f>
        <v>Metropolitana</v>
      </c>
      <c r="C1210" s="4">
        <v>44148</v>
      </c>
      <c r="D1210" s="3">
        <f>+VLOOKUP(A1210,Codigos_mercados_mayoristas[],3,0)</f>
        <v>13</v>
      </c>
      <c r="E1210" s="3"/>
      <c r="F1210" s="3" t="str">
        <f>+VLOOKUP(G1210,Codigos_class_frutas[],2,0)</f>
        <v>Tropicales y subtropicales</v>
      </c>
      <c r="G1210" s="3" t="s">
        <v>198</v>
      </c>
      <c r="H1210" s="3" t="s">
        <v>246</v>
      </c>
      <c r="I1210" s="3" t="s">
        <v>19</v>
      </c>
      <c r="J1210" s="2">
        <v>54</v>
      </c>
      <c r="K1210" s="2">
        <v>20000</v>
      </c>
      <c r="L1210" s="2">
        <v>20000</v>
      </c>
      <c r="M1210" s="2">
        <v>20000</v>
      </c>
      <c r="N1210" s="3" t="s">
        <v>25</v>
      </c>
      <c r="O1210" s="9" t="s">
        <v>206</v>
      </c>
      <c r="P1210" s="2">
        <f>+Precio_diario_frutas[[#This Row],[Precio promedio ponderado]]/Q1210</f>
        <v>1666.6666666666667</v>
      </c>
      <c r="Q1210" s="2">
        <f>+VLOOKUP(Precio_diario_frutas[[#This Row],[Unidad de comercialización]],Codigos_kg[],2,0)</f>
        <v>12</v>
      </c>
    </row>
    <row r="1211" spans="1:17" x14ac:dyDescent="0.35">
      <c r="A1211" s="10" t="s">
        <v>174</v>
      </c>
      <c r="B1211" s="3" t="str">
        <f>+VLOOKUP(A1211,Codigos_mercados_mayoristas[],2,0)</f>
        <v>Metropolitana</v>
      </c>
      <c r="C1211" s="4">
        <v>44148</v>
      </c>
      <c r="D1211" s="3">
        <f>+VLOOKUP(A1211,Codigos_mercados_mayoristas[],3,0)</f>
        <v>13</v>
      </c>
      <c r="E1211" s="3"/>
      <c r="F1211" s="3" t="str">
        <f>+VLOOKUP(G1211,Codigos_class_frutas[],2,0)</f>
        <v>Tropicales y subtropicales</v>
      </c>
      <c r="G1211" s="3" t="s">
        <v>198</v>
      </c>
      <c r="H1211" s="3" t="s">
        <v>246</v>
      </c>
      <c r="I1211" s="3" t="s">
        <v>13</v>
      </c>
      <c r="J1211" s="2">
        <v>54</v>
      </c>
      <c r="K1211" s="2">
        <v>20000</v>
      </c>
      <c r="L1211" s="2">
        <v>20000</v>
      </c>
      <c r="M1211" s="2">
        <v>20000</v>
      </c>
      <c r="N1211" s="3" t="s">
        <v>202</v>
      </c>
      <c r="O1211" s="9" t="s">
        <v>206</v>
      </c>
      <c r="P1211" s="2">
        <f>+Precio_diario_frutas[[#This Row],[Precio promedio ponderado]]/Q1211</f>
        <v>1428.5714285714287</v>
      </c>
      <c r="Q1211" s="2">
        <f>+VLOOKUP(Precio_diario_frutas[[#This Row],[Unidad de comercialización]],Codigos_kg[],2,0)</f>
        <v>14</v>
      </c>
    </row>
    <row r="1212" spans="1:17" x14ac:dyDescent="0.35">
      <c r="A1212" s="10" t="s">
        <v>174</v>
      </c>
      <c r="B1212" s="3" t="str">
        <f>+VLOOKUP(A1212,Codigos_mercados_mayoristas[],2,0)</f>
        <v>Metropolitana</v>
      </c>
      <c r="C1212" s="4">
        <v>44148</v>
      </c>
      <c r="D1212" s="3">
        <f>+VLOOKUP(A1212,Codigos_mercados_mayoristas[],3,0)</f>
        <v>13</v>
      </c>
      <c r="E1212" s="3"/>
      <c r="F1212" s="3" t="str">
        <f>+VLOOKUP(G1212,Codigos_class_frutas[],2,0)</f>
        <v>Tropicales y subtropicales</v>
      </c>
      <c r="G1212" s="3" t="s">
        <v>198</v>
      </c>
      <c r="H1212" s="3" t="s">
        <v>246</v>
      </c>
      <c r="I1212" s="3" t="s">
        <v>16</v>
      </c>
      <c r="J1212" s="2">
        <v>54</v>
      </c>
      <c r="K1212" s="2">
        <v>20000</v>
      </c>
      <c r="L1212" s="2">
        <v>20000</v>
      </c>
      <c r="M1212" s="2">
        <v>20000</v>
      </c>
      <c r="N1212" s="3" t="s">
        <v>203</v>
      </c>
      <c r="O1212" s="9" t="s">
        <v>206</v>
      </c>
      <c r="P1212" s="2">
        <f>+Precio_diario_frutas[[#This Row],[Precio promedio ponderado]]/Q1212</f>
        <v>1250</v>
      </c>
      <c r="Q1212" s="2">
        <f>+VLOOKUP(Precio_diario_frutas[[#This Row],[Unidad de comercialización]],Codigos_kg[],2,0)</f>
        <v>16</v>
      </c>
    </row>
    <row r="1213" spans="1:17" x14ac:dyDescent="0.35">
      <c r="A1213" s="10" t="s">
        <v>174</v>
      </c>
      <c r="B1213" s="3" t="str">
        <f>+VLOOKUP(A1213,Codigos_mercados_mayoristas[],2,0)</f>
        <v>Metropolitana</v>
      </c>
      <c r="C1213" s="4">
        <v>44148</v>
      </c>
      <c r="D1213" s="3">
        <f>+VLOOKUP(A1213,Codigos_mercados_mayoristas[],3,0)</f>
        <v>13</v>
      </c>
      <c r="E1213" s="3"/>
      <c r="F1213" s="3" t="str">
        <f>+VLOOKUP(G1213,Codigos_class_frutas[],2,0)</f>
        <v>Tropicales y subtropicales</v>
      </c>
      <c r="G1213" s="3" t="s">
        <v>204</v>
      </c>
      <c r="H1213" s="3" t="s">
        <v>12</v>
      </c>
      <c r="I1213" s="3" t="s">
        <v>247</v>
      </c>
      <c r="J1213" s="2">
        <v>480</v>
      </c>
      <c r="K1213" s="2">
        <v>13000</v>
      </c>
      <c r="L1213" s="2">
        <v>13000</v>
      </c>
      <c r="M1213" s="2">
        <v>13000</v>
      </c>
      <c r="N1213" s="3" t="s">
        <v>147</v>
      </c>
      <c r="O1213" s="9" t="s">
        <v>206</v>
      </c>
      <c r="P1213" s="2">
        <f>+Precio_diario_frutas[[#This Row],[Precio promedio ponderado]]/Q1213</f>
        <v>650</v>
      </c>
      <c r="Q1213" s="2">
        <f>+VLOOKUP(Precio_diario_frutas[[#This Row],[Unidad de comercialización]],Codigos_kg[],2,0)</f>
        <v>20</v>
      </c>
    </row>
    <row r="1214" spans="1:17" x14ac:dyDescent="0.35">
      <c r="A1214" s="10" t="s">
        <v>174</v>
      </c>
      <c r="B1214" s="11" t="str">
        <f>+VLOOKUP(A1214,Codigos_mercados_mayoristas[],2,0)</f>
        <v>Metropolitana</v>
      </c>
      <c r="C1214" s="4">
        <v>44148</v>
      </c>
      <c r="D1214" s="11">
        <f>+VLOOKUP(A1214,Codigos_mercados_mayoristas[],3,0)</f>
        <v>13</v>
      </c>
      <c r="E1214" s="11"/>
      <c r="F1214" s="11" t="str">
        <f>+VLOOKUP(G1214,Codigos_class_frutas[],2,0)</f>
        <v>Tropicales y subtropicales</v>
      </c>
      <c r="G1214" s="11" t="s">
        <v>204</v>
      </c>
      <c r="H1214" s="11" t="s">
        <v>12</v>
      </c>
      <c r="I1214" s="11" t="s">
        <v>255</v>
      </c>
      <c r="J1214" s="13">
        <v>2480</v>
      </c>
      <c r="K1214" s="13">
        <v>16000</v>
      </c>
      <c r="L1214" s="13">
        <v>15000</v>
      </c>
      <c r="M1214" s="13">
        <v>15581</v>
      </c>
      <c r="N1214" s="11" t="s">
        <v>147</v>
      </c>
      <c r="O1214" s="14" t="s">
        <v>206</v>
      </c>
      <c r="P1214" s="2">
        <f>+Precio_diario_frutas[[#This Row],[Precio promedio ponderado]]/Q1214</f>
        <v>779.05</v>
      </c>
      <c r="Q1214" s="2">
        <f>+VLOOKUP(Precio_diario_frutas[[#This Row],[Unidad de comercialización]],Codigos_kg[],2,0)</f>
        <v>20</v>
      </c>
    </row>
    <row r="1215" spans="1:17" x14ac:dyDescent="0.35">
      <c r="A1215" s="8" t="s">
        <v>134</v>
      </c>
      <c r="B1215" s="3" t="str">
        <f>+VLOOKUP(A1215,Codigos_mercados_mayoristas[],2,0)</f>
        <v>Maule</v>
      </c>
      <c r="C1215" s="4">
        <v>44148</v>
      </c>
      <c r="D1215" s="3">
        <f>+VLOOKUP(A1215,Codigos_mercados_mayoristas[],3,0)</f>
        <v>7</v>
      </c>
      <c r="E1215" s="3"/>
      <c r="F1215" s="3" t="str">
        <f>+VLOOKUP(G1215,Codigos_class_frutas[],2,0)</f>
        <v>Frutos de hueso (carozo)</v>
      </c>
      <c r="G1215" s="3" t="s">
        <v>281</v>
      </c>
      <c r="H1215" s="3" t="s">
        <v>663</v>
      </c>
      <c r="I1215" s="3" t="s">
        <v>13</v>
      </c>
      <c r="J1215" s="2">
        <v>120</v>
      </c>
      <c r="K1215" s="2">
        <v>28000</v>
      </c>
      <c r="L1215" s="2">
        <v>28000</v>
      </c>
      <c r="M1215" s="2">
        <v>28000</v>
      </c>
      <c r="N1215" s="3" t="s">
        <v>37</v>
      </c>
      <c r="O1215" s="9" t="s">
        <v>252</v>
      </c>
      <c r="P1215" s="2">
        <f>+Precio_diario_frutas[[#This Row],[Precio promedio ponderado]]/Q1215</f>
        <v>2800</v>
      </c>
      <c r="Q1215" s="2">
        <f>+VLOOKUP(Precio_diario_frutas[[#This Row],[Unidad de comercialización]],Codigos_kg[],2,0)</f>
        <v>10</v>
      </c>
    </row>
    <row r="1216" spans="1:17" x14ac:dyDescent="0.35">
      <c r="A1216" s="8" t="s">
        <v>134</v>
      </c>
      <c r="B1216" s="3" t="str">
        <f>+VLOOKUP(A1216,Codigos_mercados_mayoristas[],2,0)</f>
        <v>Maule</v>
      </c>
      <c r="C1216" s="4">
        <v>44148</v>
      </c>
      <c r="D1216" s="3">
        <f>+VLOOKUP(A1216,Codigos_mercados_mayoristas[],3,0)</f>
        <v>7</v>
      </c>
      <c r="E1216" s="3"/>
      <c r="F1216" s="3" t="str">
        <f>+VLOOKUP(G1216,Codigos_class_frutas[],2,0)</f>
        <v>Otros</v>
      </c>
      <c r="G1216" s="3" t="s">
        <v>209</v>
      </c>
      <c r="H1216" s="3" t="s">
        <v>210</v>
      </c>
      <c r="I1216" s="3" t="s">
        <v>200</v>
      </c>
      <c r="J1216" s="2">
        <v>150</v>
      </c>
      <c r="K1216" s="2">
        <v>18000</v>
      </c>
      <c r="L1216" s="2">
        <v>18000</v>
      </c>
      <c r="M1216" s="2">
        <v>18000</v>
      </c>
      <c r="N1216" s="3" t="s">
        <v>220</v>
      </c>
      <c r="O1216" s="9" t="s">
        <v>45</v>
      </c>
      <c r="P1216" s="2">
        <f>+Precio_diario_frutas[[#This Row],[Precio promedio ponderado]]/Q1216</f>
        <v>1800</v>
      </c>
      <c r="Q1216" s="2">
        <f>+VLOOKUP(Precio_diario_frutas[[#This Row],[Unidad de comercialización]],Codigos_kg[],2,0)</f>
        <v>10</v>
      </c>
    </row>
    <row r="1217" spans="1:17" x14ac:dyDescent="0.35">
      <c r="A1217" s="8" t="s">
        <v>134</v>
      </c>
      <c r="B1217" s="3" t="str">
        <f>+VLOOKUP(A1217,Codigos_mercados_mayoristas[],2,0)</f>
        <v>Maule</v>
      </c>
      <c r="C1217" s="4">
        <v>44148</v>
      </c>
      <c r="D1217" s="3">
        <f>+VLOOKUP(A1217,Codigos_mercados_mayoristas[],3,0)</f>
        <v>7</v>
      </c>
      <c r="E1217" s="3"/>
      <c r="F1217" s="3" t="str">
        <f>+VLOOKUP(G1217,Codigos_class_frutas[],2,0)</f>
        <v>Otros</v>
      </c>
      <c r="G1217" s="3" t="s">
        <v>209</v>
      </c>
      <c r="H1217" s="3" t="s">
        <v>210</v>
      </c>
      <c r="I1217" s="3" t="s">
        <v>19</v>
      </c>
      <c r="J1217" s="2">
        <v>100</v>
      </c>
      <c r="K1217" s="2">
        <v>17000</v>
      </c>
      <c r="L1217" s="2">
        <v>17000</v>
      </c>
      <c r="M1217" s="2">
        <v>17000</v>
      </c>
      <c r="N1217" s="3" t="s">
        <v>220</v>
      </c>
      <c r="O1217" s="9" t="s">
        <v>45</v>
      </c>
      <c r="P1217" s="2">
        <f>+Precio_diario_frutas[[#This Row],[Precio promedio ponderado]]/Q1217</f>
        <v>1700</v>
      </c>
      <c r="Q1217" s="2">
        <f>+VLOOKUP(Precio_diario_frutas[[#This Row],[Unidad de comercialización]],Codigos_kg[],2,0)</f>
        <v>10</v>
      </c>
    </row>
    <row r="1218" spans="1:17" x14ac:dyDescent="0.35">
      <c r="A1218" s="8" t="s">
        <v>134</v>
      </c>
      <c r="B1218" s="3" t="str">
        <f>+VLOOKUP(A1218,Codigos_mercados_mayoristas[],2,0)</f>
        <v>Maule</v>
      </c>
      <c r="C1218" s="4">
        <v>44148</v>
      </c>
      <c r="D1218" s="3">
        <f>+VLOOKUP(A1218,Codigos_mercados_mayoristas[],3,0)</f>
        <v>7</v>
      </c>
      <c r="E1218" s="3"/>
      <c r="F1218" s="3" t="str">
        <f>+VLOOKUP(G1218,Codigos_class_frutas[],2,0)</f>
        <v>Frutos de hueso (carozo)</v>
      </c>
      <c r="G1218" s="3" t="s">
        <v>277</v>
      </c>
      <c r="H1218" s="3" t="s">
        <v>278</v>
      </c>
      <c r="I1218" s="3" t="s">
        <v>19</v>
      </c>
      <c r="J1218" s="2">
        <v>260</v>
      </c>
      <c r="K1218" s="2">
        <v>14000</v>
      </c>
      <c r="L1218" s="2">
        <v>14000</v>
      </c>
      <c r="M1218" s="2">
        <v>14000</v>
      </c>
      <c r="N1218" s="3" t="s">
        <v>279</v>
      </c>
      <c r="O1218" s="9" t="s">
        <v>45</v>
      </c>
      <c r="P1218" s="2">
        <f>+Precio_diario_frutas[[#This Row],[Precio promedio ponderado]]/Q1218</f>
        <v>1400</v>
      </c>
      <c r="Q1218" s="2">
        <f>+VLOOKUP(Precio_diario_frutas[[#This Row],[Unidad de comercialización]],Codigos_kg[],2,0)</f>
        <v>10</v>
      </c>
    </row>
    <row r="1219" spans="1:17" x14ac:dyDescent="0.35">
      <c r="A1219" s="8" t="s">
        <v>134</v>
      </c>
      <c r="B1219" s="3" t="str">
        <f>+VLOOKUP(A1219,Codigos_mercados_mayoristas[],2,0)</f>
        <v>Maule</v>
      </c>
      <c r="C1219" s="4">
        <v>44148</v>
      </c>
      <c r="D1219" s="3">
        <f>+VLOOKUP(A1219,Codigos_mercados_mayoristas[],3,0)</f>
        <v>7</v>
      </c>
      <c r="E1219" s="3"/>
      <c r="F1219" s="3" t="str">
        <f>+VLOOKUP(G1219,Codigos_class_frutas[],2,0)</f>
        <v>Frutos de hueso (carozo)</v>
      </c>
      <c r="G1219" s="3" t="s">
        <v>277</v>
      </c>
      <c r="H1219" s="3" t="s">
        <v>278</v>
      </c>
      <c r="I1219" s="3" t="s">
        <v>13</v>
      </c>
      <c r="J1219" s="2">
        <v>100</v>
      </c>
      <c r="K1219" s="2">
        <v>12000</v>
      </c>
      <c r="L1219" s="2">
        <v>12000</v>
      </c>
      <c r="M1219" s="2">
        <v>12000</v>
      </c>
      <c r="N1219" s="3" t="s">
        <v>279</v>
      </c>
      <c r="O1219" s="9" t="s">
        <v>45</v>
      </c>
      <c r="P1219" s="2">
        <f>+Precio_diario_frutas[[#This Row],[Precio promedio ponderado]]/Q1219</f>
        <v>1200</v>
      </c>
      <c r="Q1219" s="2">
        <f>+VLOOKUP(Precio_diario_frutas[[#This Row],[Unidad de comercialización]],Codigos_kg[],2,0)</f>
        <v>10</v>
      </c>
    </row>
    <row r="1220" spans="1:17" x14ac:dyDescent="0.35">
      <c r="A1220" s="8" t="s">
        <v>134</v>
      </c>
      <c r="B1220" s="3" t="str">
        <f>+VLOOKUP(A1220,Codigos_mercados_mayoristas[],2,0)</f>
        <v>Maule</v>
      </c>
      <c r="C1220" s="4">
        <v>44148</v>
      </c>
      <c r="D1220" s="3">
        <f>+VLOOKUP(A1220,Codigos_mercados_mayoristas[],3,0)</f>
        <v>7</v>
      </c>
      <c r="E1220" s="3"/>
      <c r="F1220" s="3" t="str">
        <f>+VLOOKUP(G1220,Codigos_class_frutas[],2,0)</f>
        <v>Berries</v>
      </c>
      <c r="G1220" s="3" t="s">
        <v>212</v>
      </c>
      <c r="H1220" s="3" t="s">
        <v>12</v>
      </c>
      <c r="I1220" s="3" t="s">
        <v>200</v>
      </c>
      <c r="J1220" s="2">
        <v>500</v>
      </c>
      <c r="K1220" s="2">
        <v>9000</v>
      </c>
      <c r="L1220" s="2">
        <v>9000</v>
      </c>
      <c r="M1220" s="2">
        <v>9000</v>
      </c>
      <c r="N1220" s="3" t="s">
        <v>213</v>
      </c>
      <c r="O1220" s="9" t="s">
        <v>155</v>
      </c>
      <c r="P1220" s="2">
        <f>+Precio_diario_frutas[[#This Row],[Precio promedio ponderado]]/Q1220</f>
        <v>1285.7142857142858</v>
      </c>
      <c r="Q1220" s="2">
        <f>+VLOOKUP(Precio_diario_frutas[[#This Row],[Unidad de comercialización]],Codigos_kg[],2,0)</f>
        <v>7</v>
      </c>
    </row>
    <row r="1221" spans="1:17" x14ac:dyDescent="0.35">
      <c r="A1221" s="8" t="s">
        <v>134</v>
      </c>
      <c r="B1221" s="3" t="str">
        <f>+VLOOKUP(A1221,Codigos_mercados_mayoristas[],2,0)</f>
        <v>Maule</v>
      </c>
      <c r="C1221" s="4">
        <v>44148</v>
      </c>
      <c r="D1221" s="3">
        <f>+VLOOKUP(A1221,Codigos_mercados_mayoristas[],3,0)</f>
        <v>7</v>
      </c>
      <c r="E1221" s="3"/>
      <c r="F1221" s="3" t="str">
        <f>+VLOOKUP(G1221,Codigos_class_frutas[],2,0)</f>
        <v>Berries</v>
      </c>
      <c r="G1221" s="3" t="s">
        <v>212</v>
      </c>
      <c r="H1221" s="3" t="s">
        <v>12</v>
      </c>
      <c r="I1221" s="3" t="s">
        <v>200</v>
      </c>
      <c r="J1221" s="2">
        <v>100</v>
      </c>
      <c r="K1221" s="2">
        <v>10000</v>
      </c>
      <c r="L1221" s="2">
        <v>10000</v>
      </c>
      <c r="M1221" s="2">
        <v>10000</v>
      </c>
      <c r="N1221" s="3" t="s">
        <v>678</v>
      </c>
      <c r="O1221" s="9" t="s">
        <v>109</v>
      </c>
      <c r="P1221" s="2">
        <f>+Precio_diario_frutas[[#This Row],[Precio promedio ponderado]]/Q1221</f>
        <v>1428.5714285714287</v>
      </c>
      <c r="Q1221" s="2">
        <f>+VLOOKUP(Precio_diario_frutas[[#This Row],[Unidad de comercialización]],Codigos_kg[],2,0)</f>
        <v>7</v>
      </c>
    </row>
    <row r="1222" spans="1:17" x14ac:dyDescent="0.35">
      <c r="A1222" s="8" t="s">
        <v>134</v>
      </c>
      <c r="B1222" s="3" t="str">
        <f>+VLOOKUP(A1222,Codigos_mercados_mayoristas[],2,0)</f>
        <v>Maule</v>
      </c>
      <c r="C1222" s="4">
        <v>44148</v>
      </c>
      <c r="D1222" s="3">
        <f>+VLOOKUP(A1222,Codigos_mercados_mayoristas[],3,0)</f>
        <v>7</v>
      </c>
      <c r="E1222" s="3"/>
      <c r="F1222" s="3" t="str">
        <f>+VLOOKUP(G1222,Codigos_class_frutas[],2,0)</f>
        <v>Berries</v>
      </c>
      <c r="G1222" s="3" t="s">
        <v>212</v>
      </c>
      <c r="H1222" s="3" t="s">
        <v>12</v>
      </c>
      <c r="I1222" s="3" t="s">
        <v>19</v>
      </c>
      <c r="J1222" s="2">
        <v>50</v>
      </c>
      <c r="K1222" s="2">
        <v>9000</v>
      </c>
      <c r="L1222" s="2">
        <v>9000</v>
      </c>
      <c r="M1222" s="2">
        <v>9000</v>
      </c>
      <c r="N1222" s="3" t="s">
        <v>678</v>
      </c>
      <c r="O1222" s="9" t="s">
        <v>109</v>
      </c>
      <c r="P1222" s="2">
        <f>+Precio_diario_frutas[[#This Row],[Precio promedio ponderado]]/Q1222</f>
        <v>1285.7142857142858</v>
      </c>
      <c r="Q1222" s="2">
        <f>+VLOOKUP(Precio_diario_frutas[[#This Row],[Unidad de comercialización]],Codigos_kg[],2,0)</f>
        <v>7</v>
      </c>
    </row>
    <row r="1223" spans="1:17" x14ac:dyDescent="0.35">
      <c r="A1223" s="8" t="s">
        <v>134</v>
      </c>
      <c r="B1223" s="3" t="str">
        <f>+VLOOKUP(A1223,Codigos_mercados_mayoristas[],2,0)</f>
        <v>Maule</v>
      </c>
      <c r="C1223" s="4">
        <v>44148</v>
      </c>
      <c r="D1223" s="3">
        <f>+VLOOKUP(A1223,Codigos_mercados_mayoristas[],3,0)</f>
        <v>7</v>
      </c>
      <c r="E1223" s="3"/>
      <c r="F1223" s="3" t="str">
        <f>+VLOOKUP(G1223,Codigos_class_frutas[],2,0)</f>
        <v>Cítricos</v>
      </c>
      <c r="G1223" s="3" t="s">
        <v>214</v>
      </c>
      <c r="H1223" s="3" t="s">
        <v>12</v>
      </c>
      <c r="I1223" s="3" t="s">
        <v>215</v>
      </c>
      <c r="J1223" s="2">
        <v>230</v>
      </c>
      <c r="K1223" s="2">
        <v>7000</v>
      </c>
      <c r="L1223" s="2">
        <v>7000</v>
      </c>
      <c r="M1223" s="2">
        <v>7000</v>
      </c>
      <c r="N1223" s="3" t="s">
        <v>259</v>
      </c>
      <c r="O1223" s="9" t="s">
        <v>155</v>
      </c>
      <c r="P1223" s="2">
        <f>+Precio_diario_frutas[[#This Row],[Precio promedio ponderado]]/Q1223</f>
        <v>500</v>
      </c>
      <c r="Q1223" s="2">
        <f>+VLOOKUP(Precio_diario_frutas[[#This Row],[Unidad de comercialización]],Codigos_kg[],2,0)</f>
        <v>14</v>
      </c>
    </row>
    <row r="1224" spans="1:17" x14ac:dyDescent="0.35">
      <c r="A1224" s="8" t="s">
        <v>134</v>
      </c>
      <c r="B1224" s="3" t="str">
        <f>+VLOOKUP(A1224,Codigos_mercados_mayoristas[],2,0)</f>
        <v>Maule</v>
      </c>
      <c r="C1224" s="4">
        <v>44148</v>
      </c>
      <c r="D1224" s="3">
        <f>+VLOOKUP(A1224,Codigos_mercados_mayoristas[],3,0)</f>
        <v>7</v>
      </c>
      <c r="E1224" s="3"/>
      <c r="F1224" s="3" t="str">
        <f>+VLOOKUP(G1224,Codigos_class_frutas[],2,0)</f>
        <v>Cítricos</v>
      </c>
      <c r="G1224" s="3" t="s">
        <v>214</v>
      </c>
      <c r="H1224" s="3" t="s">
        <v>12</v>
      </c>
      <c r="I1224" s="3" t="s">
        <v>271</v>
      </c>
      <c r="J1224" s="2">
        <v>300</v>
      </c>
      <c r="K1224" s="2">
        <v>7000</v>
      </c>
      <c r="L1224" s="2">
        <v>7000</v>
      </c>
      <c r="M1224" s="2">
        <v>7000</v>
      </c>
      <c r="N1224" s="3" t="s">
        <v>259</v>
      </c>
      <c r="O1224" s="9" t="s">
        <v>155</v>
      </c>
      <c r="P1224" s="2">
        <f>+Precio_diario_frutas[[#This Row],[Precio promedio ponderado]]/Q1224</f>
        <v>500</v>
      </c>
      <c r="Q1224" s="2">
        <f>+VLOOKUP(Precio_diario_frutas[[#This Row],[Unidad de comercialización]],Codigos_kg[],2,0)</f>
        <v>14</v>
      </c>
    </row>
    <row r="1225" spans="1:17" x14ac:dyDescent="0.35">
      <c r="A1225" s="8" t="s">
        <v>134</v>
      </c>
      <c r="B1225" s="3" t="str">
        <f>+VLOOKUP(A1225,Codigos_mercados_mayoristas[],2,0)</f>
        <v>Maule</v>
      </c>
      <c r="C1225" s="4">
        <v>44148</v>
      </c>
      <c r="D1225" s="3">
        <f>+VLOOKUP(A1225,Codigos_mercados_mayoristas[],3,0)</f>
        <v>7</v>
      </c>
      <c r="E1225" s="3"/>
      <c r="F1225" s="3" t="str">
        <f>+VLOOKUP(G1225,Codigos_class_frutas[],2,0)</f>
        <v>Cítricos</v>
      </c>
      <c r="G1225" s="3" t="s">
        <v>214</v>
      </c>
      <c r="H1225" s="3" t="s">
        <v>12</v>
      </c>
      <c r="I1225" s="3" t="s">
        <v>271</v>
      </c>
      <c r="J1225" s="2">
        <v>300</v>
      </c>
      <c r="K1225" s="2">
        <v>7000</v>
      </c>
      <c r="L1225" s="2">
        <v>7000</v>
      </c>
      <c r="M1225" s="2">
        <v>7000</v>
      </c>
      <c r="N1225" s="3" t="s">
        <v>259</v>
      </c>
      <c r="O1225" s="9" t="s">
        <v>63</v>
      </c>
      <c r="P1225" s="2">
        <f>+Precio_diario_frutas[[#This Row],[Precio promedio ponderado]]/Q1225</f>
        <v>500</v>
      </c>
      <c r="Q1225" s="2">
        <f>+VLOOKUP(Precio_diario_frutas[[#This Row],[Unidad de comercialización]],Codigos_kg[],2,0)</f>
        <v>14</v>
      </c>
    </row>
    <row r="1226" spans="1:17" x14ac:dyDescent="0.35">
      <c r="A1226" s="8" t="s">
        <v>134</v>
      </c>
      <c r="B1226" s="3" t="str">
        <f>+VLOOKUP(A1226,Codigos_mercados_mayoristas[],2,0)</f>
        <v>Maule</v>
      </c>
      <c r="C1226" s="4">
        <v>44148</v>
      </c>
      <c r="D1226" s="3">
        <f>+VLOOKUP(A1226,Codigos_mercados_mayoristas[],3,0)</f>
        <v>7</v>
      </c>
      <c r="E1226" s="3"/>
      <c r="F1226" s="3" t="str">
        <f>+VLOOKUP(G1226,Codigos_class_frutas[],2,0)</f>
        <v>Cítricos</v>
      </c>
      <c r="G1226" s="3" t="s">
        <v>214</v>
      </c>
      <c r="H1226" s="3" t="s">
        <v>12</v>
      </c>
      <c r="I1226" s="3" t="s">
        <v>271</v>
      </c>
      <c r="J1226" s="2">
        <v>250</v>
      </c>
      <c r="K1226" s="2">
        <v>8000</v>
      </c>
      <c r="L1226" s="2">
        <v>8000</v>
      </c>
      <c r="M1226" s="2">
        <v>8000</v>
      </c>
      <c r="N1226" s="3" t="s">
        <v>122</v>
      </c>
      <c r="O1226" s="9" t="s">
        <v>45</v>
      </c>
      <c r="P1226" s="2">
        <f>+Precio_diario_frutas[[#This Row],[Precio promedio ponderado]]/Q1226</f>
        <v>500</v>
      </c>
      <c r="Q1226" s="2">
        <f>+VLOOKUP(Precio_diario_frutas[[#This Row],[Unidad de comercialización]],Codigos_kg[],2,0)</f>
        <v>16</v>
      </c>
    </row>
    <row r="1227" spans="1:17" x14ac:dyDescent="0.35">
      <c r="A1227" s="8" t="s">
        <v>134</v>
      </c>
      <c r="B1227" s="3" t="str">
        <f>+VLOOKUP(A1227,Codigos_mercados_mayoristas[],2,0)</f>
        <v>Maule</v>
      </c>
      <c r="C1227" s="4">
        <v>44148</v>
      </c>
      <c r="D1227" s="3">
        <f>+VLOOKUP(A1227,Codigos_mercados_mayoristas[],3,0)</f>
        <v>7</v>
      </c>
      <c r="E1227" s="3"/>
      <c r="F1227" s="3" t="str">
        <f>+VLOOKUP(G1227,Codigos_class_frutas[],2,0)</f>
        <v>Tropicales y subtropicales</v>
      </c>
      <c r="G1227" s="3" t="s">
        <v>229</v>
      </c>
      <c r="H1227" s="3" t="s">
        <v>12</v>
      </c>
      <c r="I1227" s="3" t="s">
        <v>19</v>
      </c>
      <c r="J1227" s="2">
        <v>250</v>
      </c>
      <c r="K1227" s="2">
        <v>8000</v>
      </c>
      <c r="L1227" s="2">
        <v>7500</v>
      </c>
      <c r="M1227" s="2">
        <v>7700</v>
      </c>
      <c r="N1227" s="3" t="s">
        <v>230</v>
      </c>
      <c r="O1227" s="9" t="s">
        <v>34</v>
      </c>
      <c r="P1227" s="2">
        <f>+Precio_diario_frutas[[#This Row],[Precio promedio ponderado]]/Q1227</f>
        <v>1925</v>
      </c>
      <c r="Q1227" s="2">
        <f>+VLOOKUP(Precio_diario_frutas[[#This Row],[Unidad de comercialización]],Codigos_kg[],2,0)</f>
        <v>4</v>
      </c>
    </row>
    <row r="1228" spans="1:17" x14ac:dyDescent="0.35">
      <c r="A1228" s="8" t="s">
        <v>134</v>
      </c>
      <c r="B1228" s="3" t="str">
        <f>+VLOOKUP(A1228,Codigos_mercados_mayoristas[],2,0)</f>
        <v>Maule</v>
      </c>
      <c r="C1228" s="4">
        <v>44148</v>
      </c>
      <c r="D1228" s="3">
        <f>+VLOOKUP(A1228,Codigos_mercados_mayoristas[],3,0)</f>
        <v>7</v>
      </c>
      <c r="E1228" s="3"/>
      <c r="F1228" s="3" t="str">
        <f>+VLOOKUP(G1228,Codigos_class_frutas[],2,0)</f>
        <v>Cítricos</v>
      </c>
      <c r="G1228" s="3" t="s">
        <v>221</v>
      </c>
      <c r="H1228" s="3" t="s">
        <v>263</v>
      </c>
      <c r="I1228" s="3" t="s">
        <v>19</v>
      </c>
      <c r="J1228" s="2">
        <v>300</v>
      </c>
      <c r="K1228" s="2">
        <v>12000</v>
      </c>
      <c r="L1228" s="2">
        <v>12000</v>
      </c>
      <c r="M1228" s="2">
        <v>12000</v>
      </c>
      <c r="N1228" s="3" t="s">
        <v>261</v>
      </c>
      <c r="O1228" s="9" t="s">
        <v>123</v>
      </c>
      <c r="P1228" s="2">
        <f>+Precio_diario_frutas[[#This Row],[Precio promedio ponderado]]/Q1228</f>
        <v>800</v>
      </c>
      <c r="Q1228" s="2">
        <f>+VLOOKUP(Precio_diario_frutas[[#This Row],[Unidad de comercialización]],Codigos_kg[],2,0)</f>
        <v>15</v>
      </c>
    </row>
    <row r="1229" spans="1:17" x14ac:dyDescent="0.35">
      <c r="A1229" s="8" t="s">
        <v>134</v>
      </c>
      <c r="B1229" s="3" t="str">
        <f>+VLOOKUP(A1229,Codigos_mercados_mayoristas[],2,0)</f>
        <v>Maule</v>
      </c>
      <c r="C1229" s="4">
        <v>44148</v>
      </c>
      <c r="D1229" s="3">
        <f>+VLOOKUP(A1229,Codigos_mercados_mayoristas[],3,0)</f>
        <v>7</v>
      </c>
      <c r="E1229" s="3"/>
      <c r="F1229" s="3" t="str">
        <f>+VLOOKUP(G1229,Codigos_class_frutas[],2,0)</f>
        <v>Oleaginosos</v>
      </c>
      <c r="G1229" s="3" t="s">
        <v>225</v>
      </c>
      <c r="H1229" s="3" t="s">
        <v>226</v>
      </c>
      <c r="I1229" s="3" t="s">
        <v>200</v>
      </c>
      <c r="J1229" s="2">
        <v>120</v>
      </c>
      <c r="K1229" s="2">
        <v>3700</v>
      </c>
      <c r="L1229" s="2">
        <v>3700</v>
      </c>
      <c r="M1229" s="2">
        <v>3700</v>
      </c>
      <c r="N1229" s="3" t="s">
        <v>265</v>
      </c>
      <c r="O1229" s="9" t="s">
        <v>356</v>
      </c>
      <c r="P1229" s="2">
        <f>+Precio_diario_frutas[[#This Row],[Precio promedio ponderado]]/Q1229</f>
        <v>462.5</v>
      </c>
      <c r="Q1229" s="2">
        <f>+VLOOKUP(Precio_diario_frutas[[#This Row],[Unidad de comercialización]],Codigos_kg[],2,0)</f>
        <v>8</v>
      </c>
    </row>
    <row r="1230" spans="1:17" x14ac:dyDescent="0.35">
      <c r="A1230" s="8" t="s">
        <v>134</v>
      </c>
      <c r="B1230" s="3" t="str">
        <f>+VLOOKUP(A1230,Codigos_mercados_mayoristas[],2,0)</f>
        <v>Maule</v>
      </c>
      <c r="C1230" s="4">
        <v>44148</v>
      </c>
      <c r="D1230" s="3">
        <f>+VLOOKUP(A1230,Codigos_mercados_mayoristas[],3,0)</f>
        <v>7</v>
      </c>
      <c r="E1230" s="3"/>
      <c r="F1230" s="3" t="str">
        <f>+VLOOKUP(G1230,Codigos_class_frutas[],2,0)</f>
        <v>Oleaginosos</v>
      </c>
      <c r="G1230" s="3" t="s">
        <v>225</v>
      </c>
      <c r="H1230" s="3" t="s">
        <v>226</v>
      </c>
      <c r="I1230" s="3" t="s">
        <v>19</v>
      </c>
      <c r="J1230" s="2">
        <v>130</v>
      </c>
      <c r="K1230" s="2">
        <v>3500</v>
      </c>
      <c r="L1230" s="2">
        <v>3500</v>
      </c>
      <c r="M1230" s="2">
        <v>3500</v>
      </c>
      <c r="N1230" s="3" t="s">
        <v>265</v>
      </c>
      <c r="O1230" s="9" t="s">
        <v>356</v>
      </c>
      <c r="P1230" s="2">
        <f>+Precio_diario_frutas[[#This Row],[Precio promedio ponderado]]/Q1230</f>
        <v>437.5</v>
      </c>
      <c r="Q1230" s="2">
        <f>+VLOOKUP(Precio_diario_frutas[[#This Row],[Unidad de comercialización]],Codigos_kg[],2,0)</f>
        <v>8</v>
      </c>
    </row>
    <row r="1231" spans="1:17" x14ac:dyDescent="0.35">
      <c r="A1231" s="8" t="s">
        <v>134</v>
      </c>
      <c r="B1231" s="3" t="str">
        <f>+VLOOKUP(A1231,Codigos_mercados_mayoristas[],2,0)</f>
        <v>Maule</v>
      </c>
      <c r="C1231" s="4">
        <v>44148</v>
      </c>
      <c r="D1231" s="3">
        <f>+VLOOKUP(A1231,Codigos_mercados_mayoristas[],3,0)</f>
        <v>7</v>
      </c>
      <c r="E1231" s="3"/>
      <c r="F1231" s="3" t="str">
        <f>+VLOOKUP(G1231,Codigos_class_frutas[],2,0)</f>
        <v>Oleaginosos</v>
      </c>
      <c r="G1231" s="3" t="s">
        <v>225</v>
      </c>
      <c r="H1231" s="3" t="s">
        <v>226</v>
      </c>
      <c r="I1231" s="3" t="s">
        <v>19</v>
      </c>
      <c r="J1231" s="2">
        <v>150</v>
      </c>
      <c r="K1231" s="2">
        <v>3500</v>
      </c>
      <c r="L1231" s="2">
        <v>3500</v>
      </c>
      <c r="M1231" s="2">
        <v>3500</v>
      </c>
      <c r="N1231" s="3" t="s">
        <v>265</v>
      </c>
      <c r="O1231" s="9" t="s">
        <v>63</v>
      </c>
      <c r="P1231" s="2">
        <f>+Precio_diario_frutas[[#This Row],[Precio promedio ponderado]]/Q1231</f>
        <v>437.5</v>
      </c>
      <c r="Q1231" s="2">
        <f>+VLOOKUP(Precio_diario_frutas[[#This Row],[Unidad de comercialización]],Codigos_kg[],2,0)</f>
        <v>8</v>
      </c>
    </row>
    <row r="1232" spans="1:17" x14ac:dyDescent="0.35">
      <c r="A1232" s="8" t="s">
        <v>134</v>
      </c>
      <c r="B1232" s="3" t="str">
        <f>+VLOOKUP(A1232,Codigos_mercados_mayoristas[],2,0)</f>
        <v>Maule</v>
      </c>
      <c r="C1232" s="4">
        <v>44148</v>
      </c>
      <c r="D1232" s="3">
        <f>+VLOOKUP(A1232,Codigos_mercados_mayoristas[],3,0)</f>
        <v>7</v>
      </c>
      <c r="E1232" s="3"/>
      <c r="F1232" s="3" t="str">
        <f>+VLOOKUP(G1232,Codigos_class_frutas[],2,0)</f>
        <v>Oleaginosos</v>
      </c>
      <c r="G1232" s="3" t="s">
        <v>225</v>
      </c>
      <c r="H1232" s="3" t="s">
        <v>226</v>
      </c>
      <c r="I1232" s="3" t="s">
        <v>13</v>
      </c>
      <c r="J1232" s="2">
        <v>100</v>
      </c>
      <c r="K1232" s="2">
        <v>3000</v>
      </c>
      <c r="L1232" s="2">
        <v>3000</v>
      </c>
      <c r="M1232" s="2">
        <v>3000</v>
      </c>
      <c r="N1232" s="3" t="s">
        <v>265</v>
      </c>
      <c r="O1232" s="9" t="s">
        <v>356</v>
      </c>
      <c r="P1232" s="2">
        <f>+Precio_diario_frutas[[#This Row],[Precio promedio ponderado]]/Q1232</f>
        <v>375</v>
      </c>
      <c r="Q1232" s="2">
        <f>+VLOOKUP(Precio_diario_frutas[[#This Row],[Unidad de comercialización]],Codigos_kg[],2,0)</f>
        <v>8</v>
      </c>
    </row>
    <row r="1233" spans="1:17" x14ac:dyDescent="0.35">
      <c r="A1233" s="8" t="s">
        <v>134</v>
      </c>
      <c r="B1233" s="3" t="str">
        <f>+VLOOKUP(A1233,Codigos_mercados_mayoristas[],2,0)</f>
        <v>Maule</v>
      </c>
      <c r="C1233" s="4">
        <v>44148</v>
      </c>
      <c r="D1233" s="3">
        <f>+VLOOKUP(A1233,Codigos_mercados_mayoristas[],3,0)</f>
        <v>7</v>
      </c>
      <c r="E1233" s="3"/>
      <c r="F1233" s="3" t="str">
        <f>+VLOOKUP(G1233,Codigos_class_frutas[],2,0)</f>
        <v>Oleaginosos</v>
      </c>
      <c r="G1233" s="3" t="s">
        <v>225</v>
      </c>
      <c r="H1233" s="3" t="s">
        <v>226</v>
      </c>
      <c r="I1233" s="3" t="s">
        <v>13</v>
      </c>
      <c r="J1233" s="2">
        <v>120</v>
      </c>
      <c r="K1233" s="2">
        <v>3300</v>
      </c>
      <c r="L1233" s="2">
        <v>3300</v>
      </c>
      <c r="M1233" s="2">
        <v>3300</v>
      </c>
      <c r="N1233" s="3" t="s">
        <v>265</v>
      </c>
      <c r="O1233" s="9" t="s">
        <v>63</v>
      </c>
      <c r="P1233" s="2">
        <f>+Precio_diario_frutas[[#This Row],[Precio promedio ponderado]]/Q1233</f>
        <v>412.5</v>
      </c>
      <c r="Q1233" s="2">
        <f>+VLOOKUP(Precio_diario_frutas[[#This Row],[Unidad de comercialización]],Codigos_kg[],2,0)</f>
        <v>8</v>
      </c>
    </row>
    <row r="1234" spans="1:17" x14ac:dyDescent="0.35">
      <c r="A1234" s="8" t="s">
        <v>134</v>
      </c>
      <c r="B1234" s="3" t="str">
        <f>+VLOOKUP(A1234,Codigos_mercados_mayoristas[],2,0)</f>
        <v>Maule</v>
      </c>
      <c r="C1234" s="4">
        <v>44148</v>
      </c>
      <c r="D1234" s="3">
        <f>+VLOOKUP(A1234,Codigos_mercados_mayoristas[],3,0)</f>
        <v>7</v>
      </c>
      <c r="E1234" s="3"/>
      <c r="F1234" s="3" t="str">
        <f>+VLOOKUP(G1234,Codigos_class_frutas[],2,0)</f>
        <v>Oleaginosos</v>
      </c>
      <c r="G1234" s="3" t="s">
        <v>225</v>
      </c>
      <c r="H1234" s="3" t="s">
        <v>226</v>
      </c>
      <c r="I1234" s="3" t="s">
        <v>16</v>
      </c>
      <c r="J1234" s="2">
        <v>100</v>
      </c>
      <c r="K1234" s="2">
        <v>2900</v>
      </c>
      <c r="L1234" s="2">
        <v>2900</v>
      </c>
      <c r="M1234" s="2">
        <v>2900</v>
      </c>
      <c r="N1234" s="3" t="s">
        <v>265</v>
      </c>
      <c r="O1234" s="9" t="s">
        <v>63</v>
      </c>
      <c r="P1234" s="2">
        <f>+Precio_diario_frutas[[#This Row],[Precio promedio ponderado]]/Q1234</f>
        <v>362.5</v>
      </c>
      <c r="Q1234" s="2">
        <f>+VLOOKUP(Precio_diario_frutas[[#This Row],[Unidad de comercialización]],Codigos_kg[],2,0)</f>
        <v>8</v>
      </c>
    </row>
    <row r="1235" spans="1:17" x14ac:dyDescent="0.35">
      <c r="A1235" s="8" t="s">
        <v>134</v>
      </c>
      <c r="B1235" s="3" t="str">
        <f>+VLOOKUP(A1235,Codigos_mercados_mayoristas[],2,0)</f>
        <v>Maule</v>
      </c>
      <c r="C1235" s="4">
        <v>44148</v>
      </c>
      <c r="D1235" s="3">
        <f>+VLOOKUP(A1235,Codigos_mercados_mayoristas[],3,0)</f>
        <v>7</v>
      </c>
      <c r="E1235" s="3"/>
      <c r="F1235" s="3" t="str">
        <f>+VLOOKUP(G1235,Codigos_class_frutas[],2,0)</f>
        <v>Tropicales y subtropicales</v>
      </c>
      <c r="G1235" s="3" t="s">
        <v>198</v>
      </c>
      <c r="H1235" s="3" t="s">
        <v>246</v>
      </c>
      <c r="I1235" s="3" t="s">
        <v>13</v>
      </c>
      <c r="J1235" s="2">
        <v>110</v>
      </c>
      <c r="K1235" s="2">
        <v>21000</v>
      </c>
      <c r="L1235" s="2">
        <v>21000</v>
      </c>
      <c r="M1235" s="2">
        <v>21000</v>
      </c>
      <c r="N1235" s="3" t="s">
        <v>202</v>
      </c>
      <c r="O1235" s="9" t="s">
        <v>206</v>
      </c>
      <c r="P1235" s="2">
        <f>+Precio_diario_frutas[[#This Row],[Precio promedio ponderado]]/Q1235</f>
        <v>1500</v>
      </c>
      <c r="Q1235" s="2">
        <f>+VLOOKUP(Precio_diario_frutas[[#This Row],[Unidad de comercialización]],Codigos_kg[],2,0)</f>
        <v>14</v>
      </c>
    </row>
    <row r="1236" spans="1:17" x14ac:dyDescent="0.35">
      <c r="A1236" s="8" t="s">
        <v>134</v>
      </c>
      <c r="B1236" s="3" t="str">
        <f>+VLOOKUP(A1236,Codigos_mercados_mayoristas[],2,0)</f>
        <v>Maule</v>
      </c>
      <c r="C1236" s="4">
        <v>44148</v>
      </c>
      <c r="D1236" s="3">
        <f>+VLOOKUP(A1236,Codigos_mercados_mayoristas[],3,0)</f>
        <v>7</v>
      </c>
      <c r="E1236" s="3"/>
      <c r="F1236" s="3" t="str">
        <f>+VLOOKUP(G1236,Codigos_class_frutas[],2,0)</f>
        <v>Tropicales y subtropicales</v>
      </c>
      <c r="G1236" s="3" t="s">
        <v>198</v>
      </c>
      <c r="H1236" s="3" t="s">
        <v>246</v>
      </c>
      <c r="I1236" s="3" t="s">
        <v>16</v>
      </c>
      <c r="J1236" s="2">
        <v>80</v>
      </c>
      <c r="K1236" s="2">
        <v>22000</v>
      </c>
      <c r="L1236" s="2">
        <v>22000</v>
      </c>
      <c r="M1236" s="2">
        <v>22000</v>
      </c>
      <c r="N1236" s="3" t="s">
        <v>203</v>
      </c>
      <c r="O1236" s="9" t="s">
        <v>206</v>
      </c>
      <c r="P1236" s="2">
        <f>+Precio_diario_frutas[[#This Row],[Precio promedio ponderado]]/Q1236</f>
        <v>1375</v>
      </c>
      <c r="Q1236" s="2">
        <f>+VLOOKUP(Precio_diario_frutas[[#This Row],[Unidad de comercialización]],Codigos_kg[],2,0)</f>
        <v>16</v>
      </c>
    </row>
    <row r="1237" spans="1:17" x14ac:dyDescent="0.35">
      <c r="A1237" s="8" t="s">
        <v>134</v>
      </c>
      <c r="B1237" s="3" t="str">
        <f>+VLOOKUP(A1237,Codigos_mercados_mayoristas[],2,0)</f>
        <v>Maule</v>
      </c>
      <c r="C1237" s="4">
        <v>44148</v>
      </c>
      <c r="D1237" s="3">
        <f>+VLOOKUP(A1237,Codigos_mercados_mayoristas[],3,0)</f>
        <v>7</v>
      </c>
      <c r="E1237" s="3"/>
      <c r="F1237" s="3" t="str">
        <f>+VLOOKUP(G1237,Codigos_class_frutas[],2,0)</f>
        <v>Tropicales y subtropicales</v>
      </c>
      <c r="G1237" s="3" t="s">
        <v>204</v>
      </c>
      <c r="H1237" s="3" t="s">
        <v>12</v>
      </c>
      <c r="I1237" s="3" t="s">
        <v>205</v>
      </c>
      <c r="J1237" s="2">
        <v>800</v>
      </c>
      <c r="K1237" s="2">
        <v>12000</v>
      </c>
      <c r="L1237" s="2">
        <v>12000</v>
      </c>
      <c r="M1237" s="2">
        <v>12000</v>
      </c>
      <c r="N1237" s="3" t="s">
        <v>147</v>
      </c>
      <c r="O1237" s="9" t="s">
        <v>206</v>
      </c>
      <c r="P1237" s="2">
        <f>+Precio_diario_frutas[[#This Row],[Precio promedio ponderado]]/Q1237</f>
        <v>600</v>
      </c>
      <c r="Q1237" s="2">
        <f>+VLOOKUP(Precio_diario_frutas[[#This Row],[Unidad de comercialización]],Codigos_kg[],2,0)</f>
        <v>20</v>
      </c>
    </row>
    <row r="1238" spans="1:17" x14ac:dyDescent="0.35">
      <c r="A1238" s="8" t="s">
        <v>134</v>
      </c>
      <c r="B1238" s="11" t="str">
        <f>+VLOOKUP(A1238,Codigos_mercados_mayoristas[],2,0)</f>
        <v>Maule</v>
      </c>
      <c r="C1238" s="4">
        <v>44148</v>
      </c>
      <c r="D1238" s="11">
        <f>+VLOOKUP(A1238,Codigos_mercados_mayoristas[],3,0)</f>
        <v>7</v>
      </c>
      <c r="E1238" s="11"/>
      <c r="F1238" s="11" t="str">
        <f>+VLOOKUP(G1238,Codigos_class_frutas[],2,0)</f>
        <v>Tropicales y subtropicales</v>
      </c>
      <c r="G1238" s="11" t="s">
        <v>204</v>
      </c>
      <c r="H1238" s="11" t="s">
        <v>12</v>
      </c>
      <c r="I1238" s="11" t="s">
        <v>255</v>
      </c>
      <c r="J1238" s="13">
        <v>320</v>
      </c>
      <c r="K1238" s="13">
        <v>15000</v>
      </c>
      <c r="L1238" s="13">
        <v>15000</v>
      </c>
      <c r="M1238" s="13">
        <v>15000</v>
      </c>
      <c r="N1238" s="11" t="s">
        <v>147</v>
      </c>
      <c r="O1238" s="14" t="s">
        <v>206</v>
      </c>
      <c r="P1238" s="2">
        <f>+Precio_diario_frutas[[#This Row],[Precio promedio ponderado]]/Q1238</f>
        <v>750</v>
      </c>
      <c r="Q1238" s="2">
        <f>+VLOOKUP(Precio_diario_frutas[[#This Row],[Unidad de comercialización]],Codigos_kg[],2,0)</f>
        <v>20</v>
      </c>
    </row>
    <row r="1239" spans="1:17" x14ac:dyDescent="0.35">
      <c r="A1239" s="8" t="s">
        <v>60</v>
      </c>
      <c r="B1239" s="3" t="str">
        <f>+VLOOKUP(A1239,Codigos_mercados_mayoristas[],2,0)</f>
        <v>Valparaíso</v>
      </c>
      <c r="C1239" s="4">
        <v>44148</v>
      </c>
      <c r="D1239" s="3">
        <f>+VLOOKUP(A1239,Codigos_mercados_mayoristas[],3,0)</f>
        <v>5</v>
      </c>
      <c r="E1239" s="3"/>
      <c r="F1239" s="3" t="str">
        <f>+VLOOKUP(G1239,Codigos_class_frutas[],2,0)</f>
        <v>Frutos de hueso (carozo)</v>
      </c>
      <c r="G1239" s="3" t="s">
        <v>281</v>
      </c>
      <c r="H1239" s="3" t="s">
        <v>282</v>
      </c>
      <c r="I1239" s="3" t="s">
        <v>19</v>
      </c>
      <c r="J1239" s="2">
        <v>70</v>
      </c>
      <c r="K1239" s="2">
        <v>28000</v>
      </c>
      <c r="L1239" s="2">
        <v>28000</v>
      </c>
      <c r="M1239" s="2">
        <v>28000</v>
      </c>
      <c r="N1239" s="3" t="s">
        <v>220</v>
      </c>
      <c r="O1239" s="9" t="s">
        <v>118</v>
      </c>
      <c r="P1239" s="2">
        <f>+Precio_diario_frutas[[#This Row],[Precio promedio ponderado]]/Q1239</f>
        <v>2800</v>
      </c>
      <c r="Q1239" s="2">
        <f>+VLOOKUP(Precio_diario_frutas[[#This Row],[Unidad de comercialización]],Codigos_kg[],2,0)</f>
        <v>10</v>
      </c>
    </row>
    <row r="1240" spans="1:17" x14ac:dyDescent="0.35">
      <c r="A1240" s="8" t="s">
        <v>60</v>
      </c>
      <c r="B1240" s="3" t="str">
        <f>+VLOOKUP(A1240,Codigos_mercados_mayoristas[],2,0)</f>
        <v>Valparaíso</v>
      </c>
      <c r="C1240" s="4">
        <v>44148</v>
      </c>
      <c r="D1240" s="3">
        <f>+VLOOKUP(A1240,Codigos_mercados_mayoristas[],3,0)</f>
        <v>5</v>
      </c>
      <c r="E1240" s="3"/>
      <c r="F1240" s="3" t="str">
        <f>+VLOOKUP(G1240,Codigos_class_frutas[],2,0)</f>
        <v>Frutos de hueso (carozo)</v>
      </c>
      <c r="G1240" s="3" t="s">
        <v>281</v>
      </c>
      <c r="H1240" s="3" t="s">
        <v>282</v>
      </c>
      <c r="I1240" s="3" t="s">
        <v>13</v>
      </c>
      <c r="J1240" s="2">
        <v>60</v>
      </c>
      <c r="K1240" s="2">
        <v>25000</v>
      </c>
      <c r="L1240" s="2">
        <v>25000</v>
      </c>
      <c r="M1240" s="2">
        <v>25000</v>
      </c>
      <c r="N1240" s="3" t="s">
        <v>220</v>
      </c>
      <c r="O1240" s="9" t="s">
        <v>118</v>
      </c>
      <c r="P1240" s="2">
        <f>+Precio_diario_frutas[[#This Row],[Precio promedio ponderado]]/Q1240</f>
        <v>2500</v>
      </c>
      <c r="Q1240" s="2">
        <f>+VLOOKUP(Precio_diario_frutas[[#This Row],[Unidad de comercialización]],Codigos_kg[],2,0)</f>
        <v>10</v>
      </c>
    </row>
    <row r="1241" spans="1:17" x14ac:dyDescent="0.35">
      <c r="A1241" s="8" t="s">
        <v>60</v>
      </c>
      <c r="B1241" s="3" t="str">
        <f>+VLOOKUP(A1241,Codigos_mercados_mayoristas[],2,0)</f>
        <v>Valparaíso</v>
      </c>
      <c r="C1241" s="4">
        <v>44148</v>
      </c>
      <c r="D1241" s="3">
        <f>+VLOOKUP(A1241,Codigos_mercados_mayoristas[],3,0)</f>
        <v>5</v>
      </c>
      <c r="E1241" s="3"/>
      <c r="F1241" s="3" t="str">
        <f>+VLOOKUP(G1241,Codigos_class_frutas[],2,0)</f>
        <v>Otros</v>
      </c>
      <c r="G1241" s="3" t="s">
        <v>209</v>
      </c>
      <c r="H1241" s="3" t="s">
        <v>210</v>
      </c>
      <c r="I1241" s="3" t="s">
        <v>200</v>
      </c>
      <c r="J1241" s="2">
        <v>56</v>
      </c>
      <c r="K1241" s="2">
        <v>22000</v>
      </c>
      <c r="L1241" s="2">
        <v>22000</v>
      </c>
      <c r="M1241" s="2">
        <v>22000</v>
      </c>
      <c r="N1241" s="3" t="s">
        <v>220</v>
      </c>
      <c r="O1241" s="9" t="s">
        <v>139</v>
      </c>
      <c r="P1241" s="2">
        <f>+Precio_diario_frutas[[#This Row],[Precio promedio ponderado]]/Q1241</f>
        <v>2200</v>
      </c>
      <c r="Q1241" s="2">
        <f>+VLOOKUP(Precio_diario_frutas[[#This Row],[Unidad de comercialización]],Codigos_kg[],2,0)</f>
        <v>10</v>
      </c>
    </row>
    <row r="1242" spans="1:17" x14ac:dyDescent="0.35">
      <c r="A1242" s="8" t="s">
        <v>60</v>
      </c>
      <c r="B1242" s="3" t="str">
        <f>+VLOOKUP(A1242,Codigos_mercados_mayoristas[],2,0)</f>
        <v>Valparaíso</v>
      </c>
      <c r="C1242" s="4">
        <v>44148</v>
      </c>
      <c r="D1242" s="3">
        <f>+VLOOKUP(A1242,Codigos_mercados_mayoristas[],3,0)</f>
        <v>5</v>
      </c>
      <c r="E1242" s="3"/>
      <c r="F1242" s="3" t="str">
        <f>+VLOOKUP(G1242,Codigos_class_frutas[],2,0)</f>
        <v>Otros</v>
      </c>
      <c r="G1242" s="3" t="s">
        <v>209</v>
      </c>
      <c r="H1242" s="3" t="s">
        <v>210</v>
      </c>
      <c r="I1242" s="3" t="s">
        <v>19</v>
      </c>
      <c r="J1242" s="2">
        <v>45</v>
      </c>
      <c r="K1242" s="2">
        <v>20000</v>
      </c>
      <c r="L1242" s="2">
        <v>20000</v>
      </c>
      <c r="M1242" s="2">
        <v>20000</v>
      </c>
      <c r="N1242" s="3" t="s">
        <v>220</v>
      </c>
      <c r="O1242" s="9" t="s">
        <v>139</v>
      </c>
      <c r="P1242" s="2">
        <f>+Precio_diario_frutas[[#This Row],[Precio promedio ponderado]]/Q1242</f>
        <v>2000</v>
      </c>
      <c r="Q1242" s="2">
        <f>+VLOOKUP(Precio_diario_frutas[[#This Row],[Unidad de comercialización]],Codigos_kg[],2,0)</f>
        <v>10</v>
      </c>
    </row>
    <row r="1243" spans="1:17" ht="29" x14ac:dyDescent="0.35">
      <c r="A1243" s="8" t="s">
        <v>60</v>
      </c>
      <c r="B1243" s="3" t="str">
        <f>+VLOOKUP(A1243,Codigos_mercados_mayoristas[],2,0)</f>
        <v>Valparaíso</v>
      </c>
      <c r="C1243" s="4">
        <v>44148</v>
      </c>
      <c r="D1243" s="3">
        <f>+VLOOKUP(A1243,Codigos_mercados_mayoristas[],3,0)</f>
        <v>5</v>
      </c>
      <c r="E1243" s="3"/>
      <c r="F1243" s="3" t="str">
        <f>+VLOOKUP(G1243,Codigos_class_frutas[],2,0)</f>
        <v>Frutos de hueso (carozo)</v>
      </c>
      <c r="G1243" s="3" t="s">
        <v>277</v>
      </c>
      <c r="H1243" s="3" t="s">
        <v>278</v>
      </c>
      <c r="I1243" s="3" t="s">
        <v>200</v>
      </c>
      <c r="J1243" s="2">
        <v>54</v>
      </c>
      <c r="K1243" s="2">
        <v>13000</v>
      </c>
      <c r="L1243" s="2">
        <v>13000</v>
      </c>
      <c r="M1243" s="2">
        <v>13000</v>
      </c>
      <c r="N1243" s="3" t="s">
        <v>676</v>
      </c>
      <c r="O1243" s="9" t="s">
        <v>664</v>
      </c>
      <c r="P1243" s="2">
        <f>+Precio_diario_frutas[[#This Row],[Precio promedio ponderado]]/Q1243</f>
        <v>1300</v>
      </c>
      <c r="Q1243" s="2">
        <f>+VLOOKUP(Precio_diario_frutas[[#This Row],[Unidad de comercialización]],Codigos_kg[],2,0)</f>
        <v>10</v>
      </c>
    </row>
    <row r="1244" spans="1:17" ht="29" x14ac:dyDescent="0.35">
      <c r="A1244" s="8" t="s">
        <v>60</v>
      </c>
      <c r="B1244" s="3" t="str">
        <f>+VLOOKUP(A1244,Codigos_mercados_mayoristas[],2,0)</f>
        <v>Valparaíso</v>
      </c>
      <c r="C1244" s="4">
        <v>44148</v>
      </c>
      <c r="D1244" s="3">
        <f>+VLOOKUP(A1244,Codigos_mercados_mayoristas[],3,0)</f>
        <v>5</v>
      </c>
      <c r="E1244" s="3"/>
      <c r="F1244" s="3" t="str">
        <f>+VLOOKUP(G1244,Codigos_class_frutas[],2,0)</f>
        <v>Frutos de hueso (carozo)</v>
      </c>
      <c r="G1244" s="3" t="s">
        <v>277</v>
      </c>
      <c r="H1244" s="3" t="s">
        <v>278</v>
      </c>
      <c r="I1244" s="3" t="s">
        <v>19</v>
      </c>
      <c r="J1244" s="2">
        <v>48</v>
      </c>
      <c r="K1244" s="2">
        <v>12000</v>
      </c>
      <c r="L1244" s="2">
        <v>12000</v>
      </c>
      <c r="M1244" s="2">
        <v>12000</v>
      </c>
      <c r="N1244" s="3" t="s">
        <v>676</v>
      </c>
      <c r="O1244" s="9" t="s">
        <v>664</v>
      </c>
      <c r="P1244" s="2">
        <f>+Precio_diario_frutas[[#This Row],[Precio promedio ponderado]]/Q1244</f>
        <v>1200</v>
      </c>
      <c r="Q1244" s="2">
        <f>+VLOOKUP(Precio_diario_frutas[[#This Row],[Unidad de comercialización]],Codigos_kg[],2,0)</f>
        <v>10</v>
      </c>
    </row>
    <row r="1245" spans="1:17" ht="29" x14ac:dyDescent="0.35">
      <c r="A1245" s="8" t="s">
        <v>60</v>
      </c>
      <c r="B1245" s="3" t="str">
        <f>+VLOOKUP(A1245,Codigos_mercados_mayoristas[],2,0)</f>
        <v>Valparaíso</v>
      </c>
      <c r="C1245" s="4">
        <v>44148</v>
      </c>
      <c r="D1245" s="3">
        <f>+VLOOKUP(A1245,Codigos_mercados_mayoristas[],3,0)</f>
        <v>5</v>
      </c>
      <c r="E1245" s="3"/>
      <c r="F1245" s="3" t="str">
        <f>+VLOOKUP(G1245,Codigos_class_frutas[],2,0)</f>
        <v>Frutos de hueso (carozo)</v>
      </c>
      <c r="G1245" s="3" t="s">
        <v>277</v>
      </c>
      <c r="H1245" s="3" t="s">
        <v>278</v>
      </c>
      <c r="I1245" s="3" t="s">
        <v>13</v>
      </c>
      <c r="J1245" s="2">
        <v>60</v>
      </c>
      <c r="K1245" s="2">
        <v>11000</v>
      </c>
      <c r="L1245" s="2">
        <v>11000</v>
      </c>
      <c r="M1245" s="2">
        <v>11000</v>
      </c>
      <c r="N1245" s="3" t="s">
        <v>676</v>
      </c>
      <c r="O1245" s="9" t="s">
        <v>664</v>
      </c>
      <c r="P1245" s="2">
        <f>+Precio_diario_frutas[[#This Row],[Precio promedio ponderado]]/Q1245</f>
        <v>1100</v>
      </c>
      <c r="Q1245" s="2">
        <f>+VLOOKUP(Precio_diario_frutas[[#This Row],[Unidad de comercialización]],Codigos_kg[],2,0)</f>
        <v>10</v>
      </c>
    </row>
    <row r="1246" spans="1:17" x14ac:dyDescent="0.35">
      <c r="A1246" s="8" t="s">
        <v>60</v>
      </c>
      <c r="B1246" s="3" t="str">
        <f>+VLOOKUP(A1246,Codigos_mercados_mayoristas[],2,0)</f>
        <v>Valparaíso</v>
      </c>
      <c r="C1246" s="4">
        <v>44148</v>
      </c>
      <c r="D1246" s="3">
        <f>+VLOOKUP(A1246,Codigos_mercados_mayoristas[],3,0)</f>
        <v>5</v>
      </c>
      <c r="E1246" s="3"/>
      <c r="F1246" s="3" t="str">
        <f>+VLOOKUP(G1246,Codigos_class_frutas[],2,0)</f>
        <v>Berries</v>
      </c>
      <c r="G1246" s="3" t="s">
        <v>212</v>
      </c>
      <c r="H1246" s="3" t="s">
        <v>12</v>
      </c>
      <c r="I1246" s="3" t="s">
        <v>200</v>
      </c>
      <c r="J1246" s="2">
        <v>70</v>
      </c>
      <c r="K1246" s="2">
        <v>10000</v>
      </c>
      <c r="L1246" s="2">
        <v>10000</v>
      </c>
      <c r="M1246" s="2">
        <v>10000</v>
      </c>
      <c r="N1246" s="3" t="s">
        <v>213</v>
      </c>
      <c r="O1246" s="9" t="s">
        <v>155</v>
      </c>
      <c r="P1246" s="2">
        <f>+Precio_diario_frutas[[#This Row],[Precio promedio ponderado]]/Q1246</f>
        <v>1428.5714285714287</v>
      </c>
      <c r="Q1246" s="2">
        <f>+VLOOKUP(Precio_diario_frutas[[#This Row],[Unidad de comercialización]],Codigos_kg[],2,0)</f>
        <v>7</v>
      </c>
    </row>
    <row r="1247" spans="1:17" x14ac:dyDescent="0.35">
      <c r="A1247" s="8" t="s">
        <v>60</v>
      </c>
      <c r="B1247" s="3" t="str">
        <f>+VLOOKUP(A1247,Codigos_mercados_mayoristas[],2,0)</f>
        <v>Valparaíso</v>
      </c>
      <c r="C1247" s="4">
        <v>44148</v>
      </c>
      <c r="D1247" s="3">
        <f>+VLOOKUP(A1247,Codigos_mercados_mayoristas[],3,0)</f>
        <v>5</v>
      </c>
      <c r="E1247" s="3"/>
      <c r="F1247" s="3" t="str">
        <f>+VLOOKUP(G1247,Codigos_class_frutas[],2,0)</f>
        <v>Berries</v>
      </c>
      <c r="G1247" s="3" t="s">
        <v>212</v>
      </c>
      <c r="H1247" s="3" t="s">
        <v>12</v>
      </c>
      <c r="I1247" s="3" t="s">
        <v>19</v>
      </c>
      <c r="J1247" s="2">
        <v>68</v>
      </c>
      <c r="K1247" s="2">
        <v>9000</v>
      </c>
      <c r="L1247" s="2">
        <v>9000</v>
      </c>
      <c r="M1247" s="2">
        <v>9000</v>
      </c>
      <c r="N1247" s="3" t="s">
        <v>213</v>
      </c>
      <c r="O1247" s="9" t="s">
        <v>155</v>
      </c>
      <c r="P1247" s="2">
        <f>+Precio_diario_frutas[[#This Row],[Precio promedio ponderado]]/Q1247</f>
        <v>1285.7142857142858</v>
      </c>
      <c r="Q1247" s="2">
        <f>+VLOOKUP(Precio_diario_frutas[[#This Row],[Unidad de comercialización]],Codigos_kg[],2,0)</f>
        <v>7</v>
      </c>
    </row>
    <row r="1248" spans="1:17" x14ac:dyDescent="0.35">
      <c r="A1248" s="8" t="s">
        <v>60</v>
      </c>
      <c r="B1248" s="3" t="str">
        <f>+VLOOKUP(A1248,Codigos_mercados_mayoristas[],2,0)</f>
        <v>Valparaíso</v>
      </c>
      <c r="C1248" s="4">
        <v>44148</v>
      </c>
      <c r="D1248" s="3">
        <f>+VLOOKUP(A1248,Codigos_mercados_mayoristas[],3,0)</f>
        <v>5</v>
      </c>
      <c r="E1248" s="3"/>
      <c r="F1248" s="3" t="str">
        <f>+VLOOKUP(G1248,Codigos_class_frutas[],2,0)</f>
        <v>Cítricos</v>
      </c>
      <c r="G1248" s="3" t="s">
        <v>214</v>
      </c>
      <c r="H1248" s="3" t="s">
        <v>12</v>
      </c>
      <c r="I1248" s="3" t="s">
        <v>215</v>
      </c>
      <c r="J1248" s="2">
        <v>274</v>
      </c>
      <c r="K1248" s="2">
        <v>4500</v>
      </c>
      <c r="L1248" s="2">
        <v>4000</v>
      </c>
      <c r="M1248" s="2">
        <v>4247</v>
      </c>
      <c r="N1248" s="3" t="s">
        <v>122</v>
      </c>
      <c r="O1248" s="9" t="s">
        <v>63</v>
      </c>
      <c r="P1248" s="2">
        <f>+Precio_diario_frutas[[#This Row],[Precio promedio ponderado]]/Q1248</f>
        <v>265.4375</v>
      </c>
      <c r="Q1248" s="2">
        <f>+VLOOKUP(Precio_diario_frutas[[#This Row],[Unidad de comercialización]],Codigos_kg[],2,0)</f>
        <v>16</v>
      </c>
    </row>
    <row r="1249" spans="1:17" x14ac:dyDescent="0.35">
      <c r="A1249" s="8" t="s">
        <v>60</v>
      </c>
      <c r="B1249" s="3" t="str">
        <f>+VLOOKUP(A1249,Codigos_mercados_mayoristas[],2,0)</f>
        <v>Valparaíso</v>
      </c>
      <c r="C1249" s="4">
        <v>44148</v>
      </c>
      <c r="D1249" s="3">
        <f>+VLOOKUP(A1249,Codigos_mercados_mayoristas[],3,0)</f>
        <v>5</v>
      </c>
      <c r="E1249" s="3"/>
      <c r="F1249" s="3" t="str">
        <f>+VLOOKUP(G1249,Codigos_class_frutas[],2,0)</f>
        <v>Cítricos</v>
      </c>
      <c r="G1249" s="3" t="s">
        <v>214</v>
      </c>
      <c r="H1249" s="3" t="s">
        <v>12</v>
      </c>
      <c r="I1249" s="3" t="s">
        <v>216</v>
      </c>
      <c r="J1249" s="2">
        <v>123</v>
      </c>
      <c r="K1249" s="2">
        <v>3800</v>
      </c>
      <c r="L1249" s="2">
        <v>3500</v>
      </c>
      <c r="M1249" s="2">
        <v>3637</v>
      </c>
      <c r="N1249" s="3" t="s">
        <v>122</v>
      </c>
      <c r="O1249" s="9" t="s">
        <v>63</v>
      </c>
      <c r="P1249" s="2">
        <f>+Precio_diario_frutas[[#This Row],[Precio promedio ponderado]]/Q1249</f>
        <v>227.3125</v>
      </c>
      <c r="Q1249" s="2">
        <f>+VLOOKUP(Precio_diario_frutas[[#This Row],[Unidad de comercialización]],Codigos_kg[],2,0)</f>
        <v>16</v>
      </c>
    </row>
    <row r="1250" spans="1:17" x14ac:dyDescent="0.35">
      <c r="A1250" s="8" t="s">
        <v>60</v>
      </c>
      <c r="B1250" s="3" t="str">
        <f>+VLOOKUP(A1250,Codigos_mercados_mayoristas[],2,0)</f>
        <v>Valparaíso</v>
      </c>
      <c r="C1250" s="4">
        <v>44148</v>
      </c>
      <c r="D1250" s="3">
        <f>+VLOOKUP(A1250,Codigos_mercados_mayoristas[],3,0)</f>
        <v>5</v>
      </c>
      <c r="E1250" s="3"/>
      <c r="F1250" s="3" t="str">
        <f>+VLOOKUP(G1250,Codigos_class_frutas[],2,0)</f>
        <v>Tropicales y subtropicales</v>
      </c>
      <c r="G1250" s="3" t="s">
        <v>229</v>
      </c>
      <c r="H1250" s="3" t="s">
        <v>12</v>
      </c>
      <c r="I1250" s="3" t="s">
        <v>19</v>
      </c>
      <c r="J1250" s="2">
        <v>228</v>
      </c>
      <c r="K1250" s="2">
        <v>7000</v>
      </c>
      <c r="L1250" s="2">
        <v>7000</v>
      </c>
      <c r="M1250" s="2">
        <v>7000</v>
      </c>
      <c r="N1250" s="3" t="s">
        <v>230</v>
      </c>
      <c r="O1250" s="9" t="s">
        <v>34</v>
      </c>
      <c r="P1250" s="2">
        <f>+Precio_diario_frutas[[#This Row],[Precio promedio ponderado]]/Q1250</f>
        <v>1750</v>
      </c>
      <c r="Q1250" s="2">
        <f>+VLOOKUP(Precio_diario_frutas[[#This Row],[Unidad de comercialización]],Codigos_kg[],2,0)</f>
        <v>4</v>
      </c>
    </row>
    <row r="1251" spans="1:17" x14ac:dyDescent="0.35">
      <c r="A1251" s="8" t="s">
        <v>60</v>
      </c>
      <c r="B1251" s="3" t="str">
        <f>+VLOOKUP(A1251,Codigos_mercados_mayoristas[],2,0)</f>
        <v>Valparaíso</v>
      </c>
      <c r="C1251" s="4">
        <v>44148</v>
      </c>
      <c r="D1251" s="3">
        <f>+VLOOKUP(A1251,Codigos_mercados_mayoristas[],3,0)</f>
        <v>5</v>
      </c>
      <c r="E1251" s="3"/>
      <c r="F1251" s="3" t="str">
        <f>+VLOOKUP(G1251,Codigos_class_frutas[],2,0)</f>
        <v>Frutos de pepita</v>
      </c>
      <c r="G1251" s="3" t="s">
        <v>231</v>
      </c>
      <c r="H1251" s="3" t="s">
        <v>232</v>
      </c>
      <c r="I1251" s="3" t="s">
        <v>200</v>
      </c>
      <c r="J1251" s="2">
        <v>98</v>
      </c>
      <c r="K1251" s="2">
        <v>13000</v>
      </c>
      <c r="L1251" s="2">
        <v>13000</v>
      </c>
      <c r="M1251" s="2">
        <v>13000</v>
      </c>
      <c r="N1251" s="3" t="s">
        <v>233</v>
      </c>
      <c r="O1251" s="9" t="s">
        <v>234</v>
      </c>
      <c r="P1251" s="2">
        <f>+Precio_diario_frutas[[#This Row],[Precio promedio ponderado]]/Q1251</f>
        <v>812.5</v>
      </c>
      <c r="Q1251" s="2">
        <f>+VLOOKUP(Precio_diario_frutas[[#This Row],[Unidad de comercialización]],Codigos_kg[],2,0)</f>
        <v>16</v>
      </c>
    </row>
    <row r="1252" spans="1:17" x14ac:dyDescent="0.35">
      <c r="A1252" s="8" t="s">
        <v>60</v>
      </c>
      <c r="B1252" s="3" t="str">
        <f>+VLOOKUP(A1252,Codigos_mercados_mayoristas[],2,0)</f>
        <v>Valparaíso</v>
      </c>
      <c r="C1252" s="4">
        <v>44148</v>
      </c>
      <c r="D1252" s="3">
        <f>+VLOOKUP(A1252,Codigos_mercados_mayoristas[],3,0)</f>
        <v>5</v>
      </c>
      <c r="E1252" s="3"/>
      <c r="F1252" s="3" t="str">
        <f>+VLOOKUP(G1252,Codigos_class_frutas[],2,0)</f>
        <v>Frutos de pepita</v>
      </c>
      <c r="G1252" s="3" t="s">
        <v>231</v>
      </c>
      <c r="H1252" s="3" t="s">
        <v>232</v>
      </c>
      <c r="I1252" s="3" t="s">
        <v>19</v>
      </c>
      <c r="J1252" s="2">
        <v>87</v>
      </c>
      <c r="K1252" s="2">
        <v>12000</v>
      </c>
      <c r="L1252" s="2">
        <v>12000</v>
      </c>
      <c r="M1252" s="2">
        <v>12000</v>
      </c>
      <c r="N1252" s="3" t="s">
        <v>233</v>
      </c>
      <c r="O1252" s="9" t="s">
        <v>234</v>
      </c>
      <c r="P1252" s="2">
        <f>+Precio_diario_frutas[[#This Row],[Precio promedio ponderado]]/Q1252</f>
        <v>750</v>
      </c>
      <c r="Q1252" s="2">
        <f>+VLOOKUP(Precio_diario_frutas[[#This Row],[Unidad de comercialización]],Codigos_kg[],2,0)</f>
        <v>16</v>
      </c>
    </row>
    <row r="1253" spans="1:17" x14ac:dyDescent="0.35">
      <c r="A1253" s="8" t="s">
        <v>60</v>
      </c>
      <c r="B1253" s="3" t="str">
        <f>+VLOOKUP(A1253,Codigos_mercados_mayoristas[],2,0)</f>
        <v>Valparaíso</v>
      </c>
      <c r="C1253" s="4">
        <v>44148</v>
      </c>
      <c r="D1253" s="3">
        <f>+VLOOKUP(A1253,Codigos_mercados_mayoristas[],3,0)</f>
        <v>5</v>
      </c>
      <c r="E1253" s="3"/>
      <c r="F1253" s="3" t="str">
        <f>+VLOOKUP(G1253,Codigos_class_frutas[],2,0)</f>
        <v>Frutos de pepita</v>
      </c>
      <c r="G1253" s="3" t="s">
        <v>231</v>
      </c>
      <c r="H1253" s="3" t="s">
        <v>232</v>
      </c>
      <c r="I1253" s="3" t="s">
        <v>13</v>
      </c>
      <c r="J1253" s="2">
        <v>80</v>
      </c>
      <c r="K1253" s="2">
        <v>11000</v>
      </c>
      <c r="L1253" s="2">
        <v>11000</v>
      </c>
      <c r="M1253" s="2">
        <v>11000</v>
      </c>
      <c r="N1253" s="3" t="s">
        <v>233</v>
      </c>
      <c r="O1253" s="9" t="s">
        <v>234</v>
      </c>
      <c r="P1253" s="2">
        <f>+Precio_diario_frutas[[#This Row],[Precio promedio ponderado]]/Q1253</f>
        <v>687.5</v>
      </c>
      <c r="Q1253" s="2">
        <f>+VLOOKUP(Precio_diario_frutas[[#This Row],[Unidad de comercialización]],Codigos_kg[],2,0)</f>
        <v>16</v>
      </c>
    </row>
    <row r="1254" spans="1:17" x14ac:dyDescent="0.35">
      <c r="A1254" s="8" t="s">
        <v>60</v>
      </c>
      <c r="B1254" s="3" t="str">
        <f>+VLOOKUP(A1254,Codigos_mercados_mayoristas[],2,0)</f>
        <v>Valparaíso</v>
      </c>
      <c r="C1254" s="4">
        <v>44148</v>
      </c>
      <c r="D1254" s="3">
        <f>+VLOOKUP(A1254,Codigos_mercados_mayoristas[],3,0)</f>
        <v>5</v>
      </c>
      <c r="E1254" s="3"/>
      <c r="F1254" s="3" t="str">
        <f>+VLOOKUP(G1254,Codigos_class_frutas[],2,0)</f>
        <v>Frutos de pepita</v>
      </c>
      <c r="G1254" s="3" t="s">
        <v>231</v>
      </c>
      <c r="H1254" s="3" t="s">
        <v>236</v>
      </c>
      <c r="I1254" s="3" t="s">
        <v>200</v>
      </c>
      <c r="J1254" s="2">
        <v>80</v>
      </c>
      <c r="K1254" s="2">
        <v>13000</v>
      </c>
      <c r="L1254" s="2">
        <v>13000</v>
      </c>
      <c r="M1254" s="2">
        <v>13000</v>
      </c>
      <c r="N1254" s="3" t="s">
        <v>233</v>
      </c>
      <c r="O1254" s="9" t="s">
        <v>234</v>
      </c>
      <c r="P1254" s="2">
        <f>+Precio_diario_frutas[[#This Row],[Precio promedio ponderado]]/Q1254</f>
        <v>812.5</v>
      </c>
      <c r="Q1254" s="2">
        <f>+VLOOKUP(Precio_diario_frutas[[#This Row],[Unidad de comercialización]],Codigos_kg[],2,0)</f>
        <v>16</v>
      </c>
    </row>
    <row r="1255" spans="1:17" x14ac:dyDescent="0.35">
      <c r="A1255" s="8" t="s">
        <v>60</v>
      </c>
      <c r="B1255" s="3" t="str">
        <f>+VLOOKUP(A1255,Codigos_mercados_mayoristas[],2,0)</f>
        <v>Valparaíso</v>
      </c>
      <c r="C1255" s="4">
        <v>44148</v>
      </c>
      <c r="D1255" s="3">
        <f>+VLOOKUP(A1255,Codigos_mercados_mayoristas[],3,0)</f>
        <v>5</v>
      </c>
      <c r="E1255" s="3"/>
      <c r="F1255" s="3" t="str">
        <f>+VLOOKUP(G1255,Codigos_class_frutas[],2,0)</f>
        <v>Frutos de pepita</v>
      </c>
      <c r="G1255" s="3" t="s">
        <v>231</v>
      </c>
      <c r="H1255" s="3" t="s">
        <v>236</v>
      </c>
      <c r="I1255" s="3" t="s">
        <v>19</v>
      </c>
      <c r="J1255" s="2">
        <v>80</v>
      </c>
      <c r="K1255" s="2">
        <v>12000</v>
      </c>
      <c r="L1255" s="2">
        <v>12000</v>
      </c>
      <c r="M1255" s="2">
        <v>12000</v>
      </c>
      <c r="N1255" s="3" t="s">
        <v>233</v>
      </c>
      <c r="O1255" s="9" t="s">
        <v>234</v>
      </c>
      <c r="P1255" s="2">
        <f>+Precio_diario_frutas[[#This Row],[Precio promedio ponderado]]/Q1255</f>
        <v>750</v>
      </c>
      <c r="Q1255" s="2">
        <f>+VLOOKUP(Precio_diario_frutas[[#This Row],[Unidad de comercialización]],Codigos_kg[],2,0)</f>
        <v>16</v>
      </c>
    </row>
    <row r="1256" spans="1:17" x14ac:dyDescent="0.35">
      <c r="A1256" s="8" t="s">
        <v>60</v>
      </c>
      <c r="B1256" s="3" t="str">
        <f>+VLOOKUP(A1256,Codigos_mercados_mayoristas[],2,0)</f>
        <v>Valparaíso</v>
      </c>
      <c r="C1256" s="4">
        <v>44148</v>
      </c>
      <c r="D1256" s="3">
        <f>+VLOOKUP(A1256,Codigos_mercados_mayoristas[],3,0)</f>
        <v>5</v>
      </c>
      <c r="E1256" s="3"/>
      <c r="F1256" s="3" t="str">
        <f>+VLOOKUP(G1256,Codigos_class_frutas[],2,0)</f>
        <v>Frutos de pepita</v>
      </c>
      <c r="G1256" s="3" t="s">
        <v>231</v>
      </c>
      <c r="H1256" s="3" t="s">
        <v>236</v>
      </c>
      <c r="I1256" s="3" t="s">
        <v>13</v>
      </c>
      <c r="J1256" s="2">
        <v>78</v>
      </c>
      <c r="K1256" s="2">
        <v>11000</v>
      </c>
      <c r="L1256" s="2">
        <v>11000</v>
      </c>
      <c r="M1256" s="2">
        <v>11000</v>
      </c>
      <c r="N1256" s="3" t="s">
        <v>233</v>
      </c>
      <c r="O1256" s="9" t="s">
        <v>234</v>
      </c>
      <c r="P1256" s="2">
        <f>+Precio_diario_frutas[[#This Row],[Precio promedio ponderado]]/Q1256</f>
        <v>687.5</v>
      </c>
      <c r="Q1256" s="2">
        <f>+VLOOKUP(Precio_diario_frutas[[#This Row],[Unidad de comercialización]],Codigos_kg[],2,0)</f>
        <v>16</v>
      </c>
    </row>
    <row r="1257" spans="1:17" x14ac:dyDescent="0.35">
      <c r="A1257" s="8" t="s">
        <v>60</v>
      </c>
      <c r="B1257" s="3" t="str">
        <f>+VLOOKUP(A1257,Codigos_mercados_mayoristas[],2,0)</f>
        <v>Valparaíso</v>
      </c>
      <c r="C1257" s="4">
        <v>44148</v>
      </c>
      <c r="D1257" s="3">
        <f>+VLOOKUP(A1257,Codigos_mercados_mayoristas[],3,0)</f>
        <v>5</v>
      </c>
      <c r="E1257" s="3"/>
      <c r="F1257" s="3" t="str">
        <f>+VLOOKUP(G1257,Codigos_class_frutas[],2,0)</f>
        <v>Frutos de pepita</v>
      </c>
      <c r="G1257" s="3" t="s">
        <v>231</v>
      </c>
      <c r="H1257" s="3" t="s">
        <v>238</v>
      </c>
      <c r="I1257" s="3" t="s">
        <v>200</v>
      </c>
      <c r="J1257" s="2">
        <v>67</v>
      </c>
      <c r="K1257" s="2">
        <v>13000</v>
      </c>
      <c r="L1257" s="2">
        <v>13000</v>
      </c>
      <c r="M1257" s="2">
        <v>13000</v>
      </c>
      <c r="N1257" s="3" t="s">
        <v>233</v>
      </c>
      <c r="O1257" s="9" t="s">
        <v>234</v>
      </c>
      <c r="P1257" s="2">
        <f>+Precio_diario_frutas[[#This Row],[Precio promedio ponderado]]/Q1257</f>
        <v>812.5</v>
      </c>
      <c r="Q1257" s="2">
        <f>+VLOOKUP(Precio_diario_frutas[[#This Row],[Unidad de comercialización]],Codigos_kg[],2,0)</f>
        <v>16</v>
      </c>
    </row>
    <row r="1258" spans="1:17" x14ac:dyDescent="0.35">
      <c r="A1258" s="8" t="s">
        <v>60</v>
      </c>
      <c r="B1258" s="3" t="str">
        <f>+VLOOKUP(A1258,Codigos_mercados_mayoristas[],2,0)</f>
        <v>Valparaíso</v>
      </c>
      <c r="C1258" s="4">
        <v>44148</v>
      </c>
      <c r="D1258" s="3">
        <f>+VLOOKUP(A1258,Codigos_mercados_mayoristas[],3,0)</f>
        <v>5</v>
      </c>
      <c r="E1258" s="3"/>
      <c r="F1258" s="3" t="str">
        <f>+VLOOKUP(G1258,Codigos_class_frutas[],2,0)</f>
        <v>Frutos de pepita</v>
      </c>
      <c r="G1258" s="3" t="s">
        <v>231</v>
      </c>
      <c r="H1258" s="3" t="s">
        <v>238</v>
      </c>
      <c r="I1258" s="3" t="s">
        <v>19</v>
      </c>
      <c r="J1258" s="2">
        <v>60</v>
      </c>
      <c r="K1258" s="2">
        <v>12000</v>
      </c>
      <c r="L1258" s="2">
        <v>12000</v>
      </c>
      <c r="M1258" s="2">
        <v>12000</v>
      </c>
      <c r="N1258" s="3" t="s">
        <v>233</v>
      </c>
      <c r="O1258" s="9" t="s">
        <v>234</v>
      </c>
      <c r="P1258" s="2">
        <f>+Precio_diario_frutas[[#This Row],[Precio promedio ponderado]]/Q1258</f>
        <v>750</v>
      </c>
      <c r="Q1258" s="2">
        <f>+VLOOKUP(Precio_diario_frutas[[#This Row],[Unidad de comercialización]],Codigos_kg[],2,0)</f>
        <v>16</v>
      </c>
    </row>
    <row r="1259" spans="1:17" x14ac:dyDescent="0.35">
      <c r="A1259" s="8" t="s">
        <v>60</v>
      </c>
      <c r="B1259" s="3" t="str">
        <f>+VLOOKUP(A1259,Codigos_mercados_mayoristas[],2,0)</f>
        <v>Valparaíso</v>
      </c>
      <c r="C1259" s="4">
        <v>44148</v>
      </c>
      <c r="D1259" s="3">
        <f>+VLOOKUP(A1259,Codigos_mercados_mayoristas[],3,0)</f>
        <v>5</v>
      </c>
      <c r="E1259" s="3"/>
      <c r="F1259" s="3" t="str">
        <f>+VLOOKUP(G1259,Codigos_class_frutas[],2,0)</f>
        <v>Cítricos</v>
      </c>
      <c r="G1259" s="3" t="s">
        <v>221</v>
      </c>
      <c r="H1259" s="3" t="s">
        <v>224</v>
      </c>
      <c r="I1259" s="3" t="s">
        <v>19</v>
      </c>
      <c r="J1259" s="2">
        <v>56</v>
      </c>
      <c r="K1259" s="2">
        <v>9000</v>
      </c>
      <c r="L1259" s="2">
        <v>9000</v>
      </c>
      <c r="M1259" s="2">
        <v>9000</v>
      </c>
      <c r="N1259" s="3" t="s">
        <v>240</v>
      </c>
      <c r="O1259" s="9" t="s">
        <v>63</v>
      </c>
      <c r="P1259" s="2">
        <f>+Precio_diario_frutas[[#This Row],[Precio promedio ponderado]]/Q1259</f>
        <v>692.30769230769226</v>
      </c>
      <c r="Q1259" s="2">
        <f>+VLOOKUP(Precio_diario_frutas[[#This Row],[Unidad de comercialización]],Codigos_kg[],2,0)</f>
        <v>13</v>
      </c>
    </row>
    <row r="1260" spans="1:17" x14ac:dyDescent="0.35">
      <c r="A1260" s="8" t="s">
        <v>60</v>
      </c>
      <c r="B1260" s="3" t="str">
        <f>+VLOOKUP(A1260,Codigos_mercados_mayoristas[],2,0)</f>
        <v>Valparaíso</v>
      </c>
      <c r="C1260" s="4">
        <v>44148</v>
      </c>
      <c r="D1260" s="3">
        <f>+VLOOKUP(A1260,Codigos_mercados_mayoristas[],3,0)</f>
        <v>5</v>
      </c>
      <c r="E1260" s="3"/>
      <c r="F1260" s="3" t="str">
        <f>+VLOOKUP(G1260,Codigos_class_frutas[],2,0)</f>
        <v>Cítricos</v>
      </c>
      <c r="G1260" s="3" t="s">
        <v>221</v>
      </c>
      <c r="H1260" s="3" t="s">
        <v>224</v>
      </c>
      <c r="I1260" s="3" t="s">
        <v>13</v>
      </c>
      <c r="J1260" s="2">
        <v>60</v>
      </c>
      <c r="K1260" s="2">
        <v>8000</v>
      </c>
      <c r="L1260" s="2">
        <v>8000</v>
      </c>
      <c r="M1260" s="2">
        <v>8000</v>
      </c>
      <c r="N1260" s="3" t="s">
        <v>240</v>
      </c>
      <c r="O1260" s="9" t="s">
        <v>63</v>
      </c>
      <c r="P1260" s="2">
        <f>+Precio_diario_frutas[[#This Row],[Precio promedio ponderado]]/Q1260</f>
        <v>615.38461538461536</v>
      </c>
      <c r="Q1260" s="2">
        <f>+VLOOKUP(Precio_diario_frutas[[#This Row],[Unidad de comercialización]],Codigos_kg[],2,0)</f>
        <v>13</v>
      </c>
    </row>
    <row r="1261" spans="1:17" x14ac:dyDescent="0.35">
      <c r="A1261" s="8" t="s">
        <v>60</v>
      </c>
      <c r="B1261" s="3" t="str">
        <f>+VLOOKUP(A1261,Codigos_mercados_mayoristas[],2,0)</f>
        <v>Valparaíso</v>
      </c>
      <c r="C1261" s="4">
        <v>44148</v>
      </c>
      <c r="D1261" s="3">
        <f>+VLOOKUP(A1261,Codigos_mercados_mayoristas[],3,0)</f>
        <v>5</v>
      </c>
      <c r="E1261" s="3"/>
      <c r="F1261" s="3" t="str">
        <f>+VLOOKUP(G1261,Codigos_class_frutas[],2,0)</f>
        <v>Oleaginosos</v>
      </c>
      <c r="G1261" s="3" t="s">
        <v>225</v>
      </c>
      <c r="H1261" s="3" t="s">
        <v>226</v>
      </c>
      <c r="I1261" s="3" t="s">
        <v>19</v>
      </c>
      <c r="J1261" s="2">
        <v>45</v>
      </c>
      <c r="K1261" s="2">
        <v>3400</v>
      </c>
      <c r="L1261" s="2">
        <v>3400</v>
      </c>
      <c r="M1261" s="2">
        <v>3400</v>
      </c>
      <c r="N1261" s="3" t="s">
        <v>227</v>
      </c>
      <c r="O1261" s="9" t="s">
        <v>63</v>
      </c>
      <c r="P1261" s="2">
        <f>+Precio_diario_frutas[[#This Row],[Precio promedio ponderado]]/Q1261</f>
        <v>226.66666666666666</v>
      </c>
      <c r="Q1261" s="2">
        <f>+VLOOKUP(Precio_diario_frutas[[#This Row],[Unidad de comercialización]],Codigos_kg[],2,0)</f>
        <v>15</v>
      </c>
    </row>
    <row r="1262" spans="1:17" x14ac:dyDescent="0.35">
      <c r="A1262" s="8" t="s">
        <v>60</v>
      </c>
      <c r="B1262" s="3" t="str">
        <f>+VLOOKUP(A1262,Codigos_mercados_mayoristas[],2,0)</f>
        <v>Valparaíso</v>
      </c>
      <c r="C1262" s="4">
        <v>44148</v>
      </c>
      <c r="D1262" s="3">
        <f>+VLOOKUP(A1262,Codigos_mercados_mayoristas[],3,0)</f>
        <v>5</v>
      </c>
      <c r="E1262" s="3"/>
      <c r="F1262" s="3" t="str">
        <f>+VLOOKUP(G1262,Codigos_class_frutas[],2,0)</f>
        <v>Oleaginosos</v>
      </c>
      <c r="G1262" s="3" t="s">
        <v>225</v>
      </c>
      <c r="H1262" s="3" t="s">
        <v>226</v>
      </c>
      <c r="I1262" s="3" t="s">
        <v>13</v>
      </c>
      <c r="J1262" s="2">
        <v>47</v>
      </c>
      <c r="K1262" s="2">
        <v>3000</v>
      </c>
      <c r="L1262" s="2">
        <v>3000</v>
      </c>
      <c r="M1262" s="2">
        <v>3000</v>
      </c>
      <c r="N1262" s="3" t="s">
        <v>227</v>
      </c>
      <c r="O1262" s="9" t="s">
        <v>63</v>
      </c>
      <c r="P1262" s="2">
        <f>+Precio_diario_frutas[[#This Row],[Precio promedio ponderado]]/Q1262</f>
        <v>200</v>
      </c>
      <c r="Q1262" s="2">
        <f>+VLOOKUP(Precio_diario_frutas[[#This Row],[Unidad de comercialización]],Codigos_kg[],2,0)</f>
        <v>15</v>
      </c>
    </row>
    <row r="1263" spans="1:17" x14ac:dyDescent="0.35">
      <c r="A1263" s="8" t="s">
        <v>60</v>
      </c>
      <c r="B1263" s="3" t="str">
        <f>+VLOOKUP(A1263,Codigos_mercados_mayoristas[],2,0)</f>
        <v>Valparaíso</v>
      </c>
      <c r="C1263" s="4">
        <v>44148</v>
      </c>
      <c r="D1263" s="3">
        <f>+VLOOKUP(A1263,Codigos_mercados_mayoristas[],3,0)</f>
        <v>5</v>
      </c>
      <c r="E1263" s="3"/>
      <c r="F1263" s="3" t="str">
        <f>+VLOOKUP(G1263,Codigos_class_frutas[],2,0)</f>
        <v>Oleaginosos</v>
      </c>
      <c r="G1263" s="3" t="s">
        <v>225</v>
      </c>
      <c r="H1263" s="3" t="s">
        <v>226</v>
      </c>
      <c r="I1263" s="3" t="s">
        <v>16</v>
      </c>
      <c r="J1263" s="2">
        <v>40</v>
      </c>
      <c r="K1263" s="2">
        <v>2800</v>
      </c>
      <c r="L1263" s="2">
        <v>2800</v>
      </c>
      <c r="M1263" s="2">
        <v>2800</v>
      </c>
      <c r="N1263" s="3" t="s">
        <v>227</v>
      </c>
      <c r="O1263" s="9" t="s">
        <v>63</v>
      </c>
      <c r="P1263" s="2">
        <f>+Precio_diario_frutas[[#This Row],[Precio promedio ponderado]]/Q1263</f>
        <v>186.66666666666666</v>
      </c>
      <c r="Q1263" s="2">
        <f>+VLOOKUP(Precio_diario_frutas[[#This Row],[Unidad de comercialización]],Codigos_kg[],2,0)</f>
        <v>15</v>
      </c>
    </row>
    <row r="1264" spans="1:17" x14ac:dyDescent="0.35">
      <c r="A1264" s="8" t="s">
        <v>60</v>
      </c>
      <c r="B1264" s="3" t="str">
        <f>+VLOOKUP(A1264,Codigos_mercados_mayoristas[],2,0)</f>
        <v>Valparaíso</v>
      </c>
      <c r="C1264" s="4">
        <v>44148</v>
      </c>
      <c r="D1264" s="3">
        <f>+VLOOKUP(A1264,Codigos_mercados_mayoristas[],3,0)</f>
        <v>5</v>
      </c>
      <c r="E1264" s="3"/>
      <c r="F1264" s="3" t="str">
        <f>+VLOOKUP(G1264,Codigos_class_frutas[],2,0)</f>
        <v>Frutos de pepita</v>
      </c>
      <c r="G1264" s="3" t="s">
        <v>242</v>
      </c>
      <c r="H1264" s="3" t="s">
        <v>243</v>
      </c>
      <c r="I1264" s="3" t="s">
        <v>200</v>
      </c>
      <c r="J1264" s="2">
        <v>67</v>
      </c>
      <c r="K1264" s="2">
        <v>13000</v>
      </c>
      <c r="L1264" s="2">
        <v>13000</v>
      </c>
      <c r="M1264" s="2">
        <v>13000</v>
      </c>
      <c r="N1264" s="3" t="s">
        <v>244</v>
      </c>
      <c r="O1264" s="9" t="s">
        <v>245</v>
      </c>
      <c r="P1264" s="2">
        <f>+Precio_diario_frutas[[#This Row],[Precio promedio ponderado]]/Q1264</f>
        <v>722.22222222222217</v>
      </c>
      <c r="Q1264" s="2">
        <f>+VLOOKUP(Precio_diario_frutas[[#This Row],[Unidad de comercialización]],Codigos_kg[],2,0)</f>
        <v>18</v>
      </c>
    </row>
    <row r="1265" spans="1:17" x14ac:dyDescent="0.35">
      <c r="A1265" s="8" t="s">
        <v>60</v>
      </c>
      <c r="B1265" s="3" t="str">
        <f>+VLOOKUP(A1265,Codigos_mercados_mayoristas[],2,0)</f>
        <v>Valparaíso</v>
      </c>
      <c r="C1265" s="4">
        <v>44148</v>
      </c>
      <c r="D1265" s="3">
        <f>+VLOOKUP(A1265,Codigos_mercados_mayoristas[],3,0)</f>
        <v>5</v>
      </c>
      <c r="E1265" s="3"/>
      <c r="F1265" s="3" t="str">
        <f>+VLOOKUP(G1265,Codigos_class_frutas[],2,0)</f>
        <v>Frutos de pepita</v>
      </c>
      <c r="G1265" s="3" t="s">
        <v>242</v>
      </c>
      <c r="H1265" s="3" t="s">
        <v>243</v>
      </c>
      <c r="I1265" s="3" t="s">
        <v>19</v>
      </c>
      <c r="J1265" s="2">
        <v>70</v>
      </c>
      <c r="K1265" s="2">
        <v>12000</v>
      </c>
      <c r="L1265" s="2">
        <v>12000</v>
      </c>
      <c r="M1265" s="2">
        <v>12000</v>
      </c>
      <c r="N1265" s="3" t="s">
        <v>244</v>
      </c>
      <c r="O1265" s="9" t="s">
        <v>245</v>
      </c>
      <c r="P1265" s="2">
        <f>+Precio_diario_frutas[[#This Row],[Precio promedio ponderado]]/Q1265</f>
        <v>666.66666666666663</v>
      </c>
      <c r="Q1265" s="2">
        <f>+VLOOKUP(Precio_diario_frutas[[#This Row],[Unidad de comercialización]],Codigos_kg[],2,0)</f>
        <v>18</v>
      </c>
    </row>
    <row r="1266" spans="1:17" x14ac:dyDescent="0.35">
      <c r="A1266" s="8" t="s">
        <v>60</v>
      </c>
      <c r="B1266" s="3" t="str">
        <f>+VLOOKUP(A1266,Codigos_mercados_mayoristas[],2,0)</f>
        <v>Valparaíso</v>
      </c>
      <c r="C1266" s="4">
        <v>44148</v>
      </c>
      <c r="D1266" s="3">
        <f>+VLOOKUP(A1266,Codigos_mercados_mayoristas[],3,0)</f>
        <v>5</v>
      </c>
      <c r="E1266" s="3"/>
      <c r="F1266" s="3" t="str">
        <f>+VLOOKUP(G1266,Codigos_class_frutas[],2,0)</f>
        <v>Frutos de pepita</v>
      </c>
      <c r="G1266" s="3" t="s">
        <v>242</v>
      </c>
      <c r="H1266" s="3" t="s">
        <v>243</v>
      </c>
      <c r="I1266" s="3" t="s">
        <v>13</v>
      </c>
      <c r="J1266" s="2">
        <v>70</v>
      </c>
      <c r="K1266" s="2">
        <v>11000</v>
      </c>
      <c r="L1266" s="2">
        <v>11000</v>
      </c>
      <c r="M1266" s="2">
        <v>11000</v>
      </c>
      <c r="N1266" s="3" t="s">
        <v>244</v>
      </c>
      <c r="O1266" s="9" t="s">
        <v>245</v>
      </c>
      <c r="P1266" s="2">
        <f>+Precio_diario_frutas[[#This Row],[Precio promedio ponderado]]/Q1266</f>
        <v>611.11111111111109</v>
      </c>
      <c r="Q1266" s="2">
        <f>+VLOOKUP(Precio_diario_frutas[[#This Row],[Unidad de comercialización]],Codigos_kg[],2,0)</f>
        <v>18</v>
      </c>
    </row>
    <row r="1267" spans="1:17" x14ac:dyDescent="0.35">
      <c r="A1267" s="8" t="s">
        <v>60</v>
      </c>
      <c r="B1267" s="3" t="str">
        <f>+VLOOKUP(A1267,Codigos_mercados_mayoristas[],2,0)</f>
        <v>Valparaíso</v>
      </c>
      <c r="C1267" s="4">
        <v>44148</v>
      </c>
      <c r="D1267" s="3">
        <f>+VLOOKUP(A1267,Codigos_mercados_mayoristas[],3,0)</f>
        <v>5</v>
      </c>
      <c r="E1267" s="3"/>
      <c r="F1267" s="3" t="str">
        <f>+VLOOKUP(G1267,Codigos_class_frutas[],2,0)</f>
        <v>Tropicales y subtropicales</v>
      </c>
      <c r="G1267" s="3" t="s">
        <v>198</v>
      </c>
      <c r="H1267" s="3" t="s">
        <v>246</v>
      </c>
      <c r="I1267" s="3" t="s">
        <v>19</v>
      </c>
      <c r="J1267" s="2">
        <v>108</v>
      </c>
      <c r="K1267" s="2">
        <v>20000</v>
      </c>
      <c r="L1267" s="2">
        <v>20000</v>
      </c>
      <c r="M1267" s="2">
        <v>20000</v>
      </c>
      <c r="N1267" s="3" t="s">
        <v>25</v>
      </c>
      <c r="O1267" s="9" t="s">
        <v>206</v>
      </c>
      <c r="P1267" s="2">
        <f>+Precio_diario_frutas[[#This Row],[Precio promedio ponderado]]/Q1267</f>
        <v>1666.6666666666667</v>
      </c>
      <c r="Q1267" s="2">
        <f>+VLOOKUP(Precio_diario_frutas[[#This Row],[Unidad de comercialización]],Codigos_kg[],2,0)</f>
        <v>12</v>
      </c>
    </row>
    <row r="1268" spans="1:17" x14ac:dyDescent="0.35">
      <c r="A1268" s="8" t="s">
        <v>60</v>
      </c>
      <c r="B1268" s="3" t="str">
        <f>+VLOOKUP(A1268,Codigos_mercados_mayoristas[],2,0)</f>
        <v>Valparaíso</v>
      </c>
      <c r="C1268" s="4">
        <v>44148</v>
      </c>
      <c r="D1268" s="3">
        <f>+VLOOKUP(A1268,Codigos_mercados_mayoristas[],3,0)</f>
        <v>5</v>
      </c>
      <c r="E1268" s="3"/>
      <c r="F1268" s="3" t="str">
        <f>+VLOOKUP(G1268,Codigos_class_frutas[],2,0)</f>
        <v>Tropicales y subtropicales</v>
      </c>
      <c r="G1268" s="3" t="s">
        <v>198</v>
      </c>
      <c r="H1268" s="3" t="s">
        <v>246</v>
      </c>
      <c r="I1268" s="3" t="s">
        <v>13</v>
      </c>
      <c r="J1268" s="2">
        <v>108</v>
      </c>
      <c r="K1268" s="2">
        <v>20000</v>
      </c>
      <c r="L1268" s="2">
        <v>20000</v>
      </c>
      <c r="M1268" s="2">
        <v>20000</v>
      </c>
      <c r="N1268" s="3" t="s">
        <v>202</v>
      </c>
      <c r="O1268" s="9" t="s">
        <v>206</v>
      </c>
      <c r="P1268" s="2">
        <f>+Precio_diario_frutas[[#This Row],[Precio promedio ponderado]]/Q1268</f>
        <v>1428.5714285714287</v>
      </c>
      <c r="Q1268" s="2">
        <f>+VLOOKUP(Precio_diario_frutas[[#This Row],[Unidad de comercialización]],Codigos_kg[],2,0)</f>
        <v>14</v>
      </c>
    </row>
    <row r="1269" spans="1:17" x14ac:dyDescent="0.35">
      <c r="A1269" s="8" t="s">
        <v>60</v>
      </c>
      <c r="B1269" s="3" t="str">
        <f>+VLOOKUP(A1269,Codigos_mercados_mayoristas[],2,0)</f>
        <v>Valparaíso</v>
      </c>
      <c r="C1269" s="4">
        <v>44148</v>
      </c>
      <c r="D1269" s="3">
        <f>+VLOOKUP(A1269,Codigos_mercados_mayoristas[],3,0)</f>
        <v>5</v>
      </c>
      <c r="E1269" s="3"/>
      <c r="F1269" s="3" t="str">
        <f>+VLOOKUP(G1269,Codigos_class_frutas[],2,0)</f>
        <v>Tropicales y subtropicales</v>
      </c>
      <c r="G1269" s="3" t="s">
        <v>204</v>
      </c>
      <c r="H1269" s="3" t="s">
        <v>12</v>
      </c>
      <c r="I1269" s="3" t="s">
        <v>247</v>
      </c>
      <c r="J1269" s="2">
        <v>120</v>
      </c>
      <c r="K1269" s="2">
        <v>12000</v>
      </c>
      <c r="L1269" s="2">
        <v>12000</v>
      </c>
      <c r="M1269" s="2">
        <v>12000</v>
      </c>
      <c r="N1269" s="3" t="s">
        <v>147</v>
      </c>
      <c r="O1269" s="9" t="s">
        <v>206</v>
      </c>
      <c r="P1269" s="2">
        <f>+Precio_diario_frutas[[#This Row],[Precio promedio ponderado]]/Q1269</f>
        <v>600</v>
      </c>
      <c r="Q1269" s="2">
        <f>+VLOOKUP(Precio_diario_frutas[[#This Row],[Unidad de comercialización]],Codigos_kg[],2,0)</f>
        <v>20</v>
      </c>
    </row>
    <row r="1270" spans="1:17" x14ac:dyDescent="0.35">
      <c r="A1270" s="8" t="s">
        <v>60</v>
      </c>
      <c r="B1270" s="11" t="str">
        <f>+VLOOKUP(A1270,Codigos_mercados_mayoristas[],2,0)</f>
        <v>Valparaíso</v>
      </c>
      <c r="C1270" s="4">
        <v>44148</v>
      </c>
      <c r="D1270" s="11">
        <f>+VLOOKUP(A1270,Codigos_mercados_mayoristas[],3,0)</f>
        <v>5</v>
      </c>
      <c r="E1270" s="11"/>
      <c r="F1270" s="11" t="str">
        <f>+VLOOKUP(G1270,Codigos_class_frutas[],2,0)</f>
        <v>Tropicales y subtropicales</v>
      </c>
      <c r="G1270" s="11" t="s">
        <v>204</v>
      </c>
      <c r="H1270" s="11" t="s">
        <v>12</v>
      </c>
      <c r="I1270" s="11" t="s">
        <v>205</v>
      </c>
      <c r="J1270" s="13">
        <v>360</v>
      </c>
      <c r="K1270" s="13">
        <v>13000</v>
      </c>
      <c r="L1270" s="13">
        <v>13000</v>
      </c>
      <c r="M1270" s="13">
        <v>13000</v>
      </c>
      <c r="N1270" s="11" t="s">
        <v>147</v>
      </c>
      <c r="O1270" s="14" t="s">
        <v>206</v>
      </c>
      <c r="P1270" s="2">
        <f>+Precio_diario_frutas[[#This Row],[Precio promedio ponderado]]/Q1270</f>
        <v>650</v>
      </c>
      <c r="Q1270" s="2">
        <f>+VLOOKUP(Precio_diario_frutas[[#This Row],[Unidad de comercialización]],Codigos_kg[],2,0)</f>
        <v>20</v>
      </c>
    </row>
    <row r="1271" spans="1:17" x14ac:dyDescent="0.35">
      <c r="A1271" s="8" t="s">
        <v>170</v>
      </c>
      <c r="B1271" s="3" t="str">
        <f>+VLOOKUP(A1271,Codigos_mercados_mayoristas[],2,0)</f>
        <v>Coquimbo</v>
      </c>
      <c r="C1271" s="4">
        <v>44148</v>
      </c>
      <c r="D1271" s="3">
        <f>+VLOOKUP(A1271,Codigos_mercados_mayoristas[],3,0)</f>
        <v>4</v>
      </c>
      <c r="E1271" s="3"/>
      <c r="F1271" s="3" t="str">
        <f>+VLOOKUP(G1271,Codigos_class_frutas[],2,0)</f>
        <v>Berries</v>
      </c>
      <c r="G1271" s="3" t="s">
        <v>207</v>
      </c>
      <c r="H1271" s="3" t="s">
        <v>12</v>
      </c>
      <c r="I1271" s="3" t="s">
        <v>19</v>
      </c>
      <c r="J1271" s="2">
        <v>240</v>
      </c>
      <c r="K1271" s="2">
        <v>9000</v>
      </c>
      <c r="L1271" s="2">
        <v>8500</v>
      </c>
      <c r="M1271" s="2">
        <v>8750</v>
      </c>
      <c r="N1271" s="3" t="s">
        <v>208</v>
      </c>
      <c r="O1271" s="9" t="s">
        <v>45</v>
      </c>
      <c r="P1271" s="2">
        <f>+Precio_diario_frutas[[#This Row],[Precio promedio ponderado]]/Q1271</f>
        <v>4375</v>
      </c>
      <c r="Q1271" s="2">
        <f>+VLOOKUP(Precio_diario_frutas[[#This Row],[Unidad de comercialización]],Codigos_kg[],2,0)</f>
        <v>2</v>
      </c>
    </row>
    <row r="1272" spans="1:17" x14ac:dyDescent="0.35">
      <c r="A1272" s="8" t="s">
        <v>170</v>
      </c>
      <c r="B1272" s="3" t="str">
        <f>+VLOOKUP(A1272,Codigos_mercados_mayoristas[],2,0)</f>
        <v>Coquimbo</v>
      </c>
      <c r="C1272" s="4">
        <v>44148</v>
      </c>
      <c r="D1272" s="3">
        <f>+VLOOKUP(A1272,Codigos_mercados_mayoristas[],3,0)</f>
        <v>4</v>
      </c>
      <c r="E1272" s="3"/>
      <c r="F1272" s="3" t="str">
        <f>+VLOOKUP(G1272,Codigos_class_frutas[],2,0)</f>
        <v>Frutos de hueso (carozo)</v>
      </c>
      <c r="G1272" s="3" t="s">
        <v>281</v>
      </c>
      <c r="H1272" s="3" t="s">
        <v>282</v>
      </c>
      <c r="I1272" s="3" t="s">
        <v>13</v>
      </c>
      <c r="J1272" s="2">
        <v>240</v>
      </c>
      <c r="K1272" s="2">
        <v>15000</v>
      </c>
      <c r="L1272" s="2">
        <v>14500</v>
      </c>
      <c r="M1272" s="2">
        <v>14750</v>
      </c>
      <c r="N1272" s="3" t="s">
        <v>283</v>
      </c>
      <c r="O1272" s="9" t="s">
        <v>123</v>
      </c>
      <c r="P1272" s="2">
        <f>+Precio_diario_frutas[[#This Row],[Precio promedio ponderado]]/Q1272</f>
        <v>2950</v>
      </c>
      <c r="Q1272" s="2">
        <f>+VLOOKUP(Precio_diario_frutas[[#This Row],[Unidad de comercialización]],Codigos_kg[],2,0)</f>
        <v>5</v>
      </c>
    </row>
    <row r="1273" spans="1:17" x14ac:dyDescent="0.35">
      <c r="A1273" s="8" t="s">
        <v>170</v>
      </c>
      <c r="B1273" s="3" t="str">
        <f>+VLOOKUP(A1273,Codigos_mercados_mayoristas[],2,0)</f>
        <v>Coquimbo</v>
      </c>
      <c r="C1273" s="4">
        <v>44148</v>
      </c>
      <c r="D1273" s="3">
        <f>+VLOOKUP(A1273,Codigos_mercados_mayoristas[],3,0)</f>
        <v>4</v>
      </c>
      <c r="E1273" s="3"/>
      <c r="F1273" s="3" t="str">
        <f>+VLOOKUP(G1273,Codigos_class_frutas[],2,0)</f>
        <v>Otros</v>
      </c>
      <c r="G1273" s="3" t="s">
        <v>209</v>
      </c>
      <c r="H1273" s="3" t="s">
        <v>210</v>
      </c>
      <c r="I1273" s="3" t="s">
        <v>200</v>
      </c>
      <c r="J1273" s="2">
        <v>300</v>
      </c>
      <c r="K1273" s="2">
        <v>14000</v>
      </c>
      <c r="L1273" s="2">
        <v>13500</v>
      </c>
      <c r="M1273" s="2">
        <v>13750</v>
      </c>
      <c r="N1273" s="3" t="s">
        <v>211</v>
      </c>
      <c r="O1273" s="9" t="s">
        <v>45</v>
      </c>
      <c r="P1273" s="2">
        <f>+Precio_diario_frutas[[#This Row],[Precio promedio ponderado]]/Q1273</f>
        <v>1718.75</v>
      </c>
      <c r="Q1273" s="2">
        <f>+VLOOKUP(Precio_diario_frutas[[#This Row],[Unidad de comercialización]],Codigos_kg[],2,0)</f>
        <v>8</v>
      </c>
    </row>
    <row r="1274" spans="1:17" x14ac:dyDescent="0.35">
      <c r="A1274" s="8" t="s">
        <v>170</v>
      </c>
      <c r="B1274" s="3" t="str">
        <f>+VLOOKUP(A1274,Codigos_mercados_mayoristas[],2,0)</f>
        <v>Coquimbo</v>
      </c>
      <c r="C1274" s="4">
        <v>44148</v>
      </c>
      <c r="D1274" s="3">
        <f>+VLOOKUP(A1274,Codigos_mercados_mayoristas[],3,0)</f>
        <v>4</v>
      </c>
      <c r="E1274" s="3"/>
      <c r="F1274" s="3" t="str">
        <f>+VLOOKUP(G1274,Codigos_class_frutas[],2,0)</f>
        <v>Otros</v>
      </c>
      <c r="G1274" s="3" t="s">
        <v>209</v>
      </c>
      <c r="H1274" s="3" t="s">
        <v>210</v>
      </c>
      <c r="I1274" s="3" t="s">
        <v>19</v>
      </c>
      <c r="J1274" s="2">
        <v>240</v>
      </c>
      <c r="K1274" s="2">
        <v>12000</v>
      </c>
      <c r="L1274" s="2">
        <v>11500</v>
      </c>
      <c r="M1274" s="2">
        <v>11750</v>
      </c>
      <c r="N1274" s="3" t="s">
        <v>211</v>
      </c>
      <c r="O1274" s="9" t="s">
        <v>45</v>
      </c>
      <c r="P1274" s="2">
        <f>+Precio_diario_frutas[[#This Row],[Precio promedio ponderado]]/Q1274</f>
        <v>1468.75</v>
      </c>
      <c r="Q1274" s="2">
        <f>+VLOOKUP(Precio_diario_frutas[[#This Row],[Unidad de comercialización]],Codigos_kg[],2,0)</f>
        <v>8</v>
      </c>
    </row>
    <row r="1275" spans="1:17" x14ac:dyDescent="0.35">
      <c r="A1275" s="8" t="s">
        <v>170</v>
      </c>
      <c r="B1275" s="3" t="str">
        <f>+VLOOKUP(A1275,Codigos_mercados_mayoristas[],2,0)</f>
        <v>Coquimbo</v>
      </c>
      <c r="C1275" s="4">
        <v>44148</v>
      </c>
      <c r="D1275" s="3">
        <f>+VLOOKUP(A1275,Codigos_mercados_mayoristas[],3,0)</f>
        <v>4</v>
      </c>
      <c r="E1275" s="3"/>
      <c r="F1275" s="3" t="str">
        <f>+VLOOKUP(G1275,Codigos_class_frutas[],2,0)</f>
        <v>Otros</v>
      </c>
      <c r="G1275" s="3" t="s">
        <v>209</v>
      </c>
      <c r="H1275" s="3" t="s">
        <v>210</v>
      </c>
      <c r="I1275" s="3" t="s">
        <v>13</v>
      </c>
      <c r="J1275" s="2">
        <v>240</v>
      </c>
      <c r="K1275" s="2">
        <v>9500</v>
      </c>
      <c r="L1275" s="2">
        <v>9000</v>
      </c>
      <c r="M1275" s="2">
        <v>9250</v>
      </c>
      <c r="N1275" s="3" t="s">
        <v>211</v>
      </c>
      <c r="O1275" s="9" t="s">
        <v>45</v>
      </c>
      <c r="P1275" s="2">
        <f>+Precio_diario_frutas[[#This Row],[Precio promedio ponderado]]/Q1275</f>
        <v>1156.25</v>
      </c>
      <c r="Q1275" s="2">
        <f>+VLOOKUP(Precio_diario_frutas[[#This Row],[Unidad de comercialización]],Codigos_kg[],2,0)</f>
        <v>8</v>
      </c>
    </row>
    <row r="1276" spans="1:17" x14ac:dyDescent="0.35">
      <c r="A1276" s="8" t="s">
        <v>170</v>
      </c>
      <c r="B1276" s="3" t="str">
        <f>+VLOOKUP(A1276,Codigos_mercados_mayoristas[],2,0)</f>
        <v>Coquimbo</v>
      </c>
      <c r="C1276" s="4">
        <v>44148</v>
      </c>
      <c r="D1276" s="3">
        <f>+VLOOKUP(A1276,Codigos_mercados_mayoristas[],3,0)</f>
        <v>4</v>
      </c>
      <c r="E1276" s="3"/>
      <c r="F1276" s="3" t="str">
        <f>+VLOOKUP(G1276,Codigos_class_frutas[],2,0)</f>
        <v>Berries</v>
      </c>
      <c r="G1276" s="3" t="s">
        <v>212</v>
      </c>
      <c r="H1276" s="3" t="s">
        <v>12</v>
      </c>
      <c r="I1276" s="3" t="s">
        <v>200</v>
      </c>
      <c r="J1276" s="2">
        <v>240</v>
      </c>
      <c r="K1276" s="2">
        <v>17000</v>
      </c>
      <c r="L1276" s="2">
        <v>16500</v>
      </c>
      <c r="M1276" s="2">
        <v>16750</v>
      </c>
      <c r="N1276" s="3" t="s">
        <v>213</v>
      </c>
      <c r="O1276" s="9" t="s">
        <v>155</v>
      </c>
      <c r="P1276" s="2">
        <f>+Precio_diario_frutas[[#This Row],[Precio promedio ponderado]]/Q1276</f>
        <v>2392.8571428571427</v>
      </c>
      <c r="Q1276" s="2">
        <f>+VLOOKUP(Precio_diario_frutas[[#This Row],[Unidad de comercialización]],Codigos_kg[],2,0)</f>
        <v>7</v>
      </c>
    </row>
    <row r="1277" spans="1:17" x14ac:dyDescent="0.35">
      <c r="A1277" s="8" t="s">
        <v>170</v>
      </c>
      <c r="B1277" s="3" t="str">
        <f>+VLOOKUP(A1277,Codigos_mercados_mayoristas[],2,0)</f>
        <v>Coquimbo</v>
      </c>
      <c r="C1277" s="4">
        <v>44148</v>
      </c>
      <c r="D1277" s="3">
        <f>+VLOOKUP(A1277,Codigos_mercados_mayoristas[],3,0)</f>
        <v>4</v>
      </c>
      <c r="E1277" s="3"/>
      <c r="F1277" s="3" t="str">
        <f>+VLOOKUP(G1277,Codigos_class_frutas[],2,0)</f>
        <v>Berries</v>
      </c>
      <c r="G1277" s="3" t="s">
        <v>212</v>
      </c>
      <c r="H1277" s="3" t="s">
        <v>12</v>
      </c>
      <c r="I1277" s="3" t="s">
        <v>19</v>
      </c>
      <c r="J1277" s="2">
        <v>240</v>
      </c>
      <c r="K1277" s="2">
        <v>15000</v>
      </c>
      <c r="L1277" s="2">
        <v>14500</v>
      </c>
      <c r="M1277" s="2">
        <v>14750</v>
      </c>
      <c r="N1277" s="3" t="s">
        <v>213</v>
      </c>
      <c r="O1277" s="9" t="s">
        <v>155</v>
      </c>
      <c r="P1277" s="2">
        <f>+Precio_diario_frutas[[#This Row],[Precio promedio ponderado]]/Q1277</f>
        <v>2107.1428571428573</v>
      </c>
      <c r="Q1277" s="2">
        <f>+VLOOKUP(Precio_diario_frutas[[#This Row],[Unidad de comercialización]],Codigos_kg[],2,0)</f>
        <v>7</v>
      </c>
    </row>
    <row r="1278" spans="1:17" x14ac:dyDescent="0.35">
      <c r="A1278" s="8" t="s">
        <v>170</v>
      </c>
      <c r="B1278" s="3" t="str">
        <f>+VLOOKUP(A1278,Codigos_mercados_mayoristas[],2,0)</f>
        <v>Coquimbo</v>
      </c>
      <c r="C1278" s="4">
        <v>44148</v>
      </c>
      <c r="D1278" s="3">
        <f>+VLOOKUP(A1278,Codigos_mercados_mayoristas[],3,0)</f>
        <v>4</v>
      </c>
      <c r="E1278" s="3"/>
      <c r="F1278" s="3" t="str">
        <f>+VLOOKUP(G1278,Codigos_class_frutas[],2,0)</f>
        <v>Berries</v>
      </c>
      <c r="G1278" s="3" t="s">
        <v>212</v>
      </c>
      <c r="H1278" s="3" t="s">
        <v>12</v>
      </c>
      <c r="I1278" s="3" t="s">
        <v>13</v>
      </c>
      <c r="J1278" s="2">
        <v>200</v>
      </c>
      <c r="K1278" s="2">
        <v>13000</v>
      </c>
      <c r="L1278" s="2">
        <v>12500</v>
      </c>
      <c r="M1278" s="2">
        <v>12750</v>
      </c>
      <c r="N1278" s="3" t="s">
        <v>213</v>
      </c>
      <c r="O1278" s="9" t="s">
        <v>155</v>
      </c>
      <c r="P1278" s="2">
        <f>+Precio_diario_frutas[[#This Row],[Precio promedio ponderado]]/Q1278</f>
        <v>1821.4285714285713</v>
      </c>
      <c r="Q1278" s="2">
        <f>+VLOOKUP(Precio_diario_frutas[[#This Row],[Unidad de comercialización]],Codigos_kg[],2,0)</f>
        <v>7</v>
      </c>
    </row>
    <row r="1279" spans="1:17" x14ac:dyDescent="0.35">
      <c r="A1279" s="8" t="s">
        <v>170</v>
      </c>
      <c r="B1279" s="3" t="str">
        <f>+VLOOKUP(A1279,Codigos_mercados_mayoristas[],2,0)</f>
        <v>Coquimbo</v>
      </c>
      <c r="C1279" s="4">
        <v>44148</v>
      </c>
      <c r="D1279" s="3">
        <f>+VLOOKUP(A1279,Codigos_mercados_mayoristas[],3,0)</f>
        <v>4</v>
      </c>
      <c r="E1279" s="3"/>
      <c r="F1279" s="3" t="str">
        <f>+VLOOKUP(G1279,Codigos_class_frutas[],2,0)</f>
        <v>Cítricos</v>
      </c>
      <c r="G1279" s="3" t="s">
        <v>214</v>
      </c>
      <c r="H1279" s="3" t="s">
        <v>12</v>
      </c>
      <c r="I1279" s="3" t="s">
        <v>215</v>
      </c>
      <c r="J1279" s="2">
        <v>480</v>
      </c>
      <c r="K1279" s="2">
        <v>6500</v>
      </c>
      <c r="L1279" s="2">
        <v>6300</v>
      </c>
      <c r="M1279" s="2">
        <v>6400</v>
      </c>
      <c r="N1279" s="3" t="s">
        <v>121</v>
      </c>
      <c r="O1279" s="9" t="s">
        <v>45</v>
      </c>
      <c r="P1279" s="2">
        <f>+Precio_diario_frutas[[#This Row],[Precio promedio ponderado]]/Q1279</f>
        <v>355.55555555555554</v>
      </c>
      <c r="Q1279" s="2">
        <f>+VLOOKUP(Precio_diario_frutas[[#This Row],[Unidad de comercialización]],Codigos_kg[],2,0)</f>
        <v>18</v>
      </c>
    </row>
    <row r="1280" spans="1:17" x14ac:dyDescent="0.35">
      <c r="A1280" s="8" t="s">
        <v>170</v>
      </c>
      <c r="B1280" s="3" t="str">
        <f>+VLOOKUP(A1280,Codigos_mercados_mayoristas[],2,0)</f>
        <v>Coquimbo</v>
      </c>
      <c r="C1280" s="4">
        <v>44148</v>
      </c>
      <c r="D1280" s="3">
        <f>+VLOOKUP(A1280,Codigos_mercados_mayoristas[],3,0)</f>
        <v>4</v>
      </c>
      <c r="E1280" s="3"/>
      <c r="F1280" s="3" t="str">
        <f>+VLOOKUP(G1280,Codigos_class_frutas[],2,0)</f>
        <v>Cítricos</v>
      </c>
      <c r="G1280" s="3" t="s">
        <v>214</v>
      </c>
      <c r="H1280" s="3" t="s">
        <v>12</v>
      </c>
      <c r="I1280" s="3" t="s">
        <v>215</v>
      </c>
      <c r="J1280" s="2">
        <v>600</v>
      </c>
      <c r="K1280" s="2">
        <v>6500</v>
      </c>
      <c r="L1280" s="2">
        <v>6300</v>
      </c>
      <c r="M1280" s="2">
        <v>6400</v>
      </c>
      <c r="N1280" s="3" t="s">
        <v>121</v>
      </c>
      <c r="O1280" s="9" t="s">
        <v>139</v>
      </c>
      <c r="P1280" s="2">
        <f>+Precio_diario_frutas[[#This Row],[Precio promedio ponderado]]/Q1280</f>
        <v>355.55555555555554</v>
      </c>
      <c r="Q1280" s="2">
        <f>+VLOOKUP(Precio_diario_frutas[[#This Row],[Unidad de comercialización]],Codigos_kg[],2,0)</f>
        <v>18</v>
      </c>
    </row>
    <row r="1281" spans="1:17" x14ac:dyDescent="0.35">
      <c r="A1281" s="8" t="s">
        <v>170</v>
      </c>
      <c r="B1281" s="3" t="str">
        <f>+VLOOKUP(A1281,Codigos_mercados_mayoristas[],2,0)</f>
        <v>Coquimbo</v>
      </c>
      <c r="C1281" s="4">
        <v>44148</v>
      </c>
      <c r="D1281" s="3">
        <f>+VLOOKUP(A1281,Codigos_mercados_mayoristas[],3,0)</f>
        <v>4</v>
      </c>
      <c r="E1281" s="3"/>
      <c r="F1281" s="3" t="str">
        <f>+VLOOKUP(G1281,Codigos_class_frutas[],2,0)</f>
        <v>Cítricos</v>
      </c>
      <c r="G1281" s="3" t="s">
        <v>214</v>
      </c>
      <c r="H1281" s="3" t="s">
        <v>12</v>
      </c>
      <c r="I1281" s="3" t="s">
        <v>216</v>
      </c>
      <c r="J1281" s="2">
        <v>510</v>
      </c>
      <c r="K1281" s="2">
        <v>5000</v>
      </c>
      <c r="L1281" s="2">
        <v>4800</v>
      </c>
      <c r="M1281" s="2">
        <v>4900</v>
      </c>
      <c r="N1281" s="3" t="s">
        <v>121</v>
      </c>
      <c r="O1281" s="9" t="s">
        <v>45</v>
      </c>
      <c r="P1281" s="2">
        <f>+Precio_diario_frutas[[#This Row],[Precio promedio ponderado]]/Q1281</f>
        <v>272.22222222222223</v>
      </c>
      <c r="Q1281" s="2">
        <f>+VLOOKUP(Precio_diario_frutas[[#This Row],[Unidad de comercialización]],Codigos_kg[],2,0)</f>
        <v>18</v>
      </c>
    </row>
    <row r="1282" spans="1:17" x14ac:dyDescent="0.35">
      <c r="A1282" s="8" t="s">
        <v>170</v>
      </c>
      <c r="B1282" s="3" t="str">
        <f>+VLOOKUP(A1282,Codigos_mercados_mayoristas[],2,0)</f>
        <v>Coquimbo</v>
      </c>
      <c r="C1282" s="4">
        <v>44148</v>
      </c>
      <c r="D1282" s="3">
        <f>+VLOOKUP(A1282,Codigos_mercados_mayoristas[],3,0)</f>
        <v>4</v>
      </c>
      <c r="E1282" s="3"/>
      <c r="F1282" s="3" t="str">
        <f>+VLOOKUP(G1282,Codigos_class_frutas[],2,0)</f>
        <v>Cítricos</v>
      </c>
      <c r="G1282" s="3" t="s">
        <v>214</v>
      </c>
      <c r="H1282" s="3" t="s">
        <v>12</v>
      </c>
      <c r="I1282" s="3" t="s">
        <v>216</v>
      </c>
      <c r="J1282" s="2">
        <v>510</v>
      </c>
      <c r="K1282" s="2">
        <v>5000</v>
      </c>
      <c r="L1282" s="2">
        <v>4800</v>
      </c>
      <c r="M1282" s="2">
        <v>4894</v>
      </c>
      <c r="N1282" s="3" t="s">
        <v>121</v>
      </c>
      <c r="O1282" s="9" t="s">
        <v>139</v>
      </c>
      <c r="P1282" s="2">
        <f>+Precio_diario_frutas[[#This Row],[Precio promedio ponderado]]/Q1282</f>
        <v>271.88888888888891</v>
      </c>
      <c r="Q1282" s="2">
        <f>+VLOOKUP(Precio_diario_frutas[[#This Row],[Unidad de comercialización]],Codigos_kg[],2,0)</f>
        <v>18</v>
      </c>
    </row>
    <row r="1283" spans="1:17" x14ac:dyDescent="0.35">
      <c r="A1283" s="8" t="s">
        <v>170</v>
      </c>
      <c r="B1283" s="3" t="str">
        <f>+VLOOKUP(A1283,Codigos_mercados_mayoristas[],2,0)</f>
        <v>Coquimbo</v>
      </c>
      <c r="C1283" s="4">
        <v>44148</v>
      </c>
      <c r="D1283" s="3">
        <f>+VLOOKUP(A1283,Codigos_mercados_mayoristas[],3,0)</f>
        <v>4</v>
      </c>
      <c r="E1283" s="3"/>
      <c r="F1283" s="3" t="str">
        <f>+VLOOKUP(G1283,Codigos_class_frutas[],2,0)</f>
        <v>Cítricos</v>
      </c>
      <c r="G1283" s="3" t="s">
        <v>214</v>
      </c>
      <c r="H1283" s="3" t="s">
        <v>12</v>
      </c>
      <c r="I1283" s="3" t="s">
        <v>217</v>
      </c>
      <c r="J1283" s="2">
        <v>420</v>
      </c>
      <c r="K1283" s="2">
        <v>4000</v>
      </c>
      <c r="L1283" s="2">
        <v>3800</v>
      </c>
      <c r="M1283" s="2">
        <v>3900</v>
      </c>
      <c r="N1283" s="3" t="s">
        <v>121</v>
      </c>
      <c r="O1283" s="9" t="s">
        <v>45</v>
      </c>
      <c r="P1283" s="2">
        <f>+Precio_diario_frutas[[#This Row],[Precio promedio ponderado]]/Q1283</f>
        <v>216.66666666666666</v>
      </c>
      <c r="Q1283" s="2">
        <f>+VLOOKUP(Precio_diario_frutas[[#This Row],[Unidad de comercialización]],Codigos_kg[],2,0)</f>
        <v>18</v>
      </c>
    </row>
    <row r="1284" spans="1:17" x14ac:dyDescent="0.35">
      <c r="A1284" s="8" t="s">
        <v>170</v>
      </c>
      <c r="B1284" s="3" t="str">
        <f>+VLOOKUP(A1284,Codigos_mercados_mayoristas[],2,0)</f>
        <v>Coquimbo</v>
      </c>
      <c r="C1284" s="4">
        <v>44148</v>
      </c>
      <c r="D1284" s="3">
        <f>+VLOOKUP(A1284,Codigos_mercados_mayoristas[],3,0)</f>
        <v>4</v>
      </c>
      <c r="E1284" s="3"/>
      <c r="F1284" s="3" t="str">
        <f>+VLOOKUP(G1284,Codigos_class_frutas[],2,0)</f>
        <v>Cítricos</v>
      </c>
      <c r="G1284" s="3" t="s">
        <v>214</v>
      </c>
      <c r="H1284" s="3" t="s">
        <v>12</v>
      </c>
      <c r="I1284" s="3" t="s">
        <v>217</v>
      </c>
      <c r="J1284" s="2">
        <v>420</v>
      </c>
      <c r="K1284" s="2">
        <v>4000</v>
      </c>
      <c r="L1284" s="2">
        <v>3800</v>
      </c>
      <c r="M1284" s="2">
        <v>3893</v>
      </c>
      <c r="N1284" s="3" t="s">
        <v>121</v>
      </c>
      <c r="O1284" s="9" t="s">
        <v>139</v>
      </c>
      <c r="P1284" s="2">
        <f>+Precio_diario_frutas[[#This Row],[Precio promedio ponderado]]/Q1284</f>
        <v>216.27777777777777</v>
      </c>
      <c r="Q1284" s="2">
        <f>+VLOOKUP(Precio_diario_frutas[[#This Row],[Unidad de comercialización]],Codigos_kg[],2,0)</f>
        <v>18</v>
      </c>
    </row>
    <row r="1285" spans="1:17" x14ac:dyDescent="0.35">
      <c r="A1285" s="8" t="s">
        <v>170</v>
      </c>
      <c r="B1285" s="3" t="str">
        <f>+VLOOKUP(A1285,Codigos_mercados_mayoristas[],2,0)</f>
        <v>Coquimbo</v>
      </c>
      <c r="C1285" s="4">
        <v>44148</v>
      </c>
      <c r="D1285" s="3">
        <f>+VLOOKUP(A1285,Codigos_mercados_mayoristas[],3,0)</f>
        <v>4</v>
      </c>
      <c r="E1285" s="3"/>
      <c r="F1285" s="3" t="str">
        <f>+VLOOKUP(G1285,Codigos_class_frutas[],2,0)</f>
        <v>Cítricos</v>
      </c>
      <c r="G1285" s="3" t="s">
        <v>218</v>
      </c>
      <c r="H1285" s="3" t="s">
        <v>219</v>
      </c>
      <c r="I1285" s="3" t="s">
        <v>200</v>
      </c>
      <c r="J1285" s="2">
        <v>300</v>
      </c>
      <c r="K1285" s="2">
        <v>7000</v>
      </c>
      <c r="L1285" s="2">
        <v>6500</v>
      </c>
      <c r="M1285" s="2">
        <v>6750</v>
      </c>
      <c r="N1285" s="3" t="s">
        <v>220</v>
      </c>
      <c r="O1285" s="9" t="s">
        <v>45</v>
      </c>
      <c r="P1285" s="2">
        <f>+Precio_diario_frutas[[#This Row],[Precio promedio ponderado]]/Q1285</f>
        <v>675</v>
      </c>
      <c r="Q1285" s="2">
        <f>+VLOOKUP(Precio_diario_frutas[[#This Row],[Unidad de comercialización]],Codigos_kg[],2,0)</f>
        <v>10</v>
      </c>
    </row>
    <row r="1286" spans="1:17" x14ac:dyDescent="0.35">
      <c r="A1286" s="8" t="s">
        <v>170</v>
      </c>
      <c r="B1286" s="3" t="str">
        <f>+VLOOKUP(A1286,Codigos_mercados_mayoristas[],2,0)</f>
        <v>Coquimbo</v>
      </c>
      <c r="C1286" s="4">
        <v>44148</v>
      </c>
      <c r="D1286" s="3">
        <f>+VLOOKUP(A1286,Codigos_mercados_mayoristas[],3,0)</f>
        <v>4</v>
      </c>
      <c r="E1286" s="3"/>
      <c r="F1286" s="3" t="str">
        <f>+VLOOKUP(G1286,Codigos_class_frutas[],2,0)</f>
        <v>Cítricos</v>
      </c>
      <c r="G1286" s="3" t="s">
        <v>218</v>
      </c>
      <c r="H1286" s="3" t="s">
        <v>219</v>
      </c>
      <c r="I1286" s="3" t="s">
        <v>19</v>
      </c>
      <c r="J1286" s="2">
        <v>300</v>
      </c>
      <c r="K1286" s="2">
        <v>6000</v>
      </c>
      <c r="L1286" s="2">
        <v>5500</v>
      </c>
      <c r="M1286" s="2">
        <v>5750</v>
      </c>
      <c r="N1286" s="3" t="s">
        <v>220</v>
      </c>
      <c r="O1286" s="9" t="s">
        <v>45</v>
      </c>
      <c r="P1286" s="2">
        <f>+Precio_diario_frutas[[#This Row],[Precio promedio ponderado]]/Q1286</f>
        <v>575</v>
      </c>
      <c r="Q1286" s="2">
        <f>+VLOOKUP(Precio_diario_frutas[[#This Row],[Unidad de comercialización]],Codigos_kg[],2,0)</f>
        <v>10</v>
      </c>
    </row>
    <row r="1287" spans="1:17" x14ac:dyDescent="0.35">
      <c r="A1287" s="8" t="s">
        <v>170</v>
      </c>
      <c r="B1287" s="3" t="str">
        <f>+VLOOKUP(A1287,Codigos_mercados_mayoristas[],2,0)</f>
        <v>Coquimbo</v>
      </c>
      <c r="C1287" s="4">
        <v>44148</v>
      </c>
      <c r="D1287" s="3">
        <f>+VLOOKUP(A1287,Codigos_mercados_mayoristas[],3,0)</f>
        <v>4</v>
      </c>
      <c r="E1287" s="3"/>
      <c r="F1287" s="3" t="str">
        <f>+VLOOKUP(G1287,Codigos_class_frutas[],2,0)</f>
        <v>Cítricos</v>
      </c>
      <c r="G1287" s="3" t="s">
        <v>218</v>
      </c>
      <c r="H1287" s="3" t="s">
        <v>219</v>
      </c>
      <c r="I1287" s="3" t="s">
        <v>13</v>
      </c>
      <c r="J1287" s="2">
        <v>240</v>
      </c>
      <c r="K1287" s="2">
        <v>5000</v>
      </c>
      <c r="L1287" s="2">
        <v>4500</v>
      </c>
      <c r="M1287" s="2">
        <v>4750</v>
      </c>
      <c r="N1287" s="3" t="s">
        <v>220</v>
      </c>
      <c r="O1287" s="9" t="s">
        <v>45</v>
      </c>
      <c r="P1287" s="2">
        <f>+Precio_diario_frutas[[#This Row],[Precio promedio ponderado]]/Q1287</f>
        <v>475</v>
      </c>
      <c r="Q1287" s="2">
        <f>+VLOOKUP(Precio_diario_frutas[[#This Row],[Unidad de comercialización]],Codigos_kg[],2,0)</f>
        <v>10</v>
      </c>
    </row>
    <row r="1288" spans="1:17" x14ac:dyDescent="0.35">
      <c r="A1288" s="8" t="s">
        <v>170</v>
      </c>
      <c r="B1288" s="3" t="str">
        <f>+VLOOKUP(A1288,Codigos_mercados_mayoristas[],2,0)</f>
        <v>Coquimbo</v>
      </c>
      <c r="C1288" s="4">
        <v>44148</v>
      </c>
      <c r="D1288" s="3">
        <f>+VLOOKUP(A1288,Codigos_mercados_mayoristas[],3,0)</f>
        <v>4</v>
      </c>
      <c r="E1288" s="3"/>
      <c r="F1288" s="3" t="str">
        <f>+VLOOKUP(G1288,Codigos_class_frutas[],2,0)</f>
        <v>Cítricos</v>
      </c>
      <c r="G1288" s="3" t="s">
        <v>218</v>
      </c>
      <c r="H1288" s="3" t="s">
        <v>219</v>
      </c>
      <c r="I1288" s="3" t="s">
        <v>16</v>
      </c>
      <c r="J1288" s="2">
        <v>240</v>
      </c>
      <c r="K1288" s="2">
        <v>4000</v>
      </c>
      <c r="L1288" s="2">
        <v>3500</v>
      </c>
      <c r="M1288" s="2">
        <v>3750</v>
      </c>
      <c r="N1288" s="3" t="s">
        <v>220</v>
      </c>
      <c r="O1288" s="9" t="s">
        <v>45</v>
      </c>
      <c r="P1288" s="2">
        <f>+Precio_diario_frutas[[#This Row],[Precio promedio ponderado]]/Q1288</f>
        <v>375</v>
      </c>
      <c r="Q1288" s="2">
        <f>+VLOOKUP(Precio_diario_frutas[[#This Row],[Unidad de comercialización]],Codigos_kg[],2,0)</f>
        <v>10</v>
      </c>
    </row>
    <row r="1289" spans="1:17" x14ac:dyDescent="0.35">
      <c r="A1289" s="8" t="s">
        <v>170</v>
      </c>
      <c r="B1289" s="3" t="str">
        <f>+VLOOKUP(A1289,Codigos_mercados_mayoristas[],2,0)</f>
        <v>Coquimbo</v>
      </c>
      <c r="C1289" s="4">
        <v>44148</v>
      </c>
      <c r="D1289" s="3">
        <f>+VLOOKUP(A1289,Codigos_mercados_mayoristas[],3,0)</f>
        <v>4</v>
      </c>
      <c r="E1289" s="3"/>
      <c r="F1289" s="3" t="str">
        <f>+VLOOKUP(G1289,Codigos_class_frutas[],2,0)</f>
        <v>Tropicales y subtropicales</v>
      </c>
      <c r="G1289" s="3" t="s">
        <v>229</v>
      </c>
      <c r="H1289" s="3" t="s">
        <v>12</v>
      </c>
      <c r="I1289" s="3" t="s">
        <v>19</v>
      </c>
      <c r="J1289" s="2">
        <v>400</v>
      </c>
      <c r="K1289" s="2">
        <v>7000</v>
      </c>
      <c r="L1289" s="2">
        <v>6500</v>
      </c>
      <c r="M1289" s="2">
        <v>6750</v>
      </c>
      <c r="N1289" s="3" t="s">
        <v>230</v>
      </c>
      <c r="O1289" s="9" t="s">
        <v>34</v>
      </c>
      <c r="P1289" s="2">
        <f>+Precio_diario_frutas[[#This Row],[Precio promedio ponderado]]/Q1289</f>
        <v>1687.5</v>
      </c>
      <c r="Q1289" s="2">
        <f>+VLOOKUP(Precio_diario_frutas[[#This Row],[Unidad de comercialización]],Codigos_kg[],2,0)</f>
        <v>4</v>
      </c>
    </row>
    <row r="1290" spans="1:17" x14ac:dyDescent="0.35">
      <c r="A1290" s="8" t="s">
        <v>170</v>
      </c>
      <c r="B1290" s="3" t="str">
        <f>+VLOOKUP(A1290,Codigos_mercados_mayoristas[],2,0)</f>
        <v>Coquimbo</v>
      </c>
      <c r="C1290" s="4">
        <v>44148</v>
      </c>
      <c r="D1290" s="3">
        <f>+VLOOKUP(A1290,Codigos_mercados_mayoristas[],3,0)</f>
        <v>4</v>
      </c>
      <c r="E1290" s="3"/>
      <c r="F1290" s="3" t="str">
        <f>+VLOOKUP(G1290,Codigos_class_frutas[],2,0)</f>
        <v>Tropicales y subtropicales</v>
      </c>
      <c r="G1290" s="3" t="s">
        <v>229</v>
      </c>
      <c r="H1290" s="3" t="s">
        <v>12</v>
      </c>
      <c r="I1290" s="3" t="s">
        <v>13</v>
      </c>
      <c r="J1290" s="2">
        <v>300</v>
      </c>
      <c r="K1290" s="2">
        <v>7000</v>
      </c>
      <c r="L1290" s="2">
        <v>6500</v>
      </c>
      <c r="M1290" s="2">
        <v>6750</v>
      </c>
      <c r="N1290" s="3" t="s">
        <v>230</v>
      </c>
      <c r="O1290" s="9" t="s">
        <v>34</v>
      </c>
      <c r="P1290" s="2">
        <f>+Precio_diario_frutas[[#This Row],[Precio promedio ponderado]]/Q1290</f>
        <v>1687.5</v>
      </c>
      <c r="Q1290" s="2">
        <f>+VLOOKUP(Precio_diario_frutas[[#This Row],[Unidad de comercialización]],Codigos_kg[],2,0)</f>
        <v>4</v>
      </c>
    </row>
    <row r="1291" spans="1:17" x14ac:dyDescent="0.35">
      <c r="A1291" s="8" t="s">
        <v>170</v>
      </c>
      <c r="B1291" s="3" t="str">
        <f>+VLOOKUP(A1291,Codigos_mercados_mayoristas[],2,0)</f>
        <v>Coquimbo</v>
      </c>
      <c r="C1291" s="4">
        <v>44148</v>
      </c>
      <c r="D1291" s="3">
        <f>+VLOOKUP(A1291,Codigos_mercados_mayoristas[],3,0)</f>
        <v>4</v>
      </c>
      <c r="E1291" s="3"/>
      <c r="F1291" s="3" t="str">
        <f>+VLOOKUP(G1291,Codigos_class_frutas[],2,0)</f>
        <v>Frutos de pepita</v>
      </c>
      <c r="G1291" s="3" t="s">
        <v>231</v>
      </c>
      <c r="H1291" s="3" t="s">
        <v>232</v>
      </c>
      <c r="I1291" s="3" t="s">
        <v>200</v>
      </c>
      <c r="J1291" s="2">
        <v>20</v>
      </c>
      <c r="K1291" s="2">
        <v>270000</v>
      </c>
      <c r="L1291" s="2">
        <v>265000</v>
      </c>
      <c r="M1291" s="2">
        <v>267500</v>
      </c>
      <c r="N1291" s="3" t="s">
        <v>223</v>
      </c>
      <c r="O1291" s="9" t="s">
        <v>252</v>
      </c>
      <c r="P1291" s="2">
        <f>+Precio_diario_frutas[[#This Row],[Precio promedio ponderado]]/Q1291</f>
        <v>668.75</v>
      </c>
      <c r="Q1291" s="2">
        <f>+VLOOKUP(Precio_diario_frutas[[#This Row],[Unidad de comercialización]],Codigos_kg[],2,0)</f>
        <v>400</v>
      </c>
    </row>
    <row r="1292" spans="1:17" x14ac:dyDescent="0.35">
      <c r="A1292" s="8" t="s">
        <v>170</v>
      </c>
      <c r="B1292" s="3" t="str">
        <f>+VLOOKUP(A1292,Codigos_mercados_mayoristas[],2,0)</f>
        <v>Coquimbo</v>
      </c>
      <c r="C1292" s="4">
        <v>44148</v>
      </c>
      <c r="D1292" s="3">
        <f>+VLOOKUP(A1292,Codigos_mercados_mayoristas[],3,0)</f>
        <v>4</v>
      </c>
      <c r="E1292" s="3"/>
      <c r="F1292" s="3" t="str">
        <f>+VLOOKUP(G1292,Codigos_class_frutas[],2,0)</f>
        <v>Frutos de pepita</v>
      </c>
      <c r="G1292" s="3" t="s">
        <v>231</v>
      </c>
      <c r="H1292" s="3" t="s">
        <v>232</v>
      </c>
      <c r="I1292" s="3" t="s">
        <v>19</v>
      </c>
      <c r="J1292" s="2">
        <v>20</v>
      </c>
      <c r="K1292" s="2">
        <v>250000</v>
      </c>
      <c r="L1292" s="2">
        <v>245000</v>
      </c>
      <c r="M1292" s="2">
        <v>247500</v>
      </c>
      <c r="N1292" s="3" t="s">
        <v>223</v>
      </c>
      <c r="O1292" s="9" t="s">
        <v>252</v>
      </c>
      <c r="P1292" s="2">
        <f>+Precio_diario_frutas[[#This Row],[Precio promedio ponderado]]/Q1292</f>
        <v>618.75</v>
      </c>
      <c r="Q1292" s="2">
        <f>+VLOOKUP(Precio_diario_frutas[[#This Row],[Unidad de comercialización]],Codigos_kg[],2,0)</f>
        <v>400</v>
      </c>
    </row>
    <row r="1293" spans="1:17" x14ac:dyDescent="0.35">
      <c r="A1293" s="8" t="s">
        <v>170</v>
      </c>
      <c r="B1293" s="3" t="str">
        <f>+VLOOKUP(A1293,Codigos_mercados_mayoristas[],2,0)</f>
        <v>Coquimbo</v>
      </c>
      <c r="C1293" s="4">
        <v>44148</v>
      </c>
      <c r="D1293" s="3">
        <f>+VLOOKUP(A1293,Codigos_mercados_mayoristas[],3,0)</f>
        <v>4</v>
      </c>
      <c r="E1293" s="3"/>
      <c r="F1293" s="3" t="str">
        <f>+VLOOKUP(G1293,Codigos_class_frutas[],2,0)</f>
        <v>Frutos de pepita</v>
      </c>
      <c r="G1293" s="3" t="s">
        <v>231</v>
      </c>
      <c r="H1293" s="3" t="s">
        <v>232</v>
      </c>
      <c r="I1293" s="3" t="s">
        <v>13</v>
      </c>
      <c r="J1293" s="2">
        <v>20</v>
      </c>
      <c r="K1293" s="2">
        <v>230000</v>
      </c>
      <c r="L1293" s="2">
        <v>225000</v>
      </c>
      <c r="M1293" s="2">
        <v>227500</v>
      </c>
      <c r="N1293" s="3" t="s">
        <v>223</v>
      </c>
      <c r="O1293" s="9" t="s">
        <v>252</v>
      </c>
      <c r="P1293" s="2">
        <f>+Precio_diario_frutas[[#This Row],[Precio promedio ponderado]]/Q1293</f>
        <v>568.75</v>
      </c>
      <c r="Q1293" s="2">
        <f>+VLOOKUP(Precio_diario_frutas[[#This Row],[Unidad de comercialización]],Codigos_kg[],2,0)</f>
        <v>400</v>
      </c>
    </row>
    <row r="1294" spans="1:17" x14ac:dyDescent="0.35">
      <c r="A1294" s="8" t="s">
        <v>170</v>
      </c>
      <c r="B1294" s="3" t="str">
        <f>+VLOOKUP(A1294,Codigos_mercados_mayoristas[],2,0)</f>
        <v>Coquimbo</v>
      </c>
      <c r="C1294" s="4">
        <v>44148</v>
      </c>
      <c r="D1294" s="3">
        <f>+VLOOKUP(A1294,Codigos_mercados_mayoristas[],3,0)</f>
        <v>4</v>
      </c>
      <c r="E1294" s="3"/>
      <c r="F1294" s="3" t="str">
        <f>+VLOOKUP(G1294,Codigos_class_frutas[],2,0)</f>
        <v>Frutos de pepita</v>
      </c>
      <c r="G1294" s="3" t="s">
        <v>231</v>
      </c>
      <c r="H1294" s="3" t="s">
        <v>236</v>
      </c>
      <c r="I1294" s="3" t="s">
        <v>200</v>
      </c>
      <c r="J1294" s="2">
        <v>16</v>
      </c>
      <c r="K1294" s="2">
        <v>270000</v>
      </c>
      <c r="L1294" s="2">
        <v>265000</v>
      </c>
      <c r="M1294" s="2">
        <v>267500</v>
      </c>
      <c r="N1294" s="3" t="s">
        <v>223</v>
      </c>
      <c r="O1294" s="9" t="s">
        <v>252</v>
      </c>
      <c r="P1294" s="2">
        <f>+Precio_diario_frutas[[#This Row],[Precio promedio ponderado]]/Q1294</f>
        <v>668.75</v>
      </c>
      <c r="Q1294" s="2">
        <f>+VLOOKUP(Precio_diario_frutas[[#This Row],[Unidad de comercialización]],Codigos_kg[],2,0)</f>
        <v>400</v>
      </c>
    </row>
    <row r="1295" spans="1:17" x14ac:dyDescent="0.35">
      <c r="A1295" s="8" t="s">
        <v>170</v>
      </c>
      <c r="B1295" s="3" t="str">
        <f>+VLOOKUP(A1295,Codigos_mercados_mayoristas[],2,0)</f>
        <v>Coquimbo</v>
      </c>
      <c r="C1295" s="4">
        <v>44148</v>
      </c>
      <c r="D1295" s="3">
        <f>+VLOOKUP(A1295,Codigos_mercados_mayoristas[],3,0)</f>
        <v>4</v>
      </c>
      <c r="E1295" s="3"/>
      <c r="F1295" s="3" t="str">
        <f>+VLOOKUP(G1295,Codigos_class_frutas[],2,0)</f>
        <v>Frutos de pepita</v>
      </c>
      <c r="G1295" s="3" t="s">
        <v>231</v>
      </c>
      <c r="H1295" s="3" t="s">
        <v>236</v>
      </c>
      <c r="I1295" s="3" t="s">
        <v>19</v>
      </c>
      <c r="J1295" s="2">
        <v>20</v>
      </c>
      <c r="K1295" s="2">
        <v>250000</v>
      </c>
      <c r="L1295" s="2">
        <v>245000</v>
      </c>
      <c r="M1295" s="2">
        <v>247500</v>
      </c>
      <c r="N1295" s="3" t="s">
        <v>223</v>
      </c>
      <c r="O1295" s="9" t="s">
        <v>252</v>
      </c>
      <c r="P1295" s="2">
        <f>+Precio_diario_frutas[[#This Row],[Precio promedio ponderado]]/Q1295</f>
        <v>618.75</v>
      </c>
      <c r="Q1295" s="2">
        <f>+VLOOKUP(Precio_diario_frutas[[#This Row],[Unidad de comercialización]],Codigos_kg[],2,0)</f>
        <v>400</v>
      </c>
    </row>
    <row r="1296" spans="1:17" x14ac:dyDescent="0.35">
      <c r="A1296" s="8" t="s">
        <v>170</v>
      </c>
      <c r="B1296" s="3" t="str">
        <f>+VLOOKUP(A1296,Codigos_mercados_mayoristas[],2,0)</f>
        <v>Coquimbo</v>
      </c>
      <c r="C1296" s="4">
        <v>44148</v>
      </c>
      <c r="D1296" s="3">
        <f>+VLOOKUP(A1296,Codigos_mercados_mayoristas[],3,0)</f>
        <v>4</v>
      </c>
      <c r="E1296" s="3"/>
      <c r="F1296" s="3" t="str">
        <f>+VLOOKUP(G1296,Codigos_class_frutas[],2,0)</f>
        <v>Frutos de pepita</v>
      </c>
      <c r="G1296" s="3" t="s">
        <v>231</v>
      </c>
      <c r="H1296" s="3" t="s">
        <v>236</v>
      </c>
      <c r="I1296" s="3" t="s">
        <v>13</v>
      </c>
      <c r="J1296" s="2">
        <v>16</v>
      </c>
      <c r="K1296" s="2">
        <v>215000</v>
      </c>
      <c r="L1296" s="2">
        <v>210000</v>
      </c>
      <c r="M1296" s="2">
        <v>212500</v>
      </c>
      <c r="N1296" s="3" t="s">
        <v>223</v>
      </c>
      <c r="O1296" s="9" t="s">
        <v>252</v>
      </c>
      <c r="P1296" s="2">
        <f>+Precio_diario_frutas[[#This Row],[Precio promedio ponderado]]/Q1296</f>
        <v>531.25</v>
      </c>
      <c r="Q1296" s="2">
        <f>+VLOOKUP(Precio_diario_frutas[[#This Row],[Unidad de comercialización]],Codigos_kg[],2,0)</f>
        <v>400</v>
      </c>
    </row>
    <row r="1297" spans="1:17" x14ac:dyDescent="0.35">
      <c r="A1297" s="8" t="s">
        <v>170</v>
      </c>
      <c r="B1297" s="3" t="str">
        <f>+VLOOKUP(A1297,Codigos_mercados_mayoristas[],2,0)</f>
        <v>Coquimbo</v>
      </c>
      <c r="C1297" s="4">
        <v>44148</v>
      </c>
      <c r="D1297" s="3">
        <f>+VLOOKUP(A1297,Codigos_mercados_mayoristas[],3,0)</f>
        <v>4</v>
      </c>
      <c r="E1297" s="3"/>
      <c r="F1297" s="3" t="str">
        <f>+VLOOKUP(G1297,Codigos_class_frutas[],2,0)</f>
        <v>Frutos de pepita</v>
      </c>
      <c r="G1297" s="3" t="s">
        <v>231</v>
      </c>
      <c r="H1297" s="3" t="s">
        <v>237</v>
      </c>
      <c r="I1297" s="3" t="s">
        <v>19</v>
      </c>
      <c r="J1297" s="2">
        <v>16</v>
      </c>
      <c r="K1297" s="2">
        <v>210000</v>
      </c>
      <c r="L1297" s="2">
        <v>205000</v>
      </c>
      <c r="M1297" s="2">
        <v>207500</v>
      </c>
      <c r="N1297" s="3" t="s">
        <v>223</v>
      </c>
      <c r="O1297" s="9" t="s">
        <v>252</v>
      </c>
      <c r="P1297" s="2">
        <f>+Precio_diario_frutas[[#This Row],[Precio promedio ponderado]]/Q1297</f>
        <v>518.75</v>
      </c>
      <c r="Q1297" s="2">
        <f>+VLOOKUP(Precio_diario_frutas[[#This Row],[Unidad de comercialización]],Codigos_kg[],2,0)</f>
        <v>400</v>
      </c>
    </row>
    <row r="1298" spans="1:17" x14ac:dyDescent="0.35">
      <c r="A1298" s="8" t="s">
        <v>170</v>
      </c>
      <c r="B1298" s="3" t="str">
        <f>+VLOOKUP(A1298,Codigos_mercados_mayoristas[],2,0)</f>
        <v>Coquimbo</v>
      </c>
      <c r="C1298" s="4">
        <v>44148</v>
      </c>
      <c r="D1298" s="3">
        <f>+VLOOKUP(A1298,Codigos_mercados_mayoristas[],3,0)</f>
        <v>4</v>
      </c>
      <c r="E1298" s="3"/>
      <c r="F1298" s="3" t="str">
        <f>+VLOOKUP(G1298,Codigos_class_frutas[],2,0)</f>
        <v>Frutos de pepita</v>
      </c>
      <c r="G1298" s="3" t="s">
        <v>231</v>
      </c>
      <c r="H1298" s="3" t="s">
        <v>237</v>
      </c>
      <c r="I1298" s="3" t="s">
        <v>13</v>
      </c>
      <c r="J1298" s="2">
        <v>20</v>
      </c>
      <c r="K1298" s="2">
        <v>190000</v>
      </c>
      <c r="L1298" s="2">
        <v>185000</v>
      </c>
      <c r="M1298" s="2">
        <v>187500</v>
      </c>
      <c r="N1298" s="3" t="s">
        <v>223</v>
      </c>
      <c r="O1298" s="9" t="s">
        <v>252</v>
      </c>
      <c r="P1298" s="2">
        <f>+Precio_diario_frutas[[#This Row],[Precio promedio ponderado]]/Q1298</f>
        <v>468.75</v>
      </c>
      <c r="Q1298" s="2">
        <f>+VLOOKUP(Precio_diario_frutas[[#This Row],[Unidad de comercialización]],Codigos_kg[],2,0)</f>
        <v>400</v>
      </c>
    </row>
    <row r="1299" spans="1:17" x14ac:dyDescent="0.35">
      <c r="A1299" s="8" t="s">
        <v>170</v>
      </c>
      <c r="B1299" s="3" t="str">
        <f>+VLOOKUP(A1299,Codigos_mercados_mayoristas[],2,0)</f>
        <v>Coquimbo</v>
      </c>
      <c r="C1299" s="4">
        <v>44148</v>
      </c>
      <c r="D1299" s="3">
        <f>+VLOOKUP(A1299,Codigos_mercados_mayoristas[],3,0)</f>
        <v>4</v>
      </c>
      <c r="E1299" s="3"/>
      <c r="F1299" s="3" t="str">
        <f>+VLOOKUP(G1299,Codigos_class_frutas[],2,0)</f>
        <v>Cítricos</v>
      </c>
      <c r="G1299" s="3" t="s">
        <v>221</v>
      </c>
      <c r="H1299" s="3" t="s">
        <v>224</v>
      </c>
      <c r="I1299" s="3" t="s">
        <v>200</v>
      </c>
      <c r="J1299" s="2">
        <v>20</v>
      </c>
      <c r="K1299" s="2">
        <v>330000</v>
      </c>
      <c r="L1299" s="2">
        <v>325000</v>
      </c>
      <c r="M1299" s="2">
        <v>327500</v>
      </c>
      <c r="N1299" s="3" t="s">
        <v>223</v>
      </c>
      <c r="O1299" s="9" t="s">
        <v>45</v>
      </c>
      <c r="P1299" s="2">
        <f>+Precio_diario_frutas[[#This Row],[Precio promedio ponderado]]/Q1299</f>
        <v>818.75</v>
      </c>
      <c r="Q1299" s="2">
        <f>+VLOOKUP(Precio_diario_frutas[[#This Row],[Unidad de comercialización]],Codigos_kg[],2,0)</f>
        <v>400</v>
      </c>
    </row>
    <row r="1300" spans="1:17" x14ac:dyDescent="0.35">
      <c r="A1300" s="8" t="s">
        <v>170</v>
      </c>
      <c r="B1300" s="3" t="str">
        <f>+VLOOKUP(A1300,Codigos_mercados_mayoristas[],2,0)</f>
        <v>Coquimbo</v>
      </c>
      <c r="C1300" s="4">
        <v>44148</v>
      </c>
      <c r="D1300" s="3">
        <f>+VLOOKUP(A1300,Codigos_mercados_mayoristas[],3,0)</f>
        <v>4</v>
      </c>
      <c r="E1300" s="3"/>
      <c r="F1300" s="3" t="str">
        <f>+VLOOKUP(G1300,Codigos_class_frutas[],2,0)</f>
        <v>Cítricos</v>
      </c>
      <c r="G1300" s="3" t="s">
        <v>221</v>
      </c>
      <c r="H1300" s="3" t="s">
        <v>224</v>
      </c>
      <c r="I1300" s="3" t="s">
        <v>19</v>
      </c>
      <c r="J1300" s="2">
        <v>20</v>
      </c>
      <c r="K1300" s="2">
        <v>310000</v>
      </c>
      <c r="L1300" s="2">
        <v>305000</v>
      </c>
      <c r="M1300" s="2">
        <v>307500</v>
      </c>
      <c r="N1300" s="3" t="s">
        <v>223</v>
      </c>
      <c r="O1300" s="9" t="s">
        <v>45</v>
      </c>
      <c r="P1300" s="2">
        <f>+Precio_diario_frutas[[#This Row],[Precio promedio ponderado]]/Q1300</f>
        <v>768.75</v>
      </c>
      <c r="Q1300" s="2">
        <f>+VLOOKUP(Precio_diario_frutas[[#This Row],[Unidad de comercialización]],Codigos_kg[],2,0)</f>
        <v>400</v>
      </c>
    </row>
    <row r="1301" spans="1:17" x14ac:dyDescent="0.35">
      <c r="A1301" s="8" t="s">
        <v>170</v>
      </c>
      <c r="B1301" s="3" t="str">
        <f>+VLOOKUP(A1301,Codigos_mercados_mayoristas[],2,0)</f>
        <v>Coquimbo</v>
      </c>
      <c r="C1301" s="4">
        <v>44148</v>
      </c>
      <c r="D1301" s="3">
        <f>+VLOOKUP(A1301,Codigos_mercados_mayoristas[],3,0)</f>
        <v>4</v>
      </c>
      <c r="E1301" s="3"/>
      <c r="F1301" s="3" t="str">
        <f>+VLOOKUP(G1301,Codigos_class_frutas[],2,0)</f>
        <v>Oleaginosos</v>
      </c>
      <c r="G1301" s="3" t="s">
        <v>225</v>
      </c>
      <c r="H1301" s="3" t="s">
        <v>226</v>
      </c>
      <c r="I1301" s="3" t="s">
        <v>200</v>
      </c>
      <c r="J1301" s="2">
        <v>300</v>
      </c>
      <c r="K1301" s="2">
        <v>3400</v>
      </c>
      <c r="L1301" s="2">
        <v>3300</v>
      </c>
      <c r="M1301" s="2">
        <v>3350</v>
      </c>
      <c r="N1301" s="3" t="s">
        <v>227</v>
      </c>
      <c r="O1301" s="9" t="s">
        <v>45</v>
      </c>
      <c r="P1301" s="2">
        <f>+Precio_diario_frutas[[#This Row],[Precio promedio ponderado]]/Q1301</f>
        <v>223.33333333333334</v>
      </c>
      <c r="Q1301" s="2">
        <f>+VLOOKUP(Precio_diario_frutas[[#This Row],[Unidad de comercialización]],Codigos_kg[],2,0)</f>
        <v>15</v>
      </c>
    </row>
    <row r="1302" spans="1:17" x14ac:dyDescent="0.35">
      <c r="A1302" s="8" t="s">
        <v>170</v>
      </c>
      <c r="B1302" s="3" t="str">
        <f>+VLOOKUP(A1302,Codigos_mercados_mayoristas[],2,0)</f>
        <v>Coquimbo</v>
      </c>
      <c r="C1302" s="4">
        <v>44148</v>
      </c>
      <c r="D1302" s="3">
        <f>+VLOOKUP(A1302,Codigos_mercados_mayoristas[],3,0)</f>
        <v>4</v>
      </c>
      <c r="E1302" s="3"/>
      <c r="F1302" s="3" t="str">
        <f>+VLOOKUP(G1302,Codigos_class_frutas[],2,0)</f>
        <v>Oleaginosos</v>
      </c>
      <c r="G1302" s="3" t="s">
        <v>225</v>
      </c>
      <c r="H1302" s="3" t="s">
        <v>226</v>
      </c>
      <c r="I1302" s="3" t="s">
        <v>19</v>
      </c>
      <c r="J1302" s="2">
        <v>240</v>
      </c>
      <c r="K1302" s="2">
        <v>3100</v>
      </c>
      <c r="L1302" s="2">
        <v>3000</v>
      </c>
      <c r="M1302" s="2">
        <v>3050</v>
      </c>
      <c r="N1302" s="3" t="s">
        <v>227</v>
      </c>
      <c r="O1302" s="9" t="s">
        <v>45</v>
      </c>
      <c r="P1302" s="2">
        <f>+Precio_diario_frutas[[#This Row],[Precio promedio ponderado]]/Q1302</f>
        <v>203.33333333333334</v>
      </c>
      <c r="Q1302" s="2">
        <f>+VLOOKUP(Precio_diario_frutas[[#This Row],[Unidad de comercialización]],Codigos_kg[],2,0)</f>
        <v>15</v>
      </c>
    </row>
    <row r="1303" spans="1:17" x14ac:dyDescent="0.35">
      <c r="A1303" s="8" t="s">
        <v>170</v>
      </c>
      <c r="B1303" s="3" t="str">
        <f>+VLOOKUP(A1303,Codigos_mercados_mayoristas[],2,0)</f>
        <v>Coquimbo</v>
      </c>
      <c r="C1303" s="4">
        <v>44148</v>
      </c>
      <c r="D1303" s="3">
        <f>+VLOOKUP(A1303,Codigos_mercados_mayoristas[],3,0)</f>
        <v>4</v>
      </c>
      <c r="E1303" s="3"/>
      <c r="F1303" s="3" t="str">
        <f>+VLOOKUP(G1303,Codigos_class_frutas[],2,0)</f>
        <v>Oleaginosos</v>
      </c>
      <c r="G1303" s="3" t="s">
        <v>225</v>
      </c>
      <c r="H1303" s="3" t="s">
        <v>226</v>
      </c>
      <c r="I1303" s="3" t="s">
        <v>13</v>
      </c>
      <c r="J1303" s="2">
        <v>240</v>
      </c>
      <c r="K1303" s="2">
        <v>2800</v>
      </c>
      <c r="L1303" s="2">
        <v>2700</v>
      </c>
      <c r="M1303" s="2">
        <v>2750</v>
      </c>
      <c r="N1303" s="3" t="s">
        <v>227</v>
      </c>
      <c r="O1303" s="9" t="s">
        <v>45</v>
      </c>
      <c r="P1303" s="2">
        <f>+Precio_diario_frutas[[#This Row],[Precio promedio ponderado]]/Q1303</f>
        <v>183.33333333333334</v>
      </c>
      <c r="Q1303" s="2">
        <f>+VLOOKUP(Precio_diario_frutas[[#This Row],[Unidad de comercialización]],Codigos_kg[],2,0)</f>
        <v>15</v>
      </c>
    </row>
    <row r="1304" spans="1:17" x14ac:dyDescent="0.35">
      <c r="A1304" s="8" t="s">
        <v>170</v>
      </c>
      <c r="B1304" s="3" t="str">
        <f>+VLOOKUP(A1304,Codigos_mercados_mayoristas[],2,0)</f>
        <v>Coquimbo</v>
      </c>
      <c r="C1304" s="4">
        <v>44148</v>
      </c>
      <c r="D1304" s="3">
        <f>+VLOOKUP(A1304,Codigos_mercados_mayoristas[],3,0)</f>
        <v>4</v>
      </c>
      <c r="E1304" s="3"/>
      <c r="F1304" s="3" t="str">
        <f>+VLOOKUP(G1304,Codigos_class_frutas[],2,0)</f>
        <v>Tropicales y subtropicales</v>
      </c>
      <c r="G1304" s="3" t="s">
        <v>198</v>
      </c>
      <c r="H1304" s="3" t="s">
        <v>246</v>
      </c>
      <c r="I1304" s="3" t="s">
        <v>200</v>
      </c>
      <c r="J1304" s="2">
        <v>216</v>
      </c>
      <c r="K1304" s="2">
        <v>24000</v>
      </c>
      <c r="L1304" s="2">
        <v>23500</v>
      </c>
      <c r="M1304" s="2">
        <v>23750</v>
      </c>
      <c r="N1304" s="3" t="s">
        <v>88</v>
      </c>
      <c r="O1304" s="9" t="s">
        <v>206</v>
      </c>
      <c r="P1304" s="2">
        <f>+Precio_diario_frutas[[#This Row],[Precio promedio ponderado]]/Q1304</f>
        <v>2375</v>
      </c>
      <c r="Q1304" s="2">
        <f>+VLOOKUP(Precio_diario_frutas[[#This Row],[Unidad de comercialización]],Codigos_kg[],2,0)</f>
        <v>10</v>
      </c>
    </row>
    <row r="1305" spans="1:17" x14ac:dyDescent="0.35">
      <c r="A1305" s="8" t="s">
        <v>170</v>
      </c>
      <c r="B1305" s="3" t="str">
        <f>+VLOOKUP(A1305,Codigos_mercados_mayoristas[],2,0)</f>
        <v>Coquimbo</v>
      </c>
      <c r="C1305" s="4">
        <v>44148</v>
      </c>
      <c r="D1305" s="3">
        <f>+VLOOKUP(A1305,Codigos_mercados_mayoristas[],3,0)</f>
        <v>4</v>
      </c>
      <c r="E1305" s="3"/>
      <c r="F1305" s="3" t="str">
        <f>+VLOOKUP(G1305,Codigos_class_frutas[],2,0)</f>
        <v>Tropicales y subtropicales</v>
      </c>
      <c r="G1305" s="3" t="s">
        <v>198</v>
      </c>
      <c r="H1305" s="3" t="s">
        <v>246</v>
      </c>
      <c r="I1305" s="3" t="s">
        <v>19</v>
      </c>
      <c r="J1305" s="2">
        <v>216</v>
      </c>
      <c r="K1305" s="2">
        <v>24000</v>
      </c>
      <c r="L1305" s="2">
        <v>23500</v>
      </c>
      <c r="M1305" s="2">
        <v>23750</v>
      </c>
      <c r="N1305" s="3" t="s">
        <v>25</v>
      </c>
      <c r="O1305" s="9" t="s">
        <v>206</v>
      </c>
      <c r="P1305" s="2">
        <f>+Precio_diario_frutas[[#This Row],[Precio promedio ponderado]]/Q1305</f>
        <v>1979.1666666666667</v>
      </c>
      <c r="Q1305" s="2">
        <f>+VLOOKUP(Precio_diario_frutas[[#This Row],[Unidad de comercialización]],Codigos_kg[],2,0)</f>
        <v>12</v>
      </c>
    </row>
    <row r="1306" spans="1:17" x14ac:dyDescent="0.35">
      <c r="A1306" s="8" t="s">
        <v>170</v>
      </c>
      <c r="B1306" s="3" t="str">
        <f>+VLOOKUP(A1306,Codigos_mercados_mayoristas[],2,0)</f>
        <v>Coquimbo</v>
      </c>
      <c r="C1306" s="4">
        <v>44148</v>
      </c>
      <c r="D1306" s="3">
        <f>+VLOOKUP(A1306,Codigos_mercados_mayoristas[],3,0)</f>
        <v>4</v>
      </c>
      <c r="E1306" s="3"/>
      <c r="F1306" s="3" t="str">
        <f>+VLOOKUP(G1306,Codigos_class_frutas[],2,0)</f>
        <v>Tropicales y subtropicales</v>
      </c>
      <c r="G1306" s="3" t="s">
        <v>198</v>
      </c>
      <c r="H1306" s="3" t="s">
        <v>246</v>
      </c>
      <c r="I1306" s="3" t="s">
        <v>13</v>
      </c>
      <c r="J1306" s="2">
        <v>216</v>
      </c>
      <c r="K1306" s="2">
        <v>24000</v>
      </c>
      <c r="L1306" s="2">
        <v>23500</v>
      </c>
      <c r="M1306" s="2">
        <v>23750</v>
      </c>
      <c r="N1306" s="3" t="s">
        <v>202</v>
      </c>
      <c r="O1306" s="9" t="s">
        <v>206</v>
      </c>
      <c r="P1306" s="2">
        <f>+Precio_diario_frutas[[#This Row],[Precio promedio ponderado]]/Q1306</f>
        <v>1696.4285714285713</v>
      </c>
      <c r="Q1306" s="2">
        <f>+VLOOKUP(Precio_diario_frutas[[#This Row],[Unidad de comercialización]],Codigos_kg[],2,0)</f>
        <v>14</v>
      </c>
    </row>
    <row r="1307" spans="1:17" x14ac:dyDescent="0.35">
      <c r="A1307" s="8" t="s">
        <v>170</v>
      </c>
      <c r="B1307" s="3" t="str">
        <f>+VLOOKUP(A1307,Codigos_mercados_mayoristas[],2,0)</f>
        <v>Coquimbo</v>
      </c>
      <c r="C1307" s="4">
        <v>44148</v>
      </c>
      <c r="D1307" s="3">
        <f>+VLOOKUP(A1307,Codigos_mercados_mayoristas[],3,0)</f>
        <v>4</v>
      </c>
      <c r="E1307" s="3"/>
      <c r="F1307" s="3" t="str">
        <f>+VLOOKUP(G1307,Codigos_class_frutas[],2,0)</f>
        <v>Tropicales y subtropicales</v>
      </c>
      <c r="G1307" s="3" t="s">
        <v>204</v>
      </c>
      <c r="H1307" s="3" t="s">
        <v>12</v>
      </c>
      <c r="I1307" s="3" t="s">
        <v>205</v>
      </c>
      <c r="J1307" s="2">
        <v>80</v>
      </c>
      <c r="K1307" s="2">
        <v>15000</v>
      </c>
      <c r="L1307" s="2">
        <v>15000</v>
      </c>
      <c r="M1307" s="2">
        <v>15000</v>
      </c>
      <c r="N1307" s="3" t="s">
        <v>147</v>
      </c>
      <c r="O1307" s="9" t="s">
        <v>206</v>
      </c>
      <c r="P1307" s="2">
        <f>+Precio_diario_frutas[[#This Row],[Precio promedio ponderado]]/Q1307</f>
        <v>750</v>
      </c>
      <c r="Q1307" s="2">
        <f>+VLOOKUP(Precio_diario_frutas[[#This Row],[Unidad de comercialización]],Codigos_kg[],2,0)</f>
        <v>20</v>
      </c>
    </row>
    <row r="1308" spans="1:17" x14ac:dyDescent="0.35">
      <c r="A1308" s="8" t="s">
        <v>170</v>
      </c>
      <c r="B1308" s="3" t="str">
        <f>+VLOOKUP(A1308,Codigos_mercados_mayoristas[],2,0)</f>
        <v>Coquimbo</v>
      </c>
      <c r="C1308" s="4">
        <v>44148</v>
      </c>
      <c r="D1308" s="3">
        <f>+VLOOKUP(A1308,Codigos_mercados_mayoristas[],3,0)</f>
        <v>4</v>
      </c>
      <c r="E1308" s="3"/>
      <c r="F1308" s="3" t="str">
        <f>+VLOOKUP(G1308,Codigos_class_frutas[],2,0)</f>
        <v>Tropicales y subtropicales</v>
      </c>
      <c r="G1308" s="3" t="s">
        <v>204</v>
      </c>
      <c r="H1308" s="3" t="s">
        <v>12</v>
      </c>
      <c r="I1308" s="3" t="s">
        <v>275</v>
      </c>
      <c r="J1308" s="2">
        <v>120</v>
      </c>
      <c r="K1308" s="2">
        <v>16500</v>
      </c>
      <c r="L1308" s="2">
        <v>16500</v>
      </c>
      <c r="M1308" s="2">
        <v>16500</v>
      </c>
      <c r="N1308" s="3" t="s">
        <v>147</v>
      </c>
      <c r="O1308" s="9" t="s">
        <v>206</v>
      </c>
      <c r="P1308" s="2">
        <f>+Precio_diario_frutas[[#This Row],[Precio promedio ponderado]]/Q1308</f>
        <v>825</v>
      </c>
      <c r="Q1308" s="2">
        <f>+VLOOKUP(Precio_diario_frutas[[#This Row],[Unidad de comercialización]],Codigos_kg[],2,0)</f>
        <v>20</v>
      </c>
    </row>
    <row r="1309" spans="1:17" x14ac:dyDescent="0.35">
      <c r="A1309" s="8" t="s">
        <v>170</v>
      </c>
      <c r="B1309" s="3" t="str">
        <f>+VLOOKUP(A1309,Codigos_mercados_mayoristas[],2,0)</f>
        <v>Coquimbo</v>
      </c>
      <c r="C1309" s="4">
        <v>44148</v>
      </c>
      <c r="D1309" s="3">
        <f>+VLOOKUP(A1309,Codigos_mercados_mayoristas[],3,0)</f>
        <v>4</v>
      </c>
      <c r="E1309" s="3"/>
      <c r="F1309" s="3" t="str">
        <f>+VLOOKUP(G1309,Codigos_class_frutas[],2,0)</f>
        <v>Tropicales y subtropicales</v>
      </c>
      <c r="G1309" s="3" t="s">
        <v>204</v>
      </c>
      <c r="H1309" s="3" t="s">
        <v>12</v>
      </c>
      <c r="I1309" s="3" t="s">
        <v>255</v>
      </c>
      <c r="J1309" s="2">
        <v>120</v>
      </c>
      <c r="K1309" s="2">
        <v>17000</v>
      </c>
      <c r="L1309" s="2">
        <v>17000</v>
      </c>
      <c r="M1309" s="2">
        <v>17000</v>
      </c>
      <c r="N1309" s="3" t="s">
        <v>147</v>
      </c>
      <c r="O1309" s="9" t="s">
        <v>206</v>
      </c>
      <c r="P1309" s="2">
        <f>+Precio_diario_frutas[[#This Row],[Precio promedio ponderado]]/Q1309</f>
        <v>850</v>
      </c>
      <c r="Q1309" s="2">
        <f>+VLOOKUP(Precio_diario_frutas[[#This Row],[Unidad de comercialización]],Codigos_kg[],2,0)</f>
        <v>20</v>
      </c>
    </row>
    <row r="1310" spans="1:17" x14ac:dyDescent="0.35">
      <c r="A1310" s="1" t="s">
        <v>188</v>
      </c>
      <c r="B1310" s="3" t="str">
        <f>+VLOOKUP(A1310,Codigos_mercados_mayoristas[],2,0)</f>
        <v>Bíobío</v>
      </c>
      <c r="C1310" s="4">
        <v>44148</v>
      </c>
      <c r="D1310" s="3">
        <f>+VLOOKUP(A1310,Codigos_mercados_mayoristas[],3,0)</f>
        <v>8</v>
      </c>
      <c r="E1310" s="3"/>
      <c r="F1310" s="3" t="str">
        <f>+VLOOKUP(G1310,Codigos_class_frutas[],2,0)</f>
        <v>Berries</v>
      </c>
      <c r="G1310" s="3" t="s">
        <v>212</v>
      </c>
      <c r="H1310" s="3" t="s">
        <v>12</v>
      </c>
      <c r="I1310" s="3" t="s">
        <v>200</v>
      </c>
      <c r="J1310" s="2">
        <v>150</v>
      </c>
      <c r="K1310" s="2">
        <v>12000</v>
      </c>
      <c r="L1310" s="2">
        <v>12000</v>
      </c>
      <c r="M1310" s="2">
        <v>12000</v>
      </c>
      <c r="N1310" s="3" t="s">
        <v>213</v>
      </c>
      <c r="O1310" s="9" t="s">
        <v>155</v>
      </c>
      <c r="P1310" s="2">
        <f>+Precio_diario_frutas[[#This Row],[Precio promedio ponderado]]/Q1310</f>
        <v>1714.2857142857142</v>
      </c>
      <c r="Q1310" s="2">
        <f>+VLOOKUP(Precio_diario_frutas[[#This Row],[Unidad de comercialización]],Codigos_kg[],2,0)</f>
        <v>7</v>
      </c>
    </row>
    <row r="1311" spans="1:17" x14ac:dyDescent="0.35">
      <c r="A1311" s="1" t="s">
        <v>188</v>
      </c>
      <c r="B1311" s="3" t="str">
        <f>+VLOOKUP(A1311,Codigos_mercados_mayoristas[],2,0)</f>
        <v>Bíobío</v>
      </c>
      <c r="C1311" s="4">
        <v>44148</v>
      </c>
      <c r="D1311" s="3">
        <f>+VLOOKUP(A1311,Codigos_mercados_mayoristas[],3,0)</f>
        <v>8</v>
      </c>
      <c r="E1311" s="3"/>
      <c r="F1311" s="3" t="str">
        <f>+VLOOKUP(G1311,Codigos_class_frutas[],2,0)</f>
        <v>Berries</v>
      </c>
      <c r="G1311" s="3" t="s">
        <v>212</v>
      </c>
      <c r="H1311" s="3" t="s">
        <v>12</v>
      </c>
      <c r="I1311" s="3" t="s">
        <v>19</v>
      </c>
      <c r="J1311" s="2">
        <v>100</v>
      </c>
      <c r="K1311" s="2">
        <v>10000</v>
      </c>
      <c r="L1311" s="2">
        <v>10000</v>
      </c>
      <c r="M1311" s="2">
        <v>10000</v>
      </c>
      <c r="N1311" s="3" t="s">
        <v>213</v>
      </c>
      <c r="O1311" s="9" t="s">
        <v>155</v>
      </c>
      <c r="P1311" s="2">
        <f>+Precio_diario_frutas[[#This Row],[Precio promedio ponderado]]/Q1311</f>
        <v>1428.5714285714287</v>
      </c>
      <c r="Q1311" s="2">
        <f>+VLOOKUP(Precio_diario_frutas[[#This Row],[Unidad de comercialización]],Codigos_kg[],2,0)</f>
        <v>7</v>
      </c>
    </row>
    <row r="1312" spans="1:17" x14ac:dyDescent="0.35">
      <c r="A1312" s="1" t="s">
        <v>188</v>
      </c>
      <c r="B1312" s="3" t="str">
        <f>+VLOOKUP(A1312,Codigos_mercados_mayoristas[],2,0)</f>
        <v>Bíobío</v>
      </c>
      <c r="C1312" s="4">
        <v>44148</v>
      </c>
      <c r="D1312" s="3">
        <f>+VLOOKUP(A1312,Codigos_mercados_mayoristas[],3,0)</f>
        <v>8</v>
      </c>
      <c r="E1312" s="3"/>
      <c r="F1312" s="3" t="str">
        <f>+VLOOKUP(G1312,Codigos_class_frutas[],2,0)</f>
        <v>Berries</v>
      </c>
      <c r="G1312" s="3" t="s">
        <v>212</v>
      </c>
      <c r="H1312" s="3" t="s">
        <v>12</v>
      </c>
      <c r="I1312" s="3" t="s">
        <v>13</v>
      </c>
      <c r="J1312" s="2">
        <v>50</v>
      </c>
      <c r="K1312" s="2">
        <v>8000</v>
      </c>
      <c r="L1312" s="2">
        <v>8000</v>
      </c>
      <c r="M1312" s="2">
        <v>8000</v>
      </c>
      <c r="N1312" s="3" t="s">
        <v>213</v>
      </c>
      <c r="O1312" s="9" t="s">
        <v>155</v>
      </c>
      <c r="P1312" s="2">
        <f>+Precio_diario_frutas[[#This Row],[Precio promedio ponderado]]/Q1312</f>
        <v>1142.8571428571429</v>
      </c>
      <c r="Q1312" s="2">
        <f>+VLOOKUP(Precio_diario_frutas[[#This Row],[Unidad de comercialización]],Codigos_kg[],2,0)</f>
        <v>7</v>
      </c>
    </row>
    <row r="1313" spans="1:17" x14ac:dyDescent="0.35">
      <c r="A1313" s="1" t="s">
        <v>188</v>
      </c>
      <c r="B1313" s="3" t="str">
        <f>+VLOOKUP(A1313,Codigos_mercados_mayoristas[],2,0)</f>
        <v>Bíobío</v>
      </c>
      <c r="C1313" s="4">
        <v>44148</v>
      </c>
      <c r="D1313" s="3">
        <f>+VLOOKUP(A1313,Codigos_mercados_mayoristas[],3,0)</f>
        <v>8</v>
      </c>
      <c r="E1313" s="3"/>
      <c r="F1313" s="3" t="str">
        <f>+VLOOKUP(G1313,Codigos_class_frutas[],2,0)</f>
        <v>Cítricos</v>
      </c>
      <c r="G1313" s="3" t="s">
        <v>214</v>
      </c>
      <c r="H1313" s="3" t="s">
        <v>12</v>
      </c>
      <c r="I1313" s="3" t="s">
        <v>215</v>
      </c>
      <c r="J1313" s="2">
        <v>300</v>
      </c>
      <c r="K1313" s="2">
        <v>7000</v>
      </c>
      <c r="L1313" s="2">
        <v>7000</v>
      </c>
      <c r="M1313" s="2">
        <v>7000</v>
      </c>
      <c r="N1313" s="3" t="s">
        <v>122</v>
      </c>
      <c r="O1313" s="9" t="s">
        <v>155</v>
      </c>
      <c r="P1313" s="2">
        <f>+Precio_diario_frutas[[#This Row],[Precio promedio ponderado]]/Q1313</f>
        <v>437.5</v>
      </c>
      <c r="Q1313" s="2">
        <f>+VLOOKUP(Precio_diario_frutas[[#This Row],[Unidad de comercialización]],Codigos_kg[],2,0)</f>
        <v>16</v>
      </c>
    </row>
    <row r="1314" spans="1:17" x14ac:dyDescent="0.35">
      <c r="A1314" s="1" t="s">
        <v>188</v>
      </c>
      <c r="B1314" s="3" t="str">
        <f>+VLOOKUP(A1314,Codigos_mercados_mayoristas[],2,0)</f>
        <v>Bíobío</v>
      </c>
      <c r="C1314" s="4">
        <v>44148</v>
      </c>
      <c r="D1314" s="3">
        <f>+VLOOKUP(A1314,Codigos_mercados_mayoristas[],3,0)</f>
        <v>8</v>
      </c>
      <c r="E1314" s="3"/>
      <c r="F1314" s="3" t="str">
        <f>+VLOOKUP(G1314,Codigos_class_frutas[],2,0)</f>
        <v>Cítricos</v>
      </c>
      <c r="G1314" s="3" t="s">
        <v>214</v>
      </c>
      <c r="H1314" s="3" t="s">
        <v>12</v>
      </c>
      <c r="I1314" s="3" t="s">
        <v>216</v>
      </c>
      <c r="J1314" s="2">
        <v>300</v>
      </c>
      <c r="K1314" s="2">
        <v>6000</v>
      </c>
      <c r="L1314" s="2">
        <v>6000</v>
      </c>
      <c r="M1314" s="2">
        <v>6000</v>
      </c>
      <c r="N1314" s="3" t="s">
        <v>122</v>
      </c>
      <c r="O1314" s="9" t="s">
        <v>155</v>
      </c>
      <c r="P1314" s="2">
        <f>+Precio_diario_frutas[[#This Row],[Precio promedio ponderado]]/Q1314</f>
        <v>375</v>
      </c>
      <c r="Q1314" s="2">
        <f>+VLOOKUP(Precio_diario_frutas[[#This Row],[Unidad de comercialización]],Codigos_kg[],2,0)</f>
        <v>16</v>
      </c>
    </row>
    <row r="1315" spans="1:17" x14ac:dyDescent="0.35">
      <c r="A1315" s="1" t="s">
        <v>188</v>
      </c>
      <c r="B1315" s="3" t="str">
        <f>+VLOOKUP(A1315,Codigos_mercados_mayoristas[],2,0)</f>
        <v>Bíobío</v>
      </c>
      <c r="C1315" s="4">
        <v>44148</v>
      </c>
      <c r="D1315" s="3">
        <f>+VLOOKUP(A1315,Codigos_mercados_mayoristas[],3,0)</f>
        <v>8</v>
      </c>
      <c r="E1315" s="3"/>
      <c r="F1315" s="3" t="str">
        <f>+VLOOKUP(G1315,Codigos_class_frutas[],2,0)</f>
        <v>Tropicales y subtropicales</v>
      </c>
      <c r="G1315" s="3" t="s">
        <v>229</v>
      </c>
      <c r="H1315" s="3" t="s">
        <v>12</v>
      </c>
      <c r="I1315" s="3" t="s">
        <v>19</v>
      </c>
      <c r="J1315" s="2">
        <v>200</v>
      </c>
      <c r="K1315" s="2">
        <v>7500</v>
      </c>
      <c r="L1315" s="2">
        <v>7000</v>
      </c>
      <c r="M1315" s="2">
        <v>7250</v>
      </c>
      <c r="N1315" s="3" t="s">
        <v>230</v>
      </c>
      <c r="O1315" s="9" t="s">
        <v>34</v>
      </c>
      <c r="P1315" s="2">
        <f>+Precio_diario_frutas[[#This Row],[Precio promedio ponderado]]/Q1315</f>
        <v>1812.5</v>
      </c>
      <c r="Q1315" s="2">
        <f>+VLOOKUP(Precio_diario_frutas[[#This Row],[Unidad de comercialización]],Codigos_kg[],2,0)</f>
        <v>4</v>
      </c>
    </row>
    <row r="1316" spans="1:17" x14ac:dyDescent="0.35">
      <c r="A1316" s="1" t="s">
        <v>188</v>
      </c>
      <c r="B1316" s="3" t="str">
        <f>+VLOOKUP(A1316,Codigos_mercados_mayoristas[],2,0)</f>
        <v>Bíobío</v>
      </c>
      <c r="C1316" s="4">
        <v>44148</v>
      </c>
      <c r="D1316" s="3">
        <f>+VLOOKUP(A1316,Codigos_mercados_mayoristas[],3,0)</f>
        <v>8</v>
      </c>
      <c r="E1316" s="3"/>
      <c r="F1316" s="3" t="str">
        <f>+VLOOKUP(G1316,Codigos_class_frutas[],2,0)</f>
        <v>Frutos de pepita</v>
      </c>
      <c r="G1316" s="3" t="s">
        <v>231</v>
      </c>
      <c r="H1316" s="3" t="s">
        <v>232</v>
      </c>
      <c r="I1316" s="3" t="s">
        <v>19</v>
      </c>
      <c r="J1316" s="2">
        <v>200</v>
      </c>
      <c r="K1316" s="2">
        <v>11000</v>
      </c>
      <c r="L1316" s="2">
        <v>10000</v>
      </c>
      <c r="M1316" s="2">
        <v>10500</v>
      </c>
      <c r="N1316" s="3" t="s">
        <v>233</v>
      </c>
      <c r="O1316" s="9" t="s">
        <v>123</v>
      </c>
      <c r="P1316" s="2">
        <f>+Precio_diario_frutas[[#This Row],[Precio promedio ponderado]]/Q1316</f>
        <v>656.25</v>
      </c>
      <c r="Q1316" s="2">
        <f>+VLOOKUP(Precio_diario_frutas[[#This Row],[Unidad de comercialización]],Codigos_kg[],2,0)</f>
        <v>16</v>
      </c>
    </row>
    <row r="1317" spans="1:17" x14ac:dyDescent="0.35">
      <c r="A1317" s="1" t="s">
        <v>188</v>
      </c>
      <c r="B1317" s="3" t="str">
        <f>+VLOOKUP(A1317,Codigos_mercados_mayoristas[],2,0)</f>
        <v>Bíobío</v>
      </c>
      <c r="C1317" s="4">
        <v>44148</v>
      </c>
      <c r="D1317" s="3">
        <f>+VLOOKUP(A1317,Codigos_mercados_mayoristas[],3,0)</f>
        <v>8</v>
      </c>
      <c r="E1317" s="3"/>
      <c r="F1317" s="3" t="str">
        <f>+VLOOKUP(G1317,Codigos_class_frutas[],2,0)</f>
        <v>Frutos de pepita</v>
      </c>
      <c r="G1317" s="3" t="s">
        <v>231</v>
      </c>
      <c r="H1317" s="3" t="s">
        <v>232</v>
      </c>
      <c r="I1317" s="3" t="s">
        <v>13</v>
      </c>
      <c r="J1317" s="2">
        <v>100</v>
      </c>
      <c r="K1317" s="2">
        <v>9000</v>
      </c>
      <c r="L1317" s="2">
        <v>9000</v>
      </c>
      <c r="M1317" s="2">
        <v>9000</v>
      </c>
      <c r="N1317" s="3" t="s">
        <v>233</v>
      </c>
      <c r="O1317" s="9" t="s">
        <v>123</v>
      </c>
      <c r="P1317" s="2">
        <f>+Precio_diario_frutas[[#This Row],[Precio promedio ponderado]]/Q1317</f>
        <v>562.5</v>
      </c>
      <c r="Q1317" s="2">
        <f>+VLOOKUP(Precio_diario_frutas[[#This Row],[Unidad de comercialización]],Codigos_kg[],2,0)</f>
        <v>16</v>
      </c>
    </row>
    <row r="1318" spans="1:17" x14ac:dyDescent="0.35">
      <c r="A1318" s="1" t="s">
        <v>188</v>
      </c>
      <c r="B1318" s="3" t="str">
        <f>+VLOOKUP(A1318,Codigos_mercados_mayoristas[],2,0)</f>
        <v>Bíobío</v>
      </c>
      <c r="C1318" s="4">
        <v>44148</v>
      </c>
      <c r="D1318" s="3">
        <f>+VLOOKUP(A1318,Codigos_mercados_mayoristas[],3,0)</f>
        <v>8</v>
      </c>
      <c r="E1318" s="3"/>
      <c r="F1318" s="3" t="str">
        <f>+VLOOKUP(G1318,Codigos_class_frutas[],2,0)</f>
        <v>Frutos de pepita</v>
      </c>
      <c r="G1318" s="3" t="s">
        <v>231</v>
      </c>
      <c r="H1318" s="3" t="s">
        <v>236</v>
      </c>
      <c r="I1318" s="3" t="s">
        <v>19</v>
      </c>
      <c r="J1318" s="2">
        <v>200</v>
      </c>
      <c r="K1318" s="2">
        <v>11000</v>
      </c>
      <c r="L1318" s="2">
        <v>10000</v>
      </c>
      <c r="M1318" s="2">
        <v>10500</v>
      </c>
      <c r="N1318" s="3" t="s">
        <v>233</v>
      </c>
      <c r="O1318" s="9" t="s">
        <v>123</v>
      </c>
      <c r="P1318" s="2">
        <f>+Precio_diario_frutas[[#This Row],[Precio promedio ponderado]]/Q1318</f>
        <v>656.25</v>
      </c>
      <c r="Q1318" s="2">
        <f>+VLOOKUP(Precio_diario_frutas[[#This Row],[Unidad de comercialización]],Codigos_kg[],2,0)</f>
        <v>16</v>
      </c>
    </row>
    <row r="1319" spans="1:17" x14ac:dyDescent="0.35">
      <c r="A1319" s="1" t="s">
        <v>188</v>
      </c>
      <c r="B1319" s="3" t="str">
        <f>+VLOOKUP(A1319,Codigos_mercados_mayoristas[],2,0)</f>
        <v>Bíobío</v>
      </c>
      <c r="C1319" s="4">
        <v>44148</v>
      </c>
      <c r="D1319" s="3">
        <f>+VLOOKUP(A1319,Codigos_mercados_mayoristas[],3,0)</f>
        <v>8</v>
      </c>
      <c r="E1319" s="3"/>
      <c r="F1319" s="3" t="str">
        <f>+VLOOKUP(G1319,Codigos_class_frutas[],2,0)</f>
        <v>Frutos de pepita</v>
      </c>
      <c r="G1319" s="3" t="s">
        <v>231</v>
      </c>
      <c r="H1319" s="3" t="s">
        <v>236</v>
      </c>
      <c r="I1319" s="3" t="s">
        <v>13</v>
      </c>
      <c r="J1319" s="2">
        <v>100</v>
      </c>
      <c r="K1319" s="2">
        <v>9000</v>
      </c>
      <c r="L1319" s="2">
        <v>9000</v>
      </c>
      <c r="M1319" s="2">
        <v>9000</v>
      </c>
      <c r="N1319" s="3" t="s">
        <v>233</v>
      </c>
      <c r="O1319" s="9" t="s">
        <v>123</v>
      </c>
      <c r="P1319" s="2">
        <f>+Precio_diario_frutas[[#This Row],[Precio promedio ponderado]]/Q1319</f>
        <v>562.5</v>
      </c>
      <c r="Q1319" s="2">
        <f>+VLOOKUP(Precio_diario_frutas[[#This Row],[Unidad de comercialización]],Codigos_kg[],2,0)</f>
        <v>16</v>
      </c>
    </row>
    <row r="1320" spans="1:17" x14ac:dyDescent="0.35">
      <c r="A1320" s="1" t="s">
        <v>188</v>
      </c>
      <c r="B1320" s="3" t="str">
        <f>+VLOOKUP(A1320,Codigos_mercados_mayoristas[],2,0)</f>
        <v>Bíobío</v>
      </c>
      <c r="C1320" s="4">
        <v>44148</v>
      </c>
      <c r="D1320" s="3">
        <f>+VLOOKUP(A1320,Codigos_mercados_mayoristas[],3,0)</f>
        <v>8</v>
      </c>
      <c r="E1320" s="3"/>
      <c r="F1320" s="3" t="str">
        <f>+VLOOKUP(G1320,Codigos_class_frutas[],2,0)</f>
        <v>Frutos de pepita</v>
      </c>
      <c r="G1320" s="3" t="s">
        <v>231</v>
      </c>
      <c r="H1320" s="3" t="s">
        <v>237</v>
      </c>
      <c r="I1320" s="3" t="s">
        <v>19</v>
      </c>
      <c r="J1320" s="2">
        <v>100</v>
      </c>
      <c r="K1320" s="2">
        <v>10000</v>
      </c>
      <c r="L1320" s="2">
        <v>10000</v>
      </c>
      <c r="M1320" s="2">
        <v>10000</v>
      </c>
      <c r="N1320" s="3" t="s">
        <v>233</v>
      </c>
      <c r="O1320" s="9" t="s">
        <v>123</v>
      </c>
      <c r="P1320" s="2">
        <f>+Precio_diario_frutas[[#This Row],[Precio promedio ponderado]]/Q1320</f>
        <v>625</v>
      </c>
      <c r="Q1320" s="2">
        <f>+VLOOKUP(Precio_diario_frutas[[#This Row],[Unidad de comercialización]],Codigos_kg[],2,0)</f>
        <v>16</v>
      </c>
    </row>
    <row r="1321" spans="1:17" x14ac:dyDescent="0.35">
      <c r="A1321" s="1" t="s">
        <v>188</v>
      </c>
      <c r="B1321" s="3" t="str">
        <f>+VLOOKUP(A1321,Codigos_mercados_mayoristas[],2,0)</f>
        <v>Bíobío</v>
      </c>
      <c r="C1321" s="4">
        <v>44148</v>
      </c>
      <c r="D1321" s="3">
        <f>+VLOOKUP(A1321,Codigos_mercados_mayoristas[],3,0)</f>
        <v>8</v>
      </c>
      <c r="E1321" s="3"/>
      <c r="F1321" s="3" t="str">
        <f>+VLOOKUP(G1321,Codigos_class_frutas[],2,0)</f>
        <v>Frutos de pepita</v>
      </c>
      <c r="G1321" s="3" t="s">
        <v>231</v>
      </c>
      <c r="H1321" s="3" t="s">
        <v>237</v>
      </c>
      <c r="I1321" s="3" t="s">
        <v>13</v>
      </c>
      <c r="J1321" s="2">
        <v>100</v>
      </c>
      <c r="K1321" s="2">
        <v>8000</v>
      </c>
      <c r="L1321" s="2">
        <v>8000</v>
      </c>
      <c r="M1321" s="2">
        <v>8000</v>
      </c>
      <c r="N1321" s="3" t="s">
        <v>233</v>
      </c>
      <c r="O1321" s="9" t="s">
        <v>123</v>
      </c>
      <c r="P1321" s="2">
        <f>+Precio_diario_frutas[[#This Row],[Precio promedio ponderado]]/Q1321</f>
        <v>500</v>
      </c>
      <c r="Q1321" s="2">
        <f>+VLOOKUP(Precio_diario_frutas[[#This Row],[Unidad de comercialización]],Codigos_kg[],2,0)</f>
        <v>16</v>
      </c>
    </row>
    <row r="1322" spans="1:17" x14ac:dyDescent="0.35">
      <c r="A1322" s="1" t="s">
        <v>188</v>
      </c>
      <c r="B1322" s="3" t="str">
        <f>+VLOOKUP(A1322,Codigos_mercados_mayoristas[],2,0)</f>
        <v>Bíobío</v>
      </c>
      <c r="C1322" s="4">
        <v>44148</v>
      </c>
      <c r="D1322" s="3">
        <f>+VLOOKUP(A1322,Codigos_mercados_mayoristas[],3,0)</f>
        <v>8</v>
      </c>
      <c r="E1322" s="3"/>
      <c r="F1322" s="3" t="str">
        <f>+VLOOKUP(G1322,Codigos_class_frutas[],2,0)</f>
        <v>Oleaginosos</v>
      </c>
      <c r="G1322" s="3" t="s">
        <v>225</v>
      </c>
      <c r="H1322" s="3" t="s">
        <v>226</v>
      </c>
      <c r="I1322" s="3" t="s">
        <v>19</v>
      </c>
      <c r="J1322" s="2">
        <v>50</v>
      </c>
      <c r="K1322" s="2">
        <v>3300</v>
      </c>
      <c r="L1322" s="2">
        <v>3300</v>
      </c>
      <c r="M1322" s="2">
        <v>3300</v>
      </c>
      <c r="N1322" s="3" t="s">
        <v>227</v>
      </c>
      <c r="O1322" s="9" t="s">
        <v>63</v>
      </c>
      <c r="P1322" s="2">
        <f>+Precio_diario_frutas[[#This Row],[Precio promedio ponderado]]/Q1322</f>
        <v>220</v>
      </c>
      <c r="Q1322" s="2">
        <f>+VLOOKUP(Precio_diario_frutas[[#This Row],[Unidad de comercialización]],Codigos_kg[],2,0)</f>
        <v>15</v>
      </c>
    </row>
    <row r="1323" spans="1:17" x14ac:dyDescent="0.35">
      <c r="A1323" s="1" t="s">
        <v>188</v>
      </c>
      <c r="B1323" s="3" t="str">
        <f>+VLOOKUP(A1323,Codigos_mercados_mayoristas[],2,0)</f>
        <v>Bíobío</v>
      </c>
      <c r="C1323" s="4">
        <v>44148</v>
      </c>
      <c r="D1323" s="3">
        <f>+VLOOKUP(A1323,Codigos_mercados_mayoristas[],3,0)</f>
        <v>8</v>
      </c>
      <c r="E1323" s="3"/>
      <c r="F1323" s="3" t="str">
        <f>+VLOOKUP(G1323,Codigos_class_frutas[],2,0)</f>
        <v>Oleaginosos</v>
      </c>
      <c r="G1323" s="3" t="s">
        <v>225</v>
      </c>
      <c r="H1323" s="3" t="s">
        <v>226</v>
      </c>
      <c r="I1323" s="3" t="s">
        <v>13</v>
      </c>
      <c r="J1323" s="2">
        <v>50</v>
      </c>
      <c r="K1323" s="2">
        <v>3100</v>
      </c>
      <c r="L1323" s="2">
        <v>3100</v>
      </c>
      <c r="M1323" s="2">
        <v>3100</v>
      </c>
      <c r="N1323" s="3" t="s">
        <v>227</v>
      </c>
      <c r="O1323" s="9" t="s">
        <v>63</v>
      </c>
      <c r="P1323" s="2">
        <f>+Precio_diario_frutas[[#This Row],[Precio promedio ponderado]]/Q1323</f>
        <v>206.66666666666666</v>
      </c>
      <c r="Q1323" s="2">
        <f>+VLOOKUP(Precio_diario_frutas[[#This Row],[Unidad de comercialización]],Codigos_kg[],2,0)</f>
        <v>15</v>
      </c>
    </row>
    <row r="1324" spans="1:17" x14ac:dyDescent="0.35">
      <c r="A1324" s="1" t="s">
        <v>188</v>
      </c>
      <c r="B1324" s="3" t="str">
        <f>+VLOOKUP(A1324,Codigos_mercados_mayoristas[],2,0)</f>
        <v>Bíobío</v>
      </c>
      <c r="C1324" s="4">
        <v>44148</v>
      </c>
      <c r="D1324" s="3">
        <f>+VLOOKUP(A1324,Codigos_mercados_mayoristas[],3,0)</f>
        <v>8</v>
      </c>
      <c r="E1324" s="3"/>
      <c r="F1324" s="3" t="str">
        <f>+VLOOKUP(G1324,Codigos_class_frutas[],2,0)</f>
        <v>Oleaginosos</v>
      </c>
      <c r="G1324" s="3" t="s">
        <v>225</v>
      </c>
      <c r="H1324" s="3" t="s">
        <v>226</v>
      </c>
      <c r="I1324" s="3" t="s">
        <v>16</v>
      </c>
      <c r="J1324" s="2">
        <v>50</v>
      </c>
      <c r="K1324" s="2">
        <v>2800</v>
      </c>
      <c r="L1324" s="2">
        <v>2800</v>
      </c>
      <c r="M1324" s="2">
        <v>2800</v>
      </c>
      <c r="N1324" s="3" t="s">
        <v>227</v>
      </c>
      <c r="O1324" s="9" t="s">
        <v>63</v>
      </c>
      <c r="P1324" s="2">
        <f>+Precio_diario_frutas[[#This Row],[Precio promedio ponderado]]/Q1324</f>
        <v>186.66666666666666</v>
      </c>
      <c r="Q1324" s="2">
        <f>+VLOOKUP(Precio_diario_frutas[[#This Row],[Unidad de comercialización]],Codigos_kg[],2,0)</f>
        <v>15</v>
      </c>
    </row>
    <row r="1325" spans="1:17" x14ac:dyDescent="0.35">
      <c r="A1325" s="1" t="s">
        <v>188</v>
      </c>
      <c r="B1325" s="3" t="str">
        <f>+VLOOKUP(A1325,Codigos_mercados_mayoristas[],2,0)</f>
        <v>Bíobío</v>
      </c>
      <c r="C1325" s="4">
        <v>44148</v>
      </c>
      <c r="D1325" s="3">
        <f>+VLOOKUP(A1325,Codigos_mercados_mayoristas[],3,0)</f>
        <v>8</v>
      </c>
      <c r="E1325" s="3"/>
      <c r="F1325" s="3" t="str">
        <f>+VLOOKUP(G1325,Codigos_class_frutas[],2,0)</f>
        <v>Frutos de pepita</v>
      </c>
      <c r="G1325" s="3" t="s">
        <v>242</v>
      </c>
      <c r="H1325" s="3" t="s">
        <v>243</v>
      </c>
      <c r="I1325" s="3" t="s">
        <v>19</v>
      </c>
      <c r="J1325" s="2">
        <v>200</v>
      </c>
      <c r="K1325" s="2">
        <v>11000</v>
      </c>
      <c r="L1325" s="2">
        <v>10000</v>
      </c>
      <c r="M1325" s="2">
        <v>10500</v>
      </c>
      <c r="N1325" s="3" t="s">
        <v>233</v>
      </c>
      <c r="O1325" s="9" t="s">
        <v>123</v>
      </c>
      <c r="P1325" s="2">
        <f>+Precio_diario_frutas[[#This Row],[Precio promedio ponderado]]/Q1325</f>
        <v>656.25</v>
      </c>
      <c r="Q1325" s="2">
        <f>+VLOOKUP(Precio_diario_frutas[[#This Row],[Unidad de comercialización]],Codigos_kg[],2,0)</f>
        <v>16</v>
      </c>
    </row>
    <row r="1326" spans="1:17" x14ac:dyDescent="0.35">
      <c r="A1326" s="1" t="s">
        <v>188</v>
      </c>
      <c r="B1326" s="11" t="str">
        <f>+VLOOKUP(A1326,Codigos_mercados_mayoristas[],2,0)</f>
        <v>Bíobío</v>
      </c>
      <c r="C1326" s="4">
        <v>44148</v>
      </c>
      <c r="D1326" s="11">
        <f>+VLOOKUP(A1326,Codigos_mercados_mayoristas[],3,0)</f>
        <v>8</v>
      </c>
      <c r="E1326" s="11"/>
      <c r="F1326" s="11" t="str">
        <f>+VLOOKUP(G1326,Codigos_class_frutas[],2,0)</f>
        <v>Frutos de pepita</v>
      </c>
      <c r="G1326" s="11" t="s">
        <v>242</v>
      </c>
      <c r="H1326" s="11" t="s">
        <v>243</v>
      </c>
      <c r="I1326" s="11" t="s">
        <v>13</v>
      </c>
      <c r="J1326" s="13">
        <v>100</v>
      </c>
      <c r="K1326" s="13">
        <v>9000</v>
      </c>
      <c r="L1326" s="13">
        <v>9000</v>
      </c>
      <c r="M1326" s="13">
        <v>9000</v>
      </c>
      <c r="N1326" s="11" t="s">
        <v>233</v>
      </c>
      <c r="O1326" s="14" t="s">
        <v>123</v>
      </c>
      <c r="P1326" s="2">
        <f>+Precio_diario_frutas[[#This Row],[Precio promedio ponderado]]/Q1326</f>
        <v>562.5</v>
      </c>
      <c r="Q1326" s="2">
        <f>+VLOOKUP(Precio_diario_frutas[[#This Row],[Unidad de comercialización]],Codigos_kg[],2,0)</f>
        <v>16</v>
      </c>
    </row>
    <row r="1327" spans="1:17" x14ac:dyDescent="0.35">
      <c r="A1327" s="1" t="s">
        <v>107</v>
      </c>
      <c r="B1327" s="3" t="str">
        <f>+VLOOKUP(A1327,Codigos_mercados_mayoristas[],2,0)</f>
        <v>Los Lagos</v>
      </c>
      <c r="C1327" s="4">
        <v>44148</v>
      </c>
      <c r="D1327" s="3">
        <f>+VLOOKUP(A1327,Codigos_mercados_mayoristas[],3,0)</f>
        <v>10</v>
      </c>
      <c r="E1327" s="3"/>
      <c r="F1327" s="3" t="str">
        <f>+VLOOKUP(G1327,Codigos_class_frutas[],2,0)</f>
        <v>Berries</v>
      </c>
      <c r="G1327" s="3" t="s">
        <v>207</v>
      </c>
      <c r="H1327" s="3" t="s">
        <v>12</v>
      </c>
      <c r="I1327" s="3" t="s">
        <v>13</v>
      </c>
      <c r="J1327" s="2">
        <v>300</v>
      </c>
      <c r="K1327" s="2">
        <v>7500</v>
      </c>
      <c r="L1327" s="2">
        <v>7000</v>
      </c>
      <c r="M1327" s="2">
        <v>7250</v>
      </c>
      <c r="N1327" s="3" t="s">
        <v>208</v>
      </c>
      <c r="O1327" s="9" t="s">
        <v>45</v>
      </c>
      <c r="P1327" s="2">
        <f>+Precio_diario_frutas[[#This Row],[Precio promedio ponderado]]/Q1327</f>
        <v>3625</v>
      </c>
      <c r="Q1327" s="2">
        <f>+VLOOKUP(Precio_diario_frutas[[#This Row],[Unidad de comercialización]],Codigos_kg[],2,0)</f>
        <v>2</v>
      </c>
    </row>
    <row r="1328" spans="1:17" x14ac:dyDescent="0.35">
      <c r="A1328" s="1" t="s">
        <v>107</v>
      </c>
      <c r="B1328" s="3" t="str">
        <f>+VLOOKUP(A1328,Codigos_mercados_mayoristas[],2,0)</f>
        <v>Los Lagos</v>
      </c>
      <c r="C1328" s="4">
        <v>44148</v>
      </c>
      <c r="D1328" s="3">
        <f>+VLOOKUP(A1328,Codigos_mercados_mayoristas[],3,0)</f>
        <v>10</v>
      </c>
      <c r="E1328" s="3"/>
      <c r="F1328" s="3" t="str">
        <f>+VLOOKUP(G1328,Codigos_class_frutas[],2,0)</f>
        <v>Frutos de hueso (carozo)</v>
      </c>
      <c r="G1328" s="3" t="s">
        <v>281</v>
      </c>
      <c r="H1328" s="3" t="s">
        <v>282</v>
      </c>
      <c r="I1328" s="3" t="s">
        <v>13</v>
      </c>
      <c r="J1328" s="2">
        <v>400</v>
      </c>
      <c r="K1328" s="2">
        <v>18000</v>
      </c>
      <c r="L1328" s="2">
        <v>17000</v>
      </c>
      <c r="M1328" s="2">
        <v>17500</v>
      </c>
      <c r="N1328" s="3" t="s">
        <v>283</v>
      </c>
      <c r="O1328" s="9" t="s">
        <v>123</v>
      </c>
      <c r="P1328" s="2">
        <f>+Precio_diario_frutas[[#This Row],[Precio promedio ponderado]]/Q1328</f>
        <v>3500</v>
      </c>
      <c r="Q1328" s="2">
        <f>+VLOOKUP(Precio_diario_frutas[[#This Row],[Unidad de comercialización]],Codigos_kg[],2,0)</f>
        <v>5</v>
      </c>
    </row>
    <row r="1329" spans="1:17" x14ac:dyDescent="0.35">
      <c r="A1329" s="1" t="s">
        <v>107</v>
      </c>
      <c r="B1329" s="3" t="str">
        <f>+VLOOKUP(A1329,Codigos_mercados_mayoristas[],2,0)</f>
        <v>Los Lagos</v>
      </c>
      <c r="C1329" s="4">
        <v>44148</v>
      </c>
      <c r="D1329" s="3">
        <f>+VLOOKUP(A1329,Codigos_mercados_mayoristas[],3,0)</f>
        <v>10</v>
      </c>
      <c r="E1329" s="3"/>
      <c r="F1329" s="3" t="str">
        <f>+VLOOKUP(G1329,Codigos_class_frutas[],2,0)</f>
        <v>Otros</v>
      </c>
      <c r="G1329" s="3" t="s">
        <v>209</v>
      </c>
      <c r="H1329" s="3" t="s">
        <v>210</v>
      </c>
      <c r="I1329" s="3" t="s">
        <v>19</v>
      </c>
      <c r="J1329" s="2">
        <v>300</v>
      </c>
      <c r="K1329" s="2">
        <v>2400</v>
      </c>
      <c r="L1329" s="2">
        <v>2300</v>
      </c>
      <c r="M1329" s="2">
        <v>2350</v>
      </c>
      <c r="N1329" s="3" t="s">
        <v>248</v>
      </c>
      <c r="O1329" s="9" t="s">
        <v>45</v>
      </c>
      <c r="P1329" s="2">
        <f>+Precio_diario_frutas[[#This Row],[Precio promedio ponderado]]/Q1329</f>
        <v>2350</v>
      </c>
      <c r="Q1329" s="2">
        <f>+VLOOKUP(Precio_diario_frutas[[#This Row],[Unidad de comercialización]],Codigos_kg[],2,0)</f>
        <v>1</v>
      </c>
    </row>
    <row r="1330" spans="1:17" ht="29" x14ac:dyDescent="0.35">
      <c r="A1330" s="1" t="s">
        <v>107</v>
      </c>
      <c r="B1330" s="3" t="str">
        <f>+VLOOKUP(A1330,Codigos_mercados_mayoristas[],2,0)</f>
        <v>Los Lagos</v>
      </c>
      <c r="C1330" s="4">
        <v>44148</v>
      </c>
      <c r="D1330" s="3">
        <f>+VLOOKUP(A1330,Codigos_mercados_mayoristas[],3,0)</f>
        <v>10</v>
      </c>
      <c r="E1330" s="3"/>
      <c r="F1330" s="3" t="str">
        <f>+VLOOKUP(G1330,Codigos_class_frutas[],2,0)</f>
        <v>Frutos de hueso (carozo)</v>
      </c>
      <c r="G1330" s="3" t="s">
        <v>277</v>
      </c>
      <c r="H1330" s="3" t="s">
        <v>278</v>
      </c>
      <c r="I1330" s="3" t="s">
        <v>16</v>
      </c>
      <c r="J1330" s="2">
        <v>400</v>
      </c>
      <c r="K1330" s="2">
        <v>12500</v>
      </c>
      <c r="L1330" s="2">
        <v>12000</v>
      </c>
      <c r="M1330" s="2">
        <v>12250</v>
      </c>
      <c r="N1330" s="3" t="s">
        <v>683</v>
      </c>
      <c r="O1330" s="9" t="s">
        <v>664</v>
      </c>
      <c r="P1330" s="2">
        <f>+Precio_diario_frutas[[#This Row],[Precio promedio ponderado]]/Q1330</f>
        <v>1020.8333333333334</v>
      </c>
      <c r="Q1330" s="2">
        <f>+VLOOKUP(Precio_diario_frutas[[#This Row],[Unidad de comercialización]],Codigos_kg[],2,0)</f>
        <v>12</v>
      </c>
    </row>
    <row r="1331" spans="1:17" x14ac:dyDescent="0.35">
      <c r="A1331" s="1" t="s">
        <v>107</v>
      </c>
      <c r="B1331" s="3" t="str">
        <f>+VLOOKUP(A1331,Codigos_mercados_mayoristas[],2,0)</f>
        <v>Los Lagos</v>
      </c>
      <c r="C1331" s="4">
        <v>44148</v>
      </c>
      <c r="D1331" s="3">
        <f>+VLOOKUP(A1331,Codigos_mercados_mayoristas[],3,0)</f>
        <v>10</v>
      </c>
      <c r="E1331" s="3"/>
      <c r="F1331" s="3" t="str">
        <f>+VLOOKUP(G1331,Codigos_class_frutas[],2,0)</f>
        <v>Berries</v>
      </c>
      <c r="G1331" s="3" t="s">
        <v>212</v>
      </c>
      <c r="H1331" s="3" t="s">
        <v>12</v>
      </c>
      <c r="I1331" s="3" t="s">
        <v>200</v>
      </c>
      <c r="J1331" s="2">
        <v>150</v>
      </c>
      <c r="K1331" s="2">
        <v>15000</v>
      </c>
      <c r="L1331" s="2">
        <v>15000</v>
      </c>
      <c r="M1331" s="2">
        <v>15000</v>
      </c>
      <c r="N1331" s="3" t="s">
        <v>213</v>
      </c>
      <c r="O1331" s="9" t="s">
        <v>155</v>
      </c>
      <c r="P1331" s="2">
        <f>+Precio_diario_frutas[[#This Row],[Precio promedio ponderado]]/Q1331</f>
        <v>2142.8571428571427</v>
      </c>
      <c r="Q1331" s="2">
        <f>+VLOOKUP(Precio_diario_frutas[[#This Row],[Unidad de comercialización]],Codigos_kg[],2,0)</f>
        <v>7</v>
      </c>
    </row>
    <row r="1332" spans="1:17" x14ac:dyDescent="0.35">
      <c r="A1332" s="1" t="s">
        <v>107</v>
      </c>
      <c r="B1332" s="3" t="str">
        <f>+VLOOKUP(A1332,Codigos_mercados_mayoristas[],2,0)</f>
        <v>Los Lagos</v>
      </c>
      <c r="C1332" s="4">
        <v>44148</v>
      </c>
      <c r="D1332" s="3">
        <f>+VLOOKUP(A1332,Codigos_mercados_mayoristas[],3,0)</f>
        <v>10</v>
      </c>
      <c r="E1332" s="3"/>
      <c r="F1332" s="3" t="str">
        <f>+VLOOKUP(G1332,Codigos_class_frutas[],2,0)</f>
        <v>Berries</v>
      </c>
      <c r="G1332" s="3" t="s">
        <v>212</v>
      </c>
      <c r="H1332" s="3" t="s">
        <v>12</v>
      </c>
      <c r="I1332" s="3" t="s">
        <v>19</v>
      </c>
      <c r="J1332" s="2">
        <v>400</v>
      </c>
      <c r="K1332" s="2">
        <v>12000</v>
      </c>
      <c r="L1332" s="2">
        <v>11000</v>
      </c>
      <c r="M1332" s="2">
        <v>11500</v>
      </c>
      <c r="N1332" s="3" t="s">
        <v>213</v>
      </c>
      <c r="O1332" s="9" t="s">
        <v>155</v>
      </c>
      <c r="P1332" s="2">
        <f>+Precio_diario_frutas[[#This Row],[Precio promedio ponderado]]/Q1332</f>
        <v>1642.8571428571429</v>
      </c>
      <c r="Q1332" s="2">
        <f>+VLOOKUP(Precio_diario_frutas[[#This Row],[Unidad de comercialización]],Codigos_kg[],2,0)</f>
        <v>7</v>
      </c>
    </row>
    <row r="1333" spans="1:17" x14ac:dyDescent="0.35">
      <c r="A1333" s="1" t="s">
        <v>107</v>
      </c>
      <c r="B1333" s="3" t="str">
        <f>+VLOOKUP(A1333,Codigos_mercados_mayoristas[],2,0)</f>
        <v>Los Lagos</v>
      </c>
      <c r="C1333" s="4">
        <v>44148</v>
      </c>
      <c r="D1333" s="3">
        <f>+VLOOKUP(A1333,Codigos_mercados_mayoristas[],3,0)</f>
        <v>10</v>
      </c>
      <c r="E1333" s="3"/>
      <c r="F1333" s="3" t="str">
        <f>+VLOOKUP(G1333,Codigos_class_frutas[],2,0)</f>
        <v>Berries</v>
      </c>
      <c r="G1333" s="3" t="s">
        <v>212</v>
      </c>
      <c r="H1333" s="3" t="s">
        <v>12</v>
      </c>
      <c r="I1333" s="3" t="s">
        <v>19</v>
      </c>
      <c r="J1333" s="2">
        <v>500</v>
      </c>
      <c r="K1333" s="2">
        <v>12000</v>
      </c>
      <c r="L1333" s="2">
        <v>11000</v>
      </c>
      <c r="M1333" s="2">
        <v>11500</v>
      </c>
      <c r="N1333" s="3" t="s">
        <v>678</v>
      </c>
      <c r="O1333" s="9" t="s">
        <v>130</v>
      </c>
      <c r="P1333" s="2">
        <f>+Precio_diario_frutas[[#This Row],[Precio promedio ponderado]]/Q1333</f>
        <v>1642.8571428571429</v>
      </c>
      <c r="Q1333" s="2">
        <f>+VLOOKUP(Precio_diario_frutas[[#This Row],[Unidad de comercialización]],Codigos_kg[],2,0)</f>
        <v>7</v>
      </c>
    </row>
    <row r="1334" spans="1:17" x14ac:dyDescent="0.35">
      <c r="A1334" s="1" t="s">
        <v>107</v>
      </c>
      <c r="B1334" s="3" t="str">
        <f>+VLOOKUP(A1334,Codigos_mercados_mayoristas[],2,0)</f>
        <v>Los Lagos</v>
      </c>
      <c r="C1334" s="4">
        <v>44148</v>
      </c>
      <c r="D1334" s="3">
        <f>+VLOOKUP(A1334,Codigos_mercados_mayoristas[],3,0)</f>
        <v>10</v>
      </c>
      <c r="E1334" s="3"/>
      <c r="F1334" s="3" t="str">
        <f>+VLOOKUP(G1334,Codigos_class_frutas[],2,0)</f>
        <v>Berries</v>
      </c>
      <c r="G1334" s="3" t="s">
        <v>249</v>
      </c>
      <c r="H1334" s="3" t="s">
        <v>250</v>
      </c>
      <c r="I1334" s="3" t="s">
        <v>19</v>
      </c>
      <c r="J1334" s="2">
        <v>300</v>
      </c>
      <c r="K1334" s="2">
        <v>16000</v>
      </c>
      <c r="L1334" s="2">
        <v>15500</v>
      </c>
      <c r="M1334" s="2">
        <v>15750</v>
      </c>
      <c r="N1334" s="3" t="s">
        <v>29</v>
      </c>
      <c r="O1334" s="9" t="s">
        <v>45</v>
      </c>
      <c r="P1334" s="2">
        <f>+Precio_diario_frutas[[#This Row],[Precio promedio ponderado]]/Q1334</f>
        <v>1050</v>
      </c>
      <c r="Q1334" s="2">
        <f>+VLOOKUP(Precio_diario_frutas[[#This Row],[Unidad de comercialización]],Codigos_kg[],2,0)</f>
        <v>15</v>
      </c>
    </row>
    <row r="1335" spans="1:17" x14ac:dyDescent="0.35">
      <c r="A1335" s="1" t="s">
        <v>107</v>
      </c>
      <c r="B1335" s="3" t="str">
        <f>+VLOOKUP(A1335,Codigos_mercados_mayoristas[],2,0)</f>
        <v>Los Lagos</v>
      </c>
      <c r="C1335" s="4">
        <v>44148</v>
      </c>
      <c r="D1335" s="3">
        <f>+VLOOKUP(A1335,Codigos_mercados_mayoristas[],3,0)</f>
        <v>10</v>
      </c>
      <c r="E1335" s="3"/>
      <c r="F1335" s="3" t="str">
        <f>+VLOOKUP(G1335,Codigos_class_frutas[],2,0)</f>
        <v>Cítricos</v>
      </c>
      <c r="G1335" s="3" t="s">
        <v>214</v>
      </c>
      <c r="H1335" s="3" t="s">
        <v>12</v>
      </c>
      <c r="I1335" s="3" t="s">
        <v>215</v>
      </c>
      <c r="J1335" s="2">
        <v>900</v>
      </c>
      <c r="K1335" s="2">
        <v>11000</v>
      </c>
      <c r="L1335" s="2">
        <v>10000</v>
      </c>
      <c r="M1335" s="2">
        <v>10500</v>
      </c>
      <c r="N1335" s="3" t="s">
        <v>122</v>
      </c>
      <c r="O1335" s="9" t="s">
        <v>123</v>
      </c>
      <c r="P1335" s="2">
        <f>+Precio_diario_frutas[[#This Row],[Precio promedio ponderado]]/Q1335</f>
        <v>656.25</v>
      </c>
      <c r="Q1335" s="2">
        <f>+VLOOKUP(Precio_diario_frutas[[#This Row],[Unidad de comercialización]],Codigos_kg[],2,0)</f>
        <v>16</v>
      </c>
    </row>
    <row r="1336" spans="1:17" x14ac:dyDescent="0.35">
      <c r="A1336" s="1" t="s">
        <v>107</v>
      </c>
      <c r="B1336" s="3" t="str">
        <f>+VLOOKUP(A1336,Codigos_mercados_mayoristas[],2,0)</f>
        <v>Los Lagos</v>
      </c>
      <c r="C1336" s="4">
        <v>44148</v>
      </c>
      <c r="D1336" s="3">
        <f>+VLOOKUP(A1336,Codigos_mercados_mayoristas[],3,0)</f>
        <v>10</v>
      </c>
      <c r="E1336" s="3"/>
      <c r="F1336" s="3" t="str">
        <f>+VLOOKUP(G1336,Codigos_class_frutas[],2,0)</f>
        <v>Cítricos</v>
      </c>
      <c r="G1336" s="3" t="s">
        <v>214</v>
      </c>
      <c r="H1336" s="3" t="s">
        <v>12</v>
      </c>
      <c r="I1336" s="3" t="s">
        <v>216</v>
      </c>
      <c r="J1336" s="2">
        <v>300</v>
      </c>
      <c r="K1336" s="2">
        <v>7000</v>
      </c>
      <c r="L1336" s="2">
        <v>7000</v>
      </c>
      <c r="M1336" s="2">
        <v>7000</v>
      </c>
      <c r="N1336" s="3" t="s">
        <v>122</v>
      </c>
      <c r="O1336" s="9" t="s">
        <v>123</v>
      </c>
      <c r="P1336" s="2">
        <f>+Precio_diario_frutas[[#This Row],[Precio promedio ponderado]]/Q1336</f>
        <v>437.5</v>
      </c>
      <c r="Q1336" s="2">
        <f>+VLOOKUP(Precio_diario_frutas[[#This Row],[Unidad de comercialización]],Codigos_kg[],2,0)</f>
        <v>16</v>
      </c>
    </row>
    <row r="1337" spans="1:17" x14ac:dyDescent="0.35">
      <c r="A1337" s="1" t="s">
        <v>107</v>
      </c>
      <c r="B1337" s="3" t="str">
        <f>+VLOOKUP(A1337,Codigos_mercados_mayoristas[],2,0)</f>
        <v>Los Lagos</v>
      </c>
      <c r="C1337" s="4">
        <v>44148</v>
      </c>
      <c r="D1337" s="3">
        <f>+VLOOKUP(A1337,Codigos_mercados_mayoristas[],3,0)</f>
        <v>10</v>
      </c>
      <c r="E1337" s="3"/>
      <c r="F1337" s="3" t="str">
        <f>+VLOOKUP(G1337,Codigos_class_frutas[],2,0)</f>
        <v>Cítricos</v>
      </c>
      <c r="G1337" s="3" t="s">
        <v>218</v>
      </c>
      <c r="H1337" s="3" t="s">
        <v>219</v>
      </c>
      <c r="I1337" s="3" t="s">
        <v>19</v>
      </c>
      <c r="J1337" s="2">
        <v>500</v>
      </c>
      <c r="K1337" s="2">
        <v>7500</v>
      </c>
      <c r="L1337" s="2">
        <v>7000</v>
      </c>
      <c r="M1337" s="2">
        <v>7250</v>
      </c>
      <c r="N1337" s="3" t="s">
        <v>220</v>
      </c>
      <c r="O1337" s="9" t="s">
        <v>45</v>
      </c>
      <c r="P1337" s="2">
        <f>+Precio_diario_frutas[[#This Row],[Precio promedio ponderado]]/Q1337</f>
        <v>725</v>
      </c>
      <c r="Q1337" s="2">
        <f>+VLOOKUP(Precio_diario_frutas[[#This Row],[Unidad de comercialización]],Codigos_kg[],2,0)</f>
        <v>10</v>
      </c>
    </row>
    <row r="1338" spans="1:17" x14ac:dyDescent="0.35">
      <c r="A1338" s="1" t="s">
        <v>107</v>
      </c>
      <c r="B1338" s="3" t="str">
        <f>+VLOOKUP(A1338,Codigos_mercados_mayoristas[],2,0)</f>
        <v>Los Lagos</v>
      </c>
      <c r="C1338" s="4">
        <v>44148</v>
      </c>
      <c r="D1338" s="3">
        <f>+VLOOKUP(A1338,Codigos_mercados_mayoristas[],3,0)</f>
        <v>10</v>
      </c>
      <c r="E1338" s="3"/>
      <c r="F1338" s="3" t="str">
        <f>+VLOOKUP(G1338,Codigos_class_frutas[],2,0)</f>
        <v>Tropicales y subtropicales</v>
      </c>
      <c r="G1338" s="3" t="s">
        <v>229</v>
      </c>
      <c r="H1338" s="3" t="s">
        <v>12</v>
      </c>
      <c r="I1338" s="3" t="s">
        <v>19</v>
      </c>
      <c r="J1338" s="2">
        <v>160</v>
      </c>
      <c r="K1338" s="2">
        <v>7500</v>
      </c>
      <c r="L1338" s="2">
        <v>7000</v>
      </c>
      <c r="M1338" s="2">
        <v>7250</v>
      </c>
      <c r="N1338" s="3" t="s">
        <v>230</v>
      </c>
      <c r="O1338" s="9" t="s">
        <v>34</v>
      </c>
      <c r="P1338" s="2">
        <f>+Precio_diario_frutas[[#This Row],[Precio promedio ponderado]]/Q1338</f>
        <v>1812.5</v>
      </c>
      <c r="Q1338" s="2">
        <f>+VLOOKUP(Precio_diario_frutas[[#This Row],[Unidad de comercialización]],Codigos_kg[],2,0)</f>
        <v>4</v>
      </c>
    </row>
    <row r="1339" spans="1:17" x14ac:dyDescent="0.35">
      <c r="A1339" s="1" t="s">
        <v>107</v>
      </c>
      <c r="B1339" s="3" t="str">
        <f>+VLOOKUP(A1339,Codigos_mercados_mayoristas[],2,0)</f>
        <v>Los Lagos</v>
      </c>
      <c r="C1339" s="4">
        <v>44148</v>
      </c>
      <c r="D1339" s="3">
        <f>+VLOOKUP(A1339,Codigos_mercados_mayoristas[],3,0)</f>
        <v>10</v>
      </c>
      <c r="E1339" s="3"/>
      <c r="F1339" s="3" t="str">
        <f>+VLOOKUP(G1339,Codigos_class_frutas[],2,0)</f>
        <v>Frutos de pepita</v>
      </c>
      <c r="G1339" s="3" t="s">
        <v>231</v>
      </c>
      <c r="H1339" s="3" t="s">
        <v>232</v>
      </c>
      <c r="I1339" s="3" t="s">
        <v>19</v>
      </c>
      <c r="J1339" s="2">
        <v>200</v>
      </c>
      <c r="K1339" s="2">
        <v>15000</v>
      </c>
      <c r="L1339" s="2">
        <v>15000</v>
      </c>
      <c r="M1339" s="2">
        <v>15000</v>
      </c>
      <c r="N1339" s="3" t="s">
        <v>251</v>
      </c>
      <c r="O1339" s="9" t="s">
        <v>252</v>
      </c>
      <c r="P1339" s="2">
        <f>+Precio_diario_frutas[[#This Row],[Precio promedio ponderado]]/Q1339</f>
        <v>1000</v>
      </c>
      <c r="Q1339" s="2">
        <f>+VLOOKUP(Precio_diario_frutas[[#This Row],[Unidad de comercialización]],Codigos_kg[],2,0)</f>
        <v>15</v>
      </c>
    </row>
    <row r="1340" spans="1:17" x14ac:dyDescent="0.35">
      <c r="A1340" s="1" t="s">
        <v>107</v>
      </c>
      <c r="B1340" s="3" t="str">
        <f>+VLOOKUP(A1340,Codigos_mercados_mayoristas[],2,0)</f>
        <v>Los Lagos</v>
      </c>
      <c r="C1340" s="4">
        <v>44148</v>
      </c>
      <c r="D1340" s="3">
        <f>+VLOOKUP(A1340,Codigos_mercados_mayoristas[],3,0)</f>
        <v>10</v>
      </c>
      <c r="E1340" s="3"/>
      <c r="F1340" s="3" t="str">
        <f>+VLOOKUP(G1340,Codigos_class_frutas[],2,0)</f>
        <v>Frutos de pepita</v>
      </c>
      <c r="G1340" s="3" t="s">
        <v>231</v>
      </c>
      <c r="H1340" s="3" t="s">
        <v>232</v>
      </c>
      <c r="I1340" s="3" t="s">
        <v>13</v>
      </c>
      <c r="J1340" s="2">
        <v>200</v>
      </c>
      <c r="K1340" s="2">
        <v>12000</v>
      </c>
      <c r="L1340" s="2">
        <v>12000</v>
      </c>
      <c r="M1340" s="2">
        <v>12000</v>
      </c>
      <c r="N1340" s="3" t="s">
        <v>251</v>
      </c>
      <c r="O1340" s="9" t="s">
        <v>252</v>
      </c>
      <c r="P1340" s="2">
        <f>+Precio_diario_frutas[[#This Row],[Precio promedio ponderado]]/Q1340</f>
        <v>800</v>
      </c>
      <c r="Q1340" s="2">
        <f>+VLOOKUP(Precio_diario_frutas[[#This Row],[Unidad de comercialización]],Codigos_kg[],2,0)</f>
        <v>15</v>
      </c>
    </row>
    <row r="1341" spans="1:17" x14ac:dyDescent="0.35">
      <c r="A1341" s="1" t="s">
        <v>107</v>
      </c>
      <c r="B1341" s="3" t="str">
        <f>+VLOOKUP(A1341,Codigos_mercados_mayoristas[],2,0)</f>
        <v>Los Lagos</v>
      </c>
      <c r="C1341" s="4">
        <v>44148</v>
      </c>
      <c r="D1341" s="3">
        <f>+VLOOKUP(A1341,Codigos_mercados_mayoristas[],3,0)</f>
        <v>10</v>
      </c>
      <c r="E1341" s="3"/>
      <c r="F1341" s="3" t="str">
        <f>+VLOOKUP(G1341,Codigos_class_frutas[],2,0)</f>
        <v>Frutos de pepita</v>
      </c>
      <c r="G1341" s="3" t="s">
        <v>231</v>
      </c>
      <c r="H1341" s="3" t="s">
        <v>236</v>
      </c>
      <c r="I1341" s="3" t="s">
        <v>19</v>
      </c>
      <c r="J1341" s="2">
        <v>200</v>
      </c>
      <c r="K1341" s="2">
        <v>15000</v>
      </c>
      <c r="L1341" s="2">
        <v>15000</v>
      </c>
      <c r="M1341" s="2">
        <v>15000</v>
      </c>
      <c r="N1341" s="3" t="s">
        <v>251</v>
      </c>
      <c r="O1341" s="9" t="s">
        <v>252</v>
      </c>
      <c r="P1341" s="2">
        <f>+Precio_diario_frutas[[#This Row],[Precio promedio ponderado]]/Q1341</f>
        <v>1000</v>
      </c>
      <c r="Q1341" s="2">
        <f>+VLOOKUP(Precio_diario_frutas[[#This Row],[Unidad de comercialización]],Codigos_kg[],2,0)</f>
        <v>15</v>
      </c>
    </row>
    <row r="1342" spans="1:17" x14ac:dyDescent="0.35">
      <c r="A1342" s="1" t="s">
        <v>107</v>
      </c>
      <c r="B1342" s="3" t="str">
        <f>+VLOOKUP(A1342,Codigos_mercados_mayoristas[],2,0)</f>
        <v>Los Lagos</v>
      </c>
      <c r="C1342" s="4">
        <v>44148</v>
      </c>
      <c r="D1342" s="3">
        <f>+VLOOKUP(A1342,Codigos_mercados_mayoristas[],3,0)</f>
        <v>10</v>
      </c>
      <c r="E1342" s="3"/>
      <c r="F1342" s="3" t="str">
        <f>+VLOOKUP(G1342,Codigos_class_frutas[],2,0)</f>
        <v>Frutos de pepita</v>
      </c>
      <c r="G1342" s="3" t="s">
        <v>231</v>
      </c>
      <c r="H1342" s="3" t="s">
        <v>236</v>
      </c>
      <c r="I1342" s="3" t="s">
        <v>13</v>
      </c>
      <c r="J1342" s="2">
        <v>200</v>
      </c>
      <c r="K1342" s="2">
        <v>12000</v>
      </c>
      <c r="L1342" s="2">
        <v>12000</v>
      </c>
      <c r="M1342" s="2">
        <v>12000</v>
      </c>
      <c r="N1342" s="3" t="s">
        <v>251</v>
      </c>
      <c r="O1342" s="9" t="s">
        <v>252</v>
      </c>
      <c r="P1342" s="2">
        <f>+Precio_diario_frutas[[#This Row],[Precio promedio ponderado]]/Q1342</f>
        <v>800</v>
      </c>
      <c r="Q1342" s="2">
        <f>+VLOOKUP(Precio_diario_frutas[[#This Row],[Unidad de comercialización]],Codigos_kg[],2,0)</f>
        <v>15</v>
      </c>
    </row>
    <row r="1343" spans="1:17" x14ac:dyDescent="0.35">
      <c r="A1343" s="1" t="s">
        <v>107</v>
      </c>
      <c r="B1343" s="3" t="str">
        <f>+VLOOKUP(A1343,Codigos_mercados_mayoristas[],2,0)</f>
        <v>Los Lagos</v>
      </c>
      <c r="C1343" s="4">
        <v>44148</v>
      </c>
      <c r="D1343" s="3">
        <f>+VLOOKUP(A1343,Codigos_mercados_mayoristas[],3,0)</f>
        <v>10</v>
      </c>
      <c r="E1343" s="3"/>
      <c r="F1343" s="3" t="str">
        <f>+VLOOKUP(G1343,Codigos_class_frutas[],2,0)</f>
        <v>Frutos de pepita</v>
      </c>
      <c r="G1343" s="3" t="s">
        <v>231</v>
      </c>
      <c r="H1343" s="3" t="s">
        <v>237</v>
      </c>
      <c r="I1343" s="3" t="s">
        <v>19</v>
      </c>
      <c r="J1343" s="2">
        <v>150</v>
      </c>
      <c r="K1343" s="2">
        <v>15000</v>
      </c>
      <c r="L1343" s="2">
        <v>15000</v>
      </c>
      <c r="M1343" s="2">
        <v>15000</v>
      </c>
      <c r="N1343" s="3" t="s">
        <v>251</v>
      </c>
      <c r="O1343" s="9" t="s">
        <v>252</v>
      </c>
      <c r="P1343" s="2">
        <f>+Precio_diario_frutas[[#This Row],[Precio promedio ponderado]]/Q1343</f>
        <v>1000</v>
      </c>
      <c r="Q1343" s="2">
        <f>+VLOOKUP(Precio_diario_frutas[[#This Row],[Unidad de comercialización]],Codigos_kg[],2,0)</f>
        <v>15</v>
      </c>
    </row>
    <row r="1344" spans="1:17" x14ac:dyDescent="0.35">
      <c r="A1344" s="1" t="s">
        <v>107</v>
      </c>
      <c r="B1344" s="3" t="str">
        <f>+VLOOKUP(A1344,Codigos_mercados_mayoristas[],2,0)</f>
        <v>Los Lagos</v>
      </c>
      <c r="C1344" s="4">
        <v>44148</v>
      </c>
      <c r="D1344" s="3">
        <f>+VLOOKUP(A1344,Codigos_mercados_mayoristas[],3,0)</f>
        <v>10</v>
      </c>
      <c r="E1344" s="3"/>
      <c r="F1344" s="3" t="str">
        <f>+VLOOKUP(G1344,Codigos_class_frutas[],2,0)</f>
        <v>Frutos de pepita</v>
      </c>
      <c r="G1344" s="3" t="s">
        <v>231</v>
      </c>
      <c r="H1344" s="3" t="s">
        <v>237</v>
      </c>
      <c r="I1344" s="3" t="s">
        <v>13</v>
      </c>
      <c r="J1344" s="2">
        <v>150</v>
      </c>
      <c r="K1344" s="2">
        <v>12000</v>
      </c>
      <c r="L1344" s="2">
        <v>12000</v>
      </c>
      <c r="M1344" s="2">
        <v>12000</v>
      </c>
      <c r="N1344" s="3" t="s">
        <v>251</v>
      </c>
      <c r="O1344" s="9" t="s">
        <v>252</v>
      </c>
      <c r="P1344" s="2">
        <f>+Precio_diario_frutas[[#This Row],[Precio promedio ponderado]]/Q1344</f>
        <v>800</v>
      </c>
      <c r="Q1344" s="2">
        <f>+VLOOKUP(Precio_diario_frutas[[#This Row],[Unidad de comercialización]],Codigos_kg[],2,0)</f>
        <v>15</v>
      </c>
    </row>
    <row r="1345" spans="1:17" x14ac:dyDescent="0.35">
      <c r="A1345" s="1" t="s">
        <v>107</v>
      </c>
      <c r="B1345" s="3" t="str">
        <f>+VLOOKUP(A1345,Codigos_mercados_mayoristas[],2,0)</f>
        <v>Los Lagos</v>
      </c>
      <c r="C1345" s="4">
        <v>44148</v>
      </c>
      <c r="D1345" s="3">
        <f>+VLOOKUP(A1345,Codigos_mercados_mayoristas[],3,0)</f>
        <v>10</v>
      </c>
      <c r="E1345" s="3"/>
      <c r="F1345" s="3" t="str">
        <f>+VLOOKUP(G1345,Codigos_class_frutas[],2,0)</f>
        <v>Frutos de pepita</v>
      </c>
      <c r="G1345" s="3" t="s">
        <v>231</v>
      </c>
      <c r="H1345" s="3" t="s">
        <v>239</v>
      </c>
      <c r="I1345" s="3" t="s">
        <v>19</v>
      </c>
      <c r="J1345" s="2">
        <v>150</v>
      </c>
      <c r="K1345" s="2">
        <v>15000</v>
      </c>
      <c r="L1345" s="2">
        <v>15000</v>
      </c>
      <c r="M1345" s="2">
        <v>15000</v>
      </c>
      <c r="N1345" s="3" t="s">
        <v>251</v>
      </c>
      <c r="O1345" s="9" t="s">
        <v>252</v>
      </c>
      <c r="P1345" s="2">
        <f>+Precio_diario_frutas[[#This Row],[Precio promedio ponderado]]/Q1345</f>
        <v>1000</v>
      </c>
      <c r="Q1345" s="2">
        <f>+VLOOKUP(Precio_diario_frutas[[#This Row],[Unidad de comercialización]],Codigos_kg[],2,0)</f>
        <v>15</v>
      </c>
    </row>
    <row r="1346" spans="1:17" x14ac:dyDescent="0.35">
      <c r="A1346" s="1" t="s">
        <v>107</v>
      </c>
      <c r="B1346" s="3" t="str">
        <f>+VLOOKUP(A1346,Codigos_mercados_mayoristas[],2,0)</f>
        <v>Los Lagos</v>
      </c>
      <c r="C1346" s="4">
        <v>44148</v>
      </c>
      <c r="D1346" s="3">
        <f>+VLOOKUP(A1346,Codigos_mercados_mayoristas[],3,0)</f>
        <v>10</v>
      </c>
      <c r="E1346" s="3"/>
      <c r="F1346" s="3" t="str">
        <f>+VLOOKUP(G1346,Codigos_class_frutas[],2,0)</f>
        <v>Frutos de pepita</v>
      </c>
      <c r="G1346" s="3" t="s">
        <v>231</v>
      </c>
      <c r="H1346" s="3" t="s">
        <v>239</v>
      </c>
      <c r="I1346" s="3" t="s">
        <v>13</v>
      </c>
      <c r="J1346" s="2">
        <v>150</v>
      </c>
      <c r="K1346" s="2">
        <v>12000</v>
      </c>
      <c r="L1346" s="2">
        <v>12000</v>
      </c>
      <c r="M1346" s="2">
        <v>12000</v>
      </c>
      <c r="N1346" s="3" t="s">
        <v>251</v>
      </c>
      <c r="O1346" s="9" t="s">
        <v>252</v>
      </c>
      <c r="P1346" s="2">
        <f>+Precio_diario_frutas[[#This Row],[Precio promedio ponderado]]/Q1346</f>
        <v>800</v>
      </c>
      <c r="Q1346" s="2">
        <f>+VLOOKUP(Precio_diario_frutas[[#This Row],[Unidad de comercialización]],Codigos_kg[],2,0)</f>
        <v>15</v>
      </c>
    </row>
    <row r="1347" spans="1:17" x14ac:dyDescent="0.35">
      <c r="A1347" s="1" t="s">
        <v>107</v>
      </c>
      <c r="B1347" s="3" t="str">
        <f>+VLOOKUP(A1347,Codigos_mercados_mayoristas[],2,0)</f>
        <v>Los Lagos</v>
      </c>
      <c r="C1347" s="4">
        <v>44148</v>
      </c>
      <c r="D1347" s="3">
        <f>+VLOOKUP(A1347,Codigos_mercados_mayoristas[],3,0)</f>
        <v>10</v>
      </c>
      <c r="E1347" s="3"/>
      <c r="F1347" s="3" t="str">
        <f>+VLOOKUP(G1347,Codigos_class_frutas[],2,0)</f>
        <v>Cítricos</v>
      </c>
      <c r="G1347" s="3" t="s">
        <v>221</v>
      </c>
      <c r="H1347" s="3" t="s">
        <v>224</v>
      </c>
      <c r="I1347" s="3" t="s">
        <v>19</v>
      </c>
      <c r="J1347" s="2">
        <v>400</v>
      </c>
      <c r="K1347" s="2">
        <v>16000</v>
      </c>
      <c r="L1347" s="2">
        <v>15500</v>
      </c>
      <c r="M1347" s="2">
        <v>15750</v>
      </c>
      <c r="N1347" s="3" t="s">
        <v>251</v>
      </c>
      <c r="O1347" s="9" t="s">
        <v>123</v>
      </c>
      <c r="P1347" s="2">
        <f>+Precio_diario_frutas[[#This Row],[Precio promedio ponderado]]/Q1347</f>
        <v>1050</v>
      </c>
      <c r="Q1347" s="2">
        <f>+VLOOKUP(Precio_diario_frutas[[#This Row],[Unidad de comercialización]],Codigos_kg[],2,0)</f>
        <v>15</v>
      </c>
    </row>
    <row r="1348" spans="1:17" x14ac:dyDescent="0.35">
      <c r="A1348" s="1" t="s">
        <v>107</v>
      </c>
      <c r="B1348" s="3" t="str">
        <f>+VLOOKUP(A1348,Codigos_mercados_mayoristas[],2,0)</f>
        <v>Los Lagos</v>
      </c>
      <c r="C1348" s="4">
        <v>44148</v>
      </c>
      <c r="D1348" s="3">
        <f>+VLOOKUP(A1348,Codigos_mercados_mayoristas[],3,0)</f>
        <v>10</v>
      </c>
      <c r="E1348" s="3"/>
      <c r="F1348" s="3" t="str">
        <f>+VLOOKUP(G1348,Codigos_class_frutas[],2,0)</f>
        <v>Frutos de hueso (carozo)</v>
      </c>
      <c r="G1348" s="3" t="s">
        <v>665</v>
      </c>
      <c r="H1348" s="3" t="s">
        <v>666</v>
      </c>
      <c r="I1348" s="3" t="s">
        <v>16</v>
      </c>
      <c r="J1348" s="2">
        <v>400</v>
      </c>
      <c r="K1348" s="2">
        <v>12500</v>
      </c>
      <c r="L1348" s="2">
        <v>12000</v>
      </c>
      <c r="M1348" s="2">
        <v>12250</v>
      </c>
      <c r="N1348" s="3" t="s">
        <v>683</v>
      </c>
      <c r="O1348" s="9" t="s">
        <v>45</v>
      </c>
      <c r="P1348" s="2">
        <f>+Precio_diario_frutas[[#This Row],[Precio promedio ponderado]]/Q1348</f>
        <v>1020.8333333333334</v>
      </c>
      <c r="Q1348" s="2">
        <f>+VLOOKUP(Precio_diario_frutas[[#This Row],[Unidad de comercialización]],Codigos_kg[],2,0)</f>
        <v>12</v>
      </c>
    </row>
    <row r="1349" spans="1:17" x14ac:dyDescent="0.35">
      <c r="A1349" s="1" t="s">
        <v>107</v>
      </c>
      <c r="B1349" s="3" t="str">
        <f>+VLOOKUP(A1349,Codigos_mercados_mayoristas[],2,0)</f>
        <v>Los Lagos</v>
      </c>
      <c r="C1349" s="4">
        <v>44148</v>
      </c>
      <c r="D1349" s="3">
        <f>+VLOOKUP(A1349,Codigos_mercados_mayoristas[],3,0)</f>
        <v>10</v>
      </c>
      <c r="E1349" s="3"/>
      <c r="F1349" s="3" t="str">
        <f>+VLOOKUP(G1349,Codigos_class_frutas[],2,0)</f>
        <v>Oleaginosos</v>
      </c>
      <c r="G1349" s="3" t="s">
        <v>225</v>
      </c>
      <c r="H1349" s="3" t="s">
        <v>226</v>
      </c>
      <c r="I1349" s="3" t="s">
        <v>19</v>
      </c>
      <c r="J1349" s="2">
        <v>150</v>
      </c>
      <c r="K1349" s="2">
        <v>4400</v>
      </c>
      <c r="L1349" s="2">
        <v>4400</v>
      </c>
      <c r="M1349" s="2">
        <v>4400</v>
      </c>
      <c r="N1349" s="3" t="s">
        <v>253</v>
      </c>
      <c r="O1349" s="9" t="s">
        <v>123</v>
      </c>
      <c r="P1349" s="2">
        <f>+Precio_diario_frutas[[#This Row],[Precio promedio ponderado]]/Q1349</f>
        <v>4400</v>
      </c>
      <c r="Q1349" s="2">
        <f>+VLOOKUP(Precio_diario_frutas[[#This Row],[Unidad de comercialización]],Codigos_kg[],2,0)</f>
        <v>1</v>
      </c>
    </row>
    <row r="1350" spans="1:17" x14ac:dyDescent="0.35">
      <c r="A1350" s="1" t="s">
        <v>107</v>
      </c>
      <c r="B1350" s="3" t="str">
        <f>+VLOOKUP(A1350,Codigos_mercados_mayoristas[],2,0)</f>
        <v>Los Lagos</v>
      </c>
      <c r="C1350" s="4">
        <v>44148</v>
      </c>
      <c r="D1350" s="3">
        <f>+VLOOKUP(A1350,Codigos_mercados_mayoristas[],3,0)</f>
        <v>10</v>
      </c>
      <c r="E1350" s="3"/>
      <c r="F1350" s="3" t="str">
        <f>+VLOOKUP(G1350,Codigos_class_frutas[],2,0)</f>
        <v>Oleaginosos</v>
      </c>
      <c r="G1350" s="3" t="s">
        <v>225</v>
      </c>
      <c r="H1350" s="3" t="s">
        <v>226</v>
      </c>
      <c r="I1350" s="3" t="s">
        <v>13</v>
      </c>
      <c r="J1350" s="2">
        <v>150</v>
      </c>
      <c r="K1350" s="2">
        <v>3900</v>
      </c>
      <c r="L1350" s="2">
        <v>3900</v>
      </c>
      <c r="M1350" s="2">
        <v>3900</v>
      </c>
      <c r="N1350" s="3" t="s">
        <v>253</v>
      </c>
      <c r="O1350" s="9" t="s">
        <v>123</v>
      </c>
      <c r="P1350" s="2">
        <f>+Precio_diario_frutas[[#This Row],[Precio promedio ponderado]]/Q1350</f>
        <v>3900</v>
      </c>
      <c r="Q1350" s="2">
        <f>+VLOOKUP(Precio_diario_frutas[[#This Row],[Unidad de comercialización]],Codigos_kg[],2,0)</f>
        <v>1</v>
      </c>
    </row>
    <row r="1351" spans="1:17" x14ac:dyDescent="0.35">
      <c r="A1351" s="1" t="s">
        <v>107</v>
      </c>
      <c r="B1351" s="3" t="str">
        <f>+VLOOKUP(A1351,Codigos_mercados_mayoristas[],2,0)</f>
        <v>Los Lagos</v>
      </c>
      <c r="C1351" s="4">
        <v>44148</v>
      </c>
      <c r="D1351" s="3">
        <f>+VLOOKUP(A1351,Codigos_mercados_mayoristas[],3,0)</f>
        <v>10</v>
      </c>
      <c r="E1351" s="3"/>
      <c r="F1351" s="3" t="str">
        <f>+VLOOKUP(G1351,Codigos_class_frutas[],2,0)</f>
        <v>Oleaginosos</v>
      </c>
      <c r="G1351" s="3" t="s">
        <v>225</v>
      </c>
      <c r="H1351" s="3" t="s">
        <v>226</v>
      </c>
      <c r="I1351" s="3" t="s">
        <v>16</v>
      </c>
      <c r="J1351" s="2">
        <v>100</v>
      </c>
      <c r="K1351" s="2">
        <v>3200</v>
      </c>
      <c r="L1351" s="2">
        <v>3200</v>
      </c>
      <c r="M1351" s="2">
        <v>3200</v>
      </c>
      <c r="N1351" s="3" t="s">
        <v>253</v>
      </c>
      <c r="O1351" s="9" t="s">
        <v>123</v>
      </c>
      <c r="P1351" s="2">
        <f>+Precio_diario_frutas[[#This Row],[Precio promedio ponderado]]/Q1351</f>
        <v>3200</v>
      </c>
      <c r="Q1351" s="2">
        <f>+VLOOKUP(Precio_diario_frutas[[#This Row],[Unidad de comercialización]],Codigos_kg[],2,0)</f>
        <v>1</v>
      </c>
    </row>
    <row r="1352" spans="1:17" x14ac:dyDescent="0.35">
      <c r="A1352" s="1" t="s">
        <v>107</v>
      </c>
      <c r="B1352" s="3" t="str">
        <f>+VLOOKUP(A1352,Codigos_mercados_mayoristas[],2,0)</f>
        <v>Los Lagos</v>
      </c>
      <c r="C1352" s="4">
        <v>44148</v>
      </c>
      <c r="D1352" s="3">
        <f>+VLOOKUP(A1352,Codigos_mercados_mayoristas[],3,0)</f>
        <v>10</v>
      </c>
      <c r="E1352" s="3"/>
      <c r="F1352" s="3" t="str">
        <f>+VLOOKUP(G1352,Codigos_class_frutas[],2,0)</f>
        <v>Frutos de pepita</v>
      </c>
      <c r="G1352" s="3" t="s">
        <v>242</v>
      </c>
      <c r="H1352" s="3" t="s">
        <v>243</v>
      </c>
      <c r="I1352" s="3" t="s">
        <v>19</v>
      </c>
      <c r="J1352" s="2">
        <v>400</v>
      </c>
      <c r="K1352" s="2">
        <v>14000</v>
      </c>
      <c r="L1352" s="2">
        <v>13500</v>
      </c>
      <c r="M1352" s="2">
        <v>13750</v>
      </c>
      <c r="N1352" s="3" t="s">
        <v>251</v>
      </c>
      <c r="O1352" s="9" t="s">
        <v>123</v>
      </c>
      <c r="P1352" s="2">
        <f>+Precio_diario_frutas[[#This Row],[Precio promedio ponderado]]/Q1352</f>
        <v>916.66666666666663</v>
      </c>
      <c r="Q1352" s="2">
        <f>+VLOOKUP(Precio_diario_frutas[[#This Row],[Unidad de comercialización]],Codigos_kg[],2,0)</f>
        <v>15</v>
      </c>
    </row>
    <row r="1353" spans="1:17" x14ac:dyDescent="0.35">
      <c r="A1353" s="1" t="s">
        <v>107</v>
      </c>
      <c r="B1353" s="3" t="str">
        <f>+VLOOKUP(A1353,Codigos_mercados_mayoristas[],2,0)</f>
        <v>Los Lagos</v>
      </c>
      <c r="C1353" s="4">
        <v>44148</v>
      </c>
      <c r="D1353" s="3">
        <f>+VLOOKUP(A1353,Codigos_mercados_mayoristas[],3,0)</f>
        <v>10</v>
      </c>
      <c r="E1353" s="3"/>
      <c r="F1353" s="3" t="str">
        <f>+VLOOKUP(G1353,Codigos_class_frutas[],2,0)</f>
        <v>Tropicales y subtropicales</v>
      </c>
      <c r="G1353" s="3" t="s">
        <v>198</v>
      </c>
      <c r="H1353" s="3" t="s">
        <v>246</v>
      </c>
      <c r="I1353" s="3" t="s">
        <v>19</v>
      </c>
      <c r="J1353" s="2">
        <v>200</v>
      </c>
      <c r="K1353" s="2">
        <v>24000</v>
      </c>
      <c r="L1353" s="2">
        <v>23000</v>
      </c>
      <c r="M1353" s="2">
        <v>23500</v>
      </c>
      <c r="N1353" s="3" t="s">
        <v>25</v>
      </c>
      <c r="O1353" s="9" t="s">
        <v>206</v>
      </c>
      <c r="P1353" s="2">
        <f>+Precio_diario_frutas[[#This Row],[Precio promedio ponderado]]/Q1353</f>
        <v>1958.3333333333333</v>
      </c>
      <c r="Q1353" s="2">
        <f>+VLOOKUP(Precio_diario_frutas[[#This Row],[Unidad de comercialización]],Codigos_kg[],2,0)</f>
        <v>12</v>
      </c>
    </row>
    <row r="1354" spans="1:17" x14ac:dyDescent="0.35">
      <c r="A1354" s="1" t="s">
        <v>107</v>
      </c>
      <c r="B1354" s="3" t="str">
        <f>+VLOOKUP(A1354,Codigos_mercados_mayoristas[],2,0)</f>
        <v>Los Lagos</v>
      </c>
      <c r="C1354" s="4">
        <v>44148</v>
      </c>
      <c r="D1354" s="3">
        <f>+VLOOKUP(A1354,Codigos_mercados_mayoristas[],3,0)</f>
        <v>10</v>
      </c>
      <c r="E1354" s="3"/>
      <c r="F1354" s="3" t="str">
        <f>+VLOOKUP(G1354,Codigos_class_frutas[],2,0)</f>
        <v>Tropicales y subtropicales</v>
      </c>
      <c r="G1354" s="3" t="s">
        <v>204</v>
      </c>
      <c r="H1354" s="3" t="s">
        <v>254</v>
      </c>
      <c r="I1354" s="3" t="s">
        <v>19</v>
      </c>
      <c r="J1354" s="2">
        <v>160</v>
      </c>
      <c r="K1354" s="2">
        <v>30000</v>
      </c>
      <c r="L1354" s="2">
        <v>29000</v>
      </c>
      <c r="M1354" s="2">
        <v>29500</v>
      </c>
      <c r="N1354" s="3" t="s">
        <v>147</v>
      </c>
      <c r="O1354" s="9" t="s">
        <v>206</v>
      </c>
      <c r="P1354" s="2">
        <f>+Precio_diario_frutas[[#This Row],[Precio promedio ponderado]]/Q1354</f>
        <v>1475</v>
      </c>
      <c r="Q1354" s="2">
        <f>+VLOOKUP(Precio_diario_frutas[[#This Row],[Unidad de comercialización]],Codigos_kg[],2,0)</f>
        <v>20</v>
      </c>
    </row>
    <row r="1355" spans="1:17" x14ac:dyDescent="0.35">
      <c r="A1355" s="1" t="s">
        <v>107</v>
      </c>
      <c r="B1355" s="3" t="str">
        <f>+VLOOKUP(A1355,Codigos_mercados_mayoristas[],2,0)</f>
        <v>Los Lagos</v>
      </c>
      <c r="C1355" s="4">
        <v>44148</v>
      </c>
      <c r="D1355" s="3">
        <f>+VLOOKUP(A1355,Codigos_mercados_mayoristas[],3,0)</f>
        <v>10</v>
      </c>
      <c r="E1355" s="3"/>
      <c r="F1355" s="3" t="str">
        <f>+VLOOKUP(G1355,Codigos_class_frutas[],2,0)</f>
        <v>Tropicales y subtropicales</v>
      </c>
      <c r="G1355" s="3" t="s">
        <v>204</v>
      </c>
      <c r="H1355" s="3" t="s">
        <v>12</v>
      </c>
      <c r="I1355" s="3" t="s">
        <v>205</v>
      </c>
      <c r="J1355" s="2">
        <v>500</v>
      </c>
      <c r="K1355" s="2">
        <v>17000</v>
      </c>
      <c r="L1355" s="2">
        <v>16000</v>
      </c>
      <c r="M1355" s="2">
        <v>16500</v>
      </c>
      <c r="N1355" s="3" t="s">
        <v>147</v>
      </c>
      <c r="O1355" s="9" t="s">
        <v>206</v>
      </c>
      <c r="P1355" s="2">
        <f>+Precio_diario_frutas[[#This Row],[Precio promedio ponderado]]/Q1355</f>
        <v>825</v>
      </c>
      <c r="Q1355" s="2">
        <f>+VLOOKUP(Precio_diario_frutas[[#This Row],[Unidad de comercialización]],Codigos_kg[],2,0)</f>
        <v>20</v>
      </c>
    </row>
    <row r="1356" spans="1:17" x14ac:dyDescent="0.35">
      <c r="A1356" s="1" t="s">
        <v>107</v>
      </c>
      <c r="B1356" s="3" t="str">
        <f>+VLOOKUP(A1356,Codigos_mercados_mayoristas[],2,0)</f>
        <v>Los Lagos</v>
      </c>
      <c r="C1356" s="4">
        <v>44148</v>
      </c>
      <c r="D1356" s="3">
        <f>+VLOOKUP(A1356,Codigos_mercados_mayoristas[],3,0)</f>
        <v>10</v>
      </c>
      <c r="E1356" s="3"/>
      <c r="F1356" s="3" t="str">
        <f>+VLOOKUP(G1356,Codigos_class_frutas[],2,0)</f>
        <v>Tropicales y subtropicales</v>
      </c>
      <c r="G1356" s="3" t="s">
        <v>204</v>
      </c>
      <c r="H1356" s="3" t="s">
        <v>12</v>
      </c>
      <c r="I1356" s="3" t="s">
        <v>255</v>
      </c>
      <c r="J1356" s="2">
        <v>1000</v>
      </c>
      <c r="K1356" s="2">
        <v>20000</v>
      </c>
      <c r="L1356" s="2">
        <v>19000</v>
      </c>
      <c r="M1356" s="2">
        <v>19500</v>
      </c>
      <c r="N1356" s="3" t="s">
        <v>147</v>
      </c>
      <c r="O1356" s="9" t="s">
        <v>206</v>
      </c>
      <c r="P1356" s="2">
        <f>+Precio_diario_frutas[[#This Row],[Precio promedio ponderado]]/Q1356</f>
        <v>975</v>
      </c>
      <c r="Q1356" s="2">
        <f>+VLOOKUP(Precio_diario_frutas[[#This Row],[Unidad de comercialización]],Codigos_kg[],2,0)</f>
        <v>20</v>
      </c>
    </row>
    <row r="1357" spans="1:17" x14ac:dyDescent="0.35">
      <c r="A1357" s="1" t="s">
        <v>107</v>
      </c>
      <c r="B1357" s="11" t="str">
        <f>+VLOOKUP(A1357,Codigos_mercados_mayoristas[],2,0)</f>
        <v>Los Lagos</v>
      </c>
      <c r="C1357" s="4">
        <v>44148</v>
      </c>
      <c r="D1357" s="11">
        <f>+VLOOKUP(A1357,Codigos_mercados_mayoristas[],3,0)</f>
        <v>10</v>
      </c>
      <c r="E1357" s="11"/>
      <c r="F1357" s="11" t="str">
        <f>+VLOOKUP(G1357,Codigos_class_frutas[],2,0)</f>
        <v>Cítricos</v>
      </c>
      <c r="G1357" s="11" t="s">
        <v>256</v>
      </c>
      <c r="H1357" s="11" t="s">
        <v>257</v>
      </c>
      <c r="I1357" s="11" t="s">
        <v>19</v>
      </c>
      <c r="J1357" s="13">
        <v>160</v>
      </c>
      <c r="K1357" s="13">
        <v>10000</v>
      </c>
      <c r="L1357" s="13">
        <v>9000</v>
      </c>
      <c r="M1357" s="13">
        <v>9500</v>
      </c>
      <c r="N1357" s="11" t="s">
        <v>258</v>
      </c>
      <c r="O1357" s="14" t="s">
        <v>123</v>
      </c>
      <c r="P1357" s="2">
        <f>+Precio_diario_frutas[[#This Row],[Precio promedio ponderado]]/Q1357</f>
        <v>678.57142857142856</v>
      </c>
      <c r="Q1357" s="2">
        <f>+VLOOKUP(Precio_diario_frutas[[#This Row],[Unidad de comercialización]],Codigos_kg[],2,0)</f>
        <v>14</v>
      </c>
    </row>
    <row r="1358" spans="1:17" x14ac:dyDescent="0.35">
      <c r="A1358" s="1" t="s">
        <v>178</v>
      </c>
      <c r="B1358" s="3" t="str">
        <f>+VLOOKUP(A1358,Codigos_mercados_mayoristas[],2,0)</f>
        <v>La Araucanía</v>
      </c>
      <c r="C1358" s="4">
        <v>44148</v>
      </c>
      <c r="D1358" s="3">
        <f>+VLOOKUP(A1358,Codigos_mercados_mayoristas[],3,0)</f>
        <v>9</v>
      </c>
      <c r="E1358" s="3"/>
      <c r="F1358" s="3" t="str">
        <f>+VLOOKUP(G1358,Codigos_class_frutas[],2,0)</f>
        <v>Berries</v>
      </c>
      <c r="G1358" s="3" t="s">
        <v>207</v>
      </c>
      <c r="H1358" s="3" t="s">
        <v>12</v>
      </c>
      <c r="I1358" s="3" t="s">
        <v>19</v>
      </c>
      <c r="J1358" s="2">
        <v>125</v>
      </c>
      <c r="K1358" s="2">
        <v>3500</v>
      </c>
      <c r="L1358" s="2">
        <v>3500</v>
      </c>
      <c r="M1358" s="2">
        <v>3500</v>
      </c>
      <c r="N1358" s="3" t="s">
        <v>31</v>
      </c>
      <c r="O1358" s="9" t="s">
        <v>109</v>
      </c>
      <c r="P1358" s="2">
        <f>+Precio_diario_frutas[[#This Row],[Precio promedio ponderado]]/Q1358</f>
        <v>3500</v>
      </c>
      <c r="Q1358" s="2">
        <f>+VLOOKUP(Precio_diario_frutas[[#This Row],[Unidad de comercialización]],Codigos_kg[],2,0)</f>
        <v>1</v>
      </c>
    </row>
    <row r="1359" spans="1:17" x14ac:dyDescent="0.35">
      <c r="A1359" s="1" t="s">
        <v>178</v>
      </c>
      <c r="B1359" s="3" t="str">
        <f>+VLOOKUP(A1359,Codigos_mercados_mayoristas[],2,0)</f>
        <v>La Araucanía</v>
      </c>
      <c r="C1359" s="4">
        <v>44148</v>
      </c>
      <c r="D1359" s="3">
        <f>+VLOOKUP(A1359,Codigos_mercados_mayoristas[],3,0)</f>
        <v>9</v>
      </c>
      <c r="E1359" s="3"/>
      <c r="F1359" s="3" t="str">
        <f>+VLOOKUP(G1359,Codigos_class_frutas[],2,0)</f>
        <v>Frutos de hueso (carozo)</v>
      </c>
      <c r="G1359" s="3" t="s">
        <v>281</v>
      </c>
      <c r="H1359" s="3" t="s">
        <v>282</v>
      </c>
      <c r="I1359" s="3" t="s">
        <v>19</v>
      </c>
      <c r="J1359" s="2">
        <v>95</v>
      </c>
      <c r="K1359" s="2">
        <v>2500</v>
      </c>
      <c r="L1359" s="2">
        <v>2500</v>
      </c>
      <c r="M1359" s="2">
        <v>2500</v>
      </c>
      <c r="N1359" s="3" t="s">
        <v>227</v>
      </c>
      <c r="O1359" s="9" t="s">
        <v>123</v>
      </c>
      <c r="P1359" s="2">
        <f>+Precio_diario_frutas[[#This Row],[Precio promedio ponderado]]/Q1359</f>
        <v>166.66666666666666</v>
      </c>
      <c r="Q1359" s="2">
        <f>+VLOOKUP(Precio_diario_frutas[[#This Row],[Unidad de comercialización]],Codigos_kg[],2,0)</f>
        <v>15</v>
      </c>
    </row>
    <row r="1360" spans="1:17" x14ac:dyDescent="0.35">
      <c r="A1360" s="1" t="s">
        <v>178</v>
      </c>
      <c r="B1360" s="3" t="str">
        <f>+VLOOKUP(A1360,Codigos_mercados_mayoristas[],2,0)</f>
        <v>La Araucanía</v>
      </c>
      <c r="C1360" s="4">
        <v>44148</v>
      </c>
      <c r="D1360" s="3">
        <f>+VLOOKUP(A1360,Codigos_mercados_mayoristas[],3,0)</f>
        <v>9</v>
      </c>
      <c r="E1360" s="3"/>
      <c r="F1360" s="3" t="str">
        <f>+VLOOKUP(G1360,Codigos_class_frutas[],2,0)</f>
        <v>Frutos de hueso (carozo)</v>
      </c>
      <c r="G1360" s="3" t="s">
        <v>281</v>
      </c>
      <c r="H1360" s="3" t="s">
        <v>691</v>
      </c>
      <c r="I1360" s="3" t="s">
        <v>200</v>
      </c>
      <c r="J1360" s="2">
        <v>110</v>
      </c>
      <c r="K1360" s="2">
        <v>20000</v>
      </c>
      <c r="L1360" s="2">
        <v>20000</v>
      </c>
      <c r="M1360" s="2">
        <v>20000</v>
      </c>
      <c r="N1360" s="3" t="s">
        <v>692</v>
      </c>
      <c r="O1360" s="9" t="s">
        <v>109</v>
      </c>
      <c r="P1360" s="2">
        <f>+Precio_diario_frutas[[#This Row],[Precio promedio ponderado]]/Q1360</f>
        <v>3333.3333333333335</v>
      </c>
      <c r="Q1360" s="2">
        <f>+VLOOKUP(Precio_diario_frutas[[#This Row],[Unidad de comercialización]],Codigos_kg[],2,0)</f>
        <v>6</v>
      </c>
    </row>
    <row r="1361" spans="1:17" x14ac:dyDescent="0.35">
      <c r="A1361" s="1" t="s">
        <v>178</v>
      </c>
      <c r="B1361" s="3" t="str">
        <f>+VLOOKUP(A1361,Codigos_mercados_mayoristas[],2,0)</f>
        <v>La Araucanía</v>
      </c>
      <c r="C1361" s="4">
        <v>44148</v>
      </c>
      <c r="D1361" s="3">
        <f>+VLOOKUP(A1361,Codigos_mercados_mayoristas[],3,0)</f>
        <v>9</v>
      </c>
      <c r="E1361" s="3"/>
      <c r="F1361" s="3" t="str">
        <f>+VLOOKUP(G1361,Codigos_class_frutas[],2,0)</f>
        <v>Frutos de hueso (carozo)</v>
      </c>
      <c r="G1361" s="3" t="s">
        <v>281</v>
      </c>
      <c r="H1361" s="3" t="s">
        <v>693</v>
      </c>
      <c r="I1361" s="3" t="s">
        <v>19</v>
      </c>
      <c r="J1361" s="2">
        <v>180</v>
      </c>
      <c r="K1361" s="2">
        <v>2600</v>
      </c>
      <c r="L1361" s="2">
        <v>2600</v>
      </c>
      <c r="M1361" s="2">
        <v>2600</v>
      </c>
      <c r="N1361" s="3" t="s">
        <v>227</v>
      </c>
      <c r="O1361" s="9" t="s">
        <v>118</v>
      </c>
      <c r="P1361" s="2">
        <f>+Precio_diario_frutas[[#This Row],[Precio promedio ponderado]]/Q1361</f>
        <v>173.33333333333334</v>
      </c>
      <c r="Q1361" s="2">
        <f>+VLOOKUP(Precio_diario_frutas[[#This Row],[Unidad de comercialización]],Codigos_kg[],2,0)</f>
        <v>15</v>
      </c>
    </row>
    <row r="1362" spans="1:17" x14ac:dyDescent="0.35">
      <c r="A1362" s="1" t="s">
        <v>178</v>
      </c>
      <c r="B1362" s="3" t="str">
        <f>+VLOOKUP(A1362,Codigos_mercados_mayoristas[],2,0)</f>
        <v>La Araucanía</v>
      </c>
      <c r="C1362" s="4">
        <v>44148</v>
      </c>
      <c r="D1362" s="3">
        <f>+VLOOKUP(A1362,Codigos_mercados_mayoristas[],3,0)</f>
        <v>9</v>
      </c>
      <c r="E1362" s="3"/>
      <c r="F1362" s="3" t="str">
        <f>+VLOOKUP(G1362,Codigos_class_frutas[],2,0)</f>
        <v>Otros</v>
      </c>
      <c r="G1362" s="3" t="s">
        <v>209</v>
      </c>
      <c r="H1362" s="3" t="s">
        <v>210</v>
      </c>
      <c r="I1362" s="3" t="s">
        <v>19</v>
      </c>
      <c r="J1362" s="2">
        <v>55</v>
      </c>
      <c r="K1362" s="2">
        <v>2500</v>
      </c>
      <c r="L1362" s="2">
        <v>2500</v>
      </c>
      <c r="M1362" s="2">
        <v>2500</v>
      </c>
      <c r="N1362" s="3" t="s">
        <v>227</v>
      </c>
      <c r="O1362" s="9" t="s">
        <v>139</v>
      </c>
      <c r="P1362" s="2">
        <f>+Precio_diario_frutas[[#This Row],[Precio promedio ponderado]]/Q1362</f>
        <v>166.66666666666666</v>
      </c>
      <c r="Q1362" s="2">
        <f>+VLOOKUP(Precio_diario_frutas[[#This Row],[Unidad de comercialización]],Codigos_kg[],2,0)</f>
        <v>15</v>
      </c>
    </row>
    <row r="1363" spans="1:17" x14ac:dyDescent="0.35">
      <c r="A1363" s="1" t="s">
        <v>178</v>
      </c>
      <c r="B1363" s="3" t="str">
        <f>+VLOOKUP(A1363,Codigos_mercados_mayoristas[],2,0)</f>
        <v>La Araucanía</v>
      </c>
      <c r="C1363" s="4">
        <v>44148</v>
      </c>
      <c r="D1363" s="3">
        <f>+VLOOKUP(A1363,Codigos_mercados_mayoristas[],3,0)</f>
        <v>9</v>
      </c>
      <c r="E1363" s="3"/>
      <c r="F1363" s="3" t="str">
        <f>+VLOOKUP(G1363,Codigos_class_frutas[],2,0)</f>
        <v>Frutos de hueso (carozo)</v>
      </c>
      <c r="G1363" s="3" t="s">
        <v>669</v>
      </c>
      <c r="H1363" s="3" t="s">
        <v>670</v>
      </c>
      <c r="I1363" s="3" t="s">
        <v>19</v>
      </c>
      <c r="J1363" s="2">
        <v>65</v>
      </c>
      <c r="K1363" s="2">
        <v>25000</v>
      </c>
      <c r="L1363" s="2">
        <v>25000</v>
      </c>
      <c r="M1363" s="2">
        <v>25000</v>
      </c>
      <c r="N1363" s="3" t="s">
        <v>220</v>
      </c>
      <c r="O1363" s="9" t="s">
        <v>45</v>
      </c>
      <c r="P1363" s="2">
        <f>+Precio_diario_frutas[[#This Row],[Precio promedio ponderado]]/Q1363</f>
        <v>2500</v>
      </c>
      <c r="Q1363" s="2">
        <f>+VLOOKUP(Precio_diario_frutas[[#This Row],[Unidad de comercialización]],Codigos_kg[],2,0)</f>
        <v>10</v>
      </c>
    </row>
    <row r="1364" spans="1:17" x14ac:dyDescent="0.35">
      <c r="A1364" s="1" t="s">
        <v>178</v>
      </c>
      <c r="B1364" s="3" t="str">
        <f>+VLOOKUP(A1364,Codigos_mercados_mayoristas[],2,0)</f>
        <v>La Araucanía</v>
      </c>
      <c r="C1364" s="4">
        <v>44148</v>
      </c>
      <c r="D1364" s="3">
        <f>+VLOOKUP(A1364,Codigos_mercados_mayoristas[],3,0)</f>
        <v>9</v>
      </c>
      <c r="E1364" s="3"/>
      <c r="F1364" s="3" t="str">
        <f>+VLOOKUP(G1364,Codigos_class_frutas[],2,0)</f>
        <v>Frutos de hueso (carozo)</v>
      </c>
      <c r="G1364" s="3" t="s">
        <v>277</v>
      </c>
      <c r="H1364" s="3" t="s">
        <v>278</v>
      </c>
      <c r="I1364" s="3" t="s">
        <v>19</v>
      </c>
      <c r="J1364" s="2">
        <v>65</v>
      </c>
      <c r="K1364" s="2">
        <v>19000</v>
      </c>
      <c r="L1364" s="2">
        <v>19000</v>
      </c>
      <c r="M1364" s="2">
        <v>19000</v>
      </c>
      <c r="N1364" s="3" t="s">
        <v>279</v>
      </c>
      <c r="O1364" s="9" t="s">
        <v>45</v>
      </c>
      <c r="P1364" s="2">
        <f>+Precio_diario_frutas[[#This Row],[Precio promedio ponderado]]/Q1364</f>
        <v>1900</v>
      </c>
      <c r="Q1364" s="2">
        <f>+VLOOKUP(Precio_diario_frutas[[#This Row],[Unidad de comercialización]],Codigos_kg[],2,0)</f>
        <v>10</v>
      </c>
    </row>
    <row r="1365" spans="1:17" x14ac:dyDescent="0.35">
      <c r="A1365" s="1" t="s">
        <v>178</v>
      </c>
      <c r="B1365" s="3" t="str">
        <f>+VLOOKUP(A1365,Codigos_mercados_mayoristas[],2,0)</f>
        <v>La Araucanía</v>
      </c>
      <c r="C1365" s="4">
        <v>44148</v>
      </c>
      <c r="D1365" s="3">
        <f>+VLOOKUP(A1365,Codigos_mercados_mayoristas[],3,0)</f>
        <v>9</v>
      </c>
      <c r="E1365" s="3"/>
      <c r="F1365" s="3" t="str">
        <f>+VLOOKUP(G1365,Codigos_class_frutas[],2,0)</f>
        <v>Berries</v>
      </c>
      <c r="G1365" s="3" t="s">
        <v>212</v>
      </c>
      <c r="H1365" s="3" t="s">
        <v>12</v>
      </c>
      <c r="I1365" s="3" t="s">
        <v>19</v>
      </c>
      <c r="J1365" s="2">
        <v>305</v>
      </c>
      <c r="K1365" s="2">
        <v>11000</v>
      </c>
      <c r="L1365" s="2">
        <v>10000</v>
      </c>
      <c r="M1365" s="2">
        <v>10508</v>
      </c>
      <c r="N1365" s="3" t="s">
        <v>213</v>
      </c>
      <c r="O1365" s="9" t="s">
        <v>155</v>
      </c>
      <c r="P1365" s="2">
        <f>+Precio_diario_frutas[[#This Row],[Precio promedio ponderado]]/Q1365</f>
        <v>1501.1428571428571</v>
      </c>
      <c r="Q1365" s="2">
        <f>+VLOOKUP(Precio_diario_frutas[[#This Row],[Unidad de comercialización]],Codigos_kg[],2,0)</f>
        <v>7</v>
      </c>
    </row>
    <row r="1366" spans="1:17" x14ac:dyDescent="0.35">
      <c r="A1366" s="1" t="s">
        <v>178</v>
      </c>
      <c r="B1366" s="3" t="str">
        <f>+VLOOKUP(A1366,Codigos_mercados_mayoristas[],2,0)</f>
        <v>La Araucanía</v>
      </c>
      <c r="C1366" s="4">
        <v>44148</v>
      </c>
      <c r="D1366" s="3">
        <f>+VLOOKUP(A1366,Codigos_mercados_mayoristas[],3,0)</f>
        <v>9</v>
      </c>
      <c r="E1366" s="3"/>
      <c r="F1366" s="3" t="str">
        <f>+VLOOKUP(G1366,Codigos_class_frutas[],2,0)</f>
        <v>Berries</v>
      </c>
      <c r="G1366" s="3" t="s">
        <v>212</v>
      </c>
      <c r="H1366" s="3" t="s">
        <v>12</v>
      </c>
      <c r="I1366" s="3" t="s">
        <v>19</v>
      </c>
      <c r="J1366" s="2">
        <v>430</v>
      </c>
      <c r="K1366" s="2">
        <v>11000</v>
      </c>
      <c r="L1366" s="2">
        <v>10000</v>
      </c>
      <c r="M1366" s="2">
        <v>10581</v>
      </c>
      <c r="N1366" s="3" t="s">
        <v>213</v>
      </c>
      <c r="O1366" s="9" t="s">
        <v>109</v>
      </c>
      <c r="P1366" s="2">
        <f>+Precio_diario_frutas[[#This Row],[Precio promedio ponderado]]/Q1366</f>
        <v>1511.5714285714287</v>
      </c>
      <c r="Q1366" s="2">
        <f>+VLOOKUP(Precio_diario_frutas[[#This Row],[Unidad de comercialización]],Codigos_kg[],2,0)</f>
        <v>7</v>
      </c>
    </row>
    <row r="1367" spans="1:17" x14ac:dyDescent="0.35">
      <c r="A1367" s="1" t="s">
        <v>178</v>
      </c>
      <c r="B1367" s="3" t="str">
        <f>+VLOOKUP(A1367,Codigos_mercados_mayoristas[],2,0)</f>
        <v>La Araucanía</v>
      </c>
      <c r="C1367" s="4">
        <v>44148</v>
      </c>
      <c r="D1367" s="3">
        <f>+VLOOKUP(A1367,Codigos_mercados_mayoristas[],3,0)</f>
        <v>9</v>
      </c>
      <c r="E1367" s="3"/>
      <c r="F1367" s="3" t="str">
        <f>+VLOOKUP(G1367,Codigos_class_frutas[],2,0)</f>
        <v>Berries</v>
      </c>
      <c r="G1367" s="3" t="s">
        <v>212</v>
      </c>
      <c r="H1367" s="3" t="s">
        <v>12</v>
      </c>
      <c r="I1367" s="3" t="s">
        <v>19</v>
      </c>
      <c r="J1367" s="2">
        <v>205</v>
      </c>
      <c r="K1367" s="2">
        <v>10000</v>
      </c>
      <c r="L1367" s="2">
        <v>9000</v>
      </c>
      <c r="M1367" s="2">
        <v>9537</v>
      </c>
      <c r="N1367" s="3" t="s">
        <v>678</v>
      </c>
      <c r="O1367" s="9" t="s">
        <v>130</v>
      </c>
      <c r="P1367" s="2">
        <f>+Precio_diario_frutas[[#This Row],[Precio promedio ponderado]]/Q1367</f>
        <v>1362.4285714285713</v>
      </c>
      <c r="Q1367" s="2">
        <f>+VLOOKUP(Precio_diario_frutas[[#This Row],[Unidad de comercialización]],Codigos_kg[],2,0)</f>
        <v>7</v>
      </c>
    </row>
    <row r="1368" spans="1:17" x14ac:dyDescent="0.35">
      <c r="A1368" s="1" t="s">
        <v>178</v>
      </c>
      <c r="B1368" s="3" t="str">
        <f>+VLOOKUP(A1368,Codigos_mercados_mayoristas[],2,0)</f>
        <v>La Araucanía</v>
      </c>
      <c r="C1368" s="4">
        <v>44148</v>
      </c>
      <c r="D1368" s="3">
        <f>+VLOOKUP(A1368,Codigos_mercados_mayoristas[],3,0)</f>
        <v>9</v>
      </c>
      <c r="E1368" s="3"/>
      <c r="F1368" s="3" t="str">
        <f>+VLOOKUP(G1368,Codigos_class_frutas[],2,0)</f>
        <v>Berries</v>
      </c>
      <c r="G1368" s="3" t="s">
        <v>212</v>
      </c>
      <c r="H1368" s="3" t="s">
        <v>12</v>
      </c>
      <c r="I1368" s="3" t="s">
        <v>13</v>
      </c>
      <c r="J1368" s="2">
        <v>125</v>
      </c>
      <c r="K1368" s="2">
        <v>7000</v>
      </c>
      <c r="L1368" s="2">
        <v>7000</v>
      </c>
      <c r="M1368" s="2">
        <v>7000</v>
      </c>
      <c r="N1368" s="3" t="s">
        <v>213</v>
      </c>
      <c r="O1368" s="9" t="s">
        <v>155</v>
      </c>
      <c r="P1368" s="2">
        <f>+Precio_diario_frutas[[#This Row],[Precio promedio ponderado]]/Q1368</f>
        <v>1000</v>
      </c>
      <c r="Q1368" s="2">
        <f>+VLOOKUP(Precio_diario_frutas[[#This Row],[Unidad de comercialización]],Codigos_kg[],2,0)</f>
        <v>7</v>
      </c>
    </row>
    <row r="1369" spans="1:17" x14ac:dyDescent="0.35">
      <c r="A1369" s="1" t="s">
        <v>178</v>
      </c>
      <c r="B1369" s="3" t="str">
        <f>+VLOOKUP(A1369,Codigos_mercados_mayoristas[],2,0)</f>
        <v>La Araucanía</v>
      </c>
      <c r="C1369" s="4">
        <v>44148</v>
      </c>
      <c r="D1369" s="3">
        <f>+VLOOKUP(A1369,Codigos_mercados_mayoristas[],3,0)</f>
        <v>9</v>
      </c>
      <c r="E1369" s="3"/>
      <c r="F1369" s="3" t="str">
        <f>+VLOOKUP(G1369,Codigos_class_frutas[],2,0)</f>
        <v>Berries</v>
      </c>
      <c r="G1369" s="3" t="s">
        <v>212</v>
      </c>
      <c r="H1369" s="3" t="s">
        <v>12</v>
      </c>
      <c r="I1369" s="3" t="s">
        <v>13</v>
      </c>
      <c r="J1369" s="2">
        <v>125</v>
      </c>
      <c r="K1369" s="2">
        <v>7000</v>
      </c>
      <c r="L1369" s="2">
        <v>7000</v>
      </c>
      <c r="M1369" s="2">
        <v>7000</v>
      </c>
      <c r="N1369" s="3" t="s">
        <v>213</v>
      </c>
      <c r="O1369" s="9" t="s">
        <v>109</v>
      </c>
      <c r="P1369" s="2">
        <f>+Precio_diario_frutas[[#This Row],[Precio promedio ponderado]]/Q1369</f>
        <v>1000</v>
      </c>
      <c r="Q1369" s="2">
        <f>+VLOOKUP(Precio_diario_frutas[[#This Row],[Unidad de comercialización]],Codigos_kg[],2,0)</f>
        <v>7</v>
      </c>
    </row>
    <row r="1370" spans="1:17" x14ac:dyDescent="0.35">
      <c r="A1370" s="1" t="s">
        <v>178</v>
      </c>
      <c r="B1370" s="3" t="str">
        <f>+VLOOKUP(A1370,Codigos_mercados_mayoristas[],2,0)</f>
        <v>La Araucanía</v>
      </c>
      <c r="C1370" s="4">
        <v>44148</v>
      </c>
      <c r="D1370" s="3">
        <f>+VLOOKUP(A1370,Codigos_mercados_mayoristas[],3,0)</f>
        <v>9</v>
      </c>
      <c r="E1370" s="3"/>
      <c r="F1370" s="3" t="str">
        <f>+VLOOKUP(G1370,Codigos_class_frutas[],2,0)</f>
        <v>Cítricos</v>
      </c>
      <c r="G1370" s="3" t="s">
        <v>214</v>
      </c>
      <c r="H1370" s="3" t="s">
        <v>12</v>
      </c>
      <c r="I1370" s="3" t="s">
        <v>215</v>
      </c>
      <c r="J1370" s="2">
        <v>265</v>
      </c>
      <c r="K1370" s="2">
        <v>9000</v>
      </c>
      <c r="L1370" s="2">
        <v>8000</v>
      </c>
      <c r="M1370" s="2">
        <v>8415</v>
      </c>
      <c r="N1370" s="3" t="s">
        <v>289</v>
      </c>
      <c r="O1370" s="9" t="s">
        <v>123</v>
      </c>
      <c r="P1370" s="2">
        <f>+Precio_diario_frutas[[#This Row],[Precio promedio ponderado]]/Q1370</f>
        <v>561</v>
      </c>
      <c r="Q1370" s="2">
        <f>+VLOOKUP(Precio_diario_frutas[[#This Row],[Unidad de comercialización]],Codigos_kg[],2,0)</f>
        <v>15</v>
      </c>
    </row>
    <row r="1371" spans="1:17" x14ac:dyDescent="0.35">
      <c r="A1371" s="1" t="s">
        <v>178</v>
      </c>
      <c r="B1371" s="3" t="str">
        <f>+VLOOKUP(A1371,Codigos_mercados_mayoristas[],2,0)</f>
        <v>La Araucanía</v>
      </c>
      <c r="C1371" s="4">
        <v>44148</v>
      </c>
      <c r="D1371" s="3">
        <f>+VLOOKUP(A1371,Codigos_mercados_mayoristas[],3,0)</f>
        <v>9</v>
      </c>
      <c r="E1371" s="3"/>
      <c r="F1371" s="3" t="str">
        <f>+VLOOKUP(G1371,Codigos_class_frutas[],2,0)</f>
        <v>Cítricos</v>
      </c>
      <c r="G1371" s="3" t="s">
        <v>214</v>
      </c>
      <c r="H1371" s="3" t="s">
        <v>12</v>
      </c>
      <c r="I1371" s="3" t="s">
        <v>215</v>
      </c>
      <c r="J1371" s="2">
        <v>165</v>
      </c>
      <c r="K1371" s="2">
        <v>11000</v>
      </c>
      <c r="L1371" s="2">
        <v>11000</v>
      </c>
      <c r="M1371" s="2">
        <v>11000</v>
      </c>
      <c r="N1371" s="3" t="s">
        <v>56</v>
      </c>
      <c r="O1371" s="9" t="s">
        <v>123</v>
      </c>
      <c r="P1371" s="2">
        <f>+Precio_diario_frutas[[#This Row],[Precio promedio ponderado]]/Q1371</f>
        <v>611.11111111111109</v>
      </c>
      <c r="Q1371" s="2">
        <f>+VLOOKUP(Precio_diario_frutas[[#This Row],[Unidad de comercialización]],Codigos_kg[],2,0)</f>
        <v>18</v>
      </c>
    </row>
    <row r="1372" spans="1:17" x14ac:dyDescent="0.35">
      <c r="A1372" s="1" t="s">
        <v>178</v>
      </c>
      <c r="B1372" s="3" t="str">
        <f>+VLOOKUP(A1372,Codigos_mercados_mayoristas[],2,0)</f>
        <v>La Araucanía</v>
      </c>
      <c r="C1372" s="4">
        <v>44148</v>
      </c>
      <c r="D1372" s="3">
        <f>+VLOOKUP(A1372,Codigos_mercados_mayoristas[],3,0)</f>
        <v>9</v>
      </c>
      <c r="E1372" s="3"/>
      <c r="F1372" s="3" t="str">
        <f>+VLOOKUP(G1372,Codigos_class_frutas[],2,0)</f>
        <v>Cítricos</v>
      </c>
      <c r="G1372" s="3" t="s">
        <v>214</v>
      </c>
      <c r="H1372" s="3" t="s">
        <v>12</v>
      </c>
      <c r="I1372" s="3" t="s">
        <v>215</v>
      </c>
      <c r="J1372" s="2">
        <v>310</v>
      </c>
      <c r="K1372" s="2">
        <v>8000</v>
      </c>
      <c r="L1372" s="2">
        <v>7000</v>
      </c>
      <c r="M1372" s="2">
        <v>7597</v>
      </c>
      <c r="N1372" s="3" t="s">
        <v>117</v>
      </c>
      <c r="O1372" s="9" t="s">
        <v>123</v>
      </c>
      <c r="P1372" s="2">
        <f>+Precio_diario_frutas[[#This Row],[Precio promedio ponderado]]/Q1372</f>
        <v>506.46666666666664</v>
      </c>
      <c r="Q1372" s="2">
        <f>+VLOOKUP(Precio_diario_frutas[[#This Row],[Unidad de comercialización]],Codigos_kg[],2,0)</f>
        <v>15</v>
      </c>
    </row>
    <row r="1373" spans="1:17" x14ac:dyDescent="0.35">
      <c r="A1373" s="1" t="s">
        <v>178</v>
      </c>
      <c r="B1373" s="3" t="str">
        <f>+VLOOKUP(A1373,Codigos_mercados_mayoristas[],2,0)</f>
        <v>La Araucanía</v>
      </c>
      <c r="C1373" s="4">
        <v>44148</v>
      </c>
      <c r="D1373" s="3">
        <f>+VLOOKUP(A1373,Codigos_mercados_mayoristas[],3,0)</f>
        <v>9</v>
      </c>
      <c r="E1373" s="3"/>
      <c r="F1373" s="3" t="str">
        <f>+VLOOKUP(G1373,Codigos_class_frutas[],2,0)</f>
        <v>Cítricos</v>
      </c>
      <c r="G1373" s="3" t="s">
        <v>214</v>
      </c>
      <c r="H1373" s="3" t="s">
        <v>694</v>
      </c>
      <c r="I1373" s="3" t="s">
        <v>19</v>
      </c>
      <c r="J1373" s="2">
        <v>45</v>
      </c>
      <c r="K1373" s="2">
        <v>40000</v>
      </c>
      <c r="L1373" s="2">
        <v>40000</v>
      </c>
      <c r="M1373" s="2">
        <v>40000</v>
      </c>
      <c r="N1373" s="3" t="s">
        <v>695</v>
      </c>
      <c r="O1373" s="9" t="s">
        <v>34</v>
      </c>
      <c r="P1373" s="2">
        <f>+Precio_diario_frutas[[#This Row],[Precio promedio ponderado]]/Q1373</f>
        <v>1666.6666666666667</v>
      </c>
      <c r="Q1373" s="2">
        <f>+VLOOKUP(Precio_diario_frutas[[#This Row],[Unidad de comercialización]],Codigos_kg[],2,0)</f>
        <v>24</v>
      </c>
    </row>
    <row r="1374" spans="1:17" x14ac:dyDescent="0.35">
      <c r="A1374" s="1" t="s">
        <v>178</v>
      </c>
      <c r="B1374" s="3" t="str">
        <f>+VLOOKUP(A1374,Codigos_mercados_mayoristas[],2,0)</f>
        <v>La Araucanía</v>
      </c>
      <c r="C1374" s="4">
        <v>44148</v>
      </c>
      <c r="D1374" s="3">
        <f>+VLOOKUP(A1374,Codigos_mercados_mayoristas[],3,0)</f>
        <v>9</v>
      </c>
      <c r="E1374" s="3"/>
      <c r="F1374" s="3" t="str">
        <f>+VLOOKUP(G1374,Codigos_class_frutas[],2,0)</f>
        <v>Cítricos</v>
      </c>
      <c r="G1374" s="3" t="s">
        <v>214</v>
      </c>
      <c r="H1374" s="3" t="s">
        <v>696</v>
      </c>
      <c r="I1374" s="3" t="s">
        <v>19</v>
      </c>
      <c r="J1374" s="2">
        <v>30</v>
      </c>
      <c r="K1374" s="2">
        <v>40000</v>
      </c>
      <c r="L1374" s="2">
        <v>40000</v>
      </c>
      <c r="M1374" s="2">
        <v>40000</v>
      </c>
      <c r="N1374" s="3" t="s">
        <v>695</v>
      </c>
      <c r="O1374" s="9" t="s">
        <v>34</v>
      </c>
      <c r="P1374" s="2">
        <f>+Precio_diario_frutas[[#This Row],[Precio promedio ponderado]]/Q1374</f>
        <v>1666.6666666666667</v>
      </c>
      <c r="Q1374" s="2">
        <f>+VLOOKUP(Precio_diario_frutas[[#This Row],[Unidad de comercialización]],Codigos_kg[],2,0)</f>
        <v>24</v>
      </c>
    </row>
    <row r="1375" spans="1:17" x14ac:dyDescent="0.35">
      <c r="A1375" s="1" t="s">
        <v>178</v>
      </c>
      <c r="B1375" s="3" t="str">
        <f>+VLOOKUP(A1375,Codigos_mercados_mayoristas[],2,0)</f>
        <v>La Araucanía</v>
      </c>
      <c r="C1375" s="4">
        <v>44148</v>
      </c>
      <c r="D1375" s="3">
        <f>+VLOOKUP(A1375,Codigos_mercados_mayoristas[],3,0)</f>
        <v>9</v>
      </c>
      <c r="E1375" s="3"/>
      <c r="F1375" s="3" t="str">
        <f>+VLOOKUP(G1375,Codigos_class_frutas[],2,0)</f>
        <v>Cítricos</v>
      </c>
      <c r="G1375" s="3" t="s">
        <v>218</v>
      </c>
      <c r="H1375" s="3" t="s">
        <v>219</v>
      </c>
      <c r="I1375" s="3" t="s">
        <v>19</v>
      </c>
      <c r="J1375" s="2">
        <v>305</v>
      </c>
      <c r="K1375" s="2">
        <v>10000</v>
      </c>
      <c r="L1375" s="2">
        <v>9000</v>
      </c>
      <c r="M1375" s="2">
        <v>9164</v>
      </c>
      <c r="N1375" s="3" t="s">
        <v>220</v>
      </c>
      <c r="O1375" s="9" t="s">
        <v>123</v>
      </c>
      <c r="P1375" s="2">
        <f>+Precio_diario_frutas[[#This Row],[Precio promedio ponderado]]/Q1375</f>
        <v>916.4</v>
      </c>
      <c r="Q1375" s="2">
        <f>+VLOOKUP(Precio_diario_frutas[[#This Row],[Unidad de comercialización]],Codigos_kg[],2,0)</f>
        <v>10</v>
      </c>
    </row>
    <row r="1376" spans="1:17" x14ac:dyDescent="0.35">
      <c r="A1376" s="1" t="s">
        <v>178</v>
      </c>
      <c r="B1376" s="3" t="str">
        <f>+VLOOKUP(A1376,Codigos_mercados_mayoristas[],2,0)</f>
        <v>La Araucanía</v>
      </c>
      <c r="C1376" s="4">
        <v>44148</v>
      </c>
      <c r="D1376" s="3">
        <f>+VLOOKUP(A1376,Codigos_mercados_mayoristas[],3,0)</f>
        <v>9</v>
      </c>
      <c r="E1376" s="3"/>
      <c r="F1376" s="3" t="str">
        <f>+VLOOKUP(G1376,Codigos_class_frutas[],2,0)</f>
        <v>Tropicales y subtropicales</v>
      </c>
      <c r="G1376" s="3" t="s">
        <v>229</v>
      </c>
      <c r="H1376" s="3" t="s">
        <v>12</v>
      </c>
      <c r="I1376" s="3" t="s">
        <v>19</v>
      </c>
      <c r="J1376" s="2">
        <v>265</v>
      </c>
      <c r="K1376" s="2">
        <v>8500</v>
      </c>
      <c r="L1376" s="2">
        <v>8000</v>
      </c>
      <c r="M1376" s="2">
        <v>8208</v>
      </c>
      <c r="N1376" s="3" t="s">
        <v>230</v>
      </c>
      <c r="O1376" s="9" t="s">
        <v>34</v>
      </c>
      <c r="P1376" s="2">
        <f>+Precio_diario_frutas[[#This Row],[Precio promedio ponderado]]/Q1376</f>
        <v>2052</v>
      </c>
      <c r="Q1376" s="2">
        <f>+VLOOKUP(Precio_diario_frutas[[#This Row],[Unidad de comercialización]],Codigos_kg[],2,0)</f>
        <v>4</v>
      </c>
    </row>
    <row r="1377" spans="1:17" x14ac:dyDescent="0.35">
      <c r="A1377" s="1" t="s">
        <v>178</v>
      </c>
      <c r="B1377" s="3" t="str">
        <f>+VLOOKUP(A1377,Codigos_mercados_mayoristas[],2,0)</f>
        <v>La Araucanía</v>
      </c>
      <c r="C1377" s="4">
        <v>44148</v>
      </c>
      <c r="D1377" s="3">
        <f>+VLOOKUP(A1377,Codigos_mercados_mayoristas[],3,0)</f>
        <v>9</v>
      </c>
      <c r="E1377" s="3"/>
      <c r="F1377" s="3" t="str">
        <f>+VLOOKUP(G1377,Codigos_class_frutas[],2,0)</f>
        <v>Frutos de pepita</v>
      </c>
      <c r="G1377" s="3" t="s">
        <v>231</v>
      </c>
      <c r="H1377" s="3" t="s">
        <v>697</v>
      </c>
      <c r="I1377" s="3" t="s">
        <v>19</v>
      </c>
      <c r="J1377" s="2">
        <v>95</v>
      </c>
      <c r="K1377" s="2">
        <v>12000</v>
      </c>
      <c r="L1377" s="2">
        <v>12000</v>
      </c>
      <c r="M1377" s="2">
        <v>12000</v>
      </c>
      <c r="N1377" s="3" t="s">
        <v>286</v>
      </c>
      <c r="O1377" s="9" t="s">
        <v>109</v>
      </c>
      <c r="P1377" s="2">
        <f>+Precio_diario_frutas[[#This Row],[Precio promedio ponderado]]/Q1377</f>
        <v>800</v>
      </c>
      <c r="Q1377" s="2">
        <f>+VLOOKUP(Precio_diario_frutas[[#This Row],[Unidad de comercialización]],Codigos_kg[],2,0)</f>
        <v>15</v>
      </c>
    </row>
    <row r="1378" spans="1:17" x14ac:dyDescent="0.35">
      <c r="A1378" s="1" t="s">
        <v>178</v>
      </c>
      <c r="B1378" s="3" t="str">
        <f>+VLOOKUP(A1378,Codigos_mercados_mayoristas[],2,0)</f>
        <v>La Araucanía</v>
      </c>
      <c r="C1378" s="4">
        <v>44148</v>
      </c>
      <c r="D1378" s="3">
        <f>+VLOOKUP(A1378,Codigos_mercados_mayoristas[],3,0)</f>
        <v>9</v>
      </c>
      <c r="E1378" s="3"/>
      <c r="F1378" s="3" t="str">
        <f>+VLOOKUP(G1378,Codigos_class_frutas[],2,0)</f>
        <v>Frutos de pepita</v>
      </c>
      <c r="G1378" s="3" t="s">
        <v>231</v>
      </c>
      <c r="H1378" s="3" t="s">
        <v>232</v>
      </c>
      <c r="I1378" s="3" t="s">
        <v>284</v>
      </c>
      <c r="J1378" s="2">
        <v>195</v>
      </c>
      <c r="K1378" s="2">
        <v>18000</v>
      </c>
      <c r="L1378" s="2">
        <v>18000</v>
      </c>
      <c r="M1378" s="2">
        <v>18000</v>
      </c>
      <c r="N1378" s="3" t="s">
        <v>285</v>
      </c>
      <c r="O1378" s="9" t="s">
        <v>123</v>
      </c>
      <c r="P1378" s="2">
        <f>+Precio_diario_frutas[[#This Row],[Precio promedio ponderado]]/Q1378</f>
        <v>1000</v>
      </c>
      <c r="Q1378" s="2">
        <f>+VLOOKUP(Precio_diario_frutas[[#This Row],[Unidad de comercialización]],Codigos_kg[],2,0)</f>
        <v>18</v>
      </c>
    </row>
    <row r="1379" spans="1:17" x14ac:dyDescent="0.35">
      <c r="A1379" s="1" t="s">
        <v>178</v>
      </c>
      <c r="B1379" s="3" t="str">
        <f>+VLOOKUP(A1379,Codigos_mercados_mayoristas[],2,0)</f>
        <v>La Araucanía</v>
      </c>
      <c r="C1379" s="4">
        <v>44148</v>
      </c>
      <c r="D1379" s="3">
        <f>+VLOOKUP(A1379,Codigos_mercados_mayoristas[],3,0)</f>
        <v>9</v>
      </c>
      <c r="E1379" s="3"/>
      <c r="F1379" s="3" t="str">
        <f>+VLOOKUP(G1379,Codigos_class_frutas[],2,0)</f>
        <v>Frutos de pepita</v>
      </c>
      <c r="G1379" s="3" t="s">
        <v>231</v>
      </c>
      <c r="H1379" s="3" t="s">
        <v>232</v>
      </c>
      <c r="I1379" s="3" t="s">
        <v>294</v>
      </c>
      <c r="J1379" s="2">
        <v>125</v>
      </c>
      <c r="K1379" s="2">
        <v>16000</v>
      </c>
      <c r="L1379" s="2">
        <v>16000</v>
      </c>
      <c r="M1379" s="2">
        <v>16000</v>
      </c>
      <c r="N1379" s="3" t="s">
        <v>285</v>
      </c>
      <c r="O1379" s="9" t="s">
        <v>123</v>
      </c>
      <c r="P1379" s="2">
        <f>+Precio_diario_frutas[[#This Row],[Precio promedio ponderado]]/Q1379</f>
        <v>888.88888888888891</v>
      </c>
      <c r="Q1379" s="2">
        <f>+VLOOKUP(Precio_diario_frutas[[#This Row],[Unidad de comercialización]],Codigos_kg[],2,0)</f>
        <v>18</v>
      </c>
    </row>
    <row r="1380" spans="1:17" x14ac:dyDescent="0.35">
      <c r="A1380" s="1" t="s">
        <v>178</v>
      </c>
      <c r="B1380" s="3" t="str">
        <f>+VLOOKUP(A1380,Codigos_mercados_mayoristas[],2,0)</f>
        <v>La Araucanía</v>
      </c>
      <c r="C1380" s="4">
        <v>44148</v>
      </c>
      <c r="D1380" s="3">
        <f>+VLOOKUP(A1380,Codigos_mercados_mayoristas[],3,0)</f>
        <v>9</v>
      </c>
      <c r="E1380" s="3"/>
      <c r="F1380" s="3" t="str">
        <f>+VLOOKUP(G1380,Codigos_class_frutas[],2,0)</f>
        <v>Frutos de pepita</v>
      </c>
      <c r="G1380" s="3" t="s">
        <v>231</v>
      </c>
      <c r="H1380" s="3" t="s">
        <v>232</v>
      </c>
      <c r="I1380" s="3" t="s">
        <v>19</v>
      </c>
      <c r="J1380" s="2">
        <v>75</v>
      </c>
      <c r="K1380" s="2">
        <v>12000</v>
      </c>
      <c r="L1380" s="2">
        <v>12000</v>
      </c>
      <c r="M1380" s="2">
        <v>12000</v>
      </c>
      <c r="N1380" s="3" t="s">
        <v>261</v>
      </c>
      <c r="O1380" s="9" t="s">
        <v>292</v>
      </c>
      <c r="P1380" s="2">
        <f>+Precio_diario_frutas[[#This Row],[Precio promedio ponderado]]/Q1380</f>
        <v>800</v>
      </c>
      <c r="Q1380" s="2">
        <f>+VLOOKUP(Precio_diario_frutas[[#This Row],[Unidad de comercialización]],Codigos_kg[],2,0)</f>
        <v>15</v>
      </c>
    </row>
    <row r="1381" spans="1:17" x14ac:dyDescent="0.35">
      <c r="A1381" s="1" t="s">
        <v>178</v>
      </c>
      <c r="B1381" s="3" t="str">
        <f>+VLOOKUP(A1381,Codigos_mercados_mayoristas[],2,0)</f>
        <v>La Araucanía</v>
      </c>
      <c r="C1381" s="4">
        <v>44148</v>
      </c>
      <c r="D1381" s="3">
        <f>+VLOOKUP(A1381,Codigos_mercados_mayoristas[],3,0)</f>
        <v>9</v>
      </c>
      <c r="E1381" s="3"/>
      <c r="F1381" s="3" t="str">
        <f>+VLOOKUP(G1381,Codigos_class_frutas[],2,0)</f>
        <v>Frutos de pepita</v>
      </c>
      <c r="G1381" s="3" t="s">
        <v>231</v>
      </c>
      <c r="H1381" s="3" t="s">
        <v>232</v>
      </c>
      <c r="I1381" s="3" t="s">
        <v>19</v>
      </c>
      <c r="J1381" s="2">
        <v>65</v>
      </c>
      <c r="K1381" s="2">
        <v>13000</v>
      </c>
      <c r="L1381" s="2">
        <v>13000</v>
      </c>
      <c r="M1381" s="2">
        <v>13000</v>
      </c>
      <c r="N1381" s="3" t="s">
        <v>261</v>
      </c>
      <c r="O1381" s="9" t="s">
        <v>109</v>
      </c>
      <c r="P1381" s="2">
        <f>+Precio_diario_frutas[[#This Row],[Precio promedio ponderado]]/Q1381</f>
        <v>866.66666666666663</v>
      </c>
      <c r="Q1381" s="2">
        <f>+VLOOKUP(Precio_diario_frutas[[#This Row],[Unidad de comercialización]],Codigos_kg[],2,0)</f>
        <v>15</v>
      </c>
    </row>
    <row r="1382" spans="1:17" x14ac:dyDescent="0.35">
      <c r="A1382" s="1" t="s">
        <v>178</v>
      </c>
      <c r="B1382" s="3" t="str">
        <f>+VLOOKUP(A1382,Codigos_mercados_mayoristas[],2,0)</f>
        <v>La Araucanía</v>
      </c>
      <c r="C1382" s="4">
        <v>44148</v>
      </c>
      <c r="D1382" s="3">
        <f>+VLOOKUP(A1382,Codigos_mercados_mayoristas[],3,0)</f>
        <v>9</v>
      </c>
      <c r="E1382" s="3"/>
      <c r="F1382" s="3" t="str">
        <f>+VLOOKUP(G1382,Codigos_class_frutas[],2,0)</f>
        <v>Frutos de pepita</v>
      </c>
      <c r="G1382" s="3" t="s">
        <v>231</v>
      </c>
      <c r="H1382" s="3" t="s">
        <v>232</v>
      </c>
      <c r="I1382" s="3" t="s">
        <v>19</v>
      </c>
      <c r="J1382" s="2">
        <v>15</v>
      </c>
      <c r="K1382" s="2">
        <v>220000</v>
      </c>
      <c r="L1382" s="2">
        <v>220000</v>
      </c>
      <c r="M1382" s="2">
        <v>220000</v>
      </c>
      <c r="N1382" s="3" t="s">
        <v>223</v>
      </c>
      <c r="O1382" s="9" t="s">
        <v>123</v>
      </c>
      <c r="P1382" s="2">
        <f>+Precio_diario_frutas[[#This Row],[Precio promedio ponderado]]/Q1382</f>
        <v>550</v>
      </c>
      <c r="Q1382" s="2">
        <f>+VLOOKUP(Precio_diario_frutas[[#This Row],[Unidad de comercialización]],Codigos_kg[],2,0)</f>
        <v>400</v>
      </c>
    </row>
    <row r="1383" spans="1:17" x14ac:dyDescent="0.35">
      <c r="A1383" s="1" t="s">
        <v>178</v>
      </c>
      <c r="B1383" s="3" t="str">
        <f>+VLOOKUP(A1383,Codigos_mercados_mayoristas[],2,0)</f>
        <v>La Araucanía</v>
      </c>
      <c r="C1383" s="4">
        <v>44148</v>
      </c>
      <c r="D1383" s="3">
        <f>+VLOOKUP(A1383,Codigos_mercados_mayoristas[],3,0)</f>
        <v>9</v>
      </c>
      <c r="E1383" s="3"/>
      <c r="F1383" s="3" t="str">
        <f>+VLOOKUP(G1383,Codigos_class_frutas[],2,0)</f>
        <v>Frutos de pepita</v>
      </c>
      <c r="G1383" s="3" t="s">
        <v>231</v>
      </c>
      <c r="H1383" s="3" t="s">
        <v>236</v>
      </c>
      <c r="I1383" s="3" t="s">
        <v>284</v>
      </c>
      <c r="J1383" s="2">
        <v>110</v>
      </c>
      <c r="K1383" s="2">
        <v>18000</v>
      </c>
      <c r="L1383" s="2">
        <v>18000</v>
      </c>
      <c r="M1383" s="2">
        <v>18000</v>
      </c>
      <c r="N1383" s="3" t="s">
        <v>285</v>
      </c>
      <c r="O1383" s="9" t="s">
        <v>123</v>
      </c>
      <c r="P1383" s="2">
        <f>+Precio_diario_frutas[[#This Row],[Precio promedio ponderado]]/Q1383</f>
        <v>1000</v>
      </c>
      <c r="Q1383" s="2">
        <f>+VLOOKUP(Precio_diario_frutas[[#This Row],[Unidad de comercialización]],Codigos_kg[],2,0)</f>
        <v>18</v>
      </c>
    </row>
    <row r="1384" spans="1:17" x14ac:dyDescent="0.35">
      <c r="A1384" s="1" t="s">
        <v>178</v>
      </c>
      <c r="B1384" s="3" t="str">
        <f>+VLOOKUP(A1384,Codigos_mercados_mayoristas[],2,0)</f>
        <v>La Araucanía</v>
      </c>
      <c r="C1384" s="4">
        <v>44148</v>
      </c>
      <c r="D1384" s="3">
        <f>+VLOOKUP(A1384,Codigos_mercados_mayoristas[],3,0)</f>
        <v>9</v>
      </c>
      <c r="E1384" s="3"/>
      <c r="F1384" s="3" t="str">
        <f>+VLOOKUP(G1384,Codigos_class_frutas[],2,0)</f>
        <v>Frutos de pepita</v>
      </c>
      <c r="G1384" s="3" t="s">
        <v>231</v>
      </c>
      <c r="H1384" s="3" t="s">
        <v>236</v>
      </c>
      <c r="I1384" s="3" t="s">
        <v>19</v>
      </c>
      <c r="J1384" s="2">
        <v>85</v>
      </c>
      <c r="K1384" s="2">
        <v>13000</v>
      </c>
      <c r="L1384" s="2">
        <v>13000</v>
      </c>
      <c r="M1384" s="2">
        <v>13000</v>
      </c>
      <c r="N1384" s="3" t="s">
        <v>286</v>
      </c>
      <c r="O1384" s="9" t="s">
        <v>109</v>
      </c>
      <c r="P1384" s="2">
        <f>+Precio_diario_frutas[[#This Row],[Precio promedio ponderado]]/Q1384</f>
        <v>866.66666666666663</v>
      </c>
      <c r="Q1384" s="2">
        <f>+VLOOKUP(Precio_diario_frutas[[#This Row],[Unidad de comercialización]],Codigos_kg[],2,0)</f>
        <v>15</v>
      </c>
    </row>
    <row r="1385" spans="1:17" x14ac:dyDescent="0.35">
      <c r="A1385" s="1" t="s">
        <v>178</v>
      </c>
      <c r="B1385" s="3" t="str">
        <f>+VLOOKUP(A1385,Codigos_mercados_mayoristas[],2,0)</f>
        <v>La Araucanía</v>
      </c>
      <c r="C1385" s="4">
        <v>44148</v>
      </c>
      <c r="D1385" s="3">
        <f>+VLOOKUP(A1385,Codigos_mercados_mayoristas[],3,0)</f>
        <v>9</v>
      </c>
      <c r="E1385" s="3"/>
      <c r="F1385" s="3" t="str">
        <f>+VLOOKUP(G1385,Codigos_class_frutas[],2,0)</f>
        <v>Frutos de pepita</v>
      </c>
      <c r="G1385" s="3" t="s">
        <v>231</v>
      </c>
      <c r="H1385" s="3" t="s">
        <v>237</v>
      </c>
      <c r="I1385" s="3" t="s">
        <v>19</v>
      </c>
      <c r="J1385" s="2">
        <v>155</v>
      </c>
      <c r="K1385" s="2">
        <v>12000</v>
      </c>
      <c r="L1385" s="2">
        <v>12000</v>
      </c>
      <c r="M1385" s="2">
        <v>12000</v>
      </c>
      <c r="N1385" s="3" t="s">
        <v>286</v>
      </c>
      <c r="O1385" s="9" t="s">
        <v>292</v>
      </c>
      <c r="P1385" s="2">
        <f>+Precio_diario_frutas[[#This Row],[Precio promedio ponderado]]/Q1385</f>
        <v>800</v>
      </c>
      <c r="Q1385" s="2">
        <f>+VLOOKUP(Precio_diario_frutas[[#This Row],[Unidad de comercialización]],Codigos_kg[],2,0)</f>
        <v>15</v>
      </c>
    </row>
    <row r="1386" spans="1:17" x14ac:dyDescent="0.35">
      <c r="A1386" s="1" t="s">
        <v>178</v>
      </c>
      <c r="B1386" s="3" t="str">
        <f>+VLOOKUP(A1386,Codigos_mercados_mayoristas[],2,0)</f>
        <v>La Araucanía</v>
      </c>
      <c r="C1386" s="4">
        <v>44148</v>
      </c>
      <c r="D1386" s="3">
        <f>+VLOOKUP(A1386,Codigos_mercados_mayoristas[],3,0)</f>
        <v>9</v>
      </c>
      <c r="E1386" s="3"/>
      <c r="F1386" s="3" t="str">
        <f>+VLOOKUP(G1386,Codigos_class_frutas[],2,0)</f>
        <v>Frutos de pepita</v>
      </c>
      <c r="G1386" s="3" t="s">
        <v>231</v>
      </c>
      <c r="H1386" s="3" t="s">
        <v>237</v>
      </c>
      <c r="I1386" s="3" t="s">
        <v>16</v>
      </c>
      <c r="J1386" s="2">
        <v>12</v>
      </c>
      <c r="K1386" s="2">
        <v>150000</v>
      </c>
      <c r="L1386" s="2">
        <v>150000</v>
      </c>
      <c r="M1386" s="2">
        <v>150000</v>
      </c>
      <c r="N1386" s="3" t="s">
        <v>223</v>
      </c>
      <c r="O1386" s="9" t="s">
        <v>123</v>
      </c>
      <c r="P1386" s="2">
        <f>+Precio_diario_frutas[[#This Row],[Precio promedio ponderado]]/Q1386</f>
        <v>375</v>
      </c>
      <c r="Q1386" s="2">
        <f>+VLOOKUP(Precio_diario_frutas[[#This Row],[Unidad de comercialización]],Codigos_kg[],2,0)</f>
        <v>400</v>
      </c>
    </row>
    <row r="1387" spans="1:17" x14ac:dyDescent="0.35">
      <c r="A1387" s="1" t="s">
        <v>178</v>
      </c>
      <c r="B1387" s="3" t="str">
        <f>+VLOOKUP(A1387,Codigos_mercados_mayoristas[],2,0)</f>
        <v>La Araucanía</v>
      </c>
      <c r="C1387" s="4">
        <v>44148</v>
      </c>
      <c r="D1387" s="3">
        <f>+VLOOKUP(A1387,Codigos_mercados_mayoristas[],3,0)</f>
        <v>9</v>
      </c>
      <c r="E1387" s="3"/>
      <c r="F1387" s="3" t="str">
        <f>+VLOOKUP(G1387,Codigos_class_frutas[],2,0)</f>
        <v>Cítricos</v>
      </c>
      <c r="G1387" s="3" t="s">
        <v>221</v>
      </c>
      <c r="H1387" s="3" t="s">
        <v>224</v>
      </c>
      <c r="I1387" s="3" t="s">
        <v>19</v>
      </c>
      <c r="J1387" s="2">
        <v>185</v>
      </c>
      <c r="K1387" s="2">
        <v>16000</v>
      </c>
      <c r="L1387" s="2">
        <v>15000</v>
      </c>
      <c r="M1387" s="2">
        <v>15595</v>
      </c>
      <c r="N1387" s="3" t="s">
        <v>261</v>
      </c>
      <c r="O1387" s="9" t="s">
        <v>123</v>
      </c>
      <c r="P1387" s="2">
        <f>+Precio_diario_frutas[[#This Row],[Precio promedio ponderado]]/Q1387</f>
        <v>1039.6666666666667</v>
      </c>
      <c r="Q1387" s="2">
        <f>+VLOOKUP(Precio_diario_frutas[[#This Row],[Unidad de comercialización]],Codigos_kg[],2,0)</f>
        <v>15</v>
      </c>
    </row>
    <row r="1388" spans="1:17" x14ac:dyDescent="0.35">
      <c r="A1388" s="1" t="s">
        <v>178</v>
      </c>
      <c r="B1388" s="3" t="str">
        <f>+VLOOKUP(A1388,Codigos_mercados_mayoristas[],2,0)</f>
        <v>La Araucanía</v>
      </c>
      <c r="C1388" s="4">
        <v>44148</v>
      </c>
      <c r="D1388" s="3">
        <f>+VLOOKUP(A1388,Codigos_mercados_mayoristas[],3,0)</f>
        <v>9</v>
      </c>
      <c r="E1388" s="3"/>
      <c r="F1388" s="3" t="str">
        <f>+VLOOKUP(G1388,Codigos_class_frutas[],2,0)</f>
        <v>Cítricos</v>
      </c>
      <c r="G1388" s="3" t="s">
        <v>221</v>
      </c>
      <c r="H1388" s="3" t="s">
        <v>224</v>
      </c>
      <c r="I1388" s="3" t="s">
        <v>19</v>
      </c>
      <c r="J1388" s="2">
        <v>8</v>
      </c>
      <c r="K1388" s="2">
        <v>350000</v>
      </c>
      <c r="L1388" s="2">
        <v>350000</v>
      </c>
      <c r="M1388" s="2">
        <v>350000</v>
      </c>
      <c r="N1388" s="3" t="s">
        <v>270</v>
      </c>
      <c r="O1388" s="9" t="s">
        <v>123</v>
      </c>
      <c r="P1388" s="2">
        <f>+Precio_diario_frutas[[#This Row],[Precio promedio ponderado]]/Q1388</f>
        <v>777.77777777777783</v>
      </c>
      <c r="Q1388" s="2">
        <f>+VLOOKUP(Precio_diario_frutas[[#This Row],[Unidad de comercialización]],Codigos_kg[],2,0)</f>
        <v>450</v>
      </c>
    </row>
    <row r="1389" spans="1:17" x14ac:dyDescent="0.35">
      <c r="A1389" s="1" t="s">
        <v>178</v>
      </c>
      <c r="B1389" s="3" t="str">
        <f>+VLOOKUP(A1389,Codigos_mercados_mayoristas[],2,0)</f>
        <v>La Araucanía</v>
      </c>
      <c r="C1389" s="4">
        <v>44148</v>
      </c>
      <c r="D1389" s="3">
        <f>+VLOOKUP(A1389,Codigos_mercados_mayoristas[],3,0)</f>
        <v>9</v>
      </c>
      <c r="E1389" s="3"/>
      <c r="F1389" s="3" t="str">
        <f>+VLOOKUP(G1389,Codigos_class_frutas[],2,0)</f>
        <v>Frutos de hueso (carozo)</v>
      </c>
      <c r="G1389" s="3" t="s">
        <v>665</v>
      </c>
      <c r="H1389" s="3" t="s">
        <v>666</v>
      </c>
      <c r="I1389" s="3" t="s">
        <v>200</v>
      </c>
      <c r="J1389" s="2">
        <v>35</v>
      </c>
      <c r="K1389" s="2">
        <v>25000</v>
      </c>
      <c r="L1389" s="2">
        <v>25000</v>
      </c>
      <c r="M1389" s="2">
        <v>25000</v>
      </c>
      <c r="N1389" s="3" t="s">
        <v>279</v>
      </c>
      <c r="O1389" s="9" t="s">
        <v>45</v>
      </c>
      <c r="P1389" s="2">
        <f>+Precio_diario_frutas[[#This Row],[Precio promedio ponderado]]/Q1389</f>
        <v>2500</v>
      </c>
      <c r="Q1389" s="2">
        <f>+VLOOKUP(Precio_diario_frutas[[#This Row],[Unidad de comercialización]],Codigos_kg[],2,0)</f>
        <v>10</v>
      </c>
    </row>
    <row r="1390" spans="1:17" x14ac:dyDescent="0.35">
      <c r="A1390" s="1" t="s">
        <v>178</v>
      </c>
      <c r="B1390" s="3" t="str">
        <f>+VLOOKUP(A1390,Codigos_mercados_mayoristas[],2,0)</f>
        <v>La Araucanía</v>
      </c>
      <c r="C1390" s="4">
        <v>44148</v>
      </c>
      <c r="D1390" s="3">
        <f>+VLOOKUP(A1390,Codigos_mercados_mayoristas[],3,0)</f>
        <v>9</v>
      </c>
      <c r="E1390" s="3"/>
      <c r="F1390" s="3" t="str">
        <f>+VLOOKUP(G1390,Codigos_class_frutas[],2,0)</f>
        <v>Frutos de hueso (carozo)</v>
      </c>
      <c r="G1390" s="3" t="s">
        <v>665</v>
      </c>
      <c r="H1390" s="3" t="s">
        <v>666</v>
      </c>
      <c r="I1390" s="3" t="s">
        <v>200</v>
      </c>
      <c r="J1390" s="2">
        <v>55</v>
      </c>
      <c r="K1390" s="2">
        <v>35000</v>
      </c>
      <c r="L1390" s="2">
        <v>35000</v>
      </c>
      <c r="M1390" s="2">
        <v>35000</v>
      </c>
      <c r="N1390" s="3" t="s">
        <v>251</v>
      </c>
      <c r="O1390" s="9" t="s">
        <v>45</v>
      </c>
      <c r="P1390" s="2">
        <f>+Precio_diario_frutas[[#This Row],[Precio promedio ponderado]]/Q1390</f>
        <v>2333.3333333333335</v>
      </c>
      <c r="Q1390" s="2">
        <f>+VLOOKUP(Precio_diario_frutas[[#This Row],[Unidad de comercialización]],Codigos_kg[],2,0)</f>
        <v>15</v>
      </c>
    </row>
    <row r="1391" spans="1:17" x14ac:dyDescent="0.35">
      <c r="A1391" s="1" t="s">
        <v>178</v>
      </c>
      <c r="B1391" s="3" t="str">
        <f>+VLOOKUP(A1391,Codigos_mercados_mayoristas[],2,0)</f>
        <v>La Araucanía</v>
      </c>
      <c r="C1391" s="4">
        <v>44148</v>
      </c>
      <c r="D1391" s="3">
        <f>+VLOOKUP(A1391,Codigos_mercados_mayoristas[],3,0)</f>
        <v>9</v>
      </c>
      <c r="E1391" s="3"/>
      <c r="F1391" s="3" t="str">
        <f>+VLOOKUP(G1391,Codigos_class_frutas[],2,0)</f>
        <v>Frutos de hueso (carozo)</v>
      </c>
      <c r="G1391" s="3" t="s">
        <v>665</v>
      </c>
      <c r="H1391" s="3" t="s">
        <v>666</v>
      </c>
      <c r="I1391" s="3" t="s">
        <v>19</v>
      </c>
      <c r="J1391" s="2">
        <v>120</v>
      </c>
      <c r="K1391" s="2">
        <v>21000</v>
      </c>
      <c r="L1391" s="2">
        <v>20000</v>
      </c>
      <c r="M1391" s="2">
        <v>20458</v>
      </c>
      <c r="N1391" s="3" t="s">
        <v>279</v>
      </c>
      <c r="O1391" s="9" t="s">
        <v>45</v>
      </c>
      <c r="P1391" s="2">
        <f>+Precio_diario_frutas[[#This Row],[Precio promedio ponderado]]/Q1391</f>
        <v>2045.8</v>
      </c>
      <c r="Q1391" s="2">
        <f>+VLOOKUP(Precio_diario_frutas[[#This Row],[Unidad de comercialización]],Codigos_kg[],2,0)</f>
        <v>10</v>
      </c>
    </row>
    <row r="1392" spans="1:17" x14ac:dyDescent="0.35">
      <c r="A1392" s="1" t="s">
        <v>178</v>
      </c>
      <c r="B1392" s="3" t="str">
        <f>+VLOOKUP(A1392,Codigos_mercados_mayoristas[],2,0)</f>
        <v>La Araucanía</v>
      </c>
      <c r="C1392" s="4">
        <v>44148</v>
      </c>
      <c r="D1392" s="3">
        <f>+VLOOKUP(A1392,Codigos_mercados_mayoristas[],3,0)</f>
        <v>9</v>
      </c>
      <c r="E1392" s="3"/>
      <c r="F1392" s="3" t="str">
        <f>+VLOOKUP(G1392,Codigos_class_frutas[],2,0)</f>
        <v>Frutos de pepita</v>
      </c>
      <c r="G1392" s="3" t="s">
        <v>671</v>
      </c>
      <c r="H1392" s="3" t="s">
        <v>698</v>
      </c>
      <c r="I1392" s="3" t="s">
        <v>19</v>
      </c>
      <c r="J1392" s="2">
        <v>75</v>
      </c>
      <c r="K1392" s="2">
        <v>10000</v>
      </c>
      <c r="L1392" s="2">
        <v>9000</v>
      </c>
      <c r="M1392" s="2">
        <v>9600</v>
      </c>
      <c r="N1392" s="3" t="s">
        <v>220</v>
      </c>
      <c r="O1392" s="9" t="s">
        <v>63</v>
      </c>
      <c r="P1392" s="2">
        <f>+Precio_diario_frutas[[#This Row],[Precio promedio ponderado]]/Q1392</f>
        <v>960</v>
      </c>
      <c r="Q1392" s="2">
        <f>+VLOOKUP(Precio_diario_frutas[[#This Row],[Unidad de comercialización]],Codigos_kg[],2,0)</f>
        <v>10</v>
      </c>
    </row>
    <row r="1393" spans="1:17" ht="29" x14ac:dyDescent="0.35">
      <c r="A1393" s="1" t="s">
        <v>178</v>
      </c>
      <c r="B1393" s="3" t="str">
        <f>+VLOOKUP(A1393,Codigos_mercados_mayoristas[],2,0)</f>
        <v>La Araucanía</v>
      </c>
      <c r="C1393" s="4">
        <v>44148</v>
      </c>
      <c r="D1393" s="3">
        <f>+VLOOKUP(A1393,Codigos_mercados_mayoristas[],3,0)</f>
        <v>9</v>
      </c>
      <c r="E1393" s="3"/>
      <c r="F1393" s="3" t="str">
        <f>+VLOOKUP(G1393,Codigos_class_frutas[],2,0)</f>
        <v>Oleaginosos</v>
      </c>
      <c r="G1393" s="3" t="s">
        <v>225</v>
      </c>
      <c r="H1393" s="3" t="s">
        <v>226</v>
      </c>
      <c r="I1393" s="3" t="s">
        <v>264</v>
      </c>
      <c r="J1393" s="2">
        <v>295</v>
      </c>
      <c r="K1393" s="2">
        <v>2700</v>
      </c>
      <c r="L1393" s="2">
        <v>2500</v>
      </c>
      <c r="M1393" s="2">
        <v>2578</v>
      </c>
      <c r="N1393" s="3" t="s">
        <v>293</v>
      </c>
      <c r="O1393" s="9" t="s">
        <v>63</v>
      </c>
      <c r="P1393" s="2">
        <f>+Precio_diario_frutas[[#This Row],[Precio promedio ponderado]]/Q1393</f>
        <v>2578</v>
      </c>
      <c r="Q1393" s="2">
        <f>+VLOOKUP(Precio_diario_frutas[[#This Row],[Unidad de comercialización]],Codigos_kg[],2,0)</f>
        <v>1</v>
      </c>
    </row>
    <row r="1394" spans="1:17" ht="29" x14ac:dyDescent="0.35">
      <c r="A1394" s="1" t="s">
        <v>178</v>
      </c>
      <c r="B1394" s="3" t="str">
        <f>+VLOOKUP(A1394,Codigos_mercados_mayoristas[],2,0)</f>
        <v>La Araucanía</v>
      </c>
      <c r="C1394" s="4">
        <v>44148</v>
      </c>
      <c r="D1394" s="3">
        <f>+VLOOKUP(A1394,Codigos_mercados_mayoristas[],3,0)</f>
        <v>9</v>
      </c>
      <c r="E1394" s="3"/>
      <c r="F1394" s="3" t="str">
        <f>+VLOOKUP(G1394,Codigos_class_frutas[],2,0)</f>
        <v>Oleaginosos</v>
      </c>
      <c r="G1394" s="3" t="s">
        <v>225</v>
      </c>
      <c r="H1394" s="3" t="s">
        <v>226</v>
      </c>
      <c r="I1394" s="3" t="s">
        <v>200</v>
      </c>
      <c r="J1394" s="2">
        <v>115</v>
      </c>
      <c r="K1394" s="2">
        <v>4000</v>
      </c>
      <c r="L1394" s="2">
        <v>3800</v>
      </c>
      <c r="M1394" s="2">
        <v>3913</v>
      </c>
      <c r="N1394" s="3" t="s">
        <v>293</v>
      </c>
      <c r="O1394" s="9" t="s">
        <v>63</v>
      </c>
      <c r="P1394" s="2">
        <f>+Precio_diario_frutas[[#This Row],[Precio promedio ponderado]]/Q1394</f>
        <v>3913</v>
      </c>
      <c r="Q1394" s="2">
        <f>+VLOOKUP(Precio_diario_frutas[[#This Row],[Unidad de comercialización]],Codigos_kg[],2,0)</f>
        <v>1</v>
      </c>
    </row>
    <row r="1395" spans="1:17" ht="29" x14ac:dyDescent="0.35">
      <c r="A1395" s="1" t="s">
        <v>178</v>
      </c>
      <c r="B1395" s="3" t="str">
        <f>+VLOOKUP(A1395,Codigos_mercados_mayoristas[],2,0)</f>
        <v>La Araucanía</v>
      </c>
      <c r="C1395" s="4">
        <v>44148</v>
      </c>
      <c r="D1395" s="3">
        <f>+VLOOKUP(A1395,Codigos_mercados_mayoristas[],3,0)</f>
        <v>9</v>
      </c>
      <c r="E1395" s="3"/>
      <c r="F1395" s="3" t="str">
        <f>+VLOOKUP(G1395,Codigos_class_frutas[],2,0)</f>
        <v>Oleaginosos</v>
      </c>
      <c r="G1395" s="3" t="s">
        <v>225</v>
      </c>
      <c r="H1395" s="3" t="s">
        <v>226</v>
      </c>
      <c r="I1395" s="3" t="s">
        <v>19</v>
      </c>
      <c r="J1395" s="2">
        <v>150</v>
      </c>
      <c r="K1395" s="2">
        <v>3500</v>
      </c>
      <c r="L1395" s="2">
        <v>3500</v>
      </c>
      <c r="M1395" s="2">
        <v>3500</v>
      </c>
      <c r="N1395" s="3" t="s">
        <v>293</v>
      </c>
      <c r="O1395" s="9" t="s">
        <v>699</v>
      </c>
      <c r="P1395" s="2">
        <f>+Precio_diario_frutas[[#This Row],[Precio promedio ponderado]]/Q1395</f>
        <v>3500</v>
      </c>
      <c r="Q1395" s="2">
        <f>+VLOOKUP(Precio_diario_frutas[[#This Row],[Unidad de comercialización]],Codigos_kg[],2,0)</f>
        <v>1</v>
      </c>
    </row>
    <row r="1396" spans="1:17" ht="29" x14ac:dyDescent="0.35">
      <c r="A1396" s="1" t="s">
        <v>178</v>
      </c>
      <c r="B1396" s="3" t="str">
        <f>+VLOOKUP(A1396,Codigos_mercados_mayoristas[],2,0)</f>
        <v>La Araucanía</v>
      </c>
      <c r="C1396" s="4">
        <v>44148</v>
      </c>
      <c r="D1396" s="3">
        <f>+VLOOKUP(A1396,Codigos_mercados_mayoristas[],3,0)</f>
        <v>9</v>
      </c>
      <c r="E1396" s="3"/>
      <c r="F1396" s="3" t="str">
        <f>+VLOOKUP(G1396,Codigos_class_frutas[],2,0)</f>
        <v>Oleaginosos</v>
      </c>
      <c r="G1396" s="3" t="s">
        <v>225</v>
      </c>
      <c r="H1396" s="3" t="s">
        <v>226</v>
      </c>
      <c r="I1396" s="3" t="s">
        <v>19</v>
      </c>
      <c r="J1396" s="2">
        <v>110</v>
      </c>
      <c r="K1396" s="2">
        <v>3700</v>
      </c>
      <c r="L1396" s="2">
        <v>3500</v>
      </c>
      <c r="M1396" s="2">
        <v>3591</v>
      </c>
      <c r="N1396" s="3" t="s">
        <v>293</v>
      </c>
      <c r="O1396" s="9" t="s">
        <v>63</v>
      </c>
      <c r="P1396" s="2">
        <f>+Precio_diario_frutas[[#This Row],[Precio promedio ponderado]]/Q1396</f>
        <v>3591</v>
      </c>
      <c r="Q1396" s="2">
        <f>+VLOOKUP(Precio_diario_frutas[[#This Row],[Unidad de comercialización]],Codigos_kg[],2,0)</f>
        <v>1</v>
      </c>
    </row>
    <row r="1397" spans="1:17" ht="29" x14ac:dyDescent="0.35">
      <c r="A1397" s="1" t="s">
        <v>178</v>
      </c>
      <c r="B1397" s="3" t="str">
        <f>+VLOOKUP(A1397,Codigos_mercados_mayoristas[],2,0)</f>
        <v>La Araucanía</v>
      </c>
      <c r="C1397" s="4">
        <v>44148</v>
      </c>
      <c r="D1397" s="3">
        <f>+VLOOKUP(A1397,Codigos_mercados_mayoristas[],3,0)</f>
        <v>9</v>
      </c>
      <c r="E1397" s="3"/>
      <c r="F1397" s="3" t="str">
        <f>+VLOOKUP(G1397,Codigos_class_frutas[],2,0)</f>
        <v>Oleaginosos</v>
      </c>
      <c r="G1397" s="3" t="s">
        <v>225</v>
      </c>
      <c r="H1397" s="3" t="s">
        <v>226</v>
      </c>
      <c r="I1397" s="3" t="s">
        <v>13</v>
      </c>
      <c r="J1397" s="2">
        <v>185</v>
      </c>
      <c r="K1397" s="2">
        <v>3400</v>
      </c>
      <c r="L1397" s="2">
        <v>3200</v>
      </c>
      <c r="M1397" s="2">
        <v>3303</v>
      </c>
      <c r="N1397" s="3" t="s">
        <v>293</v>
      </c>
      <c r="O1397" s="9" t="s">
        <v>63</v>
      </c>
      <c r="P1397" s="2">
        <f>+Precio_diario_frutas[[#This Row],[Precio promedio ponderado]]/Q1397</f>
        <v>3303</v>
      </c>
      <c r="Q1397" s="2">
        <f>+VLOOKUP(Precio_diario_frutas[[#This Row],[Unidad de comercialización]],Codigos_kg[],2,0)</f>
        <v>1</v>
      </c>
    </row>
    <row r="1398" spans="1:17" ht="29" x14ac:dyDescent="0.35">
      <c r="A1398" s="1" t="s">
        <v>178</v>
      </c>
      <c r="B1398" s="3" t="str">
        <f>+VLOOKUP(A1398,Codigos_mercados_mayoristas[],2,0)</f>
        <v>La Araucanía</v>
      </c>
      <c r="C1398" s="4">
        <v>44148</v>
      </c>
      <c r="D1398" s="3">
        <f>+VLOOKUP(A1398,Codigos_mercados_mayoristas[],3,0)</f>
        <v>9</v>
      </c>
      <c r="E1398" s="3"/>
      <c r="F1398" s="3" t="str">
        <f>+VLOOKUP(G1398,Codigos_class_frutas[],2,0)</f>
        <v>Oleaginosos</v>
      </c>
      <c r="G1398" s="3" t="s">
        <v>225</v>
      </c>
      <c r="H1398" s="3" t="s">
        <v>226</v>
      </c>
      <c r="I1398" s="3" t="s">
        <v>16</v>
      </c>
      <c r="J1398" s="2">
        <v>155</v>
      </c>
      <c r="K1398" s="2">
        <v>3000</v>
      </c>
      <c r="L1398" s="2">
        <v>2800</v>
      </c>
      <c r="M1398" s="2">
        <v>2897</v>
      </c>
      <c r="N1398" s="3" t="s">
        <v>293</v>
      </c>
      <c r="O1398" s="9" t="s">
        <v>63</v>
      </c>
      <c r="P1398" s="2">
        <f>+Precio_diario_frutas[[#This Row],[Precio promedio ponderado]]/Q1398</f>
        <v>2897</v>
      </c>
      <c r="Q1398" s="2">
        <f>+VLOOKUP(Precio_diario_frutas[[#This Row],[Unidad de comercialización]],Codigos_kg[],2,0)</f>
        <v>1</v>
      </c>
    </row>
    <row r="1399" spans="1:17" x14ac:dyDescent="0.35">
      <c r="A1399" s="1" t="s">
        <v>178</v>
      </c>
      <c r="B1399" s="3" t="str">
        <f>+VLOOKUP(A1399,Codigos_mercados_mayoristas[],2,0)</f>
        <v>La Araucanía</v>
      </c>
      <c r="C1399" s="4">
        <v>44148</v>
      </c>
      <c r="D1399" s="3">
        <f>+VLOOKUP(A1399,Codigos_mercados_mayoristas[],3,0)</f>
        <v>9</v>
      </c>
      <c r="E1399" s="3"/>
      <c r="F1399" s="3" t="str">
        <f>+VLOOKUP(G1399,Codigos_class_frutas[],2,0)</f>
        <v>Frutos de pepita</v>
      </c>
      <c r="G1399" s="3" t="s">
        <v>242</v>
      </c>
      <c r="H1399" s="3" t="s">
        <v>243</v>
      </c>
      <c r="I1399" s="3" t="s">
        <v>19</v>
      </c>
      <c r="J1399" s="2">
        <v>120</v>
      </c>
      <c r="K1399" s="2">
        <v>16500</v>
      </c>
      <c r="L1399" s="2">
        <v>16000</v>
      </c>
      <c r="M1399" s="2">
        <v>16208</v>
      </c>
      <c r="N1399" s="3" t="s">
        <v>280</v>
      </c>
      <c r="O1399" s="9" t="s">
        <v>123</v>
      </c>
      <c r="P1399" s="2">
        <f>+Precio_diario_frutas[[#This Row],[Precio promedio ponderado]]/Q1399</f>
        <v>900.44444444444446</v>
      </c>
      <c r="Q1399" s="2">
        <f>+VLOOKUP(Precio_diario_frutas[[#This Row],[Unidad de comercialización]],Codigos_kg[],2,0)</f>
        <v>18</v>
      </c>
    </row>
    <row r="1400" spans="1:17" x14ac:dyDescent="0.35">
      <c r="A1400" s="1" t="s">
        <v>178</v>
      </c>
      <c r="B1400" s="3" t="str">
        <f>+VLOOKUP(A1400,Codigos_mercados_mayoristas[],2,0)</f>
        <v>La Araucanía</v>
      </c>
      <c r="C1400" s="4">
        <v>44148</v>
      </c>
      <c r="D1400" s="3">
        <f>+VLOOKUP(A1400,Codigos_mercados_mayoristas[],3,0)</f>
        <v>9</v>
      </c>
      <c r="E1400" s="3"/>
      <c r="F1400" s="3" t="str">
        <f>+VLOOKUP(G1400,Codigos_class_frutas[],2,0)</f>
        <v>Tropicales y subtropicales</v>
      </c>
      <c r="G1400" s="3" t="s">
        <v>198</v>
      </c>
      <c r="H1400" s="3" t="s">
        <v>246</v>
      </c>
      <c r="I1400" s="3" t="s">
        <v>13</v>
      </c>
      <c r="J1400" s="2">
        <v>65</v>
      </c>
      <c r="K1400" s="2">
        <v>23000</v>
      </c>
      <c r="L1400" s="2">
        <v>22000</v>
      </c>
      <c r="M1400" s="2">
        <v>22462</v>
      </c>
      <c r="N1400" s="3" t="s">
        <v>202</v>
      </c>
      <c r="O1400" s="9" t="s">
        <v>206</v>
      </c>
      <c r="P1400" s="2">
        <f>+Precio_diario_frutas[[#This Row],[Precio promedio ponderado]]/Q1400</f>
        <v>1604.4285714285713</v>
      </c>
      <c r="Q1400" s="2">
        <f>+VLOOKUP(Precio_diario_frutas[[#This Row],[Unidad de comercialización]],Codigos_kg[],2,0)</f>
        <v>14</v>
      </c>
    </row>
    <row r="1401" spans="1:17" x14ac:dyDescent="0.35">
      <c r="A1401" s="1" t="s">
        <v>178</v>
      </c>
      <c r="B1401" s="3" t="str">
        <f>+VLOOKUP(A1401,Codigos_mercados_mayoristas[],2,0)</f>
        <v>La Araucanía</v>
      </c>
      <c r="C1401" s="4">
        <v>44148</v>
      </c>
      <c r="D1401" s="3">
        <f>+VLOOKUP(A1401,Codigos_mercados_mayoristas[],3,0)</f>
        <v>9</v>
      </c>
      <c r="E1401" s="3"/>
      <c r="F1401" s="3" t="str">
        <f>+VLOOKUP(G1401,Codigos_class_frutas[],2,0)</f>
        <v>Tropicales y subtropicales</v>
      </c>
      <c r="G1401" s="3" t="s">
        <v>204</v>
      </c>
      <c r="H1401" s="3" t="s">
        <v>12</v>
      </c>
      <c r="I1401" s="3" t="s">
        <v>205</v>
      </c>
      <c r="J1401" s="2">
        <v>1100</v>
      </c>
      <c r="K1401" s="2">
        <v>14500</v>
      </c>
      <c r="L1401" s="2">
        <v>13000</v>
      </c>
      <c r="M1401" s="2">
        <v>13614</v>
      </c>
      <c r="N1401" s="3" t="s">
        <v>147</v>
      </c>
      <c r="O1401" s="9" t="s">
        <v>206</v>
      </c>
      <c r="P1401" s="2">
        <f>+Precio_diario_frutas[[#This Row],[Precio promedio ponderado]]/Q1401</f>
        <v>680.7</v>
      </c>
      <c r="Q1401" s="2">
        <f>+VLOOKUP(Precio_diario_frutas[[#This Row],[Unidad de comercialización]],Codigos_kg[],2,0)</f>
        <v>20</v>
      </c>
    </row>
    <row r="1402" spans="1:17" x14ac:dyDescent="0.35">
      <c r="A1402" s="1" t="s">
        <v>178</v>
      </c>
      <c r="B1402" s="11" t="str">
        <f>+VLOOKUP(A1402,Codigos_mercados_mayoristas[],2,0)</f>
        <v>La Araucanía</v>
      </c>
      <c r="C1402" s="4">
        <v>44148</v>
      </c>
      <c r="D1402" s="11">
        <f>+VLOOKUP(A1402,Codigos_mercados_mayoristas[],3,0)</f>
        <v>9</v>
      </c>
      <c r="E1402" s="11"/>
      <c r="F1402" s="11" t="str">
        <f>+VLOOKUP(G1402,Codigos_class_frutas[],2,0)</f>
        <v>Cítricos</v>
      </c>
      <c r="G1402" s="11" t="s">
        <v>256</v>
      </c>
      <c r="H1402" s="11" t="s">
        <v>257</v>
      </c>
      <c r="I1402" s="11" t="s">
        <v>19</v>
      </c>
      <c r="J1402" s="13">
        <v>65</v>
      </c>
      <c r="K1402" s="13">
        <v>10000</v>
      </c>
      <c r="L1402" s="13">
        <v>10000</v>
      </c>
      <c r="M1402" s="13">
        <v>10000</v>
      </c>
      <c r="N1402" s="11" t="s">
        <v>261</v>
      </c>
      <c r="O1402" s="14" t="s">
        <v>123</v>
      </c>
      <c r="P1402" s="2">
        <f>+Precio_diario_frutas[[#This Row],[Precio promedio ponderado]]/Q1402</f>
        <v>666.66666666666663</v>
      </c>
      <c r="Q1402" s="2">
        <f>+VLOOKUP(Precio_diario_frutas[[#This Row],[Unidad de comercialización]],Codigos_kg[],2,0)</f>
        <v>15</v>
      </c>
    </row>
    <row r="1403" spans="1:17" x14ac:dyDescent="0.35">
      <c r="A1403" s="8" t="s">
        <v>166</v>
      </c>
      <c r="B1403" s="3" t="str">
        <f>+VLOOKUP(A1403,Codigos_mercados_mayoristas[],2,0)</f>
        <v>Ñuble</v>
      </c>
      <c r="C1403" s="4">
        <v>44148</v>
      </c>
      <c r="D1403" s="3">
        <f>+VLOOKUP(A1403,Codigos_mercados_mayoristas[],3,0)</f>
        <v>16</v>
      </c>
      <c r="E1403" s="3"/>
      <c r="F1403" s="3" t="str">
        <f>+VLOOKUP(G1403,Codigos_class_frutas[],2,0)</f>
        <v>Cítricos</v>
      </c>
      <c r="G1403" s="3" t="s">
        <v>214</v>
      </c>
      <c r="H1403" s="3" t="s">
        <v>12</v>
      </c>
      <c r="I1403" s="3" t="s">
        <v>215</v>
      </c>
      <c r="J1403" s="2">
        <v>120</v>
      </c>
      <c r="K1403" s="2">
        <v>7000</v>
      </c>
      <c r="L1403" s="2">
        <v>6500</v>
      </c>
      <c r="M1403" s="2">
        <v>6750</v>
      </c>
      <c r="N1403" s="3" t="s">
        <v>122</v>
      </c>
      <c r="O1403" s="9" t="s">
        <v>123</v>
      </c>
      <c r="P1403" s="2">
        <f>+Precio_diario_frutas[[#This Row],[Precio promedio ponderado]]/Q1403</f>
        <v>421.875</v>
      </c>
      <c r="Q1403" s="2">
        <f>+VLOOKUP(Precio_diario_frutas[[#This Row],[Unidad de comercialización]],Codigos_kg[],2,0)</f>
        <v>16</v>
      </c>
    </row>
    <row r="1404" spans="1:17" x14ac:dyDescent="0.35">
      <c r="A1404" s="8" t="s">
        <v>166</v>
      </c>
      <c r="B1404" s="3" t="str">
        <f>+VLOOKUP(A1404,Codigos_mercados_mayoristas[],2,0)</f>
        <v>Ñuble</v>
      </c>
      <c r="C1404" s="4">
        <v>44148</v>
      </c>
      <c r="D1404" s="3">
        <f>+VLOOKUP(A1404,Codigos_mercados_mayoristas[],3,0)</f>
        <v>16</v>
      </c>
      <c r="E1404" s="3"/>
      <c r="F1404" s="3" t="str">
        <f>+VLOOKUP(G1404,Codigos_class_frutas[],2,0)</f>
        <v>Cítricos</v>
      </c>
      <c r="G1404" s="3" t="s">
        <v>214</v>
      </c>
      <c r="H1404" s="3" t="s">
        <v>12</v>
      </c>
      <c r="I1404" s="3" t="s">
        <v>271</v>
      </c>
      <c r="J1404" s="2">
        <v>160</v>
      </c>
      <c r="K1404" s="2">
        <v>8000</v>
      </c>
      <c r="L1404" s="2">
        <v>7500</v>
      </c>
      <c r="M1404" s="2">
        <v>7750</v>
      </c>
      <c r="N1404" s="3" t="s">
        <v>122</v>
      </c>
      <c r="O1404" s="9" t="s">
        <v>123</v>
      </c>
      <c r="P1404" s="2">
        <f>+Precio_diario_frutas[[#This Row],[Precio promedio ponderado]]/Q1404</f>
        <v>484.375</v>
      </c>
      <c r="Q1404" s="2">
        <f>+VLOOKUP(Precio_diario_frutas[[#This Row],[Unidad de comercialización]],Codigos_kg[],2,0)</f>
        <v>16</v>
      </c>
    </row>
    <row r="1405" spans="1:17" x14ac:dyDescent="0.35">
      <c r="A1405" s="8" t="s">
        <v>166</v>
      </c>
      <c r="B1405" s="3" t="str">
        <f>+VLOOKUP(A1405,Codigos_mercados_mayoristas[],2,0)</f>
        <v>Ñuble</v>
      </c>
      <c r="C1405" s="4">
        <v>44148</v>
      </c>
      <c r="D1405" s="3">
        <f>+VLOOKUP(A1405,Codigos_mercados_mayoristas[],3,0)</f>
        <v>16</v>
      </c>
      <c r="E1405" s="3"/>
      <c r="F1405" s="3" t="str">
        <f>+VLOOKUP(G1405,Codigos_class_frutas[],2,0)</f>
        <v>Cítricos</v>
      </c>
      <c r="G1405" s="3" t="s">
        <v>214</v>
      </c>
      <c r="H1405" s="3" t="s">
        <v>12</v>
      </c>
      <c r="I1405" s="3" t="s">
        <v>272</v>
      </c>
      <c r="J1405" s="2">
        <v>60</v>
      </c>
      <c r="K1405" s="2">
        <v>7000</v>
      </c>
      <c r="L1405" s="2">
        <v>7000</v>
      </c>
      <c r="M1405" s="2">
        <v>7000</v>
      </c>
      <c r="N1405" s="3" t="s">
        <v>122</v>
      </c>
      <c r="O1405" s="9" t="s">
        <v>123</v>
      </c>
      <c r="P1405" s="2">
        <f>+Precio_diario_frutas[[#This Row],[Precio promedio ponderado]]/Q1405</f>
        <v>437.5</v>
      </c>
      <c r="Q1405" s="2">
        <f>+VLOOKUP(Precio_diario_frutas[[#This Row],[Unidad de comercialización]],Codigos_kg[],2,0)</f>
        <v>16</v>
      </c>
    </row>
    <row r="1406" spans="1:17" x14ac:dyDescent="0.35">
      <c r="A1406" s="8" t="s">
        <v>166</v>
      </c>
      <c r="B1406" s="3" t="str">
        <f>+VLOOKUP(A1406,Codigos_mercados_mayoristas[],2,0)</f>
        <v>Ñuble</v>
      </c>
      <c r="C1406" s="4">
        <v>44148</v>
      </c>
      <c r="D1406" s="3">
        <f>+VLOOKUP(A1406,Codigos_mercados_mayoristas[],3,0)</f>
        <v>16</v>
      </c>
      <c r="E1406" s="3"/>
      <c r="F1406" s="3" t="str">
        <f>+VLOOKUP(G1406,Codigos_class_frutas[],2,0)</f>
        <v>Frutos de pepita</v>
      </c>
      <c r="G1406" s="3" t="s">
        <v>231</v>
      </c>
      <c r="H1406" s="3" t="s">
        <v>232</v>
      </c>
      <c r="I1406" s="3" t="s">
        <v>200</v>
      </c>
      <c r="J1406" s="2">
        <v>120</v>
      </c>
      <c r="K1406" s="2">
        <v>13000</v>
      </c>
      <c r="L1406" s="2">
        <v>12000</v>
      </c>
      <c r="M1406" s="2">
        <v>12500</v>
      </c>
      <c r="N1406" s="3" t="s">
        <v>233</v>
      </c>
      <c r="O1406" s="9" t="s">
        <v>252</v>
      </c>
      <c r="P1406" s="2">
        <f>+Precio_diario_frutas[[#This Row],[Precio promedio ponderado]]/Q1406</f>
        <v>781.25</v>
      </c>
      <c r="Q1406" s="2">
        <f>+VLOOKUP(Precio_diario_frutas[[#This Row],[Unidad de comercialización]],Codigos_kg[],2,0)</f>
        <v>16</v>
      </c>
    </row>
    <row r="1407" spans="1:17" x14ac:dyDescent="0.35">
      <c r="A1407" s="8" t="s">
        <v>166</v>
      </c>
      <c r="B1407" s="3" t="str">
        <f>+VLOOKUP(A1407,Codigos_mercados_mayoristas[],2,0)</f>
        <v>Ñuble</v>
      </c>
      <c r="C1407" s="4">
        <v>44148</v>
      </c>
      <c r="D1407" s="3">
        <f>+VLOOKUP(A1407,Codigos_mercados_mayoristas[],3,0)</f>
        <v>16</v>
      </c>
      <c r="E1407" s="3"/>
      <c r="F1407" s="3" t="str">
        <f>+VLOOKUP(G1407,Codigos_class_frutas[],2,0)</f>
        <v>Frutos de pepita</v>
      </c>
      <c r="G1407" s="3" t="s">
        <v>231</v>
      </c>
      <c r="H1407" s="3" t="s">
        <v>232</v>
      </c>
      <c r="I1407" s="3" t="s">
        <v>19</v>
      </c>
      <c r="J1407" s="2">
        <v>80</v>
      </c>
      <c r="K1407" s="2">
        <v>10000</v>
      </c>
      <c r="L1407" s="2">
        <v>10000</v>
      </c>
      <c r="M1407" s="2">
        <v>10000</v>
      </c>
      <c r="N1407" s="3" t="s">
        <v>233</v>
      </c>
      <c r="O1407" s="9" t="s">
        <v>252</v>
      </c>
      <c r="P1407" s="2">
        <f>+Precio_diario_frutas[[#This Row],[Precio promedio ponderado]]/Q1407</f>
        <v>625</v>
      </c>
      <c r="Q1407" s="2">
        <f>+VLOOKUP(Precio_diario_frutas[[#This Row],[Unidad de comercialización]],Codigos_kg[],2,0)</f>
        <v>16</v>
      </c>
    </row>
    <row r="1408" spans="1:17" x14ac:dyDescent="0.35">
      <c r="A1408" s="8" t="s">
        <v>166</v>
      </c>
      <c r="B1408" s="3" t="str">
        <f>+VLOOKUP(A1408,Codigos_mercados_mayoristas[],2,0)</f>
        <v>Ñuble</v>
      </c>
      <c r="C1408" s="4">
        <v>44148</v>
      </c>
      <c r="D1408" s="3">
        <f>+VLOOKUP(A1408,Codigos_mercados_mayoristas[],3,0)</f>
        <v>16</v>
      </c>
      <c r="E1408" s="3"/>
      <c r="F1408" s="3" t="str">
        <f>+VLOOKUP(G1408,Codigos_class_frutas[],2,0)</f>
        <v>Frutos de pepita</v>
      </c>
      <c r="G1408" s="3" t="s">
        <v>231</v>
      </c>
      <c r="H1408" s="3" t="s">
        <v>236</v>
      </c>
      <c r="I1408" s="3" t="s">
        <v>200</v>
      </c>
      <c r="J1408" s="2">
        <v>120</v>
      </c>
      <c r="K1408" s="2">
        <v>12000</v>
      </c>
      <c r="L1408" s="2">
        <v>11000</v>
      </c>
      <c r="M1408" s="2">
        <v>11500</v>
      </c>
      <c r="N1408" s="3" t="s">
        <v>233</v>
      </c>
      <c r="O1408" s="9" t="s">
        <v>252</v>
      </c>
      <c r="P1408" s="2">
        <f>+Precio_diario_frutas[[#This Row],[Precio promedio ponderado]]/Q1408</f>
        <v>718.75</v>
      </c>
      <c r="Q1408" s="2">
        <f>+VLOOKUP(Precio_diario_frutas[[#This Row],[Unidad de comercialización]],Codigos_kg[],2,0)</f>
        <v>16</v>
      </c>
    </row>
    <row r="1409" spans="1:17" x14ac:dyDescent="0.35">
      <c r="A1409" s="8" t="s">
        <v>166</v>
      </c>
      <c r="B1409" s="3" t="str">
        <f>+VLOOKUP(A1409,Codigos_mercados_mayoristas[],2,0)</f>
        <v>Ñuble</v>
      </c>
      <c r="C1409" s="4">
        <v>44148</v>
      </c>
      <c r="D1409" s="3">
        <f>+VLOOKUP(A1409,Codigos_mercados_mayoristas[],3,0)</f>
        <v>16</v>
      </c>
      <c r="E1409" s="3"/>
      <c r="F1409" s="3" t="str">
        <f>+VLOOKUP(G1409,Codigos_class_frutas[],2,0)</f>
        <v>Frutos de pepita</v>
      </c>
      <c r="G1409" s="3" t="s">
        <v>231</v>
      </c>
      <c r="H1409" s="3" t="s">
        <v>236</v>
      </c>
      <c r="I1409" s="3" t="s">
        <v>19</v>
      </c>
      <c r="J1409" s="2">
        <v>80</v>
      </c>
      <c r="K1409" s="2">
        <v>10000</v>
      </c>
      <c r="L1409" s="2">
        <v>10000</v>
      </c>
      <c r="M1409" s="2">
        <v>10000</v>
      </c>
      <c r="N1409" s="3" t="s">
        <v>233</v>
      </c>
      <c r="O1409" s="9" t="s">
        <v>252</v>
      </c>
      <c r="P1409" s="2">
        <f>+Precio_diario_frutas[[#This Row],[Precio promedio ponderado]]/Q1409</f>
        <v>625</v>
      </c>
      <c r="Q1409" s="2">
        <f>+VLOOKUP(Precio_diario_frutas[[#This Row],[Unidad de comercialización]],Codigos_kg[],2,0)</f>
        <v>16</v>
      </c>
    </row>
    <row r="1410" spans="1:17" x14ac:dyDescent="0.35">
      <c r="A1410" s="8" t="s">
        <v>166</v>
      </c>
      <c r="B1410" s="3" t="str">
        <f>+VLOOKUP(A1410,Codigos_mercados_mayoristas[],2,0)</f>
        <v>Ñuble</v>
      </c>
      <c r="C1410" s="4">
        <v>44148</v>
      </c>
      <c r="D1410" s="3">
        <f>+VLOOKUP(A1410,Codigos_mercados_mayoristas[],3,0)</f>
        <v>16</v>
      </c>
      <c r="E1410" s="3"/>
      <c r="F1410" s="3" t="str">
        <f>+VLOOKUP(G1410,Codigos_class_frutas[],2,0)</f>
        <v>Cítricos</v>
      </c>
      <c r="G1410" s="3" t="s">
        <v>221</v>
      </c>
      <c r="H1410" s="3" t="s">
        <v>263</v>
      </c>
      <c r="I1410" s="3" t="s">
        <v>19</v>
      </c>
      <c r="J1410" s="2">
        <v>60</v>
      </c>
      <c r="K1410" s="2">
        <v>14000</v>
      </c>
      <c r="L1410" s="2">
        <v>13000</v>
      </c>
      <c r="M1410" s="2">
        <v>13500</v>
      </c>
      <c r="N1410" s="3" t="s">
        <v>286</v>
      </c>
      <c r="O1410" s="9" t="s">
        <v>123</v>
      </c>
      <c r="P1410" s="2">
        <f>+Precio_diario_frutas[[#This Row],[Precio promedio ponderado]]/Q1410</f>
        <v>900</v>
      </c>
      <c r="Q1410" s="2">
        <f>+VLOOKUP(Precio_diario_frutas[[#This Row],[Unidad de comercialización]],Codigos_kg[],2,0)</f>
        <v>15</v>
      </c>
    </row>
    <row r="1411" spans="1:17" x14ac:dyDescent="0.35">
      <c r="A1411" s="8" t="s">
        <v>166</v>
      </c>
      <c r="B1411" s="3" t="str">
        <f>+VLOOKUP(A1411,Codigos_mercados_mayoristas[],2,0)</f>
        <v>Ñuble</v>
      </c>
      <c r="C1411" s="4">
        <v>44148</v>
      </c>
      <c r="D1411" s="3">
        <f>+VLOOKUP(A1411,Codigos_mercados_mayoristas[],3,0)</f>
        <v>16</v>
      </c>
      <c r="E1411" s="3"/>
      <c r="F1411" s="3" t="str">
        <f>+VLOOKUP(G1411,Codigos_class_frutas[],2,0)</f>
        <v>Oleaginosos</v>
      </c>
      <c r="G1411" s="3" t="s">
        <v>225</v>
      </c>
      <c r="H1411" s="3" t="s">
        <v>226</v>
      </c>
      <c r="I1411" s="3" t="s">
        <v>19</v>
      </c>
      <c r="J1411" s="2">
        <v>40</v>
      </c>
      <c r="K1411" s="2">
        <v>3700</v>
      </c>
      <c r="L1411" s="2">
        <v>3600</v>
      </c>
      <c r="M1411" s="2">
        <v>3650</v>
      </c>
      <c r="N1411" s="3" t="s">
        <v>227</v>
      </c>
      <c r="O1411" s="9" t="s">
        <v>63</v>
      </c>
      <c r="P1411" s="2">
        <f>+Precio_diario_frutas[[#This Row],[Precio promedio ponderado]]/Q1411</f>
        <v>243.33333333333334</v>
      </c>
      <c r="Q1411" s="2">
        <f>+VLOOKUP(Precio_diario_frutas[[#This Row],[Unidad de comercialización]],Codigos_kg[],2,0)</f>
        <v>15</v>
      </c>
    </row>
    <row r="1412" spans="1:17" x14ac:dyDescent="0.35">
      <c r="A1412" s="8" t="s">
        <v>166</v>
      </c>
      <c r="B1412" s="3" t="str">
        <f>+VLOOKUP(A1412,Codigos_mercados_mayoristas[],2,0)</f>
        <v>Ñuble</v>
      </c>
      <c r="C1412" s="4">
        <v>44148</v>
      </c>
      <c r="D1412" s="3">
        <f>+VLOOKUP(A1412,Codigos_mercados_mayoristas[],3,0)</f>
        <v>16</v>
      </c>
      <c r="E1412" s="3"/>
      <c r="F1412" s="3" t="str">
        <f>+VLOOKUP(G1412,Codigos_class_frutas[],2,0)</f>
        <v>Oleaginosos</v>
      </c>
      <c r="G1412" s="3" t="s">
        <v>225</v>
      </c>
      <c r="H1412" s="3" t="s">
        <v>226</v>
      </c>
      <c r="I1412" s="3" t="s">
        <v>13</v>
      </c>
      <c r="J1412" s="2">
        <v>60</v>
      </c>
      <c r="K1412" s="2">
        <v>3500</v>
      </c>
      <c r="L1412" s="2">
        <v>3400</v>
      </c>
      <c r="M1412" s="2">
        <v>3450</v>
      </c>
      <c r="N1412" s="3" t="s">
        <v>227</v>
      </c>
      <c r="O1412" s="9" t="s">
        <v>63</v>
      </c>
      <c r="P1412" s="2">
        <f>+Precio_diario_frutas[[#This Row],[Precio promedio ponderado]]/Q1412</f>
        <v>230</v>
      </c>
      <c r="Q1412" s="2">
        <f>+VLOOKUP(Precio_diario_frutas[[#This Row],[Unidad de comercialización]],Codigos_kg[],2,0)</f>
        <v>15</v>
      </c>
    </row>
    <row r="1413" spans="1:17" x14ac:dyDescent="0.35">
      <c r="A1413" s="8" t="s">
        <v>166</v>
      </c>
      <c r="B1413" s="3" t="str">
        <f>+VLOOKUP(A1413,Codigos_mercados_mayoristas[],2,0)</f>
        <v>Ñuble</v>
      </c>
      <c r="C1413" s="4">
        <v>44148</v>
      </c>
      <c r="D1413" s="3">
        <f>+VLOOKUP(A1413,Codigos_mercados_mayoristas[],3,0)</f>
        <v>16</v>
      </c>
      <c r="E1413" s="3"/>
      <c r="F1413" s="3" t="str">
        <f>+VLOOKUP(G1413,Codigos_class_frutas[],2,0)</f>
        <v>Frutos de pepita</v>
      </c>
      <c r="G1413" s="3" t="s">
        <v>242</v>
      </c>
      <c r="H1413" s="3" t="s">
        <v>243</v>
      </c>
      <c r="I1413" s="3" t="s">
        <v>19</v>
      </c>
      <c r="J1413" s="2">
        <v>40</v>
      </c>
      <c r="K1413" s="2">
        <v>13000</v>
      </c>
      <c r="L1413" s="2">
        <v>12000</v>
      </c>
      <c r="M1413" s="2">
        <v>12500</v>
      </c>
      <c r="N1413" s="3" t="s">
        <v>233</v>
      </c>
      <c r="O1413" s="9" t="s">
        <v>123</v>
      </c>
      <c r="P1413" s="2">
        <f>+Precio_diario_frutas[[#This Row],[Precio promedio ponderado]]/Q1413</f>
        <v>781.25</v>
      </c>
      <c r="Q1413" s="2">
        <f>+VLOOKUP(Precio_diario_frutas[[#This Row],[Unidad de comercialización]],Codigos_kg[],2,0)</f>
        <v>16</v>
      </c>
    </row>
    <row r="1414" spans="1:17" x14ac:dyDescent="0.35">
      <c r="A1414" s="8" t="s">
        <v>166</v>
      </c>
      <c r="B1414" s="3" t="str">
        <f>+VLOOKUP(A1414,Codigos_mercados_mayoristas[],2,0)</f>
        <v>Ñuble</v>
      </c>
      <c r="C1414" s="4">
        <v>44148</v>
      </c>
      <c r="D1414" s="3">
        <f>+VLOOKUP(A1414,Codigos_mercados_mayoristas[],3,0)</f>
        <v>16</v>
      </c>
      <c r="E1414" s="3"/>
      <c r="F1414" s="3" t="str">
        <f>+VLOOKUP(G1414,Codigos_class_frutas[],2,0)</f>
        <v>Tropicales y subtropicales</v>
      </c>
      <c r="G1414" s="3" t="s">
        <v>204</v>
      </c>
      <c r="H1414" s="3" t="s">
        <v>12</v>
      </c>
      <c r="I1414" s="3" t="s">
        <v>205</v>
      </c>
      <c r="J1414" s="2">
        <v>80</v>
      </c>
      <c r="K1414" s="2">
        <v>12000</v>
      </c>
      <c r="L1414" s="2">
        <v>12000</v>
      </c>
      <c r="M1414" s="2">
        <v>12000</v>
      </c>
      <c r="N1414" s="3" t="s">
        <v>147</v>
      </c>
      <c r="O1414" s="9" t="s">
        <v>206</v>
      </c>
      <c r="P1414" s="2">
        <f>+Precio_diario_frutas[[#This Row],[Precio promedio ponderado]]/Q1414</f>
        <v>600</v>
      </c>
      <c r="Q1414" s="2">
        <f>+VLOOKUP(Precio_diario_frutas[[#This Row],[Unidad de comercialización]],Codigos_kg[],2,0)</f>
        <v>20</v>
      </c>
    </row>
    <row r="1415" spans="1:17" x14ac:dyDescent="0.35">
      <c r="A1415" s="8" t="s">
        <v>166</v>
      </c>
      <c r="B1415" s="11" t="str">
        <f>+VLOOKUP(A1415,Codigos_mercados_mayoristas[],2,0)</f>
        <v>Ñuble</v>
      </c>
      <c r="C1415" s="4">
        <v>44148</v>
      </c>
      <c r="D1415" s="11">
        <f>+VLOOKUP(A1415,Codigos_mercados_mayoristas[],3,0)</f>
        <v>16</v>
      </c>
      <c r="E1415" s="11"/>
      <c r="F1415" s="11" t="str">
        <f>+VLOOKUP(G1415,Codigos_class_frutas[],2,0)</f>
        <v>Tropicales y subtropicales</v>
      </c>
      <c r="G1415" s="11" t="s">
        <v>204</v>
      </c>
      <c r="H1415" s="11" t="s">
        <v>12</v>
      </c>
      <c r="I1415" s="11" t="s">
        <v>255</v>
      </c>
      <c r="J1415" s="13">
        <v>360</v>
      </c>
      <c r="K1415" s="13">
        <v>14000</v>
      </c>
      <c r="L1415" s="13">
        <v>13000</v>
      </c>
      <c r="M1415" s="13">
        <v>13500</v>
      </c>
      <c r="N1415" s="11" t="s">
        <v>147</v>
      </c>
      <c r="O1415" s="14" t="s">
        <v>206</v>
      </c>
      <c r="P1415" s="2">
        <f>+Precio_diario_frutas[[#This Row],[Precio promedio ponderado]]/Q1415</f>
        <v>675</v>
      </c>
      <c r="Q1415" s="2">
        <f>+VLOOKUP(Precio_diario_frutas[[#This Row],[Unidad de comercialización]],Codigos_kg[],2,0)</f>
        <v>20</v>
      </c>
    </row>
    <row r="1416" spans="1:17" x14ac:dyDescent="0.35">
      <c r="A1416" s="8" t="s">
        <v>10</v>
      </c>
      <c r="B1416" s="3" t="str">
        <f>+VLOOKUP(A1416,Codigos_mercados_mayoristas[],2,0)</f>
        <v>Arica y Parinacota</v>
      </c>
      <c r="C1416" s="4">
        <v>44148</v>
      </c>
      <c r="D1416" s="3">
        <f>+VLOOKUP(A1416,Codigos_mercados_mayoristas[],3,0)</f>
        <v>15</v>
      </c>
      <c r="E1416" s="3"/>
      <c r="F1416" s="3" t="str">
        <f>+VLOOKUP(G1416,Codigos_class_frutas[],2,0)</f>
        <v>Frutos de hueso (carozo)</v>
      </c>
      <c r="G1416" s="3" t="s">
        <v>281</v>
      </c>
      <c r="H1416" s="3" t="s">
        <v>282</v>
      </c>
      <c r="I1416" s="3" t="s">
        <v>19</v>
      </c>
      <c r="J1416" s="2">
        <v>160</v>
      </c>
      <c r="K1416" s="2">
        <v>33000</v>
      </c>
      <c r="L1416" s="2">
        <v>32000</v>
      </c>
      <c r="M1416" s="2">
        <v>32500</v>
      </c>
      <c r="N1416" s="3" t="s">
        <v>700</v>
      </c>
      <c r="O1416" s="9" t="s">
        <v>123</v>
      </c>
      <c r="P1416" s="2">
        <f>+Precio_diario_frutas[[#This Row],[Precio promedio ponderado]]/Q1416</f>
        <v>2708.3333333333335</v>
      </c>
      <c r="Q1416" s="2">
        <f>+VLOOKUP(Precio_diario_frutas[[#This Row],[Unidad de comercialización]],Codigos_kg[],2,0)</f>
        <v>12</v>
      </c>
    </row>
    <row r="1417" spans="1:17" x14ac:dyDescent="0.35">
      <c r="A1417" s="8" t="s">
        <v>10</v>
      </c>
      <c r="B1417" s="3" t="str">
        <f>+VLOOKUP(A1417,Codigos_mercados_mayoristas[],2,0)</f>
        <v>Arica y Parinacota</v>
      </c>
      <c r="C1417" s="4">
        <v>44148</v>
      </c>
      <c r="D1417" s="3">
        <f>+VLOOKUP(A1417,Codigos_mercados_mayoristas[],3,0)</f>
        <v>15</v>
      </c>
      <c r="E1417" s="3"/>
      <c r="F1417" s="3" t="str">
        <f>+VLOOKUP(G1417,Codigos_class_frutas[],2,0)</f>
        <v>Cítricos</v>
      </c>
      <c r="G1417" s="3" t="s">
        <v>214</v>
      </c>
      <c r="H1417" s="3" t="s">
        <v>694</v>
      </c>
      <c r="I1417" s="3" t="s">
        <v>19</v>
      </c>
      <c r="J1417" s="2">
        <v>200</v>
      </c>
      <c r="K1417" s="2">
        <v>34000</v>
      </c>
      <c r="L1417" s="2">
        <v>33000</v>
      </c>
      <c r="M1417" s="2">
        <v>33500</v>
      </c>
      <c r="N1417" s="3" t="s">
        <v>695</v>
      </c>
      <c r="O1417" s="9" t="s">
        <v>34</v>
      </c>
      <c r="P1417" s="2">
        <f>+Precio_diario_frutas[[#This Row],[Precio promedio ponderado]]/Q1417</f>
        <v>1395.8333333333333</v>
      </c>
      <c r="Q1417" s="2">
        <f>+VLOOKUP(Precio_diario_frutas[[#This Row],[Unidad de comercialización]],Codigos_kg[],2,0)</f>
        <v>24</v>
      </c>
    </row>
    <row r="1418" spans="1:17" x14ac:dyDescent="0.35">
      <c r="A1418" s="8" t="s">
        <v>10</v>
      </c>
      <c r="B1418" s="3" t="str">
        <f>+VLOOKUP(A1418,Codigos_mercados_mayoristas[],2,0)</f>
        <v>Arica y Parinacota</v>
      </c>
      <c r="C1418" s="4">
        <v>44148</v>
      </c>
      <c r="D1418" s="3">
        <f>+VLOOKUP(A1418,Codigos_mercados_mayoristas[],3,0)</f>
        <v>15</v>
      </c>
      <c r="E1418" s="3"/>
      <c r="F1418" s="3" t="str">
        <f>+VLOOKUP(G1418,Codigos_class_frutas[],2,0)</f>
        <v>Cítricos</v>
      </c>
      <c r="G1418" s="3" t="s">
        <v>214</v>
      </c>
      <c r="H1418" s="3" t="s">
        <v>696</v>
      </c>
      <c r="I1418" s="3" t="s">
        <v>19</v>
      </c>
      <c r="J1418" s="2">
        <v>200</v>
      </c>
      <c r="K1418" s="2">
        <v>32000</v>
      </c>
      <c r="L1418" s="2">
        <v>31000</v>
      </c>
      <c r="M1418" s="2">
        <v>31500</v>
      </c>
      <c r="N1418" s="3" t="s">
        <v>695</v>
      </c>
      <c r="O1418" s="9" t="s">
        <v>34</v>
      </c>
      <c r="P1418" s="2">
        <f>+Precio_diario_frutas[[#This Row],[Precio promedio ponderado]]/Q1418</f>
        <v>1312.5</v>
      </c>
      <c r="Q1418" s="2">
        <f>+VLOOKUP(Precio_diario_frutas[[#This Row],[Unidad de comercialización]],Codigos_kg[],2,0)</f>
        <v>24</v>
      </c>
    </row>
    <row r="1419" spans="1:17" x14ac:dyDescent="0.35">
      <c r="A1419" s="8" t="s">
        <v>10</v>
      </c>
      <c r="B1419" s="3" t="str">
        <f>+VLOOKUP(A1419,Codigos_mercados_mayoristas[],2,0)</f>
        <v>Arica y Parinacota</v>
      </c>
      <c r="C1419" s="4">
        <v>44148</v>
      </c>
      <c r="D1419" s="3">
        <f>+VLOOKUP(A1419,Codigos_mercados_mayoristas[],3,0)</f>
        <v>15</v>
      </c>
      <c r="E1419" s="3"/>
      <c r="F1419" s="3" t="str">
        <f>+VLOOKUP(G1419,Codigos_class_frutas[],2,0)</f>
        <v>Tropicales y subtropicales</v>
      </c>
      <c r="G1419" s="3" t="s">
        <v>229</v>
      </c>
      <c r="H1419" s="3" t="s">
        <v>12</v>
      </c>
      <c r="I1419" s="3" t="s">
        <v>19</v>
      </c>
      <c r="J1419" s="2">
        <v>450</v>
      </c>
      <c r="K1419" s="2">
        <v>4500</v>
      </c>
      <c r="L1419" s="2">
        <v>4000</v>
      </c>
      <c r="M1419" s="2">
        <v>4250</v>
      </c>
      <c r="N1419" s="3" t="s">
        <v>230</v>
      </c>
      <c r="O1419" s="9" t="s">
        <v>34</v>
      </c>
      <c r="P1419" s="2">
        <f>+Precio_diario_frutas[[#This Row],[Precio promedio ponderado]]/Q1419</f>
        <v>1062.5</v>
      </c>
      <c r="Q1419" s="2">
        <f>+VLOOKUP(Precio_diario_frutas[[#This Row],[Unidad de comercialización]],Codigos_kg[],2,0)</f>
        <v>4</v>
      </c>
    </row>
    <row r="1420" spans="1:17" x14ac:dyDescent="0.35">
      <c r="A1420" s="8" t="s">
        <v>10</v>
      </c>
      <c r="B1420" s="3" t="str">
        <f>+VLOOKUP(A1420,Codigos_mercados_mayoristas[],2,0)</f>
        <v>Arica y Parinacota</v>
      </c>
      <c r="C1420" s="4">
        <v>44148</v>
      </c>
      <c r="D1420" s="3">
        <f>+VLOOKUP(A1420,Codigos_mercados_mayoristas[],3,0)</f>
        <v>15</v>
      </c>
      <c r="E1420" s="3"/>
      <c r="F1420" s="3" t="str">
        <f>+VLOOKUP(G1420,Codigos_class_frutas[],2,0)</f>
        <v>Tropicales y subtropicales</v>
      </c>
      <c r="G1420" s="3" t="s">
        <v>229</v>
      </c>
      <c r="H1420" s="3" t="s">
        <v>12</v>
      </c>
      <c r="I1420" s="3" t="s">
        <v>13</v>
      </c>
      <c r="J1420" s="2">
        <v>400</v>
      </c>
      <c r="K1420" s="2">
        <v>4500</v>
      </c>
      <c r="L1420" s="2">
        <v>4000</v>
      </c>
      <c r="M1420" s="2">
        <v>4250</v>
      </c>
      <c r="N1420" s="3" t="s">
        <v>230</v>
      </c>
      <c r="O1420" s="9" t="s">
        <v>34</v>
      </c>
      <c r="P1420" s="2">
        <f>+Precio_diario_frutas[[#This Row],[Precio promedio ponderado]]/Q1420</f>
        <v>1062.5</v>
      </c>
      <c r="Q1420" s="2">
        <f>+VLOOKUP(Precio_diario_frutas[[#This Row],[Unidad de comercialización]],Codigos_kg[],2,0)</f>
        <v>4</v>
      </c>
    </row>
    <row r="1421" spans="1:17" x14ac:dyDescent="0.35">
      <c r="A1421" s="8" t="s">
        <v>10</v>
      </c>
      <c r="B1421" s="3" t="str">
        <f>+VLOOKUP(A1421,Codigos_mercados_mayoristas[],2,0)</f>
        <v>Arica y Parinacota</v>
      </c>
      <c r="C1421" s="4">
        <v>44148</v>
      </c>
      <c r="D1421" s="3">
        <f>+VLOOKUP(A1421,Codigos_mercados_mayoristas[],3,0)</f>
        <v>15</v>
      </c>
      <c r="E1421" s="3"/>
      <c r="F1421" s="3" t="str">
        <f>+VLOOKUP(G1421,Codigos_class_frutas[],2,0)</f>
        <v>Tropicales y subtropicales</v>
      </c>
      <c r="G1421" s="3" t="s">
        <v>204</v>
      </c>
      <c r="H1421" s="3" t="s">
        <v>12</v>
      </c>
      <c r="I1421" s="3" t="s">
        <v>205</v>
      </c>
      <c r="J1421" s="2">
        <v>120</v>
      </c>
      <c r="K1421" s="2">
        <v>14000</v>
      </c>
      <c r="L1421" s="2">
        <v>13000</v>
      </c>
      <c r="M1421" s="2">
        <v>13500</v>
      </c>
      <c r="N1421" s="3" t="s">
        <v>147</v>
      </c>
      <c r="O1421" s="9" t="s">
        <v>206</v>
      </c>
      <c r="P1421" s="2">
        <f>+Precio_diario_frutas[[#This Row],[Precio promedio ponderado]]/Q1421</f>
        <v>675</v>
      </c>
      <c r="Q1421" s="2">
        <f>+VLOOKUP(Precio_diario_frutas[[#This Row],[Unidad de comercialización]],Codigos_kg[],2,0)</f>
        <v>20</v>
      </c>
    </row>
    <row r="1422" spans="1:17" x14ac:dyDescent="0.35">
      <c r="A1422" s="8" t="s">
        <v>10</v>
      </c>
      <c r="B1422" s="11" t="str">
        <f>+VLOOKUP(A1422,Codigos_mercados_mayoristas[],2,0)</f>
        <v>Arica y Parinacota</v>
      </c>
      <c r="C1422" s="4">
        <v>44148</v>
      </c>
      <c r="D1422" s="11">
        <f>+VLOOKUP(A1422,Codigos_mercados_mayoristas[],3,0)</f>
        <v>15</v>
      </c>
      <c r="E1422" s="11"/>
      <c r="F1422" s="11" t="str">
        <f>+VLOOKUP(G1422,Codigos_class_frutas[],2,0)</f>
        <v>Uva</v>
      </c>
      <c r="G1422" s="11" t="s">
        <v>295</v>
      </c>
      <c r="H1422" s="11" t="s">
        <v>679</v>
      </c>
      <c r="I1422" s="11" t="s">
        <v>19</v>
      </c>
      <c r="J1422" s="13">
        <v>200</v>
      </c>
      <c r="K1422" s="13">
        <v>29000</v>
      </c>
      <c r="L1422" s="13">
        <v>28000</v>
      </c>
      <c r="M1422" s="13">
        <v>28500</v>
      </c>
      <c r="N1422" s="11" t="s">
        <v>220</v>
      </c>
      <c r="O1422" s="14" t="s">
        <v>114</v>
      </c>
      <c r="P1422" s="2">
        <f>+Precio_diario_frutas[[#This Row],[Precio promedio ponderado]]/Q1422</f>
        <v>2850</v>
      </c>
      <c r="Q1422" s="2">
        <f>+VLOOKUP(Precio_diario_frutas[[#This Row],[Unidad de comercialización]],Codigos_kg[],2,0)</f>
        <v>10</v>
      </c>
    </row>
    <row r="1423" spans="1:17" x14ac:dyDescent="0.35">
      <c r="A1423" s="8" t="s">
        <v>142</v>
      </c>
      <c r="B1423" s="3" t="str">
        <f>+VLOOKUP(A1423,Codigos_mercados_mayoristas[],2,0)</f>
        <v>Metropolitana</v>
      </c>
      <c r="C1423" s="4">
        <v>44151</v>
      </c>
      <c r="D1423" s="3">
        <f>+VLOOKUP(A1423,Codigos_mercados_mayoristas[],3,0)</f>
        <v>13</v>
      </c>
      <c r="E1423" s="3"/>
      <c r="F1423" s="3" t="str">
        <f>+VLOOKUP(G1423,Codigos_class_frutas[],2,0)</f>
        <v>Berries</v>
      </c>
      <c r="G1423" s="3" t="s">
        <v>207</v>
      </c>
      <c r="H1423" s="3" t="s">
        <v>12</v>
      </c>
      <c r="I1423" s="3" t="s">
        <v>19</v>
      </c>
      <c r="J1423" s="2">
        <v>250</v>
      </c>
      <c r="K1423" s="2">
        <v>7000</v>
      </c>
      <c r="L1423" s="2">
        <v>7000</v>
      </c>
      <c r="M1423" s="2">
        <v>7000</v>
      </c>
      <c r="N1423" s="3" t="s">
        <v>208</v>
      </c>
      <c r="O1423" s="9" t="s">
        <v>125</v>
      </c>
      <c r="P1423" s="2">
        <f>+Precio_diario_frutas[[#This Row],[Precio promedio ponderado]]/Q1423</f>
        <v>3500</v>
      </c>
      <c r="Q1423" s="2">
        <f>+VLOOKUP(Precio_diario_frutas[[#This Row],[Unidad de comercialización]],Codigos_kg[],2,0)</f>
        <v>2</v>
      </c>
    </row>
    <row r="1424" spans="1:17" x14ac:dyDescent="0.35">
      <c r="A1424" s="8" t="s">
        <v>142</v>
      </c>
      <c r="B1424" s="3" t="str">
        <f>+VLOOKUP(A1424,Codigos_mercados_mayoristas[],2,0)</f>
        <v>Metropolitana</v>
      </c>
      <c r="C1424" s="4">
        <v>44151</v>
      </c>
      <c r="D1424" s="3">
        <f>+VLOOKUP(A1424,Codigos_mercados_mayoristas[],3,0)</f>
        <v>13</v>
      </c>
      <c r="E1424" s="3"/>
      <c r="F1424" s="3" t="str">
        <f>+VLOOKUP(G1424,Codigos_class_frutas[],2,0)</f>
        <v>Frutos de hueso (carozo)</v>
      </c>
      <c r="G1424" s="3" t="s">
        <v>281</v>
      </c>
      <c r="H1424" s="3" t="s">
        <v>663</v>
      </c>
      <c r="I1424" s="3" t="s">
        <v>19</v>
      </c>
      <c r="J1424" s="2">
        <v>350</v>
      </c>
      <c r="K1424" s="2">
        <v>16000</v>
      </c>
      <c r="L1424" s="2">
        <v>16000</v>
      </c>
      <c r="M1424" s="2">
        <v>16000</v>
      </c>
      <c r="N1424" s="3" t="s">
        <v>283</v>
      </c>
      <c r="O1424" s="9" t="s">
        <v>123</v>
      </c>
      <c r="P1424" s="2">
        <f>+Precio_diario_frutas[[#This Row],[Precio promedio ponderado]]/Q1424</f>
        <v>3200</v>
      </c>
      <c r="Q1424" s="2">
        <f>+VLOOKUP(Precio_diario_frutas[[#This Row],[Unidad de comercialización]],Codigos_kg[],2,0)</f>
        <v>5</v>
      </c>
    </row>
    <row r="1425" spans="1:17" x14ac:dyDescent="0.35">
      <c r="A1425" s="8" t="s">
        <v>142</v>
      </c>
      <c r="B1425" s="3" t="str">
        <f>+VLOOKUP(A1425,Codigos_mercados_mayoristas[],2,0)</f>
        <v>Metropolitana</v>
      </c>
      <c r="C1425" s="4">
        <v>44151</v>
      </c>
      <c r="D1425" s="3">
        <f>+VLOOKUP(A1425,Codigos_mercados_mayoristas[],3,0)</f>
        <v>13</v>
      </c>
      <c r="E1425" s="3"/>
      <c r="F1425" s="3" t="str">
        <f>+VLOOKUP(G1425,Codigos_class_frutas[],2,0)</f>
        <v>Frutos de hueso (carozo)</v>
      </c>
      <c r="G1425" s="3" t="s">
        <v>281</v>
      </c>
      <c r="H1425" s="3" t="s">
        <v>663</v>
      </c>
      <c r="I1425" s="3" t="s">
        <v>13</v>
      </c>
      <c r="J1425" s="2">
        <v>300</v>
      </c>
      <c r="K1425" s="2">
        <v>12000</v>
      </c>
      <c r="L1425" s="2">
        <v>10000</v>
      </c>
      <c r="M1425" s="2">
        <v>11000</v>
      </c>
      <c r="N1425" s="3" t="s">
        <v>283</v>
      </c>
      <c r="O1425" s="9" t="s">
        <v>123</v>
      </c>
      <c r="P1425" s="2">
        <f>+Precio_diario_frutas[[#This Row],[Precio promedio ponderado]]/Q1425</f>
        <v>2200</v>
      </c>
      <c r="Q1425" s="2">
        <f>+VLOOKUP(Precio_diario_frutas[[#This Row],[Unidad de comercialización]],Codigos_kg[],2,0)</f>
        <v>5</v>
      </c>
    </row>
    <row r="1426" spans="1:17" x14ac:dyDescent="0.35">
      <c r="A1426" s="8" t="s">
        <v>142</v>
      </c>
      <c r="B1426" s="3" t="str">
        <f>+VLOOKUP(A1426,Codigos_mercados_mayoristas[],2,0)</f>
        <v>Metropolitana</v>
      </c>
      <c r="C1426" s="4">
        <v>44151</v>
      </c>
      <c r="D1426" s="3">
        <f>+VLOOKUP(A1426,Codigos_mercados_mayoristas[],3,0)</f>
        <v>13</v>
      </c>
      <c r="E1426" s="3"/>
      <c r="F1426" s="3" t="str">
        <f>+VLOOKUP(G1426,Codigos_class_frutas[],2,0)</f>
        <v>Frutos de hueso (carozo)</v>
      </c>
      <c r="G1426" s="3" t="s">
        <v>281</v>
      </c>
      <c r="H1426" s="3" t="s">
        <v>282</v>
      </c>
      <c r="I1426" s="3" t="s">
        <v>13</v>
      </c>
      <c r="J1426" s="2">
        <v>800</v>
      </c>
      <c r="K1426" s="2">
        <v>8000</v>
      </c>
      <c r="L1426" s="2">
        <v>8000</v>
      </c>
      <c r="M1426" s="2">
        <v>8000</v>
      </c>
      <c r="N1426" s="3" t="s">
        <v>283</v>
      </c>
      <c r="O1426" s="9" t="s">
        <v>252</v>
      </c>
      <c r="P1426" s="2">
        <f>+Precio_diario_frutas[[#This Row],[Precio promedio ponderado]]/Q1426</f>
        <v>1600</v>
      </c>
      <c r="Q1426" s="2">
        <f>+VLOOKUP(Precio_diario_frutas[[#This Row],[Unidad de comercialización]],Codigos_kg[],2,0)</f>
        <v>5</v>
      </c>
    </row>
    <row r="1427" spans="1:17" x14ac:dyDescent="0.35">
      <c r="A1427" s="8" t="s">
        <v>142</v>
      </c>
      <c r="B1427" s="3" t="str">
        <f>+VLOOKUP(A1427,Codigos_mercados_mayoristas[],2,0)</f>
        <v>Metropolitana</v>
      </c>
      <c r="C1427" s="4">
        <v>44151</v>
      </c>
      <c r="D1427" s="3">
        <f>+VLOOKUP(A1427,Codigos_mercados_mayoristas[],3,0)</f>
        <v>13</v>
      </c>
      <c r="E1427" s="3"/>
      <c r="F1427" s="3" t="str">
        <f>+VLOOKUP(G1427,Codigos_class_frutas[],2,0)</f>
        <v>Frutos de hueso (carozo)</v>
      </c>
      <c r="G1427" s="3" t="s">
        <v>281</v>
      </c>
      <c r="H1427" s="3" t="s">
        <v>282</v>
      </c>
      <c r="I1427" s="3" t="s">
        <v>16</v>
      </c>
      <c r="J1427" s="2">
        <v>250</v>
      </c>
      <c r="K1427" s="2">
        <v>14000</v>
      </c>
      <c r="L1427" s="2">
        <v>14000</v>
      </c>
      <c r="M1427" s="2">
        <v>14000</v>
      </c>
      <c r="N1427" s="3" t="s">
        <v>220</v>
      </c>
      <c r="O1427" s="9" t="s">
        <v>123</v>
      </c>
      <c r="P1427" s="2">
        <f>+Precio_diario_frutas[[#This Row],[Precio promedio ponderado]]/Q1427</f>
        <v>1400</v>
      </c>
      <c r="Q1427" s="2">
        <f>+VLOOKUP(Precio_diario_frutas[[#This Row],[Unidad de comercialización]],Codigos_kg[],2,0)</f>
        <v>10</v>
      </c>
    </row>
    <row r="1428" spans="1:17" x14ac:dyDescent="0.35">
      <c r="A1428" s="8" t="s">
        <v>142</v>
      </c>
      <c r="B1428" s="3" t="str">
        <f>+VLOOKUP(A1428,Codigos_mercados_mayoristas[],2,0)</f>
        <v>Metropolitana</v>
      </c>
      <c r="C1428" s="4">
        <v>44151</v>
      </c>
      <c r="D1428" s="3">
        <f>+VLOOKUP(A1428,Codigos_mercados_mayoristas[],3,0)</f>
        <v>13</v>
      </c>
      <c r="E1428" s="3"/>
      <c r="F1428" s="3" t="str">
        <f>+VLOOKUP(G1428,Codigos_class_frutas[],2,0)</f>
        <v>Frutos de hueso (carozo)</v>
      </c>
      <c r="G1428" s="3" t="s">
        <v>281</v>
      </c>
      <c r="H1428" s="3" t="s">
        <v>693</v>
      </c>
      <c r="I1428" s="3" t="s">
        <v>200</v>
      </c>
      <c r="J1428" s="2">
        <v>200</v>
      </c>
      <c r="K1428" s="2">
        <v>12500</v>
      </c>
      <c r="L1428" s="2">
        <v>12500</v>
      </c>
      <c r="M1428" s="2">
        <v>12500</v>
      </c>
      <c r="N1428" s="3" t="s">
        <v>283</v>
      </c>
      <c r="O1428" s="9" t="s">
        <v>123</v>
      </c>
      <c r="P1428" s="2">
        <f>+Precio_diario_frutas[[#This Row],[Precio promedio ponderado]]/Q1428</f>
        <v>2500</v>
      </c>
      <c r="Q1428" s="2">
        <f>+VLOOKUP(Precio_diario_frutas[[#This Row],[Unidad de comercialización]],Codigos_kg[],2,0)</f>
        <v>5</v>
      </c>
    </row>
    <row r="1429" spans="1:17" x14ac:dyDescent="0.35">
      <c r="A1429" s="8" t="s">
        <v>142</v>
      </c>
      <c r="B1429" s="3" t="str">
        <f>+VLOOKUP(A1429,Codigos_mercados_mayoristas[],2,0)</f>
        <v>Metropolitana</v>
      </c>
      <c r="C1429" s="4">
        <v>44151</v>
      </c>
      <c r="D1429" s="3">
        <f>+VLOOKUP(A1429,Codigos_mercados_mayoristas[],3,0)</f>
        <v>13</v>
      </c>
      <c r="E1429" s="3"/>
      <c r="F1429" s="3" t="str">
        <f>+VLOOKUP(G1429,Codigos_class_frutas[],2,0)</f>
        <v>Frutos de hueso (carozo)</v>
      </c>
      <c r="G1429" s="3" t="s">
        <v>281</v>
      </c>
      <c r="H1429" s="3" t="s">
        <v>668</v>
      </c>
      <c r="I1429" s="3" t="s">
        <v>200</v>
      </c>
      <c r="J1429" s="2">
        <v>150</v>
      </c>
      <c r="K1429" s="2">
        <v>23000</v>
      </c>
      <c r="L1429" s="2">
        <v>23000</v>
      </c>
      <c r="M1429" s="2">
        <v>23000</v>
      </c>
      <c r="N1429" s="3" t="s">
        <v>220</v>
      </c>
      <c r="O1429" s="9" t="s">
        <v>123</v>
      </c>
      <c r="P1429" s="2">
        <f>+Precio_diario_frutas[[#This Row],[Precio promedio ponderado]]/Q1429</f>
        <v>2300</v>
      </c>
      <c r="Q1429" s="2">
        <f>+VLOOKUP(Precio_diario_frutas[[#This Row],[Unidad de comercialización]],Codigos_kg[],2,0)</f>
        <v>10</v>
      </c>
    </row>
    <row r="1430" spans="1:17" x14ac:dyDescent="0.35">
      <c r="A1430" s="8" t="s">
        <v>142</v>
      </c>
      <c r="B1430" s="3" t="str">
        <f>+VLOOKUP(A1430,Codigos_mercados_mayoristas[],2,0)</f>
        <v>Metropolitana</v>
      </c>
      <c r="C1430" s="4">
        <v>44151</v>
      </c>
      <c r="D1430" s="3">
        <f>+VLOOKUP(A1430,Codigos_mercados_mayoristas[],3,0)</f>
        <v>13</v>
      </c>
      <c r="E1430" s="3"/>
      <c r="F1430" s="3" t="str">
        <f>+VLOOKUP(G1430,Codigos_class_frutas[],2,0)</f>
        <v>Otros</v>
      </c>
      <c r="G1430" s="3" t="s">
        <v>209</v>
      </c>
      <c r="H1430" s="3" t="s">
        <v>210</v>
      </c>
      <c r="I1430" s="3" t="s">
        <v>200</v>
      </c>
      <c r="J1430" s="2">
        <v>150</v>
      </c>
      <c r="K1430" s="2">
        <v>20000</v>
      </c>
      <c r="L1430" s="2">
        <v>20000</v>
      </c>
      <c r="M1430" s="2">
        <v>20000</v>
      </c>
      <c r="N1430" s="3" t="s">
        <v>220</v>
      </c>
      <c r="O1430" s="9" t="s">
        <v>139</v>
      </c>
      <c r="P1430" s="2">
        <f>+Precio_diario_frutas[[#This Row],[Precio promedio ponderado]]/Q1430</f>
        <v>2000</v>
      </c>
      <c r="Q1430" s="2">
        <f>+VLOOKUP(Precio_diario_frutas[[#This Row],[Unidad de comercialización]],Codigos_kg[],2,0)</f>
        <v>10</v>
      </c>
    </row>
    <row r="1431" spans="1:17" x14ac:dyDescent="0.35">
      <c r="A1431" s="8" t="s">
        <v>142</v>
      </c>
      <c r="B1431" s="3" t="str">
        <f>+VLOOKUP(A1431,Codigos_mercados_mayoristas[],2,0)</f>
        <v>Metropolitana</v>
      </c>
      <c r="C1431" s="4">
        <v>44151</v>
      </c>
      <c r="D1431" s="3">
        <f>+VLOOKUP(A1431,Codigos_mercados_mayoristas[],3,0)</f>
        <v>13</v>
      </c>
      <c r="E1431" s="3"/>
      <c r="F1431" s="3" t="str">
        <f>+VLOOKUP(G1431,Codigos_class_frutas[],2,0)</f>
        <v>Otros</v>
      </c>
      <c r="G1431" s="3" t="s">
        <v>209</v>
      </c>
      <c r="H1431" s="3" t="s">
        <v>210</v>
      </c>
      <c r="I1431" s="3" t="s">
        <v>200</v>
      </c>
      <c r="J1431" s="2">
        <v>175</v>
      </c>
      <c r="K1431" s="2">
        <v>16000</v>
      </c>
      <c r="L1431" s="2">
        <v>16000</v>
      </c>
      <c r="M1431" s="2">
        <v>16000</v>
      </c>
      <c r="N1431" s="3" t="s">
        <v>211</v>
      </c>
      <c r="O1431" s="9" t="s">
        <v>45</v>
      </c>
      <c r="P1431" s="2">
        <f>+Precio_diario_frutas[[#This Row],[Precio promedio ponderado]]/Q1431</f>
        <v>2000</v>
      </c>
      <c r="Q1431" s="2">
        <f>+VLOOKUP(Precio_diario_frutas[[#This Row],[Unidad de comercialización]],Codigos_kg[],2,0)</f>
        <v>8</v>
      </c>
    </row>
    <row r="1432" spans="1:17" x14ac:dyDescent="0.35">
      <c r="A1432" s="8" t="s">
        <v>142</v>
      </c>
      <c r="B1432" s="3" t="str">
        <f>+VLOOKUP(A1432,Codigos_mercados_mayoristas[],2,0)</f>
        <v>Metropolitana</v>
      </c>
      <c r="C1432" s="4">
        <v>44151</v>
      </c>
      <c r="D1432" s="3">
        <f>+VLOOKUP(A1432,Codigos_mercados_mayoristas[],3,0)</f>
        <v>13</v>
      </c>
      <c r="E1432" s="3"/>
      <c r="F1432" s="3" t="str">
        <f>+VLOOKUP(G1432,Codigos_class_frutas[],2,0)</f>
        <v>Otros</v>
      </c>
      <c r="G1432" s="3" t="s">
        <v>209</v>
      </c>
      <c r="H1432" s="3" t="s">
        <v>210</v>
      </c>
      <c r="I1432" s="3" t="s">
        <v>235</v>
      </c>
      <c r="J1432" s="2">
        <v>175</v>
      </c>
      <c r="K1432" s="2">
        <v>18000</v>
      </c>
      <c r="L1432" s="2">
        <v>18000</v>
      </c>
      <c r="M1432" s="2">
        <v>18000</v>
      </c>
      <c r="N1432" s="3" t="s">
        <v>211</v>
      </c>
      <c r="O1432" s="9" t="s">
        <v>45</v>
      </c>
      <c r="P1432" s="2">
        <f>+Precio_diario_frutas[[#This Row],[Precio promedio ponderado]]/Q1432</f>
        <v>2250</v>
      </c>
      <c r="Q1432" s="2">
        <f>+VLOOKUP(Precio_diario_frutas[[#This Row],[Unidad de comercialización]],Codigos_kg[],2,0)</f>
        <v>8</v>
      </c>
    </row>
    <row r="1433" spans="1:17" x14ac:dyDescent="0.35">
      <c r="A1433" s="8" t="s">
        <v>142</v>
      </c>
      <c r="B1433" s="3" t="str">
        <f>+VLOOKUP(A1433,Codigos_mercados_mayoristas[],2,0)</f>
        <v>Metropolitana</v>
      </c>
      <c r="C1433" s="4">
        <v>44151</v>
      </c>
      <c r="D1433" s="3">
        <f>+VLOOKUP(A1433,Codigos_mercados_mayoristas[],3,0)</f>
        <v>13</v>
      </c>
      <c r="E1433" s="3"/>
      <c r="F1433" s="3" t="str">
        <f>+VLOOKUP(G1433,Codigos_class_frutas[],2,0)</f>
        <v>Otros</v>
      </c>
      <c r="G1433" s="3" t="s">
        <v>209</v>
      </c>
      <c r="H1433" s="3" t="s">
        <v>210</v>
      </c>
      <c r="I1433" s="3" t="s">
        <v>19</v>
      </c>
      <c r="J1433" s="2">
        <v>150</v>
      </c>
      <c r="K1433" s="2">
        <v>17500</v>
      </c>
      <c r="L1433" s="2">
        <v>17500</v>
      </c>
      <c r="M1433" s="2">
        <v>17500</v>
      </c>
      <c r="N1433" s="3" t="s">
        <v>220</v>
      </c>
      <c r="O1433" s="9" t="s">
        <v>139</v>
      </c>
      <c r="P1433" s="2">
        <f>+Precio_diario_frutas[[#This Row],[Precio promedio ponderado]]/Q1433</f>
        <v>1750</v>
      </c>
      <c r="Q1433" s="2">
        <f>+VLOOKUP(Precio_diario_frutas[[#This Row],[Unidad de comercialización]],Codigos_kg[],2,0)</f>
        <v>10</v>
      </c>
    </row>
    <row r="1434" spans="1:17" x14ac:dyDescent="0.35">
      <c r="A1434" s="8" t="s">
        <v>142</v>
      </c>
      <c r="B1434" s="3" t="str">
        <f>+VLOOKUP(A1434,Codigos_mercados_mayoristas[],2,0)</f>
        <v>Metropolitana</v>
      </c>
      <c r="C1434" s="4">
        <v>44151</v>
      </c>
      <c r="D1434" s="3">
        <f>+VLOOKUP(A1434,Codigos_mercados_mayoristas[],3,0)</f>
        <v>13</v>
      </c>
      <c r="E1434" s="3"/>
      <c r="F1434" s="3" t="str">
        <f>+VLOOKUP(G1434,Codigos_class_frutas[],2,0)</f>
        <v>Otros</v>
      </c>
      <c r="G1434" s="3" t="s">
        <v>209</v>
      </c>
      <c r="H1434" s="3" t="s">
        <v>210</v>
      </c>
      <c r="I1434" s="3" t="s">
        <v>19</v>
      </c>
      <c r="J1434" s="2">
        <v>175</v>
      </c>
      <c r="K1434" s="2">
        <v>14500</v>
      </c>
      <c r="L1434" s="2">
        <v>14500</v>
      </c>
      <c r="M1434" s="2">
        <v>14500</v>
      </c>
      <c r="N1434" s="3" t="s">
        <v>211</v>
      </c>
      <c r="O1434" s="9" t="s">
        <v>45</v>
      </c>
      <c r="P1434" s="2">
        <f>+Precio_diario_frutas[[#This Row],[Precio promedio ponderado]]/Q1434</f>
        <v>1812.5</v>
      </c>
      <c r="Q1434" s="2">
        <f>+VLOOKUP(Precio_diario_frutas[[#This Row],[Unidad de comercialización]],Codigos_kg[],2,0)</f>
        <v>8</v>
      </c>
    </row>
    <row r="1435" spans="1:17" x14ac:dyDescent="0.35">
      <c r="A1435" s="8" t="s">
        <v>142</v>
      </c>
      <c r="B1435" s="3" t="str">
        <f>+VLOOKUP(A1435,Codigos_mercados_mayoristas[],2,0)</f>
        <v>Metropolitana</v>
      </c>
      <c r="C1435" s="4">
        <v>44151</v>
      </c>
      <c r="D1435" s="3">
        <f>+VLOOKUP(A1435,Codigos_mercados_mayoristas[],3,0)</f>
        <v>13</v>
      </c>
      <c r="E1435" s="3"/>
      <c r="F1435" s="3" t="str">
        <f>+VLOOKUP(G1435,Codigos_class_frutas[],2,0)</f>
        <v>Otros</v>
      </c>
      <c r="G1435" s="3" t="s">
        <v>209</v>
      </c>
      <c r="H1435" s="3" t="s">
        <v>210</v>
      </c>
      <c r="I1435" s="3" t="s">
        <v>13</v>
      </c>
      <c r="J1435" s="2">
        <v>150</v>
      </c>
      <c r="K1435" s="2">
        <v>15000</v>
      </c>
      <c r="L1435" s="2">
        <v>15000</v>
      </c>
      <c r="M1435" s="2">
        <v>15000</v>
      </c>
      <c r="N1435" s="3" t="s">
        <v>220</v>
      </c>
      <c r="O1435" s="9" t="s">
        <v>139</v>
      </c>
      <c r="P1435" s="2">
        <f>+Precio_diario_frutas[[#This Row],[Precio promedio ponderado]]/Q1435</f>
        <v>1500</v>
      </c>
      <c r="Q1435" s="2">
        <f>+VLOOKUP(Precio_diario_frutas[[#This Row],[Unidad de comercialización]],Codigos_kg[],2,0)</f>
        <v>10</v>
      </c>
    </row>
    <row r="1436" spans="1:17" x14ac:dyDescent="0.35">
      <c r="A1436" s="8" t="s">
        <v>142</v>
      </c>
      <c r="B1436" s="3" t="str">
        <f>+VLOOKUP(A1436,Codigos_mercados_mayoristas[],2,0)</f>
        <v>Metropolitana</v>
      </c>
      <c r="C1436" s="4">
        <v>44151</v>
      </c>
      <c r="D1436" s="3">
        <f>+VLOOKUP(A1436,Codigos_mercados_mayoristas[],3,0)</f>
        <v>13</v>
      </c>
      <c r="E1436" s="3"/>
      <c r="F1436" s="3" t="str">
        <f>+VLOOKUP(G1436,Codigos_class_frutas[],2,0)</f>
        <v>Otros</v>
      </c>
      <c r="G1436" s="3" t="s">
        <v>209</v>
      </c>
      <c r="H1436" s="3" t="s">
        <v>210</v>
      </c>
      <c r="I1436" s="3" t="s">
        <v>13</v>
      </c>
      <c r="J1436" s="2">
        <v>175</v>
      </c>
      <c r="K1436" s="2">
        <v>11000</v>
      </c>
      <c r="L1436" s="2">
        <v>11000</v>
      </c>
      <c r="M1436" s="2">
        <v>11000</v>
      </c>
      <c r="N1436" s="3" t="s">
        <v>211</v>
      </c>
      <c r="O1436" s="9" t="s">
        <v>45</v>
      </c>
      <c r="P1436" s="2">
        <f>+Precio_diario_frutas[[#This Row],[Precio promedio ponderado]]/Q1436</f>
        <v>1375</v>
      </c>
      <c r="Q1436" s="2">
        <f>+VLOOKUP(Precio_diario_frutas[[#This Row],[Unidad de comercialización]],Codigos_kg[],2,0)</f>
        <v>8</v>
      </c>
    </row>
    <row r="1437" spans="1:17" ht="29" x14ac:dyDescent="0.35">
      <c r="A1437" s="8" t="s">
        <v>142</v>
      </c>
      <c r="B1437" s="3" t="str">
        <f>+VLOOKUP(A1437,Codigos_mercados_mayoristas[],2,0)</f>
        <v>Metropolitana</v>
      </c>
      <c r="C1437" s="4">
        <v>44151</v>
      </c>
      <c r="D1437" s="3">
        <f>+VLOOKUP(A1437,Codigos_mercados_mayoristas[],3,0)</f>
        <v>13</v>
      </c>
      <c r="E1437" s="3"/>
      <c r="F1437" s="3" t="str">
        <f>+VLOOKUP(G1437,Codigos_class_frutas[],2,0)</f>
        <v>Frutos de hueso (carozo)</v>
      </c>
      <c r="G1437" s="3" t="s">
        <v>277</v>
      </c>
      <c r="H1437" s="3" t="s">
        <v>278</v>
      </c>
      <c r="I1437" s="3" t="s">
        <v>19</v>
      </c>
      <c r="J1437" s="2">
        <v>5</v>
      </c>
      <c r="K1437" s="2">
        <v>430000</v>
      </c>
      <c r="L1437" s="2">
        <v>430000</v>
      </c>
      <c r="M1437" s="2">
        <v>430000</v>
      </c>
      <c r="N1437" s="3" t="s">
        <v>223</v>
      </c>
      <c r="O1437" s="9" t="s">
        <v>664</v>
      </c>
      <c r="P1437" s="2">
        <f>+Precio_diario_frutas[[#This Row],[Precio promedio ponderado]]/Q1437</f>
        <v>1075</v>
      </c>
      <c r="Q1437" s="2">
        <f>+VLOOKUP(Precio_diario_frutas[[#This Row],[Unidad de comercialización]],Codigos_kg[],2,0)</f>
        <v>400</v>
      </c>
    </row>
    <row r="1438" spans="1:17" x14ac:dyDescent="0.35">
      <c r="A1438" s="8" t="s">
        <v>142</v>
      </c>
      <c r="B1438" s="3" t="str">
        <f>+VLOOKUP(A1438,Codigos_mercados_mayoristas[],2,0)</f>
        <v>Metropolitana</v>
      </c>
      <c r="C1438" s="4">
        <v>44151</v>
      </c>
      <c r="D1438" s="3">
        <f>+VLOOKUP(A1438,Codigos_mercados_mayoristas[],3,0)</f>
        <v>13</v>
      </c>
      <c r="E1438" s="3"/>
      <c r="F1438" s="3" t="str">
        <f>+VLOOKUP(G1438,Codigos_class_frutas[],2,0)</f>
        <v>Berries</v>
      </c>
      <c r="G1438" s="3" t="s">
        <v>212</v>
      </c>
      <c r="H1438" s="3" t="s">
        <v>12</v>
      </c>
      <c r="I1438" s="3" t="s">
        <v>200</v>
      </c>
      <c r="J1438" s="2">
        <v>1600</v>
      </c>
      <c r="K1438" s="2">
        <v>10000</v>
      </c>
      <c r="L1438" s="2">
        <v>8000</v>
      </c>
      <c r="M1438" s="2">
        <v>8750</v>
      </c>
      <c r="N1438" s="3" t="s">
        <v>213</v>
      </c>
      <c r="O1438" s="9" t="s">
        <v>155</v>
      </c>
      <c r="P1438" s="2">
        <f>+Precio_diario_frutas[[#This Row],[Precio promedio ponderado]]/Q1438</f>
        <v>1250</v>
      </c>
      <c r="Q1438" s="2">
        <f>+VLOOKUP(Precio_diario_frutas[[#This Row],[Unidad de comercialización]],Codigos_kg[],2,0)</f>
        <v>7</v>
      </c>
    </row>
    <row r="1439" spans="1:17" x14ac:dyDescent="0.35">
      <c r="A1439" s="8" t="s">
        <v>142</v>
      </c>
      <c r="B1439" s="3" t="str">
        <f>+VLOOKUP(A1439,Codigos_mercados_mayoristas[],2,0)</f>
        <v>Metropolitana</v>
      </c>
      <c r="C1439" s="4">
        <v>44151</v>
      </c>
      <c r="D1439" s="3">
        <f>+VLOOKUP(A1439,Codigos_mercados_mayoristas[],3,0)</f>
        <v>13</v>
      </c>
      <c r="E1439" s="3"/>
      <c r="F1439" s="3" t="str">
        <f>+VLOOKUP(G1439,Codigos_class_frutas[],2,0)</f>
        <v>Berries</v>
      </c>
      <c r="G1439" s="3" t="s">
        <v>212</v>
      </c>
      <c r="H1439" s="3" t="s">
        <v>12</v>
      </c>
      <c r="I1439" s="3" t="s">
        <v>19</v>
      </c>
      <c r="J1439" s="2">
        <v>1450</v>
      </c>
      <c r="K1439" s="2">
        <v>8000</v>
      </c>
      <c r="L1439" s="2">
        <v>7000</v>
      </c>
      <c r="M1439" s="2">
        <v>7241</v>
      </c>
      <c r="N1439" s="3" t="s">
        <v>213</v>
      </c>
      <c r="O1439" s="9" t="s">
        <v>155</v>
      </c>
      <c r="P1439" s="2">
        <f>+Precio_diario_frutas[[#This Row],[Precio promedio ponderado]]/Q1439</f>
        <v>1034.4285714285713</v>
      </c>
      <c r="Q1439" s="2">
        <f>+VLOOKUP(Precio_diario_frutas[[#This Row],[Unidad de comercialización]],Codigos_kg[],2,0)</f>
        <v>7</v>
      </c>
    </row>
    <row r="1440" spans="1:17" x14ac:dyDescent="0.35">
      <c r="A1440" s="8" t="s">
        <v>142</v>
      </c>
      <c r="B1440" s="3" t="str">
        <f>+VLOOKUP(A1440,Codigos_mercados_mayoristas[],2,0)</f>
        <v>Metropolitana</v>
      </c>
      <c r="C1440" s="4">
        <v>44151</v>
      </c>
      <c r="D1440" s="3">
        <f>+VLOOKUP(A1440,Codigos_mercados_mayoristas[],3,0)</f>
        <v>13</v>
      </c>
      <c r="E1440" s="3"/>
      <c r="F1440" s="3" t="str">
        <f>+VLOOKUP(G1440,Codigos_class_frutas[],2,0)</f>
        <v>Berries</v>
      </c>
      <c r="G1440" s="3" t="s">
        <v>212</v>
      </c>
      <c r="H1440" s="3" t="s">
        <v>12</v>
      </c>
      <c r="I1440" s="3" t="s">
        <v>13</v>
      </c>
      <c r="J1440" s="2">
        <v>390</v>
      </c>
      <c r="K1440" s="2">
        <v>4500</v>
      </c>
      <c r="L1440" s="2">
        <v>4000</v>
      </c>
      <c r="M1440" s="2">
        <v>4154</v>
      </c>
      <c r="N1440" s="3" t="s">
        <v>213</v>
      </c>
      <c r="O1440" s="9" t="s">
        <v>155</v>
      </c>
      <c r="P1440" s="2">
        <f>+Precio_diario_frutas[[#This Row],[Precio promedio ponderado]]/Q1440</f>
        <v>593.42857142857144</v>
      </c>
      <c r="Q1440" s="2">
        <f>+VLOOKUP(Precio_diario_frutas[[#This Row],[Unidad de comercialización]],Codigos_kg[],2,0)</f>
        <v>7</v>
      </c>
    </row>
    <row r="1441" spans="1:17" x14ac:dyDescent="0.35">
      <c r="A1441" s="8" t="s">
        <v>142</v>
      </c>
      <c r="B1441" s="3" t="str">
        <f>+VLOOKUP(A1441,Codigos_mercados_mayoristas[],2,0)</f>
        <v>Metropolitana</v>
      </c>
      <c r="C1441" s="4">
        <v>44151</v>
      </c>
      <c r="D1441" s="3">
        <f>+VLOOKUP(A1441,Codigos_mercados_mayoristas[],3,0)</f>
        <v>13</v>
      </c>
      <c r="E1441" s="3"/>
      <c r="F1441" s="3" t="str">
        <f>+VLOOKUP(G1441,Codigos_class_frutas[],2,0)</f>
        <v>Berries</v>
      </c>
      <c r="G1441" s="3" t="s">
        <v>249</v>
      </c>
      <c r="H1441" s="3" t="s">
        <v>250</v>
      </c>
      <c r="I1441" s="3" t="s">
        <v>235</v>
      </c>
      <c r="J1441" s="2">
        <v>4</v>
      </c>
      <c r="K1441" s="2">
        <v>620000</v>
      </c>
      <c r="L1441" s="2">
        <v>620000</v>
      </c>
      <c r="M1441" s="2">
        <v>620000</v>
      </c>
      <c r="N1441" s="3" t="s">
        <v>270</v>
      </c>
      <c r="O1441" s="9" t="s">
        <v>123</v>
      </c>
      <c r="P1441" s="2">
        <f>+Precio_diario_frutas[[#This Row],[Precio promedio ponderado]]/Q1441</f>
        <v>1377.7777777777778</v>
      </c>
      <c r="Q1441" s="2">
        <f>+VLOOKUP(Precio_diario_frutas[[#This Row],[Unidad de comercialización]],Codigos_kg[],2,0)</f>
        <v>450</v>
      </c>
    </row>
    <row r="1442" spans="1:17" x14ac:dyDescent="0.35">
      <c r="A1442" s="8" t="s">
        <v>142</v>
      </c>
      <c r="B1442" s="3" t="str">
        <f>+VLOOKUP(A1442,Codigos_mercados_mayoristas[],2,0)</f>
        <v>Metropolitana</v>
      </c>
      <c r="C1442" s="4">
        <v>44151</v>
      </c>
      <c r="D1442" s="3">
        <f>+VLOOKUP(A1442,Codigos_mercados_mayoristas[],3,0)</f>
        <v>13</v>
      </c>
      <c r="E1442" s="3"/>
      <c r="F1442" s="3" t="str">
        <f>+VLOOKUP(G1442,Codigos_class_frutas[],2,0)</f>
        <v>Berries</v>
      </c>
      <c r="G1442" s="3" t="s">
        <v>249</v>
      </c>
      <c r="H1442" s="3" t="s">
        <v>250</v>
      </c>
      <c r="I1442" s="3" t="s">
        <v>19</v>
      </c>
      <c r="J1442" s="2">
        <v>7</v>
      </c>
      <c r="K1442" s="2">
        <v>560000</v>
      </c>
      <c r="L1442" s="2">
        <v>560000</v>
      </c>
      <c r="M1442" s="2">
        <v>560000</v>
      </c>
      <c r="N1442" s="3" t="s">
        <v>270</v>
      </c>
      <c r="O1442" s="9" t="s">
        <v>123</v>
      </c>
      <c r="P1442" s="2">
        <f>+Precio_diario_frutas[[#This Row],[Precio promedio ponderado]]/Q1442</f>
        <v>1244.4444444444443</v>
      </c>
      <c r="Q1442" s="2">
        <f>+VLOOKUP(Precio_diario_frutas[[#This Row],[Unidad de comercialización]],Codigos_kg[],2,0)</f>
        <v>450</v>
      </c>
    </row>
    <row r="1443" spans="1:17" x14ac:dyDescent="0.35">
      <c r="A1443" s="8" t="s">
        <v>142</v>
      </c>
      <c r="B1443" s="3" t="str">
        <f>+VLOOKUP(A1443,Codigos_mercados_mayoristas[],2,0)</f>
        <v>Metropolitana</v>
      </c>
      <c r="C1443" s="4">
        <v>44151</v>
      </c>
      <c r="D1443" s="3">
        <f>+VLOOKUP(A1443,Codigos_mercados_mayoristas[],3,0)</f>
        <v>13</v>
      </c>
      <c r="E1443" s="3"/>
      <c r="F1443" s="3" t="str">
        <f>+VLOOKUP(G1443,Codigos_class_frutas[],2,0)</f>
        <v>Cítricos</v>
      </c>
      <c r="G1443" s="3" t="s">
        <v>214</v>
      </c>
      <c r="H1443" s="3" t="s">
        <v>12</v>
      </c>
      <c r="I1443" s="3" t="s">
        <v>215</v>
      </c>
      <c r="J1443" s="2">
        <v>300</v>
      </c>
      <c r="K1443" s="2">
        <v>8000</v>
      </c>
      <c r="L1443" s="2">
        <v>8000</v>
      </c>
      <c r="M1443" s="2">
        <v>8000</v>
      </c>
      <c r="N1443" s="3" t="s">
        <v>121</v>
      </c>
      <c r="O1443" s="9" t="s">
        <v>266</v>
      </c>
      <c r="P1443" s="2">
        <f>+Precio_diario_frutas[[#This Row],[Precio promedio ponderado]]/Q1443</f>
        <v>444.44444444444446</v>
      </c>
      <c r="Q1443" s="2">
        <f>+VLOOKUP(Precio_diario_frutas[[#This Row],[Unidad de comercialización]],Codigos_kg[],2,0)</f>
        <v>18</v>
      </c>
    </row>
    <row r="1444" spans="1:17" x14ac:dyDescent="0.35">
      <c r="A1444" s="8" t="s">
        <v>142</v>
      </c>
      <c r="B1444" s="3" t="str">
        <f>+VLOOKUP(A1444,Codigos_mercados_mayoristas[],2,0)</f>
        <v>Metropolitana</v>
      </c>
      <c r="C1444" s="4">
        <v>44151</v>
      </c>
      <c r="D1444" s="3">
        <f>+VLOOKUP(A1444,Codigos_mercados_mayoristas[],3,0)</f>
        <v>13</v>
      </c>
      <c r="E1444" s="3"/>
      <c r="F1444" s="3" t="str">
        <f>+VLOOKUP(G1444,Codigos_class_frutas[],2,0)</f>
        <v>Cítricos</v>
      </c>
      <c r="G1444" s="3" t="s">
        <v>214</v>
      </c>
      <c r="H1444" s="3" t="s">
        <v>12</v>
      </c>
      <c r="I1444" s="3" t="s">
        <v>215</v>
      </c>
      <c r="J1444" s="2">
        <v>300</v>
      </c>
      <c r="K1444" s="2">
        <v>8000</v>
      </c>
      <c r="L1444" s="2">
        <v>7500</v>
      </c>
      <c r="M1444" s="2">
        <v>7750</v>
      </c>
      <c r="N1444" s="3" t="s">
        <v>121</v>
      </c>
      <c r="O1444" s="9" t="s">
        <v>155</v>
      </c>
      <c r="P1444" s="2">
        <f>+Precio_diario_frutas[[#This Row],[Precio promedio ponderado]]/Q1444</f>
        <v>430.55555555555554</v>
      </c>
      <c r="Q1444" s="2">
        <f>+VLOOKUP(Precio_diario_frutas[[#This Row],[Unidad de comercialización]],Codigos_kg[],2,0)</f>
        <v>18</v>
      </c>
    </row>
    <row r="1445" spans="1:17" x14ac:dyDescent="0.35">
      <c r="A1445" s="8" t="s">
        <v>142</v>
      </c>
      <c r="B1445" s="3" t="str">
        <f>+VLOOKUP(A1445,Codigos_mercados_mayoristas[],2,0)</f>
        <v>Metropolitana</v>
      </c>
      <c r="C1445" s="4">
        <v>44151</v>
      </c>
      <c r="D1445" s="3">
        <f>+VLOOKUP(A1445,Codigos_mercados_mayoristas[],3,0)</f>
        <v>13</v>
      </c>
      <c r="E1445" s="3"/>
      <c r="F1445" s="3" t="str">
        <f>+VLOOKUP(G1445,Codigos_class_frutas[],2,0)</f>
        <v>Cítricos</v>
      </c>
      <c r="G1445" s="3" t="s">
        <v>214</v>
      </c>
      <c r="H1445" s="3" t="s">
        <v>12</v>
      </c>
      <c r="I1445" s="3" t="s">
        <v>215</v>
      </c>
      <c r="J1445" s="2">
        <v>250</v>
      </c>
      <c r="K1445" s="2">
        <v>8000</v>
      </c>
      <c r="L1445" s="2">
        <v>8000</v>
      </c>
      <c r="M1445" s="2">
        <v>8000</v>
      </c>
      <c r="N1445" s="3" t="s">
        <v>121</v>
      </c>
      <c r="O1445" s="9" t="s">
        <v>139</v>
      </c>
      <c r="P1445" s="2">
        <f>+Precio_diario_frutas[[#This Row],[Precio promedio ponderado]]/Q1445</f>
        <v>444.44444444444446</v>
      </c>
      <c r="Q1445" s="2">
        <f>+VLOOKUP(Precio_diario_frutas[[#This Row],[Unidad de comercialización]],Codigos_kg[],2,0)</f>
        <v>18</v>
      </c>
    </row>
    <row r="1446" spans="1:17" x14ac:dyDescent="0.35">
      <c r="A1446" s="8" t="s">
        <v>142</v>
      </c>
      <c r="B1446" s="3" t="str">
        <f>+VLOOKUP(A1446,Codigos_mercados_mayoristas[],2,0)</f>
        <v>Metropolitana</v>
      </c>
      <c r="C1446" s="4">
        <v>44151</v>
      </c>
      <c r="D1446" s="3">
        <f>+VLOOKUP(A1446,Codigos_mercados_mayoristas[],3,0)</f>
        <v>13</v>
      </c>
      <c r="E1446" s="3"/>
      <c r="F1446" s="3" t="str">
        <f>+VLOOKUP(G1446,Codigos_class_frutas[],2,0)</f>
        <v>Cítricos</v>
      </c>
      <c r="G1446" s="3" t="s">
        <v>214</v>
      </c>
      <c r="H1446" s="3" t="s">
        <v>12</v>
      </c>
      <c r="I1446" s="3" t="s">
        <v>215</v>
      </c>
      <c r="J1446" s="2">
        <v>180</v>
      </c>
      <c r="K1446" s="2">
        <v>8000</v>
      </c>
      <c r="L1446" s="2">
        <v>8000</v>
      </c>
      <c r="M1446" s="2">
        <v>8000</v>
      </c>
      <c r="N1446" s="3" t="s">
        <v>121</v>
      </c>
      <c r="O1446" s="9" t="s">
        <v>123</v>
      </c>
      <c r="P1446" s="2">
        <f>+Precio_diario_frutas[[#This Row],[Precio promedio ponderado]]/Q1446</f>
        <v>444.44444444444446</v>
      </c>
      <c r="Q1446" s="2">
        <f>+VLOOKUP(Precio_diario_frutas[[#This Row],[Unidad de comercialización]],Codigos_kg[],2,0)</f>
        <v>18</v>
      </c>
    </row>
    <row r="1447" spans="1:17" x14ac:dyDescent="0.35">
      <c r="A1447" s="8" t="s">
        <v>142</v>
      </c>
      <c r="B1447" s="3" t="str">
        <f>+VLOOKUP(A1447,Codigos_mercados_mayoristas[],2,0)</f>
        <v>Metropolitana</v>
      </c>
      <c r="C1447" s="4">
        <v>44151</v>
      </c>
      <c r="D1447" s="3">
        <f>+VLOOKUP(A1447,Codigos_mercados_mayoristas[],3,0)</f>
        <v>13</v>
      </c>
      <c r="E1447" s="3"/>
      <c r="F1447" s="3" t="str">
        <f>+VLOOKUP(G1447,Codigos_class_frutas[],2,0)</f>
        <v>Cítricos</v>
      </c>
      <c r="G1447" s="3" t="s">
        <v>214</v>
      </c>
      <c r="H1447" s="3" t="s">
        <v>12</v>
      </c>
      <c r="I1447" s="3" t="s">
        <v>271</v>
      </c>
      <c r="J1447" s="2">
        <v>220</v>
      </c>
      <c r="K1447" s="2">
        <v>9000</v>
      </c>
      <c r="L1447" s="2">
        <v>9000</v>
      </c>
      <c r="M1447" s="2">
        <v>9000</v>
      </c>
      <c r="N1447" s="3" t="s">
        <v>121</v>
      </c>
      <c r="O1447" s="9" t="s">
        <v>139</v>
      </c>
      <c r="P1447" s="2">
        <f>+Precio_diario_frutas[[#This Row],[Precio promedio ponderado]]/Q1447</f>
        <v>500</v>
      </c>
      <c r="Q1447" s="2">
        <f>+VLOOKUP(Precio_diario_frutas[[#This Row],[Unidad de comercialización]],Codigos_kg[],2,0)</f>
        <v>18</v>
      </c>
    </row>
    <row r="1448" spans="1:17" x14ac:dyDescent="0.35">
      <c r="A1448" s="8" t="s">
        <v>142</v>
      </c>
      <c r="B1448" s="3" t="str">
        <f>+VLOOKUP(A1448,Codigos_mercados_mayoristas[],2,0)</f>
        <v>Metropolitana</v>
      </c>
      <c r="C1448" s="4">
        <v>44151</v>
      </c>
      <c r="D1448" s="3">
        <f>+VLOOKUP(A1448,Codigos_mercados_mayoristas[],3,0)</f>
        <v>13</v>
      </c>
      <c r="E1448" s="3"/>
      <c r="F1448" s="3" t="str">
        <f>+VLOOKUP(G1448,Codigos_class_frutas[],2,0)</f>
        <v>Cítricos</v>
      </c>
      <c r="G1448" s="3" t="s">
        <v>214</v>
      </c>
      <c r="H1448" s="3" t="s">
        <v>12</v>
      </c>
      <c r="I1448" s="3" t="s">
        <v>271</v>
      </c>
      <c r="J1448" s="2">
        <v>120</v>
      </c>
      <c r="K1448" s="2">
        <v>8000</v>
      </c>
      <c r="L1448" s="2">
        <v>8000</v>
      </c>
      <c r="M1448" s="2">
        <v>8000</v>
      </c>
      <c r="N1448" s="3" t="s">
        <v>121</v>
      </c>
      <c r="O1448" s="9" t="s">
        <v>118</v>
      </c>
      <c r="P1448" s="2">
        <f>+Precio_diario_frutas[[#This Row],[Precio promedio ponderado]]/Q1448</f>
        <v>444.44444444444446</v>
      </c>
      <c r="Q1448" s="2">
        <f>+VLOOKUP(Precio_diario_frutas[[#This Row],[Unidad de comercialización]],Codigos_kg[],2,0)</f>
        <v>18</v>
      </c>
    </row>
    <row r="1449" spans="1:17" x14ac:dyDescent="0.35">
      <c r="A1449" s="8" t="s">
        <v>142</v>
      </c>
      <c r="B1449" s="3" t="str">
        <f>+VLOOKUP(A1449,Codigos_mercados_mayoristas[],2,0)</f>
        <v>Metropolitana</v>
      </c>
      <c r="C1449" s="4">
        <v>44151</v>
      </c>
      <c r="D1449" s="3">
        <f>+VLOOKUP(A1449,Codigos_mercados_mayoristas[],3,0)</f>
        <v>13</v>
      </c>
      <c r="E1449" s="3"/>
      <c r="F1449" s="3" t="str">
        <f>+VLOOKUP(G1449,Codigos_class_frutas[],2,0)</f>
        <v>Cítricos</v>
      </c>
      <c r="G1449" s="3" t="s">
        <v>214</v>
      </c>
      <c r="H1449" s="3" t="s">
        <v>12</v>
      </c>
      <c r="I1449" s="3" t="s">
        <v>216</v>
      </c>
      <c r="J1449" s="2">
        <v>250</v>
      </c>
      <c r="K1449" s="2">
        <v>6000</v>
      </c>
      <c r="L1449" s="2">
        <v>6000</v>
      </c>
      <c r="M1449" s="2">
        <v>6000</v>
      </c>
      <c r="N1449" s="3" t="s">
        <v>121</v>
      </c>
      <c r="O1449" s="9" t="s">
        <v>266</v>
      </c>
      <c r="P1449" s="2">
        <f>+Precio_diario_frutas[[#This Row],[Precio promedio ponderado]]/Q1449</f>
        <v>333.33333333333331</v>
      </c>
      <c r="Q1449" s="2">
        <f>+VLOOKUP(Precio_diario_frutas[[#This Row],[Unidad de comercialización]],Codigos_kg[],2,0)</f>
        <v>18</v>
      </c>
    </row>
    <row r="1450" spans="1:17" x14ac:dyDescent="0.35">
      <c r="A1450" s="8" t="s">
        <v>142</v>
      </c>
      <c r="B1450" s="3" t="str">
        <f>+VLOOKUP(A1450,Codigos_mercados_mayoristas[],2,0)</f>
        <v>Metropolitana</v>
      </c>
      <c r="C1450" s="4">
        <v>44151</v>
      </c>
      <c r="D1450" s="3">
        <f>+VLOOKUP(A1450,Codigos_mercados_mayoristas[],3,0)</f>
        <v>13</v>
      </c>
      <c r="E1450" s="3"/>
      <c r="F1450" s="3" t="str">
        <f>+VLOOKUP(G1450,Codigos_class_frutas[],2,0)</f>
        <v>Cítricos</v>
      </c>
      <c r="G1450" s="3" t="s">
        <v>214</v>
      </c>
      <c r="H1450" s="3" t="s">
        <v>12</v>
      </c>
      <c r="I1450" s="3" t="s">
        <v>216</v>
      </c>
      <c r="J1450" s="2">
        <v>240</v>
      </c>
      <c r="K1450" s="2">
        <v>6500</v>
      </c>
      <c r="L1450" s="2">
        <v>6000</v>
      </c>
      <c r="M1450" s="2">
        <v>6250</v>
      </c>
      <c r="N1450" s="3" t="s">
        <v>121</v>
      </c>
      <c r="O1450" s="9" t="s">
        <v>155</v>
      </c>
      <c r="P1450" s="2">
        <f>+Precio_diario_frutas[[#This Row],[Precio promedio ponderado]]/Q1450</f>
        <v>347.22222222222223</v>
      </c>
      <c r="Q1450" s="2">
        <f>+VLOOKUP(Precio_diario_frutas[[#This Row],[Unidad de comercialización]],Codigos_kg[],2,0)</f>
        <v>18</v>
      </c>
    </row>
    <row r="1451" spans="1:17" x14ac:dyDescent="0.35">
      <c r="A1451" s="8" t="s">
        <v>142</v>
      </c>
      <c r="B1451" s="3" t="str">
        <f>+VLOOKUP(A1451,Codigos_mercados_mayoristas[],2,0)</f>
        <v>Metropolitana</v>
      </c>
      <c r="C1451" s="4">
        <v>44151</v>
      </c>
      <c r="D1451" s="3">
        <f>+VLOOKUP(A1451,Codigos_mercados_mayoristas[],3,0)</f>
        <v>13</v>
      </c>
      <c r="E1451" s="3"/>
      <c r="F1451" s="3" t="str">
        <f>+VLOOKUP(G1451,Codigos_class_frutas[],2,0)</f>
        <v>Cítricos</v>
      </c>
      <c r="G1451" s="3" t="s">
        <v>214</v>
      </c>
      <c r="H1451" s="3" t="s">
        <v>12</v>
      </c>
      <c r="I1451" s="3" t="s">
        <v>216</v>
      </c>
      <c r="J1451" s="2">
        <v>220</v>
      </c>
      <c r="K1451" s="2">
        <v>7000</v>
      </c>
      <c r="L1451" s="2">
        <v>7000</v>
      </c>
      <c r="M1451" s="2">
        <v>7000</v>
      </c>
      <c r="N1451" s="3" t="s">
        <v>121</v>
      </c>
      <c r="O1451" s="9" t="s">
        <v>139</v>
      </c>
      <c r="P1451" s="2">
        <f>+Precio_diario_frutas[[#This Row],[Precio promedio ponderado]]/Q1451</f>
        <v>388.88888888888891</v>
      </c>
      <c r="Q1451" s="2">
        <f>+VLOOKUP(Precio_diario_frutas[[#This Row],[Unidad de comercialización]],Codigos_kg[],2,0)</f>
        <v>18</v>
      </c>
    </row>
    <row r="1452" spans="1:17" x14ac:dyDescent="0.35">
      <c r="A1452" s="8" t="s">
        <v>142</v>
      </c>
      <c r="B1452" s="3" t="str">
        <f>+VLOOKUP(A1452,Codigos_mercados_mayoristas[],2,0)</f>
        <v>Metropolitana</v>
      </c>
      <c r="C1452" s="4">
        <v>44151</v>
      </c>
      <c r="D1452" s="3">
        <f>+VLOOKUP(A1452,Codigos_mercados_mayoristas[],3,0)</f>
        <v>13</v>
      </c>
      <c r="E1452" s="3"/>
      <c r="F1452" s="3" t="str">
        <f>+VLOOKUP(G1452,Codigos_class_frutas[],2,0)</f>
        <v>Cítricos</v>
      </c>
      <c r="G1452" s="3" t="s">
        <v>214</v>
      </c>
      <c r="H1452" s="3" t="s">
        <v>12</v>
      </c>
      <c r="I1452" s="3" t="s">
        <v>216</v>
      </c>
      <c r="J1452" s="2">
        <v>150</v>
      </c>
      <c r="K1452" s="2">
        <v>7000</v>
      </c>
      <c r="L1452" s="2">
        <v>7000</v>
      </c>
      <c r="M1452" s="2">
        <v>7000</v>
      </c>
      <c r="N1452" s="3" t="s">
        <v>121</v>
      </c>
      <c r="O1452" s="9" t="s">
        <v>123</v>
      </c>
      <c r="P1452" s="2">
        <f>+Precio_diario_frutas[[#This Row],[Precio promedio ponderado]]/Q1452</f>
        <v>388.88888888888891</v>
      </c>
      <c r="Q1452" s="2">
        <f>+VLOOKUP(Precio_diario_frutas[[#This Row],[Unidad de comercialización]],Codigos_kg[],2,0)</f>
        <v>18</v>
      </c>
    </row>
    <row r="1453" spans="1:17" x14ac:dyDescent="0.35">
      <c r="A1453" s="8" t="s">
        <v>142</v>
      </c>
      <c r="B1453" s="3" t="str">
        <f>+VLOOKUP(A1453,Codigos_mercados_mayoristas[],2,0)</f>
        <v>Metropolitana</v>
      </c>
      <c r="C1453" s="4">
        <v>44151</v>
      </c>
      <c r="D1453" s="3">
        <f>+VLOOKUP(A1453,Codigos_mercados_mayoristas[],3,0)</f>
        <v>13</v>
      </c>
      <c r="E1453" s="3"/>
      <c r="F1453" s="3" t="str">
        <f>+VLOOKUP(G1453,Codigos_class_frutas[],2,0)</f>
        <v>Cítricos</v>
      </c>
      <c r="G1453" s="3" t="s">
        <v>214</v>
      </c>
      <c r="H1453" s="3" t="s">
        <v>12</v>
      </c>
      <c r="I1453" s="3" t="s">
        <v>272</v>
      </c>
      <c r="J1453" s="2">
        <v>180</v>
      </c>
      <c r="K1453" s="2">
        <v>8000</v>
      </c>
      <c r="L1453" s="2">
        <v>8000</v>
      </c>
      <c r="M1453" s="2">
        <v>8000</v>
      </c>
      <c r="N1453" s="3" t="s">
        <v>121</v>
      </c>
      <c r="O1453" s="9" t="s">
        <v>139</v>
      </c>
      <c r="P1453" s="2">
        <f>+Precio_diario_frutas[[#This Row],[Precio promedio ponderado]]/Q1453</f>
        <v>444.44444444444446</v>
      </c>
      <c r="Q1453" s="2">
        <f>+VLOOKUP(Precio_diario_frutas[[#This Row],[Unidad de comercialización]],Codigos_kg[],2,0)</f>
        <v>18</v>
      </c>
    </row>
    <row r="1454" spans="1:17" x14ac:dyDescent="0.35">
      <c r="A1454" s="8" t="s">
        <v>142</v>
      </c>
      <c r="B1454" s="3" t="str">
        <f>+VLOOKUP(A1454,Codigos_mercados_mayoristas[],2,0)</f>
        <v>Metropolitana</v>
      </c>
      <c r="C1454" s="4">
        <v>44151</v>
      </c>
      <c r="D1454" s="3">
        <f>+VLOOKUP(A1454,Codigos_mercados_mayoristas[],3,0)</f>
        <v>13</v>
      </c>
      <c r="E1454" s="3"/>
      <c r="F1454" s="3" t="str">
        <f>+VLOOKUP(G1454,Codigos_class_frutas[],2,0)</f>
        <v>Cítricos</v>
      </c>
      <c r="G1454" s="3" t="s">
        <v>214</v>
      </c>
      <c r="H1454" s="3" t="s">
        <v>12</v>
      </c>
      <c r="I1454" s="3" t="s">
        <v>272</v>
      </c>
      <c r="J1454" s="2">
        <v>150</v>
      </c>
      <c r="K1454" s="2">
        <v>7000</v>
      </c>
      <c r="L1454" s="2">
        <v>7000</v>
      </c>
      <c r="M1454" s="2">
        <v>7000</v>
      </c>
      <c r="N1454" s="3" t="s">
        <v>121</v>
      </c>
      <c r="O1454" s="9" t="s">
        <v>118</v>
      </c>
      <c r="P1454" s="2">
        <f>+Precio_diario_frutas[[#This Row],[Precio promedio ponderado]]/Q1454</f>
        <v>388.88888888888891</v>
      </c>
      <c r="Q1454" s="2">
        <f>+VLOOKUP(Precio_diario_frutas[[#This Row],[Unidad de comercialización]],Codigos_kg[],2,0)</f>
        <v>18</v>
      </c>
    </row>
    <row r="1455" spans="1:17" x14ac:dyDescent="0.35">
      <c r="A1455" s="8" t="s">
        <v>142</v>
      </c>
      <c r="B1455" s="3" t="str">
        <f>+VLOOKUP(A1455,Codigos_mercados_mayoristas[],2,0)</f>
        <v>Metropolitana</v>
      </c>
      <c r="C1455" s="4">
        <v>44151</v>
      </c>
      <c r="D1455" s="3">
        <f>+VLOOKUP(A1455,Codigos_mercados_mayoristas[],3,0)</f>
        <v>13</v>
      </c>
      <c r="E1455" s="3"/>
      <c r="F1455" s="3" t="str">
        <f>+VLOOKUP(G1455,Codigos_class_frutas[],2,0)</f>
        <v>Cítricos</v>
      </c>
      <c r="G1455" s="3" t="s">
        <v>214</v>
      </c>
      <c r="H1455" s="3" t="s">
        <v>12</v>
      </c>
      <c r="I1455" s="3" t="s">
        <v>217</v>
      </c>
      <c r="J1455" s="2">
        <v>200</v>
      </c>
      <c r="K1455" s="2">
        <v>4000</v>
      </c>
      <c r="L1455" s="2">
        <v>4000</v>
      </c>
      <c r="M1455" s="2">
        <v>4000</v>
      </c>
      <c r="N1455" s="3" t="s">
        <v>121</v>
      </c>
      <c r="O1455" s="9" t="s">
        <v>266</v>
      </c>
      <c r="P1455" s="2">
        <f>+Precio_diario_frutas[[#This Row],[Precio promedio ponderado]]/Q1455</f>
        <v>222.22222222222223</v>
      </c>
      <c r="Q1455" s="2">
        <f>+VLOOKUP(Precio_diario_frutas[[#This Row],[Unidad de comercialización]],Codigos_kg[],2,0)</f>
        <v>18</v>
      </c>
    </row>
    <row r="1456" spans="1:17" x14ac:dyDescent="0.35">
      <c r="A1456" s="8" t="s">
        <v>142</v>
      </c>
      <c r="B1456" s="3" t="str">
        <f>+VLOOKUP(A1456,Codigos_mercados_mayoristas[],2,0)</f>
        <v>Metropolitana</v>
      </c>
      <c r="C1456" s="4">
        <v>44151</v>
      </c>
      <c r="D1456" s="3">
        <f>+VLOOKUP(A1456,Codigos_mercados_mayoristas[],3,0)</f>
        <v>13</v>
      </c>
      <c r="E1456" s="3"/>
      <c r="F1456" s="3" t="str">
        <f>+VLOOKUP(G1456,Codigos_class_frutas[],2,0)</f>
        <v>Cítricos</v>
      </c>
      <c r="G1456" s="3" t="s">
        <v>214</v>
      </c>
      <c r="H1456" s="3" t="s">
        <v>12</v>
      </c>
      <c r="I1456" s="3" t="s">
        <v>217</v>
      </c>
      <c r="J1456" s="2">
        <v>245</v>
      </c>
      <c r="K1456" s="2">
        <v>5000</v>
      </c>
      <c r="L1456" s="2">
        <v>4000</v>
      </c>
      <c r="M1456" s="2">
        <v>4408</v>
      </c>
      <c r="N1456" s="3" t="s">
        <v>121</v>
      </c>
      <c r="O1456" s="9" t="s">
        <v>155</v>
      </c>
      <c r="P1456" s="2">
        <f>+Precio_diario_frutas[[#This Row],[Precio promedio ponderado]]/Q1456</f>
        <v>244.88888888888889</v>
      </c>
      <c r="Q1456" s="2">
        <f>+VLOOKUP(Precio_diario_frutas[[#This Row],[Unidad de comercialización]],Codigos_kg[],2,0)</f>
        <v>18</v>
      </c>
    </row>
    <row r="1457" spans="1:17" x14ac:dyDescent="0.35">
      <c r="A1457" s="8" t="s">
        <v>142</v>
      </c>
      <c r="B1457" s="3" t="str">
        <f>+VLOOKUP(A1457,Codigos_mercados_mayoristas[],2,0)</f>
        <v>Metropolitana</v>
      </c>
      <c r="C1457" s="4">
        <v>44151</v>
      </c>
      <c r="D1457" s="3">
        <f>+VLOOKUP(A1457,Codigos_mercados_mayoristas[],3,0)</f>
        <v>13</v>
      </c>
      <c r="E1457" s="3"/>
      <c r="F1457" s="3" t="str">
        <f>+VLOOKUP(G1457,Codigos_class_frutas[],2,0)</f>
        <v>Cítricos</v>
      </c>
      <c r="G1457" s="3" t="s">
        <v>214</v>
      </c>
      <c r="H1457" s="3" t="s">
        <v>12</v>
      </c>
      <c r="I1457" s="3" t="s">
        <v>217</v>
      </c>
      <c r="J1457" s="2">
        <v>180</v>
      </c>
      <c r="K1457" s="2">
        <v>5000</v>
      </c>
      <c r="L1457" s="2">
        <v>5000</v>
      </c>
      <c r="M1457" s="2">
        <v>5000</v>
      </c>
      <c r="N1457" s="3" t="s">
        <v>121</v>
      </c>
      <c r="O1457" s="9" t="s">
        <v>139</v>
      </c>
      <c r="P1457" s="2">
        <f>+Precio_diario_frutas[[#This Row],[Precio promedio ponderado]]/Q1457</f>
        <v>277.77777777777777</v>
      </c>
      <c r="Q1457" s="2">
        <f>+VLOOKUP(Precio_diario_frutas[[#This Row],[Unidad de comercialización]],Codigos_kg[],2,0)</f>
        <v>18</v>
      </c>
    </row>
    <row r="1458" spans="1:17" x14ac:dyDescent="0.35">
      <c r="A1458" s="8" t="s">
        <v>142</v>
      </c>
      <c r="B1458" s="3" t="str">
        <f>+VLOOKUP(A1458,Codigos_mercados_mayoristas[],2,0)</f>
        <v>Metropolitana</v>
      </c>
      <c r="C1458" s="4">
        <v>44151</v>
      </c>
      <c r="D1458" s="3">
        <f>+VLOOKUP(A1458,Codigos_mercados_mayoristas[],3,0)</f>
        <v>13</v>
      </c>
      <c r="E1458" s="3"/>
      <c r="F1458" s="3" t="str">
        <f>+VLOOKUP(G1458,Codigos_class_frutas[],2,0)</f>
        <v>Cítricos</v>
      </c>
      <c r="G1458" s="3" t="s">
        <v>214</v>
      </c>
      <c r="H1458" s="3" t="s">
        <v>12</v>
      </c>
      <c r="I1458" s="3" t="s">
        <v>690</v>
      </c>
      <c r="J1458" s="2">
        <v>150</v>
      </c>
      <c r="K1458" s="2">
        <v>6000</v>
      </c>
      <c r="L1458" s="2">
        <v>6000</v>
      </c>
      <c r="M1458" s="2">
        <v>6000</v>
      </c>
      <c r="N1458" s="3" t="s">
        <v>121</v>
      </c>
      <c r="O1458" s="9" t="s">
        <v>139</v>
      </c>
      <c r="P1458" s="2">
        <f>+Precio_diario_frutas[[#This Row],[Precio promedio ponderado]]/Q1458</f>
        <v>333.33333333333331</v>
      </c>
      <c r="Q1458" s="2">
        <f>+VLOOKUP(Precio_diario_frutas[[#This Row],[Unidad de comercialización]],Codigos_kg[],2,0)</f>
        <v>18</v>
      </c>
    </row>
    <row r="1459" spans="1:17" x14ac:dyDescent="0.35">
      <c r="A1459" s="8" t="s">
        <v>142</v>
      </c>
      <c r="B1459" s="3" t="str">
        <f>+VLOOKUP(A1459,Codigos_mercados_mayoristas[],2,0)</f>
        <v>Metropolitana</v>
      </c>
      <c r="C1459" s="4">
        <v>44151</v>
      </c>
      <c r="D1459" s="3">
        <f>+VLOOKUP(A1459,Codigos_mercados_mayoristas[],3,0)</f>
        <v>13</v>
      </c>
      <c r="E1459" s="3"/>
      <c r="F1459" s="3" t="str">
        <f>+VLOOKUP(G1459,Codigos_class_frutas[],2,0)</f>
        <v>Cítricos</v>
      </c>
      <c r="G1459" s="3" t="s">
        <v>214</v>
      </c>
      <c r="H1459" s="3" t="s">
        <v>12</v>
      </c>
      <c r="I1459" s="3" t="s">
        <v>690</v>
      </c>
      <c r="J1459" s="2">
        <v>240</v>
      </c>
      <c r="K1459" s="2">
        <v>6000</v>
      </c>
      <c r="L1459" s="2">
        <v>5000</v>
      </c>
      <c r="M1459" s="2">
        <v>5500</v>
      </c>
      <c r="N1459" s="3" t="s">
        <v>121</v>
      </c>
      <c r="O1459" s="9" t="s">
        <v>118</v>
      </c>
      <c r="P1459" s="2">
        <f>+Precio_diario_frutas[[#This Row],[Precio promedio ponderado]]/Q1459</f>
        <v>305.55555555555554</v>
      </c>
      <c r="Q1459" s="2">
        <f>+VLOOKUP(Precio_diario_frutas[[#This Row],[Unidad de comercialización]],Codigos_kg[],2,0)</f>
        <v>18</v>
      </c>
    </row>
    <row r="1460" spans="1:17" x14ac:dyDescent="0.35">
      <c r="A1460" s="8" t="s">
        <v>142</v>
      </c>
      <c r="B1460" s="3" t="str">
        <f>+VLOOKUP(A1460,Codigos_mercados_mayoristas[],2,0)</f>
        <v>Metropolitana</v>
      </c>
      <c r="C1460" s="4">
        <v>44151</v>
      </c>
      <c r="D1460" s="3">
        <f>+VLOOKUP(A1460,Codigos_mercados_mayoristas[],3,0)</f>
        <v>13</v>
      </c>
      <c r="E1460" s="3"/>
      <c r="F1460" s="3" t="str">
        <f>+VLOOKUP(G1460,Codigos_class_frutas[],2,0)</f>
        <v>Cítricos</v>
      </c>
      <c r="G1460" s="3" t="s">
        <v>218</v>
      </c>
      <c r="H1460" s="3" t="s">
        <v>219</v>
      </c>
      <c r="I1460" s="3" t="s">
        <v>19</v>
      </c>
      <c r="J1460" s="2">
        <v>15</v>
      </c>
      <c r="K1460" s="2">
        <v>270000</v>
      </c>
      <c r="L1460" s="2">
        <v>270000</v>
      </c>
      <c r="M1460" s="2">
        <v>270000</v>
      </c>
      <c r="N1460" s="3" t="s">
        <v>270</v>
      </c>
      <c r="O1460" s="9" t="s">
        <v>273</v>
      </c>
      <c r="P1460" s="2">
        <f>+Precio_diario_frutas[[#This Row],[Precio promedio ponderado]]/Q1460</f>
        <v>600</v>
      </c>
      <c r="Q1460" s="2">
        <f>+VLOOKUP(Precio_diario_frutas[[#This Row],[Unidad de comercialización]],Codigos_kg[],2,0)</f>
        <v>450</v>
      </c>
    </row>
    <row r="1461" spans="1:17" x14ac:dyDescent="0.35">
      <c r="A1461" s="8" t="s">
        <v>142</v>
      </c>
      <c r="B1461" s="3" t="str">
        <f>+VLOOKUP(A1461,Codigos_mercados_mayoristas[],2,0)</f>
        <v>Metropolitana</v>
      </c>
      <c r="C1461" s="4">
        <v>44151</v>
      </c>
      <c r="D1461" s="3">
        <f>+VLOOKUP(A1461,Codigos_mercados_mayoristas[],3,0)</f>
        <v>13</v>
      </c>
      <c r="E1461" s="3"/>
      <c r="F1461" s="3" t="str">
        <f>+VLOOKUP(G1461,Codigos_class_frutas[],2,0)</f>
        <v>Cítricos</v>
      </c>
      <c r="G1461" s="3" t="s">
        <v>218</v>
      </c>
      <c r="H1461" s="3" t="s">
        <v>219</v>
      </c>
      <c r="I1461" s="3" t="s">
        <v>13</v>
      </c>
      <c r="J1461" s="2">
        <v>15</v>
      </c>
      <c r="K1461" s="2">
        <v>240000</v>
      </c>
      <c r="L1461" s="2">
        <v>240000</v>
      </c>
      <c r="M1461" s="2">
        <v>240000</v>
      </c>
      <c r="N1461" s="3" t="s">
        <v>270</v>
      </c>
      <c r="O1461" s="9" t="s">
        <v>273</v>
      </c>
      <c r="P1461" s="2">
        <f>+Precio_diario_frutas[[#This Row],[Precio promedio ponderado]]/Q1461</f>
        <v>533.33333333333337</v>
      </c>
      <c r="Q1461" s="2">
        <f>+VLOOKUP(Precio_diario_frutas[[#This Row],[Unidad de comercialización]],Codigos_kg[],2,0)</f>
        <v>450</v>
      </c>
    </row>
    <row r="1462" spans="1:17" x14ac:dyDescent="0.35">
      <c r="A1462" s="8" t="s">
        <v>142</v>
      </c>
      <c r="B1462" s="3" t="str">
        <f>+VLOOKUP(A1462,Codigos_mercados_mayoristas[],2,0)</f>
        <v>Metropolitana</v>
      </c>
      <c r="C1462" s="4">
        <v>44151</v>
      </c>
      <c r="D1462" s="3">
        <f>+VLOOKUP(A1462,Codigos_mercados_mayoristas[],3,0)</f>
        <v>13</v>
      </c>
      <c r="E1462" s="3"/>
      <c r="F1462" s="3" t="str">
        <f>+VLOOKUP(G1462,Codigos_class_frutas[],2,0)</f>
        <v>Tropicales y subtropicales</v>
      </c>
      <c r="G1462" s="3" t="s">
        <v>229</v>
      </c>
      <c r="H1462" s="3" t="s">
        <v>12</v>
      </c>
      <c r="I1462" s="3" t="s">
        <v>200</v>
      </c>
      <c r="J1462" s="2">
        <v>1162</v>
      </c>
      <c r="K1462" s="2">
        <v>7000</v>
      </c>
      <c r="L1462" s="2">
        <v>6500</v>
      </c>
      <c r="M1462" s="2">
        <v>6804</v>
      </c>
      <c r="N1462" s="3" t="s">
        <v>230</v>
      </c>
      <c r="O1462" s="9" t="s">
        <v>34</v>
      </c>
      <c r="P1462" s="2">
        <f>+Precio_diario_frutas[[#This Row],[Precio promedio ponderado]]/Q1462</f>
        <v>1701</v>
      </c>
      <c r="Q1462" s="2">
        <f>+VLOOKUP(Precio_diario_frutas[[#This Row],[Unidad de comercialización]],Codigos_kg[],2,0)</f>
        <v>4</v>
      </c>
    </row>
    <row r="1463" spans="1:17" x14ac:dyDescent="0.35">
      <c r="A1463" s="8" t="s">
        <v>142</v>
      </c>
      <c r="B1463" s="3" t="str">
        <f>+VLOOKUP(A1463,Codigos_mercados_mayoristas[],2,0)</f>
        <v>Metropolitana</v>
      </c>
      <c r="C1463" s="4">
        <v>44151</v>
      </c>
      <c r="D1463" s="3">
        <f>+VLOOKUP(A1463,Codigos_mercados_mayoristas[],3,0)</f>
        <v>13</v>
      </c>
      <c r="E1463" s="3"/>
      <c r="F1463" s="3" t="str">
        <f>+VLOOKUP(G1463,Codigos_class_frutas[],2,0)</f>
        <v>Tropicales y subtropicales</v>
      </c>
      <c r="G1463" s="3" t="s">
        <v>229</v>
      </c>
      <c r="H1463" s="3" t="s">
        <v>12</v>
      </c>
      <c r="I1463" s="3" t="s">
        <v>19</v>
      </c>
      <c r="J1463" s="2">
        <v>1162</v>
      </c>
      <c r="K1463" s="2">
        <v>7000</v>
      </c>
      <c r="L1463" s="2">
        <v>6500</v>
      </c>
      <c r="M1463" s="2">
        <v>6804</v>
      </c>
      <c r="N1463" s="3" t="s">
        <v>230</v>
      </c>
      <c r="O1463" s="9" t="s">
        <v>34</v>
      </c>
      <c r="P1463" s="2">
        <f>+Precio_diario_frutas[[#This Row],[Precio promedio ponderado]]/Q1463</f>
        <v>1701</v>
      </c>
      <c r="Q1463" s="2">
        <f>+VLOOKUP(Precio_diario_frutas[[#This Row],[Unidad de comercialización]],Codigos_kg[],2,0)</f>
        <v>4</v>
      </c>
    </row>
    <row r="1464" spans="1:17" x14ac:dyDescent="0.35">
      <c r="A1464" s="8" t="s">
        <v>142</v>
      </c>
      <c r="B1464" s="3" t="str">
        <f>+VLOOKUP(A1464,Codigos_mercados_mayoristas[],2,0)</f>
        <v>Metropolitana</v>
      </c>
      <c r="C1464" s="4">
        <v>44151</v>
      </c>
      <c r="D1464" s="3">
        <f>+VLOOKUP(A1464,Codigos_mercados_mayoristas[],3,0)</f>
        <v>13</v>
      </c>
      <c r="E1464" s="3"/>
      <c r="F1464" s="3" t="str">
        <f>+VLOOKUP(G1464,Codigos_class_frutas[],2,0)</f>
        <v>Tropicales y subtropicales</v>
      </c>
      <c r="G1464" s="3" t="s">
        <v>229</v>
      </c>
      <c r="H1464" s="3" t="s">
        <v>12</v>
      </c>
      <c r="I1464" s="3" t="s">
        <v>13</v>
      </c>
      <c r="J1464" s="2">
        <v>1162</v>
      </c>
      <c r="K1464" s="2">
        <v>7000</v>
      </c>
      <c r="L1464" s="2">
        <v>6500</v>
      </c>
      <c r="M1464" s="2">
        <v>6804</v>
      </c>
      <c r="N1464" s="3" t="s">
        <v>230</v>
      </c>
      <c r="O1464" s="9" t="s">
        <v>34</v>
      </c>
      <c r="P1464" s="2">
        <f>+Precio_diario_frutas[[#This Row],[Precio promedio ponderado]]/Q1464</f>
        <v>1701</v>
      </c>
      <c r="Q1464" s="2">
        <f>+VLOOKUP(Precio_diario_frutas[[#This Row],[Unidad de comercialización]],Codigos_kg[],2,0)</f>
        <v>4</v>
      </c>
    </row>
    <row r="1465" spans="1:17" x14ac:dyDescent="0.35">
      <c r="A1465" s="8" t="s">
        <v>142</v>
      </c>
      <c r="B1465" s="3" t="str">
        <f>+VLOOKUP(A1465,Codigos_mercados_mayoristas[],2,0)</f>
        <v>Metropolitana</v>
      </c>
      <c r="C1465" s="4">
        <v>44151</v>
      </c>
      <c r="D1465" s="3">
        <f>+VLOOKUP(A1465,Codigos_mercados_mayoristas[],3,0)</f>
        <v>13</v>
      </c>
      <c r="E1465" s="3"/>
      <c r="F1465" s="3" t="str">
        <f>+VLOOKUP(G1465,Codigos_class_frutas[],2,0)</f>
        <v>Frutos de pepita</v>
      </c>
      <c r="G1465" s="3" t="s">
        <v>231</v>
      </c>
      <c r="H1465" s="3" t="s">
        <v>232</v>
      </c>
      <c r="I1465" s="3" t="s">
        <v>200</v>
      </c>
      <c r="J1465" s="2">
        <v>5</v>
      </c>
      <c r="K1465" s="2">
        <v>230000</v>
      </c>
      <c r="L1465" s="2">
        <v>230000</v>
      </c>
      <c r="M1465" s="2">
        <v>230000</v>
      </c>
      <c r="N1465" s="3" t="s">
        <v>223</v>
      </c>
      <c r="O1465" s="9" t="s">
        <v>123</v>
      </c>
      <c r="P1465" s="2">
        <f>+Precio_diario_frutas[[#This Row],[Precio promedio ponderado]]/Q1465</f>
        <v>575</v>
      </c>
      <c r="Q1465" s="2">
        <f>+VLOOKUP(Precio_diario_frutas[[#This Row],[Unidad de comercialización]],Codigos_kg[],2,0)</f>
        <v>400</v>
      </c>
    </row>
    <row r="1466" spans="1:17" x14ac:dyDescent="0.35">
      <c r="A1466" s="8" t="s">
        <v>142</v>
      </c>
      <c r="B1466" s="3" t="str">
        <f>+VLOOKUP(A1466,Codigos_mercados_mayoristas[],2,0)</f>
        <v>Metropolitana</v>
      </c>
      <c r="C1466" s="4">
        <v>44151</v>
      </c>
      <c r="D1466" s="3">
        <f>+VLOOKUP(A1466,Codigos_mercados_mayoristas[],3,0)</f>
        <v>13</v>
      </c>
      <c r="E1466" s="3"/>
      <c r="F1466" s="3" t="str">
        <f>+VLOOKUP(G1466,Codigos_class_frutas[],2,0)</f>
        <v>Frutos de pepita</v>
      </c>
      <c r="G1466" s="3" t="s">
        <v>231</v>
      </c>
      <c r="H1466" s="3" t="s">
        <v>232</v>
      </c>
      <c r="I1466" s="3" t="s">
        <v>19</v>
      </c>
      <c r="J1466" s="2">
        <v>36</v>
      </c>
      <c r="K1466" s="2">
        <v>210000</v>
      </c>
      <c r="L1466" s="2">
        <v>200000</v>
      </c>
      <c r="M1466" s="2">
        <v>206667</v>
      </c>
      <c r="N1466" s="3" t="s">
        <v>223</v>
      </c>
      <c r="O1466" s="9" t="s">
        <v>123</v>
      </c>
      <c r="P1466" s="2">
        <f>+Precio_diario_frutas[[#This Row],[Precio promedio ponderado]]/Q1466</f>
        <v>516.66750000000002</v>
      </c>
      <c r="Q1466" s="2">
        <f>+VLOOKUP(Precio_diario_frutas[[#This Row],[Unidad de comercialización]],Codigos_kg[],2,0)</f>
        <v>400</v>
      </c>
    </row>
    <row r="1467" spans="1:17" x14ac:dyDescent="0.35">
      <c r="A1467" s="8" t="s">
        <v>142</v>
      </c>
      <c r="B1467" s="3" t="str">
        <f>+VLOOKUP(A1467,Codigos_mercados_mayoristas[],2,0)</f>
        <v>Metropolitana</v>
      </c>
      <c r="C1467" s="4">
        <v>44151</v>
      </c>
      <c r="D1467" s="3">
        <f>+VLOOKUP(A1467,Codigos_mercados_mayoristas[],3,0)</f>
        <v>13</v>
      </c>
      <c r="E1467" s="3"/>
      <c r="F1467" s="3" t="str">
        <f>+VLOOKUP(G1467,Codigos_class_frutas[],2,0)</f>
        <v>Frutos de pepita</v>
      </c>
      <c r="G1467" s="3" t="s">
        <v>231</v>
      </c>
      <c r="H1467" s="3" t="s">
        <v>232</v>
      </c>
      <c r="I1467" s="3" t="s">
        <v>13</v>
      </c>
      <c r="J1467" s="2">
        <v>38</v>
      </c>
      <c r="K1467" s="2">
        <v>180000</v>
      </c>
      <c r="L1467" s="2">
        <v>170000</v>
      </c>
      <c r="M1467" s="2">
        <v>174737</v>
      </c>
      <c r="N1467" s="3" t="s">
        <v>223</v>
      </c>
      <c r="O1467" s="9" t="s">
        <v>123</v>
      </c>
      <c r="P1467" s="2">
        <f>+Precio_diario_frutas[[#This Row],[Precio promedio ponderado]]/Q1467</f>
        <v>436.84249999999997</v>
      </c>
      <c r="Q1467" s="2">
        <f>+VLOOKUP(Precio_diario_frutas[[#This Row],[Unidad de comercialización]],Codigos_kg[],2,0)</f>
        <v>400</v>
      </c>
    </row>
    <row r="1468" spans="1:17" x14ac:dyDescent="0.35">
      <c r="A1468" s="8" t="s">
        <v>142</v>
      </c>
      <c r="B1468" s="3" t="str">
        <f>+VLOOKUP(A1468,Codigos_mercados_mayoristas[],2,0)</f>
        <v>Metropolitana</v>
      </c>
      <c r="C1468" s="4">
        <v>44151</v>
      </c>
      <c r="D1468" s="3">
        <f>+VLOOKUP(A1468,Codigos_mercados_mayoristas[],3,0)</f>
        <v>13</v>
      </c>
      <c r="E1468" s="3"/>
      <c r="F1468" s="3" t="str">
        <f>+VLOOKUP(G1468,Codigos_class_frutas[],2,0)</f>
        <v>Frutos de pepita</v>
      </c>
      <c r="G1468" s="3" t="s">
        <v>231</v>
      </c>
      <c r="H1468" s="3" t="s">
        <v>236</v>
      </c>
      <c r="I1468" s="3" t="s">
        <v>200</v>
      </c>
      <c r="J1468" s="2">
        <v>3</v>
      </c>
      <c r="K1468" s="2">
        <v>210000</v>
      </c>
      <c r="L1468" s="2">
        <v>210000</v>
      </c>
      <c r="M1468" s="2">
        <v>210000</v>
      </c>
      <c r="N1468" s="3" t="s">
        <v>223</v>
      </c>
      <c r="O1468" s="9" t="s">
        <v>252</v>
      </c>
      <c r="P1468" s="2">
        <f>+Precio_diario_frutas[[#This Row],[Precio promedio ponderado]]/Q1468</f>
        <v>525</v>
      </c>
      <c r="Q1468" s="2">
        <f>+VLOOKUP(Precio_diario_frutas[[#This Row],[Unidad de comercialización]],Codigos_kg[],2,0)</f>
        <v>400</v>
      </c>
    </row>
    <row r="1469" spans="1:17" x14ac:dyDescent="0.35">
      <c r="A1469" s="8" t="s">
        <v>142</v>
      </c>
      <c r="B1469" s="3" t="str">
        <f>+VLOOKUP(A1469,Codigos_mercados_mayoristas[],2,0)</f>
        <v>Metropolitana</v>
      </c>
      <c r="C1469" s="4">
        <v>44151</v>
      </c>
      <c r="D1469" s="3">
        <f>+VLOOKUP(A1469,Codigos_mercados_mayoristas[],3,0)</f>
        <v>13</v>
      </c>
      <c r="E1469" s="3"/>
      <c r="F1469" s="3" t="str">
        <f>+VLOOKUP(G1469,Codigos_class_frutas[],2,0)</f>
        <v>Frutos de pepita</v>
      </c>
      <c r="G1469" s="3" t="s">
        <v>231</v>
      </c>
      <c r="H1469" s="3" t="s">
        <v>236</v>
      </c>
      <c r="I1469" s="3" t="s">
        <v>200</v>
      </c>
      <c r="J1469" s="2">
        <v>10</v>
      </c>
      <c r="K1469" s="2">
        <v>220000</v>
      </c>
      <c r="L1469" s="2">
        <v>220000</v>
      </c>
      <c r="M1469" s="2">
        <v>220000</v>
      </c>
      <c r="N1469" s="3" t="s">
        <v>223</v>
      </c>
      <c r="O1469" s="9" t="s">
        <v>123</v>
      </c>
      <c r="P1469" s="2">
        <f>+Precio_diario_frutas[[#This Row],[Precio promedio ponderado]]/Q1469</f>
        <v>550</v>
      </c>
      <c r="Q1469" s="2">
        <f>+VLOOKUP(Precio_diario_frutas[[#This Row],[Unidad de comercialización]],Codigos_kg[],2,0)</f>
        <v>400</v>
      </c>
    </row>
    <row r="1470" spans="1:17" x14ac:dyDescent="0.35">
      <c r="A1470" s="8" t="s">
        <v>142</v>
      </c>
      <c r="B1470" s="3" t="str">
        <f>+VLOOKUP(A1470,Codigos_mercados_mayoristas[],2,0)</f>
        <v>Metropolitana</v>
      </c>
      <c r="C1470" s="4">
        <v>44151</v>
      </c>
      <c r="D1470" s="3">
        <f>+VLOOKUP(A1470,Codigos_mercados_mayoristas[],3,0)</f>
        <v>13</v>
      </c>
      <c r="E1470" s="3"/>
      <c r="F1470" s="3" t="str">
        <f>+VLOOKUP(G1470,Codigos_class_frutas[],2,0)</f>
        <v>Frutos de pepita</v>
      </c>
      <c r="G1470" s="3" t="s">
        <v>231</v>
      </c>
      <c r="H1470" s="3" t="s">
        <v>236</v>
      </c>
      <c r="I1470" s="3" t="s">
        <v>19</v>
      </c>
      <c r="J1470" s="2">
        <v>10</v>
      </c>
      <c r="K1470" s="2">
        <v>190000</v>
      </c>
      <c r="L1470" s="2">
        <v>190000</v>
      </c>
      <c r="M1470" s="2">
        <v>190000</v>
      </c>
      <c r="N1470" s="3" t="s">
        <v>223</v>
      </c>
      <c r="O1470" s="9" t="s">
        <v>252</v>
      </c>
      <c r="P1470" s="2">
        <f>+Precio_diario_frutas[[#This Row],[Precio promedio ponderado]]/Q1470</f>
        <v>475</v>
      </c>
      <c r="Q1470" s="2">
        <f>+VLOOKUP(Precio_diario_frutas[[#This Row],[Unidad de comercialización]],Codigos_kg[],2,0)</f>
        <v>400</v>
      </c>
    </row>
    <row r="1471" spans="1:17" x14ac:dyDescent="0.35">
      <c r="A1471" s="8" t="s">
        <v>142</v>
      </c>
      <c r="B1471" s="3" t="str">
        <f>+VLOOKUP(A1471,Codigos_mercados_mayoristas[],2,0)</f>
        <v>Metropolitana</v>
      </c>
      <c r="C1471" s="4">
        <v>44151</v>
      </c>
      <c r="D1471" s="3">
        <f>+VLOOKUP(A1471,Codigos_mercados_mayoristas[],3,0)</f>
        <v>13</v>
      </c>
      <c r="E1471" s="3"/>
      <c r="F1471" s="3" t="str">
        <f>+VLOOKUP(G1471,Codigos_class_frutas[],2,0)</f>
        <v>Frutos de pepita</v>
      </c>
      <c r="G1471" s="3" t="s">
        <v>231</v>
      </c>
      <c r="H1471" s="3" t="s">
        <v>236</v>
      </c>
      <c r="I1471" s="3" t="s">
        <v>19</v>
      </c>
      <c r="J1471" s="2">
        <v>24</v>
      </c>
      <c r="K1471" s="2">
        <v>200000</v>
      </c>
      <c r="L1471" s="2">
        <v>200000</v>
      </c>
      <c r="M1471" s="2">
        <v>200000</v>
      </c>
      <c r="N1471" s="3" t="s">
        <v>223</v>
      </c>
      <c r="O1471" s="9" t="s">
        <v>123</v>
      </c>
      <c r="P1471" s="2">
        <f>+Precio_diario_frutas[[#This Row],[Precio promedio ponderado]]/Q1471</f>
        <v>500</v>
      </c>
      <c r="Q1471" s="2">
        <f>+VLOOKUP(Precio_diario_frutas[[#This Row],[Unidad de comercialización]],Codigos_kg[],2,0)</f>
        <v>400</v>
      </c>
    </row>
    <row r="1472" spans="1:17" x14ac:dyDescent="0.35">
      <c r="A1472" s="8" t="s">
        <v>142</v>
      </c>
      <c r="B1472" s="3" t="str">
        <f>+VLOOKUP(A1472,Codigos_mercados_mayoristas[],2,0)</f>
        <v>Metropolitana</v>
      </c>
      <c r="C1472" s="4">
        <v>44151</v>
      </c>
      <c r="D1472" s="3">
        <f>+VLOOKUP(A1472,Codigos_mercados_mayoristas[],3,0)</f>
        <v>13</v>
      </c>
      <c r="E1472" s="3"/>
      <c r="F1472" s="3" t="str">
        <f>+VLOOKUP(G1472,Codigos_class_frutas[],2,0)</f>
        <v>Frutos de pepita</v>
      </c>
      <c r="G1472" s="3" t="s">
        <v>231</v>
      </c>
      <c r="H1472" s="3" t="s">
        <v>236</v>
      </c>
      <c r="I1472" s="3" t="s">
        <v>13</v>
      </c>
      <c r="J1472" s="2">
        <v>25</v>
      </c>
      <c r="K1472" s="2">
        <v>160000</v>
      </c>
      <c r="L1472" s="2">
        <v>160000</v>
      </c>
      <c r="M1472" s="2">
        <v>160000</v>
      </c>
      <c r="N1472" s="3" t="s">
        <v>223</v>
      </c>
      <c r="O1472" s="9" t="s">
        <v>252</v>
      </c>
      <c r="P1472" s="2">
        <f>+Precio_diario_frutas[[#This Row],[Precio promedio ponderado]]/Q1472</f>
        <v>400</v>
      </c>
      <c r="Q1472" s="2">
        <f>+VLOOKUP(Precio_diario_frutas[[#This Row],[Unidad de comercialización]],Codigos_kg[],2,0)</f>
        <v>400</v>
      </c>
    </row>
    <row r="1473" spans="1:17" x14ac:dyDescent="0.35">
      <c r="A1473" s="8" t="s">
        <v>142</v>
      </c>
      <c r="B1473" s="3" t="str">
        <f>+VLOOKUP(A1473,Codigos_mercados_mayoristas[],2,0)</f>
        <v>Metropolitana</v>
      </c>
      <c r="C1473" s="4">
        <v>44151</v>
      </c>
      <c r="D1473" s="3">
        <f>+VLOOKUP(A1473,Codigos_mercados_mayoristas[],3,0)</f>
        <v>13</v>
      </c>
      <c r="E1473" s="3"/>
      <c r="F1473" s="3" t="str">
        <f>+VLOOKUP(G1473,Codigos_class_frutas[],2,0)</f>
        <v>Frutos de pepita</v>
      </c>
      <c r="G1473" s="3" t="s">
        <v>231</v>
      </c>
      <c r="H1473" s="3" t="s">
        <v>236</v>
      </c>
      <c r="I1473" s="3" t="s">
        <v>13</v>
      </c>
      <c r="J1473" s="2">
        <v>16</v>
      </c>
      <c r="K1473" s="2">
        <v>170000</v>
      </c>
      <c r="L1473" s="2">
        <v>170000</v>
      </c>
      <c r="M1473" s="2">
        <v>170000</v>
      </c>
      <c r="N1473" s="3" t="s">
        <v>223</v>
      </c>
      <c r="O1473" s="9" t="s">
        <v>123</v>
      </c>
      <c r="P1473" s="2">
        <f>+Precio_diario_frutas[[#This Row],[Precio promedio ponderado]]/Q1473</f>
        <v>425</v>
      </c>
      <c r="Q1473" s="2">
        <f>+VLOOKUP(Precio_diario_frutas[[#This Row],[Unidad de comercialización]],Codigos_kg[],2,0)</f>
        <v>400</v>
      </c>
    </row>
    <row r="1474" spans="1:17" x14ac:dyDescent="0.35">
      <c r="A1474" s="8" t="s">
        <v>142</v>
      </c>
      <c r="B1474" s="3" t="str">
        <f>+VLOOKUP(A1474,Codigos_mercados_mayoristas[],2,0)</f>
        <v>Metropolitana</v>
      </c>
      <c r="C1474" s="4">
        <v>44151</v>
      </c>
      <c r="D1474" s="3">
        <f>+VLOOKUP(A1474,Codigos_mercados_mayoristas[],3,0)</f>
        <v>13</v>
      </c>
      <c r="E1474" s="3"/>
      <c r="F1474" s="3" t="str">
        <f>+VLOOKUP(G1474,Codigos_class_frutas[],2,0)</f>
        <v>Frutos de pepita</v>
      </c>
      <c r="G1474" s="3" t="s">
        <v>231</v>
      </c>
      <c r="H1474" s="3" t="s">
        <v>237</v>
      </c>
      <c r="I1474" s="3" t="s">
        <v>200</v>
      </c>
      <c r="J1474" s="2">
        <v>15</v>
      </c>
      <c r="K1474" s="2">
        <v>160000</v>
      </c>
      <c r="L1474" s="2">
        <v>150000</v>
      </c>
      <c r="M1474" s="2">
        <v>153333</v>
      </c>
      <c r="N1474" s="3" t="s">
        <v>223</v>
      </c>
      <c r="O1474" s="9" t="s">
        <v>252</v>
      </c>
      <c r="P1474" s="2">
        <f>+Precio_diario_frutas[[#This Row],[Precio promedio ponderado]]/Q1474</f>
        <v>383.33249999999998</v>
      </c>
      <c r="Q1474" s="2">
        <f>+VLOOKUP(Precio_diario_frutas[[#This Row],[Unidad de comercialización]],Codigos_kg[],2,0)</f>
        <v>400</v>
      </c>
    </row>
    <row r="1475" spans="1:17" x14ac:dyDescent="0.35">
      <c r="A1475" s="8" t="s">
        <v>142</v>
      </c>
      <c r="B1475" s="3" t="str">
        <f>+VLOOKUP(A1475,Codigos_mercados_mayoristas[],2,0)</f>
        <v>Metropolitana</v>
      </c>
      <c r="C1475" s="4">
        <v>44151</v>
      </c>
      <c r="D1475" s="3">
        <f>+VLOOKUP(A1475,Codigos_mercados_mayoristas[],3,0)</f>
        <v>13</v>
      </c>
      <c r="E1475" s="3"/>
      <c r="F1475" s="3" t="str">
        <f>+VLOOKUP(G1475,Codigos_class_frutas[],2,0)</f>
        <v>Frutos de pepita</v>
      </c>
      <c r="G1475" s="3" t="s">
        <v>231</v>
      </c>
      <c r="H1475" s="3" t="s">
        <v>237</v>
      </c>
      <c r="I1475" s="3" t="s">
        <v>19</v>
      </c>
      <c r="J1475" s="2">
        <v>32</v>
      </c>
      <c r="K1475" s="2">
        <v>140000</v>
      </c>
      <c r="L1475" s="2">
        <v>130000</v>
      </c>
      <c r="M1475" s="2">
        <v>135000</v>
      </c>
      <c r="N1475" s="3" t="s">
        <v>223</v>
      </c>
      <c r="O1475" s="9" t="s">
        <v>252</v>
      </c>
      <c r="P1475" s="2">
        <f>+Precio_diario_frutas[[#This Row],[Precio promedio ponderado]]/Q1475</f>
        <v>337.5</v>
      </c>
      <c r="Q1475" s="2">
        <f>+VLOOKUP(Precio_diario_frutas[[#This Row],[Unidad de comercialización]],Codigos_kg[],2,0)</f>
        <v>400</v>
      </c>
    </row>
    <row r="1476" spans="1:17" x14ac:dyDescent="0.35">
      <c r="A1476" s="8" t="s">
        <v>142</v>
      </c>
      <c r="B1476" s="3" t="str">
        <f>+VLOOKUP(A1476,Codigos_mercados_mayoristas[],2,0)</f>
        <v>Metropolitana</v>
      </c>
      <c r="C1476" s="4">
        <v>44151</v>
      </c>
      <c r="D1476" s="3">
        <f>+VLOOKUP(A1476,Codigos_mercados_mayoristas[],3,0)</f>
        <v>13</v>
      </c>
      <c r="E1476" s="3"/>
      <c r="F1476" s="3" t="str">
        <f>+VLOOKUP(G1476,Codigos_class_frutas[],2,0)</f>
        <v>Frutos de pepita</v>
      </c>
      <c r="G1476" s="3" t="s">
        <v>231</v>
      </c>
      <c r="H1476" s="3" t="s">
        <v>237</v>
      </c>
      <c r="I1476" s="3" t="s">
        <v>13</v>
      </c>
      <c r="J1476" s="2">
        <v>37</v>
      </c>
      <c r="K1476" s="2">
        <v>120000</v>
      </c>
      <c r="L1476" s="2">
        <v>100000</v>
      </c>
      <c r="M1476" s="2">
        <v>106486</v>
      </c>
      <c r="N1476" s="3" t="s">
        <v>223</v>
      </c>
      <c r="O1476" s="9" t="s">
        <v>252</v>
      </c>
      <c r="P1476" s="2">
        <f>+Precio_diario_frutas[[#This Row],[Precio promedio ponderado]]/Q1476</f>
        <v>266.21499999999997</v>
      </c>
      <c r="Q1476" s="2">
        <f>+VLOOKUP(Precio_diario_frutas[[#This Row],[Unidad de comercialización]],Codigos_kg[],2,0)</f>
        <v>400</v>
      </c>
    </row>
    <row r="1477" spans="1:17" x14ac:dyDescent="0.35">
      <c r="A1477" s="8" t="s">
        <v>142</v>
      </c>
      <c r="B1477" s="3" t="str">
        <f>+VLOOKUP(A1477,Codigos_mercados_mayoristas[],2,0)</f>
        <v>Metropolitana</v>
      </c>
      <c r="C1477" s="4">
        <v>44151</v>
      </c>
      <c r="D1477" s="3">
        <f>+VLOOKUP(A1477,Codigos_mercados_mayoristas[],3,0)</f>
        <v>13</v>
      </c>
      <c r="E1477" s="3"/>
      <c r="F1477" s="3" t="str">
        <f>+VLOOKUP(G1477,Codigos_class_frutas[],2,0)</f>
        <v>Frutos de pepita</v>
      </c>
      <c r="G1477" s="3" t="s">
        <v>231</v>
      </c>
      <c r="H1477" s="3" t="s">
        <v>239</v>
      </c>
      <c r="I1477" s="3" t="s">
        <v>19</v>
      </c>
      <c r="J1477" s="2">
        <v>5</v>
      </c>
      <c r="K1477" s="2">
        <v>190000</v>
      </c>
      <c r="L1477" s="2">
        <v>190000</v>
      </c>
      <c r="M1477" s="2">
        <v>190000</v>
      </c>
      <c r="N1477" s="3" t="s">
        <v>223</v>
      </c>
      <c r="O1477" s="9" t="s">
        <v>252</v>
      </c>
      <c r="P1477" s="2">
        <f>+Precio_diario_frutas[[#This Row],[Precio promedio ponderado]]/Q1477</f>
        <v>475</v>
      </c>
      <c r="Q1477" s="2">
        <f>+VLOOKUP(Precio_diario_frutas[[#This Row],[Unidad de comercialización]],Codigos_kg[],2,0)</f>
        <v>400</v>
      </c>
    </row>
    <row r="1478" spans="1:17" x14ac:dyDescent="0.35">
      <c r="A1478" s="8" t="s">
        <v>142</v>
      </c>
      <c r="B1478" s="3" t="str">
        <f>+VLOOKUP(A1478,Codigos_mercados_mayoristas[],2,0)</f>
        <v>Metropolitana</v>
      </c>
      <c r="C1478" s="4">
        <v>44151</v>
      </c>
      <c r="D1478" s="3">
        <f>+VLOOKUP(A1478,Codigos_mercados_mayoristas[],3,0)</f>
        <v>13</v>
      </c>
      <c r="E1478" s="3"/>
      <c r="F1478" s="3" t="str">
        <f>+VLOOKUP(G1478,Codigos_class_frutas[],2,0)</f>
        <v>Cítricos</v>
      </c>
      <c r="G1478" s="3" t="s">
        <v>221</v>
      </c>
      <c r="H1478" s="3" t="s">
        <v>287</v>
      </c>
      <c r="I1478" s="3" t="s">
        <v>200</v>
      </c>
      <c r="J1478" s="2">
        <v>8</v>
      </c>
      <c r="K1478" s="2">
        <v>320000</v>
      </c>
      <c r="L1478" s="2">
        <v>320000</v>
      </c>
      <c r="M1478" s="2">
        <v>320000</v>
      </c>
      <c r="N1478" s="3" t="s">
        <v>223</v>
      </c>
      <c r="O1478" s="9" t="s">
        <v>123</v>
      </c>
      <c r="P1478" s="2">
        <f>+Precio_diario_frutas[[#This Row],[Precio promedio ponderado]]/Q1478</f>
        <v>800</v>
      </c>
      <c r="Q1478" s="2">
        <f>+VLOOKUP(Precio_diario_frutas[[#This Row],[Unidad de comercialización]],Codigos_kg[],2,0)</f>
        <v>400</v>
      </c>
    </row>
    <row r="1479" spans="1:17" x14ac:dyDescent="0.35">
      <c r="A1479" s="8" t="s">
        <v>142</v>
      </c>
      <c r="B1479" s="3" t="str">
        <f>+VLOOKUP(A1479,Codigos_mercados_mayoristas[],2,0)</f>
        <v>Metropolitana</v>
      </c>
      <c r="C1479" s="4">
        <v>44151</v>
      </c>
      <c r="D1479" s="3">
        <f>+VLOOKUP(A1479,Codigos_mercados_mayoristas[],3,0)</f>
        <v>13</v>
      </c>
      <c r="E1479" s="3"/>
      <c r="F1479" s="3" t="str">
        <f>+VLOOKUP(G1479,Codigos_class_frutas[],2,0)</f>
        <v>Cítricos</v>
      </c>
      <c r="G1479" s="3" t="s">
        <v>221</v>
      </c>
      <c r="H1479" s="3" t="s">
        <v>287</v>
      </c>
      <c r="I1479" s="3" t="s">
        <v>19</v>
      </c>
      <c r="J1479" s="2">
        <v>15</v>
      </c>
      <c r="K1479" s="2">
        <v>290000</v>
      </c>
      <c r="L1479" s="2">
        <v>290000</v>
      </c>
      <c r="M1479" s="2">
        <v>290000</v>
      </c>
      <c r="N1479" s="3" t="s">
        <v>223</v>
      </c>
      <c r="O1479" s="9" t="s">
        <v>123</v>
      </c>
      <c r="P1479" s="2">
        <f>+Precio_diario_frutas[[#This Row],[Precio promedio ponderado]]/Q1479</f>
        <v>725</v>
      </c>
      <c r="Q1479" s="2">
        <f>+VLOOKUP(Precio_diario_frutas[[#This Row],[Unidad de comercialización]],Codigos_kg[],2,0)</f>
        <v>400</v>
      </c>
    </row>
    <row r="1480" spans="1:17" x14ac:dyDescent="0.35">
      <c r="A1480" s="8" t="s">
        <v>142</v>
      </c>
      <c r="B1480" s="3" t="str">
        <f>+VLOOKUP(A1480,Codigos_mercados_mayoristas[],2,0)</f>
        <v>Metropolitana</v>
      </c>
      <c r="C1480" s="4">
        <v>44151</v>
      </c>
      <c r="D1480" s="3">
        <f>+VLOOKUP(A1480,Codigos_mercados_mayoristas[],3,0)</f>
        <v>13</v>
      </c>
      <c r="E1480" s="3"/>
      <c r="F1480" s="3" t="str">
        <f>+VLOOKUP(G1480,Codigos_class_frutas[],2,0)</f>
        <v>Cítricos</v>
      </c>
      <c r="G1480" s="3" t="s">
        <v>221</v>
      </c>
      <c r="H1480" s="3" t="s">
        <v>287</v>
      </c>
      <c r="I1480" s="3" t="s">
        <v>19</v>
      </c>
      <c r="J1480" s="2">
        <v>200</v>
      </c>
      <c r="K1480" s="2">
        <v>13000</v>
      </c>
      <c r="L1480" s="2">
        <v>13000</v>
      </c>
      <c r="M1480" s="2">
        <v>13000</v>
      </c>
      <c r="N1480" s="3" t="s">
        <v>122</v>
      </c>
      <c r="O1480" s="9" t="s">
        <v>123</v>
      </c>
      <c r="P1480" s="2">
        <f>+Precio_diario_frutas[[#This Row],[Precio promedio ponderado]]/Q1480</f>
        <v>812.5</v>
      </c>
      <c r="Q1480" s="2">
        <f>+VLOOKUP(Precio_diario_frutas[[#This Row],[Unidad de comercialización]],Codigos_kg[],2,0)</f>
        <v>16</v>
      </c>
    </row>
    <row r="1481" spans="1:17" x14ac:dyDescent="0.35">
      <c r="A1481" s="8" t="s">
        <v>142</v>
      </c>
      <c r="B1481" s="3" t="str">
        <f>+VLOOKUP(A1481,Codigos_mercados_mayoristas[],2,0)</f>
        <v>Metropolitana</v>
      </c>
      <c r="C1481" s="4">
        <v>44151</v>
      </c>
      <c r="D1481" s="3">
        <f>+VLOOKUP(A1481,Codigos_mercados_mayoristas[],3,0)</f>
        <v>13</v>
      </c>
      <c r="E1481" s="3"/>
      <c r="F1481" s="3" t="str">
        <f>+VLOOKUP(G1481,Codigos_class_frutas[],2,0)</f>
        <v>Cítricos</v>
      </c>
      <c r="G1481" s="3" t="s">
        <v>221</v>
      </c>
      <c r="H1481" s="3" t="s">
        <v>287</v>
      </c>
      <c r="I1481" s="3" t="s">
        <v>13</v>
      </c>
      <c r="J1481" s="2">
        <v>12</v>
      </c>
      <c r="K1481" s="2">
        <v>260000</v>
      </c>
      <c r="L1481" s="2">
        <v>260000</v>
      </c>
      <c r="M1481" s="2">
        <v>260000</v>
      </c>
      <c r="N1481" s="3" t="s">
        <v>223</v>
      </c>
      <c r="O1481" s="9" t="s">
        <v>123</v>
      </c>
      <c r="P1481" s="2">
        <f>+Precio_diario_frutas[[#This Row],[Precio promedio ponderado]]/Q1481</f>
        <v>650</v>
      </c>
      <c r="Q1481" s="2">
        <f>+VLOOKUP(Precio_diario_frutas[[#This Row],[Unidad de comercialización]],Codigos_kg[],2,0)</f>
        <v>400</v>
      </c>
    </row>
    <row r="1482" spans="1:17" x14ac:dyDescent="0.35">
      <c r="A1482" s="8" t="s">
        <v>142</v>
      </c>
      <c r="B1482" s="3" t="str">
        <f>+VLOOKUP(A1482,Codigos_mercados_mayoristas[],2,0)</f>
        <v>Metropolitana</v>
      </c>
      <c r="C1482" s="4">
        <v>44151</v>
      </c>
      <c r="D1482" s="3">
        <f>+VLOOKUP(A1482,Codigos_mercados_mayoristas[],3,0)</f>
        <v>13</v>
      </c>
      <c r="E1482" s="3"/>
      <c r="F1482" s="3" t="str">
        <f>+VLOOKUP(G1482,Codigos_class_frutas[],2,0)</f>
        <v>Cítricos</v>
      </c>
      <c r="G1482" s="3" t="s">
        <v>221</v>
      </c>
      <c r="H1482" s="3" t="s">
        <v>224</v>
      </c>
      <c r="I1482" s="3" t="s">
        <v>200</v>
      </c>
      <c r="J1482" s="2">
        <v>12</v>
      </c>
      <c r="K1482" s="2">
        <v>340000</v>
      </c>
      <c r="L1482" s="2">
        <v>330000</v>
      </c>
      <c r="M1482" s="2">
        <v>335000</v>
      </c>
      <c r="N1482" s="3" t="s">
        <v>223</v>
      </c>
      <c r="O1482" s="9" t="s">
        <v>123</v>
      </c>
      <c r="P1482" s="2">
        <f>+Precio_diario_frutas[[#This Row],[Precio promedio ponderado]]/Q1482</f>
        <v>837.5</v>
      </c>
      <c r="Q1482" s="2">
        <f>+VLOOKUP(Precio_diario_frutas[[#This Row],[Unidad de comercialización]],Codigos_kg[],2,0)</f>
        <v>400</v>
      </c>
    </row>
    <row r="1483" spans="1:17" x14ac:dyDescent="0.35">
      <c r="A1483" s="8" t="s">
        <v>142</v>
      </c>
      <c r="B1483" s="3" t="str">
        <f>+VLOOKUP(A1483,Codigos_mercados_mayoristas[],2,0)</f>
        <v>Metropolitana</v>
      </c>
      <c r="C1483" s="4">
        <v>44151</v>
      </c>
      <c r="D1483" s="3">
        <f>+VLOOKUP(A1483,Codigos_mercados_mayoristas[],3,0)</f>
        <v>13</v>
      </c>
      <c r="E1483" s="3"/>
      <c r="F1483" s="3" t="str">
        <f>+VLOOKUP(G1483,Codigos_class_frutas[],2,0)</f>
        <v>Cítricos</v>
      </c>
      <c r="G1483" s="3" t="s">
        <v>221</v>
      </c>
      <c r="H1483" s="3" t="s">
        <v>224</v>
      </c>
      <c r="I1483" s="3" t="s">
        <v>19</v>
      </c>
      <c r="J1483" s="2">
        <v>20</v>
      </c>
      <c r="K1483" s="2">
        <v>320000</v>
      </c>
      <c r="L1483" s="2">
        <v>320000</v>
      </c>
      <c r="M1483" s="2">
        <v>320000</v>
      </c>
      <c r="N1483" s="3" t="s">
        <v>223</v>
      </c>
      <c r="O1483" s="9" t="s">
        <v>123</v>
      </c>
      <c r="P1483" s="2">
        <f>+Precio_diario_frutas[[#This Row],[Precio promedio ponderado]]/Q1483</f>
        <v>800</v>
      </c>
      <c r="Q1483" s="2">
        <f>+VLOOKUP(Precio_diario_frutas[[#This Row],[Unidad de comercialización]],Codigos_kg[],2,0)</f>
        <v>400</v>
      </c>
    </row>
    <row r="1484" spans="1:17" x14ac:dyDescent="0.35">
      <c r="A1484" s="8" t="s">
        <v>142</v>
      </c>
      <c r="B1484" s="3" t="str">
        <f>+VLOOKUP(A1484,Codigos_mercados_mayoristas[],2,0)</f>
        <v>Metropolitana</v>
      </c>
      <c r="C1484" s="4">
        <v>44151</v>
      </c>
      <c r="D1484" s="3">
        <f>+VLOOKUP(A1484,Codigos_mercados_mayoristas[],3,0)</f>
        <v>13</v>
      </c>
      <c r="E1484" s="3"/>
      <c r="F1484" s="3" t="str">
        <f>+VLOOKUP(G1484,Codigos_class_frutas[],2,0)</f>
        <v>Frutos de hueso (carozo)</v>
      </c>
      <c r="G1484" s="3" t="s">
        <v>665</v>
      </c>
      <c r="H1484" s="3" t="s">
        <v>666</v>
      </c>
      <c r="I1484" s="3" t="s">
        <v>19</v>
      </c>
      <c r="J1484" s="2">
        <v>3</v>
      </c>
      <c r="K1484" s="2">
        <v>750000</v>
      </c>
      <c r="L1484" s="2">
        <v>750000</v>
      </c>
      <c r="M1484" s="2">
        <v>750000</v>
      </c>
      <c r="N1484" s="3" t="s">
        <v>667</v>
      </c>
      <c r="O1484" s="9" t="s">
        <v>123</v>
      </c>
      <c r="P1484" s="2">
        <f>+Precio_diario_frutas[[#This Row],[Precio promedio ponderado]]/Q1484</f>
        <v>1785.7142857142858</v>
      </c>
      <c r="Q1484" s="2">
        <f>+VLOOKUP(Precio_diario_frutas[[#This Row],[Unidad de comercialización]],Codigos_kg[],2,0)</f>
        <v>420</v>
      </c>
    </row>
    <row r="1485" spans="1:17" x14ac:dyDescent="0.35">
      <c r="A1485" s="8" t="s">
        <v>142</v>
      </c>
      <c r="B1485" s="3" t="str">
        <f>+VLOOKUP(A1485,Codigos_mercados_mayoristas[],2,0)</f>
        <v>Metropolitana</v>
      </c>
      <c r="C1485" s="4">
        <v>44151</v>
      </c>
      <c r="D1485" s="3">
        <f>+VLOOKUP(A1485,Codigos_mercados_mayoristas[],3,0)</f>
        <v>13</v>
      </c>
      <c r="E1485" s="3"/>
      <c r="F1485" s="3" t="str">
        <f>+VLOOKUP(G1485,Codigos_class_frutas[],2,0)</f>
        <v>Oleaginosos</v>
      </c>
      <c r="G1485" s="3" t="s">
        <v>225</v>
      </c>
      <c r="H1485" s="3" t="s">
        <v>288</v>
      </c>
      <c r="I1485" s="3" t="s">
        <v>200</v>
      </c>
      <c r="J1485" s="2">
        <v>100</v>
      </c>
      <c r="K1485" s="2">
        <v>2800</v>
      </c>
      <c r="L1485" s="2">
        <v>2800</v>
      </c>
      <c r="M1485" s="2">
        <v>2800</v>
      </c>
      <c r="N1485" s="3" t="s">
        <v>253</v>
      </c>
      <c r="O1485" s="9" t="s">
        <v>155</v>
      </c>
      <c r="P1485" s="2">
        <f>+Precio_diario_frutas[[#This Row],[Precio promedio ponderado]]/Q1485</f>
        <v>2800</v>
      </c>
      <c r="Q1485" s="2">
        <f>+VLOOKUP(Precio_diario_frutas[[#This Row],[Unidad de comercialización]],Codigos_kg[],2,0)</f>
        <v>1</v>
      </c>
    </row>
    <row r="1486" spans="1:17" x14ac:dyDescent="0.35">
      <c r="A1486" s="8" t="s">
        <v>142</v>
      </c>
      <c r="B1486" s="3" t="str">
        <f>+VLOOKUP(A1486,Codigos_mercados_mayoristas[],2,0)</f>
        <v>Metropolitana</v>
      </c>
      <c r="C1486" s="4">
        <v>44151</v>
      </c>
      <c r="D1486" s="3">
        <f>+VLOOKUP(A1486,Codigos_mercados_mayoristas[],3,0)</f>
        <v>13</v>
      </c>
      <c r="E1486" s="3"/>
      <c r="F1486" s="3" t="str">
        <f>+VLOOKUP(G1486,Codigos_class_frutas[],2,0)</f>
        <v>Oleaginosos</v>
      </c>
      <c r="G1486" s="3" t="s">
        <v>225</v>
      </c>
      <c r="H1486" s="3" t="s">
        <v>288</v>
      </c>
      <c r="I1486" s="3" t="s">
        <v>200</v>
      </c>
      <c r="J1486" s="2">
        <v>80</v>
      </c>
      <c r="K1486" s="2">
        <v>3000</v>
      </c>
      <c r="L1486" s="2">
        <v>3000</v>
      </c>
      <c r="M1486" s="2">
        <v>3000</v>
      </c>
      <c r="N1486" s="3" t="s">
        <v>253</v>
      </c>
      <c r="O1486" s="9" t="s">
        <v>118</v>
      </c>
      <c r="P1486" s="2">
        <f>+Precio_diario_frutas[[#This Row],[Precio promedio ponderado]]/Q1486</f>
        <v>3000</v>
      </c>
      <c r="Q1486" s="2">
        <f>+VLOOKUP(Precio_diario_frutas[[#This Row],[Unidad de comercialización]],Codigos_kg[],2,0)</f>
        <v>1</v>
      </c>
    </row>
    <row r="1487" spans="1:17" x14ac:dyDescent="0.35">
      <c r="A1487" s="8" t="s">
        <v>142</v>
      </c>
      <c r="B1487" s="3" t="str">
        <f>+VLOOKUP(A1487,Codigos_mercados_mayoristas[],2,0)</f>
        <v>Metropolitana</v>
      </c>
      <c r="C1487" s="4">
        <v>44151</v>
      </c>
      <c r="D1487" s="3">
        <f>+VLOOKUP(A1487,Codigos_mercados_mayoristas[],3,0)</f>
        <v>13</v>
      </c>
      <c r="E1487" s="3"/>
      <c r="F1487" s="3" t="str">
        <f>+VLOOKUP(G1487,Codigos_class_frutas[],2,0)</f>
        <v>Oleaginosos</v>
      </c>
      <c r="G1487" s="3" t="s">
        <v>225</v>
      </c>
      <c r="H1487" s="3" t="s">
        <v>288</v>
      </c>
      <c r="I1487" s="3" t="s">
        <v>19</v>
      </c>
      <c r="J1487" s="2">
        <v>125</v>
      </c>
      <c r="K1487" s="2">
        <v>2500</v>
      </c>
      <c r="L1487" s="2">
        <v>2500</v>
      </c>
      <c r="M1487" s="2">
        <v>2500</v>
      </c>
      <c r="N1487" s="3" t="s">
        <v>253</v>
      </c>
      <c r="O1487" s="9" t="s">
        <v>155</v>
      </c>
      <c r="P1487" s="2">
        <f>+Precio_diario_frutas[[#This Row],[Precio promedio ponderado]]/Q1487</f>
        <v>2500</v>
      </c>
      <c r="Q1487" s="2">
        <f>+VLOOKUP(Precio_diario_frutas[[#This Row],[Unidad de comercialización]],Codigos_kg[],2,0)</f>
        <v>1</v>
      </c>
    </row>
    <row r="1488" spans="1:17" x14ac:dyDescent="0.35">
      <c r="A1488" s="8" t="s">
        <v>142</v>
      </c>
      <c r="B1488" s="3" t="str">
        <f>+VLOOKUP(A1488,Codigos_mercados_mayoristas[],2,0)</f>
        <v>Metropolitana</v>
      </c>
      <c r="C1488" s="4">
        <v>44151</v>
      </c>
      <c r="D1488" s="3">
        <f>+VLOOKUP(A1488,Codigos_mercados_mayoristas[],3,0)</f>
        <v>13</v>
      </c>
      <c r="E1488" s="3"/>
      <c r="F1488" s="3" t="str">
        <f>+VLOOKUP(G1488,Codigos_class_frutas[],2,0)</f>
        <v>Oleaginosos</v>
      </c>
      <c r="G1488" s="3" t="s">
        <v>225</v>
      </c>
      <c r="H1488" s="3" t="s">
        <v>288</v>
      </c>
      <c r="I1488" s="3" t="s">
        <v>19</v>
      </c>
      <c r="J1488" s="2">
        <v>80</v>
      </c>
      <c r="K1488" s="2">
        <v>2500</v>
      </c>
      <c r="L1488" s="2">
        <v>2500</v>
      </c>
      <c r="M1488" s="2">
        <v>2500</v>
      </c>
      <c r="N1488" s="3" t="s">
        <v>253</v>
      </c>
      <c r="O1488" s="9" t="s">
        <v>118</v>
      </c>
      <c r="P1488" s="2">
        <f>+Precio_diario_frutas[[#This Row],[Precio promedio ponderado]]/Q1488</f>
        <v>2500</v>
      </c>
      <c r="Q1488" s="2">
        <f>+VLOOKUP(Precio_diario_frutas[[#This Row],[Unidad de comercialización]],Codigos_kg[],2,0)</f>
        <v>1</v>
      </c>
    </row>
    <row r="1489" spans="1:17" x14ac:dyDescent="0.35">
      <c r="A1489" s="8" t="s">
        <v>142</v>
      </c>
      <c r="B1489" s="3" t="str">
        <f>+VLOOKUP(A1489,Codigos_mercados_mayoristas[],2,0)</f>
        <v>Metropolitana</v>
      </c>
      <c r="C1489" s="4">
        <v>44151</v>
      </c>
      <c r="D1489" s="3">
        <f>+VLOOKUP(A1489,Codigos_mercados_mayoristas[],3,0)</f>
        <v>13</v>
      </c>
      <c r="E1489" s="3"/>
      <c r="F1489" s="3" t="str">
        <f>+VLOOKUP(G1489,Codigos_class_frutas[],2,0)</f>
        <v>Oleaginosos</v>
      </c>
      <c r="G1489" s="3" t="s">
        <v>225</v>
      </c>
      <c r="H1489" s="3" t="s">
        <v>288</v>
      </c>
      <c r="I1489" s="3" t="s">
        <v>13</v>
      </c>
      <c r="J1489" s="2">
        <v>70</v>
      </c>
      <c r="K1489" s="2">
        <v>2300</v>
      </c>
      <c r="L1489" s="2">
        <v>2300</v>
      </c>
      <c r="M1489" s="2">
        <v>2300</v>
      </c>
      <c r="N1489" s="3" t="s">
        <v>253</v>
      </c>
      <c r="O1489" s="9" t="s">
        <v>155</v>
      </c>
      <c r="P1489" s="2">
        <f>+Precio_diario_frutas[[#This Row],[Precio promedio ponderado]]/Q1489</f>
        <v>2300</v>
      </c>
      <c r="Q1489" s="2">
        <f>+VLOOKUP(Precio_diario_frutas[[#This Row],[Unidad de comercialización]],Codigos_kg[],2,0)</f>
        <v>1</v>
      </c>
    </row>
    <row r="1490" spans="1:17" x14ac:dyDescent="0.35">
      <c r="A1490" s="8" t="s">
        <v>142</v>
      </c>
      <c r="B1490" s="3" t="str">
        <f>+VLOOKUP(A1490,Codigos_mercados_mayoristas[],2,0)</f>
        <v>Metropolitana</v>
      </c>
      <c r="C1490" s="4">
        <v>44151</v>
      </c>
      <c r="D1490" s="3">
        <f>+VLOOKUP(A1490,Codigos_mercados_mayoristas[],3,0)</f>
        <v>13</v>
      </c>
      <c r="E1490" s="3"/>
      <c r="F1490" s="3" t="str">
        <f>+VLOOKUP(G1490,Codigos_class_frutas[],2,0)</f>
        <v>Oleaginosos</v>
      </c>
      <c r="G1490" s="3" t="s">
        <v>225</v>
      </c>
      <c r="H1490" s="3" t="s">
        <v>226</v>
      </c>
      <c r="I1490" s="3" t="s">
        <v>200</v>
      </c>
      <c r="J1490" s="2">
        <v>225</v>
      </c>
      <c r="K1490" s="2">
        <v>3500</v>
      </c>
      <c r="L1490" s="2">
        <v>3500</v>
      </c>
      <c r="M1490" s="2">
        <v>3500</v>
      </c>
      <c r="N1490" s="3" t="s">
        <v>253</v>
      </c>
      <c r="O1490" s="9" t="s">
        <v>266</v>
      </c>
      <c r="P1490" s="2">
        <f>+Precio_diario_frutas[[#This Row],[Precio promedio ponderado]]/Q1490</f>
        <v>3500</v>
      </c>
      <c r="Q1490" s="2">
        <f>+VLOOKUP(Precio_diario_frutas[[#This Row],[Unidad de comercialización]],Codigos_kg[],2,0)</f>
        <v>1</v>
      </c>
    </row>
    <row r="1491" spans="1:17" x14ac:dyDescent="0.35">
      <c r="A1491" s="8" t="s">
        <v>142</v>
      </c>
      <c r="B1491" s="3" t="str">
        <f>+VLOOKUP(A1491,Codigos_mercados_mayoristas[],2,0)</f>
        <v>Metropolitana</v>
      </c>
      <c r="C1491" s="4">
        <v>44151</v>
      </c>
      <c r="D1491" s="3">
        <f>+VLOOKUP(A1491,Codigos_mercados_mayoristas[],3,0)</f>
        <v>13</v>
      </c>
      <c r="E1491" s="3"/>
      <c r="F1491" s="3" t="str">
        <f>+VLOOKUP(G1491,Codigos_class_frutas[],2,0)</f>
        <v>Oleaginosos</v>
      </c>
      <c r="G1491" s="3" t="s">
        <v>225</v>
      </c>
      <c r="H1491" s="3" t="s">
        <v>226</v>
      </c>
      <c r="I1491" s="3" t="s">
        <v>200</v>
      </c>
      <c r="J1491" s="2">
        <v>100</v>
      </c>
      <c r="K1491" s="2">
        <v>3500</v>
      </c>
      <c r="L1491" s="2">
        <v>3500</v>
      </c>
      <c r="M1491" s="2">
        <v>3500</v>
      </c>
      <c r="N1491" s="3" t="s">
        <v>253</v>
      </c>
      <c r="O1491" s="9" t="s">
        <v>155</v>
      </c>
      <c r="P1491" s="2">
        <f>+Precio_diario_frutas[[#This Row],[Precio promedio ponderado]]/Q1491</f>
        <v>3500</v>
      </c>
      <c r="Q1491" s="2">
        <f>+VLOOKUP(Precio_diario_frutas[[#This Row],[Unidad de comercialización]],Codigos_kg[],2,0)</f>
        <v>1</v>
      </c>
    </row>
    <row r="1492" spans="1:17" x14ac:dyDescent="0.35">
      <c r="A1492" s="8" t="s">
        <v>142</v>
      </c>
      <c r="B1492" s="3" t="str">
        <f>+VLOOKUP(A1492,Codigos_mercados_mayoristas[],2,0)</f>
        <v>Metropolitana</v>
      </c>
      <c r="C1492" s="4">
        <v>44151</v>
      </c>
      <c r="D1492" s="3">
        <f>+VLOOKUP(A1492,Codigos_mercados_mayoristas[],3,0)</f>
        <v>13</v>
      </c>
      <c r="E1492" s="3"/>
      <c r="F1492" s="3" t="str">
        <f>+VLOOKUP(G1492,Codigos_class_frutas[],2,0)</f>
        <v>Oleaginosos</v>
      </c>
      <c r="G1492" s="3" t="s">
        <v>225</v>
      </c>
      <c r="H1492" s="3" t="s">
        <v>226</v>
      </c>
      <c r="I1492" s="3" t="s">
        <v>200</v>
      </c>
      <c r="J1492" s="2">
        <v>595</v>
      </c>
      <c r="K1492" s="2">
        <v>3800</v>
      </c>
      <c r="L1492" s="2">
        <v>3500</v>
      </c>
      <c r="M1492" s="2">
        <v>3727</v>
      </c>
      <c r="N1492" s="3" t="s">
        <v>253</v>
      </c>
      <c r="O1492" s="9" t="s">
        <v>63</v>
      </c>
      <c r="P1492" s="2">
        <f>+Precio_diario_frutas[[#This Row],[Precio promedio ponderado]]/Q1492</f>
        <v>3727</v>
      </c>
      <c r="Q1492" s="2">
        <f>+VLOOKUP(Precio_diario_frutas[[#This Row],[Unidad de comercialización]],Codigos_kg[],2,0)</f>
        <v>1</v>
      </c>
    </row>
    <row r="1493" spans="1:17" x14ac:dyDescent="0.35">
      <c r="A1493" s="8" t="s">
        <v>142</v>
      </c>
      <c r="B1493" s="3" t="str">
        <f>+VLOOKUP(A1493,Codigos_mercados_mayoristas[],2,0)</f>
        <v>Metropolitana</v>
      </c>
      <c r="C1493" s="4">
        <v>44151</v>
      </c>
      <c r="D1493" s="3">
        <f>+VLOOKUP(A1493,Codigos_mercados_mayoristas[],3,0)</f>
        <v>13</v>
      </c>
      <c r="E1493" s="3"/>
      <c r="F1493" s="3" t="str">
        <f>+VLOOKUP(G1493,Codigos_class_frutas[],2,0)</f>
        <v>Oleaginosos</v>
      </c>
      <c r="G1493" s="3" t="s">
        <v>225</v>
      </c>
      <c r="H1493" s="3" t="s">
        <v>226</v>
      </c>
      <c r="I1493" s="3" t="s">
        <v>19</v>
      </c>
      <c r="J1493" s="2">
        <v>90</v>
      </c>
      <c r="K1493" s="2">
        <v>3300</v>
      </c>
      <c r="L1493" s="2">
        <v>3300</v>
      </c>
      <c r="M1493" s="2">
        <v>3300</v>
      </c>
      <c r="N1493" s="3" t="s">
        <v>253</v>
      </c>
      <c r="O1493" s="9" t="s">
        <v>266</v>
      </c>
      <c r="P1493" s="2">
        <f>+Precio_diario_frutas[[#This Row],[Precio promedio ponderado]]/Q1493</f>
        <v>3300</v>
      </c>
      <c r="Q1493" s="2">
        <f>+VLOOKUP(Precio_diario_frutas[[#This Row],[Unidad de comercialización]],Codigos_kg[],2,0)</f>
        <v>1</v>
      </c>
    </row>
    <row r="1494" spans="1:17" x14ac:dyDescent="0.35">
      <c r="A1494" s="8" t="s">
        <v>142</v>
      </c>
      <c r="B1494" s="3" t="str">
        <f>+VLOOKUP(A1494,Codigos_mercados_mayoristas[],2,0)</f>
        <v>Metropolitana</v>
      </c>
      <c r="C1494" s="4">
        <v>44151</v>
      </c>
      <c r="D1494" s="3">
        <f>+VLOOKUP(A1494,Codigos_mercados_mayoristas[],3,0)</f>
        <v>13</v>
      </c>
      <c r="E1494" s="3"/>
      <c r="F1494" s="3" t="str">
        <f>+VLOOKUP(G1494,Codigos_class_frutas[],2,0)</f>
        <v>Oleaginosos</v>
      </c>
      <c r="G1494" s="3" t="s">
        <v>225</v>
      </c>
      <c r="H1494" s="3" t="s">
        <v>226</v>
      </c>
      <c r="I1494" s="3" t="s">
        <v>19</v>
      </c>
      <c r="J1494" s="2">
        <v>120</v>
      </c>
      <c r="K1494" s="2">
        <v>3200</v>
      </c>
      <c r="L1494" s="2">
        <v>3200</v>
      </c>
      <c r="M1494" s="2">
        <v>3200</v>
      </c>
      <c r="N1494" s="3" t="s">
        <v>253</v>
      </c>
      <c r="O1494" s="9" t="s">
        <v>155</v>
      </c>
      <c r="P1494" s="2">
        <f>+Precio_diario_frutas[[#This Row],[Precio promedio ponderado]]/Q1494</f>
        <v>3200</v>
      </c>
      <c r="Q1494" s="2">
        <f>+VLOOKUP(Precio_diario_frutas[[#This Row],[Unidad de comercialización]],Codigos_kg[],2,0)</f>
        <v>1</v>
      </c>
    </row>
    <row r="1495" spans="1:17" x14ac:dyDescent="0.35">
      <c r="A1495" s="8" t="s">
        <v>142</v>
      </c>
      <c r="B1495" s="3" t="str">
        <f>+VLOOKUP(A1495,Codigos_mercados_mayoristas[],2,0)</f>
        <v>Metropolitana</v>
      </c>
      <c r="C1495" s="4">
        <v>44151</v>
      </c>
      <c r="D1495" s="3">
        <f>+VLOOKUP(A1495,Codigos_mercados_mayoristas[],3,0)</f>
        <v>13</v>
      </c>
      <c r="E1495" s="3"/>
      <c r="F1495" s="3" t="str">
        <f>+VLOOKUP(G1495,Codigos_class_frutas[],2,0)</f>
        <v>Oleaginosos</v>
      </c>
      <c r="G1495" s="3" t="s">
        <v>225</v>
      </c>
      <c r="H1495" s="3" t="s">
        <v>226</v>
      </c>
      <c r="I1495" s="3" t="s">
        <v>19</v>
      </c>
      <c r="J1495" s="2">
        <v>600</v>
      </c>
      <c r="K1495" s="2">
        <v>3500</v>
      </c>
      <c r="L1495" s="2">
        <v>3300</v>
      </c>
      <c r="M1495" s="2">
        <v>3450</v>
      </c>
      <c r="N1495" s="3" t="s">
        <v>253</v>
      </c>
      <c r="O1495" s="9" t="s">
        <v>63</v>
      </c>
      <c r="P1495" s="2">
        <f>+Precio_diario_frutas[[#This Row],[Precio promedio ponderado]]/Q1495</f>
        <v>3450</v>
      </c>
      <c r="Q1495" s="2">
        <f>+VLOOKUP(Precio_diario_frutas[[#This Row],[Unidad de comercialización]],Codigos_kg[],2,0)</f>
        <v>1</v>
      </c>
    </row>
    <row r="1496" spans="1:17" x14ac:dyDescent="0.35">
      <c r="A1496" s="8" t="s">
        <v>142</v>
      </c>
      <c r="B1496" s="3" t="str">
        <f>+VLOOKUP(A1496,Codigos_mercados_mayoristas[],2,0)</f>
        <v>Metropolitana</v>
      </c>
      <c r="C1496" s="4">
        <v>44151</v>
      </c>
      <c r="D1496" s="3">
        <f>+VLOOKUP(A1496,Codigos_mercados_mayoristas[],3,0)</f>
        <v>13</v>
      </c>
      <c r="E1496" s="3"/>
      <c r="F1496" s="3" t="str">
        <f>+VLOOKUP(G1496,Codigos_class_frutas[],2,0)</f>
        <v>Oleaginosos</v>
      </c>
      <c r="G1496" s="3" t="s">
        <v>225</v>
      </c>
      <c r="H1496" s="3" t="s">
        <v>226</v>
      </c>
      <c r="I1496" s="3" t="s">
        <v>13</v>
      </c>
      <c r="J1496" s="2">
        <v>45</v>
      </c>
      <c r="K1496" s="2">
        <v>3000</v>
      </c>
      <c r="L1496" s="2">
        <v>3000</v>
      </c>
      <c r="M1496" s="2">
        <v>3000</v>
      </c>
      <c r="N1496" s="3" t="s">
        <v>253</v>
      </c>
      <c r="O1496" s="9" t="s">
        <v>266</v>
      </c>
      <c r="P1496" s="2">
        <f>+Precio_diario_frutas[[#This Row],[Precio promedio ponderado]]/Q1496</f>
        <v>3000</v>
      </c>
      <c r="Q1496" s="2">
        <f>+VLOOKUP(Precio_diario_frutas[[#This Row],[Unidad de comercialización]],Codigos_kg[],2,0)</f>
        <v>1</v>
      </c>
    </row>
    <row r="1497" spans="1:17" x14ac:dyDescent="0.35">
      <c r="A1497" s="8" t="s">
        <v>142</v>
      </c>
      <c r="B1497" s="3" t="str">
        <f>+VLOOKUP(A1497,Codigos_mercados_mayoristas[],2,0)</f>
        <v>Metropolitana</v>
      </c>
      <c r="C1497" s="4">
        <v>44151</v>
      </c>
      <c r="D1497" s="3">
        <f>+VLOOKUP(A1497,Codigos_mercados_mayoristas[],3,0)</f>
        <v>13</v>
      </c>
      <c r="E1497" s="3"/>
      <c r="F1497" s="3" t="str">
        <f>+VLOOKUP(G1497,Codigos_class_frutas[],2,0)</f>
        <v>Oleaginosos</v>
      </c>
      <c r="G1497" s="3" t="s">
        <v>225</v>
      </c>
      <c r="H1497" s="3" t="s">
        <v>226</v>
      </c>
      <c r="I1497" s="3" t="s">
        <v>13</v>
      </c>
      <c r="J1497" s="2">
        <v>80</v>
      </c>
      <c r="K1497" s="2">
        <v>3000</v>
      </c>
      <c r="L1497" s="2">
        <v>3000</v>
      </c>
      <c r="M1497" s="2">
        <v>3000</v>
      </c>
      <c r="N1497" s="3" t="s">
        <v>253</v>
      </c>
      <c r="O1497" s="9" t="s">
        <v>155</v>
      </c>
      <c r="P1497" s="2">
        <f>+Precio_diario_frutas[[#This Row],[Precio promedio ponderado]]/Q1497</f>
        <v>3000</v>
      </c>
      <c r="Q1497" s="2">
        <f>+VLOOKUP(Precio_diario_frutas[[#This Row],[Unidad de comercialización]],Codigos_kg[],2,0)</f>
        <v>1</v>
      </c>
    </row>
    <row r="1498" spans="1:17" x14ac:dyDescent="0.35">
      <c r="A1498" s="8" t="s">
        <v>142</v>
      </c>
      <c r="B1498" s="3" t="str">
        <f>+VLOOKUP(A1498,Codigos_mercados_mayoristas[],2,0)</f>
        <v>Metropolitana</v>
      </c>
      <c r="C1498" s="4">
        <v>44151</v>
      </c>
      <c r="D1498" s="3">
        <f>+VLOOKUP(A1498,Codigos_mercados_mayoristas[],3,0)</f>
        <v>13</v>
      </c>
      <c r="E1498" s="3"/>
      <c r="F1498" s="3" t="str">
        <f>+VLOOKUP(G1498,Codigos_class_frutas[],2,0)</f>
        <v>Oleaginosos</v>
      </c>
      <c r="G1498" s="3" t="s">
        <v>225</v>
      </c>
      <c r="H1498" s="3" t="s">
        <v>226</v>
      </c>
      <c r="I1498" s="3" t="s">
        <v>13</v>
      </c>
      <c r="J1498" s="2">
        <v>570</v>
      </c>
      <c r="K1498" s="2">
        <v>3000</v>
      </c>
      <c r="L1498" s="2">
        <v>3000</v>
      </c>
      <c r="M1498" s="2">
        <v>3000</v>
      </c>
      <c r="N1498" s="3" t="s">
        <v>253</v>
      </c>
      <c r="O1498" s="9" t="s">
        <v>63</v>
      </c>
      <c r="P1498" s="2">
        <f>+Precio_diario_frutas[[#This Row],[Precio promedio ponderado]]/Q1498</f>
        <v>3000</v>
      </c>
      <c r="Q1498" s="2">
        <f>+VLOOKUP(Precio_diario_frutas[[#This Row],[Unidad de comercialización]],Codigos_kg[],2,0)</f>
        <v>1</v>
      </c>
    </row>
    <row r="1499" spans="1:17" x14ac:dyDescent="0.35">
      <c r="A1499" s="8" t="s">
        <v>142</v>
      </c>
      <c r="B1499" s="3" t="str">
        <f>+VLOOKUP(A1499,Codigos_mercados_mayoristas[],2,0)</f>
        <v>Metropolitana</v>
      </c>
      <c r="C1499" s="4">
        <v>44151</v>
      </c>
      <c r="D1499" s="3">
        <f>+VLOOKUP(A1499,Codigos_mercados_mayoristas[],3,0)</f>
        <v>13</v>
      </c>
      <c r="E1499" s="3"/>
      <c r="F1499" s="3" t="str">
        <f>+VLOOKUP(G1499,Codigos_class_frutas[],2,0)</f>
        <v>Frutos de pepita</v>
      </c>
      <c r="G1499" s="3" t="s">
        <v>242</v>
      </c>
      <c r="H1499" s="3" t="s">
        <v>243</v>
      </c>
      <c r="I1499" s="3" t="s">
        <v>19</v>
      </c>
      <c r="J1499" s="2">
        <v>12</v>
      </c>
      <c r="K1499" s="2">
        <v>280000</v>
      </c>
      <c r="L1499" s="2">
        <v>280000</v>
      </c>
      <c r="M1499" s="2">
        <v>280000</v>
      </c>
      <c r="N1499" s="3" t="s">
        <v>270</v>
      </c>
      <c r="O1499" s="9" t="s">
        <v>123</v>
      </c>
      <c r="P1499" s="2">
        <f>+Precio_diario_frutas[[#This Row],[Precio promedio ponderado]]/Q1499</f>
        <v>622.22222222222217</v>
      </c>
      <c r="Q1499" s="2">
        <f>+VLOOKUP(Precio_diario_frutas[[#This Row],[Unidad de comercialización]],Codigos_kg[],2,0)</f>
        <v>450</v>
      </c>
    </row>
    <row r="1500" spans="1:17" x14ac:dyDescent="0.35">
      <c r="A1500" s="8" t="s">
        <v>142</v>
      </c>
      <c r="B1500" s="3" t="str">
        <f>+VLOOKUP(A1500,Codigos_mercados_mayoristas[],2,0)</f>
        <v>Metropolitana</v>
      </c>
      <c r="C1500" s="4">
        <v>44151</v>
      </c>
      <c r="D1500" s="3">
        <f>+VLOOKUP(A1500,Codigos_mercados_mayoristas[],3,0)</f>
        <v>13</v>
      </c>
      <c r="E1500" s="3"/>
      <c r="F1500" s="3" t="str">
        <f>+VLOOKUP(G1500,Codigos_class_frutas[],2,0)</f>
        <v>Frutos de pepita</v>
      </c>
      <c r="G1500" s="3" t="s">
        <v>242</v>
      </c>
      <c r="H1500" s="3" t="s">
        <v>243</v>
      </c>
      <c r="I1500" s="3" t="s">
        <v>13</v>
      </c>
      <c r="J1500" s="2">
        <v>20</v>
      </c>
      <c r="K1500" s="2">
        <v>250000</v>
      </c>
      <c r="L1500" s="2">
        <v>250000</v>
      </c>
      <c r="M1500" s="2">
        <v>250000</v>
      </c>
      <c r="N1500" s="3" t="s">
        <v>270</v>
      </c>
      <c r="O1500" s="9" t="s">
        <v>123</v>
      </c>
      <c r="P1500" s="2">
        <f>+Precio_diario_frutas[[#This Row],[Precio promedio ponderado]]/Q1500</f>
        <v>555.55555555555554</v>
      </c>
      <c r="Q1500" s="2">
        <f>+VLOOKUP(Precio_diario_frutas[[#This Row],[Unidad de comercialización]],Codigos_kg[],2,0)</f>
        <v>450</v>
      </c>
    </row>
    <row r="1501" spans="1:17" x14ac:dyDescent="0.35">
      <c r="A1501" s="8" t="s">
        <v>142</v>
      </c>
      <c r="B1501" s="3" t="str">
        <f>+VLOOKUP(A1501,Codigos_mercados_mayoristas[],2,0)</f>
        <v>Metropolitana</v>
      </c>
      <c r="C1501" s="4">
        <v>44151</v>
      </c>
      <c r="D1501" s="3">
        <f>+VLOOKUP(A1501,Codigos_mercados_mayoristas[],3,0)</f>
        <v>13</v>
      </c>
      <c r="E1501" s="3"/>
      <c r="F1501" s="3" t="str">
        <f>+VLOOKUP(G1501,Codigos_class_frutas[],2,0)</f>
        <v>Tropicales y subtropicales</v>
      </c>
      <c r="G1501" s="3" t="s">
        <v>198</v>
      </c>
      <c r="H1501" s="3" t="s">
        <v>246</v>
      </c>
      <c r="I1501" s="3" t="s">
        <v>200</v>
      </c>
      <c r="J1501" s="2">
        <v>283</v>
      </c>
      <c r="K1501" s="2">
        <v>21000</v>
      </c>
      <c r="L1501" s="2">
        <v>20000</v>
      </c>
      <c r="M1501" s="2">
        <v>20191</v>
      </c>
      <c r="N1501" s="3" t="s">
        <v>88</v>
      </c>
      <c r="O1501" s="9" t="s">
        <v>206</v>
      </c>
      <c r="P1501" s="2">
        <f>+Precio_diario_frutas[[#This Row],[Precio promedio ponderado]]/Q1501</f>
        <v>2019.1</v>
      </c>
      <c r="Q1501" s="2">
        <f>+VLOOKUP(Precio_diario_frutas[[#This Row],[Unidad de comercialización]],Codigos_kg[],2,0)</f>
        <v>10</v>
      </c>
    </row>
    <row r="1502" spans="1:17" x14ac:dyDescent="0.35">
      <c r="A1502" s="8" t="s">
        <v>142</v>
      </c>
      <c r="B1502" s="3" t="str">
        <f>+VLOOKUP(A1502,Codigos_mercados_mayoristas[],2,0)</f>
        <v>Metropolitana</v>
      </c>
      <c r="C1502" s="4">
        <v>44151</v>
      </c>
      <c r="D1502" s="3">
        <f>+VLOOKUP(A1502,Codigos_mercados_mayoristas[],3,0)</f>
        <v>13</v>
      </c>
      <c r="E1502" s="3"/>
      <c r="F1502" s="3" t="str">
        <f>+VLOOKUP(G1502,Codigos_class_frutas[],2,0)</f>
        <v>Tropicales y subtropicales</v>
      </c>
      <c r="G1502" s="3" t="s">
        <v>198</v>
      </c>
      <c r="H1502" s="3" t="s">
        <v>246</v>
      </c>
      <c r="I1502" s="3" t="s">
        <v>19</v>
      </c>
      <c r="J1502" s="2">
        <v>391</v>
      </c>
      <c r="K1502" s="2">
        <v>21000</v>
      </c>
      <c r="L1502" s="2">
        <v>20000</v>
      </c>
      <c r="M1502" s="2">
        <v>20276</v>
      </c>
      <c r="N1502" s="3" t="s">
        <v>25</v>
      </c>
      <c r="O1502" s="9" t="s">
        <v>206</v>
      </c>
      <c r="P1502" s="2">
        <f>+Precio_diario_frutas[[#This Row],[Precio promedio ponderado]]/Q1502</f>
        <v>1689.6666666666667</v>
      </c>
      <c r="Q1502" s="2">
        <f>+VLOOKUP(Precio_diario_frutas[[#This Row],[Unidad de comercialización]],Codigos_kg[],2,0)</f>
        <v>12</v>
      </c>
    </row>
    <row r="1503" spans="1:17" x14ac:dyDescent="0.35">
      <c r="A1503" s="8" t="s">
        <v>142</v>
      </c>
      <c r="B1503" s="3" t="str">
        <f>+VLOOKUP(A1503,Codigos_mercados_mayoristas[],2,0)</f>
        <v>Metropolitana</v>
      </c>
      <c r="C1503" s="4">
        <v>44151</v>
      </c>
      <c r="D1503" s="3">
        <f>+VLOOKUP(A1503,Codigos_mercados_mayoristas[],3,0)</f>
        <v>13</v>
      </c>
      <c r="E1503" s="3"/>
      <c r="F1503" s="3" t="str">
        <f>+VLOOKUP(G1503,Codigos_class_frutas[],2,0)</f>
        <v>Tropicales y subtropicales</v>
      </c>
      <c r="G1503" s="3" t="s">
        <v>198</v>
      </c>
      <c r="H1503" s="3" t="s">
        <v>246</v>
      </c>
      <c r="I1503" s="3" t="s">
        <v>13</v>
      </c>
      <c r="J1503" s="2">
        <v>391</v>
      </c>
      <c r="K1503" s="2">
        <v>21000</v>
      </c>
      <c r="L1503" s="2">
        <v>20000</v>
      </c>
      <c r="M1503" s="2">
        <v>20276</v>
      </c>
      <c r="N1503" s="3" t="s">
        <v>202</v>
      </c>
      <c r="O1503" s="9" t="s">
        <v>206</v>
      </c>
      <c r="P1503" s="2">
        <f>+Precio_diario_frutas[[#This Row],[Precio promedio ponderado]]/Q1503</f>
        <v>1448.2857142857142</v>
      </c>
      <c r="Q1503" s="2">
        <f>+VLOOKUP(Precio_diario_frutas[[#This Row],[Unidad de comercialización]],Codigos_kg[],2,0)</f>
        <v>14</v>
      </c>
    </row>
    <row r="1504" spans="1:17" x14ac:dyDescent="0.35">
      <c r="A1504" s="8" t="s">
        <v>142</v>
      </c>
      <c r="B1504" s="3" t="str">
        <f>+VLOOKUP(A1504,Codigos_mercados_mayoristas[],2,0)</f>
        <v>Metropolitana</v>
      </c>
      <c r="C1504" s="4">
        <v>44151</v>
      </c>
      <c r="D1504" s="3">
        <f>+VLOOKUP(A1504,Codigos_mercados_mayoristas[],3,0)</f>
        <v>13</v>
      </c>
      <c r="E1504" s="3"/>
      <c r="F1504" s="3" t="str">
        <f>+VLOOKUP(G1504,Codigos_class_frutas[],2,0)</f>
        <v>Tropicales y subtropicales</v>
      </c>
      <c r="G1504" s="3" t="s">
        <v>198</v>
      </c>
      <c r="H1504" s="3" t="s">
        <v>246</v>
      </c>
      <c r="I1504" s="3" t="s">
        <v>16</v>
      </c>
      <c r="J1504" s="2">
        <v>216</v>
      </c>
      <c r="K1504" s="2">
        <v>21000</v>
      </c>
      <c r="L1504" s="2">
        <v>20000</v>
      </c>
      <c r="M1504" s="2">
        <v>20500</v>
      </c>
      <c r="N1504" s="3" t="s">
        <v>203</v>
      </c>
      <c r="O1504" s="9" t="s">
        <v>206</v>
      </c>
      <c r="P1504" s="2">
        <f>+Precio_diario_frutas[[#This Row],[Precio promedio ponderado]]/Q1504</f>
        <v>1281.25</v>
      </c>
      <c r="Q1504" s="2">
        <f>+VLOOKUP(Precio_diario_frutas[[#This Row],[Unidad de comercialización]],Codigos_kg[],2,0)</f>
        <v>16</v>
      </c>
    </row>
    <row r="1505" spans="1:17" x14ac:dyDescent="0.35">
      <c r="A1505" s="8" t="s">
        <v>142</v>
      </c>
      <c r="B1505" s="3" t="str">
        <f>+VLOOKUP(A1505,Codigos_mercados_mayoristas[],2,0)</f>
        <v>Metropolitana</v>
      </c>
      <c r="C1505" s="4">
        <v>44151</v>
      </c>
      <c r="D1505" s="3">
        <f>+VLOOKUP(A1505,Codigos_mercados_mayoristas[],3,0)</f>
        <v>13</v>
      </c>
      <c r="E1505" s="3"/>
      <c r="F1505" s="3" t="str">
        <f>+VLOOKUP(G1505,Codigos_class_frutas[],2,0)</f>
        <v>Tropicales y subtropicales</v>
      </c>
      <c r="G1505" s="3" t="s">
        <v>204</v>
      </c>
      <c r="H1505" s="3" t="s">
        <v>12</v>
      </c>
      <c r="I1505" s="3" t="s">
        <v>247</v>
      </c>
      <c r="J1505" s="2">
        <v>175</v>
      </c>
      <c r="K1505" s="2">
        <v>9000</v>
      </c>
      <c r="L1505" s="2">
        <v>9000</v>
      </c>
      <c r="M1505" s="2">
        <v>9000</v>
      </c>
      <c r="N1505" s="3" t="s">
        <v>147</v>
      </c>
      <c r="O1505" s="9" t="s">
        <v>206</v>
      </c>
      <c r="P1505" s="2">
        <f>+Precio_diario_frutas[[#This Row],[Precio promedio ponderado]]/Q1505</f>
        <v>450</v>
      </c>
      <c r="Q1505" s="2">
        <f>+VLOOKUP(Precio_diario_frutas[[#This Row],[Unidad de comercialización]],Codigos_kg[],2,0)</f>
        <v>20</v>
      </c>
    </row>
    <row r="1506" spans="1:17" x14ac:dyDescent="0.35">
      <c r="A1506" s="8" t="s">
        <v>142</v>
      </c>
      <c r="B1506" s="3" t="str">
        <f>+VLOOKUP(A1506,Codigos_mercados_mayoristas[],2,0)</f>
        <v>Metropolitana</v>
      </c>
      <c r="C1506" s="4">
        <v>44151</v>
      </c>
      <c r="D1506" s="3">
        <f>+VLOOKUP(A1506,Codigos_mercados_mayoristas[],3,0)</f>
        <v>13</v>
      </c>
      <c r="E1506" s="3"/>
      <c r="F1506" s="3" t="str">
        <f>+VLOOKUP(G1506,Codigos_class_frutas[],2,0)</f>
        <v>Tropicales y subtropicales</v>
      </c>
      <c r="G1506" s="3" t="s">
        <v>204</v>
      </c>
      <c r="H1506" s="3" t="s">
        <v>12</v>
      </c>
      <c r="I1506" s="3" t="s">
        <v>205</v>
      </c>
      <c r="J1506" s="2">
        <v>975</v>
      </c>
      <c r="K1506" s="2">
        <v>15000</v>
      </c>
      <c r="L1506" s="2">
        <v>13000</v>
      </c>
      <c r="M1506" s="2">
        <v>14231</v>
      </c>
      <c r="N1506" s="3" t="s">
        <v>147</v>
      </c>
      <c r="O1506" s="9" t="s">
        <v>206</v>
      </c>
      <c r="P1506" s="2">
        <f>+Precio_diario_frutas[[#This Row],[Precio promedio ponderado]]/Q1506</f>
        <v>711.55</v>
      </c>
      <c r="Q1506" s="2">
        <f>+VLOOKUP(Precio_diario_frutas[[#This Row],[Unidad de comercialización]],Codigos_kg[],2,0)</f>
        <v>20</v>
      </c>
    </row>
    <row r="1507" spans="1:17" x14ac:dyDescent="0.35">
      <c r="A1507" s="8" t="s">
        <v>142</v>
      </c>
      <c r="B1507" s="11" t="str">
        <f>+VLOOKUP(A1507,Codigos_mercados_mayoristas[],2,0)</f>
        <v>Metropolitana</v>
      </c>
      <c r="C1507" s="4">
        <v>44151</v>
      </c>
      <c r="D1507" s="11">
        <f>+VLOOKUP(A1507,Codigos_mercados_mayoristas[],3,0)</f>
        <v>13</v>
      </c>
      <c r="E1507" s="11"/>
      <c r="F1507" s="11" t="str">
        <f>+VLOOKUP(G1507,Codigos_class_frutas[],2,0)</f>
        <v>Tropicales y subtropicales</v>
      </c>
      <c r="G1507" s="11" t="s">
        <v>204</v>
      </c>
      <c r="H1507" s="11" t="s">
        <v>12</v>
      </c>
      <c r="I1507" s="11" t="s">
        <v>255</v>
      </c>
      <c r="J1507" s="13">
        <v>1895</v>
      </c>
      <c r="K1507" s="13">
        <v>17000</v>
      </c>
      <c r="L1507" s="13">
        <v>15000</v>
      </c>
      <c r="M1507" s="13">
        <v>16098</v>
      </c>
      <c r="N1507" s="11" t="s">
        <v>147</v>
      </c>
      <c r="O1507" s="14" t="s">
        <v>206</v>
      </c>
      <c r="P1507" s="2">
        <f>+Precio_diario_frutas[[#This Row],[Precio promedio ponderado]]/Q1507</f>
        <v>804.9</v>
      </c>
      <c r="Q1507" s="2">
        <f>+VLOOKUP(Precio_diario_frutas[[#This Row],[Unidad de comercialización]],Codigos_kg[],2,0)</f>
        <v>20</v>
      </c>
    </row>
    <row r="1508" spans="1:17" x14ac:dyDescent="0.35">
      <c r="A1508" s="10" t="s">
        <v>174</v>
      </c>
      <c r="B1508" s="3" t="str">
        <f>+VLOOKUP(A1508,Codigos_mercados_mayoristas[],2,0)</f>
        <v>Metropolitana</v>
      </c>
      <c r="C1508" s="4">
        <v>44151</v>
      </c>
      <c r="D1508" s="3">
        <f>+VLOOKUP(A1508,Codigos_mercados_mayoristas[],3,0)</f>
        <v>13</v>
      </c>
      <c r="E1508" s="3"/>
      <c r="F1508" s="3" t="str">
        <f>+VLOOKUP(G1508,Codigos_class_frutas[],2,0)</f>
        <v>Cítricos</v>
      </c>
      <c r="G1508" s="3" t="s">
        <v>214</v>
      </c>
      <c r="H1508" s="3" t="s">
        <v>12</v>
      </c>
      <c r="I1508" s="3" t="s">
        <v>215</v>
      </c>
      <c r="J1508" s="2">
        <v>80</v>
      </c>
      <c r="K1508" s="2">
        <v>7000</v>
      </c>
      <c r="L1508" s="2">
        <v>7000</v>
      </c>
      <c r="M1508" s="2">
        <v>7000</v>
      </c>
      <c r="N1508" s="3" t="s">
        <v>121</v>
      </c>
      <c r="O1508" s="9" t="s">
        <v>155</v>
      </c>
      <c r="P1508" s="2">
        <f>+Precio_diario_frutas[[#This Row],[Precio promedio ponderado]]/Q1508</f>
        <v>388.88888888888891</v>
      </c>
      <c r="Q1508" s="2">
        <f>+VLOOKUP(Precio_diario_frutas[[#This Row],[Unidad de comercialización]],Codigos_kg[],2,0)</f>
        <v>18</v>
      </c>
    </row>
    <row r="1509" spans="1:17" x14ac:dyDescent="0.35">
      <c r="A1509" s="10" t="s">
        <v>174</v>
      </c>
      <c r="B1509" s="3" t="str">
        <f>+VLOOKUP(A1509,Codigos_mercados_mayoristas[],2,0)</f>
        <v>Metropolitana</v>
      </c>
      <c r="C1509" s="4">
        <v>44151</v>
      </c>
      <c r="D1509" s="3">
        <f>+VLOOKUP(A1509,Codigos_mercados_mayoristas[],3,0)</f>
        <v>13</v>
      </c>
      <c r="E1509" s="3"/>
      <c r="F1509" s="3" t="str">
        <f>+VLOOKUP(G1509,Codigos_class_frutas[],2,0)</f>
        <v>Cítricos</v>
      </c>
      <c r="G1509" s="3" t="s">
        <v>214</v>
      </c>
      <c r="H1509" s="3" t="s">
        <v>12</v>
      </c>
      <c r="I1509" s="3" t="s">
        <v>271</v>
      </c>
      <c r="J1509" s="2">
        <v>75</v>
      </c>
      <c r="K1509" s="2">
        <v>9000</v>
      </c>
      <c r="L1509" s="2">
        <v>8500</v>
      </c>
      <c r="M1509" s="2">
        <v>8733</v>
      </c>
      <c r="N1509" s="3" t="s">
        <v>121</v>
      </c>
      <c r="O1509" s="9" t="s">
        <v>45</v>
      </c>
      <c r="P1509" s="2">
        <f>+Precio_diario_frutas[[#This Row],[Precio promedio ponderado]]/Q1509</f>
        <v>485.16666666666669</v>
      </c>
      <c r="Q1509" s="2">
        <f>+VLOOKUP(Precio_diario_frutas[[#This Row],[Unidad de comercialización]],Codigos_kg[],2,0)</f>
        <v>18</v>
      </c>
    </row>
    <row r="1510" spans="1:17" x14ac:dyDescent="0.35">
      <c r="A1510" s="10" t="s">
        <v>174</v>
      </c>
      <c r="B1510" s="3" t="str">
        <f>+VLOOKUP(A1510,Codigos_mercados_mayoristas[],2,0)</f>
        <v>Metropolitana</v>
      </c>
      <c r="C1510" s="4">
        <v>44151</v>
      </c>
      <c r="D1510" s="3">
        <f>+VLOOKUP(A1510,Codigos_mercados_mayoristas[],3,0)</f>
        <v>13</v>
      </c>
      <c r="E1510" s="3"/>
      <c r="F1510" s="3" t="str">
        <f>+VLOOKUP(G1510,Codigos_class_frutas[],2,0)</f>
        <v>Cítricos</v>
      </c>
      <c r="G1510" s="3" t="s">
        <v>214</v>
      </c>
      <c r="H1510" s="3" t="s">
        <v>12</v>
      </c>
      <c r="I1510" s="3" t="s">
        <v>216</v>
      </c>
      <c r="J1510" s="2">
        <v>60</v>
      </c>
      <c r="K1510" s="2">
        <v>6000</v>
      </c>
      <c r="L1510" s="2">
        <v>6000</v>
      </c>
      <c r="M1510" s="2">
        <v>6000</v>
      </c>
      <c r="N1510" s="3" t="s">
        <v>121</v>
      </c>
      <c r="O1510" s="9" t="s">
        <v>155</v>
      </c>
      <c r="P1510" s="2">
        <f>+Precio_diario_frutas[[#This Row],[Precio promedio ponderado]]/Q1510</f>
        <v>333.33333333333331</v>
      </c>
      <c r="Q1510" s="2">
        <f>+VLOOKUP(Precio_diario_frutas[[#This Row],[Unidad de comercialización]],Codigos_kg[],2,0)</f>
        <v>18</v>
      </c>
    </row>
    <row r="1511" spans="1:17" x14ac:dyDescent="0.35">
      <c r="A1511" s="10" t="s">
        <v>174</v>
      </c>
      <c r="B1511" s="3" t="str">
        <f>+VLOOKUP(A1511,Codigos_mercados_mayoristas[],2,0)</f>
        <v>Metropolitana</v>
      </c>
      <c r="C1511" s="4">
        <v>44151</v>
      </c>
      <c r="D1511" s="3">
        <f>+VLOOKUP(A1511,Codigos_mercados_mayoristas[],3,0)</f>
        <v>13</v>
      </c>
      <c r="E1511" s="3"/>
      <c r="F1511" s="3" t="str">
        <f>+VLOOKUP(G1511,Codigos_class_frutas[],2,0)</f>
        <v>Cítricos</v>
      </c>
      <c r="G1511" s="3" t="s">
        <v>218</v>
      </c>
      <c r="H1511" s="3" t="s">
        <v>219</v>
      </c>
      <c r="I1511" s="3" t="s">
        <v>200</v>
      </c>
      <c r="J1511" s="2">
        <v>100</v>
      </c>
      <c r="K1511" s="2">
        <v>8000</v>
      </c>
      <c r="L1511" s="2">
        <v>8000</v>
      </c>
      <c r="M1511" s="2">
        <v>8000</v>
      </c>
      <c r="N1511" s="3" t="s">
        <v>220</v>
      </c>
      <c r="O1511" s="9" t="s">
        <v>139</v>
      </c>
      <c r="P1511" s="2">
        <f>+Precio_diario_frutas[[#This Row],[Precio promedio ponderado]]/Q1511</f>
        <v>800</v>
      </c>
      <c r="Q1511" s="2">
        <f>+VLOOKUP(Precio_diario_frutas[[#This Row],[Unidad de comercialización]],Codigos_kg[],2,0)</f>
        <v>10</v>
      </c>
    </row>
    <row r="1512" spans="1:17" x14ac:dyDescent="0.35">
      <c r="A1512" s="10" t="s">
        <v>174</v>
      </c>
      <c r="B1512" s="3" t="str">
        <f>+VLOOKUP(A1512,Codigos_mercados_mayoristas[],2,0)</f>
        <v>Metropolitana</v>
      </c>
      <c r="C1512" s="4">
        <v>44151</v>
      </c>
      <c r="D1512" s="3">
        <f>+VLOOKUP(A1512,Codigos_mercados_mayoristas[],3,0)</f>
        <v>13</v>
      </c>
      <c r="E1512" s="3"/>
      <c r="F1512" s="3" t="str">
        <f>+VLOOKUP(G1512,Codigos_class_frutas[],2,0)</f>
        <v>Cítricos</v>
      </c>
      <c r="G1512" s="3" t="s">
        <v>218</v>
      </c>
      <c r="H1512" s="3" t="s">
        <v>219</v>
      </c>
      <c r="I1512" s="3" t="s">
        <v>19</v>
      </c>
      <c r="J1512" s="2">
        <v>85</v>
      </c>
      <c r="K1512" s="2">
        <v>6000</v>
      </c>
      <c r="L1512" s="2">
        <v>6000</v>
      </c>
      <c r="M1512" s="2">
        <v>6000</v>
      </c>
      <c r="N1512" s="3" t="s">
        <v>220</v>
      </c>
      <c r="O1512" s="9" t="s">
        <v>139</v>
      </c>
      <c r="P1512" s="2">
        <f>+Precio_diario_frutas[[#This Row],[Precio promedio ponderado]]/Q1512</f>
        <v>600</v>
      </c>
      <c r="Q1512" s="2">
        <f>+VLOOKUP(Precio_diario_frutas[[#This Row],[Unidad de comercialización]],Codigos_kg[],2,0)</f>
        <v>10</v>
      </c>
    </row>
    <row r="1513" spans="1:17" x14ac:dyDescent="0.35">
      <c r="A1513" s="10" t="s">
        <v>174</v>
      </c>
      <c r="B1513" s="3" t="str">
        <f>+VLOOKUP(A1513,Codigos_mercados_mayoristas[],2,0)</f>
        <v>Metropolitana</v>
      </c>
      <c r="C1513" s="4">
        <v>44151</v>
      </c>
      <c r="D1513" s="3">
        <f>+VLOOKUP(A1513,Codigos_mercados_mayoristas[],3,0)</f>
        <v>13</v>
      </c>
      <c r="E1513" s="3"/>
      <c r="F1513" s="3" t="str">
        <f>+VLOOKUP(G1513,Codigos_class_frutas[],2,0)</f>
        <v>Tropicales y subtropicales</v>
      </c>
      <c r="G1513" s="3" t="s">
        <v>229</v>
      </c>
      <c r="H1513" s="3" t="s">
        <v>12</v>
      </c>
      <c r="I1513" s="3" t="s">
        <v>19</v>
      </c>
      <c r="J1513" s="2">
        <v>200</v>
      </c>
      <c r="K1513" s="2">
        <v>6000</v>
      </c>
      <c r="L1513" s="2">
        <v>6000</v>
      </c>
      <c r="M1513" s="2">
        <v>6000</v>
      </c>
      <c r="N1513" s="3" t="s">
        <v>230</v>
      </c>
      <c r="O1513" s="9" t="s">
        <v>34</v>
      </c>
      <c r="P1513" s="2">
        <f>+Precio_diario_frutas[[#This Row],[Precio promedio ponderado]]/Q1513</f>
        <v>1500</v>
      </c>
      <c r="Q1513" s="2">
        <f>+VLOOKUP(Precio_diario_frutas[[#This Row],[Unidad de comercialización]],Codigos_kg[],2,0)</f>
        <v>4</v>
      </c>
    </row>
    <row r="1514" spans="1:17" x14ac:dyDescent="0.35">
      <c r="A1514" s="10" t="s">
        <v>174</v>
      </c>
      <c r="B1514" s="3" t="str">
        <f>+VLOOKUP(A1514,Codigos_mercados_mayoristas[],2,0)</f>
        <v>Metropolitana</v>
      </c>
      <c r="C1514" s="4">
        <v>44151</v>
      </c>
      <c r="D1514" s="3">
        <f>+VLOOKUP(A1514,Codigos_mercados_mayoristas[],3,0)</f>
        <v>13</v>
      </c>
      <c r="E1514" s="3"/>
      <c r="F1514" s="3" t="str">
        <f>+VLOOKUP(G1514,Codigos_class_frutas[],2,0)</f>
        <v>Tropicales y subtropicales</v>
      </c>
      <c r="G1514" s="3" t="s">
        <v>229</v>
      </c>
      <c r="H1514" s="3" t="s">
        <v>12</v>
      </c>
      <c r="I1514" s="3" t="s">
        <v>13</v>
      </c>
      <c r="J1514" s="2">
        <v>140</v>
      </c>
      <c r="K1514" s="2">
        <v>5000</v>
      </c>
      <c r="L1514" s="2">
        <v>5000</v>
      </c>
      <c r="M1514" s="2">
        <v>5000</v>
      </c>
      <c r="N1514" s="3" t="s">
        <v>230</v>
      </c>
      <c r="O1514" s="9" t="s">
        <v>34</v>
      </c>
      <c r="P1514" s="2">
        <f>+Precio_diario_frutas[[#This Row],[Precio promedio ponderado]]/Q1514</f>
        <v>1250</v>
      </c>
      <c r="Q1514" s="2">
        <f>+VLOOKUP(Precio_diario_frutas[[#This Row],[Unidad de comercialización]],Codigos_kg[],2,0)</f>
        <v>4</v>
      </c>
    </row>
    <row r="1515" spans="1:17" x14ac:dyDescent="0.35">
      <c r="A1515" s="10" t="s">
        <v>174</v>
      </c>
      <c r="B1515" s="3" t="str">
        <f>+VLOOKUP(A1515,Codigos_mercados_mayoristas[],2,0)</f>
        <v>Metropolitana</v>
      </c>
      <c r="C1515" s="4">
        <v>44151</v>
      </c>
      <c r="D1515" s="3">
        <f>+VLOOKUP(A1515,Codigos_mercados_mayoristas[],3,0)</f>
        <v>13</v>
      </c>
      <c r="E1515" s="3"/>
      <c r="F1515" s="3" t="str">
        <f>+VLOOKUP(G1515,Codigos_class_frutas[],2,0)</f>
        <v>Frutos de pepita</v>
      </c>
      <c r="G1515" s="3" t="s">
        <v>231</v>
      </c>
      <c r="H1515" s="3" t="s">
        <v>232</v>
      </c>
      <c r="I1515" s="3" t="s">
        <v>200</v>
      </c>
      <c r="J1515" s="2">
        <v>40</v>
      </c>
      <c r="K1515" s="2">
        <v>14000</v>
      </c>
      <c r="L1515" s="2">
        <v>14000</v>
      </c>
      <c r="M1515" s="2">
        <v>14000</v>
      </c>
      <c r="N1515" s="3" t="s">
        <v>261</v>
      </c>
      <c r="O1515" s="9" t="s">
        <v>118</v>
      </c>
      <c r="P1515" s="2">
        <f>+Precio_diario_frutas[[#This Row],[Precio promedio ponderado]]/Q1515</f>
        <v>933.33333333333337</v>
      </c>
      <c r="Q1515" s="2">
        <f>+VLOOKUP(Precio_diario_frutas[[#This Row],[Unidad de comercialización]],Codigos_kg[],2,0)</f>
        <v>15</v>
      </c>
    </row>
    <row r="1516" spans="1:17" x14ac:dyDescent="0.35">
      <c r="A1516" s="10" t="s">
        <v>174</v>
      </c>
      <c r="B1516" s="3" t="str">
        <f>+VLOOKUP(A1516,Codigos_mercados_mayoristas[],2,0)</f>
        <v>Metropolitana</v>
      </c>
      <c r="C1516" s="4">
        <v>44151</v>
      </c>
      <c r="D1516" s="3">
        <f>+VLOOKUP(A1516,Codigos_mercados_mayoristas[],3,0)</f>
        <v>13</v>
      </c>
      <c r="E1516" s="3"/>
      <c r="F1516" s="3" t="str">
        <f>+VLOOKUP(G1516,Codigos_class_frutas[],2,0)</f>
        <v>Frutos de pepita</v>
      </c>
      <c r="G1516" s="3" t="s">
        <v>231</v>
      </c>
      <c r="H1516" s="3" t="s">
        <v>232</v>
      </c>
      <c r="I1516" s="3" t="s">
        <v>19</v>
      </c>
      <c r="J1516" s="2">
        <v>50</v>
      </c>
      <c r="K1516" s="2">
        <v>12000</v>
      </c>
      <c r="L1516" s="2">
        <v>12000</v>
      </c>
      <c r="M1516" s="2">
        <v>12000</v>
      </c>
      <c r="N1516" s="3" t="s">
        <v>261</v>
      </c>
      <c r="O1516" s="9" t="s">
        <v>118</v>
      </c>
      <c r="P1516" s="2">
        <f>+Precio_diario_frutas[[#This Row],[Precio promedio ponderado]]/Q1516</f>
        <v>800</v>
      </c>
      <c r="Q1516" s="2">
        <f>+VLOOKUP(Precio_diario_frutas[[#This Row],[Unidad de comercialización]],Codigos_kg[],2,0)</f>
        <v>15</v>
      </c>
    </row>
    <row r="1517" spans="1:17" x14ac:dyDescent="0.35">
      <c r="A1517" s="10" t="s">
        <v>174</v>
      </c>
      <c r="B1517" s="3" t="str">
        <f>+VLOOKUP(A1517,Codigos_mercados_mayoristas[],2,0)</f>
        <v>Metropolitana</v>
      </c>
      <c r="C1517" s="4">
        <v>44151</v>
      </c>
      <c r="D1517" s="3">
        <f>+VLOOKUP(A1517,Codigos_mercados_mayoristas[],3,0)</f>
        <v>13</v>
      </c>
      <c r="E1517" s="3"/>
      <c r="F1517" s="3" t="str">
        <f>+VLOOKUP(G1517,Codigos_class_frutas[],2,0)</f>
        <v>Frutos de pepita</v>
      </c>
      <c r="G1517" s="3" t="s">
        <v>231</v>
      </c>
      <c r="H1517" s="3" t="s">
        <v>236</v>
      </c>
      <c r="I1517" s="3" t="s">
        <v>200</v>
      </c>
      <c r="J1517" s="2">
        <v>20</v>
      </c>
      <c r="K1517" s="2">
        <v>14000</v>
      </c>
      <c r="L1517" s="2">
        <v>14000</v>
      </c>
      <c r="M1517" s="2">
        <v>14000</v>
      </c>
      <c r="N1517" s="3" t="s">
        <v>261</v>
      </c>
      <c r="O1517" s="9" t="s">
        <v>118</v>
      </c>
      <c r="P1517" s="2">
        <f>+Precio_diario_frutas[[#This Row],[Precio promedio ponderado]]/Q1517</f>
        <v>933.33333333333337</v>
      </c>
      <c r="Q1517" s="2">
        <f>+VLOOKUP(Precio_diario_frutas[[#This Row],[Unidad de comercialización]],Codigos_kg[],2,0)</f>
        <v>15</v>
      </c>
    </row>
    <row r="1518" spans="1:17" x14ac:dyDescent="0.35">
      <c r="A1518" s="10" t="s">
        <v>174</v>
      </c>
      <c r="B1518" s="3" t="str">
        <f>+VLOOKUP(A1518,Codigos_mercados_mayoristas[],2,0)</f>
        <v>Metropolitana</v>
      </c>
      <c r="C1518" s="4">
        <v>44151</v>
      </c>
      <c r="D1518" s="3">
        <f>+VLOOKUP(A1518,Codigos_mercados_mayoristas[],3,0)</f>
        <v>13</v>
      </c>
      <c r="E1518" s="3"/>
      <c r="F1518" s="3" t="str">
        <f>+VLOOKUP(G1518,Codigos_class_frutas[],2,0)</f>
        <v>Frutos de pepita</v>
      </c>
      <c r="G1518" s="3" t="s">
        <v>231</v>
      </c>
      <c r="H1518" s="3" t="s">
        <v>236</v>
      </c>
      <c r="I1518" s="3" t="s">
        <v>19</v>
      </c>
      <c r="J1518" s="2">
        <v>35</v>
      </c>
      <c r="K1518" s="2">
        <v>12000</v>
      </c>
      <c r="L1518" s="2">
        <v>12000</v>
      </c>
      <c r="M1518" s="2">
        <v>12000</v>
      </c>
      <c r="N1518" s="3" t="s">
        <v>261</v>
      </c>
      <c r="O1518" s="9" t="s">
        <v>118</v>
      </c>
      <c r="P1518" s="2">
        <f>+Precio_diario_frutas[[#This Row],[Precio promedio ponderado]]/Q1518</f>
        <v>800</v>
      </c>
      <c r="Q1518" s="2">
        <f>+VLOOKUP(Precio_diario_frutas[[#This Row],[Unidad de comercialización]],Codigos_kg[],2,0)</f>
        <v>15</v>
      </c>
    </row>
    <row r="1519" spans="1:17" x14ac:dyDescent="0.35">
      <c r="A1519" s="10" t="s">
        <v>174</v>
      </c>
      <c r="B1519" s="3" t="str">
        <f>+VLOOKUP(A1519,Codigos_mercados_mayoristas[],2,0)</f>
        <v>Metropolitana</v>
      </c>
      <c r="C1519" s="4">
        <v>44151</v>
      </c>
      <c r="D1519" s="3">
        <f>+VLOOKUP(A1519,Codigos_mercados_mayoristas[],3,0)</f>
        <v>13</v>
      </c>
      <c r="E1519" s="3"/>
      <c r="F1519" s="3" t="str">
        <f>+VLOOKUP(G1519,Codigos_class_frutas[],2,0)</f>
        <v>Oleaginosos</v>
      </c>
      <c r="G1519" s="3" t="s">
        <v>225</v>
      </c>
      <c r="H1519" s="3" t="s">
        <v>701</v>
      </c>
      <c r="I1519" s="3" t="s">
        <v>19</v>
      </c>
      <c r="J1519" s="2">
        <v>45</v>
      </c>
      <c r="K1519" s="2">
        <v>2400</v>
      </c>
      <c r="L1519" s="2">
        <v>2400</v>
      </c>
      <c r="M1519" s="2">
        <v>2400</v>
      </c>
      <c r="N1519" s="3" t="s">
        <v>253</v>
      </c>
      <c r="O1519" s="9" t="s">
        <v>63</v>
      </c>
      <c r="P1519" s="2">
        <f>+Precio_diario_frutas[[#This Row],[Precio promedio ponderado]]/Q1519</f>
        <v>2400</v>
      </c>
      <c r="Q1519" s="2">
        <f>+VLOOKUP(Precio_diario_frutas[[#This Row],[Unidad de comercialización]],Codigos_kg[],2,0)</f>
        <v>1</v>
      </c>
    </row>
    <row r="1520" spans="1:17" x14ac:dyDescent="0.35">
      <c r="A1520" s="10" t="s">
        <v>174</v>
      </c>
      <c r="B1520" s="3" t="str">
        <f>+VLOOKUP(A1520,Codigos_mercados_mayoristas[],2,0)</f>
        <v>Metropolitana</v>
      </c>
      <c r="C1520" s="4">
        <v>44151</v>
      </c>
      <c r="D1520" s="3">
        <f>+VLOOKUP(A1520,Codigos_mercados_mayoristas[],3,0)</f>
        <v>13</v>
      </c>
      <c r="E1520" s="3"/>
      <c r="F1520" s="3" t="str">
        <f>+VLOOKUP(G1520,Codigos_class_frutas[],2,0)</f>
        <v>Oleaginosos</v>
      </c>
      <c r="G1520" s="3" t="s">
        <v>225</v>
      </c>
      <c r="H1520" s="3" t="s">
        <v>226</v>
      </c>
      <c r="I1520" s="3" t="s">
        <v>200</v>
      </c>
      <c r="J1520" s="2">
        <v>40</v>
      </c>
      <c r="K1520" s="2">
        <v>3500</v>
      </c>
      <c r="L1520" s="2">
        <v>3500</v>
      </c>
      <c r="M1520" s="2">
        <v>3500</v>
      </c>
      <c r="N1520" s="3" t="s">
        <v>253</v>
      </c>
      <c r="O1520" s="9" t="s">
        <v>63</v>
      </c>
      <c r="P1520" s="2">
        <f>+Precio_diario_frutas[[#This Row],[Precio promedio ponderado]]/Q1520</f>
        <v>3500</v>
      </c>
      <c r="Q1520" s="2">
        <f>+VLOOKUP(Precio_diario_frutas[[#This Row],[Unidad de comercialización]],Codigos_kg[],2,0)</f>
        <v>1</v>
      </c>
    </row>
    <row r="1521" spans="1:17" x14ac:dyDescent="0.35">
      <c r="A1521" s="10" t="s">
        <v>174</v>
      </c>
      <c r="B1521" s="3" t="str">
        <f>+VLOOKUP(A1521,Codigos_mercados_mayoristas[],2,0)</f>
        <v>Metropolitana</v>
      </c>
      <c r="C1521" s="4">
        <v>44151</v>
      </c>
      <c r="D1521" s="3">
        <f>+VLOOKUP(A1521,Codigos_mercados_mayoristas[],3,0)</f>
        <v>13</v>
      </c>
      <c r="E1521" s="3"/>
      <c r="F1521" s="3" t="str">
        <f>+VLOOKUP(G1521,Codigos_class_frutas[],2,0)</f>
        <v>Oleaginosos</v>
      </c>
      <c r="G1521" s="3" t="s">
        <v>225</v>
      </c>
      <c r="H1521" s="3" t="s">
        <v>226</v>
      </c>
      <c r="I1521" s="3" t="s">
        <v>19</v>
      </c>
      <c r="J1521" s="2">
        <v>65</v>
      </c>
      <c r="K1521" s="2">
        <v>3400</v>
      </c>
      <c r="L1521" s="2">
        <v>3400</v>
      </c>
      <c r="M1521" s="2">
        <v>3400</v>
      </c>
      <c r="N1521" s="3" t="s">
        <v>253</v>
      </c>
      <c r="O1521" s="9" t="s">
        <v>63</v>
      </c>
      <c r="P1521" s="2">
        <f>+Precio_diario_frutas[[#This Row],[Precio promedio ponderado]]/Q1521</f>
        <v>3400</v>
      </c>
      <c r="Q1521" s="2">
        <f>+VLOOKUP(Precio_diario_frutas[[#This Row],[Unidad de comercialización]],Codigos_kg[],2,0)</f>
        <v>1</v>
      </c>
    </row>
    <row r="1522" spans="1:17" x14ac:dyDescent="0.35">
      <c r="A1522" s="10" t="s">
        <v>174</v>
      </c>
      <c r="B1522" s="3" t="str">
        <f>+VLOOKUP(A1522,Codigos_mercados_mayoristas[],2,0)</f>
        <v>Metropolitana</v>
      </c>
      <c r="C1522" s="4">
        <v>44151</v>
      </c>
      <c r="D1522" s="3">
        <f>+VLOOKUP(A1522,Codigos_mercados_mayoristas[],3,0)</f>
        <v>13</v>
      </c>
      <c r="E1522" s="3"/>
      <c r="F1522" s="3" t="str">
        <f>+VLOOKUP(G1522,Codigos_class_frutas[],2,0)</f>
        <v>Oleaginosos</v>
      </c>
      <c r="G1522" s="3" t="s">
        <v>225</v>
      </c>
      <c r="H1522" s="3" t="s">
        <v>226</v>
      </c>
      <c r="I1522" s="3" t="s">
        <v>13</v>
      </c>
      <c r="J1522" s="2">
        <v>80</v>
      </c>
      <c r="K1522" s="2">
        <v>3200</v>
      </c>
      <c r="L1522" s="2">
        <v>3200</v>
      </c>
      <c r="M1522" s="2">
        <v>3200</v>
      </c>
      <c r="N1522" s="3" t="s">
        <v>253</v>
      </c>
      <c r="O1522" s="9" t="s">
        <v>63</v>
      </c>
      <c r="P1522" s="2">
        <f>+Precio_diario_frutas[[#This Row],[Precio promedio ponderado]]/Q1522</f>
        <v>3200</v>
      </c>
      <c r="Q1522" s="2">
        <f>+VLOOKUP(Precio_diario_frutas[[#This Row],[Unidad de comercialización]],Codigos_kg[],2,0)</f>
        <v>1</v>
      </c>
    </row>
    <row r="1523" spans="1:17" x14ac:dyDescent="0.35">
      <c r="A1523" s="10" t="s">
        <v>174</v>
      </c>
      <c r="B1523" s="3" t="str">
        <f>+VLOOKUP(A1523,Codigos_mercados_mayoristas[],2,0)</f>
        <v>Metropolitana</v>
      </c>
      <c r="C1523" s="4">
        <v>44151</v>
      </c>
      <c r="D1523" s="3">
        <f>+VLOOKUP(A1523,Codigos_mercados_mayoristas[],3,0)</f>
        <v>13</v>
      </c>
      <c r="E1523" s="3"/>
      <c r="F1523" s="3" t="str">
        <f>+VLOOKUP(G1523,Codigos_class_frutas[],2,0)</f>
        <v>Tropicales y subtropicales</v>
      </c>
      <c r="G1523" s="3" t="s">
        <v>204</v>
      </c>
      <c r="H1523" s="3" t="s">
        <v>254</v>
      </c>
      <c r="I1523" s="3" t="s">
        <v>19</v>
      </c>
      <c r="J1523" s="2">
        <v>55</v>
      </c>
      <c r="K1523" s="2">
        <v>15000</v>
      </c>
      <c r="L1523" s="2">
        <v>14000</v>
      </c>
      <c r="M1523" s="2">
        <v>14545</v>
      </c>
      <c r="N1523" s="3" t="s">
        <v>147</v>
      </c>
      <c r="O1523" s="9" t="s">
        <v>206</v>
      </c>
      <c r="P1523" s="2">
        <f>+Precio_diario_frutas[[#This Row],[Precio promedio ponderado]]/Q1523</f>
        <v>727.25</v>
      </c>
      <c r="Q1523" s="2">
        <f>+VLOOKUP(Precio_diario_frutas[[#This Row],[Unidad de comercialización]],Codigos_kg[],2,0)</f>
        <v>20</v>
      </c>
    </row>
    <row r="1524" spans="1:17" x14ac:dyDescent="0.35">
      <c r="A1524" s="10" t="s">
        <v>174</v>
      </c>
      <c r="B1524" s="3" t="str">
        <f>+VLOOKUP(A1524,Codigos_mercados_mayoristas[],2,0)</f>
        <v>Metropolitana</v>
      </c>
      <c r="C1524" s="4">
        <v>44151</v>
      </c>
      <c r="D1524" s="3">
        <f>+VLOOKUP(A1524,Codigos_mercados_mayoristas[],3,0)</f>
        <v>13</v>
      </c>
      <c r="E1524" s="3"/>
      <c r="F1524" s="3" t="str">
        <f>+VLOOKUP(G1524,Codigos_class_frutas[],2,0)</f>
        <v>Tropicales y subtropicales</v>
      </c>
      <c r="G1524" s="3" t="s">
        <v>204</v>
      </c>
      <c r="H1524" s="3" t="s">
        <v>12</v>
      </c>
      <c r="I1524" s="3" t="s">
        <v>275</v>
      </c>
      <c r="J1524" s="2">
        <v>500</v>
      </c>
      <c r="K1524" s="2">
        <v>16000</v>
      </c>
      <c r="L1524" s="2">
        <v>15000</v>
      </c>
      <c r="M1524" s="2">
        <v>15440</v>
      </c>
      <c r="N1524" s="3" t="s">
        <v>147</v>
      </c>
      <c r="O1524" s="9" t="s">
        <v>206</v>
      </c>
      <c r="P1524" s="2">
        <f>+Precio_diario_frutas[[#This Row],[Precio promedio ponderado]]/Q1524</f>
        <v>772</v>
      </c>
      <c r="Q1524" s="2">
        <f>+VLOOKUP(Precio_diario_frutas[[#This Row],[Unidad de comercialización]],Codigos_kg[],2,0)</f>
        <v>20</v>
      </c>
    </row>
    <row r="1525" spans="1:17" x14ac:dyDescent="0.35">
      <c r="A1525" s="10" t="s">
        <v>174</v>
      </c>
      <c r="B1525" s="11" t="str">
        <f>+VLOOKUP(A1525,Codigos_mercados_mayoristas[],2,0)</f>
        <v>Metropolitana</v>
      </c>
      <c r="C1525" s="4">
        <v>44151</v>
      </c>
      <c r="D1525" s="11">
        <f>+VLOOKUP(A1525,Codigos_mercados_mayoristas[],3,0)</f>
        <v>13</v>
      </c>
      <c r="E1525" s="11"/>
      <c r="F1525" s="11" t="str">
        <f>+VLOOKUP(G1525,Codigos_class_frutas[],2,0)</f>
        <v>Tropicales y subtropicales</v>
      </c>
      <c r="G1525" s="11" t="s">
        <v>204</v>
      </c>
      <c r="H1525" s="11" t="s">
        <v>12</v>
      </c>
      <c r="I1525" s="11" t="s">
        <v>255</v>
      </c>
      <c r="J1525" s="13">
        <v>800</v>
      </c>
      <c r="K1525" s="13">
        <v>17000</v>
      </c>
      <c r="L1525" s="13">
        <v>16500</v>
      </c>
      <c r="M1525" s="13">
        <v>16700</v>
      </c>
      <c r="N1525" s="11" t="s">
        <v>147</v>
      </c>
      <c r="O1525" s="14" t="s">
        <v>206</v>
      </c>
      <c r="P1525" s="2">
        <f>+Precio_diario_frutas[[#This Row],[Precio promedio ponderado]]/Q1525</f>
        <v>835</v>
      </c>
      <c r="Q1525" s="2">
        <f>+VLOOKUP(Precio_diario_frutas[[#This Row],[Unidad de comercialización]],Codigos_kg[],2,0)</f>
        <v>20</v>
      </c>
    </row>
    <row r="1526" spans="1:17" x14ac:dyDescent="0.35">
      <c r="A1526" s="1" t="s">
        <v>134</v>
      </c>
      <c r="B1526" s="3" t="str">
        <f>+VLOOKUP(A1526,Codigos_mercados_mayoristas[],2,0)</f>
        <v>Maule</v>
      </c>
      <c r="C1526" s="4">
        <v>44151</v>
      </c>
      <c r="D1526" s="3">
        <f>+VLOOKUP(A1526,Codigos_mercados_mayoristas[],3,0)</f>
        <v>7</v>
      </c>
      <c r="E1526" s="3"/>
      <c r="F1526" s="3" t="str">
        <f>+VLOOKUP(G1526,Codigos_class_frutas[],2,0)</f>
        <v>Otros</v>
      </c>
      <c r="G1526" s="3" t="s">
        <v>209</v>
      </c>
      <c r="H1526" s="3" t="s">
        <v>210</v>
      </c>
      <c r="I1526" s="3" t="s">
        <v>200</v>
      </c>
      <c r="J1526" s="2">
        <v>150</v>
      </c>
      <c r="K1526" s="2">
        <v>18000</v>
      </c>
      <c r="L1526" s="2">
        <v>18000</v>
      </c>
      <c r="M1526" s="2">
        <v>18000</v>
      </c>
      <c r="N1526" s="3" t="s">
        <v>220</v>
      </c>
      <c r="O1526" s="9" t="s">
        <v>45</v>
      </c>
      <c r="P1526" s="2">
        <f>+Precio_diario_frutas[[#This Row],[Precio promedio ponderado]]/Q1526</f>
        <v>1800</v>
      </c>
      <c r="Q1526" s="2">
        <f>+VLOOKUP(Precio_diario_frutas[[#This Row],[Unidad de comercialización]],Codigos_kg[],2,0)</f>
        <v>10</v>
      </c>
    </row>
    <row r="1527" spans="1:17" x14ac:dyDescent="0.35">
      <c r="A1527" s="1" t="s">
        <v>134</v>
      </c>
      <c r="B1527" s="3" t="str">
        <f>+VLOOKUP(A1527,Codigos_mercados_mayoristas[],2,0)</f>
        <v>Maule</v>
      </c>
      <c r="C1527" s="4">
        <v>44151</v>
      </c>
      <c r="D1527" s="3">
        <f>+VLOOKUP(A1527,Codigos_mercados_mayoristas[],3,0)</f>
        <v>7</v>
      </c>
      <c r="E1527" s="3"/>
      <c r="F1527" s="3" t="str">
        <f>+VLOOKUP(G1527,Codigos_class_frutas[],2,0)</f>
        <v>Otros</v>
      </c>
      <c r="G1527" s="3" t="s">
        <v>209</v>
      </c>
      <c r="H1527" s="3" t="s">
        <v>210</v>
      </c>
      <c r="I1527" s="3" t="s">
        <v>19</v>
      </c>
      <c r="J1527" s="2">
        <v>100</v>
      </c>
      <c r="K1527" s="2">
        <v>17000</v>
      </c>
      <c r="L1527" s="2">
        <v>17000</v>
      </c>
      <c r="M1527" s="2">
        <v>17000</v>
      </c>
      <c r="N1527" s="3" t="s">
        <v>220</v>
      </c>
      <c r="O1527" s="9" t="s">
        <v>45</v>
      </c>
      <c r="P1527" s="2">
        <f>+Precio_diario_frutas[[#This Row],[Precio promedio ponderado]]/Q1527</f>
        <v>1700</v>
      </c>
      <c r="Q1527" s="2">
        <f>+VLOOKUP(Precio_diario_frutas[[#This Row],[Unidad de comercialización]],Codigos_kg[],2,0)</f>
        <v>10</v>
      </c>
    </row>
    <row r="1528" spans="1:17" x14ac:dyDescent="0.35">
      <c r="A1528" s="1" t="s">
        <v>134</v>
      </c>
      <c r="B1528" s="3" t="str">
        <f>+VLOOKUP(A1528,Codigos_mercados_mayoristas[],2,0)</f>
        <v>Maule</v>
      </c>
      <c r="C1528" s="4">
        <v>44151</v>
      </c>
      <c r="D1528" s="3">
        <f>+VLOOKUP(A1528,Codigos_mercados_mayoristas[],3,0)</f>
        <v>7</v>
      </c>
      <c r="E1528" s="3"/>
      <c r="F1528" s="3" t="str">
        <f>+VLOOKUP(G1528,Codigos_class_frutas[],2,0)</f>
        <v>Frutos de hueso (carozo)</v>
      </c>
      <c r="G1528" s="3" t="s">
        <v>277</v>
      </c>
      <c r="H1528" s="3" t="s">
        <v>278</v>
      </c>
      <c r="I1528" s="3" t="s">
        <v>19</v>
      </c>
      <c r="J1528" s="2">
        <v>200</v>
      </c>
      <c r="K1528" s="2">
        <v>14000</v>
      </c>
      <c r="L1528" s="2">
        <v>14000</v>
      </c>
      <c r="M1528" s="2">
        <v>14000</v>
      </c>
      <c r="N1528" s="3" t="s">
        <v>279</v>
      </c>
      <c r="O1528" s="9" t="s">
        <v>45</v>
      </c>
      <c r="P1528" s="2">
        <f>+Precio_diario_frutas[[#This Row],[Precio promedio ponderado]]/Q1528</f>
        <v>1400</v>
      </c>
      <c r="Q1528" s="2">
        <f>+VLOOKUP(Precio_diario_frutas[[#This Row],[Unidad de comercialización]],Codigos_kg[],2,0)</f>
        <v>10</v>
      </c>
    </row>
    <row r="1529" spans="1:17" x14ac:dyDescent="0.35">
      <c r="A1529" s="1" t="s">
        <v>134</v>
      </c>
      <c r="B1529" s="3" t="str">
        <f>+VLOOKUP(A1529,Codigos_mercados_mayoristas[],2,0)</f>
        <v>Maule</v>
      </c>
      <c r="C1529" s="4">
        <v>44151</v>
      </c>
      <c r="D1529" s="3">
        <f>+VLOOKUP(A1529,Codigos_mercados_mayoristas[],3,0)</f>
        <v>7</v>
      </c>
      <c r="E1529" s="3"/>
      <c r="F1529" s="3" t="str">
        <f>+VLOOKUP(G1529,Codigos_class_frutas[],2,0)</f>
        <v>Frutos de hueso (carozo)</v>
      </c>
      <c r="G1529" s="3" t="s">
        <v>277</v>
      </c>
      <c r="H1529" s="3" t="s">
        <v>278</v>
      </c>
      <c r="I1529" s="3" t="s">
        <v>13</v>
      </c>
      <c r="J1529" s="2">
        <v>100</v>
      </c>
      <c r="K1529" s="2">
        <v>12000</v>
      </c>
      <c r="L1529" s="2">
        <v>12000</v>
      </c>
      <c r="M1529" s="2">
        <v>12000</v>
      </c>
      <c r="N1529" s="3" t="s">
        <v>279</v>
      </c>
      <c r="O1529" s="9" t="s">
        <v>45</v>
      </c>
      <c r="P1529" s="2">
        <f>+Precio_diario_frutas[[#This Row],[Precio promedio ponderado]]/Q1529</f>
        <v>1200</v>
      </c>
      <c r="Q1529" s="2">
        <f>+VLOOKUP(Precio_diario_frutas[[#This Row],[Unidad de comercialización]],Codigos_kg[],2,0)</f>
        <v>10</v>
      </c>
    </row>
    <row r="1530" spans="1:17" x14ac:dyDescent="0.35">
      <c r="A1530" s="1" t="s">
        <v>134</v>
      </c>
      <c r="B1530" s="3" t="str">
        <f>+VLOOKUP(A1530,Codigos_mercados_mayoristas[],2,0)</f>
        <v>Maule</v>
      </c>
      <c r="C1530" s="4">
        <v>44151</v>
      </c>
      <c r="D1530" s="3">
        <f>+VLOOKUP(A1530,Codigos_mercados_mayoristas[],3,0)</f>
        <v>7</v>
      </c>
      <c r="E1530" s="3"/>
      <c r="F1530" s="3" t="str">
        <f>+VLOOKUP(G1530,Codigos_class_frutas[],2,0)</f>
        <v>Berries</v>
      </c>
      <c r="G1530" s="3" t="s">
        <v>212</v>
      </c>
      <c r="H1530" s="3" t="s">
        <v>12</v>
      </c>
      <c r="I1530" s="3" t="s">
        <v>200</v>
      </c>
      <c r="J1530" s="2">
        <v>500</v>
      </c>
      <c r="K1530" s="2">
        <v>9000</v>
      </c>
      <c r="L1530" s="2">
        <v>9000</v>
      </c>
      <c r="M1530" s="2">
        <v>9000</v>
      </c>
      <c r="N1530" s="3" t="s">
        <v>213</v>
      </c>
      <c r="O1530" s="9" t="s">
        <v>155</v>
      </c>
      <c r="P1530" s="2">
        <f>+Precio_diario_frutas[[#This Row],[Precio promedio ponderado]]/Q1530</f>
        <v>1285.7142857142858</v>
      </c>
      <c r="Q1530" s="2">
        <f>+VLOOKUP(Precio_diario_frutas[[#This Row],[Unidad de comercialización]],Codigos_kg[],2,0)</f>
        <v>7</v>
      </c>
    </row>
    <row r="1531" spans="1:17" x14ac:dyDescent="0.35">
      <c r="A1531" s="1" t="s">
        <v>134</v>
      </c>
      <c r="B1531" s="3" t="str">
        <f>+VLOOKUP(A1531,Codigos_mercados_mayoristas[],2,0)</f>
        <v>Maule</v>
      </c>
      <c r="C1531" s="4">
        <v>44151</v>
      </c>
      <c r="D1531" s="3">
        <f>+VLOOKUP(A1531,Codigos_mercados_mayoristas[],3,0)</f>
        <v>7</v>
      </c>
      <c r="E1531" s="3"/>
      <c r="F1531" s="3" t="str">
        <f>+VLOOKUP(G1531,Codigos_class_frutas[],2,0)</f>
        <v>Berries</v>
      </c>
      <c r="G1531" s="3" t="s">
        <v>212</v>
      </c>
      <c r="H1531" s="3" t="s">
        <v>12</v>
      </c>
      <c r="I1531" s="3" t="s">
        <v>200</v>
      </c>
      <c r="J1531" s="2">
        <v>400</v>
      </c>
      <c r="K1531" s="2">
        <v>10000</v>
      </c>
      <c r="L1531" s="2">
        <v>10000</v>
      </c>
      <c r="M1531" s="2">
        <v>10000</v>
      </c>
      <c r="N1531" s="3" t="s">
        <v>678</v>
      </c>
      <c r="O1531" s="9" t="s">
        <v>109</v>
      </c>
      <c r="P1531" s="2">
        <f>+Precio_diario_frutas[[#This Row],[Precio promedio ponderado]]/Q1531</f>
        <v>1428.5714285714287</v>
      </c>
      <c r="Q1531" s="2">
        <f>+VLOOKUP(Precio_diario_frutas[[#This Row],[Unidad de comercialización]],Codigos_kg[],2,0)</f>
        <v>7</v>
      </c>
    </row>
    <row r="1532" spans="1:17" x14ac:dyDescent="0.35">
      <c r="A1532" s="1" t="s">
        <v>134</v>
      </c>
      <c r="B1532" s="3" t="str">
        <f>+VLOOKUP(A1532,Codigos_mercados_mayoristas[],2,0)</f>
        <v>Maule</v>
      </c>
      <c r="C1532" s="4">
        <v>44151</v>
      </c>
      <c r="D1532" s="3">
        <f>+VLOOKUP(A1532,Codigos_mercados_mayoristas[],3,0)</f>
        <v>7</v>
      </c>
      <c r="E1532" s="3"/>
      <c r="F1532" s="3" t="str">
        <f>+VLOOKUP(G1532,Codigos_class_frutas[],2,0)</f>
        <v>Berries</v>
      </c>
      <c r="G1532" s="3" t="s">
        <v>212</v>
      </c>
      <c r="H1532" s="3" t="s">
        <v>12</v>
      </c>
      <c r="I1532" s="3" t="s">
        <v>19</v>
      </c>
      <c r="J1532" s="2">
        <v>200</v>
      </c>
      <c r="K1532" s="2">
        <v>9000</v>
      </c>
      <c r="L1532" s="2">
        <v>9000</v>
      </c>
      <c r="M1532" s="2">
        <v>9000</v>
      </c>
      <c r="N1532" s="3" t="s">
        <v>678</v>
      </c>
      <c r="O1532" s="9" t="s">
        <v>109</v>
      </c>
      <c r="P1532" s="2">
        <f>+Precio_diario_frutas[[#This Row],[Precio promedio ponderado]]/Q1532</f>
        <v>1285.7142857142858</v>
      </c>
      <c r="Q1532" s="2">
        <f>+VLOOKUP(Precio_diario_frutas[[#This Row],[Unidad de comercialización]],Codigos_kg[],2,0)</f>
        <v>7</v>
      </c>
    </row>
    <row r="1533" spans="1:17" x14ac:dyDescent="0.35">
      <c r="A1533" s="1" t="s">
        <v>134</v>
      </c>
      <c r="B1533" s="3" t="str">
        <f>+VLOOKUP(A1533,Codigos_mercados_mayoristas[],2,0)</f>
        <v>Maule</v>
      </c>
      <c r="C1533" s="4">
        <v>44151</v>
      </c>
      <c r="D1533" s="3">
        <f>+VLOOKUP(A1533,Codigos_mercados_mayoristas[],3,0)</f>
        <v>7</v>
      </c>
      <c r="E1533" s="3"/>
      <c r="F1533" s="3" t="str">
        <f>+VLOOKUP(G1533,Codigos_class_frutas[],2,0)</f>
        <v>Cítricos</v>
      </c>
      <c r="G1533" s="3" t="s">
        <v>214</v>
      </c>
      <c r="H1533" s="3" t="s">
        <v>12</v>
      </c>
      <c r="I1533" s="3" t="s">
        <v>215</v>
      </c>
      <c r="J1533" s="2">
        <v>300</v>
      </c>
      <c r="K1533" s="2">
        <v>7000</v>
      </c>
      <c r="L1533" s="2">
        <v>7000</v>
      </c>
      <c r="M1533" s="2">
        <v>7000</v>
      </c>
      <c r="N1533" s="3" t="s">
        <v>259</v>
      </c>
      <c r="O1533" s="9" t="s">
        <v>155</v>
      </c>
      <c r="P1533" s="2">
        <f>+Precio_diario_frutas[[#This Row],[Precio promedio ponderado]]/Q1533</f>
        <v>500</v>
      </c>
      <c r="Q1533" s="2">
        <f>+VLOOKUP(Precio_diario_frutas[[#This Row],[Unidad de comercialización]],Codigos_kg[],2,0)</f>
        <v>14</v>
      </c>
    </row>
    <row r="1534" spans="1:17" x14ac:dyDescent="0.35">
      <c r="A1534" s="1" t="s">
        <v>134</v>
      </c>
      <c r="B1534" s="3" t="str">
        <f>+VLOOKUP(A1534,Codigos_mercados_mayoristas[],2,0)</f>
        <v>Maule</v>
      </c>
      <c r="C1534" s="4">
        <v>44151</v>
      </c>
      <c r="D1534" s="3">
        <f>+VLOOKUP(A1534,Codigos_mercados_mayoristas[],3,0)</f>
        <v>7</v>
      </c>
      <c r="E1534" s="3"/>
      <c r="F1534" s="3" t="str">
        <f>+VLOOKUP(G1534,Codigos_class_frutas[],2,0)</f>
        <v>Cítricos</v>
      </c>
      <c r="G1534" s="3" t="s">
        <v>214</v>
      </c>
      <c r="H1534" s="3" t="s">
        <v>12</v>
      </c>
      <c r="I1534" s="3" t="s">
        <v>271</v>
      </c>
      <c r="J1534" s="2">
        <v>300</v>
      </c>
      <c r="K1534" s="2">
        <v>7000</v>
      </c>
      <c r="L1534" s="2">
        <v>7000</v>
      </c>
      <c r="M1534" s="2">
        <v>7000</v>
      </c>
      <c r="N1534" s="3" t="s">
        <v>259</v>
      </c>
      <c r="O1534" s="9" t="s">
        <v>155</v>
      </c>
      <c r="P1534" s="2">
        <f>+Precio_diario_frutas[[#This Row],[Precio promedio ponderado]]/Q1534</f>
        <v>500</v>
      </c>
      <c r="Q1534" s="2">
        <f>+VLOOKUP(Precio_diario_frutas[[#This Row],[Unidad de comercialización]],Codigos_kg[],2,0)</f>
        <v>14</v>
      </c>
    </row>
    <row r="1535" spans="1:17" x14ac:dyDescent="0.35">
      <c r="A1535" s="1" t="s">
        <v>134</v>
      </c>
      <c r="B1535" s="3" t="str">
        <f>+VLOOKUP(A1535,Codigos_mercados_mayoristas[],2,0)</f>
        <v>Maule</v>
      </c>
      <c r="C1535" s="4">
        <v>44151</v>
      </c>
      <c r="D1535" s="3">
        <f>+VLOOKUP(A1535,Codigos_mercados_mayoristas[],3,0)</f>
        <v>7</v>
      </c>
      <c r="E1535" s="3"/>
      <c r="F1535" s="3" t="str">
        <f>+VLOOKUP(G1535,Codigos_class_frutas[],2,0)</f>
        <v>Tropicales y subtropicales</v>
      </c>
      <c r="G1535" s="3" t="s">
        <v>229</v>
      </c>
      <c r="H1535" s="3" t="s">
        <v>12</v>
      </c>
      <c r="I1535" s="3" t="s">
        <v>19</v>
      </c>
      <c r="J1535" s="2">
        <v>300</v>
      </c>
      <c r="K1535" s="2">
        <v>7500</v>
      </c>
      <c r="L1535" s="2">
        <v>7500</v>
      </c>
      <c r="M1535" s="2">
        <v>7500</v>
      </c>
      <c r="N1535" s="3" t="s">
        <v>230</v>
      </c>
      <c r="O1535" s="9" t="s">
        <v>34</v>
      </c>
      <c r="P1535" s="2">
        <f>+Precio_diario_frutas[[#This Row],[Precio promedio ponderado]]/Q1535</f>
        <v>1875</v>
      </c>
      <c r="Q1535" s="2">
        <f>+VLOOKUP(Precio_diario_frutas[[#This Row],[Unidad de comercialización]],Codigos_kg[],2,0)</f>
        <v>4</v>
      </c>
    </row>
    <row r="1536" spans="1:17" x14ac:dyDescent="0.35">
      <c r="A1536" s="1" t="s">
        <v>134</v>
      </c>
      <c r="B1536" s="3" t="str">
        <f>+VLOOKUP(A1536,Codigos_mercados_mayoristas[],2,0)</f>
        <v>Maule</v>
      </c>
      <c r="C1536" s="4">
        <v>44151</v>
      </c>
      <c r="D1536" s="3">
        <f>+VLOOKUP(A1536,Codigos_mercados_mayoristas[],3,0)</f>
        <v>7</v>
      </c>
      <c r="E1536" s="3"/>
      <c r="F1536" s="3" t="str">
        <f>+VLOOKUP(G1536,Codigos_class_frutas[],2,0)</f>
        <v>Tropicales y subtropicales</v>
      </c>
      <c r="G1536" s="3" t="s">
        <v>198</v>
      </c>
      <c r="H1536" s="3" t="s">
        <v>246</v>
      </c>
      <c r="I1536" s="3" t="s">
        <v>13</v>
      </c>
      <c r="J1536" s="2">
        <v>150</v>
      </c>
      <c r="K1536" s="2">
        <v>21000</v>
      </c>
      <c r="L1536" s="2">
        <v>21000</v>
      </c>
      <c r="M1536" s="2">
        <v>21000</v>
      </c>
      <c r="N1536" s="3" t="s">
        <v>202</v>
      </c>
      <c r="O1536" s="9" t="s">
        <v>206</v>
      </c>
      <c r="P1536" s="2">
        <f>+Precio_diario_frutas[[#This Row],[Precio promedio ponderado]]/Q1536</f>
        <v>1500</v>
      </c>
      <c r="Q1536" s="2">
        <f>+VLOOKUP(Precio_diario_frutas[[#This Row],[Unidad de comercialización]],Codigos_kg[],2,0)</f>
        <v>14</v>
      </c>
    </row>
    <row r="1537" spans="1:17" x14ac:dyDescent="0.35">
      <c r="A1537" s="1" t="s">
        <v>134</v>
      </c>
      <c r="B1537" s="3" t="str">
        <f>+VLOOKUP(A1537,Codigos_mercados_mayoristas[],2,0)</f>
        <v>Maule</v>
      </c>
      <c r="C1537" s="4">
        <v>44151</v>
      </c>
      <c r="D1537" s="3">
        <f>+VLOOKUP(A1537,Codigos_mercados_mayoristas[],3,0)</f>
        <v>7</v>
      </c>
      <c r="E1537" s="3"/>
      <c r="F1537" s="3" t="str">
        <f>+VLOOKUP(G1537,Codigos_class_frutas[],2,0)</f>
        <v>Tropicales y subtropicales</v>
      </c>
      <c r="G1537" s="3" t="s">
        <v>198</v>
      </c>
      <c r="H1537" s="3" t="s">
        <v>246</v>
      </c>
      <c r="I1537" s="3" t="s">
        <v>16</v>
      </c>
      <c r="J1537" s="2">
        <v>100</v>
      </c>
      <c r="K1537" s="2">
        <v>22000</v>
      </c>
      <c r="L1537" s="2">
        <v>22000</v>
      </c>
      <c r="M1537" s="2">
        <v>22000</v>
      </c>
      <c r="N1537" s="3" t="s">
        <v>203</v>
      </c>
      <c r="O1537" s="9" t="s">
        <v>206</v>
      </c>
      <c r="P1537" s="2">
        <f>+Precio_diario_frutas[[#This Row],[Precio promedio ponderado]]/Q1537</f>
        <v>1375</v>
      </c>
      <c r="Q1537" s="2">
        <f>+VLOOKUP(Precio_diario_frutas[[#This Row],[Unidad de comercialización]],Codigos_kg[],2,0)</f>
        <v>16</v>
      </c>
    </row>
    <row r="1538" spans="1:17" x14ac:dyDescent="0.35">
      <c r="A1538" s="1" t="s">
        <v>134</v>
      </c>
      <c r="B1538" s="3" t="str">
        <f>+VLOOKUP(A1538,Codigos_mercados_mayoristas[],2,0)</f>
        <v>Maule</v>
      </c>
      <c r="C1538" s="4">
        <v>44151</v>
      </c>
      <c r="D1538" s="3">
        <f>+VLOOKUP(A1538,Codigos_mercados_mayoristas[],3,0)</f>
        <v>7</v>
      </c>
      <c r="E1538" s="3"/>
      <c r="F1538" s="3" t="str">
        <f>+VLOOKUP(G1538,Codigos_class_frutas[],2,0)</f>
        <v>Tropicales y subtropicales</v>
      </c>
      <c r="G1538" s="3" t="s">
        <v>204</v>
      </c>
      <c r="H1538" s="3" t="s">
        <v>12</v>
      </c>
      <c r="I1538" s="3" t="s">
        <v>205</v>
      </c>
      <c r="J1538" s="2">
        <v>500</v>
      </c>
      <c r="K1538" s="2">
        <v>12000</v>
      </c>
      <c r="L1538" s="2">
        <v>12000</v>
      </c>
      <c r="M1538" s="2">
        <v>12000</v>
      </c>
      <c r="N1538" s="3" t="s">
        <v>147</v>
      </c>
      <c r="O1538" s="9" t="s">
        <v>206</v>
      </c>
      <c r="P1538" s="2">
        <f>+Precio_diario_frutas[[#This Row],[Precio promedio ponderado]]/Q1538</f>
        <v>600</v>
      </c>
      <c r="Q1538" s="2">
        <f>+VLOOKUP(Precio_diario_frutas[[#This Row],[Unidad de comercialización]],Codigos_kg[],2,0)</f>
        <v>20</v>
      </c>
    </row>
    <row r="1539" spans="1:17" x14ac:dyDescent="0.35">
      <c r="A1539" s="1" t="s">
        <v>134</v>
      </c>
      <c r="B1539" s="11" t="str">
        <f>+VLOOKUP(A1539,Codigos_mercados_mayoristas[],2,0)</f>
        <v>Maule</v>
      </c>
      <c r="C1539" s="4">
        <v>44151</v>
      </c>
      <c r="D1539" s="11">
        <f>+VLOOKUP(A1539,Codigos_mercados_mayoristas[],3,0)</f>
        <v>7</v>
      </c>
      <c r="E1539" s="11"/>
      <c r="F1539" s="11" t="str">
        <f>+VLOOKUP(G1539,Codigos_class_frutas[],2,0)</f>
        <v>Tropicales y subtropicales</v>
      </c>
      <c r="G1539" s="11" t="s">
        <v>204</v>
      </c>
      <c r="H1539" s="11" t="s">
        <v>12</v>
      </c>
      <c r="I1539" s="11" t="s">
        <v>255</v>
      </c>
      <c r="J1539" s="13">
        <v>300</v>
      </c>
      <c r="K1539" s="13">
        <v>15000</v>
      </c>
      <c r="L1539" s="13">
        <v>15000</v>
      </c>
      <c r="M1539" s="13">
        <v>15000</v>
      </c>
      <c r="N1539" s="11" t="s">
        <v>147</v>
      </c>
      <c r="O1539" s="14" t="s">
        <v>206</v>
      </c>
      <c r="P1539" s="2">
        <f>+Precio_diario_frutas[[#This Row],[Precio promedio ponderado]]/Q1539</f>
        <v>750</v>
      </c>
      <c r="Q1539" s="2">
        <f>+VLOOKUP(Precio_diario_frutas[[#This Row],[Unidad de comercialización]],Codigos_kg[],2,0)</f>
        <v>20</v>
      </c>
    </row>
    <row r="1540" spans="1:17" x14ac:dyDescent="0.35">
      <c r="A1540" s="8" t="s">
        <v>60</v>
      </c>
      <c r="B1540" s="3" t="str">
        <f>+VLOOKUP(A1540,Codigos_mercados_mayoristas[],2,0)</f>
        <v>Valparaíso</v>
      </c>
      <c r="C1540" s="4">
        <v>44151</v>
      </c>
      <c r="D1540" s="3">
        <f>+VLOOKUP(A1540,Codigos_mercados_mayoristas[],3,0)</f>
        <v>5</v>
      </c>
      <c r="E1540" s="3"/>
      <c r="F1540" s="3" t="str">
        <f>+VLOOKUP(G1540,Codigos_class_frutas[],2,0)</f>
        <v>Berries</v>
      </c>
      <c r="G1540" s="3" t="s">
        <v>207</v>
      </c>
      <c r="H1540" s="3" t="s">
        <v>12</v>
      </c>
      <c r="I1540" s="3" t="s">
        <v>19</v>
      </c>
      <c r="J1540" s="2">
        <v>97</v>
      </c>
      <c r="K1540" s="2">
        <v>3500</v>
      </c>
      <c r="L1540" s="2">
        <v>3000</v>
      </c>
      <c r="M1540" s="2">
        <v>3278</v>
      </c>
      <c r="N1540" s="3" t="s">
        <v>208</v>
      </c>
      <c r="O1540" s="9" t="s">
        <v>63</v>
      </c>
      <c r="P1540" s="2">
        <f>+Precio_diario_frutas[[#This Row],[Precio promedio ponderado]]/Q1540</f>
        <v>1639</v>
      </c>
      <c r="Q1540" s="2">
        <f>+VLOOKUP(Precio_diario_frutas[[#This Row],[Unidad de comercialización]],Codigos_kg[],2,0)</f>
        <v>2</v>
      </c>
    </row>
    <row r="1541" spans="1:17" x14ac:dyDescent="0.35">
      <c r="A1541" s="8" t="s">
        <v>60</v>
      </c>
      <c r="B1541" s="3" t="str">
        <f>+VLOOKUP(A1541,Codigos_mercados_mayoristas[],2,0)</f>
        <v>Valparaíso</v>
      </c>
      <c r="C1541" s="4">
        <v>44151</v>
      </c>
      <c r="D1541" s="3">
        <f>+VLOOKUP(A1541,Codigos_mercados_mayoristas[],3,0)</f>
        <v>5</v>
      </c>
      <c r="E1541" s="3"/>
      <c r="F1541" s="3" t="str">
        <f>+VLOOKUP(G1541,Codigos_class_frutas[],2,0)</f>
        <v>Frutos de hueso (carozo)</v>
      </c>
      <c r="G1541" s="3" t="s">
        <v>281</v>
      </c>
      <c r="H1541" s="3" t="s">
        <v>282</v>
      </c>
      <c r="I1541" s="3" t="s">
        <v>19</v>
      </c>
      <c r="J1541" s="2">
        <v>58</v>
      </c>
      <c r="K1541" s="2">
        <v>27000</v>
      </c>
      <c r="L1541" s="2">
        <v>27000</v>
      </c>
      <c r="M1541" s="2">
        <v>27000</v>
      </c>
      <c r="N1541" s="3" t="s">
        <v>220</v>
      </c>
      <c r="O1541" s="9" t="s">
        <v>118</v>
      </c>
      <c r="P1541" s="2">
        <f>+Precio_diario_frutas[[#This Row],[Precio promedio ponderado]]/Q1541</f>
        <v>2700</v>
      </c>
      <c r="Q1541" s="2">
        <f>+VLOOKUP(Precio_diario_frutas[[#This Row],[Unidad de comercialización]],Codigos_kg[],2,0)</f>
        <v>10</v>
      </c>
    </row>
    <row r="1542" spans="1:17" x14ac:dyDescent="0.35">
      <c r="A1542" s="8" t="s">
        <v>60</v>
      </c>
      <c r="B1542" s="3" t="str">
        <f>+VLOOKUP(A1542,Codigos_mercados_mayoristas[],2,0)</f>
        <v>Valparaíso</v>
      </c>
      <c r="C1542" s="4">
        <v>44151</v>
      </c>
      <c r="D1542" s="3">
        <f>+VLOOKUP(A1542,Codigos_mercados_mayoristas[],3,0)</f>
        <v>5</v>
      </c>
      <c r="E1542" s="3"/>
      <c r="F1542" s="3" t="str">
        <f>+VLOOKUP(G1542,Codigos_class_frutas[],2,0)</f>
        <v>Frutos de hueso (carozo)</v>
      </c>
      <c r="G1542" s="3" t="s">
        <v>281</v>
      </c>
      <c r="H1542" s="3" t="s">
        <v>282</v>
      </c>
      <c r="I1542" s="3" t="s">
        <v>19</v>
      </c>
      <c r="J1542" s="2">
        <v>57</v>
      </c>
      <c r="K1542" s="2">
        <v>15000</v>
      </c>
      <c r="L1542" s="2">
        <v>15000</v>
      </c>
      <c r="M1542" s="2">
        <v>15000</v>
      </c>
      <c r="N1542" s="3" t="s">
        <v>283</v>
      </c>
      <c r="O1542" s="9" t="s">
        <v>118</v>
      </c>
      <c r="P1542" s="2">
        <f>+Precio_diario_frutas[[#This Row],[Precio promedio ponderado]]/Q1542</f>
        <v>3000</v>
      </c>
      <c r="Q1542" s="2">
        <f>+VLOOKUP(Precio_diario_frutas[[#This Row],[Unidad de comercialización]],Codigos_kg[],2,0)</f>
        <v>5</v>
      </c>
    </row>
    <row r="1543" spans="1:17" x14ac:dyDescent="0.35">
      <c r="A1543" s="8" t="s">
        <v>60</v>
      </c>
      <c r="B1543" s="3" t="str">
        <f>+VLOOKUP(A1543,Codigos_mercados_mayoristas[],2,0)</f>
        <v>Valparaíso</v>
      </c>
      <c r="C1543" s="4">
        <v>44151</v>
      </c>
      <c r="D1543" s="3">
        <f>+VLOOKUP(A1543,Codigos_mercados_mayoristas[],3,0)</f>
        <v>5</v>
      </c>
      <c r="E1543" s="3"/>
      <c r="F1543" s="3" t="str">
        <f>+VLOOKUP(G1543,Codigos_class_frutas[],2,0)</f>
        <v>Frutos de hueso (carozo)</v>
      </c>
      <c r="G1543" s="3" t="s">
        <v>281</v>
      </c>
      <c r="H1543" s="3" t="s">
        <v>282</v>
      </c>
      <c r="I1543" s="3" t="s">
        <v>13</v>
      </c>
      <c r="J1543" s="2">
        <v>50</v>
      </c>
      <c r="K1543" s="2">
        <v>24000</v>
      </c>
      <c r="L1543" s="2">
        <v>24000</v>
      </c>
      <c r="M1543" s="2">
        <v>24000</v>
      </c>
      <c r="N1543" s="3" t="s">
        <v>220</v>
      </c>
      <c r="O1543" s="9" t="s">
        <v>118</v>
      </c>
      <c r="P1543" s="2">
        <f>+Precio_diario_frutas[[#This Row],[Precio promedio ponderado]]/Q1543</f>
        <v>2400</v>
      </c>
      <c r="Q1543" s="2">
        <f>+VLOOKUP(Precio_diario_frutas[[#This Row],[Unidad de comercialización]],Codigos_kg[],2,0)</f>
        <v>10</v>
      </c>
    </row>
    <row r="1544" spans="1:17" x14ac:dyDescent="0.35">
      <c r="A1544" s="8" t="s">
        <v>60</v>
      </c>
      <c r="B1544" s="3" t="str">
        <f>+VLOOKUP(A1544,Codigos_mercados_mayoristas[],2,0)</f>
        <v>Valparaíso</v>
      </c>
      <c r="C1544" s="4">
        <v>44151</v>
      </c>
      <c r="D1544" s="3">
        <f>+VLOOKUP(A1544,Codigos_mercados_mayoristas[],3,0)</f>
        <v>5</v>
      </c>
      <c r="E1544" s="3"/>
      <c r="F1544" s="3" t="str">
        <f>+VLOOKUP(G1544,Codigos_class_frutas[],2,0)</f>
        <v>Frutos de hueso (carozo)</v>
      </c>
      <c r="G1544" s="3" t="s">
        <v>702</v>
      </c>
      <c r="H1544" s="3" t="s">
        <v>703</v>
      </c>
      <c r="I1544" s="3" t="s">
        <v>13</v>
      </c>
      <c r="J1544" s="2">
        <v>45</v>
      </c>
      <c r="K1544" s="2">
        <v>15000</v>
      </c>
      <c r="L1544" s="2">
        <v>15000</v>
      </c>
      <c r="M1544" s="2">
        <v>15000</v>
      </c>
      <c r="N1544" s="3" t="s">
        <v>37</v>
      </c>
      <c r="O1544" s="9" t="s">
        <v>45</v>
      </c>
      <c r="P1544" s="2">
        <f>+Precio_diario_frutas[[#This Row],[Precio promedio ponderado]]/Q1544</f>
        <v>1500</v>
      </c>
      <c r="Q1544" s="2">
        <f>+VLOOKUP(Precio_diario_frutas[[#This Row],[Unidad de comercialización]],Codigos_kg[],2,0)</f>
        <v>10</v>
      </c>
    </row>
    <row r="1545" spans="1:17" x14ac:dyDescent="0.35">
      <c r="A1545" s="8" t="s">
        <v>60</v>
      </c>
      <c r="B1545" s="3" t="str">
        <f>+VLOOKUP(A1545,Codigos_mercados_mayoristas[],2,0)</f>
        <v>Valparaíso</v>
      </c>
      <c r="C1545" s="4">
        <v>44151</v>
      </c>
      <c r="D1545" s="3">
        <f>+VLOOKUP(A1545,Codigos_mercados_mayoristas[],3,0)</f>
        <v>5</v>
      </c>
      <c r="E1545" s="3"/>
      <c r="F1545" s="3" t="str">
        <f>+VLOOKUP(G1545,Codigos_class_frutas[],2,0)</f>
        <v>Frutos de hueso (carozo)</v>
      </c>
      <c r="G1545" s="3" t="s">
        <v>669</v>
      </c>
      <c r="H1545" s="3" t="s">
        <v>670</v>
      </c>
      <c r="I1545" s="3" t="s">
        <v>19</v>
      </c>
      <c r="J1545" s="2">
        <v>60</v>
      </c>
      <c r="K1545" s="2">
        <v>15000</v>
      </c>
      <c r="L1545" s="2">
        <v>15000</v>
      </c>
      <c r="M1545" s="2">
        <v>15000</v>
      </c>
      <c r="N1545" s="3" t="s">
        <v>37</v>
      </c>
      <c r="O1545" s="9" t="s">
        <v>45</v>
      </c>
      <c r="P1545" s="2">
        <f>+Precio_diario_frutas[[#This Row],[Precio promedio ponderado]]/Q1545</f>
        <v>1500</v>
      </c>
      <c r="Q1545" s="2">
        <f>+VLOOKUP(Precio_diario_frutas[[#This Row],[Unidad de comercialización]],Codigos_kg[],2,0)</f>
        <v>10</v>
      </c>
    </row>
    <row r="1546" spans="1:17" ht="29" x14ac:dyDescent="0.35">
      <c r="A1546" s="8" t="s">
        <v>60</v>
      </c>
      <c r="B1546" s="3" t="str">
        <f>+VLOOKUP(A1546,Codigos_mercados_mayoristas[],2,0)</f>
        <v>Valparaíso</v>
      </c>
      <c r="C1546" s="4">
        <v>44151</v>
      </c>
      <c r="D1546" s="3">
        <f>+VLOOKUP(A1546,Codigos_mercados_mayoristas[],3,0)</f>
        <v>5</v>
      </c>
      <c r="E1546" s="3"/>
      <c r="F1546" s="3" t="str">
        <f>+VLOOKUP(G1546,Codigos_class_frutas[],2,0)</f>
        <v>Frutos de hueso (carozo)</v>
      </c>
      <c r="G1546" s="3" t="s">
        <v>277</v>
      </c>
      <c r="H1546" s="3" t="s">
        <v>278</v>
      </c>
      <c r="I1546" s="3" t="s">
        <v>200</v>
      </c>
      <c r="J1546" s="2">
        <v>85</v>
      </c>
      <c r="K1546" s="2">
        <v>13000</v>
      </c>
      <c r="L1546" s="2">
        <v>13000</v>
      </c>
      <c r="M1546" s="2">
        <v>13000</v>
      </c>
      <c r="N1546" s="3" t="s">
        <v>676</v>
      </c>
      <c r="O1546" s="9" t="s">
        <v>45</v>
      </c>
      <c r="P1546" s="2">
        <f>+Precio_diario_frutas[[#This Row],[Precio promedio ponderado]]/Q1546</f>
        <v>1300</v>
      </c>
      <c r="Q1546" s="2">
        <f>+VLOOKUP(Precio_diario_frutas[[#This Row],[Unidad de comercialización]],Codigos_kg[],2,0)</f>
        <v>10</v>
      </c>
    </row>
    <row r="1547" spans="1:17" ht="29" x14ac:dyDescent="0.35">
      <c r="A1547" s="8" t="s">
        <v>60</v>
      </c>
      <c r="B1547" s="3" t="str">
        <f>+VLOOKUP(A1547,Codigos_mercados_mayoristas[],2,0)</f>
        <v>Valparaíso</v>
      </c>
      <c r="C1547" s="4">
        <v>44151</v>
      </c>
      <c r="D1547" s="3">
        <f>+VLOOKUP(A1547,Codigos_mercados_mayoristas[],3,0)</f>
        <v>5</v>
      </c>
      <c r="E1547" s="3"/>
      <c r="F1547" s="3" t="str">
        <f>+VLOOKUP(G1547,Codigos_class_frutas[],2,0)</f>
        <v>Frutos de hueso (carozo)</v>
      </c>
      <c r="G1547" s="3" t="s">
        <v>277</v>
      </c>
      <c r="H1547" s="3" t="s">
        <v>278</v>
      </c>
      <c r="I1547" s="3" t="s">
        <v>200</v>
      </c>
      <c r="J1547" s="2">
        <v>68</v>
      </c>
      <c r="K1547" s="2">
        <v>13000</v>
      </c>
      <c r="L1547" s="2">
        <v>13000</v>
      </c>
      <c r="M1547" s="2">
        <v>13000</v>
      </c>
      <c r="N1547" s="3" t="s">
        <v>676</v>
      </c>
      <c r="O1547" s="9" t="s">
        <v>664</v>
      </c>
      <c r="P1547" s="2">
        <f>+Precio_diario_frutas[[#This Row],[Precio promedio ponderado]]/Q1547</f>
        <v>1300</v>
      </c>
      <c r="Q1547" s="2">
        <f>+VLOOKUP(Precio_diario_frutas[[#This Row],[Unidad de comercialización]],Codigos_kg[],2,0)</f>
        <v>10</v>
      </c>
    </row>
    <row r="1548" spans="1:17" ht="29" x14ac:dyDescent="0.35">
      <c r="A1548" s="8" t="s">
        <v>60</v>
      </c>
      <c r="B1548" s="3" t="str">
        <f>+VLOOKUP(A1548,Codigos_mercados_mayoristas[],2,0)</f>
        <v>Valparaíso</v>
      </c>
      <c r="C1548" s="4">
        <v>44151</v>
      </c>
      <c r="D1548" s="3">
        <f>+VLOOKUP(A1548,Codigos_mercados_mayoristas[],3,0)</f>
        <v>5</v>
      </c>
      <c r="E1548" s="3"/>
      <c r="F1548" s="3" t="str">
        <f>+VLOOKUP(G1548,Codigos_class_frutas[],2,0)</f>
        <v>Frutos de hueso (carozo)</v>
      </c>
      <c r="G1548" s="3" t="s">
        <v>277</v>
      </c>
      <c r="H1548" s="3" t="s">
        <v>278</v>
      </c>
      <c r="I1548" s="3" t="s">
        <v>19</v>
      </c>
      <c r="J1548" s="2">
        <v>89</v>
      </c>
      <c r="K1548" s="2">
        <v>12000</v>
      </c>
      <c r="L1548" s="2">
        <v>12000</v>
      </c>
      <c r="M1548" s="2">
        <v>12000</v>
      </c>
      <c r="N1548" s="3" t="s">
        <v>676</v>
      </c>
      <c r="O1548" s="9" t="s">
        <v>45</v>
      </c>
      <c r="P1548" s="2">
        <f>+Precio_diario_frutas[[#This Row],[Precio promedio ponderado]]/Q1548</f>
        <v>1200</v>
      </c>
      <c r="Q1548" s="2">
        <f>+VLOOKUP(Precio_diario_frutas[[#This Row],[Unidad de comercialización]],Codigos_kg[],2,0)</f>
        <v>10</v>
      </c>
    </row>
    <row r="1549" spans="1:17" ht="29" x14ac:dyDescent="0.35">
      <c r="A1549" s="8" t="s">
        <v>60</v>
      </c>
      <c r="B1549" s="3" t="str">
        <f>+VLOOKUP(A1549,Codigos_mercados_mayoristas[],2,0)</f>
        <v>Valparaíso</v>
      </c>
      <c r="C1549" s="4">
        <v>44151</v>
      </c>
      <c r="D1549" s="3">
        <f>+VLOOKUP(A1549,Codigos_mercados_mayoristas[],3,0)</f>
        <v>5</v>
      </c>
      <c r="E1549" s="3"/>
      <c r="F1549" s="3" t="str">
        <f>+VLOOKUP(G1549,Codigos_class_frutas[],2,0)</f>
        <v>Frutos de hueso (carozo)</v>
      </c>
      <c r="G1549" s="3" t="s">
        <v>277</v>
      </c>
      <c r="H1549" s="3" t="s">
        <v>278</v>
      </c>
      <c r="I1549" s="3" t="s">
        <v>19</v>
      </c>
      <c r="J1549" s="2">
        <v>60</v>
      </c>
      <c r="K1549" s="2">
        <v>12000</v>
      </c>
      <c r="L1549" s="2">
        <v>12000</v>
      </c>
      <c r="M1549" s="2">
        <v>12000</v>
      </c>
      <c r="N1549" s="3" t="s">
        <v>676</v>
      </c>
      <c r="O1549" s="9" t="s">
        <v>664</v>
      </c>
      <c r="P1549" s="2">
        <f>+Precio_diario_frutas[[#This Row],[Precio promedio ponderado]]/Q1549</f>
        <v>1200</v>
      </c>
      <c r="Q1549" s="2">
        <f>+VLOOKUP(Precio_diario_frutas[[#This Row],[Unidad de comercialización]],Codigos_kg[],2,0)</f>
        <v>10</v>
      </c>
    </row>
    <row r="1550" spans="1:17" ht="29" x14ac:dyDescent="0.35">
      <c r="A1550" s="8" t="s">
        <v>60</v>
      </c>
      <c r="B1550" s="3" t="str">
        <f>+VLOOKUP(A1550,Codigos_mercados_mayoristas[],2,0)</f>
        <v>Valparaíso</v>
      </c>
      <c r="C1550" s="4">
        <v>44151</v>
      </c>
      <c r="D1550" s="3">
        <f>+VLOOKUP(A1550,Codigos_mercados_mayoristas[],3,0)</f>
        <v>5</v>
      </c>
      <c r="E1550" s="3"/>
      <c r="F1550" s="3" t="str">
        <f>+VLOOKUP(G1550,Codigos_class_frutas[],2,0)</f>
        <v>Frutos de hueso (carozo)</v>
      </c>
      <c r="G1550" s="3" t="s">
        <v>277</v>
      </c>
      <c r="H1550" s="3" t="s">
        <v>278</v>
      </c>
      <c r="I1550" s="3" t="s">
        <v>13</v>
      </c>
      <c r="J1550" s="2">
        <v>45</v>
      </c>
      <c r="K1550" s="2">
        <v>10000</v>
      </c>
      <c r="L1550" s="2">
        <v>10000</v>
      </c>
      <c r="M1550" s="2">
        <v>10000</v>
      </c>
      <c r="N1550" s="3" t="s">
        <v>676</v>
      </c>
      <c r="O1550" s="9" t="s">
        <v>664</v>
      </c>
      <c r="P1550" s="2">
        <f>+Precio_diario_frutas[[#This Row],[Precio promedio ponderado]]/Q1550</f>
        <v>1000</v>
      </c>
      <c r="Q1550" s="2">
        <f>+VLOOKUP(Precio_diario_frutas[[#This Row],[Unidad de comercialización]],Codigos_kg[],2,0)</f>
        <v>10</v>
      </c>
    </row>
    <row r="1551" spans="1:17" ht="29" x14ac:dyDescent="0.35">
      <c r="A1551" s="8" t="s">
        <v>60</v>
      </c>
      <c r="B1551" s="3" t="str">
        <f>+VLOOKUP(A1551,Codigos_mercados_mayoristas[],2,0)</f>
        <v>Valparaíso</v>
      </c>
      <c r="C1551" s="4">
        <v>44151</v>
      </c>
      <c r="D1551" s="3">
        <f>+VLOOKUP(A1551,Codigos_mercados_mayoristas[],3,0)</f>
        <v>5</v>
      </c>
      <c r="E1551" s="3"/>
      <c r="F1551" s="3" t="str">
        <f>+VLOOKUP(G1551,Codigos_class_frutas[],2,0)</f>
        <v>Frutos de hueso (carozo)</v>
      </c>
      <c r="G1551" s="3" t="s">
        <v>277</v>
      </c>
      <c r="H1551" s="3" t="s">
        <v>704</v>
      </c>
      <c r="I1551" s="3" t="s">
        <v>200</v>
      </c>
      <c r="J1551" s="2">
        <v>45</v>
      </c>
      <c r="K1551" s="2">
        <v>14000</v>
      </c>
      <c r="L1551" s="2">
        <v>14000</v>
      </c>
      <c r="M1551" s="2">
        <v>14000</v>
      </c>
      <c r="N1551" s="3" t="s">
        <v>683</v>
      </c>
      <c r="O1551" s="9" t="s">
        <v>664</v>
      </c>
      <c r="P1551" s="2">
        <f>+Precio_diario_frutas[[#This Row],[Precio promedio ponderado]]/Q1551</f>
        <v>1166.6666666666667</v>
      </c>
      <c r="Q1551" s="2">
        <f>+VLOOKUP(Precio_diario_frutas[[#This Row],[Unidad de comercialización]],Codigos_kg[],2,0)</f>
        <v>12</v>
      </c>
    </row>
    <row r="1552" spans="1:17" ht="29" x14ac:dyDescent="0.35">
      <c r="A1552" s="8" t="s">
        <v>60</v>
      </c>
      <c r="B1552" s="3" t="str">
        <f>+VLOOKUP(A1552,Codigos_mercados_mayoristas[],2,0)</f>
        <v>Valparaíso</v>
      </c>
      <c r="C1552" s="4">
        <v>44151</v>
      </c>
      <c r="D1552" s="3">
        <f>+VLOOKUP(A1552,Codigos_mercados_mayoristas[],3,0)</f>
        <v>5</v>
      </c>
      <c r="E1552" s="3"/>
      <c r="F1552" s="3" t="str">
        <f>+VLOOKUP(G1552,Codigos_class_frutas[],2,0)</f>
        <v>Frutos de hueso (carozo)</v>
      </c>
      <c r="G1552" s="3" t="s">
        <v>277</v>
      </c>
      <c r="H1552" s="3" t="s">
        <v>704</v>
      </c>
      <c r="I1552" s="3" t="s">
        <v>19</v>
      </c>
      <c r="J1552" s="2">
        <v>68</v>
      </c>
      <c r="K1552" s="2">
        <v>13000</v>
      </c>
      <c r="L1552" s="2">
        <v>13000</v>
      </c>
      <c r="M1552" s="2">
        <v>13000</v>
      </c>
      <c r="N1552" s="3" t="s">
        <v>683</v>
      </c>
      <c r="O1552" s="9" t="s">
        <v>664</v>
      </c>
      <c r="P1552" s="2">
        <f>+Precio_diario_frutas[[#This Row],[Precio promedio ponderado]]/Q1552</f>
        <v>1083.3333333333333</v>
      </c>
      <c r="Q1552" s="2">
        <f>+VLOOKUP(Precio_diario_frutas[[#This Row],[Unidad de comercialización]],Codigos_kg[],2,0)</f>
        <v>12</v>
      </c>
    </row>
    <row r="1553" spans="1:17" ht="29" x14ac:dyDescent="0.35">
      <c r="A1553" s="8" t="s">
        <v>60</v>
      </c>
      <c r="B1553" s="3" t="str">
        <f>+VLOOKUP(A1553,Codigos_mercados_mayoristas[],2,0)</f>
        <v>Valparaíso</v>
      </c>
      <c r="C1553" s="4">
        <v>44151</v>
      </c>
      <c r="D1553" s="3">
        <f>+VLOOKUP(A1553,Codigos_mercados_mayoristas[],3,0)</f>
        <v>5</v>
      </c>
      <c r="E1553" s="3"/>
      <c r="F1553" s="3" t="str">
        <f>+VLOOKUP(G1553,Codigos_class_frutas[],2,0)</f>
        <v>Frutos de hueso (carozo)</v>
      </c>
      <c r="G1553" s="3" t="s">
        <v>277</v>
      </c>
      <c r="H1553" s="3" t="s">
        <v>704</v>
      </c>
      <c r="I1553" s="3" t="s">
        <v>13</v>
      </c>
      <c r="J1553" s="2">
        <v>60</v>
      </c>
      <c r="K1553" s="2">
        <v>12000</v>
      </c>
      <c r="L1553" s="2">
        <v>12000</v>
      </c>
      <c r="M1553" s="2">
        <v>12000</v>
      </c>
      <c r="N1553" s="3" t="s">
        <v>683</v>
      </c>
      <c r="O1553" s="9" t="s">
        <v>664</v>
      </c>
      <c r="P1553" s="2">
        <f>+Precio_diario_frutas[[#This Row],[Precio promedio ponderado]]/Q1553</f>
        <v>1000</v>
      </c>
      <c r="Q1553" s="2">
        <f>+VLOOKUP(Precio_diario_frutas[[#This Row],[Unidad de comercialización]],Codigos_kg[],2,0)</f>
        <v>12</v>
      </c>
    </row>
    <row r="1554" spans="1:17" x14ac:dyDescent="0.35">
      <c r="A1554" s="8" t="s">
        <v>60</v>
      </c>
      <c r="B1554" s="3" t="str">
        <f>+VLOOKUP(A1554,Codigos_mercados_mayoristas[],2,0)</f>
        <v>Valparaíso</v>
      </c>
      <c r="C1554" s="4">
        <v>44151</v>
      </c>
      <c r="D1554" s="3">
        <f>+VLOOKUP(A1554,Codigos_mercados_mayoristas[],3,0)</f>
        <v>5</v>
      </c>
      <c r="E1554" s="3"/>
      <c r="F1554" s="3" t="str">
        <f>+VLOOKUP(G1554,Codigos_class_frutas[],2,0)</f>
        <v>Berries</v>
      </c>
      <c r="G1554" s="3" t="s">
        <v>212</v>
      </c>
      <c r="H1554" s="3" t="s">
        <v>12</v>
      </c>
      <c r="I1554" s="3" t="s">
        <v>200</v>
      </c>
      <c r="J1554" s="2">
        <v>87</v>
      </c>
      <c r="K1554" s="2">
        <v>10000</v>
      </c>
      <c r="L1554" s="2">
        <v>10000</v>
      </c>
      <c r="M1554" s="2">
        <v>10000</v>
      </c>
      <c r="N1554" s="3" t="s">
        <v>213</v>
      </c>
      <c r="O1554" s="9" t="s">
        <v>155</v>
      </c>
      <c r="P1554" s="2">
        <f>+Precio_diario_frutas[[#This Row],[Precio promedio ponderado]]/Q1554</f>
        <v>1428.5714285714287</v>
      </c>
      <c r="Q1554" s="2">
        <f>+VLOOKUP(Precio_diario_frutas[[#This Row],[Unidad de comercialización]],Codigos_kg[],2,0)</f>
        <v>7</v>
      </c>
    </row>
    <row r="1555" spans="1:17" x14ac:dyDescent="0.35">
      <c r="A1555" s="8" t="s">
        <v>60</v>
      </c>
      <c r="B1555" s="3" t="str">
        <f>+VLOOKUP(A1555,Codigos_mercados_mayoristas[],2,0)</f>
        <v>Valparaíso</v>
      </c>
      <c r="C1555" s="4">
        <v>44151</v>
      </c>
      <c r="D1555" s="3">
        <f>+VLOOKUP(A1555,Codigos_mercados_mayoristas[],3,0)</f>
        <v>5</v>
      </c>
      <c r="E1555" s="3"/>
      <c r="F1555" s="3" t="str">
        <f>+VLOOKUP(G1555,Codigos_class_frutas[],2,0)</f>
        <v>Berries</v>
      </c>
      <c r="G1555" s="3" t="s">
        <v>212</v>
      </c>
      <c r="H1555" s="3" t="s">
        <v>12</v>
      </c>
      <c r="I1555" s="3" t="s">
        <v>19</v>
      </c>
      <c r="J1555" s="2">
        <v>80</v>
      </c>
      <c r="K1555" s="2">
        <v>9000</v>
      </c>
      <c r="L1555" s="2">
        <v>9000</v>
      </c>
      <c r="M1555" s="2">
        <v>9000</v>
      </c>
      <c r="N1555" s="3" t="s">
        <v>213</v>
      </c>
      <c r="O1555" s="9" t="s">
        <v>155</v>
      </c>
      <c r="P1555" s="2">
        <f>+Precio_diario_frutas[[#This Row],[Precio promedio ponderado]]/Q1555</f>
        <v>1285.7142857142858</v>
      </c>
      <c r="Q1555" s="2">
        <f>+VLOOKUP(Precio_diario_frutas[[#This Row],[Unidad de comercialización]],Codigos_kg[],2,0)</f>
        <v>7</v>
      </c>
    </row>
    <row r="1556" spans="1:17" x14ac:dyDescent="0.35">
      <c r="A1556" s="8" t="s">
        <v>60</v>
      </c>
      <c r="B1556" s="3" t="str">
        <f>+VLOOKUP(A1556,Codigos_mercados_mayoristas[],2,0)</f>
        <v>Valparaíso</v>
      </c>
      <c r="C1556" s="4">
        <v>44151</v>
      </c>
      <c r="D1556" s="3">
        <f>+VLOOKUP(A1556,Codigos_mercados_mayoristas[],3,0)</f>
        <v>5</v>
      </c>
      <c r="E1556" s="3"/>
      <c r="F1556" s="3" t="str">
        <f>+VLOOKUP(G1556,Codigos_class_frutas[],2,0)</f>
        <v>Cítricos</v>
      </c>
      <c r="G1556" s="3" t="s">
        <v>214</v>
      </c>
      <c r="H1556" s="3" t="s">
        <v>12</v>
      </c>
      <c r="I1556" s="3" t="s">
        <v>215</v>
      </c>
      <c r="J1556" s="2">
        <v>218</v>
      </c>
      <c r="K1556" s="2">
        <v>4500</v>
      </c>
      <c r="L1556" s="2">
        <v>4000</v>
      </c>
      <c r="M1556" s="2">
        <v>4275</v>
      </c>
      <c r="N1556" s="3" t="s">
        <v>122</v>
      </c>
      <c r="O1556" s="9" t="s">
        <v>63</v>
      </c>
      <c r="P1556" s="2">
        <f>+Precio_diario_frutas[[#This Row],[Precio promedio ponderado]]/Q1556</f>
        <v>267.1875</v>
      </c>
      <c r="Q1556" s="2">
        <f>+VLOOKUP(Precio_diario_frutas[[#This Row],[Unidad de comercialización]],Codigos_kg[],2,0)</f>
        <v>16</v>
      </c>
    </row>
    <row r="1557" spans="1:17" x14ac:dyDescent="0.35">
      <c r="A1557" s="8" t="s">
        <v>60</v>
      </c>
      <c r="B1557" s="3" t="str">
        <f>+VLOOKUP(A1557,Codigos_mercados_mayoristas[],2,0)</f>
        <v>Valparaíso</v>
      </c>
      <c r="C1557" s="4">
        <v>44151</v>
      </c>
      <c r="D1557" s="3">
        <f>+VLOOKUP(A1557,Codigos_mercados_mayoristas[],3,0)</f>
        <v>5</v>
      </c>
      <c r="E1557" s="3"/>
      <c r="F1557" s="3" t="str">
        <f>+VLOOKUP(G1557,Codigos_class_frutas[],2,0)</f>
        <v>Cítricos</v>
      </c>
      <c r="G1557" s="3" t="s">
        <v>214</v>
      </c>
      <c r="H1557" s="3" t="s">
        <v>12</v>
      </c>
      <c r="I1557" s="3" t="s">
        <v>216</v>
      </c>
      <c r="J1557" s="2">
        <v>167</v>
      </c>
      <c r="K1557" s="2">
        <v>3800</v>
      </c>
      <c r="L1557" s="2">
        <v>3500</v>
      </c>
      <c r="M1557" s="2">
        <v>3644</v>
      </c>
      <c r="N1557" s="3" t="s">
        <v>122</v>
      </c>
      <c r="O1557" s="9" t="s">
        <v>63</v>
      </c>
      <c r="P1557" s="2">
        <f>+Precio_diario_frutas[[#This Row],[Precio promedio ponderado]]/Q1557</f>
        <v>227.75</v>
      </c>
      <c r="Q1557" s="2">
        <f>+VLOOKUP(Precio_diario_frutas[[#This Row],[Unidad de comercialización]],Codigos_kg[],2,0)</f>
        <v>16</v>
      </c>
    </row>
    <row r="1558" spans="1:17" x14ac:dyDescent="0.35">
      <c r="A1558" s="8" t="s">
        <v>60</v>
      </c>
      <c r="B1558" s="3" t="str">
        <f>+VLOOKUP(A1558,Codigos_mercados_mayoristas[],2,0)</f>
        <v>Valparaíso</v>
      </c>
      <c r="C1558" s="4">
        <v>44151</v>
      </c>
      <c r="D1558" s="3">
        <f>+VLOOKUP(A1558,Codigos_mercados_mayoristas[],3,0)</f>
        <v>5</v>
      </c>
      <c r="E1558" s="3"/>
      <c r="F1558" s="3" t="str">
        <f>+VLOOKUP(G1558,Codigos_class_frutas[],2,0)</f>
        <v>Cítricos</v>
      </c>
      <c r="G1558" s="3" t="s">
        <v>218</v>
      </c>
      <c r="H1558" s="3" t="s">
        <v>219</v>
      </c>
      <c r="I1558" s="3" t="s">
        <v>200</v>
      </c>
      <c r="J1558" s="2">
        <v>45</v>
      </c>
      <c r="K1558" s="2">
        <v>7000</v>
      </c>
      <c r="L1558" s="2">
        <v>7000</v>
      </c>
      <c r="M1558" s="2">
        <v>7000</v>
      </c>
      <c r="N1558" s="3" t="s">
        <v>220</v>
      </c>
      <c r="O1558" s="9" t="s">
        <v>63</v>
      </c>
      <c r="P1558" s="2">
        <f>+Precio_diario_frutas[[#This Row],[Precio promedio ponderado]]/Q1558</f>
        <v>700</v>
      </c>
      <c r="Q1558" s="2">
        <f>+VLOOKUP(Precio_diario_frutas[[#This Row],[Unidad de comercialización]],Codigos_kg[],2,0)</f>
        <v>10</v>
      </c>
    </row>
    <row r="1559" spans="1:17" x14ac:dyDescent="0.35">
      <c r="A1559" s="8" t="s">
        <v>60</v>
      </c>
      <c r="B1559" s="3" t="str">
        <f>+VLOOKUP(A1559,Codigos_mercados_mayoristas[],2,0)</f>
        <v>Valparaíso</v>
      </c>
      <c r="C1559" s="4">
        <v>44151</v>
      </c>
      <c r="D1559" s="3">
        <f>+VLOOKUP(A1559,Codigos_mercados_mayoristas[],3,0)</f>
        <v>5</v>
      </c>
      <c r="E1559" s="3"/>
      <c r="F1559" s="3" t="str">
        <f>+VLOOKUP(G1559,Codigos_class_frutas[],2,0)</f>
        <v>Cítricos</v>
      </c>
      <c r="G1559" s="3" t="s">
        <v>218</v>
      </c>
      <c r="H1559" s="3" t="s">
        <v>219</v>
      </c>
      <c r="I1559" s="3" t="s">
        <v>19</v>
      </c>
      <c r="J1559" s="2">
        <v>57</v>
      </c>
      <c r="K1559" s="2">
        <v>6000</v>
      </c>
      <c r="L1559" s="2">
        <v>6000</v>
      </c>
      <c r="M1559" s="2">
        <v>6000</v>
      </c>
      <c r="N1559" s="3" t="s">
        <v>220</v>
      </c>
      <c r="O1559" s="9" t="s">
        <v>63</v>
      </c>
      <c r="P1559" s="2">
        <f>+Precio_diario_frutas[[#This Row],[Precio promedio ponderado]]/Q1559</f>
        <v>600</v>
      </c>
      <c r="Q1559" s="2">
        <f>+VLOOKUP(Precio_diario_frutas[[#This Row],[Unidad de comercialización]],Codigos_kg[],2,0)</f>
        <v>10</v>
      </c>
    </row>
    <row r="1560" spans="1:17" x14ac:dyDescent="0.35">
      <c r="A1560" s="8" t="s">
        <v>60</v>
      </c>
      <c r="B1560" s="3" t="str">
        <f>+VLOOKUP(A1560,Codigos_mercados_mayoristas[],2,0)</f>
        <v>Valparaíso</v>
      </c>
      <c r="C1560" s="4">
        <v>44151</v>
      </c>
      <c r="D1560" s="3">
        <f>+VLOOKUP(A1560,Codigos_mercados_mayoristas[],3,0)</f>
        <v>5</v>
      </c>
      <c r="E1560" s="3"/>
      <c r="F1560" s="3" t="str">
        <f>+VLOOKUP(G1560,Codigos_class_frutas[],2,0)</f>
        <v>Cítricos</v>
      </c>
      <c r="G1560" s="3" t="s">
        <v>218</v>
      </c>
      <c r="H1560" s="3" t="s">
        <v>219</v>
      </c>
      <c r="I1560" s="3" t="s">
        <v>13</v>
      </c>
      <c r="J1560" s="2">
        <v>48</v>
      </c>
      <c r="K1560" s="2">
        <v>5000</v>
      </c>
      <c r="L1560" s="2">
        <v>5000</v>
      </c>
      <c r="M1560" s="2">
        <v>5000</v>
      </c>
      <c r="N1560" s="3" t="s">
        <v>220</v>
      </c>
      <c r="O1560" s="9" t="s">
        <v>63</v>
      </c>
      <c r="P1560" s="2">
        <f>+Precio_diario_frutas[[#This Row],[Precio promedio ponderado]]/Q1560</f>
        <v>500</v>
      </c>
      <c r="Q1560" s="2">
        <f>+VLOOKUP(Precio_diario_frutas[[#This Row],[Unidad de comercialización]],Codigos_kg[],2,0)</f>
        <v>10</v>
      </c>
    </row>
    <row r="1561" spans="1:17" x14ac:dyDescent="0.35">
      <c r="A1561" s="8" t="s">
        <v>60</v>
      </c>
      <c r="B1561" s="3" t="str">
        <f>+VLOOKUP(A1561,Codigos_mercados_mayoristas[],2,0)</f>
        <v>Valparaíso</v>
      </c>
      <c r="C1561" s="4">
        <v>44151</v>
      </c>
      <c r="D1561" s="3">
        <f>+VLOOKUP(A1561,Codigos_mercados_mayoristas[],3,0)</f>
        <v>5</v>
      </c>
      <c r="E1561" s="3"/>
      <c r="F1561" s="3" t="str">
        <f>+VLOOKUP(G1561,Codigos_class_frutas[],2,0)</f>
        <v>Tropicales y subtropicales</v>
      </c>
      <c r="G1561" s="3" t="s">
        <v>229</v>
      </c>
      <c r="H1561" s="3" t="s">
        <v>12</v>
      </c>
      <c r="I1561" s="3" t="s">
        <v>19</v>
      </c>
      <c r="J1561" s="2">
        <v>228</v>
      </c>
      <c r="K1561" s="2">
        <v>7000</v>
      </c>
      <c r="L1561" s="2">
        <v>7000</v>
      </c>
      <c r="M1561" s="2">
        <v>7000</v>
      </c>
      <c r="N1561" s="3" t="s">
        <v>230</v>
      </c>
      <c r="O1561" s="9" t="s">
        <v>34</v>
      </c>
      <c r="P1561" s="2">
        <f>+Precio_diario_frutas[[#This Row],[Precio promedio ponderado]]/Q1561</f>
        <v>1750</v>
      </c>
      <c r="Q1561" s="2">
        <f>+VLOOKUP(Precio_diario_frutas[[#This Row],[Unidad de comercialización]],Codigos_kg[],2,0)</f>
        <v>4</v>
      </c>
    </row>
    <row r="1562" spans="1:17" x14ac:dyDescent="0.35">
      <c r="A1562" s="8" t="s">
        <v>60</v>
      </c>
      <c r="B1562" s="3" t="str">
        <f>+VLOOKUP(A1562,Codigos_mercados_mayoristas[],2,0)</f>
        <v>Valparaíso</v>
      </c>
      <c r="C1562" s="4">
        <v>44151</v>
      </c>
      <c r="D1562" s="3">
        <f>+VLOOKUP(A1562,Codigos_mercados_mayoristas[],3,0)</f>
        <v>5</v>
      </c>
      <c r="E1562" s="3"/>
      <c r="F1562" s="3" t="str">
        <f>+VLOOKUP(G1562,Codigos_class_frutas[],2,0)</f>
        <v>Tropicales y subtropicales</v>
      </c>
      <c r="G1562" s="3" t="s">
        <v>229</v>
      </c>
      <c r="H1562" s="3" t="s">
        <v>12</v>
      </c>
      <c r="I1562" s="3" t="s">
        <v>13</v>
      </c>
      <c r="J1562" s="2">
        <v>228</v>
      </c>
      <c r="K1562" s="2">
        <v>7000</v>
      </c>
      <c r="L1562" s="2">
        <v>7000</v>
      </c>
      <c r="M1562" s="2">
        <v>7000</v>
      </c>
      <c r="N1562" s="3" t="s">
        <v>230</v>
      </c>
      <c r="O1562" s="9" t="s">
        <v>34</v>
      </c>
      <c r="P1562" s="2">
        <f>+Precio_diario_frutas[[#This Row],[Precio promedio ponderado]]/Q1562</f>
        <v>1750</v>
      </c>
      <c r="Q1562" s="2">
        <f>+VLOOKUP(Precio_diario_frutas[[#This Row],[Unidad de comercialización]],Codigos_kg[],2,0)</f>
        <v>4</v>
      </c>
    </row>
    <row r="1563" spans="1:17" x14ac:dyDescent="0.35">
      <c r="A1563" s="8" t="s">
        <v>60</v>
      </c>
      <c r="B1563" s="3" t="str">
        <f>+VLOOKUP(A1563,Codigos_mercados_mayoristas[],2,0)</f>
        <v>Valparaíso</v>
      </c>
      <c r="C1563" s="4">
        <v>44151</v>
      </c>
      <c r="D1563" s="3">
        <f>+VLOOKUP(A1563,Codigos_mercados_mayoristas[],3,0)</f>
        <v>5</v>
      </c>
      <c r="E1563" s="3"/>
      <c r="F1563" s="3" t="str">
        <f>+VLOOKUP(G1563,Codigos_class_frutas[],2,0)</f>
        <v>Frutos de pepita</v>
      </c>
      <c r="G1563" s="3" t="s">
        <v>231</v>
      </c>
      <c r="H1563" s="3" t="s">
        <v>232</v>
      </c>
      <c r="I1563" s="3" t="s">
        <v>200</v>
      </c>
      <c r="J1563" s="2">
        <v>68</v>
      </c>
      <c r="K1563" s="2">
        <v>13000</v>
      </c>
      <c r="L1563" s="2">
        <v>13000</v>
      </c>
      <c r="M1563" s="2">
        <v>13000</v>
      </c>
      <c r="N1563" s="3" t="s">
        <v>233</v>
      </c>
      <c r="O1563" s="9" t="s">
        <v>234</v>
      </c>
      <c r="P1563" s="2">
        <f>+Precio_diario_frutas[[#This Row],[Precio promedio ponderado]]/Q1563</f>
        <v>812.5</v>
      </c>
      <c r="Q1563" s="2">
        <f>+VLOOKUP(Precio_diario_frutas[[#This Row],[Unidad de comercialización]],Codigos_kg[],2,0)</f>
        <v>16</v>
      </c>
    </row>
    <row r="1564" spans="1:17" x14ac:dyDescent="0.35">
      <c r="A1564" s="8" t="s">
        <v>60</v>
      </c>
      <c r="B1564" s="3" t="str">
        <f>+VLOOKUP(A1564,Codigos_mercados_mayoristas[],2,0)</f>
        <v>Valparaíso</v>
      </c>
      <c r="C1564" s="4">
        <v>44151</v>
      </c>
      <c r="D1564" s="3">
        <f>+VLOOKUP(A1564,Codigos_mercados_mayoristas[],3,0)</f>
        <v>5</v>
      </c>
      <c r="E1564" s="3"/>
      <c r="F1564" s="3" t="str">
        <f>+VLOOKUP(G1564,Codigos_class_frutas[],2,0)</f>
        <v>Frutos de pepita</v>
      </c>
      <c r="G1564" s="3" t="s">
        <v>231</v>
      </c>
      <c r="H1564" s="3" t="s">
        <v>232</v>
      </c>
      <c r="I1564" s="3" t="s">
        <v>19</v>
      </c>
      <c r="J1564" s="2">
        <v>87</v>
      </c>
      <c r="K1564" s="2">
        <v>12000</v>
      </c>
      <c r="L1564" s="2">
        <v>12000</v>
      </c>
      <c r="M1564" s="2">
        <v>12000</v>
      </c>
      <c r="N1564" s="3" t="s">
        <v>233</v>
      </c>
      <c r="O1564" s="9" t="s">
        <v>234</v>
      </c>
      <c r="P1564" s="2">
        <f>+Precio_diario_frutas[[#This Row],[Precio promedio ponderado]]/Q1564</f>
        <v>750</v>
      </c>
      <c r="Q1564" s="2">
        <f>+VLOOKUP(Precio_diario_frutas[[#This Row],[Unidad de comercialización]],Codigos_kg[],2,0)</f>
        <v>16</v>
      </c>
    </row>
    <row r="1565" spans="1:17" x14ac:dyDescent="0.35">
      <c r="A1565" s="8" t="s">
        <v>60</v>
      </c>
      <c r="B1565" s="3" t="str">
        <f>+VLOOKUP(A1565,Codigos_mercados_mayoristas[],2,0)</f>
        <v>Valparaíso</v>
      </c>
      <c r="C1565" s="4">
        <v>44151</v>
      </c>
      <c r="D1565" s="3">
        <f>+VLOOKUP(A1565,Codigos_mercados_mayoristas[],3,0)</f>
        <v>5</v>
      </c>
      <c r="E1565" s="3"/>
      <c r="F1565" s="3" t="str">
        <f>+VLOOKUP(G1565,Codigos_class_frutas[],2,0)</f>
        <v>Frutos de pepita</v>
      </c>
      <c r="G1565" s="3" t="s">
        <v>231</v>
      </c>
      <c r="H1565" s="3" t="s">
        <v>232</v>
      </c>
      <c r="I1565" s="3" t="s">
        <v>13</v>
      </c>
      <c r="J1565" s="2">
        <v>80</v>
      </c>
      <c r="K1565" s="2">
        <v>11000</v>
      </c>
      <c r="L1565" s="2">
        <v>11000</v>
      </c>
      <c r="M1565" s="2">
        <v>11000</v>
      </c>
      <c r="N1565" s="3" t="s">
        <v>233</v>
      </c>
      <c r="O1565" s="9" t="s">
        <v>234</v>
      </c>
      <c r="P1565" s="2">
        <f>+Precio_diario_frutas[[#This Row],[Precio promedio ponderado]]/Q1565</f>
        <v>687.5</v>
      </c>
      <c r="Q1565" s="2">
        <f>+VLOOKUP(Precio_diario_frutas[[#This Row],[Unidad de comercialización]],Codigos_kg[],2,0)</f>
        <v>16</v>
      </c>
    </row>
    <row r="1566" spans="1:17" x14ac:dyDescent="0.35">
      <c r="A1566" s="8" t="s">
        <v>60</v>
      </c>
      <c r="B1566" s="3" t="str">
        <f>+VLOOKUP(A1566,Codigos_mercados_mayoristas[],2,0)</f>
        <v>Valparaíso</v>
      </c>
      <c r="C1566" s="4">
        <v>44151</v>
      </c>
      <c r="D1566" s="3">
        <f>+VLOOKUP(A1566,Codigos_mercados_mayoristas[],3,0)</f>
        <v>5</v>
      </c>
      <c r="E1566" s="3"/>
      <c r="F1566" s="3" t="str">
        <f>+VLOOKUP(G1566,Codigos_class_frutas[],2,0)</f>
        <v>Frutos de pepita</v>
      </c>
      <c r="G1566" s="3" t="s">
        <v>231</v>
      </c>
      <c r="H1566" s="3" t="s">
        <v>236</v>
      </c>
      <c r="I1566" s="3" t="s">
        <v>200</v>
      </c>
      <c r="J1566" s="2">
        <v>70</v>
      </c>
      <c r="K1566" s="2">
        <v>13000</v>
      </c>
      <c r="L1566" s="2">
        <v>13000</v>
      </c>
      <c r="M1566" s="2">
        <v>13000</v>
      </c>
      <c r="N1566" s="3" t="s">
        <v>233</v>
      </c>
      <c r="O1566" s="9" t="s">
        <v>234</v>
      </c>
      <c r="P1566" s="2">
        <f>+Precio_diario_frutas[[#This Row],[Precio promedio ponderado]]/Q1566</f>
        <v>812.5</v>
      </c>
      <c r="Q1566" s="2">
        <f>+VLOOKUP(Precio_diario_frutas[[#This Row],[Unidad de comercialización]],Codigos_kg[],2,0)</f>
        <v>16</v>
      </c>
    </row>
    <row r="1567" spans="1:17" x14ac:dyDescent="0.35">
      <c r="A1567" s="8" t="s">
        <v>60</v>
      </c>
      <c r="B1567" s="3" t="str">
        <f>+VLOOKUP(A1567,Codigos_mercados_mayoristas[],2,0)</f>
        <v>Valparaíso</v>
      </c>
      <c r="C1567" s="4">
        <v>44151</v>
      </c>
      <c r="D1567" s="3">
        <f>+VLOOKUP(A1567,Codigos_mercados_mayoristas[],3,0)</f>
        <v>5</v>
      </c>
      <c r="E1567" s="3"/>
      <c r="F1567" s="3" t="str">
        <f>+VLOOKUP(G1567,Codigos_class_frutas[],2,0)</f>
        <v>Frutos de pepita</v>
      </c>
      <c r="G1567" s="3" t="s">
        <v>231</v>
      </c>
      <c r="H1567" s="3" t="s">
        <v>236</v>
      </c>
      <c r="I1567" s="3" t="s">
        <v>19</v>
      </c>
      <c r="J1567" s="2">
        <v>87</v>
      </c>
      <c r="K1567" s="2">
        <v>12000</v>
      </c>
      <c r="L1567" s="2">
        <v>12000</v>
      </c>
      <c r="M1567" s="2">
        <v>12000</v>
      </c>
      <c r="N1567" s="3" t="s">
        <v>233</v>
      </c>
      <c r="O1567" s="9" t="s">
        <v>234</v>
      </c>
      <c r="P1567" s="2">
        <f>+Precio_diario_frutas[[#This Row],[Precio promedio ponderado]]/Q1567</f>
        <v>750</v>
      </c>
      <c r="Q1567" s="2">
        <f>+VLOOKUP(Precio_diario_frutas[[#This Row],[Unidad de comercialización]],Codigos_kg[],2,0)</f>
        <v>16</v>
      </c>
    </row>
    <row r="1568" spans="1:17" x14ac:dyDescent="0.35">
      <c r="A1568" s="8" t="s">
        <v>60</v>
      </c>
      <c r="B1568" s="3" t="str">
        <f>+VLOOKUP(A1568,Codigos_mercados_mayoristas[],2,0)</f>
        <v>Valparaíso</v>
      </c>
      <c r="C1568" s="4">
        <v>44151</v>
      </c>
      <c r="D1568" s="3">
        <f>+VLOOKUP(A1568,Codigos_mercados_mayoristas[],3,0)</f>
        <v>5</v>
      </c>
      <c r="E1568" s="3"/>
      <c r="F1568" s="3" t="str">
        <f>+VLOOKUP(G1568,Codigos_class_frutas[],2,0)</f>
        <v>Frutos de pepita</v>
      </c>
      <c r="G1568" s="3" t="s">
        <v>231</v>
      </c>
      <c r="H1568" s="3" t="s">
        <v>236</v>
      </c>
      <c r="I1568" s="3" t="s">
        <v>13</v>
      </c>
      <c r="J1568" s="2">
        <v>80</v>
      </c>
      <c r="K1568" s="2">
        <v>11000</v>
      </c>
      <c r="L1568" s="2">
        <v>11000</v>
      </c>
      <c r="M1568" s="2">
        <v>11000</v>
      </c>
      <c r="N1568" s="3" t="s">
        <v>233</v>
      </c>
      <c r="O1568" s="9" t="s">
        <v>234</v>
      </c>
      <c r="P1568" s="2">
        <f>+Precio_diario_frutas[[#This Row],[Precio promedio ponderado]]/Q1568</f>
        <v>687.5</v>
      </c>
      <c r="Q1568" s="2">
        <f>+VLOOKUP(Precio_diario_frutas[[#This Row],[Unidad de comercialización]],Codigos_kg[],2,0)</f>
        <v>16</v>
      </c>
    </row>
    <row r="1569" spans="1:17" x14ac:dyDescent="0.35">
      <c r="A1569" s="8" t="s">
        <v>60</v>
      </c>
      <c r="B1569" s="3" t="str">
        <f>+VLOOKUP(A1569,Codigos_mercados_mayoristas[],2,0)</f>
        <v>Valparaíso</v>
      </c>
      <c r="C1569" s="4">
        <v>44151</v>
      </c>
      <c r="D1569" s="3">
        <f>+VLOOKUP(A1569,Codigos_mercados_mayoristas[],3,0)</f>
        <v>5</v>
      </c>
      <c r="E1569" s="3"/>
      <c r="F1569" s="3" t="str">
        <f>+VLOOKUP(G1569,Codigos_class_frutas[],2,0)</f>
        <v>Cítricos</v>
      </c>
      <c r="G1569" s="3" t="s">
        <v>221</v>
      </c>
      <c r="H1569" s="3" t="s">
        <v>224</v>
      </c>
      <c r="I1569" s="3" t="s">
        <v>19</v>
      </c>
      <c r="J1569" s="2">
        <v>70</v>
      </c>
      <c r="K1569" s="2">
        <v>9000</v>
      </c>
      <c r="L1569" s="2">
        <v>9000</v>
      </c>
      <c r="M1569" s="2">
        <v>9000</v>
      </c>
      <c r="N1569" s="3" t="s">
        <v>240</v>
      </c>
      <c r="O1569" s="9" t="s">
        <v>63</v>
      </c>
      <c r="P1569" s="2">
        <f>+Precio_diario_frutas[[#This Row],[Precio promedio ponderado]]/Q1569</f>
        <v>692.30769230769226</v>
      </c>
      <c r="Q1569" s="2">
        <f>+VLOOKUP(Precio_diario_frutas[[#This Row],[Unidad de comercialización]],Codigos_kg[],2,0)</f>
        <v>13</v>
      </c>
    </row>
    <row r="1570" spans="1:17" x14ac:dyDescent="0.35">
      <c r="A1570" s="8" t="s">
        <v>60</v>
      </c>
      <c r="B1570" s="3" t="str">
        <f>+VLOOKUP(A1570,Codigos_mercados_mayoristas[],2,0)</f>
        <v>Valparaíso</v>
      </c>
      <c r="C1570" s="4">
        <v>44151</v>
      </c>
      <c r="D1570" s="3">
        <f>+VLOOKUP(A1570,Codigos_mercados_mayoristas[],3,0)</f>
        <v>5</v>
      </c>
      <c r="E1570" s="3"/>
      <c r="F1570" s="3" t="str">
        <f>+VLOOKUP(G1570,Codigos_class_frutas[],2,0)</f>
        <v>Cítricos</v>
      </c>
      <c r="G1570" s="3" t="s">
        <v>221</v>
      </c>
      <c r="H1570" s="3" t="s">
        <v>224</v>
      </c>
      <c r="I1570" s="3" t="s">
        <v>13</v>
      </c>
      <c r="J1570" s="2">
        <v>75</v>
      </c>
      <c r="K1570" s="2">
        <v>8000</v>
      </c>
      <c r="L1570" s="2">
        <v>8000</v>
      </c>
      <c r="M1570" s="2">
        <v>8000</v>
      </c>
      <c r="N1570" s="3" t="s">
        <v>240</v>
      </c>
      <c r="O1570" s="9" t="s">
        <v>63</v>
      </c>
      <c r="P1570" s="2">
        <f>+Precio_diario_frutas[[#This Row],[Precio promedio ponderado]]/Q1570</f>
        <v>615.38461538461536</v>
      </c>
      <c r="Q1570" s="2">
        <f>+VLOOKUP(Precio_diario_frutas[[#This Row],[Unidad de comercialización]],Codigos_kg[],2,0)</f>
        <v>13</v>
      </c>
    </row>
    <row r="1571" spans="1:17" x14ac:dyDescent="0.35">
      <c r="A1571" s="8" t="s">
        <v>60</v>
      </c>
      <c r="B1571" s="3" t="str">
        <f>+VLOOKUP(A1571,Codigos_mercados_mayoristas[],2,0)</f>
        <v>Valparaíso</v>
      </c>
      <c r="C1571" s="4">
        <v>44151</v>
      </c>
      <c r="D1571" s="3">
        <f>+VLOOKUP(A1571,Codigos_mercados_mayoristas[],3,0)</f>
        <v>5</v>
      </c>
      <c r="E1571" s="3"/>
      <c r="F1571" s="3" t="str">
        <f>+VLOOKUP(G1571,Codigos_class_frutas[],2,0)</f>
        <v>Frutos de hueso (carozo)</v>
      </c>
      <c r="G1571" s="3" t="s">
        <v>665</v>
      </c>
      <c r="H1571" s="3" t="s">
        <v>666</v>
      </c>
      <c r="I1571" s="3" t="s">
        <v>13</v>
      </c>
      <c r="J1571" s="2">
        <v>70</v>
      </c>
      <c r="K1571" s="2">
        <v>20000</v>
      </c>
      <c r="L1571" s="2">
        <v>20000</v>
      </c>
      <c r="M1571" s="2">
        <v>20000</v>
      </c>
      <c r="N1571" s="3" t="s">
        <v>673</v>
      </c>
      <c r="O1571" s="9" t="s">
        <v>45</v>
      </c>
      <c r="P1571" s="2">
        <f>+Precio_diario_frutas[[#This Row],[Precio promedio ponderado]]/Q1571</f>
        <v>1111.1111111111111</v>
      </c>
      <c r="Q1571" s="2">
        <f>+VLOOKUP(Precio_diario_frutas[[#This Row],[Unidad de comercialización]],Codigos_kg[],2,0)</f>
        <v>18</v>
      </c>
    </row>
    <row r="1572" spans="1:17" x14ac:dyDescent="0.35">
      <c r="A1572" s="8" t="s">
        <v>60</v>
      </c>
      <c r="B1572" s="3" t="str">
        <f>+VLOOKUP(A1572,Codigos_mercados_mayoristas[],2,0)</f>
        <v>Valparaíso</v>
      </c>
      <c r="C1572" s="4">
        <v>44151</v>
      </c>
      <c r="D1572" s="3">
        <f>+VLOOKUP(A1572,Codigos_mercados_mayoristas[],3,0)</f>
        <v>5</v>
      </c>
      <c r="E1572" s="3"/>
      <c r="F1572" s="3" t="str">
        <f>+VLOOKUP(G1572,Codigos_class_frutas[],2,0)</f>
        <v>Oleaginosos</v>
      </c>
      <c r="G1572" s="3" t="s">
        <v>225</v>
      </c>
      <c r="H1572" s="3" t="s">
        <v>226</v>
      </c>
      <c r="I1572" s="3" t="s">
        <v>19</v>
      </c>
      <c r="J1572" s="2">
        <v>48</v>
      </c>
      <c r="K1572" s="2">
        <v>3500</v>
      </c>
      <c r="L1572" s="2">
        <v>3500</v>
      </c>
      <c r="M1572" s="2">
        <v>3500</v>
      </c>
      <c r="N1572" s="3" t="s">
        <v>227</v>
      </c>
      <c r="O1572" s="9" t="s">
        <v>63</v>
      </c>
      <c r="P1572" s="2">
        <f>+Precio_diario_frutas[[#This Row],[Precio promedio ponderado]]/Q1572</f>
        <v>233.33333333333334</v>
      </c>
      <c r="Q1572" s="2">
        <f>+VLOOKUP(Precio_diario_frutas[[#This Row],[Unidad de comercialización]],Codigos_kg[],2,0)</f>
        <v>15</v>
      </c>
    </row>
    <row r="1573" spans="1:17" x14ac:dyDescent="0.35">
      <c r="A1573" s="8" t="s">
        <v>60</v>
      </c>
      <c r="B1573" s="3" t="str">
        <f>+VLOOKUP(A1573,Codigos_mercados_mayoristas[],2,0)</f>
        <v>Valparaíso</v>
      </c>
      <c r="C1573" s="4">
        <v>44151</v>
      </c>
      <c r="D1573" s="3">
        <f>+VLOOKUP(A1573,Codigos_mercados_mayoristas[],3,0)</f>
        <v>5</v>
      </c>
      <c r="E1573" s="3"/>
      <c r="F1573" s="3" t="str">
        <f>+VLOOKUP(G1573,Codigos_class_frutas[],2,0)</f>
        <v>Oleaginosos</v>
      </c>
      <c r="G1573" s="3" t="s">
        <v>225</v>
      </c>
      <c r="H1573" s="3" t="s">
        <v>226</v>
      </c>
      <c r="I1573" s="3" t="s">
        <v>13</v>
      </c>
      <c r="J1573" s="2">
        <v>47</v>
      </c>
      <c r="K1573" s="2">
        <v>3200</v>
      </c>
      <c r="L1573" s="2">
        <v>3200</v>
      </c>
      <c r="M1573" s="2">
        <v>3200</v>
      </c>
      <c r="N1573" s="3" t="s">
        <v>227</v>
      </c>
      <c r="O1573" s="9" t="s">
        <v>63</v>
      </c>
      <c r="P1573" s="2">
        <f>+Precio_diario_frutas[[#This Row],[Precio promedio ponderado]]/Q1573</f>
        <v>213.33333333333334</v>
      </c>
      <c r="Q1573" s="2">
        <f>+VLOOKUP(Precio_diario_frutas[[#This Row],[Unidad de comercialización]],Codigos_kg[],2,0)</f>
        <v>15</v>
      </c>
    </row>
    <row r="1574" spans="1:17" x14ac:dyDescent="0.35">
      <c r="A1574" s="8" t="s">
        <v>60</v>
      </c>
      <c r="B1574" s="3" t="str">
        <f>+VLOOKUP(A1574,Codigos_mercados_mayoristas[],2,0)</f>
        <v>Valparaíso</v>
      </c>
      <c r="C1574" s="4">
        <v>44151</v>
      </c>
      <c r="D1574" s="3">
        <f>+VLOOKUP(A1574,Codigos_mercados_mayoristas[],3,0)</f>
        <v>5</v>
      </c>
      <c r="E1574" s="3"/>
      <c r="F1574" s="3" t="str">
        <f>+VLOOKUP(G1574,Codigos_class_frutas[],2,0)</f>
        <v>Oleaginosos</v>
      </c>
      <c r="G1574" s="3" t="s">
        <v>225</v>
      </c>
      <c r="H1574" s="3" t="s">
        <v>226</v>
      </c>
      <c r="I1574" s="3" t="s">
        <v>16</v>
      </c>
      <c r="J1574" s="2">
        <v>40</v>
      </c>
      <c r="K1574" s="2">
        <v>2800</v>
      </c>
      <c r="L1574" s="2">
        <v>2800</v>
      </c>
      <c r="M1574" s="2">
        <v>2800</v>
      </c>
      <c r="N1574" s="3" t="s">
        <v>227</v>
      </c>
      <c r="O1574" s="9" t="s">
        <v>63</v>
      </c>
      <c r="P1574" s="2">
        <f>+Precio_diario_frutas[[#This Row],[Precio promedio ponderado]]/Q1574</f>
        <v>186.66666666666666</v>
      </c>
      <c r="Q1574" s="2">
        <f>+VLOOKUP(Precio_diario_frutas[[#This Row],[Unidad de comercialización]],Codigos_kg[],2,0)</f>
        <v>15</v>
      </c>
    </row>
    <row r="1575" spans="1:17" x14ac:dyDescent="0.35">
      <c r="A1575" s="8" t="s">
        <v>60</v>
      </c>
      <c r="B1575" s="3" t="str">
        <f>+VLOOKUP(A1575,Codigos_mercados_mayoristas[],2,0)</f>
        <v>Valparaíso</v>
      </c>
      <c r="C1575" s="4">
        <v>44151</v>
      </c>
      <c r="D1575" s="3">
        <f>+VLOOKUP(A1575,Codigos_mercados_mayoristas[],3,0)</f>
        <v>5</v>
      </c>
      <c r="E1575" s="3"/>
      <c r="F1575" s="3" t="str">
        <f>+VLOOKUP(G1575,Codigos_class_frutas[],2,0)</f>
        <v>Frutos de pepita</v>
      </c>
      <c r="G1575" s="3" t="s">
        <v>242</v>
      </c>
      <c r="H1575" s="3" t="s">
        <v>243</v>
      </c>
      <c r="I1575" s="3" t="s">
        <v>200</v>
      </c>
      <c r="J1575" s="2">
        <v>75</v>
      </c>
      <c r="K1575" s="2">
        <v>13000</v>
      </c>
      <c r="L1575" s="2">
        <v>13000</v>
      </c>
      <c r="M1575" s="2">
        <v>13000</v>
      </c>
      <c r="N1575" s="3" t="s">
        <v>244</v>
      </c>
      <c r="O1575" s="9" t="s">
        <v>245</v>
      </c>
      <c r="P1575" s="2">
        <f>+Precio_diario_frutas[[#This Row],[Precio promedio ponderado]]/Q1575</f>
        <v>722.22222222222217</v>
      </c>
      <c r="Q1575" s="2">
        <f>+VLOOKUP(Precio_diario_frutas[[#This Row],[Unidad de comercialización]],Codigos_kg[],2,0)</f>
        <v>18</v>
      </c>
    </row>
    <row r="1576" spans="1:17" x14ac:dyDescent="0.35">
      <c r="A1576" s="8" t="s">
        <v>60</v>
      </c>
      <c r="B1576" s="3" t="str">
        <f>+VLOOKUP(A1576,Codigos_mercados_mayoristas[],2,0)</f>
        <v>Valparaíso</v>
      </c>
      <c r="C1576" s="4">
        <v>44151</v>
      </c>
      <c r="D1576" s="3">
        <f>+VLOOKUP(A1576,Codigos_mercados_mayoristas[],3,0)</f>
        <v>5</v>
      </c>
      <c r="E1576" s="3"/>
      <c r="F1576" s="3" t="str">
        <f>+VLOOKUP(G1576,Codigos_class_frutas[],2,0)</f>
        <v>Frutos de pepita</v>
      </c>
      <c r="G1576" s="3" t="s">
        <v>242</v>
      </c>
      <c r="H1576" s="3" t="s">
        <v>243</v>
      </c>
      <c r="I1576" s="3" t="s">
        <v>19</v>
      </c>
      <c r="J1576" s="2">
        <v>80</v>
      </c>
      <c r="K1576" s="2">
        <v>12000</v>
      </c>
      <c r="L1576" s="2">
        <v>12000</v>
      </c>
      <c r="M1576" s="2">
        <v>12000</v>
      </c>
      <c r="N1576" s="3" t="s">
        <v>244</v>
      </c>
      <c r="O1576" s="9" t="s">
        <v>245</v>
      </c>
      <c r="P1576" s="2">
        <f>+Precio_diario_frutas[[#This Row],[Precio promedio ponderado]]/Q1576</f>
        <v>666.66666666666663</v>
      </c>
      <c r="Q1576" s="2">
        <f>+VLOOKUP(Precio_diario_frutas[[#This Row],[Unidad de comercialización]],Codigos_kg[],2,0)</f>
        <v>18</v>
      </c>
    </row>
    <row r="1577" spans="1:17" x14ac:dyDescent="0.35">
      <c r="A1577" s="8" t="s">
        <v>60</v>
      </c>
      <c r="B1577" s="3" t="str">
        <f>+VLOOKUP(A1577,Codigos_mercados_mayoristas[],2,0)</f>
        <v>Valparaíso</v>
      </c>
      <c r="C1577" s="4">
        <v>44151</v>
      </c>
      <c r="D1577" s="3">
        <f>+VLOOKUP(A1577,Codigos_mercados_mayoristas[],3,0)</f>
        <v>5</v>
      </c>
      <c r="E1577" s="3"/>
      <c r="F1577" s="3" t="str">
        <f>+VLOOKUP(G1577,Codigos_class_frutas[],2,0)</f>
        <v>Frutos de pepita</v>
      </c>
      <c r="G1577" s="3" t="s">
        <v>242</v>
      </c>
      <c r="H1577" s="3" t="s">
        <v>243</v>
      </c>
      <c r="I1577" s="3" t="s">
        <v>13</v>
      </c>
      <c r="J1577" s="2">
        <v>70</v>
      </c>
      <c r="K1577" s="2">
        <v>11000</v>
      </c>
      <c r="L1577" s="2">
        <v>11000</v>
      </c>
      <c r="M1577" s="2">
        <v>11000</v>
      </c>
      <c r="N1577" s="3" t="s">
        <v>244</v>
      </c>
      <c r="O1577" s="9" t="s">
        <v>245</v>
      </c>
      <c r="P1577" s="2">
        <f>+Precio_diario_frutas[[#This Row],[Precio promedio ponderado]]/Q1577</f>
        <v>611.11111111111109</v>
      </c>
      <c r="Q1577" s="2">
        <f>+VLOOKUP(Precio_diario_frutas[[#This Row],[Unidad de comercialización]],Codigos_kg[],2,0)</f>
        <v>18</v>
      </c>
    </row>
    <row r="1578" spans="1:17" x14ac:dyDescent="0.35">
      <c r="A1578" s="8" t="s">
        <v>60</v>
      </c>
      <c r="B1578" s="3" t="str">
        <f>+VLOOKUP(A1578,Codigos_mercados_mayoristas[],2,0)</f>
        <v>Valparaíso</v>
      </c>
      <c r="C1578" s="4">
        <v>44151</v>
      </c>
      <c r="D1578" s="3">
        <f>+VLOOKUP(A1578,Codigos_mercados_mayoristas[],3,0)</f>
        <v>5</v>
      </c>
      <c r="E1578" s="3"/>
      <c r="F1578" s="3" t="str">
        <f>+VLOOKUP(G1578,Codigos_class_frutas[],2,0)</f>
        <v>Tropicales y subtropicales</v>
      </c>
      <c r="G1578" s="3" t="s">
        <v>198</v>
      </c>
      <c r="H1578" s="3" t="s">
        <v>246</v>
      </c>
      <c r="I1578" s="3" t="s">
        <v>19</v>
      </c>
      <c r="J1578" s="2">
        <v>108</v>
      </c>
      <c r="K1578" s="2">
        <v>22000</v>
      </c>
      <c r="L1578" s="2">
        <v>22000</v>
      </c>
      <c r="M1578" s="2">
        <v>22000</v>
      </c>
      <c r="N1578" s="3" t="s">
        <v>25</v>
      </c>
      <c r="O1578" s="9" t="s">
        <v>206</v>
      </c>
      <c r="P1578" s="2">
        <f>+Precio_diario_frutas[[#This Row],[Precio promedio ponderado]]/Q1578</f>
        <v>1833.3333333333333</v>
      </c>
      <c r="Q1578" s="2">
        <f>+VLOOKUP(Precio_diario_frutas[[#This Row],[Unidad de comercialización]],Codigos_kg[],2,0)</f>
        <v>12</v>
      </c>
    </row>
    <row r="1579" spans="1:17" x14ac:dyDescent="0.35">
      <c r="A1579" s="8" t="s">
        <v>60</v>
      </c>
      <c r="B1579" s="3" t="str">
        <f>+VLOOKUP(A1579,Codigos_mercados_mayoristas[],2,0)</f>
        <v>Valparaíso</v>
      </c>
      <c r="C1579" s="4">
        <v>44151</v>
      </c>
      <c r="D1579" s="3">
        <f>+VLOOKUP(A1579,Codigos_mercados_mayoristas[],3,0)</f>
        <v>5</v>
      </c>
      <c r="E1579" s="3"/>
      <c r="F1579" s="3" t="str">
        <f>+VLOOKUP(G1579,Codigos_class_frutas[],2,0)</f>
        <v>Tropicales y subtropicales</v>
      </c>
      <c r="G1579" s="3" t="s">
        <v>198</v>
      </c>
      <c r="H1579" s="3" t="s">
        <v>246</v>
      </c>
      <c r="I1579" s="3" t="s">
        <v>13</v>
      </c>
      <c r="J1579" s="2">
        <v>108</v>
      </c>
      <c r="K1579" s="2">
        <v>22000</v>
      </c>
      <c r="L1579" s="2">
        <v>22000</v>
      </c>
      <c r="M1579" s="2">
        <v>22000</v>
      </c>
      <c r="N1579" s="3" t="s">
        <v>202</v>
      </c>
      <c r="O1579" s="9" t="s">
        <v>206</v>
      </c>
      <c r="P1579" s="2">
        <f>+Precio_diario_frutas[[#This Row],[Precio promedio ponderado]]/Q1579</f>
        <v>1571.4285714285713</v>
      </c>
      <c r="Q1579" s="2">
        <f>+VLOOKUP(Precio_diario_frutas[[#This Row],[Unidad de comercialización]],Codigos_kg[],2,0)</f>
        <v>14</v>
      </c>
    </row>
    <row r="1580" spans="1:17" x14ac:dyDescent="0.35">
      <c r="A1580" s="8" t="s">
        <v>60</v>
      </c>
      <c r="B1580" s="3" t="str">
        <f>+VLOOKUP(A1580,Codigos_mercados_mayoristas[],2,0)</f>
        <v>Valparaíso</v>
      </c>
      <c r="C1580" s="4">
        <v>44151</v>
      </c>
      <c r="D1580" s="3">
        <f>+VLOOKUP(A1580,Codigos_mercados_mayoristas[],3,0)</f>
        <v>5</v>
      </c>
      <c r="E1580" s="3"/>
      <c r="F1580" s="3" t="str">
        <f>+VLOOKUP(G1580,Codigos_class_frutas[],2,0)</f>
        <v>Tropicales y subtropicales</v>
      </c>
      <c r="G1580" s="3" t="s">
        <v>204</v>
      </c>
      <c r="H1580" s="3" t="s">
        <v>12</v>
      </c>
      <c r="I1580" s="3" t="s">
        <v>247</v>
      </c>
      <c r="J1580" s="2">
        <v>200</v>
      </c>
      <c r="K1580" s="2">
        <v>15000</v>
      </c>
      <c r="L1580" s="2">
        <v>15000</v>
      </c>
      <c r="M1580" s="2">
        <v>15000</v>
      </c>
      <c r="N1580" s="3" t="s">
        <v>147</v>
      </c>
      <c r="O1580" s="9" t="s">
        <v>206</v>
      </c>
      <c r="P1580" s="2">
        <f>+Precio_diario_frutas[[#This Row],[Precio promedio ponderado]]/Q1580</f>
        <v>750</v>
      </c>
      <c r="Q1580" s="2">
        <f>+VLOOKUP(Precio_diario_frutas[[#This Row],[Unidad de comercialización]],Codigos_kg[],2,0)</f>
        <v>20</v>
      </c>
    </row>
    <row r="1581" spans="1:17" x14ac:dyDescent="0.35">
      <c r="A1581" s="8" t="s">
        <v>60</v>
      </c>
      <c r="B1581" s="3" t="str">
        <f>+VLOOKUP(A1581,Codigos_mercados_mayoristas[],2,0)</f>
        <v>Valparaíso</v>
      </c>
      <c r="C1581" s="4">
        <v>44151</v>
      </c>
      <c r="D1581" s="3">
        <f>+VLOOKUP(A1581,Codigos_mercados_mayoristas[],3,0)</f>
        <v>5</v>
      </c>
      <c r="E1581" s="3"/>
      <c r="F1581" s="3" t="str">
        <f>+VLOOKUP(G1581,Codigos_class_frutas[],2,0)</f>
        <v>Tropicales y subtropicales</v>
      </c>
      <c r="G1581" s="3" t="s">
        <v>204</v>
      </c>
      <c r="H1581" s="3" t="s">
        <v>12</v>
      </c>
      <c r="I1581" s="3" t="s">
        <v>205</v>
      </c>
      <c r="J1581" s="2">
        <v>360</v>
      </c>
      <c r="K1581" s="2">
        <v>16000</v>
      </c>
      <c r="L1581" s="2">
        <v>16000</v>
      </c>
      <c r="M1581" s="2">
        <v>16000</v>
      </c>
      <c r="N1581" s="3" t="s">
        <v>147</v>
      </c>
      <c r="O1581" s="9" t="s">
        <v>206</v>
      </c>
      <c r="P1581" s="2">
        <f>+Precio_diario_frutas[[#This Row],[Precio promedio ponderado]]/Q1581</f>
        <v>800</v>
      </c>
      <c r="Q1581" s="2">
        <f>+VLOOKUP(Precio_diario_frutas[[#This Row],[Unidad de comercialización]],Codigos_kg[],2,0)</f>
        <v>20</v>
      </c>
    </row>
    <row r="1582" spans="1:17" x14ac:dyDescent="0.35">
      <c r="A1582" s="8" t="s">
        <v>60</v>
      </c>
      <c r="B1582" s="3" t="str">
        <f>+VLOOKUP(A1582,Codigos_mercados_mayoristas[],2,0)</f>
        <v>Valparaíso</v>
      </c>
      <c r="C1582" s="4">
        <v>44151</v>
      </c>
      <c r="D1582" s="3">
        <f>+VLOOKUP(A1582,Codigos_mercados_mayoristas[],3,0)</f>
        <v>5</v>
      </c>
      <c r="E1582" s="3"/>
      <c r="F1582" s="3" t="str">
        <f>+VLOOKUP(G1582,Codigos_class_frutas[],2,0)</f>
        <v>Uva</v>
      </c>
      <c r="G1582" s="3" t="s">
        <v>295</v>
      </c>
      <c r="H1582" s="3" t="s">
        <v>679</v>
      </c>
      <c r="I1582" s="3" t="s">
        <v>19</v>
      </c>
      <c r="J1582" s="2">
        <v>67</v>
      </c>
      <c r="K1582" s="2">
        <v>25000</v>
      </c>
      <c r="L1582" s="2">
        <v>25000</v>
      </c>
      <c r="M1582" s="2">
        <v>25000</v>
      </c>
      <c r="N1582" s="3" t="s">
        <v>220</v>
      </c>
      <c r="O1582" s="9" t="s">
        <v>680</v>
      </c>
      <c r="P1582" s="2">
        <f>+Precio_diario_frutas[[#This Row],[Precio promedio ponderado]]/Q1582</f>
        <v>2500</v>
      </c>
      <c r="Q1582" s="2">
        <f>+VLOOKUP(Precio_diario_frutas[[#This Row],[Unidad de comercialización]],Codigos_kg[],2,0)</f>
        <v>10</v>
      </c>
    </row>
    <row r="1583" spans="1:17" x14ac:dyDescent="0.35">
      <c r="A1583" s="8" t="s">
        <v>60</v>
      </c>
      <c r="B1583" s="11" t="str">
        <f>+VLOOKUP(A1583,Codigos_mercados_mayoristas[],2,0)</f>
        <v>Valparaíso</v>
      </c>
      <c r="C1583" s="4">
        <v>44151</v>
      </c>
      <c r="D1583" s="11">
        <f>+VLOOKUP(A1583,Codigos_mercados_mayoristas[],3,0)</f>
        <v>5</v>
      </c>
      <c r="E1583" s="11"/>
      <c r="F1583" s="11" t="str">
        <f>+VLOOKUP(G1583,Codigos_class_frutas[],2,0)</f>
        <v>Uva</v>
      </c>
      <c r="G1583" s="11" t="s">
        <v>295</v>
      </c>
      <c r="H1583" s="11" t="s">
        <v>298</v>
      </c>
      <c r="I1583" s="11" t="s">
        <v>19</v>
      </c>
      <c r="J1583" s="13">
        <v>68</v>
      </c>
      <c r="K1583" s="13">
        <v>35000</v>
      </c>
      <c r="L1583" s="13">
        <v>35000</v>
      </c>
      <c r="M1583" s="13">
        <v>35000</v>
      </c>
      <c r="N1583" s="11" t="s">
        <v>220</v>
      </c>
      <c r="O1583" s="14" t="s">
        <v>680</v>
      </c>
      <c r="P1583" s="2">
        <f>+Precio_diario_frutas[[#This Row],[Precio promedio ponderado]]/Q1583</f>
        <v>3500</v>
      </c>
      <c r="Q1583" s="2">
        <f>+VLOOKUP(Precio_diario_frutas[[#This Row],[Unidad de comercialización]],Codigos_kg[],2,0)</f>
        <v>10</v>
      </c>
    </row>
    <row r="1584" spans="1:17" x14ac:dyDescent="0.35">
      <c r="A1584" s="8" t="s">
        <v>170</v>
      </c>
      <c r="B1584" s="3" t="str">
        <f>+VLOOKUP(A1584,Codigos_mercados_mayoristas[],2,0)</f>
        <v>Coquimbo</v>
      </c>
      <c r="C1584" s="4">
        <v>44151</v>
      </c>
      <c r="D1584" s="3">
        <f>+VLOOKUP(A1584,Codigos_mercados_mayoristas[],3,0)</f>
        <v>4</v>
      </c>
      <c r="E1584" s="3"/>
      <c r="F1584" s="3" t="str">
        <f>+VLOOKUP(G1584,Codigos_class_frutas[],2,0)</f>
        <v>Berries</v>
      </c>
      <c r="G1584" s="3" t="s">
        <v>207</v>
      </c>
      <c r="H1584" s="3" t="s">
        <v>12</v>
      </c>
      <c r="I1584" s="3" t="s">
        <v>19</v>
      </c>
      <c r="J1584" s="2">
        <v>240</v>
      </c>
      <c r="K1584" s="2">
        <v>9000</v>
      </c>
      <c r="L1584" s="2">
        <v>8500</v>
      </c>
      <c r="M1584" s="2">
        <v>8750</v>
      </c>
      <c r="N1584" s="3" t="s">
        <v>208</v>
      </c>
      <c r="O1584" s="9" t="s">
        <v>45</v>
      </c>
      <c r="P1584" s="2">
        <f>+Precio_diario_frutas[[#This Row],[Precio promedio ponderado]]/Q1584</f>
        <v>4375</v>
      </c>
      <c r="Q1584" s="2">
        <f>+VLOOKUP(Precio_diario_frutas[[#This Row],[Unidad de comercialización]],Codigos_kg[],2,0)</f>
        <v>2</v>
      </c>
    </row>
    <row r="1585" spans="1:17" x14ac:dyDescent="0.35">
      <c r="A1585" s="8" t="s">
        <v>170</v>
      </c>
      <c r="B1585" s="3" t="str">
        <f>+VLOOKUP(A1585,Codigos_mercados_mayoristas[],2,0)</f>
        <v>Coquimbo</v>
      </c>
      <c r="C1585" s="4">
        <v>44151</v>
      </c>
      <c r="D1585" s="3">
        <f>+VLOOKUP(A1585,Codigos_mercados_mayoristas[],3,0)</f>
        <v>4</v>
      </c>
      <c r="E1585" s="3"/>
      <c r="F1585" s="3" t="str">
        <f>+VLOOKUP(G1585,Codigos_class_frutas[],2,0)</f>
        <v>Frutos de hueso (carozo)</v>
      </c>
      <c r="G1585" s="3" t="s">
        <v>281</v>
      </c>
      <c r="H1585" s="3" t="s">
        <v>663</v>
      </c>
      <c r="I1585" s="3" t="s">
        <v>19</v>
      </c>
      <c r="J1585" s="2">
        <v>300</v>
      </c>
      <c r="K1585" s="2">
        <v>20000</v>
      </c>
      <c r="L1585" s="2">
        <v>19000</v>
      </c>
      <c r="M1585" s="2">
        <v>19500</v>
      </c>
      <c r="N1585" s="3" t="s">
        <v>283</v>
      </c>
      <c r="O1585" s="9" t="s">
        <v>123</v>
      </c>
      <c r="P1585" s="2">
        <f>+Precio_diario_frutas[[#This Row],[Precio promedio ponderado]]/Q1585</f>
        <v>3900</v>
      </c>
      <c r="Q1585" s="2">
        <f>+VLOOKUP(Precio_diario_frutas[[#This Row],[Unidad de comercialización]],Codigos_kg[],2,0)</f>
        <v>5</v>
      </c>
    </row>
    <row r="1586" spans="1:17" x14ac:dyDescent="0.35">
      <c r="A1586" s="8" t="s">
        <v>170</v>
      </c>
      <c r="B1586" s="3" t="str">
        <f>+VLOOKUP(A1586,Codigos_mercados_mayoristas[],2,0)</f>
        <v>Coquimbo</v>
      </c>
      <c r="C1586" s="4">
        <v>44151</v>
      </c>
      <c r="D1586" s="3">
        <f>+VLOOKUP(A1586,Codigos_mercados_mayoristas[],3,0)</f>
        <v>4</v>
      </c>
      <c r="E1586" s="3"/>
      <c r="F1586" s="3" t="str">
        <f>+VLOOKUP(G1586,Codigos_class_frutas[],2,0)</f>
        <v>Frutos de hueso (carozo)</v>
      </c>
      <c r="G1586" s="3" t="s">
        <v>281</v>
      </c>
      <c r="H1586" s="3" t="s">
        <v>663</v>
      </c>
      <c r="I1586" s="3" t="s">
        <v>13</v>
      </c>
      <c r="J1586" s="2">
        <v>240</v>
      </c>
      <c r="K1586" s="2">
        <v>16000</v>
      </c>
      <c r="L1586" s="2">
        <v>15000</v>
      </c>
      <c r="M1586" s="2">
        <v>15500</v>
      </c>
      <c r="N1586" s="3" t="s">
        <v>283</v>
      </c>
      <c r="O1586" s="9" t="s">
        <v>123</v>
      </c>
      <c r="P1586" s="2">
        <f>+Precio_diario_frutas[[#This Row],[Precio promedio ponderado]]/Q1586</f>
        <v>3100</v>
      </c>
      <c r="Q1586" s="2">
        <f>+VLOOKUP(Precio_diario_frutas[[#This Row],[Unidad de comercialización]],Codigos_kg[],2,0)</f>
        <v>5</v>
      </c>
    </row>
    <row r="1587" spans="1:17" x14ac:dyDescent="0.35">
      <c r="A1587" s="8" t="s">
        <v>170</v>
      </c>
      <c r="B1587" s="3" t="str">
        <f>+VLOOKUP(A1587,Codigos_mercados_mayoristas[],2,0)</f>
        <v>Coquimbo</v>
      </c>
      <c r="C1587" s="4">
        <v>44151</v>
      </c>
      <c r="D1587" s="3">
        <f>+VLOOKUP(A1587,Codigos_mercados_mayoristas[],3,0)</f>
        <v>4</v>
      </c>
      <c r="E1587" s="3"/>
      <c r="F1587" s="3" t="str">
        <f>+VLOOKUP(G1587,Codigos_class_frutas[],2,0)</f>
        <v>Otros</v>
      </c>
      <c r="G1587" s="3" t="s">
        <v>209</v>
      </c>
      <c r="H1587" s="3" t="s">
        <v>210</v>
      </c>
      <c r="I1587" s="3" t="s">
        <v>200</v>
      </c>
      <c r="J1587" s="2">
        <v>240</v>
      </c>
      <c r="K1587" s="2">
        <v>15000</v>
      </c>
      <c r="L1587" s="2">
        <v>14500</v>
      </c>
      <c r="M1587" s="2">
        <v>14750</v>
      </c>
      <c r="N1587" s="3" t="s">
        <v>211</v>
      </c>
      <c r="O1587" s="9" t="s">
        <v>45</v>
      </c>
      <c r="P1587" s="2">
        <f>+Precio_diario_frutas[[#This Row],[Precio promedio ponderado]]/Q1587</f>
        <v>1843.75</v>
      </c>
      <c r="Q1587" s="2">
        <f>+VLOOKUP(Precio_diario_frutas[[#This Row],[Unidad de comercialización]],Codigos_kg[],2,0)</f>
        <v>8</v>
      </c>
    </row>
    <row r="1588" spans="1:17" x14ac:dyDescent="0.35">
      <c r="A1588" s="8" t="s">
        <v>170</v>
      </c>
      <c r="B1588" s="3" t="str">
        <f>+VLOOKUP(A1588,Codigos_mercados_mayoristas[],2,0)</f>
        <v>Coquimbo</v>
      </c>
      <c r="C1588" s="4">
        <v>44151</v>
      </c>
      <c r="D1588" s="3">
        <f>+VLOOKUP(A1588,Codigos_mercados_mayoristas[],3,0)</f>
        <v>4</v>
      </c>
      <c r="E1588" s="3"/>
      <c r="F1588" s="3" t="str">
        <f>+VLOOKUP(G1588,Codigos_class_frutas[],2,0)</f>
        <v>Otros</v>
      </c>
      <c r="G1588" s="3" t="s">
        <v>209</v>
      </c>
      <c r="H1588" s="3" t="s">
        <v>210</v>
      </c>
      <c r="I1588" s="3" t="s">
        <v>19</v>
      </c>
      <c r="J1588" s="2">
        <v>400</v>
      </c>
      <c r="K1588" s="2">
        <v>13000</v>
      </c>
      <c r="L1588" s="2">
        <v>12500</v>
      </c>
      <c r="M1588" s="2">
        <v>12688</v>
      </c>
      <c r="N1588" s="3" t="s">
        <v>211</v>
      </c>
      <c r="O1588" s="9" t="s">
        <v>45</v>
      </c>
      <c r="P1588" s="2">
        <f>+Precio_diario_frutas[[#This Row],[Precio promedio ponderado]]/Q1588</f>
        <v>1586</v>
      </c>
      <c r="Q1588" s="2">
        <f>+VLOOKUP(Precio_diario_frutas[[#This Row],[Unidad de comercialización]],Codigos_kg[],2,0)</f>
        <v>8</v>
      </c>
    </row>
    <row r="1589" spans="1:17" x14ac:dyDescent="0.35">
      <c r="A1589" s="8" t="s">
        <v>170</v>
      </c>
      <c r="B1589" s="3" t="str">
        <f>+VLOOKUP(A1589,Codigos_mercados_mayoristas[],2,0)</f>
        <v>Coquimbo</v>
      </c>
      <c r="C1589" s="4">
        <v>44151</v>
      </c>
      <c r="D1589" s="3">
        <f>+VLOOKUP(A1589,Codigos_mercados_mayoristas[],3,0)</f>
        <v>4</v>
      </c>
      <c r="E1589" s="3"/>
      <c r="F1589" s="3" t="str">
        <f>+VLOOKUP(G1589,Codigos_class_frutas[],2,0)</f>
        <v>Otros</v>
      </c>
      <c r="G1589" s="3" t="s">
        <v>209</v>
      </c>
      <c r="H1589" s="3" t="s">
        <v>210</v>
      </c>
      <c r="I1589" s="3" t="s">
        <v>13</v>
      </c>
      <c r="J1589" s="2">
        <v>300</v>
      </c>
      <c r="K1589" s="2">
        <v>10000</v>
      </c>
      <c r="L1589" s="2">
        <v>9500</v>
      </c>
      <c r="M1589" s="2">
        <v>9750</v>
      </c>
      <c r="N1589" s="3" t="s">
        <v>211</v>
      </c>
      <c r="O1589" s="9" t="s">
        <v>45</v>
      </c>
      <c r="P1589" s="2">
        <f>+Precio_diario_frutas[[#This Row],[Precio promedio ponderado]]/Q1589</f>
        <v>1218.75</v>
      </c>
      <c r="Q1589" s="2">
        <f>+VLOOKUP(Precio_diario_frutas[[#This Row],[Unidad de comercialización]],Codigos_kg[],2,0)</f>
        <v>8</v>
      </c>
    </row>
    <row r="1590" spans="1:17" x14ac:dyDescent="0.35">
      <c r="A1590" s="8" t="s">
        <v>170</v>
      </c>
      <c r="B1590" s="3" t="str">
        <f>+VLOOKUP(A1590,Codigos_mercados_mayoristas[],2,0)</f>
        <v>Coquimbo</v>
      </c>
      <c r="C1590" s="4">
        <v>44151</v>
      </c>
      <c r="D1590" s="3">
        <f>+VLOOKUP(A1590,Codigos_mercados_mayoristas[],3,0)</f>
        <v>4</v>
      </c>
      <c r="E1590" s="3"/>
      <c r="F1590" s="3" t="str">
        <f>+VLOOKUP(G1590,Codigos_class_frutas[],2,0)</f>
        <v>Berries</v>
      </c>
      <c r="G1590" s="3" t="s">
        <v>212</v>
      </c>
      <c r="H1590" s="3" t="s">
        <v>12</v>
      </c>
      <c r="I1590" s="3" t="s">
        <v>200</v>
      </c>
      <c r="J1590" s="2">
        <v>300</v>
      </c>
      <c r="K1590" s="2">
        <v>16000</v>
      </c>
      <c r="L1590" s="2">
        <v>15000</v>
      </c>
      <c r="M1590" s="2">
        <v>15500</v>
      </c>
      <c r="N1590" s="3" t="s">
        <v>213</v>
      </c>
      <c r="O1590" s="9" t="s">
        <v>155</v>
      </c>
      <c r="P1590" s="2">
        <f>+Precio_diario_frutas[[#This Row],[Precio promedio ponderado]]/Q1590</f>
        <v>2214.2857142857142</v>
      </c>
      <c r="Q1590" s="2">
        <f>+VLOOKUP(Precio_diario_frutas[[#This Row],[Unidad de comercialización]],Codigos_kg[],2,0)</f>
        <v>7</v>
      </c>
    </row>
    <row r="1591" spans="1:17" x14ac:dyDescent="0.35">
      <c r="A1591" s="8" t="s">
        <v>170</v>
      </c>
      <c r="B1591" s="3" t="str">
        <f>+VLOOKUP(A1591,Codigos_mercados_mayoristas[],2,0)</f>
        <v>Coquimbo</v>
      </c>
      <c r="C1591" s="4">
        <v>44151</v>
      </c>
      <c r="D1591" s="3">
        <f>+VLOOKUP(A1591,Codigos_mercados_mayoristas[],3,0)</f>
        <v>4</v>
      </c>
      <c r="E1591" s="3"/>
      <c r="F1591" s="3" t="str">
        <f>+VLOOKUP(G1591,Codigos_class_frutas[],2,0)</f>
        <v>Berries</v>
      </c>
      <c r="G1591" s="3" t="s">
        <v>212</v>
      </c>
      <c r="H1591" s="3" t="s">
        <v>12</v>
      </c>
      <c r="I1591" s="3" t="s">
        <v>19</v>
      </c>
      <c r="J1591" s="2">
        <v>300</v>
      </c>
      <c r="K1591" s="2">
        <v>14000</v>
      </c>
      <c r="L1591" s="2">
        <v>13500</v>
      </c>
      <c r="M1591" s="2">
        <v>13750</v>
      </c>
      <c r="N1591" s="3" t="s">
        <v>213</v>
      </c>
      <c r="O1591" s="9" t="s">
        <v>155</v>
      </c>
      <c r="P1591" s="2">
        <f>+Precio_diario_frutas[[#This Row],[Precio promedio ponderado]]/Q1591</f>
        <v>1964.2857142857142</v>
      </c>
      <c r="Q1591" s="2">
        <f>+VLOOKUP(Precio_diario_frutas[[#This Row],[Unidad de comercialización]],Codigos_kg[],2,0)</f>
        <v>7</v>
      </c>
    </row>
    <row r="1592" spans="1:17" x14ac:dyDescent="0.35">
      <c r="A1592" s="8" t="s">
        <v>170</v>
      </c>
      <c r="B1592" s="3" t="str">
        <f>+VLOOKUP(A1592,Codigos_mercados_mayoristas[],2,0)</f>
        <v>Coquimbo</v>
      </c>
      <c r="C1592" s="4">
        <v>44151</v>
      </c>
      <c r="D1592" s="3">
        <f>+VLOOKUP(A1592,Codigos_mercados_mayoristas[],3,0)</f>
        <v>4</v>
      </c>
      <c r="E1592" s="3"/>
      <c r="F1592" s="3" t="str">
        <f>+VLOOKUP(G1592,Codigos_class_frutas[],2,0)</f>
        <v>Berries</v>
      </c>
      <c r="G1592" s="3" t="s">
        <v>212</v>
      </c>
      <c r="H1592" s="3" t="s">
        <v>12</v>
      </c>
      <c r="I1592" s="3" t="s">
        <v>13</v>
      </c>
      <c r="J1592" s="2">
        <v>240</v>
      </c>
      <c r="K1592" s="2">
        <v>11000</v>
      </c>
      <c r="L1592" s="2">
        <v>10500</v>
      </c>
      <c r="M1592" s="2">
        <v>10750</v>
      </c>
      <c r="N1592" s="3" t="s">
        <v>213</v>
      </c>
      <c r="O1592" s="9" t="s">
        <v>155</v>
      </c>
      <c r="P1592" s="2">
        <f>+Precio_diario_frutas[[#This Row],[Precio promedio ponderado]]/Q1592</f>
        <v>1535.7142857142858</v>
      </c>
      <c r="Q1592" s="2">
        <f>+VLOOKUP(Precio_diario_frutas[[#This Row],[Unidad de comercialización]],Codigos_kg[],2,0)</f>
        <v>7</v>
      </c>
    </row>
    <row r="1593" spans="1:17" x14ac:dyDescent="0.35">
      <c r="A1593" s="8" t="s">
        <v>170</v>
      </c>
      <c r="B1593" s="3" t="str">
        <f>+VLOOKUP(A1593,Codigos_mercados_mayoristas[],2,0)</f>
        <v>Coquimbo</v>
      </c>
      <c r="C1593" s="4">
        <v>44151</v>
      </c>
      <c r="D1593" s="3">
        <f>+VLOOKUP(A1593,Codigos_mercados_mayoristas[],3,0)</f>
        <v>4</v>
      </c>
      <c r="E1593" s="3"/>
      <c r="F1593" s="3" t="str">
        <f>+VLOOKUP(G1593,Codigos_class_frutas[],2,0)</f>
        <v>Berries</v>
      </c>
      <c r="G1593" s="3" t="s">
        <v>249</v>
      </c>
      <c r="H1593" s="3" t="s">
        <v>250</v>
      </c>
      <c r="I1593" s="3" t="s">
        <v>19</v>
      </c>
      <c r="J1593" s="2">
        <v>10</v>
      </c>
      <c r="K1593" s="2">
        <v>620000</v>
      </c>
      <c r="L1593" s="2">
        <v>615000</v>
      </c>
      <c r="M1593" s="2">
        <v>617500</v>
      </c>
      <c r="N1593" s="3" t="s">
        <v>270</v>
      </c>
      <c r="O1593" s="9" t="s">
        <v>123</v>
      </c>
      <c r="P1593" s="2">
        <f>+Precio_diario_frutas[[#This Row],[Precio promedio ponderado]]/Q1593</f>
        <v>1372.2222222222222</v>
      </c>
      <c r="Q1593" s="2">
        <f>+VLOOKUP(Precio_diario_frutas[[#This Row],[Unidad de comercialización]],Codigos_kg[],2,0)</f>
        <v>450</v>
      </c>
    </row>
    <row r="1594" spans="1:17" x14ac:dyDescent="0.35">
      <c r="A1594" s="8" t="s">
        <v>170</v>
      </c>
      <c r="B1594" s="3" t="str">
        <f>+VLOOKUP(A1594,Codigos_mercados_mayoristas[],2,0)</f>
        <v>Coquimbo</v>
      </c>
      <c r="C1594" s="4">
        <v>44151</v>
      </c>
      <c r="D1594" s="3">
        <f>+VLOOKUP(A1594,Codigos_mercados_mayoristas[],3,0)</f>
        <v>4</v>
      </c>
      <c r="E1594" s="3"/>
      <c r="F1594" s="3" t="str">
        <f>+VLOOKUP(G1594,Codigos_class_frutas[],2,0)</f>
        <v>Cítricos</v>
      </c>
      <c r="G1594" s="3" t="s">
        <v>214</v>
      </c>
      <c r="H1594" s="3" t="s">
        <v>12</v>
      </c>
      <c r="I1594" s="3" t="s">
        <v>215</v>
      </c>
      <c r="J1594" s="2">
        <v>480</v>
      </c>
      <c r="K1594" s="2">
        <v>7000</v>
      </c>
      <c r="L1594" s="2">
        <v>6800</v>
      </c>
      <c r="M1594" s="2">
        <v>6900</v>
      </c>
      <c r="N1594" s="3" t="s">
        <v>121</v>
      </c>
      <c r="O1594" s="9" t="s">
        <v>45</v>
      </c>
      <c r="P1594" s="2">
        <f>+Precio_diario_frutas[[#This Row],[Precio promedio ponderado]]/Q1594</f>
        <v>383.33333333333331</v>
      </c>
      <c r="Q1594" s="2">
        <f>+VLOOKUP(Precio_diario_frutas[[#This Row],[Unidad de comercialización]],Codigos_kg[],2,0)</f>
        <v>18</v>
      </c>
    </row>
    <row r="1595" spans="1:17" x14ac:dyDescent="0.35">
      <c r="A1595" s="8" t="s">
        <v>170</v>
      </c>
      <c r="B1595" s="3" t="str">
        <f>+VLOOKUP(A1595,Codigos_mercados_mayoristas[],2,0)</f>
        <v>Coquimbo</v>
      </c>
      <c r="C1595" s="4">
        <v>44151</v>
      </c>
      <c r="D1595" s="3">
        <f>+VLOOKUP(A1595,Codigos_mercados_mayoristas[],3,0)</f>
        <v>4</v>
      </c>
      <c r="E1595" s="3"/>
      <c r="F1595" s="3" t="str">
        <f>+VLOOKUP(G1595,Codigos_class_frutas[],2,0)</f>
        <v>Cítricos</v>
      </c>
      <c r="G1595" s="3" t="s">
        <v>214</v>
      </c>
      <c r="H1595" s="3" t="s">
        <v>12</v>
      </c>
      <c r="I1595" s="3" t="s">
        <v>215</v>
      </c>
      <c r="J1595" s="2">
        <v>580</v>
      </c>
      <c r="K1595" s="2">
        <v>7000</v>
      </c>
      <c r="L1595" s="2">
        <v>6800</v>
      </c>
      <c r="M1595" s="2">
        <v>6900</v>
      </c>
      <c r="N1595" s="3" t="s">
        <v>121</v>
      </c>
      <c r="O1595" s="9" t="s">
        <v>139</v>
      </c>
      <c r="P1595" s="2">
        <f>+Precio_diario_frutas[[#This Row],[Precio promedio ponderado]]/Q1595</f>
        <v>383.33333333333331</v>
      </c>
      <c r="Q1595" s="2">
        <f>+VLOOKUP(Precio_diario_frutas[[#This Row],[Unidad de comercialización]],Codigos_kg[],2,0)</f>
        <v>18</v>
      </c>
    </row>
    <row r="1596" spans="1:17" x14ac:dyDescent="0.35">
      <c r="A1596" s="8" t="s">
        <v>170</v>
      </c>
      <c r="B1596" s="3" t="str">
        <f>+VLOOKUP(A1596,Codigos_mercados_mayoristas[],2,0)</f>
        <v>Coquimbo</v>
      </c>
      <c r="C1596" s="4">
        <v>44151</v>
      </c>
      <c r="D1596" s="3">
        <f>+VLOOKUP(A1596,Codigos_mercados_mayoristas[],3,0)</f>
        <v>4</v>
      </c>
      <c r="E1596" s="3"/>
      <c r="F1596" s="3" t="str">
        <f>+VLOOKUP(G1596,Codigos_class_frutas[],2,0)</f>
        <v>Cítricos</v>
      </c>
      <c r="G1596" s="3" t="s">
        <v>214</v>
      </c>
      <c r="H1596" s="3" t="s">
        <v>12</v>
      </c>
      <c r="I1596" s="3" t="s">
        <v>216</v>
      </c>
      <c r="J1596" s="2">
        <v>450</v>
      </c>
      <c r="K1596" s="2">
        <v>5000</v>
      </c>
      <c r="L1596" s="2">
        <v>4800</v>
      </c>
      <c r="M1596" s="2">
        <v>4900</v>
      </c>
      <c r="N1596" s="3" t="s">
        <v>121</v>
      </c>
      <c r="O1596" s="9" t="s">
        <v>45</v>
      </c>
      <c r="P1596" s="2">
        <f>+Precio_diario_frutas[[#This Row],[Precio promedio ponderado]]/Q1596</f>
        <v>272.22222222222223</v>
      </c>
      <c r="Q1596" s="2">
        <f>+VLOOKUP(Precio_diario_frutas[[#This Row],[Unidad de comercialización]],Codigos_kg[],2,0)</f>
        <v>18</v>
      </c>
    </row>
    <row r="1597" spans="1:17" x14ac:dyDescent="0.35">
      <c r="A1597" s="8" t="s">
        <v>170</v>
      </c>
      <c r="B1597" s="3" t="str">
        <f>+VLOOKUP(A1597,Codigos_mercados_mayoristas[],2,0)</f>
        <v>Coquimbo</v>
      </c>
      <c r="C1597" s="4">
        <v>44151</v>
      </c>
      <c r="D1597" s="3">
        <f>+VLOOKUP(A1597,Codigos_mercados_mayoristas[],3,0)</f>
        <v>4</v>
      </c>
      <c r="E1597" s="3"/>
      <c r="F1597" s="3" t="str">
        <f>+VLOOKUP(G1597,Codigos_class_frutas[],2,0)</f>
        <v>Cítricos</v>
      </c>
      <c r="G1597" s="3" t="s">
        <v>214</v>
      </c>
      <c r="H1597" s="3" t="s">
        <v>12</v>
      </c>
      <c r="I1597" s="3" t="s">
        <v>216</v>
      </c>
      <c r="J1597" s="2">
        <v>540</v>
      </c>
      <c r="K1597" s="2">
        <v>5000</v>
      </c>
      <c r="L1597" s="2">
        <v>4800</v>
      </c>
      <c r="M1597" s="2">
        <v>4900</v>
      </c>
      <c r="N1597" s="3" t="s">
        <v>121</v>
      </c>
      <c r="O1597" s="9" t="s">
        <v>139</v>
      </c>
      <c r="P1597" s="2">
        <f>+Precio_diario_frutas[[#This Row],[Precio promedio ponderado]]/Q1597</f>
        <v>272.22222222222223</v>
      </c>
      <c r="Q1597" s="2">
        <f>+VLOOKUP(Precio_diario_frutas[[#This Row],[Unidad de comercialización]],Codigos_kg[],2,0)</f>
        <v>18</v>
      </c>
    </row>
    <row r="1598" spans="1:17" x14ac:dyDescent="0.35">
      <c r="A1598" s="8" t="s">
        <v>170</v>
      </c>
      <c r="B1598" s="3" t="str">
        <f>+VLOOKUP(A1598,Codigos_mercados_mayoristas[],2,0)</f>
        <v>Coquimbo</v>
      </c>
      <c r="C1598" s="4">
        <v>44151</v>
      </c>
      <c r="D1598" s="3">
        <f>+VLOOKUP(A1598,Codigos_mercados_mayoristas[],3,0)</f>
        <v>4</v>
      </c>
      <c r="E1598" s="3"/>
      <c r="F1598" s="3" t="str">
        <f>+VLOOKUP(G1598,Codigos_class_frutas[],2,0)</f>
        <v>Cítricos</v>
      </c>
      <c r="G1598" s="3" t="s">
        <v>214</v>
      </c>
      <c r="H1598" s="3" t="s">
        <v>12</v>
      </c>
      <c r="I1598" s="3" t="s">
        <v>217</v>
      </c>
      <c r="J1598" s="2">
        <v>390</v>
      </c>
      <c r="K1598" s="2">
        <v>4000</v>
      </c>
      <c r="L1598" s="2">
        <v>3800</v>
      </c>
      <c r="M1598" s="2">
        <v>3900</v>
      </c>
      <c r="N1598" s="3" t="s">
        <v>121</v>
      </c>
      <c r="O1598" s="9" t="s">
        <v>45</v>
      </c>
      <c r="P1598" s="2">
        <f>+Precio_diario_frutas[[#This Row],[Precio promedio ponderado]]/Q1598</f>
        <v>216.66666666666666</v>
      </c>
      <c r="Q1598" s="2">
        <f>+VLOOKUP(Precio_diario_frutas[[#This Row],[Unidad de comercialización]],Codigos_kg[],2,0)</f>
        <v>18</v>
      </c>
    </row>
    <row r="1599" spans="1:17" x14ac:dyDescent="0.35">
      <c r="A1599" s="8" t="s">
        <v>170</v>
      </c>
      <c r="B1599" s="3" t="str">
        <f>+VLOOKUP(A1599,Codigos_mercados_mayoristas[],2,0)</f>
        <v>Coquimbo</v>
      </c>
      <c r="C1599" s="4">
        <v>44151</v>
      </c>
      <c r="D1599" s="3">
        <f>+VLOOKUP(A1599,Codigos_mercados_mayoristas[],3,0)</f>
        <v>4</v>
      </c>
      <c r="E1599" s="3"/>
      <c r="F1599" s="3" t="str">
        <f>+VLOOKUP(G1599,Codigos_class_frutas[],2,0)</f>
        <v>Cítricos</v>
      </c>
      <c r="G1599" s="3" t="s">
        <v>214</v>
      </c>
      <c r="H1599" s="3" t="s">
        <v>12</v>
      </c>
      <c r="I1599" s="3" t="s">
        <v>217</v>
      </c>
      <c r="J1599" s="2">
        <v>420</v>
      </c>
      <c r="K1599" s="2">
        <v>4000</v>
      </c>
      <c r="L1599" s="2">
        <v>3800</v>
      </c>
      <c r="M1599" s="2">
        <v>3900</v>
      </c>
      <c r="N1599" s="3" t="s">
        <v>121</v>
      </c>
      <c r="O1599" s="9" t="s">
        <v>139</v>
      </c>
      <c r="P1599" s="2">
        <f>+Precio_diario_frutas[[#This Row],[Precio promedio ponderado]]/Q1599</f>
        <v>216.66666666666666</v>
      </c>
      <c r="Q1599" s="2">
        <f>+VLOOKUP(Precio_diario_frutas[[#This Row],[Unidad de comercialización]],Codigos_kg[],2,0)</f>
        <v>18</v>
      </c>
    </row>
    <row r="1600" spans="1:17" x14ac:dyDescent="0.35">
      <c r="A1600" s="8" t="s">
        <v>170</v>
      </c>
      <c r="B1600" s="3" t="str">
        <f>+VLOOKUP(A1600,Codigos_mercados_mayoristas[],2,0)</f>
        <v>Coquimbo</v>
      </c>
      <c r="C1600" s="4">
        <v>44151</v>
      </c>
      <c r="D1600" s="3">
        <f>+VLOOKUP(A1600,Codigos_mercados_mayoristas[],3,0)</f>
        <v>4</v>
      </c>
      <c r="E1600" s="3"/>
      <c r="F1600" s="3" t="str">
        <f>+VLOOKUP(G1600,Codigos_class_frutas[],2,0)</f>
        <v>Cítricos</v>
      </c>
      <c r="G1600" s="3" t="s">
        <v>218</v>
      </c>
      <c r="H1600" s="3" t="s">
        <v>219</v>
      </c>
      <c r="I1600" s="3" t="s">
        <v>200</v>
      </c>
      <c r="J1600" s="2">
        <v>240</v>
      </c>
      <c r="K1600" s="2">
        <v>7000</v>
      </c>
      <c r="L1600" s="2">
        <v>6500</v>
      </c>
      <c r="M1600" s="2">
        <v>6750</v>
      </c>
      <c r="N1600" s="3" t="s">
        <v>220</v>
      </c>
      <c r="O1600" s="9" t="s">
        <v>45</v>
      </c>
      <c r="P1600" s="2">
        <f>+Precio_diario_frutas[[#This Row],[Precio promedio ponderado]]/Q1600</f>
        <v>675</v>
      </c>
      <c r="Q1600" s="2">
        <f>+VLOOKUP(Precio_diario_frutas[[#This Row],[Unidad de comercialización]],Codigos_kg[],2,0)</f>
        <v>10</v>
      </c>
    </row>
    <row r="1601" spans="1:17" x14ac:dyDescent="0.35">
      <c r="A1601" s="8" t="s">
        <v>170</v>
      </c>
      <c r="B1601" s="3" t="str">
        <f>+VLOOKUP(A1601,Codigos_mercados_mayoristas[],2,0)</f>
        <v>Coquimbo</v>
      </c>
      <c r="C1601" s="4">
        <v>44151</v>
      </c>
      <c r="D1601" s="3">
        <f>+VLOOKUP(A1601,Codigos_mercados_mayoristas[],3,0)</f>
        <v>4</v>
      </c>
      <c r="E1601" s="3"/>
      <c r="F1601" s="3" t="str">
        <f>+VLOOKUP(G1601,Codigos_class_frutas[],2,0)</f>
        <v>Cítricos</v>
      </c>
      <c r="G1601" s="3" t="s">
        <v>218</v>
      </c>
      <c r="H1601" s="3" t="s">
        <v>219</v>
      </c>
      <c r="I1601" s="3" t="s">
        <v>19</v>
      </c>
      <c r="J1601" s="2">
        <v>300</v>
      </c>
      <c r="K1601" s="2">
        <v>6000</v>
      </c>
      <c r="L1601" s="2">
        <v>5500</v>
      </c>
      <c r="M1601" s="2">
        <v>5750</v>
      </c>
      <c r="N1601" s="3" t="s">
        <v>220</v>
      </c>
      <c r="O1601" s="9" t="s">
        <v>45</v>
      </c>
      <c r="P1601" s="2">
        <f>+Precio_diario_frutas[[#This Row],[Precio promedio ponderado]]/Q1601</f>
        <v>575</v>
      </c>
      <c r="Q1601" s="2">
        <f>+VLOOKUP(Precio_diario_frutas[[#This Row],[Unidad de comercialización]],Codigos_kg[],2,0)</f>
        <v>10</v>
      </c>
    </row>
    <row r="1602" spans="1:17" x14ac:dyDescent="0.35">
      <c r="A1602" s="8" t="s">
        <v>170</v>
      </c>
      <c r="B1602" s="3" t="str">
        <f>+VLOOKUP(A1602,Codigos_mercados_mayoristas[],2,0)</f>
        <v>Coquimbo</v>
      </c>
      <c r="C1602" s="4">
        <v>44151</v>
      </c>
      <c r="D1602" s="3">
        <f>+VLOOKUP(A1602,Codigos_mercados_mayoristas[],3,0)</f>
        <v>4</v>
      </c>
      <c r="E1602" s="3"/>
      <c r="F1602" s="3" t="str">
        <f>+VLOOKUP(G1602,Codigos_class_frutas[],2,0)</f>
        <v>Cítricos</v>
      </c>
      <c r="G1602" s="3" t="s">
        <v>218</v>
      </c>
      <c r="H1602" s="3" t="s">
        <v>219</v>
      </c>
      <c r="I1602" s="3" t="s">
        <v>13</v>
      </c>
      <c r="J1602" s="2">
        <v>300</v>
      </c>
      <c r="K1602" s="2">
        <v>5000</v>
      </c>
      <c r="L1602" s="2">
        <v>4500</v>
      </c>
      <c r="M1602" s="2">
        <v>4750</v>
      </c>
      <c r="N1602" s="3" t="s">
        <v>220</v>
      </c>
      <c r="O1602" s="9" t="s">
        <v>45</v>
      </c>
      <c r="P1602" s="2">
        <f>+Precio_diario_frutas[[#This Row],[Precio promedio ponderado]]/Q1602</f>
        <v>475</v>
      </c>
      <c r="Q1602" s="2">
        <f>+VLOOKUP(Precio_diario_frutas[[#This Row],[Unidad de comercialización]],Codigos_kg[],2,0)</f>
        <v>10</v>
      </c>
    </row>
    <row r="1603" spans="1:17" x14ac:dyDescent="0.35">
      <c r="A1603" s="8" t="s">
        <v>170</v>
      </c>
      <c r="B1603" s="3" t="str">
        <f>+VLOOKUP(A1603,Codigos_mercados_mayoristas[],2,0)</f>
        <v>Coquimbo</v>
      </c>
      <c r="C1603" s="4">
        <v>44151</v>
      </c>
      <c r="D1603" s="3">
        <f>+VLOOKUP(A1603,Codigos_mercados_mayoristas[],3,0)</f>
        <v>4</v>
      </c>
      <c r="E1603" s="3"/>
      <c r="F1603" s="3" t="str">
        <f>+VLOOKUP(G1603,Codigos_class_frutas[],2,0)</f>
        <v>Cítricos</v>
      </c>
      <c r="G1603" s="3" t="s">
        <v>218</v>
      </c>
      <c r="H1603" s="3" t="s">
        <v>219</v>
      </c>
      <c r="I1603" s="3" t="s">
        <v>16</v>
      </c>
      <c r="J1603" s="2">
        <v>240</v>
      </c>
      <c r="K1603" s="2">
        <v>4000</v>
      </c>
      <c r="L1603" s="2">
        <v>3500</v>
      </c>
      <c r="M1603" s="2">
        <v>3750</v>
      </c>
      <c r="N1603" s="3" t="s">
        <v>220</v>
      </c>
      <c r="O1603" s="9" t="s">
        <v>45</v>
      </c>
      <c r="P1603" s="2">
        <f>+Precio_diario_frutas[[#This Row],[Precio promedio ponderado]]/Q1603</f>
        <v>375</v>
      </c>
      <c r="Q1603" s="2">
        <f>+VLOOKUP(Precio_diario_frutas[[#This Row],[Unidad de comercialización]],Codigos_kg[],2,0)</f>
        <v>10</v>
      </c>
    </row>
    <row r="1604" spans="1:17" x14ac:dyDescent="0.35">
      <c r="A1604" s="8" t="s">
        <v>170</v>
      </c>
      <c r="B1604" s="3" t="str">
        <f>+VLOOKUP(A1604,Codigos_mercados_mayoristas[],2,0)</f>
        <v>Coquimbo</v>
      </c>
      <c r="C1604" s="4">
        <v>44151</v>
      </c>
      <c r="D1604" s="3">
        <f>+VLOOKUP(A1604,Codigos_mercados_mayoristas[],3,0)</f>
        <v>4</v>
      </c>
      <c r="E1604" s="3"/>
      <c r="F1604" s="3" t="str">
        <f>+VLOOKUP(G1604,Codigos_class_frutas[],2,0)</f>
        <v>Tropicales y subtropicales</v>
      </c>
      <c r="G1604" s="3" t="s">
        <v>229</v>
      </c>
      <c r="H1604" s="3" t="s">
        <v>12</v>
      </c>
      <c r="I1604" s="3" t="s">
        <v>200</v>
      </c>
      <c r="J1604" s="2">
        <v>512</v>
      </c>
      <c r="K1604" s="2">
        <v>7000</v>
      </c>
      <c r="L1604" s="2">
        <v>6500</v>
      </c>
      <c r="M1604" s="2">
        <v>6750</v>
      </c>
      <c r="N1604" s="3" t="s">
        <v>230</v>
      </c>
      <c r="O1604" s="9" t="s">
        <v>34</v>
      </c>
      <c r="P1604" s="2">
        <f>+Precio_diario_frutas[[#This Row],[Precio promedio ponderado]]/Q1604</f>
        <v>1687.5</v>
      </c>
      <c r="Q1604" s="2">
        <f>+VLOOKUP(Precio_diario_frutas[[#This Row],[Unidad de comercialización]],Codigos_kg[],2,0)</f>
        <v>4</v>
      </c>
    </row>
    <row r="1605" spans="1:17" x14ac:dyDescent="0.35">
      <c r="A1605" s="8" t="s">
        <v>170</v>
      </c>
      <c r="B1605" s="3" t="str">
        <f>+VLOOKUP(A1605,Codigos_mercados_mayoristas[],2,0)</f>
        <v>Coquimbo</v>
      </c>
      <c r="C1605" s="4">
        <v>44151</v>
      </c>
      <c r="D1605" s="3">
        <f>+VLOOKUP(A1605,Codigos_mercados_mayoristas[],3,0)</f>
        <v>4</v>
      </c>
      <c r="E1605" s="3"/>
      <c r="F1605" s="3" t="str">
        <f>+VLOOKUP(G1605,Codigos_class_frutas[],2,0)</f>
        <v>Tropicales y subtropicales</v>
      </c>
      <c r="G1605" s="3" t="s">
        <v>229</v>
      </c>
      <c r="H1605" s="3" t="s">
        <v>12</v>
      </c>
      <c r="I1605" s="3" t="s">
        <v>19</v>
      </c>
      <c r="J1605" s="2">
        <v>512</v>
      </c>
      <c r="K1605" s="2">
        <v>7000</v>
      </c>
      <c r="L1605" s="2">
        <v>6500</v>
      </c>
      <c r="M1605" s="2">
        <v>6750</v>
      </c>
      <c r="N1605" s="3" t="s">
        <v>230</v>
      </c>
      <c r="O1605" s="9" t="s">
        <v>34</v>
      </c>
      <c r="P1605" s="2">
        <f>+Precio_diario_frutas[[#This Row],[Precio promedio ponderado]]/Q1605</f>
        <v>1687.5</v>
      </c>
      <c r="Q1605" s="2">
        <f>+VLOOKUP(Precio_diario_frutas[[#This Row],[Unidad de comercialización]],Codigos_kg[],2,0)</f>
        <v>4</v>
      </c>
    </row>
    <row r="1606" spans="1:17" x14ac:dyDescent="0.35">
      <c r="A1606" s="8" t="s">
        <v>170</v>
      </c>
      <c r="B1606" s="3" t="str">
        <f>+VLOOKUP(A1606,Codigos_mercados_mayoristas[],2,0)</f>
        <v>Coquimbo</v>
      </c>
      <c r="C1606" s="4">
        <v>44151</v>
      </c>
      <c r="D1606" s="3">
        <f>+VLOOKUP(A1606,Codigos_mercados_mayoristas[],3,0)</f>
        <v>4</v>
      </c>
      <c r="E1606" s="3"/>
      <c r="F1606" s="3" t="str">
        <f>+VLOOKUP(G1606,Codigos_class_frutas[],2,0)</f>
        <v>Tropicales y subtropicales</v>
      </c>
      <c r="G1606" s="3" t="s">
        <v>229</v>
      </c>
      <c r="H1606" s="3" t="s">
        <v>12</v>
      </c>
      <c r="I1606" s="3" t="s">
        <v>13</v>
      </c>
      <c r="J1606" s="2">
        <v>512</v>
      </c>
      <c r="K1606" s="2">
        <v>7000</v>
      </c>
      <c r="L1606" s="2">
        <v>6500</v>
      </c>
      <c r="M1606" s="2">
        <v>6750</v>
      </c>
      <c r="N1606" s="3" t="s">
        <v>230</v>
      </c>
      <c r="O1606" s="9" t="s">
        <v>34</v>
      </c>
      <c r="P1606" s="2">
        <f>+Precio_diario_frutas[[#This Row],[Precio promedio ponderado]]/Q1606</f>
        <v>1687.5</v>
      </c>
      <c r="Q1606" s="2">
        <f>+VLOOKUP(Precio_diario_frutas[[#This Row],[Unidad de comercialización]],Codigos_kg[],2,0)</f>
        <v>4</v>
      </c>
    </row>
    <row r="1607" spans="1:17" x14ac:dyDescent="0.35">
      <c r="A1607" s="8" t="s">
        <v>170</v>
      </c>
      <c r="B1607" s="3" t="str">
        <f>+VLOOKUP(A1607,Codigos_mercados_mayoristas[],2,0)</f>
        <v>Coquimbo</v>
      </c>
      <c r="C1607" s="4">
        <v>44151</v>
      </c>
      <c r="D1607" s="3">
        <f>+VLOOKUP(A1607,Codigos_mercados_mayoristas[],3,0)</f>
        <v>4</v>
      </c>
      <c r="E1607" s="3"/>
      <c r="F1607" s="3" t="str">
        <f>+VLOOKUP(G1607,Codigos_class_frutas[],2,0)</f>
        <v>Frutos de pepita</v>
      </c>
      <c r="G1607" s="3" t="s">
        <v>231</v>
      </c>
      <c r="H1607" s="3" t="s">
        <v>232</v>
      </c>
      <c r="I1607" s="3" t="s">
        <v>200</v>
      </c>
      <c r="J1607" s="2">
        <v>10</v>
      </c>
      <c r="K1607" s="2">
        <v>290000</v>
      </c>
      <c r="L1607" s="2">
        <v>285000</v>
      </c>
      <c r="M1607" s="2">
        <v>287500</v>
      </c>
      <c r="N1607" s="3" t="s">
        <v>223</v>
      </c>
      <c r="O1607" s="9" t="s">
        <v>123</v>
      </c>
      <c r="P1607" s="2">
        <f>+Precio_diario_frutas[[#This Row],[Precio promedio ponderado]]/Q1607</f>
        <v>718.75</v>
      </c>
      <c r="Q1607" s="2">
        <f>+VLOOKUP(Precio_diario_frutas[[#This Row],[Unidad de comercialización]],Codigos_kg[],2,0)</f>
        <v>400</v>
      </c>
    </row>
    <row r="1608" spans="1:17" x14ac:dyDescent="0.35">
      <c r="A1608" s="8" t="s">
        <v>170</v>
      </c>
      <c r="B1608" s="3" t="str">
        <f>+VLOOKUP(A1608,Codigos_mercados_mayoristas[],2,0)</f>
        <v>Coquimbo</v>
      </c>
      <c r="C1608" s="4">
        <v>44151</v>
      </c>
      <c r="D1608" s="3">
        <f>+VLOOKUP(A1608,Codigos_mercados_mayoristas[],3,0)</f>
        <v>4</v>
      </c>
      <c r="E1608" s="3"/>
      <c r="F1608" s="3" t="str">
        <f>+VLOOKUP(G1608,Codigos_class_frutas[],2,0)</f>
        <v>Frutos de pepita</v>
      </c>
      <c r="G1608" s="3" t="s">
        <v>231</v>
      </c>
      <c r="H1608" s="3" t="s">
        <v>232</v>
      </c>
      <c r="I1608" s="3" t="s">
        <v>19</v>
      </c>
      <c r="J1608" s="2">
        <v>20</v>
      </c>
      <c r="K1608" s="2">
        <v>270000</v>
      </c>
      <c r="L1608" s="2">
        <v>265000</v>
      </c>
      <c r="M1608" s="2">
        <v>267500</v>
      </c>
      <c r="N1608" s="3" t="s">
        <v>223</v>
      </c>
      <c r="O1608" s="9" t="s">
        <v>123</v>
      </c>
      <c r="P1608" s="2">
        <f>+Precio_diario_frutas[[#This Row],[Precio promedio ponderado]]/Q1608</f>
        <v>668.75</v>
      </c>
      <c r="Q1608" s="2">
        <f>+VLOOKUP(Precio_diario_frutas[[#This Row],[Unidad de comercialización]],Codigos_kg[],2,0)</f>
        <v>400</v>
      </c>
    </row>
    <row r="1609" spans="1:17" x14ac:dyDescent="0.35">
      <c r="A1609" s="8" t="s">
        <v>170</v>
      </c>
      <c r="B1609" s="3" t="str">
        <f>+VLOOKUP(A1609,Codigos_mercados_mayoristas[],2,0)</f>
        <v>Coquimbo</v>
      </c>
      <c r="C1609" s="4">
        <v>44151</v>
      </c>
      <c r="D1609" s="3">
        <f>+VLOOKUP(A1609,Codigos_mercados_mayoristas[],3,0)</f>
        <v>4</v>
      </c>
      <c r="E1609" s="3"/>
      <c r="F1609" s="3" t="str">
        <f>+VLOOKUP(G1609,Codigos_class_frutas[],2,0)</f>
        <v>Frutos de pepita</v>
      </c>
      <c r="G1609" s="3" t="s">
        <v>231</v>
      </c>
      <c r="H1609" s="3" t="s">
        <v>232</v>
      </c>
      <c r="I1609" s="3" t="s">
        <v>13</v>
      </c>
      <c r="J1609" s="2">
        <v>20</v>
      </c>
      <c r="K1609" s="2">
        <v>250000</v>
      </c>
      <c r="L1609" s="2">
        <v>245000</v>
      </c>
      <c r="M1609" s="2">
        <v>247500</v>
      </c>
      <c r="N1609" s="3" t="s">
        <v>223</v>
      </c>
      <c r="O1609" s="9" t="s">
        <v>123</v>
      </c>
      <c r="P1609" s="2">
        <f>+Precio_diario_frutas[[#This Row],[Precio promedio ponderado]]/Q1609</f>
        <v>618.75</v>
      </c>
      <c r="Q1609" s="2">
        <f>+VLOOKUP(Precio_diario_frutas[[#This Row],[Unidad de comercialización]],Codigos_kg[],2,0)</f>
        <v>400</v>
      </c>
    </row>
    <row r="1610" spans="1:17" x14ac:dyDescent="0.35">
      <c r="A1610" s="8" t="s">
        <v>170</v>
      </c>
      <c r="B1610" s="3" t="str">
        <f>+VLOOKUP(A1610,Codigos_mercados_mayoristas[],2,0)</f>
        <v>Coquimbo</v>
      </c>
      <c r="C1610" s="4">
        <v>44151</v>
      </c>
      <c r="D1610" s="3">
        <f>+VLOOKUP(A1610,Codigos_mercados_mayoristas[],3,0)</f>
        <v>4</v>
      </c>
      <c r="E1610" s="3"/>
      <c r="F1610" s="3" t="str">
        <f>+VLOOKUP(G1610,Codigos_class_frutas[],2,0)</f>
        <v>Frutos de pepita</v>
      </c>
      <c r="G1610" s="3" t="s">
        <v>231</v>
      </c>
      <c r="H1610" s="3" t="s">
        <v>236</v>
      </c>
      <c r="I1610" s="3" t="s">
        <v>200</v>
      </c>
      <c r="J1610" s="2">
        <v>10</v>
      </c>
      <c r="K1610" s="2">
        <v>280000</v>
      </c>
      <c r="L1610" s="2">
        <v>275000</v>
      </c>
      <c r="M1610" s="2">
        <v>277500</v>
      </c>
      <c r="N1610" s="3" t="s">
        <v>223</v>
      </c>
      <c r="O1610" s="9" t="s">
        <v>123</v>
      </c>
      <c r="P1610" s="2">
        <f>+Precio_diario_frutas[[#This Row],[Precio promedio ponderado]]/Q1610</f>
        <v>693.75</v>
      </c>
      <c r="Q1610" s="2">
        <f>+VLOOKUP(Precio_diario_frutas[[#This Row],[Unidad de comercialización]],Codigos_kg[],2,0)</f>
        <v>400</v>
      </c>
    </row>
    <row r="1611" spans="1:17" x14ac:dyDescent="0.35">
      <c r="A1611" s="8" t="s">
        <v>170</v>
      </c>
      <c r="B1611" s="3" t="str">
        <f>+VLOOKUP(A1611,Codigos_mercados_mayoristas[],2,0)</f>
        <v>Coquimbo</v>
      </c>
      <c r="C1611" s="4">
        <v>44151</v>
      </c>
      <c r="D1611" s="3">
        <f>+VLOOKUP(A1611,Codigos_mercados_mayoristas[],3,0)</f>
        <v>4</v>
      </c>
      <c r="E1611" s="3"/>
      <c r="F1611" s="3" t="str">
        <f>+VLOOKUP(G1611,Codigos_class_frutas[],2,0)</f>
        <v>Frutos de pepita</v>
      </c>
      <c r="G1611" s="3" t="s">
        <v>231</v>
      </c>
      <c r="H1611" s="3" t="s">
        <v>236</v>
      </c>
      <c r="I1611" s="3" t="s">
        <v>19</v>
      </c>
      <c r="J1611" s="2">
        <v>20</v>
      </c>
      <c r="K1611" s="2">
        <v>260000</v>
      </c>
      <c r="L1611" s="2">
        <v>255000</v>
      </c>
      <c r="M1611" s="2">
        <v>257500</v>
      </c>
      <c r="N1611" s="3" t="s">
        <v>223</v>
      </c>
      <c r="O1611" s="9" t="s">
        <v>123</v>
      </c>
      <c r="P1611" s="2">
        <f>+Precio_diario_frutas[[#This Row],[Precio promedio ponderado]]/Q1611</f>
        <v>643.75</v>
      </c>
      <c r="Q1611" s="2">
        <f>+VLOOKUP(Precio_diario_frutas[[#This Row],[Unidad de comercialización]],Codigos_kg[],2,0)</f>
        <v>400</v>
      </c>
    </row>
    <row r="1612" spans="1:17" x14ac:dyDescent="0.35">
      <c r="A1612" s="8" t="s">
        <v>170</v>
      </c>
      <c r="B1612" s="3" t="str">
        <f>+VLOOKUP(A1612,Codigos_mercados_mayoristas[],2,0)</f>
        <v>Coquimbo</v>
      </c>
      <c r="C1612" s="4">
        <v>44151</v>
      </c>
      <c r="D1612" s="3">
        <f>+VLOOKUP(A1612,Codigos_mercados_mayoristas[],3,0)</f>
        <v>4</v>
      </c>
      <c r="E1612" s="3"/>
      <c r="F1612" s="3" t="str">
        <f>+VLOOKUP(G1612,Codigos_class_frutas[],2,0)</f>
        <v>Frutos de pepita</v>
      </c>
      <c r="G1612" s="3" t="s">
        <v>231</v>
      </c>
      <c r="H1612" s="3" t="s">
        <v>236</v>
      </c>
      <c r="I1612" s="3" t="s">
        <v>13</v>
      </c>
      <c r="J1612" s="2">
        <v>20</v>
      </c>
      <c r="K1612" s="2">
        <v>230000</v>
      </c>
      <c r="L1612" s="2">
        <v>225000</v>
      </c>
      <c r="M1612" s="2">
        <v>227500</v>
      </c>
      <c r="N1612" s="3" t="s">
        <v>223</v>
      </c>
      <c r="O1612" s="9" t="s">
        <v>123</v>
      </c>
      <c r="P1612" s="2">
        <f>+Precio_diario_frutas[[#This Row],[Precio promedio ponderado]]/Q1612</f>
        <v>568.75</v>
      </c>
      <c r="Q1612" s="2">
        <f>+VLOOKUP(Precio_diario_frutas[[#This Row],[Unidad de comercialización]],Codigos_kg[],2,0)</f>
        <v>400</v>
      </c>
    </row>
    <row r="1613" spans="1:17" x14ac:dyDescent="0.35">
      <c r="A1613" s="8" t="s">
        <v>170</v>
      </c>
      <c r="B1613" s="3" t="str">
        <f>+VLOOKUP(A1613,Codigos_mercados_mayoristas[],2,0)</f>
        <v>Coquimbo</v>
      </c>
      <c r="C1613" s="4">
        <v>44151</v>
      </c>
      <c r="D1613" s="3">
        <f>+VLOOKUP(A1613,Codigos_mercados_mayoristas[],3,0)</f>
        <v>4</v>
      </c>
      <c r="E1613" s="3"/>
      <c r="F1613" s="3" t="str">
        <f>+VLOOKUP(G1613,Codigos_class_frutas[],2,0)</f>
        <v>Frutos de pepita</v>
      </c>
      <c r="G1613" s="3" t="s">
        <v>231</v>
      </c>
      <c r="H1613" s="3" t="s">
        <v>237</v>
      </c>
      <c r="I1613" s="3" t="s">
        <v>200</v>
      </c>
      <c r="J1613" s="2">
        <v>20</v>
      </c>
      <c r="K1613" s="2">
        <v>220000</v>
      </c>
      <c r="L1613" s="2">
        <v>215000</v>
      </c>
      <c r="M1613" s="2">
        <v>217500</v>
      </c>
      <c r="N1613" s="3" t="s">
        <v>223</v>
      </c>
      <c r="O1613" s="9" t="s">
        <v>252</v>
      </c>
      <c r="P1613" s="2">
        <f>+Precio_diario_frutas[[#This Row],[Precio promedio ponderado]]/Q1613</f>
        <v>543.75</v>
      </c>
      <c r="Q1613" s="2">
        <f>+VLOOKUP(Precio_diario_frutas[[#This Row],[Unidad de comercialización]],Codigos_kg[],2,0)</f>
        <v>400</v>
      </c>
    </row>
    <row r="1614" spans="1:17" x14ac:dyDescent="0.35">
      <c r="A1614" s="8" t="s">
        <v>170</v>
      </c>
      <c r="B1614" s="3" t="str">
        <f>+VLOOKUP(A1614,Codigos_mercados_mayoristas[],2,0)</f>
        <v>Coquimbo</v>
      </c>
      <c r="C1614" s="4">
        <v>44151</v>
      </c>
      <c r="D1614" s="3">
        <f>+VLOOKUP(A1614,Codigos_mercados_mayoristas[],3,0)</f>
        <v>4</v>
      </c>
      <c r="E1614" s="3"/>
      <c r="F1614" s="3" t="str">
        <f>+VLOOKUP(G1614,Codigos_class_frutas[],2,0)</f>
        <v>Frutos de pepita</v>
      </c>
      <c r="G1614" s="3" t="s">
        <v>231</v>
      </c>
      <c r="H1614" s="3" t="s">
        <v>237</v>
      </c>
      <c r="I1614" s="3" t="s">
        <v>19</v>
      </c>
      <c r="J1614" s="2">
        <v>20</v>
      </c>
      <c r="K1614" s="2">
        <v>200000</v>
      </c>
      <c r="L1614" s="2">
        <v>195000</v>
      </c>
      <c r="M1614" s="2">
        <v>197500</v>
      </c>
      <c r="N1614" s="3" t="s">
        <v>223</v>
      </c>
      <c r="O1614" s="9" t="s">
        <v>252</v>
      </c>
      <c r="P1614" s="2">
        <f>+Precio_diario_frutas[[#This Row],[Precio promedio ponderado]]/Q1614</f>
        <v>493.75</v>
      </c>
      <c r="Q1614" s="2">
        <f>+VLOOKUP(Precio_diario_frutas[[#This Row],[Unidad de comercialización]],Codigos_kg[],2,0)</f>
        <v>400</v>
      </c>
    </row>
    <row r="1615" spans="1:17" x14ac:dyDescent="0.35">
      <c r="A1615" s="8" t="s">
        <v>170</v>
      </c>
      <c r="B1615" s="3" t="str">
        <f>+VLOOKUP(A1615,Codigos_mercados_mayoristas[],2,0)</f>
        <v>Coquimbo</v>
      </c>
      <c r="C1615" s="4">
        <v>44151</v>
      </c>
      <c r="D1615" s="3">
        <f>+VLOOKUP(A1615,Codigos_mercados_mayoristas[],3,0)</f>
        <v>4</v>
      </c>
      <c r="E1615" s="3"/>
      <c r="F1615" s="3" t="str">
        <f>+VLOOKUP(G1615,Codigos_class_frutas[],2,0)</f>
        <v>Frutos de pepita</v>
      </c>
      <c r="G1615" s="3" t="s">
        <v>231</v>
      </c>
      <c r="H1615" s="3" t="s">
        <v>237</v>
      </c>
      <c r="I1615" s="3" t="s">
        <v>13</v>
      </c>
      <c r="J1615" s="2">
        <v>20</v>
      </c>
      <c r="K1615" s="2">
        <v>180000</v>
      </c>
      <c r="L1615" s="2">
        <v>175000</v>
      </c>
      <c r="M1615" s="2">
        <v>177500</v>
      </c>
      <c r="N1615" s="3" t="s">
        <v>223</v>
      </c>
      <c r="O1615" s="9" t="s">
        <v>252</v>
      </c>
      <c r="P1615" s="2">
        <f>+Precio_diario_frutas[[#This Row],[Precio promedio ponderado]]/Q1615</f>
        <v>443.75</v>
      </c>
      <c r="Q1615" s="2">
        <f>+VLOOKUP(Precio_diario_frutas[[#This Row],[Unidad de comercialización]],Codigos_kg[],2,0)</f>
        <v>400</v>
      </c>
    </row>
    <row r="1616" spans="1:17" x14ac:dyDescent="0.35">
      <c r="A1616" s="8" t="s">
        <v>170</v>
      </c>
      <c r="B1616" s="3" t="str">
        <f>+VLOOKUP(A1616,Codigos_mercados_mayoristas[],2,0)</f>
        <v>Coquimbo</v>
      </c>
      <c r="C1616" s="4">
        <v>44151</v>
      </c>
      <c r="D1616" s="3">
        <f>+VLOOKUP(A1616,Codigos_mercados_mayoristas[],3,0)</f>
        <v>4</v>
      </c>
      <c r="E1616" s="3"/>
      <c r="F1616" s="3" t="str">
        <f>+VLOOKUP(G1616,Codigos_class_frutas[],2,0)</f>
        <v>Cítricos</v>
      </c>
      <c r="G1616" s="3" t="s">
        <v>221</v>
      </c>
      <c r="H1616" s="3" t="s">
        <v>224</v>
      </c>
      <c r="I1616" s="3" t="s">
        <v>200</v>
      </c>
      <c r="J1616" s="2">
        <v>20</v>
      </c>
      <c r="K1616" s="2">
        <v>330000</v>
      </c>
      <c r="L1616" s="2">
        <v>325000</v>
      </c>
      <c r="M1616" s="2">
        <v>327500</v>
      </c>
      <c r="N1616" s="3" t="s">
        <v>223</v>
      </c>
      <c r="O1616" s="9" t="s">
        <v>45</v>
      </c>
      <c r="P1616" s="2">
        <f>+Precio_diario_frutas[[#This Row],[Precio promedio ponderado]]/Q1616</f>
        <v>818.75</v>
      </c>
      <c r="Q1616" s="2">
        <f>+VLOOKUP(Precio_diario_frutas[[#This Row],[Unidad de comercialización]],Codigos_kg[],2,0)</f>
        <v>400</v>
      </c>
    </row>
    <row r="1617" spans="1:17" x14ac:dyDescent="0.35">
      <c r="A1617" s="8" t="s">
        <v>170</v>
      </c>
      <c r="B1617" s="3" t="str">
        <f>+VLOOKUP(A1617,Codigos_mercados_mayoristas[],2,0)</f>
        <v>Coquimbo</v>
      </c>
      <c r="C1617" s="4">
        <v>44151</v>
      </c>
      <c r="D1617" s="3">
        <f>+VLOOKUP(A1617,Codigos_mercados_mayoristas[],3,0)</f>
        <v>4</v>
      </c>
      <c r="E1617" s="3"/>
      <c r="F1617" s="3" t="str">
        <f>+VLOOKUP(G1617,Codigos_class_frutas[],2,0)</f>
        <v>Cítricos</v>
      </c>
      <c r="G1617" s="3" t="s">
        <v>221</v>
      </c>
      <c r="H1617" s="3" t="s">
        <v>224</v>
      </c>
      <c r="I1617" s="3" t="s">
        <v>19</v>
      </c>
      <c r="J1617" s="2">
        <v>20</v>
      </c>
      <c r="K1617" s="2">
        <v>310000</v>
      </c>
      <c r="L1617" s="2">
        <v>305000</v>
      </c>
      <c r="M1617" s="2">
        <v>307500</v>
      </c>
      <c r="N1617" s="3" t="s">
        <v>223</v>
      </c>
      <c r="O1617" s="9" t="s">
        <v>45</v>
      </c>
      <c r="P1617" s="2">
        <f>+Precio_diario_frutas[[#This Row],[Precio promedio ponderado]]/Q1617</f>
        <v>768.75</v>
      </c>
      <c r="Q1617" s="2">
        <f>+VLOOKUP(Precio_diario_frutas[[#This Row],[Unidad de comercialización]],Codigos_kg[],2,0)</f>
        <v>400</v>
      </c>
    </row>
    <row r="1618" spans="1:17" x14ac:dyDescent="0.35">
      <c r="A1618" s="8" t="s">
        <v>170</v>
      </c>
      <c r="B1618" s="3" t="str">
        <f>+VLOOKUP(A1618,Codigos_mercados_mayoristas[],2,0)</f>
        <v>Coquimbo</v>
      </c>
      <c r="C1618" s="4">
        <v>44151</v>
      </c>
      <c r="D1618" s="3">
        <f>+VLOOKUP(A1618,Codigos_mercados_mayoristas[],3,0)</f>
        <v>4</v>
      </c>
      <c r="E1618" s="3"/>
      <c r="F1618" s="3" t="str">
        <f>+VLOOKUP(G1618,Codigos_class_frutas[],2,0)</f>
        <v>Oleaginosos</v>
      </c>
      <c r="G1618" s="3" t="s">
        <v>225</v>
      </c>
      <c r="H1618" s="3" t="s">
        <v>226</v>
      </c>
      <c r="I1618" s="3" t="s">
        <v>200</v>
      </c>
      <c r="J1618" s="2">
        <v>240</v>
      </c>
      <c r="K1618" s="2">
        <v>3400</v>
      </c>
      <c r="L1618" s="2">
        <v>3300</v>
      </c>
      <c r="M1618" s="2">
        <v>3350</v>
      </c>
      <c r="N1618" s="3" t="s">
        <v>227</v>
      </c>
      <c r="O1618" s="9" t="s">
        <v>45</v>
      </c>
      <c r="P1618" s="2">
        <f>+Precio_diario_frutas[[#This Row],[Precio promedio ponderado]]/Q1618</f>
        <v>223.33333333333334</v>
      </c>
      <c r="Q1618" s="2">
        <f>+VLOOKUP(Precio_diario_frutas[[#This Row],[Unidad de comercialización]],Codigos_kg[],2,0)</f>
        <v>15</v>
      </c>
    </row>
    <row r="1619" spans="1:17" x14ac:dyDescent="0.35">
      <c r="A1619" s="8" t="s">
        <v>170</v>
      </c>
      <c r="B1619" s="3" t="str">
        <f>+VLOOKUP(A1619,Codigos_mercados_mayoristas[],2,0)</f>
        <v>Coquimbo</v>
      </c>
      <c r="C1619" s="4">
        <v>44151</v>
      </c>
      <c r="D1619" s="3">
        <f>+VLOOKUP(A1619,Codigos_mercados_mayoristas[],3,0)</f>
        <v>4</v>
      </c>
      <c r="E1619" s="3"/>
      <c r="F1619" s="3" t="str">
        <f>+VLOOKUP(G1619,Codigos_class_frutas[],2,0)</f>
        <v>Oleaginosos</v>
      </c>
      <c r="G1619" s="3" t="s">
        <v>225</v>
      </c>
      <c r="H1619" s="3" t="s">
        <v>226</v>
      </c>
      <c r="I1619" s="3" t="s">
        <v>19</v>
      </c>
      <c r="J1619" s="2">
        <v>240</v>
      </c>
      <c r="K1619" s="2">
        <v>3100</v>
      </c>
      <c r="L1619" s="2">
        <v>3000</v>
      </c>
      <c r="M1619" s="2">
        <v>3050</v>
      </c>
      <c r="N1619" s="3" t="s">
        <v>227</v>
      </c>
      <c r="O1619" s="9" t="s">
        <v>45</v>
      </c>
      <c r="P1619" s="2">
        <f>+Precio_diario_frutas[[#This Row],[Precio promedio ponderado]]/Q1619</f>
        <v>203.33333333333334</v>
      </c>
      <c r="Q1619" s="2">
        <f>+VLOOKUP(Precio_diario_frutas[[#This Row],[Unidad de comercialización]],Codigos_kg[],2,0)</f>
        <v>15</v>
      </c>
    </row>
    <row r="1620" spans="1:17" x14ac:dyDescent="0.35">
      <c r="A1620" s="8" t="s">
        <v>170</v>
      </c>
      <c r="B1620" s="3" t="str">
        <f>+VLOOKUP(A1620,Codigos_mercados_mayoristas[],2,0)</f>
        <v>Coquimbo</v>
      </c>
      <c r="C1620" s="4">
        <v>44151</v>
      </c>
      <c r="D1620" s="3">
        <f>+VLOOKUP(A1620,Codigos_mercados_mayoristas[],3,0)</f>
        <v>4</v>
      </c>
      <c r="E1620" s="3"/>
      <c r="F1620" s="3" t="str">
        <f>+VLOOKUP(G1620,Codigos_class_frutas[],2,0)</f>
        <v>Oleaginosos</v>
      </c>
      <c r="G1620" s="3" t="s">
        <v>225</v>
      </c>
      <c r="H1620" s="3" t="s">
        <v>226</v>
      </c>
      <c r="I1620" s="3" t="s">
        <v>13</v>
      </c>
      <c r="J1620" s="2">
        <v>240</v>
      </c>
      <c r="K1620" s="2">
        <v>2800</v>
      </c>
      <c r="L1620" s="2">
        <v>2700</v>
      </c>
      <c r="M1620" s="2">
        <v>2750</v>
      </c>
      <c r="N1620" s="3" t="s">
        <v>227</v>
      </c>
      <c r="O1620" s="9" t="s">
        <v>45</v>
      </c>
      <c r="P1620" s="2">
        <f>+Precio_diario_frutas[[#This Row],[Precio promedio ponderado]]/Q1620</f>
        <v>183.33333333333334</v>
      </c>
      <c r="Q1620" s="2">
        <f>+VLOOKUP(Precio_diario_frutas[[#This Row],[Unidad de comercialización]],Codigos_kg[],2,0)</f>
        <v>15</v>
      </c>
    </row>
    <row r="1621" spans="1:17" x14ac:dyDescent="0.35">
      <c r="A1621" s="8" t="s">
        <v>170</v>
      </c>
      <c r="B1621" s="3" t="str">
        <f>+VLOOKUP(A1621,Codigos_mercados_mayoristas[],2,0)</f>
        <v>Coquimbo</v>
      </c>
      <c r="C1621" s="4">
        <v>44151</v>
      </c>
      <c r="D1621" s="3">
        <f>+VLOOKUP(A1621,Codigos_mercados_mayoristas[],3,0)</f>
        <v>4</v>
      </c>
      <c r="E1621" s="3"/>
      <c r="F1621" s="3" t="str">
        <f>+VLOOKUP(G1621,Codigos_class_frutas[],2,0)</f>
        <v>Frutos de pepita</v>
      </c>
      <c r="G1621" s="3" t="s">
        <v>242</v>
      </c>
      <c r="H1621" s="3" t="s">
        <v>243</v>
      </c>
      <c r="I1621" s="3" t="s">
        <v>19</v>
      </c>
      <c r="J1621" s="2">
        <v>20</v>
      </c>
      <c r="K1621" s="2">
        <v>340000</v>
      </c>
      <c r="L1621" s="2">
        <v>335000</v>
      </c>
      <c r="M1621" s="2">
        <v>337500</v>
      </c>
      <c r="N1621" s="3" t="s">
        <v>270</v>
      </c>
      <c r="O1621" s="9" t="s">
        <v>123</v>
      </c>
      <c r="P1621" s="2">
        <f>+Precio_diario_frutas[[#This Row],[Precio promedio ponderado]]/Q1621</f>
        <v>750</v>
      </c>
      <c r="Q1621" s="2">
        <f>+VLOOKUP(Precio_diario_frutas[[#This Row],[Unidad de comercialización]],Codigos_kg[],2,0)</f>
        <v>450</v>
      </c>
    </row>
    <row r="1622" spans="1:17" x14ac:dyDescent="0.35">
      <c r="A1622" s="8" t="s">
        <v>170</v>
      </c>
      <c r="B1622" s="3" t="str">
        <f>+VLOOKUP(A1622,Codigos_mercados_mayoristas[],2,0)</f>
        <v>Coquimbo</v>
      </c>
      <c r="C1622" s="4">
        <v>44151</v>
      </c>
      <c r="D1622" s="3">
        <f>+VLOOKUP(A1622,Codigos_mercados_mayoristas[],3,0)</f>
        <v>4</v>
      </c>
      <c r="E1622" s="3"/>
      <c r="F1622" s="3" t="str">
        <f>+VLOOKUP(G1622,Codigos_class_frutas[],2,0)</f>
        <v>Frutos de pepita</v>
      </c>
      <c r="G1622" s="3" t="s">
        <v>242</v>
      </c>
      <c r="H1622" s="3" t="s">
        <v>243</v>
      </c>
      <c r="I1622" s="3" t="s">
        <v>13</v>
      </c>
      <c r="J1622" s="2">
        <v>20</v>
      </c>
      <c r="K1622" s="2">
        <v>310000</v>
      </c>
      <c r="L1622" s="2">
        <v>305000</v>
      </c>
      <c r="M1622" s="2">
        <v>307500</v>
      </c>
      <c r="N1622" s="3" t="s">
        <v>270</v>
      </c>
      <c r="O1622" s="9" t="s">
        <v>123</v>
      </c>
      <c r="P1622" s="2">
        <f>+Precio_diario_frutas[[#This Row],[Precio promedio ponderado]]/Q1622</f>
        <v>683.33333333333337</v>
      </c>
      <c r="Q1622" s="2">
        <f>+VLOOKUP(Precio_diario_frutas[[#This Row],[Unidad de comercialización]],Codigos_kg[],2,0)</f>
        <v>450</v>
      </c>
    </row>
    <row r="1623" spans="1:17" x14ac:dyDescent="0.35">
      <c r="A1623" s="8" t="s">
        <v>170</v>
      </c>
      <c r="B1623" s="3" t="str">
        <f>+VLOOKUP(A1623,Codigos_mercados_mayoristas[],2,0)</f>
        <v>Coquimbo</v>
      </c>
      <c r="C1623" s="4">
        <v>44151</v>
      </c>
      <c r="D1623" s="3">
        <f>+VLOOKUP(A1623,Codigos_mercados_mayoristas[],3,0)</f>
        <v>4</v>
      </c>
      <c r="E1623" s="3"/>
      <c r="F1623" s="3" t="str">
        <f>+VLOOKUP(G1623,Codigos_class_frutas[],2,0)</f>
        <v>Tropicales y subtropicales</v>
      </c>
      <c r="G1623" s="3" t="s">
        <v>198</v>
      </c>
      <c r="H1623" s="3" t="s">
        <v>246</v>
      </c>
      <c r="I1623" s="3" t="s">
        <v>200</v>
      </c>
      <c r="J1623" s="2">
        <v>208</v>
      </c>
      <c r="K1623" s="2">
        <v>24000</v>
      </c>
      <c r="L1623" s="2">
        <v>23500</v>
      </c>
      <c r="M1623" s="2">
        <v>23760</v>
      </c>
      <c r="N1623" s="3" t="s">
        <v>88</v>
      </c>
      <c r="O1623" s="9" t="s">
        <v>206</v>
      </c>
      <c r="P1623" s="2">
        <f>+Precio_diario_frutas[[#This Row],[Precio promedio ponderado]]/Q1623</f>
        <v>2376</v>
      </c>
      <c r="Q1623" s="2">
        <f>+VLOOKUP(Precio_diario_frutas[[#This Row],[Unidad de comercialización]],Codigos_kg[],2,0)</f>
        <v>10</v>
      </c>
    </row>
    <row r="1624" spans="1:17" x14ac:dyDescent="0.35">
      <c r="A1624" s="8" t="s">
        <v>170</v>
      </c>
      <c r="B1624" s="3" t="str">
        <f>+VLOOKUP(A1624,Codigos_mercados_mayoristas[],2,0)</f>
        <v>Coquimbo</v>
      </c>
      <c r="C1624" s="4">
        <v>44151</v>
      </c>
      <c r="D1624" s="3">
        <f>+VLOOKUP(A1624,Codigos_mercados_mayoristas[],3,0)</f>
        <v>4</v>
      </c>
      <c r="E1624" s="3"/>
      <c r="F1624" s="3" t="str">
        <f>+VLOOKUP(G1624,Codigos_class_frutas[],2,0)</f>
        <v>Tropicales y subtropicales</v>
      </c>
      <c r="G1624" s="3" t="s">
        <v>198</v>
      </c>
      <c r="H1624" s="3" t="s">
        <v>246</v>
      </c>
      <c r="I1624" s="3" t="s">
        <v>19</v>
      </c>
      <c r="J1624" s="2">
        <v>216</v>
      </c>
      <c r="K1624" s="2">
        <v>24000</v>
      </c>
      <c r="L1624" s="2">
        <v>23500</v>
      </c>
      <c r="M1624" s="2">
        <v>23750</v>
      </c>
      <c r="N1624" s="3" t="s">
        <v>25</v>
      </c>
      <c r="O1624" s="9" t="s">
        <v>206</v>
      </c>
      <c r="P1624" s="2">
        <f>+Precio_diario_frutas[[#This Row],[Precio promedio ponderado]]/Q1624</f>
        <v>1979.1666666666667</v>
      </c>
      <c r="Q1624" s="2">
        <f>+VLOOKUP(Precio_diario_frutas[[#This Row],[Unidad de comercialización]],Codigos_kg[],2,0)</f>
        <v>12</v>
      </c>
    </row>
    <row r="1625" spans="1:17" x14ac:dyDescent="0.35">
      <c r="A1625" s="8" t="s">
        <v>170</v>
      </c>
      <c r="B1625" s="3" t="str">
        <f>+VLOOKUP(A1625,Codigos_mercados_mayoristas[],2,0)</f>
        <v>Coquimbo</v>
      </c>
      <c r="C1625" s="4">
        <v>44151</v>
      </c>
      <c r="D1625" s="3">
        <f>+VLOOKUP(A1625,Codigos_mercados_mayoristas[],3,0)</f>
        <v>4</v>
      </c>
      <c r="E1625" s="3"/>
      <c r="F1625" s="3" t="str">
        <f>+VLOOKUP(G1625,Codigos_class_frutas[],2,0)</f>
        <v>Tropicales y subtropicales</v>
      </c>
      <c r="G1625" s="3" t="s">
        <v>198</v>
      </c>
      <c r="H1625" s="3" t="s">
        <v>246</v>
      </c>
      <c r="I1625" s="3" t="s">
        <v>13</v>
      </c>
      <c r="J1625" s="2">
        <v>216</v>
      </c>
      <c r="K1625" s="2">
        <v>24000</v>
      </c>
      <c r="L1625" s="2">
        <v>23500</v>
      </c>
      <c r="M1625" s="2">
        <v>23750</v>
      </c>
      <c r="N1625" s="3" t="s">
        <v>202</v>
      </c>
      <c r="O1625" s="9" t="s">
        <v>206</v>
      </c>
      <c r="P1625" s="2">
        <f>+Precio_diario_frutas[[#This Row],[Precio promedio ponderado]]/Q1625</f>
        <v>1696.4285714285713</v>
      </c>
      <c r="Q1625" s="2">
        <f>+VLOOKUP(Precio_diario_frutas[[#This Row],[Unidad de comercialización]],Codigos_kg[],2,0)</f>
        <v>14</v>
      </c>
    </row>
    <row r="1626" spans="1:17" x14ac:dyDescent="0.35">
      <c r="A1626" s="8" t="s">
        <v>170</v>
      </c>
      <c r="B1626" s="3" t="str">
        <f>+VLOOKUP(A1626,Codigos_mercados_mayoristas[],2,0)</f>
        <v>Coquimbo</v>
      </c>
      <c r="C1626" s="4">
        <v>44151</v>
      </c>
      <c r="D1626" s="3">
        <f>+VLOOKUP(A1626,Codigos_mercados_mayoristas[],3,0)</f>
        <v>4</v>
      </c>
      <c r="E1626" s="3"/>
      <c r="F1626" s="3" t="str">
        <f>+VLOOKUP(G1626,Codigos_class_frutas[],2,0)</f>
        <v>Tropicales y subtropicales</v>
      </c>
      <c r="G1626" s="3" t="s">
        <v>204</v>
      </c>
      <c r="H1626" s="3" t="s">
        <v>12</v>
      </c>
      <c r="I1626" s="3" t="s">
        <v>205</v>
      </c>
      <c r="J1626" s="2">
        <v>80</v>
      </c>
      <c r="K1626" s="2">
        <v>18000</v>
      </c>
      <c r="L1626" s="2">
        <v>18000</v>
      </c>
      <c r="M1626" s="2">
        <v>18000</v>
      </c>
      <c r="N1626" s="3" t="s">
        <v>147</v>
      </c>
      <c r="O1626" s="9" t="s">
        <v>206</v>
      </c>
      <c r="P1626" s="2">
        <f>+Precio_diario_frutas[[#This Row],[Precio promedio ponderado]]/Q1626</f>
        <v>900</v>
      </c>
      <c r="Q1626" s="2">
        <f>+VLOOKUP(Precio_diario_frutas[[#This Row],[Unidad de comercialización]],Codigos_kg[],2,0)</f>
        <v>20</v>
      </c>
    </row>
    <row r="1627" spans="1:17" x14ac:dyDescent="0.35">
      <c r="A1627" s="8" t="s">
        <v>170</v>
      </c>
      <c r="B1627" s="3" t="str">
        <f>+VLOOKUP(A1627,Codigos_mercados_mayoristas[],2,0)</f>
        <v>Coquimbo</v>
      </c>
      <c r="C1627" s="4">
        <v>44151</v>
      </c>
      <c r="D1627" s="3">
        <f>+VLOOKUP(A1627,Codigos_mercados_mayoristas[],3,0)</f>
        <v>4</v>
      </c>
      <c r="E1627" s="3"/>
      <c r="F1627" s="3" t="str">
        <f>+VLOOKUP(G1627,Codigos_class_frutas[],2,0)</f>
        <v>Tropicales y subtropicales</v>
      </c>
      <c r="G1627" s="3" t="s">
        <v>204</v>
      </c>
      <c r="H1627" s="3" t="s">
        <v>12</v>
      </c>
      <c r="I1627" s="3" t="s">
        <v>275</v>
      </c>
      <c r="J1627" s="2">
        <v>120</v>
      </c>
      <c r="K1627" s="2">
        <v>19500</v>
      </c>
      <c r="L1627" s="2">
        <v>19500</v>
      </c>
      <c r="M1627" s="2">
        <v>19500</v>
      </c>
      <c r="N1627" s="3" t="s">
        <v>147</v>
      </c>
      <c r="O1627" s="9" t="s">
        <v>206</v>
      </c>
      <c r="P1627" s="2">
        <f>+Precio_diario_frutas[[#This Row],[Precio promedio ponderado]]/Q1627</f>
        <v>975</v>
      </c>
      <c r="Q1627" s="2">
        <f>+VLOOKUP(Precio_diario_frutas[[#This Row],[Unidad de comercialización]],Codigos_kg[],2,0)</f>
        <v>20</v>
      </c>
    </row>
    <row r="1628" spans="1:17" x14ac:dyDescent="0.35">
      <c r="A1628" s="8" t="s">
        <v>170</v>
      </c>
      <c r="B1628" s="11" t="str">
        <f>+VLOOKUP(A1628,Codigos_mercados_mayoristas[],2,0)</f>
        <v>Coquimbo</v>
      </c>
      <c r="C1628" s="4">
        <v>44151</v>
      </c>
      <c r="D1628" s="11">
        <f>+VLOOKUP(A1628,Codigos_mercados_mayoristas[],3,0)</f>
        <v>4</v>
      </c>
      <c r="E1628" s="11"/>
      <c r="F1628" s="11" t="str">
        <f>+VLOOKUP(G1628,Codigos_class_frutas[],2,0)</f>
        <v>Tropicales y subtropicales</v>
      </c>
      <c r="G1628" s="11" t="s">
        <v>204</v>
      </c>
      <c r="H1628" s="11" t="s">
        <v>12</v>
      </c>
      <c r="I1628" s="11" t="s">
        <v>255</v>
      </c>
      <c r="J1628" s="13">
        <v>120</v>
      </c>
      <c r="K1628" s="13">
        <v>20000</v>
      </c>
      <c r="L1628" s="13">
        <v>20000</v>
      </c>
      <c r="M1628" s="13">
        <v>20000</v>
      </c>
      <c r="N1628" s="11" t="s">
        <v>147</v>
      </c>
      <c r="O1628" s="14" t="s">
        <v>206</v>
      </c>
      <c r="P1628" s="2">
        <f>+Precio_diario_frutas[[#This Row],[Precio promedio ponderado]]/Q1628</f>
        <v>1000</v>
      </c>
      <c r="Q1628" s="2">
        <f>+VLOOKUP(Precio_diario_frutas[[#This Row],[Unidad de comercialización]],Codigos_kg[],2,0)</f>
        <v>20</v>
      </c>
    </row>
    <row r="1629" spans="1:17" x14ac:dyDescent="0.35">
      <c r="A1629" s="8" t="s">
        <v>107</v>
      </c>
      <c r="B1629" s="3" t="str">
        <f>+VLOOKUP(A1629,Codigos_mercados_mayoristas[],2,0)</f>
        <v>Los Lagos</v>
      </c>
      <c r="C1629" s="4">
        <v>44151</v>
      </c>
      <c r="D1629" s="3">
        <f>+VLOOKUP(A1629,Codigos_mercados_mayoristas[],3,0)</f>
        <v>10</v>
      </c>
      <c r="E1629" s="3"/>
      <c r="F1629" s="3" t="str">
        <f>+VLOOKUP(G1629,Codigos_class_frutas[],2,0)</f>
        <v>Berries</v>
      </c>
      <c r="G1629" s="3" t="s">
        <v>212</v>
      </c>
      <c r="H1629" s="3" t="s">
        <v>12</v>
      </c>
      <c r="I1629" s="3" t="s">
        <v>19</v>
      </c>
      <c r="J1629" s="2">
        <v>300</v>
      </c>
      <c r="K1629" s="2">
        <v>12000</v>
      </c>
      <c r="L1629" s="2">
        <v>11000</v>
      </c>
      <c r="M1629" s="2">
        <v>11500</v>
      </c>
      <c r="N1629" s="3" t="s">
        <v>678</v>
      </c>
      <c r="O1629" s="9" t="s">
        <v>130</v>
      </c>
      <c r="P1629" s="2">
        <f>+Precio_diario_frutas[[#This Row],[Precio promedio ponderado]]/Q1629</f>
        <v>1642.8571428571429</v>
      </c>
      <c r="Q1629" s="2">
        <f>+VLOOKUP(Precio_diario_frutas[[#This Row],[Unidad de comercialización]],Codigos_kg[],2,0)</f>
        <v>7</v>
      </c>
    </row>
    <row r="1630" spans="1:17" x14ac:dyDescent="0.35">
      <c r="A1630" s="8" t="s">
        <v>107</v>
      </c>
      <c r="B1630" s="3" t="str">
        <f>+VLOOKUP(A1630,Codigos_mercados_mayoristas[],2,0)</f>
        <v>Los Lagos</v>
      </c>
      <c r="C1630" s="4">
        <v>44151</v>
      </c>
      <c r="D1630" s="3">
        <f>+VLOOKUP(A1630,Codigos_mercados_mayoristas[],3,0)</f>
        <v>10</v>
      </c>
      <c r="E1630" s="3"/>
      <c r="F1630" s="3" t="str">
        <f>+VLOOKUP(G1630,Codigos_class_frutas[],2,0)</f>
        <v>Berries</v>
      </c>
      <c r="G1630" s="3" t="s">
        <v>249</v>
      </c>
      <c r="H1630" s="3" t="s">
        <v>250</v>
      </c>
      <c r="I1630" s="3" t="s">
        <v>19</v>
      </c>
      <c r="J1630" s="2">
        <v>200</v>
      </c>
      <c r="K1630" s="2">
        <v>16000</v>
      </c>
      <c r="L1630" s="2">
        <v>15500</v>
      </c>
      <c r="M1630" s="2">
        <v>15750</v>
      </c>
      <c r="N1630" s="3" t="s">
        <v>29</v>
      </c>
      <c r="O1630" s="9" t="s">
        <v>123</v>
      </c>
      <c r="P1630" s="2">
        <f>+Precio_diario_frutas[[#This Row],[Precio promedio ponderado]]/Q1630</f>
        <v>1050</v>
      </c>
      <c r="Q1630" s="2">
        <f>+VLOOKUP(Precio_diario_frutas[[#This Row],[Unidad de comercialización]],Codigos_kg[],2,0)</f>
        <v>15</v>
      </c>
    </row>
    <row r="1631" spans="1:17" x14ac:dyDescent="0.35">
      <c r="A1631" s="8" t="s">
        <v>107</v>
      </c>
      <c r="B1631" s="3" t="str">
        <f>+VLOOKUP(A1631,Codigos_mercados_mayoristas[],2,0)</f>
        <v>Los Lagos</v>
      </c>
      <c r="C1631" s="4">
        <v>44151</v>
      </c>
      <c r="D1631" s="3">
        <f>+VLOOKUP(A1631,Codigos_mercados_mayoristas[],3,0)</f>
        <v>10</v>
      </c>
      <c r="E1631" s="3"/>
      <c r="F1631" s="3" t="str">
        <f>+VLOOKUP(G1631,Codigos_class_frutas[],2,0)</f>
        <v>Cítricos</v>
      </c>
      <c r="G1631" s="3" t="s">
        <v>214</v>
      </c>
      <c r="H1631" s="3" t="s">
        <v>12</v>
      </c>
      <c r="I1631" s="3" t="s">
        <v>215</v>
      </c>
      <c r="J1631" s="2">
        <v>300</v>
      </c>
      <c r="K1631" s="2">
        <v>11000</v>
      </c>
      <c r="L1631" s="2">
        <v>10000</v>
      </c>
      <c r="M1631" s="2">
        <v>10500</v>
      </c>
      <c r="N1631" s="3" t="s">
        <v>122</v>
      </c>
      <c r="O1631" s="9" t="s">
        <v>123</v>
      </c>
      <c r="P1631" s="2">
        <f>+Precio_diario_frutas[[#This Row],[Precio promedio ponderado]]/Q1631</f>
        <v>656.25</v>
      </c>
      <c r="Q1631" s="2">
        <f>+VLOOKUP(Precio_diario_frutas[[#This Row],[Unidad de comercialización]],Codigos_kg[],2,0)</f>
        <v>16</v>
      </c>
    </row>
    <row r="1632" spans="1:17" x14ac:dyDescent="0.35">
      <c r="A1632" s="8" t="s">
        <v>107</v>
      </c>
      <c r="B1632" s="3" t="str">
        <f>+VLOOKUP(A1632,Codigos_mercados_mayoristas[],2,0)</f>
        <v>Los Lagos</v>
      </c>
      <c r="C1632" s="4">
        <v>44151</v>
      </c>
      <c r="D1632" s="3">
        <f>+VLOOKUP(A1632,Codigos_mercados_mayoristas[],3,0)</f>
        <v>10</v>
      </c>
      <c r="E1632" s="3"/>
      <c r="F1632" s="3" t="str">
        <f>+VLOOKUP(G1632,Codigos_class_frutas[],2,0)</f>
        <v>Cítricos</v>
      </c>
      <c r="G1632" s="3" t="s">
        <v>218</v>
      </c>
      <c r="H1632" s="3" t="s">
        <v>219</v>
      </c>
      <c r="I1632" s="3" t="s">
        <v>19</v>
      </c>
      <c r="J1632" s="2">
        <v>200</v>
      </c>
      <c r="K1632" s="2">
        <v>7500</v>
      </c>
      <c r="L1632" s="2">
        <v>7000</v>
      </c>
      <c r="M1632" s="2">
        <v>7250</v>
      </c>
      <c r="N1632" s="3" t="s">
        <v>220</v>
      </c>
      <c r="O1632" s="9" t="s">
        <v>45</v>
      </c>
      <c r="P1632" s="2">
        <f>+Precio_diario_frutas[[#This Row],[Precio promedio ponderado]]/Q1632</f>
        <v>725</v>
      </c>
      <c r="Q1632" s="2">
        <f>+VLOOKUP(Precio_diario_frutas[[#This Row],[Unidad de comercialización]],Codigos_kg[],2,0)</f>
        <v>10</v>
      </c>
    </row>
    <row r="1633" spans="1:17" x14ac:dyDescent="0.35">
      <c r="A1633" s="8" t="s">
        <v>107</v>
      </c>
      <c r="B1633" s="3" t="str">
        <f>+VLOOKUP(A1633,Codigos_mercados_mayoristas[],2,0)</f>
        <v>Los Lagos</v>
      </c>
      <c r="C1633" s="4">
        <v>44151</v>
      </c>
      <c r="D1633" s="3">
        <f>+VLOOKUP(A1633,Codigos_mercados_mayoristas[],3,0)</f>
        <v>10</v>
      </c>
      <c r="E1633" s="3"/>
      <c r="F1633" s="3" t="str">
        <f>+VLOOKUP(G1633,Codigos_class_frutas[],2,0)</f>
        <v>Frutos de pepita</v>
      </c>
      <c r="G1633" s="3" t="s">
        <v>231</v>
      </c>
      <c r="H1633" s="3" t="s">
        <v>232</v>
      </c>
      <c r="I1633" s="3" t="s">
        <v>19</v>
      </c>
      <c r="J1633" s="2">
        <v>100</v>
      </c>
      <c r="K1633" s="2">
        <v>15000</v>
      </c>
      <c r="L1633" s="2">
        <v>15000</v>
      </c>
      <c r="M1633" s="2">
        <v>15000</v>
      </c>
      <c r="N1633" s="3" t="s">
        <v>251</v>
      </c>
      <c r="O1633" s="9" t="s">
        <v>252</v>
      </c>
      <c r="P1633" s="2">
        <f>+Precio_diario_frutas[[#This Row],[Precio promedio ponderado]]/Q1633</f>
        <v>1000</v>
      </c>
      <c r="Q1633" s="2">
        <f>+VLOOKUP(Precio_diario_frutas[[#This Row],[Unidad de comercialización]],Codigos_kg[],2,0)</f>
        <v>15</v>
      </c>
    </row>
    <row r="1634" spans="1:17" x14ac:dyDescent="0.35">
      <c r="A1634" s="8" t="s">
        <v>107</v>
      </c>
      <c r="B1634" s="3" t="str">
        <f>+VLOOKUP(A1634,Codigos_mercados_mayoristas[],2,0)</f>
        <v>Los Lagos</v>
      </c>
      <c r="C1634" s="4">
        <v>44151</v>
      </c>
      <c r="D1634" s="3">
        <f>+VLOOKUP(A1634,Codigos_mercados_mayoristas[],3,0)</f>
        <v>10</v>
      </c>
      <c r="E1634" s="3"/>
      <c r="F1634" s="3" t="str">
        <f>+VLOOKUP(G1634,Codigos_class_frutas[],2,0)</f>
        <v>Frutos de pepita</v>
      </c>
      <c r="G1634" s="3" t="s">
        <v>231</v>
      </c>
      <c r="H1634" s="3" t="s">
        <v>232</v>
      </c>
      <c r="I1634" s="3" t="s">
        <v>13</v>
      </c>
      <c r="J1634" s="2">
        <v>100</v>
      </c>
      <c r="K1634" s="2">
        <v>12000</v>
      </c>
      <c r="L1634" s="2">
        <v>12000</v>
      </c>
      <c r="M1634" s="2">
        <v>12000</v>
      </c>
      <c r="N1634" s="3" t="s">
        <v>251</v>
      </c>
      <c r="O1634" s="9" t="s">
        <v>252</v>
      </c>
      <c r="P1634" s="2">
        <f>+Precio_diario_frutas[[#This Row],[Precio promedio ponderado]]/Q1634</f>
        <v>800</v>
      </c>
      <c r="Q1634" s="2">
        <f>+VLOOKUP(Precio_diario_frutas[[#This Row],[Unidad de comercialización]],Codigos_kg[],2,0)</f>
        <v>15</v>
      </c>
    </row>
    <row r="1635" spans="1:17" x14ac:dyDescent="0.35">
      <c r="A1635" s="8" t="s">
        <v>107</v>
      </c>
      <c r="B1635" s="3" t="str">
        <f>+VLOOKUP(A1635,Codigos_mercados_mayoristas[],2,0)</f>
        <v>Los Lagos</v>
      </c>
      <c r="C1635" s="4">
        <v>44151</v>
      </c>
      <c r="D1635" s="3">
        <f>+VLOOKUP(A1635,Codigos_mercados_mayoristas[],3,0)</f>
        <v>10</v>
      </c>
      <c r="E1635" s="3"/>
      <c r="F1635" s="3" t="str">
        <f>+VLOOKUP(G1635,Codigos_class_frutas[],2,0)</f>
        <v>Frutos de pepita</v>
      </c>
      <c r="G1635" s="3" t="s">
        <v>231</v>
      </c>
      <c r="H1635" s="3" t="s">
        <v>236</v>
      </c>
      <c r="I1635" s="3" t="s">
        <v>19</v>
      </c>
      <c r="J1635" s="2">
        <v>100</v>
      </c>
      <c r="K1635" s="2">
        <v>15000</v>
      </c>
      <c r="L1635" s="2">
        <v>15000</v>
      </c>
      <c r="M1635" s="2">
        <v>15000</v>
      </c>
      <c r="N1635" s="3" t="s">
        <v>251</v>
      </c>
      <c r="O1635" s="9" t="s">
        <v>252</v>
      </c>
      <c r="P1635" s="2">
        <f>+Precio_diario_frutas[[#This Row],[Precio promedio ponderado]]/Q1635</f>
        <v>1000</v>
      </c>
      <c r="Q1635" s="2">
        <f>+VLOOKUP(Precio_diario_frutas[[#This Row],[Unidad de comercialización]],Codigos_kg[],2,0)</f>
        <v>15</v>
      </c>
    </row>
    <row r="1636" spans="1:17" x14ac:dyDescent="0.35">
      <c r="A1636" s="8" t="s">
        <v>107</v>
      </c>
      <c r="B1636" s="3" t="str">
        <f>+VLOOKUP(A1636,Codigos_mercados_mayoristas[],2,0)</f>
        <v>Los Lagos</v>
      </c>
      <c r="C1636" s="4">
        <v>44151</v>
      </c>
      <c r="D1636" s="3">
        <f>+VLOOKUP(A1636,Codigos_mercados_mayoristas[],3,0)</f>
        <v>10</v>
      </c>
      <c r="E1636" s="3"/>
      <c r="F1636" s="3" t="str">
        <f>+VLOOKUP(G1636,Codigos_class_frutas[],2,0)</f>
        <v>Frutos de pepita</v>
      </c>
      <c r="G1636" s="3" t="s">
        <v>231</v>
      </c>
      <c r="H1636" s="3" t="s">
        <v>236</v>
      </c>
      <c r="I1636" s="3" t="s">
        <v>13</v>
      </c>
      <c r="J1636" s="2">
        <v>100</v>
      </c>
      <c r="K1636" s="2">
        <v>12000</v>
      </c>
      <c r="L1636" s="2">
        <v>12000</v>
      </c>
      <c r="M1636" s="2">
        <v>12000</v>
      </c>
      <c r="N1636" s="3" t="s">
        <v>251</v>
      </c>
      <c r="O1636" s="9" t="s">
        <v>252</v>
      </c>
      <c r="P1636" s="2">
        <f>+Precio_diario_frutas[[#This Row],[Precio promedio ponderado]]/Q1636</f>
        <v>800</v>
      </c>
      <c r="Q1636" s="2">
        <f>+VLOOKUP(Precio_diario_frutas[[#This Row],[Unidad de comercialización]],Codigos_kg[],2,0)</f>
        <v>15</v>
      </c>
    </row>
    <row r="1637" spans="1:17" x14ac:dyDescent="0.35">
      <c r="A1637" s="8" t="s">
        <v>107</v>
      </c>
      <c r="B1637" s="3" t="str">
        <f>+VLOOKUP(A1637,Codigos_mercados_mayoristas[],2,0)</f>
        <v>Los Lagos</v>
      </c>
      <c r="C1637" s="4">
        <v>44151</v>
      </c>
      <c r="D1637" s="3">
        <f>+VLOOKUP(A1637,Codigos_mercados_mayoristas[],3,0)</f>
        <v>10</v>
      </c>
      <c r="E1637" s="3"/>
      <c r="F1637" s="3" t="str">
        <f>+VLOOKUP(G1637,Codigos_class_frutas[],2,0)</f>
        <v>Frutos de pepita</v>
      </c>
      <c r="G1637" s="3" t="s">
        <v>242</v>
      </c>
      <c r="H1637" s="3" t="s">
        <v>243</v>
      </c>
      <c r="I1637" s="3" t="s">
        <v>19</v>
      </c>
      <c r="J1637" s="2">
        <v>120</v>
      </c>
      <c r="K1637" s="2">
        <v>14000</v>
      </c>
      <c r="L1637" s="2">
        <v>13500</v>
      </c>
      <c r="M1637" s="2">
        <v>13750</v>
      </c>
      <c r="N1637" s="3" t="s">
        <v>251</v>
      </c>
      <c r="O1637" s="9" t="s">
        <v>123</v>
      </c>
      <c r="P1637" s="2">
        <f>+Precio_diario_frutas[[#This Row],[Precio promedio ponderado]]/Q1637</f>
        <v>916.66666666666663</v>
      </c>
      <c r="Q1637" s="2">
        <f>+VLOOKUP(Precio_diario_frutas[[#This Row],[Unidad de comercialización]],Codigos_kg[],2,0)</f>
        <v>15</v>
      </c>
    </row>
    <row r="1638" spans="1:17" x14ac:dyDescent="0.35">
      <c r="A1638" s="8" t="s">
        <v>107</v>
      </c>
      <c r="B1638" s="11" t="str">
        <f>+VLOOKUP(A1638,Codigos_mercados_mayoristas[],2,0)</f>
        <v>Los Lagos</v>
      </c>
      <c r="C1638" s="4">
        <v>44151</v>
      </c>
      <c r="D1638" s="11">
        <f>+VLOOKUP(A1638,Codigos_mercados_mayoristas[],3,0)</f>
        <v>10</v>
      </c>
      <c r="E1638" s="11"/>
      <c r="F1638" s="11" t="str">
        <f>+VLOOKUP(G1638,Codigos_class_frutas[],2,0)</f>
        <v>Cítricos</v>
      </c>
      <c r="G1638" s="11" t="s">
        <v>256</v>
      </c>
      <c r="H1638" s="11" t="s">
        <v>257</v>
      </c>
      <c r="I1638" s="11" t="s">
        <v>19</v>
      </c>
      <c r="J1638" s="13">
        <v>80</v>
      </c>
      <c r="K1638" s="13">
        <v>10000</v>
      </c>
      <c r="L1638" s="13">
        <v>9000</v>
      </c>
      <c r="M1638" s="13">
        <v>9500</v>
      </c>
      <c r="N1638" s="11" t="s">
        <v>258</v>
      </c>
      <c r="O1638" s="14" t="s">
        <v>123</v>
      </c>
      <c r="P1638" s="2">
        <f>+Precio_diario_frutas[[#This Row],[Precio promedio ponderado]]/Q1638</f>
        <v>678.57142857142856</v>
      </c>
      <c r="Q1638" s="2">
        <f>+VLOOKUP(Precio_diario_frutas[[#This Row],[Unidad de comercialización]],Codigos_kg[],2,0)</f>
        <v>14</v>
      </c>
    </row>
    <row r="1639" spans="1:17" x14ac:dyDescent="0.35">
      <c r="A1639" s="8" t="s">
        <v>178</v>
      </c>
      <c r="B1639" s="3" t="str">
        <f>+VLOOKUP(A1639,Codigos_mercados_mayoristas[],2,0)</f>
        <v>La Araucanía</v>
      </c>
      <c r="C1639" s="4">
        <v>44151</v>
      </c>
      <c r="D1639" s="3">
        <f>+VLOOKUP(A1639,Codigos_mercados_mayoristas[],3,0)</f>
        <v>9</v>
      </c>
      <c r="E1639" s="3"/>
      <c r="F1639" s="3" t="str">
        <f>+VLOOKUP(G1639,Codigos_class_frutas[],2,0)</f>
        <v>Berries</v>
      </c>
      <c r="G1639" s="3" t="s">
        <v>207</v>
      </c>
      <c r="H1639" s="3" t="s">
        <v>12</v>
      </c>
      <c r="I1639" s="3" t="s">
        <v>19</v>
      </c>
      <c r="J1639" s="2">
        <v>200</v>
      </c>
      <c r="K1639" s="2">
        <v>3500</v>
      </c>
      <c r="L1639" s="2">
        <v>3000</v>
      </c>
      <c r="M1639" s="2">
        <v>3250</v>
      </c>
      <c r="N1639" s="3" t="s">
        <v>31</v>
      </c>
      <c r="O1639" s="9" t="s">
        <v>109</v>
      </c>
      <c r="P1639" s="2">
        <f>+Precio_diario_frutas[[#This Row],[Precio promedio ponderado]]/Q1639</f>
        <v>3250</v>
      </c>
      <c r="Q1639" s="2">
        <f>+VLOOKUP(Precio_diario_frutas[[#This Row],[Unidad de comercialización]],Codigos_kg[],2,0)</f>
        <v>1</v>
      </c>
    </row>
    <row r="1640" spans="1:17" x14ac:dyDescent="0.35">
      <c r="A1640" s="8" t="s">
        <v>178</v>
      </c>
      <c r="B1640" s="3" t="str">
        <f>+VLOOKUP(A1640,Codigos_mercados_mayoristas[],2,0)</f>
        <v>La Araucanía</v>
      </c>
      <c r="C1640" s="4">
        <v>44151</v>
      </c>
      <c r="D1640" s="3">
        <f>+VLOOKUP(A1640,Codigos_mercados_mayoristas[],3,0)</f>
        <v>9</v>
      </c>
      <c r="E1640" s="3"/>
      <c r="F1640" s="3" t="str">
        <f>+VLOOKUP(G1640,Codigos_class_frutas[],2,0)</f>
        <v>Frutos de hueso (carozo)</v>
      </c>
      <c r="G1640" s="3" t="s">
        <v>281</v>
      </c>
      <c r="H1640" s="3" t="s">
        <v>282</v>
      </c>
      <c r="I1640" s="3" t="s">
        <v>19</v>
      </c>
      <c r="J1640" s="2">
        <v>500</v>
      </c>
      <c r="K1640" s="2">
        <v>2000</v>
      </c>
      <c r="L1640" s="2">
        <v>2000</v>
      </c>
      <c r="M1640" s="2">
        <v>2000</v>
      </c>
      <c r="N1640" s="3" t="s">
        <v>227</v>
      </c>
      <c r="O1640" s="9" t="s">
        <v>109</v>
      </c>
      <c r="P1640" s="2">
        <f>+Precio_diario_frutas[[#This Row],[Precio promedio ponderado]]/Q1640</f>
        <v>133.33333333333334</v>
      </c>
      <c r="Q1640" s="2">
        <f>+VLOOKUP(Precio_diario_frutas[[#This Row],[Unidad de comercialización]],Codigos_kg[],2,0)</f>
        <v>15</v>
      </c>
    </row>
    <row r="1641" spans="1:17" x14ac:dyDescent="0.35">
      <c r="A1641" s="8" t="s">
        <v>178</v>
      </c>
      <c r="B1641" s="3" t="str">
        <f>+VLOOKUP(A1641,Codigos_mercados_mayoristas[],2,0)</f>
        <v>La Araucanía</v>
      </c>
      <c r="C1641" s="4">
        <v>44151</v>
      </c>
      <c r="D1641" s="3">
        <f>+VLOOKUP(A1641,Codigos_mercados_mayoristas[],3,0)</f>
        <v>9</v>
      </c>
      <c r="E1641" s="3"/>
      <c r="F1641" s="3" t="str">
        <f>+VLOOKUP(G1641,Codigos_class_frutas[],2,0)</f>
        <v>Frutos de hueso (carozo)</v>
      </c>
      <c r="G1641" s="3" t="s">
        <v>281</v>
      </c>
      <c r="H1641" s="3" t="s">
        <v>282</v>
      </c>
      <c r="I1641" s="3" t="s">
        <v>13</v>
      </c>
      <c r="J1641" s="2">
        <v>100</v>
      </c>
      <c r="K1641" s="2">
        <v>1000</v>
      </c>
      <c r="L1641" s="2">
        <v>1000</v>
      </c>
      <c r="M1641" s="2">
        <v>1000</v>
      </c>
      <c r="N1641" s="3" t="s">
        <v>227</v>
      </c>
      <c r="O1641" s="9" t="s">
        <v>109</v>
      </c>
      <c r="P1641" s="2">
        <f>+Precio_diario_frutas[[#This Row],[Precio promedio ponderado]]/Q1641</f>
        <v>66.666666666666671</v>
      </c>
      <c r="Q1641" s="2">
        <f>+VLOOKUP(Precio_diario_frutas[[#This Row],[Unidad de comercialización]],Codigos_kg[],2,0)</f>
        <v>15</v>
      </c>
    </row>
    <row r="1642" spans="1:17" x14ac:dyDescent="0.35">
      <c r="A1642" s="8" t="s">
        <v>178</v>
      </c>
      <c r="B1642" s="3" t="str">
        <f>+VLOOKUP(A1642,Codigos_mercados_mayoristas[],2,0)</f>
        <v>La Araucanía</v>
      </c>
      <c r="C1642" s="4">
        <v>44151</v>
      </c>
      <c r="D1642" s="3">
        <f>+VLOOKUP(A1642,Codigos_mercados_mayoristas[],3,0)</f>
        <v>9</v>
      </c>
      <c r="E1642" s="3"/>
      <c r="F1642" s="3" t="str">
        <f>+VLOOKUP(G1642,Codigos_class_frutas[],2,0)</f>
        <v>Otros</v>
      </c>
      <c r="G1642" s="3" t="s">
        <v>209</v>
      </c>
      <c r="H1642" s="3" t="s">
        <v>210</v>
      </c>
      <c r="I1642" s="3" t="s">
        <v>200</v>
      </c>
      <c r="J1642" s="2">
        <v>50</v>
      </c>
      <c r="K1642" s="2">
        <v>2800</v>
      </c>
      <c r="L1642" s="2">
        <v>2800</v>
      </c>
      <c r="M1642" s="2">
        <v>2800</v>
      </c>
      <c r="N1642" s="3" t="s">
        <v>227</v>
      </c>
      <c r="O1642" s="9" t="s">
        <v>139</v>
      </c>
      <c r="P1642" s="2">
        <f>+Precio_diario_frutas[[#This Row],[Precio promedio ponderado]]/Q1642</f>
        <v>186.66666666666666</v>
      </c>
      <c r="Q1642" s="2">
        <f>+VLOOKUP(Precio_diario_frutas[[#This Row],[Unidad de comercialización]],Codigos_kg[],2,0)</f>
        <v>15</v>
      </c>
    </row>
    <row r="1643" spans="1:17" x14ac:dyDescent="0.35">
      <c r="A1643" s="8" t="s">
        <v>178</v>
      </c>
      <c r="B1643" s="3" t="str">
        <f>+VLOOKUP(A1643,Codigos_mercados_mayoristas[],2,0)</f>
        <v>La Araucanía</v>
      </c>
      <c r="C1643" s="4">
        <v>44151</v>
      </c>
      <c r="D1643" s="3">
        <f>+VLOOKUP(A1643,Codigos_mercados_mayoristas[],3,0)</f>
        <v>9</v>
      </c>
      <c r="E1643" s="3"/>
      <c r="F1643" s="3" t="str">
        <f>+VLOOKUP(G1643,Codigos_class_frutas[],2,0)</f>
        <v>Otros</v>
      </c>
      <c r="G1643" s="3" t="s">
        <v>209</v>
      </c>
      <c r="H1643" s="3" t="s">
        <v>210</v>
      </c>
      <c r="I1643" s="3" t="s">
        <v>19</v>
      </c>
      <c r="J1643" s="2">
        <v>100</v>
      </c>
      <c r="K1643" s="2">
        <v>2200</v>
      </c>
      <c r="L1643" s="2">
        <v>2200</v>
      </c>
      <c r="M1643" s="2">
        <v>2200</v>
      </c>
      <c r="N1643" s="3" t="s">
        <v>227</v>
      </c>
      <c r="O1643" s="9" t="s">
        <v>139</v>
      </c>
      <c r="P1643" s="2">
        <f>+Precio_diario_frutas[[#This Row],[Precio promedio ponderado]]/Q1643</f>
        <v>146.66666666666666</v>
      </c>
      <c r="Q1643" s="2">
        <f>+VLOOKUP(Precio_diario_frutas[[#This Row],[Unidad de comercialización]],Codigos_kg[],2,0)</f>
        <v>15</v>
      </c>
    </row>
    <row r="1644" spans="1:17" x14ac:dyDescent="0.35">
      <c r="A1644" s="8" t="s">
        <v>178</v>
      </c>
      <c r="B1644" s="3" t="str">
        <f>+VLOOKUP(A1644,Codigos_mercados_mayoristas[],2,0)</f>
        <v>La Araucanía</v>
      </c>
      <c r="C1644" s="4">
        <v>44151</v>
      </c>
      <c r="D1644" s="3">
        <f>+VLOOKUP(A1644,Codigos_mercados_mayoristas[],3,0)</f>
        <v>9</v>
      </c>
      <c r="E1644" s="3"/>
      <c r="F1644" s="3" t="str">
        <f>+VLOOKUP(G1644,Codigos_class_frutas[],2,0)</f>
        <v>Otros</v>
      </c>
      <c r="G1644" s="3" t="s">
        <v>209</v>
      </c>
      <c r="H1644" s="3" t="s">
        <v>210</v>
      </c>
      <c r="I1644" s="3" t="s">
        <v>16</v>
      </c>
      <c r="J1644" s="2">
        <v>30</v>
      </c>
      <c r="K1644" s="2">
        <v>1900</v>
      </c>
      <c r="L1644" s="2">
        <v>1900</v>
      </c>
      <c r="M1644" s="2">
        <v>1900</v>
      </c>
      <c r="N1644" s="3" t="s">
        <v>227</v>
      </c>
      <c r="O1644" s="9" t="s">
        <v>139</v>
      </c>
      <c r="P1644" s="2">
        <f>+Precio_diario_frutas[[#This Row],[Precio promedio ponderado]]/Q1644</f>
        <v>126.66666666666667</v>
      </c>
      <c r="Q1644" s="2">
        <f>+VLOOKUP(Precio_diario_frutas[[#This Row],[Unidad de comercialización]],Codigos_kg[],2,0)</f>
        <v>15</v>
      </c>
    </row>
    <row r="1645" spans="1:17" x14ac:dyDescent="0.35">
      <c r="A1645" s="8" t="s">
        <v>178</v>
      </c>
      <c r="B1645" s="3" t="str">
        <f>+VLOOKUP(A1645,Codigos_mercados_mayoristas[],2,0)</f>
        <v>La Araucanía</v>
      </c>
      <c r="C1645" s="4">
        <v>44151</v>
      </c>
      <c r="D1645" s="3">
        <f>+VLOOKUP(A1645,Codigos_mercados_mayoristas[],3,0)</f>
        <v>9</v>
      </c>
      <c r="E1645" s="3"/>
      <c r="F1645" s="3" t="str">
        <f>+VLOOKUP(G1645,Codigos_class_frutas[],2,0)</f>
        <v>Frutos de hueso (carozo)</v>
      </c>
      <c r="G1645" s="3" t="s">
        <v>669</v>
      </c>
      <c r="H1645" s="3" t="s">
        <v>670</v>
      </c>
      <c r="I1645" s="3" t="s">
        <v>19</v>
      </c>
      <c r="J1645" s="2">
        <v>80</v>
      </c>
      <c r="K1645" s="2">
        <v>23000</v>
      </c>
      <c r="L1645" s="2">
        <v>23000</v>
      </c>
      <c r="M1645" s="2">
        <v>23000</v>
      </c>
      <c r="N1645" s="3" t="s">
        <v>220</v>
      </c>
      <c r="O1645" s="9" t="s">
        <v>45</v>
      </c>
      <c r="P1645" s="2">
        <f>+Precio_diario_frutas[[#This Row],[Precio promedio ponderado]]/Q1645</f>
        <v>2300</v>
      </c>
      <c r="Q1645" s="2">
        <f>+VLOOKUP(Precio_diario_frutas[[#This Row],[Unidad de comercialización]],Codigos_kg[],2,0)</f>
        <v>10</v>
      </c>
    </row>
    <row r="1646" spans="1:17" x14ac:dyDescent="0.35">
      <c r="A1646" s="8" t="s">
        <v>178</v>
      </c>
      <c r="B1646" s="3" t="str">
        <f>+VLOOKUP(A1646,Codigos_mercados_mayoristas[],2,0)</f>
        <v>La Araucanía</v>
      </c>
      <c r="C1646" s="4">
        <v>44151</v>
      </c>
      <c r="D1646" s="3">
        <f>+VLOOKUP(A1646,Codigos_mercados_mayoristas[],3,0)</f>
        <v>9</v>
      </c>
      <c r="E1646" s="3"/>
      <c r="F1646" s="3" t="str">
        <f>+VLOOKUP(G1646,Codigos_class_frutas[],2,0)</f>
        <v>Frutos de hueso (carozo)</v>
      </c>
      <c r="G1646" s="3" t="s">
        <v>669</v>
      </c>
      <c r="H1646" s="3" t="s">
        <v>670</v>
      </c>
      <c r="I1646" s="3" t="s">
        <v>19</v>
      </c>
      <c r="J1646" s="2">
        <v>100</v>
      </c>
      <c r="K1646" s="2">
        <v>34500</v>
      </c>
      <c r="L1646" s="2">
        <v>34500</v>
      </c>
      <c r="M1646" s="2">
        <v>34500</v>
      </c>
      <c r="N1646" s="3" t="s">
        <v>29</v>
      </c>
      <c r="O1646" s="9" t="s">
        <v>45</v>
      </c>
      <c r="P1646" s="2">
        <f>+Precio_diario_frutas[[#This Row],[Precio promedio ponderado]]/Q1646</f>
        <v>2300</v>
      </c>
      <c r="Q1646" s="2">
        <f>+VLOOKUP(Precio_diario_frutas[[#This Row],[Unidad de comercialización]],Codigos_kg[],2,0)</f>
        <v>15</v>
      </c>
    </row>
    <row r="1647" spans="1:17" x14ac:dyDescent="0.35">
      <c r="A1647" s="8" t="s">
        <v>178</v>
      </c>
      <c r="B1647" s="3" t="str">
        <f>+VLOOKUP(A1647,Codigos_mercados_mayoristas[],2,0)</f>
        <v>La Araucanía</v>
      </c>
      <c r="C1647" s="4">
        <v>44151</v>
      </c>
      <c r="D1647" s="3">
        <f>+VLOOKUP(A1647,Codigos_mercados_mayoristas[],3,0)</f>
        <v>9</v>
      </c>
      <c r="E1647" s="3"/>
      <c r="F1647" s="3" t="str">
        <f>+VLOOKUP(G1647,Codigos_class_frutas[],2,0)</f>
        <v>Frutos de hueso (carozo)</v>
      </c>
      <c r="G1647" s="3" t="s">
        <v>277</v>
      </c>
      <c r="H1647" s="3" t="s">
        <v>278</v>
      </c>
      <c r="I1647" s="3" t="s">
        <v>200</v>
      </c>
      <c r="J1647" s="2">
        <v>90</v>
      </c>
      <c r="K1647" s="2">
        <v>16000</v>
      </c>
      <c r="L1647" s="2">
        <v>15000</v>
      </c>
      <c r="M1647" s="2">
        <v>15444</v>
      </c>
      <c r="N1647" s="3" t="s">
        <v>279</v>
      </c>
      <c r="O1647" s="9" t="s">
        <v>45</v>
      </c>
      <c r="P1647" s="2">
        <f>+Precio_diario_frutas[[#This Row],[Precio promedio ponderado]]/Q1647</f>
        <v>1544.4</v>
      </c>
      <c r="Q1647" s="2">
        <f>+VLOOKUP(Precio_diario_frutas[[#This Row],[Unidad de comercialización]],Codigos_kg[],2,0)</f>
        <v>10</v>
      </c>
    </row>
    <row r="1648" spans="1:17" x14ac:dyDescent="0.35">
      <c r="A1648" s="8" t="s">
        <v>178</v>
      </c>
      <c r="B1648" s="3" t="str">
        <f>+VLOOKUP(A1648,Codigos_mercados_mayoristas[],2,0)</f>
        <v>La Araucanía</v>
      </c>
      <c r="C1648" s="4">
        <v>44151</v>
      </c>
      <c r="D1648" s="3">
        <f>+VLOOKUP(A1648,Codigos_mercados_mayoristas[],3,0)</f>
        <v>9</v>
      </c>
      <c r="E1648" s="3"/>
      <c r="F1648" s="3" t="str">
        <f>+VLOOKUP(G1648,Codigos_class_frutas[],2,0)</f>
        <v>Frutos de hueso (carozo)</v>
      </c>
      <c r="G1648" s="3" t="s">
        <v>277</v>
      </c>
      <c r="H1648" s="3" t="s">
        <v>278</v>
      </c>
      <c r="I1648" s="3" t="s">
        <v>19</v>
      </c>
      <c r="J1648" s="2">
        <v>400</v>
      </c>
      <c r="K1648" s="2">
        <v>11000</v>
      </c>
      <c r="L1648" s="2">
        <v>10000</v>
      </c>
      <c r="M1648" s="2">
        <v>10500</v>
      </c>
      <c r="N1648" s="3" t="s">
        <v>705</v>
      </c>
      <c r="O1648" s="9" t="s">
        <v>45</v>
      </c>
      <c r="P1648" s="2">
        <f>+Precio_diario_frutas[[#This Row],[Precio promedio ponderado]]/Q1648</f>
        <v>1312.5</v>
      </c>
      <c r="Q1648" s="2">
        <f>+VLOOKUP(Precio_diario_frutas[[#This Row],[Unidad de comercialización]],Codigos_kg[],2,0)</f>
        <v>8</v>
      </c>
    </row>
    <row r="1649" spans="1:17" x14ac:dyDescent="0.35">
      <c r="A1649" s="8" t="s">
        <v>178</v>
      </c>
      <c r="B1649" s="3" t="str">
        <f>+VLOOKUP(A1649,Codigos_mercados_mayoristas[],2,0)</f>
        <v>La Araucanía</v>
      </c>
      <c r="C1649" s="4">
        <v>44151</v>
      </c>
      <c r="D1649" s="3">
        <f>+VLOOKUP(A1649,Codigos_mercados_mayoristas[],3,0)</f>
        <v>9</v>
      </c>
      <c r="E1649" s="3"/>
      <c r="F1649" s="3" t="str">
        <f>+VLOOKUP(G1649,Codigos_class_frutas[],2,0)</f>
        <v>Berries</v>
      </c>
      <c r="G1649" s="3" t="s">
        <v>212</v>
      </c>
      <c r="H1649" s="3" t="s">
        <v>12</v>
      </c>
      <c r="I1649" s="3" t="s">
        <v>200</v>
      </c>
      <c r="J1649" s="2">
        <v>100</v>
      </c>
      <c r="K1649" s="2">
        <v>12000</v>
      </c>
      <c r="L1649" s="2">
        <v>12000</v>
      </c>
      <c r="M1649" s="2">
        <v>12000</v>
      </c>
      <c r="N1649" s="3" t="s">
        <v>213</v>
      </c>
      <c r="O1649" s="9" t="s">
        <v>155</v>
      </c>
      <c r="P1649" s="2">
        <f>+Precio_diario_frutas[[#This Row],[Precio promedio ponderado]]/Q1649</f>
        <v>1714.2857142857142</v>
      </c>
      <c r="Q1649" s="2">
        <f>+VLOOKUP(Precio_diario_frutas[[#This Row],[Unidad de comercialización]],Codigos_kg[],2,0)</f>
        <v>7</v>
      </c>
    </row>
    <row r="1650" spans="1:17" x14ac:dyDescent="0.35">
      <c r="A1650" s="8" t="s">
        <v>178</v>
      </c>
      <c r="B1650" s="3" t="str">
        <f>+VLOOKUP(A1650,Codigos_mercados_mayoristas[],2,0)</f>
        <v>La Araucanía</v>
      </c>
      <c r="C1650" s="4">
        <v>44151</v>
      </c>
      <c r="D1650" s="3">
        <f>+VLOOKUP(A1650,Codigos_mercados_mayoristas[],3,0)</f>
        <v>9</v>
      </c>
      <c r="E1650" s="3"/>
      <c r="F1650" s="3" t="str">
        <f>+VLOOKUP(G1650,Codigos_class_frutas[],2,0)</f>
        <v>Berries</v>
      </c>
      <c r="G1650" s="3" t="s">
        <v>212</v>
      </c>
      <c r="H1650" s="3" t="s">
        <v>12</v>
      </c>
      <c r="I1650" s="3" t="s">
        <v>19</v>
      </c>
      <c r="J1650" s="2">
        <v>3200</v>
      </c>
      <c r="K1650" s="2">
        <v>10000</v>
      </c>
      <c r="L1650" s="2">
        <v>9000</v>
      </c>
      <c r="M1650" s="2">
        <v>9469</v>
      </c>
      <c r="N1650" s="3" t="s">
        <v>213</v>
      </c>
      <c r="O1650" s="9" t="s">
        <v>155</v>
      </c>
      <c r="P1650" s="2">
        <f>+Precio_diario_frutas[[#This Row],[Precio promedio ponderado]]/Q1650</f>
        <v>1352.7142857142858</v>
      </c>
      <c r="Q1650" s="2">
        <f>+VLOOKUP(Precio_diario_frutas[[#This Row],[Unidad de comercialización]],Codigos_kg[],2,0)</f>
        <v>7</v>
      </c>
    </row>
    <row r="1651" spans="1:17" x14ac:dyDescent="0.35">
      <c r="A1651" s="8" t="s">
        <v>178</v>
      </c>
      <c r="B1651" s="3" t="str">
        <f>+VLOOKUP(A1651,Codigos_mercados_mayoristas[],2,0)</f>
        <v>La Araucanía</v>
      </c>
      <c r="C1651" s="4">
        <v>44151</v>
      </c>
      <c r="D1651" s="3">
        <f>+VLOOKUP(A1651,Codigos_mercados_mayoristas[],3,0)</f>
        <v>9</v>
      </c>
      <c r="E1651" s="3"/>
      <c r="F1651" s="3" t="str">
        <f>+VLOOKUP(G1651,Codigos_class_frutas[],2,0)</f>
        <v>Berries</v>
      </c>
      <c r="G1651" s="3" t="s">
        <v>212</v>
      </c>
      <c r="H1651" s="3" t="s">
        <v>12</v>
      </c>
      <c r="I1651" s="3" t="s">
        <v>19</v>
      </c>
      <c r="J1651" s="2">
        <v>250</v>
      </c>
      <c r="K1651" s="2">
        <v>8000</v>
      </c>
      <c r="L1651" s="2">
        <v>7000</v>
      </c>
      <c r="M1651" s="2">
        <v>7400</v>
      </c>
      <c r="N1651" s="3" t="s">
        <v>678</v>
      </c>
      <c r="O1651" s="9" t="s">
        <v>130</v>
      </c>
      <c r="P1651" s="2">
        <f>+Precio_diario_frutas[[#This Row],[Precio promedio ponderado]]/Q1651</f>
        <v>1057.1428571428571</v>
      </c>
      <c r="Q1651" s="2">
        <f>+VLOOKUP(Precio_diario_frutas[[#This Row],[Unidad de comercialización]],Codigos_kg[],2,0)</f>
        <v>7</v>
      </c>
    </row>
    <row r="1652" spans="1:17" x14ac:dyDescent="0.35">
      <c r="A1652" s="8" t="s">
        <v>178</v>
      </c>
      <c r="B1652" s="3" t="str">
        <f>+VLOOKUP(A1652,Codigos_mercados_mayoristas[],2,0)</f>
        <v>La Araucanía</v>
      </c>
      <c r="C1652" s="4">
        <v>44151</v>
      </c>
      <c r="D1652" s="3">
        <f>+VLOOKUP(A1652,Codigos_mercados_mayoristas[],3,0)</f>
        <v>9</v>
      </c>
      <c r="E1652" s="3"/>
      <c r="F1652" s="3" t="str">
        <f>+VLOOKUP(G1652,Codigos_class_frutas[],2,0)</f>
        <v>Berries</v>
      </c>
      <c r="G1652" s="3" t="s">
        <v>212</v>
      </c>
      <c r="H1652" s="3" t="s">
        <v>12</v>
      </c>
      <c r="I1652" s="3" t="s">
        <v>13</v>
      </c>
      <c r="J1652" s="2">
        <v>200</v>
      </c>
      <c r="K1652" s="2">
        <v>7000</v>
      </c>
      <c r="L1652" s="2">
        <v>7000</v>
      </c>
      <c r="M1652" s="2">
        <v>7000</v>
      </c>
      <c r="N1652" s="3" t="s">
        <v>213</v>
      </c>
      <c r="O1652" s="9" t="s">
        <v>155</v>
      </c>
      <c r="P1652" s="2">
        <f>+Precio_diario_frutas[[#This Row],[Precio promedio ponderado]]/Q1652</f>
        <v>1000</v>
      </c>
      <c r="Q1652" s="2">
        <f>+VLOOKUP(Precio_diario_frutas[[#This Row],[Unidad de comercialización]],Codigos_kg[],2,0)</f>
        <v>7</v>
      </c>
    </row>
    <row r="1653" spans="1:17" x14ac:dyDescent="0.35">
      <c r="A1653" s="8" t="s">
        <v>178</v>
      </c>
      <c r="B1653" s="3" t="str">
        <f>+VLOOKUP(A1653,Codigos_mercados_mayoristas[],2,0)</f>
        <v>La Araucanía</v>
      </c>
      <c r="C1653" s="4">
        <v>44151</v>
      </c>
      <c r="D1653" s="3">
        <f>+VLOOKUP(A1653,Codigos_mercados_mayoristas[],3,0)</f>
        <v>9</v>
      </c>
      <c r="E1653" s="3"/>
      <c r="F1653" s="3" t="str">
        <f>+VLOOKUP(G1653,Codigos_class_frutas[],2,0)</f>
        <v>Cítricos</v>
      </c>
      <c r="G1653" s="3" t="s">
        <v>214</v>
      </c>
      <c r="H1653" s="3" t="s">
        <v>706</v>
      </c>
      <c r="I1653" s="3" t="s">
        <v>19</v>
      </c>
      <c r="J1653" s="2">
        <v>80</v>
      </c>
      <c r="K1653" s="2">
        <v>40000</v>
      </c>
      <c r="L1653" s="2">
        <v>40000</v>
      </c>
      <c r="M1653" s="2">
        <v>40000</v>
      </c>
      <c r="N1653" s="3" t="s">
        <v>695</v>
      </c>
      <c r="O1653" s="9" t="s">
        <v>34</v>
      </c>
      <c r="P1653" s="2">
        <f>+Precio_diario_frutas[[#This Row],[Precio promedio ponderado]]/Q1653</f>
        <v>1666.6666666666667</v>
      </c>
      <c r="Q1653" s="2">
        <f>+VLOOKUP(Precio_diario_frutas[[#This Row],[Unidad de comercialización]],Codigos_kg[],2,0)</f>
        <v>24</v>
      </c>
    </row>
    <row r="1654" spans="1:17" x14ac:dyDescent="0.35">
      <c r="A1654" s="8" t="s">
        <v>178</v>
      </c>
      <c r="B1654" s="3" t="str">
        <f>+VLOOKUP(A1654,Codigos_mercados_mayoristas[],2,0)</f>
        <v>La Araucanía</v>
      </c>
      <c r="C1654" s="4">
        <v>44151</v>
      </c>
      <c r="D1654" s="3">
        <f>+VLOOKUP(A1654,Codigos_mercados_mayoristas[],3,0)</f>
        <v>9</v>
      </c>
      <c r="E1654" s="3"/>
      <c r="F1654" s="3" t="str">
        <f>+VLOOKUP(G1654,Codigos_class_frutas[],2,0)</f>
        <v>Cítricos</v>
      </c>
      <c r="G1654" s="3" t="s">
        <v>214</v>
      </c>
      <c r="H1654" s="3" t="s">
        <v>12</v>
      </c>
      <c r="I1654" s="3" t="s">
        <v>215</v>
      </c>
      <c r="J1654" s="2">
        <v>100</v>
      </c>
      <c r="K1654" s="2">
        <v>9000</v>
      </c>
      <c r="L1654" s="2">
        <v>9000</v>
      </c>
      <c r="M1654" s="2">
        <v>9000</v>
      </c>
      <c r="N1654" s="3" t="s">
        <v>289</v>
      </c>
      <c r="O1654" s="9" t="s">
        <v>123</v>
      </c>
      <c r="P1654" s="2">
        <f>+Precio_diario_frutas[[#This Row],[Precio promedio ponderado]]/Q1654</f>
        <v>600</v>
      </c>
      <c r="Q1654" s="2">
        <f>+VLOOKUP(Precio_diario_frutas[[#This Row],[Unidad de comercialización]],Codigos_kg[],2,0)</f>
        <v>15</v>
      </c>
    </row>
    <row r="1655" spans="1:17" x14ac:dyDescent="0.35">
      <c r="A1655" s="8" t="s">
        <v>178</v>
      </c>
      <c r="B1655" s="3" t="str">
        <f>+VLOOKUP(A1655,Codigos_mercados_mayoristas[],2,0)</f>
        <v>La Araucanía</v>
      </c>
      <c r="C1655" s="4">
        <v>44151</v>
      </c>
      <c r="D1655" s="3">
        <f>+VLOOKUP(A1655,Codigos_mercados_mayoristas[],3,0)</f>
        <v>9</v>
      </c>
      <c r="E1655" s="3"/>
      <c r="F1655" s="3" t="str">
        <f>+VLOOKUP(G1655,Codigos_class_frutas[],2,0)</f>
        <v>Cítricos</v>
      </c>
      <c r="G1655" s="3" t="s">
        <v>214</v>
      </c>
      <c r="H1655" s="3" t="s">
        <v>12</v>
      </c>
      <c r="I1655" s="3" t="s">
        <v>215</v>
      </c>
      <c r="J1655" s="2">
        <v>100</v>
      </c>
      <c r="K1655" s="2">
        <v>12000</v>
      </c>
      <c r="L1655" s="2">
        <v>12000</v>
      </c>
      <c r="M1655" s="2">
        <v>12000</v>
      </c>
      <c r="N1655" s="3" t="s">
        <v>56</v>
      </c>
      <c r="O1655" s="9" t="s">
        <v>123</v>
      </c>
      <c r="P1655" s="2">
        <f>+Precio_diario_frutas[[#This Row],[Precio promedio ponderado]]/Q1655</f>
        <v>666.66666666666663</v>
      </c>
      <c r="Q1655" s="2">
        <f>+VLOOKUP(Precio_diario_frutas[[#This Row],[Unidad de comercialización]],Codigos_kg[],2,0)</f>
        <v>18</v>
      </c>
    </row>
    <row r="1656" spans="1:17" x14ac:dyDescent="0.35">
      <c r="A1656" s="8" t="s">
        <v>178</v>
      </c>
      <c r="B1656" s="3" t="str">
        <f>+VLOOKUP(A1656,Codigos_mercados_mayoristas[],2,0)</f>
        <v>La Araucanía</v>
      </c>
      <c r="C1656" s="4">
        <v>44151</v>
      </c>
      <c r="D1656" s="3">
        <f>+VLOOKUP(A1656,Codigos_mercados_mayoristas[],3,0)</f>
        <v>9</v>
      </c>
      <c r="E1656" s="3"/>
      <c r="F1656" s="3" t="str">
        <f>+VLOOKUP(G1656,Codigos_class_frutas[],2,0)</f>
        <v>Cítricos</v>
      </c>
      <c r="G1656" s="3" t="s">
        <v>214</v>
      </c>
      <c r="H1656" s="3" t="s">
        <v>12</v>
      </c>
      <c r="I1656" s="3" t="s">
        <v>215</v>
      </c>
      <c r="J1656" s="2">
        <v>90</v>
      </c>
      <c r="K1656" s="2">
        <v>10000</v>
      </c>
      <c r="L1656" s="2">
        <v>9000</v>
      </c>
      <c r="M1656" s="2">
        <v>9444</v>
      </c>
      <c r="N1656" s="3" t="s">
        <v>117</v>
      </c>
      <c r="O1656" s="9" t="s">
        <v>123</v>
      </c>
      <c r="P1656" s="2">
        <f>+Precio_diario_frutas[[#This Row],[Precio promedio ponderado]]/Q1656</f>
        <v>629.6</v>
      </c>
      <c r="Q1656" s="2">
        <f>+VLOOKUP(Precio_diario_frutas[[#This Row],[Unidad de comercialización]],Codigos_kg[],2,0)</f>
        <v>15</v>
      </c>
    </row>
    <row r="1657" spans="1:17" x14ac:dyDescent="0.35">
      <c r="A1657" s="8" t="s">
        <v>178</v>
      </c>
      <c r="B1657" s="3" t="str">
        <f>+VLOOKUP(A1657,Codigos_mercados_mayoristas[],2,0)</f>
        <v>La Araucanía</v>
      </c>
      <c r="C1657" s="4">
        <v>44151</v>
      </c>
      <c r="D1657" s="3">
        <f>+VLOOKUP(A1657,Codigos_mercados_mayoristas[],3,0)</f>
        <v>9</v>
      </c>
      <c r="E1657" s="3"/>
      <c r="F1657" s="3" t="str">
        <f>+VLOOKUP(G1657,Codigos_class_frutas[],2,0)</f>
        <v>Cítricos</v>
      </c>
      <c r="G1657" s="3" t="s">
        <v>214</v>
      </c>
      <c r="H1657" s="3" t="s">
        <v>12</v>
      </c>
      <c r="I1657" s="3" t="s">
        <v>216</v>
      </c>
      <c r="J1657" s="2">
        <v>100</v>
      </c>
      <c r="K1657" s="2">
        <v>7000</v>
      </c>
      <c r="L1657" s="2">
        <v>6000</v>
      </c>
      <c r="M1657" s="2">
        <v>6500</v>
      </c>
      <c r="N1657" s="3" t="s">
        <v>289</v>
      </c>
      <c r="O1657" s="9" t="s">
        <v>123</v>
      </c>
      <c r="P1657" s="2">
        <f>+Precio_diario_frutas[[#This Row],[Precio promedio ponderado]]/Q1657</f>
        <v>433.33333333333331</v>
      </c>
      <c r="Q1657" s="2">
        <f>+VLOOKUP(Precio_diario_frutas[[#This Row],[Unidad de comercialización]],Codigos_kg[],2,0)</f>
        <v>15</v>
      </c>
    </row>
    <row r="1658" spans="1:17" x14ac:dyDescent="0.35">
      <c r="A1658" s="8" t="s">
        <v>178</v>
      </c>
      <c r="B1658" s="3" t="str">
        <f>+VLOOKUP(A1658,Codigos_mercados_mayoristas[],2,0)</f>
        <v>La Araucanía</v>
      </c>
      <c r="C1658" s="4">
        <v>44151</v>
      </c>
      <c r="D1658" s="3">
        <f>+VLOOKUP(A1658,Codigos_mercados_mayoristas[],3,0)</f>
        <v>9</v>
      </c>
      <c r="E1658" s="3"/>
      <c r="F1658" s="3" t="str">
        <f>+VLOOKUP(G1658,Codigos_class_frutas[],2,0)</f>
        <v>Cítricos</v>
      </c>
      <c r="G1658" s="3" t="s">
        <v>214</v>
      </c>
      <c r="H1658" s="3" t="s">
        <v>696</v>
      </c>
      <c r="I1658" s="3" t="s">
        <v>19</v>
      </c>
      <c r="J1658" s="2">
        <v>50</v>
      </c>
      <c r="K1658" s="2">
        <v>40000</v>
      </c>
      <c r="L1658" s="2">
        <v>40000</v>
      </c>
      <c r="M1658" s="2">
        <v>40000</v>
      </c>
      <c r="N1658" s="3" t="s">
        <v>695</v>
      </c>
      <c r="O1658" s="9" t="s">
        <v>34</v>
      </c>
      <c r="P1658" s="2">
        <f>+Precio_diario_frutas[[#This Row],[Precio promedio ponderado]]/Q1658</f>
        <v>1666.6666666666667</v>
      </c>
      <c r="Q1658" s="2">
        <f>+VLOOKUP(Precio_diario_frutas[[#This Row],[Unidad de comercialización]],Codigos_kg[],2,0)</f>
        <v>24</v>
      </c>
    </row>
    <row r="1659" spans="1:17" x14ac:dyDescent="0.35">
      <c r="A1659" s="8" t="s">
        <v>178</v>
      </c>
      <c r="B1659" s="3" t="str">
        <f>+VLOOKUP(A1659,Codigos_mercados_mayoristas[],2,0)</f>
        <v>La Araucanía</v>
      </c>
      <c r="C1659" s="4">
        <v>44151</v>
      </c>
      <c r="D1659" s="3">
        <f>+VLOOKUP(A1659,Codigos_mercados_mayoristas[],3,0)</f>
        <v>9</v>
      </c>
      <c r="E1659" s="3"/>
      <c r="F1659" s="3" t="str">
        <f>+VLOOKUP(G1659,Codigos_class_frutas[],2,0)</f>
        <v>Cítricos</v>
      </c>
      <c r="G1659" s="3" t="s">
        <v>218</v>
      </c>
      <c r="H1659" s="3" t="s">
        <v>219</v>
      </c>
      <c r="I1659" s="3" t="s">
        <v>19</v>
      </c>
      <c r="J1659" s="2">
        <v>240</v>
      </c>
      <c r="K1659" s="2">
        <v>16000</v>
      </c>
      <c r="L1659" s="2">
        <v>15000</v>
      </c>
      <c r="M1659" s="2">
        <v>15500</v>
      </c>
      <c r="N1659" s="3" t="s">
        <v>59</v>
      </c>
      <c r="O1659" s="9" t="s">
        <v>123</v>
      </c>
      <c r="P1659" s="2">
        <f>+Precio_diario_frutas[[#This Row],[Precio promedio ponderado]]/Q1659</f>
        <v>861.11111111111109</v>
      </c>
      <c r="Q1659" s="2">
        <f>+VLOOKUP(Precio_diario_frutas[[#This Row],[Unidad de comercialización]],Codigos_kg[],2,0)</f>
        <v>18</v>
      </c>
    </row>
    <row r="1660" spans="1:17" x14ac:dyDescent="0.35">
      <c r="A1660" s="8" t="s">
        <v>178</v>
      </c>
      <c r="B1660" s="3" t="str">
        <f>+VLOOKUP(A1660,Codigos_mercados_mayoristas[],2,0)</f>
        <v>La Araucanía</v>
      </c>
      <c r="C1660" s="4">
        <v>44151</v>
      </c>
      <c r="D1660" s="3">
        <f>+VLOOKUP(A1660,Codigos_mercados_mayoristas[],3,0)</f>
        <v>9</v>
      </c>
      <c r="E1660" s="3"/>
      <c r="F1660" s="3" t="str">
        <f>+VLOOKUP(G1660,Codigos_class_frutas[],2,0)</f>
        <v>Tropicales y subtropicales</v>
      </c>
      <c r="G1660" s="3" t="s">
        <v>229</v>
      </c>
      <c r="H1660" s="3" t="s">
        <v>12</v>
      </c>
      <c r="I1660" s="3" t="s">
        <v>13</v>
      </c>
      <c r="J1660" s="2">
        <v>800</v>
      </c>
      <c r="K1660" s="2">
        <v>6500</v>
      </c>
      <c r="L1660" s="2">
        <v>6500</v>
      </c>
      <c r="M1660" s="2">
        <v>6500</v>
      </c>
      <c r="N1660" s="3" t="s">
        <v>230</v>
      </c>
      <c r="O1660" s="9" t="s">
        <v>34</v>
      </c>
      <c r="P1660" s="2">
        <f>+Precio_diario_frutas[[#This Row],[Precio promedio ponderado]]/Q1660</f>
        <v>1625</v>
      </c>
      <c r="Q1660" s="2">
        <f>+VLOOKUP(Precio_diario_frutas[[#This Row],[Unidad de comercialización]],Codigos_kg[],2,0)</f>
        <v>4</v>
      </c>
    </row>
    <row r="1661" spans="1:17" x14ac:dyDescent="0.35">
      <c r="A1661" s="8" t="s">
        <v>178</v>
      </c>
      <c r="B1661" s="3" t="str">
        <f>+VLOOKUP(A1661,Codigos_mercados_mayoristas[],2,0)</f>
        <v>La Araucanía</v>
      </c>
      <c r="C1661" s="4">
        <v>44151</v>
      </c>
      <c r="D1661" s="3">
        <f>+VLOOKUP(A1661,Codigos_mercados_mayoristas[],3,0)</f>
        <v>9</v>
      </c>
      <c r="E1661" s="3"/>
      <c r="F1661" s="3" t="str">
        <f>+VLOOKUP(G1661,Codigos_class_frutas[],2,0)</f>
        <v>Frutos de pepita</v>
      </c>
      <c r="G1661" s="3" t="s">
        <v>231</v>
      </c>
      <c r="H1661" s="3" t="s">
        <v>232</v>
      </c>
      <c r="I1661" s="3" t="s">
        <v>686</v>
      </c>
      <c r="J1661" s="2">
        <v>100</v>
      </c>
      <c r="K1661" s="2">
        <v>17000</v>
      </c>
      <c r="L1661" s="2">
        <v>17000</v>
      </c>
      <c r="M1661" s="2">
        <v>17000</v>
      </c>
      <c r="N1661" s="3" t="s">
        <v>285</v>
      </c>
      <c r="O1661" s="9" t="s">
        <v>109</v>
      </c>
      <c r="P1661" s="2">
        <f>+Precio_diario_frutas[[#This Row],[Precio promedio ponderado]]/Q1661</f>
        <v>944.44444444444446</v>
      </c>
      <c r="Q1661" s="2">
        <f>+VLOOKUP(Precio_diario_frutas[[#This Row],[Unidad de comercialización]],Codigos_kg[],2,0)</f>
        <v>18</v>
      </c>
    </row>
    <row r="1662" spans="1:17" x14ac:dyDescent="0.35">
      <c r="A1662" s="8" t="s">
        <v>178</v>
      </c>
      <c r="B1662" s="3" t="str">
        <f>+VLOOKUP(A1662,Codigos_mercados_mayoristas[],2,0)</f>
        <v>La Araucanía</v>
      </c>
      <c r="C1662" s="4">
        <v>44151</v>
      </c>
      <c r="D1662" s="3">
        <f>+VLOOKUP(A1662,Codigos_mercados_mayoristas[],3,0)</f>
        <v>9</v>
      </c>
      <c r="E1662" s="3"/>
      <c r="F1662" s="3" t="str">
        <f>+VLOOKUP(G1662,Codigos_class_frutas[],2,0)</f>
        <v>Frutos de pepita</v>
      </c>
      <c r="G1662" s="3" t="s">
        <v>231</v>
      </c>
      <c r="H1662" s="3" t="s">
        <v>232</v>
      </c>
      <c r="I1662" s="3" t="s">
        <v>284</v>
      </c>
      <c r="J1662" s="2">
        <v>200</v>
      </c>
      <c r="K1662" s="2">
        <v>19000</v>
      </c>
      <c r="L1662" s="2">
        <v>19000</v>
      </c>
      <c r="M1662" s="2">
        <v>19000</v>
      </c>
      <c r="N1662" s="3" t="s">
        <v>285</v>
      </c>
      <c r="O1662" s="9" t="s">
        <v>109</v>
      </c>
      <c r="P1662" s="2">
        <f>+Precio_diario_frutas[[#This Row],[Precio promedio ponderado]]/Q1662</f>
        <v>1055.5555555555557</v>
      </c>
      <c r="Q1662" s="2">
        <f>+VLOOKUP(Precio_diario_frutas[[#This Row],[Unidad de comercialización]],Codigos_kg[],2,0)</f>
        <v>18</v>
      </c>
    </row>
    <row r="1663" spans="1:17" x14ac:dyDescent="0.35">
      <c r="A1663" s="8" t="s">
        <v>178</v>
      </c>
      <c r="B1663" s="3" t="str">
        <f>+VLOOKUP(A1663,Codigos_mercados_mayoristas[],2,0)</f>
        <v>La Araucanía</v>
      </c>
      <c r="C1663" s="4">
        <v>44151</v>
      </c>
      <c r="D1663" s="3">
        <f>+VLOOKUP(A1663,Codigos_mercados_mayoristas[],3,0)</f>
        <v>9</v>
      </c>
      <c r="E1663" s="3"/>
      <c r="F1663" s="3" t="str">
        <f>+VLOOKUP(G1663,Codigos_class_frutas[],2,0)</f>
        <v>Frutos de pepita</v>
      </c>
      <c r="G1663" s="3" t="s">
        <v>231</v>
      </c>
      <c r="H1663" s="3" t="s">
        <v>232</v>
      </c>
      <c r="I1663" s="3" t="s">
        <v>19</v>
      </c>
      <c r="J1663" s="2">
        <v>100</v>
      </c>
      <c r="K1663" s="2">
        <v>14000</v>
      </c>
      <c r="L1663" s="2">
        <v>14000</v>
      </c>
      <c r="M1663" s="2">
        <v>14000</v>
      </c>
      <c r="N1663" s="3" t="s">
        <v>261</v>
      </c>
      <c r="O1663" s="9" t="s">
        <v>109</v>
      </c>
      <c r="P1663" s="2">
        <f>+Precio_diario_frutas[[#This Row],[Precio promedio ponderado]]/Q1663</f>
        <v>933.33333333333337</v>
      </c>
      <c r="Q1663" s="2">
        <f>+VLOOKUP(Precio_diario_frutas[[#This Row],[Unidad de comercialización]],Codigos_kg[],2,0)</f>
        <v>15</v>
      </c>
    </row>
    <row r="1664" spans="1:17" x14ac:dyDescent="0.35">
      <c r="A1664" s="8" t="s">
        <v>178</v>
      </c>
      <c r="B1664" s="3" t="str">
        <f>+VLOOKUP(A1664,Codigos_mercados_mayoristas[],2,0)</f>
        <v>La Araucanía</v>
      </c>
      <c r="C1664" s="4">
        <v>44151</v>
      </c>
      <c r="D1664" s="3">
        <f>+VLOOKUP(A1664,Codigos_mercados_mayoristas[],3,0)</f>
        <v>9</v>
      </c>
      <c r="E1664" s="3"/>
      <c r="F1664" s="3" t="str">
        <f>+VLOOKUP(G1664,Codigos_class_frutas[],2,0)</f>
        <v>Frutos de pepita</v>
      </c>
      <c r="G1664" s="3" t="s">
        <v>231</v>
      </c>
      <c r="H1664" s="3" t="s">
        <v>236</v>
      </c>
      <c r="I1664" s="3" t="s">
        <v>284</v>
      </c>
      <c r="J1664" s="2">
        <v>150</v>
      </c>
      <c r="K1664" s="2">
        <v>20000</v>
      </c>
      <c r="L1664" s="2">
        <v>20000</v>
      </c>
      <c r="M1664" s="2">
        <v>20000</v>
      </c>
      <c r="N1664" s="3" t="s">
        <v>285</v>
      </c>
      <c r="O1664" s="9" t="s">
        <v>109</v>
      </c>
      <c r="P1664" s="2">
        <f>+Precio_diario_frutas[[#This Row],[Precio promedio ponderado]]/Q1664</f>
        <v>1111.1111111111111</v>
      </c>
      <c r="Q1664" s="2">
        <f>+VLOOKUP(Precio_diario_frutas[[#This Row],[Unidad de comercialización]],Codigos_kg[],2,0)</f>
        <v>18</v>
      </c>
    </row>
    <row r="1665" spans="1:17" x14ac:dyDescent="0.35">
      <c r="A1665" s="8" t="s">
        <v>178</v>
      </c>
      <c r="B1665" s="3" t="str">
        <f>+VLOOKUP(A1665,Codigos_mercados_mayoristas[],2,0)</f>
        <v>La Araucanía</v>
      </c>
      <c r="C1665" s="4">
        <v>44151</v>
      </c>
      <c r="D1665" s="3">
        <f>+VLOOKUP(A1665,Codigos_mercados_mayoristas[],3,0)</f>
        <v>9</v>
      </c>
      <c r="E1665" s="3"/>
      <c r="F1665" s="3" t="str">
        <f>+VLOOKUP(G1665,Codigos_class_frutas[],2,0)</f>
        <v>Frutos de pepita</v>
      </c>
      <c r="G1665" s="3" t="s">
        <v>231</v>
      </c>
      <c r="H1665" s="3" t="s">
        <v>236</v>
      </c>
      <c r="I1665" s="3" t="s">
        <v>19</v>
      </c>
      <c r="J1665" s="2">
        <v>120</v>
      </c>
      <c r="K1665" s="2">
        <v>14000</v>
      </c>
      <c r="L1665" s="2">
        <v>14000</v>
      </c>
      <c r="M1665" s="2">
        <v>14000</v>
      </c>
      <c r="N1665" s="3" t="s">
        <v>261</v>
      </c>
      <c r="O1665" s="9" t="s">
        <v>109</v>
      </c>
      <c r="P1665" s="2">
        <f>+Precio_diario_frutas[[#This Row],[Precio promedio ponderado]]/Q1665</f>
        <v>933.33333333333337</v>
      </c>
      <c r="Q1665" s="2">
        <f>+VLOOKUP(Precio_diario_frutas[[#This Row],[Unidad de comercialización]],Codigos_kg[],2,0)</f>
        <v>15</v>
      </c>
    </row>
    <row r="1666" spans="1:17" x14ac:dyDescent="0.35">
      <c r="A1666" s="8" t="s">
        <v>178</v>
      </c>
      <c r="B1666" s="3" t="str">
        <f>+VLOOKUP(A1666,Codigos_mercados_mayoristas[],2,0)</f>
        <v>La Araucanía</v>
      </c>
      <c r="C1666" s="4">
        <v>44151</v>
      </c>
      <c r="D1666" s="3">
        <f>+VLOOKUP(A1666,Codigos_mercados_mayoristas[],3,0)</f>
        <v>9</v>
      </c>
      <c r="E1666" s="3"/>
      <c r="F1666" s="3" t="str">
        <f>+VLOOKUP(G1666,Codigos_class_frutas[],2,0)</f>
        <v>Frutos de pepita</v>
      </c>
      <c r="G1666" s="3" t="s">
        <v>231</v>
      </c>
      <c r="H1666" s="3" t="s">
        <v>239</v>
      </c>
      <c r="I1666" s="3" t="s">
        <v>284</v>
      </c>
      <c r="J1666" s="2">
        <v>100</v>
      </c>
      <c r="K1666" s="2">
        <v>19000</v>
      </c>
      <c r="L1666" s="2">
        <v>19000</v>
      </c>
      <c r="M1666" s="2">
        <v>19000</v>
      </c>
      <c r="N1666" s="3" t="s">
        <v>285</v>
      </c>
      <c r="O1666" s="9" t="s">
        <v>109</v>
      </c>
      <c r="P1666" s="2">
        <f>+Precio_diario_frutas[[#This Row],[Precio promedio ponderado]]/Q1666</f>
        <v>1055.5555555555557</v>
      </c>
      <c r="Q1666" s="2">
        <f>+VLOOKUP(Precio_diario_frutas[[#This Row],[Unidad de comercialización]],Codigos_kg[],2,0)</f>
        <v>18</v>
      </c>
    </row>
    <row r="1667" spans="1:17" x14ac:dyDescent="0.35">
      <c r="A1667" s="8" t="s">
        <v>178</v>
      </c>
      <c r="B1667" s="3" t="str">
        <f>+VLOOKUP(A1667,Codigos_mercados_mayoristas[],2,0)</f>
        <v>La Araucanía</v>
      </c>
      <c r="C1667" s="4">
        <v>44151</v>
      </c>
      <c r="D1667" s="3">
        <f>+VLOOKUP(A1667,Codigos_mercados_mayoristas[],3,0)</f>
        <v>9</v>
      </c>
      <c r="E1667" s="3"/>
      <c r="F1667" s="3" t="str">
        <f>+VLOOKUP(G1667,Codigos_class_frutas[],2,0)</f>
        <v>Cítricos</v>
      </c>
      <c r="G1667" s="3" t="s">
        <v>221</v>
      </c>
      <c r="H1667" s="3" t="s">
        <v>263</v>
      </c>
      <c r="I1667" s="3" t="s">
        <v>19</v>
      </c>
      <c r="J1667" s="2">
        <v>100</v>
      </c>
      <c r="K1667" s="2">
        <v>16000</v>
      </c>
      <c r="L1667" s="2">
        <v>16000</v>
      </c>
      <c r="M1667" s="2">
        <v>16000</v>
      </c>
      <c r="N1667" s="3" t="s">
        <v>261</v>
      </c>
      <c r="O1667" s="9" t="s">
        <v>123</v>
      </c>
      <c r="P1667" s="2">
        <f>+Precio_diario_frutas[[#This Row],[Precio promedio ponderado]]/Q1667</f>
        <v>1066.6666666666667</v>
      </c>
      <c r="Q1667" s="2">
        <f>+VLOOKUP(Precio_diario_frutas[[#This Row],[Unidad de comercialización]],Codigos_kg[],2,0)</f>
        <v>15</v>
      </c>
    </row>
    <row r="1668" spans="1:17" x14ac:dyDescent="0.35">
      <c r="A1668" s="8" t="s">
        <v>178</v>
      </c>
      <c r="B1668" s="3" t="str">
        <f>+VLOOKUP(A1668,Codigos_mercados_mayoristas[],2,0)</f>
        <v>La Araucanía</v>
      </c>
      <c r="C1668" s="4">
        <v>44151</v>
      </c>
      <c r="D1668" s="3">
        <f>+VLOOKUP(A1668,Codigos_mercados_mayoristas[],3,0)</f>
        <v>9</v>
      </c>
      <c r="E1668" s="3"/>
      <c r="F1668" s="3" t="str">
        <f>+VLOOKUP(G1668,Codigos_class_frutas[],2,0)</f>
        <v>Frutos de hueso (carozo)</v>
      </c>
      <c r="G1668" s="3" t="s">
        <v>665</v>
      </c>
      <c r="H1668" s="3" t="s">
        <v>666</v>
      </c>
      <c r="I1668" s="3" t="s">
        <v>19</v>
      </c>
      <c r="J1668" s="2">
        <v>300</v>
      </c>
      <c r="K1668" s="2">
        <v>11000</v>
      </c>
      <c r="L1668" s="2">
        <v>11000</v>
      </c>
      <c r="M1668" s="2">
        <v>11000</v>
      </c>
      <c r="N1668" s="3" t="s">
        <v>705</v>
      </c>
      <c r="O1668" s="9" t="s">
        <v>45</v>
      </c>
      <c r="P1668" s="2">
        <f>+Precio_diario_frutas[[#This Row],[Precio promedio ponderado]]/Q1668</f>
        <v>1375</v>
      </c>
      <c r="Q1668" s="2">
        <f>+VLOOKUP(Precio_diario_frutas[[#This Row],[Unidad de comercialización]],Codigos_kg[],2,0)</f>
        <v>8</v>
      </c>
    </row>
    <row r="1669" spans="1:17" ht="29" x14ac:dyDescent="0.35">
      <c r="A1669" s="8" t="s">
        <v>178</v>
      </c>
      <c r="B1669" s="3" t="str">
        <f>+VLOOKUP(A1669,Codigos_mercados_mayoristas[],2,0)</f>
        <v>La Araucanía</v>
      </c>
      <c r="C1669" s="4">
        <v>44151</v>
      </c>
      <c r="D1669" s="3">
        <f>+VLOOKUP(A1669,Codigos_mercados_mayoristas[],3,0)</f>
        <v>9</v>
      </c>
      <c r="E1669" s="3"/>
      <c r="F1669" s="3" t="str">
        <f>+VLOOKUP(G1669,Codigos_class_frutas[],2,0)</f>
        <v>Oleaginosos</v>
      </c>
      <c r="G1669" s="3" t="s">
        <v>225</v>
      </c>
      <c r="H1669" s="3" t="s">
        <v>226</v>
      </c>
      <c r="I1669" s="3" t="s">
        <v>264</v>
      </c>
      <c r="J1669" s="2">
        <v>150</v>
      </c>
      <c r="K1669" s="2">
        <v>3000</v>
      </c>
      <c r="L1669" s="2">
        <v>2800</v>
      </c>
      <c r="M1669" s="2">
        <v>2893</v>
      </c>
      <c r="N1669" s="3" t="s">
        <v>293</v>
      </c>
      <c r="O1669" s="9" t="s">
        <v>63</v>
      </c>
      <c r="P1669" s="2">
        <f>+Precio_diario_frutas[[#This Row],[Precio promedio ponderado]]/Q1669</f>
        <v>2893</v>
      </c>
      <c r="Q1669" s="2">
        <f>+VLOOKUP(Precio_diario_frutas[[#This Row],[Unidad de comercialización]],Codigos_kg[],2,0)</f>
        <v>1</v>
      </c>
    </row>
    <row r="1670" spans="1:17" ht="29" x14ac:dyDescent="0.35">
      <c r="A1670" s="8" t="s">
        <v>178</v>
      </c>
      <c r="B1670" s="3" t="str">
        <f>+VLOOKUP(A1670,Codigos_mercados_mayoristas[],2,0)</f>
        <v>La Araucanía</v>
      </c>
      <c r="C1670" s="4">
        <v>44151</v>
      </c>
      <c r="D1670" s="3">
        <f>+VLOOKUP(A1670,Codigos_mercados_mayoristas[],3,0)</f>
        <v>9</v>
      </c>
      <c r="E1670" s="3"/>
      <c r="F1670" s="3" t="str">
        <f>+VLOOKUP(G1670,Codigos_class_frutas[],2,0)</f>
        <v>Oleaginosos</v>
      </c>
      <c r="G1670" s="3" t="s">
        <v>225</v>
      </c>
      <c r="H1670" s="3" t="s">
        <v>226</v>
      </c>
      <c r="I1670" s="3" t="s">
        <v>200</v>
      </c>
      <c r="J1670" s="2">
        <v>100</v>
      </c>
      <c r="K1670" s="2">
        <v>4000</v>
      </c>
      <c r="L1670" s="2">
        <v>4000</v>
      </c>
      <c r="M1670" s="2">
        <v>4000</v>
      </c>
      <c r="N1670" s="3" t="s">
        <v>293</v>
      </c>
      <c r="O1670" s="9" t="s">
        <v>63</v>
      </c>
      <c r="P1670" s="2">
        <f>+Precio_diario_frutas[[#This Row],[Precio promedio ponderado]]/Q1670</f>
        <v>4000</v>
      </c>
      <c r="Q1670" s="2">
        <f>+VLOOKUP(Precio_diario_frutas[[#This Row],[Unidad de comercialización]],Codigos_kg[],2,0)</f>
        <v>1</v>
      </c>
    </row>
    <row r="1671" spans="1:17" ht="29" x14ac:dyDescent="0.35">
      <c r="A1671" s="8" t="s">
        <v>178</v>
      </c>
      <c r="B1671" s="3" t="str">
        <f>+VLOOKUP(A1671,Codigos_mercados_mayoristas[],2,0)</f>
        <v>La Araucanía</v>
      </c>
      <c r="C1671" s="4">
        <v>44151</v>
      </c>
      <c r="D1671" s="3">
        <f>+VLOOKUP(A1671,Codigos_mercados_mayoristas[],3,0)</f>
        <v>9</v>
      </c>
      <c r="E1671" s="3"/>
      <c r="F1671" s="3" t="str">
        <f>+VLOOKUP(G1671,Codigos_class_frutas[],2,0)</f>
        <v>Oleaginosos</v>
      </c>
      <c r="G1671" s="3" t="s">
        <v>225</v>
      </c>
      <c r="H1671" s="3" t="s">
        <v>226</v>
      </c>
      <c r="I1671" s="3" t="s">
        <v>19</v>
      </c>
      <c r="J1671" s="2">
        <v>250</v>
      </c>
      <c r="K1671" s="2">
        <v>3700</v>
      </c>
      <c r="L1671" s="2">
        <v>3700</v>
      </c>
      <c r="M1671" s="2">
        <v>3700</v>
      </c>
      <c r="N1671" s="3" t="s">
        <v>293</v>
      </c>
      <c r="O1671" s="9" t="s">
        <v>63</v>
      </c>
      <c r="P1671" s="2">
        <f>+Precio_diario_frutas[[#This Row],[Precio promedio ponderado]]/Q1671</f>
        <v>3700</v>
      </c>
      <c r="Q1671" s="2">
        <f>+VLOOKUP(Precio_diario_frutas[[#This Row],[Unidad de comercialización]],Codigos_kg[],2,0)</f>
        <v>1</v>
      </c>
    </row>
    <row r="1672" spans="1:17" ht="29" x14ac:dyDescent="0.35">
      <c r="A1672" s="8" t="s">
        <v>178</v>
      </c>
      <c r="B1672" s="3" t="str">
        <f>+VLOOKUP(A1672,Codigos_mercados_mayoristas[],2,0)</f>
        <v>La Araucanía</v>
      </c>
      <c r="C1672" s="4">
        <v>44151</v>
      </c>
      <c r="D1672" s="3">
        <f>+VLOOKUP(A1672,Codigos_mercados_mayoristas[],3,0)</f>
        <v>9</v>
      </c>
      <c r="E1672" s="3"/>
      <c r="F1672" s="3" t="str">
        <f>+VLOOKUP(G1672,Codigos_class_frutas[],2,0)</f>
        <v>Oleaginosos</v>
      </c>
      <c r="G1672" s="3" t="s">
        <v>225</v>
      </c>
      <c r="H1672" s="3" t="s">
        <v>226</v>
      </c>
      <c r="I1672" s="3" t="s">
        <v>13</v>
      </c>
      <c r="J1672" s="2">
        <v>260</v>
      </c>
      <c r="K1672" s="2">
        <v>3500</v>
      </c>
      <c r="L1672" s="2">
        <v>3400</v>
      </c>
      <c r="M1672" s="2">
        <v>3446</v>
      </c>
      <c r="N1672" s="3" t="s">
        <v>293</v>
      </c>
      <c r="O1672" s="9" t="s">
        <v>63</v>
      </c>
      <c r="P1672" s="2">
        <f>+Precio_diario_frutas[[#This Row],[Precio promedio ponderado]]/Q1672</f>
        <v>3446</v>
      </c>
      <c r="Q1672" s="2">
        <f>+VLOOKUP(Precio_diario_frutas[[#This Row],[Unidad de comercialización]],Codigos_kg[],2,0)</f>
        <v>1</v>
      </c>
    </row>
    <row r="1673" spans="1:17" ht="29" x14ac:dyDescent="0.35">
      <c r="A1673" s="8" t="s">
        <v>178</v>
      </c>
      <c r="B1673" s="3" t="str">
        <f>+VLOOKUP(A1673,Codigos_mercados_mayoristas[],2,0)</f>
        <v>La Araucanía</v>
      </c>
      <c r="C1673" s="4">
        <v>44151</v>
      </c>
      <c r="D1673" s="3">
        <f>+VLOOKUP(A1673,Codigos_mercados_mayoristas[],3,0)</f>
        <v>9</v>
      </c>
      <c r="E1673" s="3"/>
      <c r="F1673" s="3" t="str">
        <f>+VLOOKUP(G1673,Codigos_class_frutas[],2,0)</f>
        <v>Oleaginosos</v>
      </c>
      <c r="G1673" s="3" t="s">
        <v>225</v>
      </c>
      <c r="H1673" s="3" t="s">
        <v>226</v>
      </c>
      <c r="I1673" s="3" t="s">
        <v>16</v>
      </c>
      <c r="J1673" s="2">
        <v>180</v>
      </c>
      <c r="K1673" s="2">
        <v>3200</v>
      </c>
      <c r="L1673" s="2">
        <v>3200</v>
      </c>
      <c r="M1673" s="2">
        <v>3200</v>
      </c>
      <c r="N1673" s="3" t="s">
        <v>293</v>
      </c>
      <c r="O1673" s="9" t="s">
        <v>63</v>
      </c>
      <c r="P1673" s="2">
        <f>+Precio_diario_frutas[[#This Row],[Precio promedio ponderado]]/Q1673</f>
        <v>3200</v>
      </c>
      <c r="Q1673" s="2">
        <f>+VLOOKUP(Precio_diario_frutas[[#This Row],[Unidad de comercialización]],Codigos_kg[],2,0)</f>
        <v>1</v>
      </c>
    </row>
    <row r="1674" spans="1:17" x14ac:dyDescent="0.35">
      <c r="A1674" s="8" t="s">
        <v>178</v>
      </c>
      <c r="B1674" s="3" t="str">
        <f>+VLOOKUP(A1674,Codigos_mercados_mayoristas[],2,0)</f>
        <v>La Araucanía</v>
      </c>
      <c r="C1674" s="4">
        <v>44151</v>
      </c>
      <c r="D1674" s="3">
        <f>+VLOOKUP(A1674,Codigos_mercados_mayoristas[],3,0)</f>
        <v>9</v>
      </c>
      <c r="E1674" s="3"/>
      <c r="F1674" s="3" t="str">
        <f>+VLOOKUP(G1674,Codigos_class_frutas[],2,0)</f>
        <v>Frutos de pepita</v>
      </c>
      <c r="G1674" s="3" t="s">
        <v>242</v>
      </c>
      <c r="H1674" s="3" t="s">
        <v>243</v>
      </c>
      <c r="I1674" s="3" t="s">
        <v>19</v>
      </c>
      <c r="J1674" s="2">
        <v>180</v>
      </c>
      <c r="K1674" s="2">
        <v>15000</v>
      </c>
      <c r="L1674" s="2">
        <v>14500</v>
      </c>
      <c r="M1674" s="2">
        <v>14778</v>
      </c>
      <c r="N1674" s="3" t="s">
        <v>280</v>
      </c>
      <c r="O1674" s="9" t="s">
        <v>123</v>
      </c>
      <c r="P1674" s="2">
        <f>+Precio_diario_frutas[[#This Row],[Precio promedio ponderado]]/Q1674</f>
        <v>821</v>
      </c>
      <c r="Q1674" s="2">
        <f>+VLOOKUP(Precio_diario_frutas[[#This Row],[Unidad de comercialización]],Codigos_kg[],2,0)</f>
        <v>18</v>
      </c>
    </row>
    <row r="1675" spans="1:17" x14ac:dyDescent="0.35">
      <c r="A1675" s="8" t="s">
        <v>178</v>
      </c>
      <c r="B1675" s="3" t="str">
        <f>+VLOOKUP(A1675,Codigos_mercados_mayoristas[],2,0)</f>
        <v>La Araucanía</v>
      </c>
      <c r="C1675" s="4">
        <v>44151</v>
      </c>
      <c r="D1675" s="3">
        <f>+VLOOKUP(A1675,Codigos_mercados_mayoristas[],3,0)</f>
        <v>9</v>
      </c>
      <c r="E1675" s="3"/>
      <c r="F1675" s="3" t="str">
        <f>+VLOOKUP(G1675,Codigos_class_frutas[],2,0)</f>
        <v>Tropicales y subtropicales</v>
      </c>
      <c r="G1675" s="3" t="s">
        <v>198</v>
      </c>
      <c r="H1675" s="3" t="s">
        <v>246</v>
      </c>
      <c r="I1675" s="3" t="s">
        <v>19</v>
      </c>
      <c r="J1675" s="2">
        <v>180</v>
      </c>
      <c r="K1675" s="2">
        <v>25000</v>
      </c>
      <c r="L1675" s="2">
        <v>23000</v>
      </c>
      <c r="M1675" s="2">
        <v>23889</v>
      </c>
      <c r="N1675" s="3" t="s">
        <v>25</v>
      </c>
      <c r="O1675" s="9" t="s">
        <v>206</v>
      </c>
      <c r="P1675" s="2">
        <f>+Precio_diario_frutas[[#This Row],[Precio promedio ponderado]]/Q1675</f>
        <v>1990.75</v>
      </c>
      <c r="Q1675" s="2">
        <f>+VLOOKUP(Precio_diario_frutas[[#This Row],[Unidad de comercialización]],Codigos_kg[],2,0)</f>
        <v>12</v>
      </c>
    </row>
    <row r="1676" spans="1:17" x14ac:dyDescent="0.35">
      <c r="A1676" s="8" t="s">
        <v>178</v>
      </c>
      <c r="B1676" s="3" t="str">
        <f>+VLOOKUP(A1676,Codigos_mercados_mayoristas[],2,0)</f>
        <v>La Araucanía</v>
      </c>
      <c r="C1676" s="4">
        <v>44151</v>
      </c>
      <c r="D1676" s="3">
        <f>+VLOOKUP(A1676,Codigos_mercados_mayoristas[],3,0)</f>
        <v>9</v>
      </c>
      <c r="E1676" s="3"/>
      <c r="F1676" s="3" t="str">
        <f>+VLOOKUP(G1676,Codigos_class_frutas[],2,0)</f>
        <v>Tropicales y subtropicales</v>
      </c>
      <c r="G1676" s="3" t="s">
        <v>204</v>
      </c>
      <c r="H1676" s="3" t="s">
        <v>254</v>
      </c>
      <c r="I1676" s="3" t="s">
        <v>19</v>
      </c>
      <c r="J1676" s="2">
        <v>80</v>
      </c>
      <c r="K1676" s="2">
        <v>19000</v>
      </c>
      <c r="L1676" s="2">
        <v>19000</v>
      </c>
      <c r="M1676" s="2">
        <v>19000</v>
      </c>
      <c r="N1676" s="3" t="s">
        <v>147</v>
      </c>
      <c r="O1676" s="9" t="s">
        <v>206</v>
      </c>
      <c r="P1676" s="2">
        <f>+Precio_diario_frutas[[#This Row],[Precio promedio ponderado]]/Q1676</f>
        <v>950</v>
      </c>
      <c r="Q1676" s="2">
        <f>+VLOOKUP(Precio_diario_frutas[[#This Row],[Unidad de comercialización]],Codigos_kg[],2,0)</f>
        <v>20</v>
      </c>
    </row>
    <row r="1677" spans="1:17" x14ac:dyDescent="0.35">
      <c r="A1677" s="8" t="s">
        <v>178</v>
      </c>
      <c r="B1677" s="3" t="str">
        <f>+VLOOKUP(A1677,Codigos_mercados_mayoristas[],2,0)</f>
        <v>La Araucanía</v>
      </c>
      <c r="C1677" s="4">
        <v>44151</v>
      </c>
      <c r="D1677" s="3">
        <f>+VLOOKUP(A1677,Codigos_mercados_mayoristas[],3,0)</f>
        <v>9</v>
      </c>
      <c r="E1677" s="3"/>
      <c r="F1677" s="3" t="str">
        <f>+VLOOKUP(G1677,Codigos_class_frutas[],2,0)</f>
        <v>Tropicales y subtropicales</v>
      </c>
      <c r="G1677" s="3" t="s">
        <v>204</v>
      </c>
      <c r="H1677" s="3" t="s">
        <v>12</v>
      </c>
      <c r="I1677" s="3" t="s">
        <v>205</v>
      </c>
      <c r="J1677" s="2">
        <v>1480</v>
      </c>
      <c r="K1677" s="2">
        <v>18000</v>
      </c>
      <c r="L1677" s="2">
        <v>16000</v>
      </c>
      <c r="M1677" s="2">
        <v>16676</v>
      </c>
      <c r="N1677" s="3" t="s">
        <v>147</v>
      </c>
      <c r="O1677" s="9" t="s">
        <v>206</v>
      </c>
      <c r="P1677" s="2">
        <f>+Precio_diario_frutas[[#This Row],[Precio promedio ponderado]]/Q1677</f>
        <v>833.8</v>
      </c>
      <c r="Q1677" s="2">
        <f>+VLOOKUP(Precio_diario_frutas[[#This Row],[Unidad de comercialización]],Codigos_kg[],2,0)</f>
        <v>20</v>
      </c>
    </row>
    <row r="1678" spans="1:17" x14ac:dyDescent="0.35">
      <c r="A1678" s="8" t="s">
        <v>178</v>
      </c>
      <c r="B1678" s="3" t="str">
        <f>+VLOOKUP(A1678,Codigos_mercados_mayoristas[],2,0)</f>
        <v>La Araucanía</v>
      </c>
      <c r="C1678" s="4">
        <v>44151</v>
      </c>
      <c r="D1678" s="3">
        <f>+VLOOKUP(A1678,Codigos_mercados_mayoristas[],3,0)</f>
        <v>9</v>
      </c>
      <c r="E1678" s="3"/>
      <c r="F1678" s="3" t="str">
        <f>+VLOOKUP(G1678,Codigos_class_frutas[],2,0)</f>
        <v>Cítricos</v>
      </c>
      <c r="G1678" s="3" t="s">
        <v>256</v>
      </c>
      <c r="H1678" s="3" t="s">
        <v>257</v>
      </c>
      <c r="I1678" s="3" t="s">
        <v>19</v>
      </c>
      <c r="J1678" s="2">
        <v>80</v>
      </c>
      <c r="K1678" s="2">
        <v>10000</v>
      </c>
      <c r="L1678" s="2">
        <v>10000</v>
      </c>
      <c r="M1678" s="2">
        <v>10000</v>
      </c>
      <c r="N1678" s="3" t="s">
        <v>261</v>
      </c>
      <c r="O1678" s="9" t="s">
        <v>123</v>
      </c>
      <c r="P1678" s="2">
        <f>+Precio_diario_frutas[[#This Row],[Precio promedio ponderado]]/Q1678</f>
        <v>666.66666666666663</v>
      </c>
      <c r="Q1678" s="2">
        <f>+VLOOKUP(Precio_diario_frutas[[#This Row],[Unidad de comercialización]],Codigos_kg[],2,0)</f>
        <v>15</v>
      </c>
    </row>
    <row r="1679" spans="1:17" x14ac:dyDescent="0.35">
      <c r="A1679" s="8" t="s">
        <v>178</v>
      </c>
      <c r="B1679" s="3" t="str">
        <f>+VLOOKUP(A1679,Codigos_mercados_mayoristas[],2,0)</f>
        <v>La Araucanía</v>
      </c>
      <c r="C1679" s="4">
        <v>44151</v>
      </c>
      <c r="D1679" s="3">
        <f>+VLOOKUP(A1679,Codigos_mercados_mayoristas[],3,0)</f>
        <v>9</v>
      </c>
      <c r="E1679" s="3"/>
      <c r="F1679" s="3" t="str">
        <f>+VLOOKUP(G1679,Codigos_class_frutas[],2,0)</f>
        <v>Uva</v>
      </c>
      <c r="G1679" s="3" t="s">
        <v>295</v>
      </c>
      <c r="H1679" s="3" t="s">
        <v>679</v>
      </c>
      <c r="I1679" s="3" t="s">
        <v>19</v>
      </c>
      <c r="J1679" s="2">
        <v>50</v>
      </c>
      <c r="K1679" s="2">
        <v>30000</v>
      </c>
      <c r="L1679" s="2">
        <v>30000</v>
      </c>
      <c r="M1679" s="2">
        <v>30000</v>
      </c>
      <c r="N1679" s="3" t="s">
        <v>220</v>
      </c>
      <c r="O1679" s="9" t="s">
        <v>680</v>
      </c>
      <c r="P1679" s="2">
        <f>+Precio_diario_frutas[[#This Row],[Precio promedio ponderado]]/Q1679</f>
        <v>3000</v>
      </c>
      <c r="Q1679" s="2">
        <f>+VLOOKUP(Precio_diario_frutas[[#This Row],[Unidad de comercialización]],Codigos_kg[],2,0)</f>
        <v>10</v>
      </c>
    </row>
    <row r="1680" spans="1:17" x14ac:dyDescent="0.35">
      <c r="A1680" s="8" t="s">
        <v>178</v>
      </c>
      <c r="B1680" s="11" t="str">
        <f>+VLOOKUP(A1680,Codigos_mercados_mayoristas[],2,0)</f>
        <v>La Araucanía</v>
      </c>
      <c r="C1680" s="4">
        <v>44151</v>
      </c>
      <c r="D1680" s="11">
        <f>+VLOOKUP(A1680,Codigos_mercados_mayoristas[],3,0)</f>
        <v>9</v>
      </c>
      <c r="E1680" s="11"/>
      <c r="F1680" s="11" t="str">
        <f>+VLOOKUP(G1680,Codigos_class_frutas[],2,0)</f>
        <v>Uva</v>
      </c>
      <c r="G1680" s="11" t="s">
        <v>295</v>
      </c>
      <c r="H1680" s="11" t="s">
        <v>298</v>
      </c>
      <c r="I1680" s="11" t="s">
        <v>19</v>
      </c>
      <c r="J1680" s="13">
        <v>100</v>
      </c>
      <c r="K1680" s="13">
        <v>36000</v>
      </c>
      <c r="L1680" s="13">
        <v>36000</v>
      </c>
      <c r="M1680" s="13">
        <v>36000</v>
      </c>
      <c r="N1680" s="11" t="s">
        <v>220</v>
      </c>
      <c r="O1680" s="14" t="s">
        <v>297</v>
      </c>
      <c r="P1680" s="2">
        <f>+Precio_diario_frutas[[#This Row],[Precio promedio ponderado]]/Q1680</f>
        <v>3600</v>
      </c>
      <c r="Q1680" s="2">
        <f>+VLOOKUP(Precio_diario_frutas[[#This Row],[Unidad de comercialización]],Codigos_kg[],2,0)</f>
        <v>10</v>
      </c>
    </row>
    <row r="1681" spans="1:17" ht="29" x14ac:dyDescent="0.35">
      <c r="A1681" s="8" t="s">
        <v>166</v>
      </c>
      <c r="B1681" s="3" t="str">
        <f>+VLOOKUP(A1681,Codigos_mercados_mayoristas[],2,0)</f>
        <v>Ñuble</v>
      </c>
      <c r="C1681" s="4">
        <v>44151</v>
      </c>
      <c r="D1681" s="3">
        <f>+VLOOKUP(A1681,Codigos_mercados_mayoristas[],3,0)</f>
        <v>16</v>
      </c>
      <c r="E1681" s="3"/>
      <c r="F1681" s="3" t="str">
        <f>+VLOOKUP(G1681,Codigos_class_frutas[],2,0)</f>
        <v>Frutos de hueso (carozo)</v>
      </c>
      <c r="G1681" s="3" t="s">
        <v>277</v>
      </c>
      <c r="H1681" s="3" t="s">
        <v>278</v>
      </c>
      <c r="I1681" s="3" t="s">
        <v>19</v>
      </c>
      <c r="J1681" s="2">
        <v>40</v>
      </c>
      <c r="K1681" s="2">
        <v>16000</v>
      </c>
      <c r="L1681" s="2">
        <v>15000</v>
      </c>
      <c r="M1681" s="2">
        <v>15500</v>
      </c>
      <c r="N1681" s="3" t="s">
        <v>279</v>
      </c>
      <c r="O1681" s="9" t="s">
        <v>664</v>
      </c>
      <c r="P1681" s="2">
        <f>+Precio_diario_frutas[[#This Row],[Precio promedio ponderado]]/Q1681</f>
        <v>1550</v>
      </c>
      <c r="Q1681" s="2">
        <f>+VLOOKUP(Precio_diario_frutas[[#This Row],[Unidad de comercialización]],Codigos_kg[],2,0)</f>
        <v>10</v>
      </c>
    </row>
    <row r="1682" spans="1:17" ht="29" x14ac:dyDescent="0.35">
      <c r="A1682" s="8" t="s">
        <v>166</v>
      </c>
      <c r="B1682" s="3" t="str">
        <f>+VLOOKUP(A1682,Codigos_mercados_mayoristas[],2,0)</f>
        <v>Ñuble</v>
      </c>
      <c r="C1682" s="4">
        <v>44151</v>
      </c>
      <c r="D1682" s="3">
        <f>+VLOOKUP(A1682,Codigos_mercados_mayoristas[],3,0)</f>
        <v>16</v>
      </c>
      <c r="E1682" s="3"/>
      <c r="F1682" s="3" t="str">
        <f>+VLOOKUP(G1682,Codigos_class_frutas[],2,0)</f>
        <v>Frutos de hueso (carozo)</v>
      </c>
      <c r="G1682" s="3" t="s">
        <v>277</v>
      </c>
      <c r="H1682" s="3" t="s">
        <v>278</v>
      </c>
      <c r="I1682" s="3" t="s">
        <v>13</v>
      </c>
      <c r="J1682" s="2">
        <v>20</v>
      </c>
      <c r="K1682" s="2">
        <v>15000</v>
      </c>
      <c r="L1682" s="2">
        <v>15000</v>
      </c>
      <c r="M1682" s="2">
        <v>15000</v>
      </c>
      <c r="N1682" s="3" t="s">
        <v>279</v>
      </c>
      <c r="O1682" s="9" t="s">
        <v>664</v>
      </c>
      <c r="P1682" s="2">
        <f>+Precio_diario_frutas[[#This Row],[Precio promedio ponderado]]/Q1682</f>
        <v>1500</v>
      </c>
      <c r="Q1682" s="2">
        <f>+VLOOKUP(Precio_diario_frutas[[#This Row],[Unidad de comercialización]],Codigos_kg[],2,0)</f>
        <v>10</v>
      </c>
    </row>
    <row r="1683" spans="1:17" x14ac:dyDescent="0.35">
      <c r="A1683" s="8" t="s">
        <v>166</v>
      </c>
      <c r="B1683" s="3" t="str">
        <f>+VLOOKUP(A1683,Codigos_mercados_mayoristas[],2,0)</f>
        <v>Ñuble</v>
      </c>
      <c r="C1683" s="4">
        <v>44151</v>
      </c>
      <c r="D1683" s="3">
        <f>+VLOOKUP(A1683,Codigos_mercados_mayoristas[],3,0)</f>
        <v>16</v>
      </c>
      <c r="E1683" s="3"/>
      <c r="F1683" s="3" t="str">
        <f>+VLOOKUP(G1683,Codigos_class_frutas[],2,0)</f>
        <v>Berries</v>
      </c>
      <c r="G1683" s="3" t="s">
        <v>212</v>
      </c>
      <c r="H1683" s="3" t="s">
        <v>12</v>
      </c>
      <c r="I1683" s="3" t="s">
        <v>19</v>
      </c>
      <c r="J1683" s="2">
        <v>60</v>
      </c>
      <c r="K1683" s="2">
        <v>11000</v>
      </c>
      <c r="L1683" s="2">
        <v>10000</v>
      </c>
      <c r="M1683" s="2">
        <v>10500</v>
      </c>
      <c r="N1683" s="3" t="s">
        <v>678</v>
      </c>
      <c r="O1683" s="9" t="s">
        <v>168</v>
      </c>
      <c r="P1683" s="2">
        <f>+Precio_diario_frutas[[#This Row],[Precio promedio ponderado]]/Q1683</f>
        <v>1500</v>
      </c>
      <c r="Q1683" s="2">
        <f>+VLOOKUP(Precio_diario_frutas[[#This Row],[Unidad de comercialización]],Codigos_kg[],2,0)</f>
        <v>7</v>
      </c>
    </row>
    <row r="1684" spans="1:17" x14ac:dyDescent="0.35">
      <c r="A1684" s="8" t="s">
        <v>166</v>
      </c>
      <c r="B1684" s="3" t="str">
        <f>+VLOOKUP(A1684,Codigos_mercados_mayoristas[],2,0)</f>
        <v>Ñuble</v>
      </c>
      <c r="C1684" s="4">
        <v>44151</v>
      </c>
      <c r="D1684" s="3">
        <f>+VLOOKUP(A1684,Codigos_mercados_mayoristas[],3,0)</f>
        <v>16</v>
      </c>
      <c r="E1684" s="3"/>
      <c r="F1684" s="3" t="str">
        <f>+VLOOKUP(G1684,Codigos_class_frutas[],2,0)</f>
        <v>Berries</v>
      </c>
      <c r="G1684" s="3" t="s">
        <v>212</v>
      </c>
      <c r="H1684" s="3" t="s">
        <v>12</v>
      </c>
      <c r="I1684" s="3" t="s">
        <v>13</v>
      </c>
      <c r="J1684" s="2">
        <v>120</v>
      </c>
      <c r="K1684" s="2">
        <v>9000</v>
      </c>
      <c r="L1684" s="2">
        <v>8000</v>
      </c>
      <c r="M1684" s="2">
        <v>8500</v>
      </c>
      <c r="N1684" s="3" t="s">
        <v>678</v>
      </c>
      <c r="O1684" s="9" t="s">
        <v>168</v>
      </c>
      <c r="P1684" s="2">
        <f>+Precio_diario_frutas[[#This Row],[Precio promedio ponderado]]/Q1684</f>
        <v>1214.2857142857142</v>
      </c>
      <c r="Q1684" s="2">
        <f>+VLOOKUP(Precio_diario_frutas[[#This Row],[Unidad de comercialización]],Codigos_kg[],2,0)</f>
        <v>7</v>
      </c>
    </row>
    <row r="1685" spans="1:17" x14ac:dyDescent="0.35">
      <c r="A1685" s="8" t="s">
        <v>166</v>
      </c>
      <c r="B1685" s="3" t="str">
        <f>+VLOOKUP(A1685,Codigos_mercados_mayoristas[],2,0)</f>
        <v>Ñuble</v>
      </c>
      <c r="C1685" s="4">
        <v>44151</v>
      </c>
      <c r="D1685" s="3">
        <f>+VLOOKUP(A1685,Codigos_mercados_mayoristas[],3,0)</f>
        <v>16</v>
      </c>
      <c r="E1685" s="3"/>
      <c r="F1685" s="3" t="str">
        <f>+VLOOKUP(G1685,Codigos_class_frutas[],2,0)</f>
        <v>Cítricos</v>
      </c>
      <c r="G1685" s="3" t="s">
        <v>214</v>
      </c>
      <c r="H1685" s="3" t="s">
        <v>12</v>
      </c>
      <c r="I1685" s="3" t="s">
        <v>215</v>
      </c>
      <c r="J1685" s="2">
        <v>120</v>
      </c>
      <c r="K1685" s="2">
        <v>7500</v>
      </c>
      <c r="L1685" s="2">
        <v>7000</v>
      </c>
      <c r="M1685" s="2">
        <v>7250</v>
      </c>
      <c r="N1685" s="3" t="s">
        <v>122</v>
      </c>
      <c r="O1685" s="9" t="s">
        <v>123</v>
      </c>
      <c r="P1685" s="2">
        <f>+Precio_diario_frutas[[#This Row],[Precio promedio ponderado]]/Q1685</f>
        <v>453.125</v>
      </c>
      <c r="Q1685" s="2">
        <f>+VLOOKUP(Precio_diario_frutas[[#This Row],[Unidad de comercialización]],Codigos_kg[],2,0)</f>
        <v>16</v>
      </c>
    </row>
    <row r="1686" spans="1:17" x14ac:dyDescent="0.35">
      <c r="A1686" s="8" t="s">
        <v>166</v>
      </c>
      <c r="B1686" s="3" t="str">
        <f>+VLOOKUP(A1686,Codigos_mercados_mayoristas[],2,0)</f>
        <v>Ñuble</v>
      </c>
      <c r="C1686" s="4">
        <v>44151</v>
      </c>
      <c r="D1686" s="3">
        <f>+VLOOKUP(A1686,Codigos_mercados_mayoristas[],3,0)</f>
        <v>16</v>
      </c>
      <c r="E1686" s="3"/>
      <c r="F1686" s="3" t="str">
        <f>+VLOOKUP(G1686,Codigos_class_frutas[],2,0)</f>
        <v>Cítricos</v>
      </c>
      <c r="G1686" s="3" t="s">
        <v>214</v>
      </c>
      <c r="H1686" s="3" t="s">
        <v>12</v>
      </c>
      <c r="I1686" s="3" t="s">
        <v>216</v>
      </c>
      <c r="J1686" s="2">
        <v>120</v>
      </c>
      <c r="K1686" s="2">
        <v>6500</v>
      </c>
      <c r="L1686" s="2">
        <v>6000</v>
      </c>
      <c r="M1686" s="2">
        <v>6250</v>
      </c>
      <c r="N1686" s="3" t="s">
        <v>122</v>
      </c>
      <c r="O1686" s="9" t="s">
        <v>123</v>
      </c>
      <c r="P1686" s="2">
        <f>+Precio_diario_frutas[[#This Row],[Precio promedio ponderado]]/Q1686</f>
        <v>390.625</v>
      </c>
      <c r="Q1686" s="2">
        <f>+VLOOKUP(Precio_diario_frutas[[#This Row],[Unidad de comercialización]],Codigos_kg[],2,0)</f>
        <v>16</v>
      </c>
    </row>
    <row r="1687" spans="1:17" x14ac:dyDescent="0.35">
      <c r="A1687" s="8" t="s">
        <v>166</v>
      </c>
      <c r="B1687" s="3" t="str">
        <f>+VLOOKUP(A1687,Codigos_mercados_mayoristas[],2,0)</f>
        <v>Ñuble</v>
      </c>
      <c r="C1687" s="4">
        <v>44151</v>
      </c>
      <c r="D1687" s="3">
        <f>+VLOOKUP(A1687,Codigos_mercados_mayoristas[],3,0)</f>
        <v>16</v>
      </c>
      <c r="E1687" s="3"/>
      <c r="F1687" s="3" t="str">
        <f>+VLOOKUP(G1687,Codigos_class_frutas[],2,0)</f>
        <v>Frutos de pepita</v>
      </c>
      <c r="G1687" s="3" t="s">
        <v>231</v>
      </c>
      <c r="H1687" s="3" t="s">
        <v>232</v>
      </c>
      <c r="I1687" s="3" t="s">
        <v>200</v>
      </c>
      <c r="J1687" s="2">
        <v>120</v>
      </c>
      <c r="K1687" s="2">
        <v>13000</v>
      </c>
      <c r="L1687" s="2">
        <v>12000</v>
      </c>
      <c r="M1687" s="2">
        <v>12500</v>
      </c>
      <c r="N1687" s="3" t="s">
        <v>233</v>
      </c>
      <c r="O1687" s="9" t="s">
        <v>252</v>
      </c>
      <c r="P1687" s="2">
        <f>+Precio_diario_frutas[[#This Row],[Precio promedio ponderado]]/Q1687</f>
        <v>781.25</v>
      </c>
      <c r="Q1687" s="2">
        <f>+VLOOKUP(Precio_diario_frutas[[#This Row],[Unidad de comercialización]],Codigos_kg[],2,0)</f>
        <v>16</v>
      </c>
    </row>
    <row r="1688" spans="1:17" x14ac:dyDescent="0.35">
      <c r="A1688" s="8" t="s">
        <v>166</v>
      </c>
      <c r="B1688" s="3" t="str">
        <f>+VLOOKUP(A1688,Codigos_mercados_mayoristas[],2,0)</f>
        <v>Ñuble</v>
      </c>
      <c r="C1688" s="4">
        <v>44151</v>
      </c>
      <c r="D1688" s="3">
        <f>+VLOOKUP(A1688,Codigos_mercados_mayoristas[],3,0)</f>
        <v>16</v>
      </c>
      <c r="E1688" s="3"/>
      <c r="F1688" s="3" t="str">
        <f>+VLOOKUP(G1688,Codigos_class_frutas[],2,0)</f>
        <v>Frutos de pepita</v>
      </c>
      <c r="G1688" s="3" t="s">
        <v>231</v>
      </c>
      <c r="H1688" s="3" t="s">
        <v>232</v>
      </c>
      <c r="I1688" s="3" t="s">
        <v>19</v>
      </c>
      <c r="J1688" s="2">
        <v>120</v>
      </c>
      <c r="K1688" s="2">
        <v>11000</v>
      </c>
      <c r="L1688" s="2">
        <v>10000</v>
      </c>
      <c r="M1688" s="2">
        <v>10500</v>
      </c>
      <c r="N1688" s="3" t="s">
        <v>233</v>
      </c>
      <c r="O1688" s="9" t="s">
        <v>252</v>
      </c>
      <c r="P1688" s="2">
        <f>+Precio_diario_frutas[[#This Row],[Precio promedio ponderado]]/Q1688</f>
        <v>656.25</v>
      </c>
      <c r="Q1688" s="2">
        <f>+VLOOKUP(Precio_diario_frutas[[#This Row],[Unidad de comercialización]],Codigos_kg[],2,0)</f>
        <v>16</v>
      </c>
    </row>
    <row r="1689" spans="1:17" x14ac:dyDescent="0.35">
      <c r="A1689" s="8" t="s">
        <v>166</v>
      </c>
      <c r="B1689" s="3" t="str">
        <f>+VLOOKUP(A1689,Codigos_mercados_mayoristas[],2,0)</f>
        <v>Ñuble</v>
      </c>
      <c r="C1689" s="4">
        <v>44151</v>
      </c>
      <c r="D1689" s="3">
        <f>+VLOOKUP(A1689,Codigos_mercados_mayoristas[],3,0)</f>
        <v>16</v>
      </c>
      <c r="E1689" s="3"/>
      <c r="F1689" s="3" t="str">
        <f>+VLOOKUP(G1689,Codigos_class_frutas[],2,0)</f>
        <v>Frutos de pepita</v>
      </c>
      <c r="G1689" s="3" t="s">
        <v>231</v>
      </c>
      <c r="H1689" s="3" t="s">
        <v>236</v>
      </c>
      <c r="I1689" s="3" t="s">
        <v>200</v>
      </c>
      <c r="J1689" s="2">
        <v>160</v>
      </c>
      <c r="K1689" s="2">
        <v>11000</v>
      </c>
      <c r="L1689" s="2">
        <v>10500</v>
      </c>
      <c r="M1689" s="2">
        <v>10750</v>
      </c>
      <c r="N1689" s="3" t="s">
        <v>233</v>
      </c>
      <c r="O1689" s="9" t="s">
        <v>252</v>
      </c>
      <c r="P1689" s="2">
        <f>+Precio_diario_frutas[[#This Row],[Precio promedio ponderado]]/Q1689</f>
        <v>671.875</v>
      </c>
      <c r="Q1689" s="2">
        <f>+VLOOKUP(Precio_diario_frutas[[#This Row],[Unidad de comercialización]],Codigos_kg[],2,0)</f>
        <v>16</v>
      </c>
    </row>
    <row r="1690" spans="1:17" x14ac:dyDescent="0.35">
      <c r="A1690" s="8" t="s">
        <v>166</v>
      </c>
      <c r="B1690" s="3" t="str">
        <f>+VLOOKUP(A1690,Codigos_mercados_mayoristas[],2,0)</f>
        <v>Ñuble</v>
      </c>
      <c r="C1690" s="4">
        <v>44151</v>
      </c>
      <c r="D1690" s="3">
        <f>+VLOOKUP(A1690,Codigos_mercados_mayoristas[],3,0)</f>
        <v>16</v>
      </c>
      <c r="E1690" s="3"/>
      <c r="F1690" s="3" t="str">
        <f>+VLOOKUP(G1690,Codigos_class_frutas[],2,0)</f>
        <v>Frutos de pepita</v>
      </c>
      <c r="G1690" s="3" t="s">
        <v>231</v>
      </c>
      <c r="H1690" s="3" t="s">
        <v>236</v>
      </c>
      <c r="I1690" s="3" t="s">
        <v>19</v>
      </c>
      <c r="J1690" s="2">
        <v>80</v>
      </c>
      <c r="K1690" s="2">
        <v>9000</v>
      </c>
      <c r="L1690" s="2">
        <v>9000</v>
      </c>
      <c r="M1690" s="2">
        <v>9000</v>
      </c>
      <c r="N1690" s="3" t="s">
        <v>233</v>
      </c>
      <c r="O1690" s="9" t="s">
        <v>252</v>
      </c>
      <c r="P1690" s="2">
        <f>+Precio_diario_frutas[[#This Row],[Precio promedio ponderado]]/Q1690</f>
        <v>562.5</v>
      </c>
      <c r="Q1690" s="2">
        <f>+VLOOKUP(Precio_diario_frutas[[#This Row],[Unidad de comercialización]],Codigos_kg[],2,0)</f>
        <v>16</v>
      </c>
    </row>
    <row r="1691" spans="1:17" x14ac:dyDescent="0.35">
      <c r="A1691" s="8" t="s">
        <v>166</v>
      </c>
      <c r="B1691" s="3" t="str">
        <f>+VLOOKUP(A1691,Codigos_mercados_mayoristas[],2,0)</f>
        <v>Ñuble</v>
      </c>
      <c r="C1691" s="4">
        <v>44151</v>
      </c>
      <c r="D1691" s="3">
        <f>+VLOOKUP(A1691,Codigos_mercados_mayoristas[],3,0)</f>
        <v>16</v>
      </c>
      <c r="E1691" s="3"/>
      <c r="F1691" s="3" t="str">
        <f>+VLOOKUP(G1691,Codigos_class_frutas[],2,0)</f>
        <v>Oleaginosos</v>
      </c>
      <c r="G1691" s="3" t="s">
        <v>225</v>
      </c>
      <c r="H1691" s="3" t="s">
        <v>226</v>
      </c>
      <c r="I1691" s="3" t="s">
        <v>19</v>
      </c>
      <c r="J1691" s="2">
        <v>120</v>
      </c>
      <c r="K1691" s="2">
        <v>3600</v>
      </c>
      <c r="L1691" s="2">
        <v>3500</v>
      </c>
      <c r="M1691" s="2">
        <v>3550</v>
      </c>
      <c r="N1691" s="3" t="s">
        <v>227</v>
      </c>
      <c r="O1691" s="9" t="s">
        <v>63</v>
      </c>
      <c r="P1691" s="2">
        <f>+Precio_diario_frutas[[#This Row],[Precio promedio ponderado]]/Q1691</f>
        <v>236.66666666666666</v>
      </c>
      <c r="Q1691" s="2">
        <f>+VLOOKUP(Precio_diario_frutas[[#This Row],[Unidad de comercialización]],Codigos_kg[],2,0)</f>
        <v>15</v>
      </c>
    </row>
    <row r="1692" spans="1:17" x14ac:dyDescent="0.35">
      <c r="A1692" s="8" t="s">
        <v>166</v>
      </c>
      <c r="B1692" s="3" t="str">
        <f>+VLOOKUP(A1692,Codigos_mercados_mayoristas[],2,0)</f>
        <v>Ñuble</v>
      </c>
      <c r="C1692" s="4">
        <v>44151</v>
      </c>
      <c r="D1692" s="3">
        <f>+VLOOKUP(A1692,Codigos_mercados_mayoristas[],3,0)</f>
        <v>16</v>
      </c>
      <c r="E1692" s="3"/>
      <c r="F1692" s="3" t="str">
        <f>+VLOOKUP(G1692,Codigos_class_frutas[],2,0)</f>
        <v>Oleaginosos</v>
      </c>
      <c r="G1692" s="3" t="s">
        <v>225</v>
      </c>
      <c r="H1692" s="3" t="s">
        <v>226</v>
      </c>
      <c r="I1692" s="3" t="s">
        <v>13</v>
      </c>
      <c r="J1692" s="2">
        <v>120</v>
      </c>
      <c r="K1692" s="2">
        <v>3300</v>
      </c>
      <c r="L1692" s="2">
        <v>3200</v>
      </c>
      <c r="M1692" s="2">
        <v>3250</v>
      </c>
      <c r="N1692" s="3" t="s">
        <v>227</v>
      </c>
      <c r="O1692" s="9" t="s">
        <v>63</v>
      </c>
      <c r="P1692" s="2">
        <f>+Precio_diario_frutas[[#This Row],[Precio promedio ponderado]]/Q1692</f>
        <v>216.66666666666666</v>
      </c>
      <c r="Q1692" s="2">
        <f>+VLOOKUP(Precio_diario_frutas[[#This Row],[Unidad de comercialización]],Codigos_kg[],2,0)</f>
        <v>15</v>
      </c>
    </row>
    <row r="1693" spans="1:17" x14ac:dyDescent="0.35">
      <c r="A1693" s="8" t="s">
        <v>166</v>
      </c>
      <c r="B1693" s="3" t="str">
        <f>+VLOOKUP(A1693,Codigos_mercados_mayoristas[],2,0)</f>
        <v>Ñuble</v>
      </c>
      <c r="C1693" s="4">
        <v>44151</v>
      </c>
      <c r="D1693" s="3">
        <f>+VLOOKUP(A1693,Codigos_mercados_mayoristas[],3,0)</f>
        <v>16</v>
      </c>
      <c r="E1693" s="3"/>
      <c r="F1693" s="3" t="str">
        <f>+VLOOKUP(G1693,Codigos_class_frutas[],2,0)</f>
        <v>Tropicales y subtropicales</v>
      </c>
      <c r="G1693" s="3" t="s">
        <v>204</v>
      </c>
      <c r="H1693" s="3" t="s">
        <v>12</v>
      </c>
      <c r="I1693" s="3" t="s">
        <v>205</v>
      </c>
      <c r="J1693" s="2">
        <v>160</v>
      </c>
      <c r="K1693" s="2">
        <v>13000</v>
      </c>
      <c r="L1693" s="2">
        <v>12000</v>
      </c>
      <c r="M1693" s="2">
        <v>12500</v>
      </c>
      <c r="N1693" s="3" t="s">
        <v>147</v>
      </c>
      <c r="O1693" s="9" t="s">
        <v>206</v>
      </c>
      <c r="P1693" s="2">
        <f>+Precio_diario_frutas[[#This Row],[Precio promedio ponderado]]/Q1693</f>
        <v>625</v>
      </c>
      <c r="Q1693" s="2">
        <f>+VLOOKUP(Precio_diario_frutas[[#This Row],[Unidad de comercialización]],Codigos_kg[],2,0)</f>
        <v>20</v>
      </c>
    </row>
    <row r="1694" spans="1:17" x14ac:dyDescent="0.35">
      <c r="A1694" s="8" t="s">
        <v>166</v>
      </c>
      <c r="B1694" s="11" t="str">
        <f>+VLOOKUP(A1694,Codigos_mercados_mayoristas[],2,0)</f>
        <v>Ñuble</v>
      </c>
      <c r="C1694" s="4">
        <v>44151</v>
      </c>
      <c r="D1694" s="11">
        <f>+VLOOKUP(A1694,Codigos_mercados_mayoristas[],3,0)</f>
        <v>16</v>
      </c>
      <c r="E1694" s="11"/>
      <c r="F1694" s="11" t="str">
        <f>+VLOOKUP(G1694,Codigos_class_frutas[],2,0)</f>
        <v>Tropicales y subtropicales</v>
      </c>
      <c r="G1694" s="11" t="s">
        <v>204</v>
      </c>
      <c r="H1694" s="11" t="s">
        <v>12</v>
      </c>
      <c r="I1694" s="11" t="s">
        <v>255</v>
      </c>
      <c r="J1694" s="13">
        <v>160</v>
      </c>
      <c r="K1694" s="13">
        <v>15000</v>
      </c>
      <c r="L1694" s="13">
        <v>14500</v>
      </c>
      <c r="M1694" s="13">
        <v>14750</v>
      </c>
      <c r="N1694" s="11" t="s">
        <v>147</v>
      </c>
      <c r="O1694" s="14" t="s">
        <v>206</v>
      </c>
      <c r="P1694" s="2">
        <f>+Precio_diario_frutas[[#This Row],[Precio promedio ponderado]]/Q1694</f>
        <v>737.5</v>
      </c>
      <c r="Q1694" s="2">
        <f>+VLOOKUP(Precio_diario_frutas[[#This Row],[Unidad de comercialización]],Codigos_kg[],2,0)</f>
        <v>20</v>
      </c>
    </row>
    <row r="1695" spans="1:17" hidden="1" x14ac:dyDescent="0.35">
      <c r="A1695" s="8" t="s">
        <v>10</v>
      </c>
      <c r="B1695" s="3" t="str">
        <f>+VLOOKUP(A1695,Codigos_mercados_mayoristas[],2,0)</f>
        <v>Arica y Parinacota</v>
      </c>
      <c r="C1695" s="4"/>
      <c r="D1695" s="3">
        <f>+VLOOKUP(A1695,Codigos_mercados_mayoristas[],3,0)</f>
        <v>15</v>
      </c>
      <c r="E1695" s="3"/>
      <c r="F1695" s="3" t="str">
        <f>+VLOOKUP(G1695,Codigos_class_frutas[],2,0)</f>
        <v>Cítricos</v>
      </c>
      <c r="G1695" s="3" t="s">
        <v>214</v>
      </c>
      <c r="H1695" s="3" t="s">
        <v>694</v>
      </c>
      <c r="I1695" s="3" t="s">
        <v>19</v>
      </c>
      <c r="J1695" s="2">
        <v>200</v>
      </c>
      <c r="K1695" s="2">
        <v>34000</v>
      </c>
      <c r="L1695" s="2">
        <v>33000</v>
      </c>
      <c r="M1695" s="2">
        <v>33500</v>
      </c>
      <c r="N1695" s="3" t="s">
        <v>695</v>
      </c>
      <c r="O1695" s="9" t="s">
        <v>34</v>
      </c>
      <c r="P1695" s="2">
        <f>+Precio_diario_frutas[[#This Row],[Precio promedio ponderado]]/Q1695</f>
        <v>1395.8333333333333</v>
      </c>
      <c r="Q1695" s="2">
        <f>+VLOOKUP(Precio_diario_frutas[[#This Row],[Unidad de comercialización]],Codigos_kg[],2,0)</f>
        <v>24</v>
      </c>
    </row>
    <row r="1696" spans="1:17" hidden="1" x14ac:dyDescent="0.35">
      <c r="A1696" s="8" t="s">
        <v>10</v>
      </c>
      <c r="B1696" s="3" t="str">
        <f>+VLOOKUP(A1696,Codigos_mercados_mayoristas[],2,0)</f>
        <v>Arica y Parinacota</v>
      </c>
      <c r="C1696" s="4"/>
      <c r="D1696" s="3">
        <f>+VLOOKUP(A1696,Codigos_mercados_mayoristas[],3,0)</f>
        <v>15</v>
      </c>
      <c r="E1696" s="3"/>
      <c r="F1696" s="3" t="str">
        <f>+VLOOKUP(G1696,Codigos_class_frutas[],2,0)</f>
        <v>Cítricos</v>
      </c>
      <c r="G1696" s="3" t="s">
        <v>214</v>
      </c>
      <c r="H1696" s="3" t="s">
        <v>696</v>
      </c>
      <c r="I1696" s="3" t="s">
        <v>19</v>
      </c>
      <c r="J1696" s="2">
        <v>270</v>
      </c>
      <c r="K1696" s="2">
        <v>33000</v>
      </c>
      <c r="L1696" s="2">
        <v>32000</v>
      </c>
      <c r="M1696" s="2">
        <v>32500</v>
      </c>
      <c r="N1696" s="3" t="s">
        <v>695</v>
      </c>
      <c r="O1696" s="9" t="s">
        <v>34</v>
      </c>
      <c r="P1696" s="2">
        <f>+Precio_diario_frutas[[#This Row],[Precio promedio ponderado]]/Q1696</f>
        <v>1354.1666666666667</v>
      </c>
      <c r="Q1696" s="2">
        <f>+VLOOKUP(Precio_diario_frutas[[#This Row],[Unidad de comercialización]],Codigos_kg[],2,0)</f>
        <v>24</v>
      </c>
    </row>
    <row r="1697" spans="1:17" hidden="1" x14ac:dyDescent="0.35">
      <c r="A1697" s="8" t="s">
        <v>10</v>
      </c>
      <c r="B1697" s="3" t="str">
        <f>+VLOOKUP(A1697,Codigos_mercados_mayoristas[],2,0)</f>
        <v>Arica y Parinacota</v>
      </c>
      <c r="C1697" s="4"/>
      <c r="D1697" s="3">
        <f>+VLOOKUP(A1697,Codigos_mercados_mayoristas[],3,0)</f>
        <v>15</v>
      </c>
      <c r="E1697" s="3"/>
      <c r="F1697" s="3" t="str">
        <f>+VLOOKUP(G1697,Codigos_class_frutas[],2,0)</f>
        <v>Tropicales y subtropicales</v>
      </c>
      <c r="G1697" s="3" t="s">
        <v>204</v>
      </c>
      <c r="H1697" s="3" t="s">
        <v>254</v>
      </c>
      <c r="I1697" s="3" t="s">
        <v>19</v>
      </c>
      <c r="J1697" s="2">
        <v>120</v>
      </c>
      <c r="K1697" s="2">
        <v>18000</v>
      </c>
      <c r="L1697" s="2">
        <v>17000</v>
      </c>
      <c r="M1697" s="2">
        <v>17500</v>
      </c>
      <c r="N1697" s="3" t="s">
        <v>147</v>
      </c>
      <c r="O1697" s="9" t="s">
        <v>206</v>
      </c>
      <c r="P1697" s="2">
        <f>+Precio_diario_frutas[[#This Row],[Precio promedio ponderado]]/Q1697</f>
        <v>875</v>
      </c>
      <c r="Q1697" s="2">
        <f>+VLOOKUP(Precio_diario_frutas[[#This Row],[Unidad de comercialización]],Codigos_kg[],2,0)</f>
        <v>20</v>
      </c>
    </row>
    <row r="1698" spans="1:17" hidden="1" x14ac:dyDescent="0.35">
      <c r="A1698" s="8" t="s">
        <v>10</v>
      </c>
      <c r="B1698" s="11" t="str">
        <f>+VLOOKUP(A1698,Codigos_mercados_mayoristas[],2,0)</f>
        <v>Arica y Parinacota</v>
      </c>
      <c r="C1698" s="12"/>
      <c r="D1698" s="11">
        <f>+VLOOKUP(A1698,Codigos_mercados_mayoristas[],3,0)</f>
        <v>15</v>
      </c>
      <c r="E1698" s="11"/>
      <c r="F1698" s="11" t="str">
        <f>+VLOOKUP(G1698,Codigos_class_frutas[],2,0)</f>
        <v>Tropicales y subtropicales</v>
      </c>
      <c r="G1698" s="11" t="s">
        <v>204</v>
      </c>
      <c r="H1698" s="11" t="s">
        <v>12</v>
      </c>
      <c r="I1698" s="11" t="s">
        <v>205</v>
      </c>
      <c r="J1698" s="13">
        <v>120</v>
      </c>
      <c r="K1698" s="13">
        <v>13000</v>
      </c>
      <c r="L1698" s="13">
        <v>12000</v>
      </c>
      <c r="M1698" s="13">
        <v>12500</v>
      </c>
      <c r="N1698" s="11" t="s">
        <v>147</v>
      </c>
      <c r="O1698" s="14" t="s">
        <v>206</v>
      </c>
      <c r="P1698" s="2">
        <f>+Precio_diario_frutas[[#This Row],[Precio promedio ponderado]]/Q1698</f>
        <v>625</v>
      </c>
      <c r="Q1698" s="2">
        <f>+VLOOKUP(Precio_diario_frutas[[#This Row],[Unidad de comercialización]],Codigos_kg[],2,0)</f>
        <v>20</v>
      </c>
    </row>
    <row r="1699" spans="1:17" ht="18" customHeight="1" x14ac:dyDescent="0.35">
      <c r="A1699" s="10" t="s">
        <v>142</v>
      </c>
      <c r="B1699" s="11" t="str">
        <f>+VLOOKUP(A1699,Codigos_mercados_mayoristas[],2,0)</f>
        <v>Metropolitana</v>
      </c>
      <c r="C1699" s="12">
        <v>44153</v>
      </c>
      <c r="D1699" s="11">
        <f>+VLOOKUP(A1699,Codigos_mercados_mayoristas[],3,0)</f>
        <v>13</v>
      </c>
      <c r="E1699" s="11"/>
      <c r="F1699" s="11" t="str">
        <f>+VLOOKUP(G1699,Codigos_class_frutas[],2,0)</f>
        <v>Berries</v>
      </c>
      <c r="G1699" s="11" t="s">
        <v>207</v>
      </c>
      <c r="H1699" s="11" t="s">
        <v>12</v>
      </c>
      <c r="I1699" s="11" t="s">
        <v>19</v>
      </c>
      <c r="J1699" s="13">
        <v>100</v>
      </c>
      <c r="K1699" s="13">
        <v>7000</v>
      </c>
      <c r="L1699" s="13">
        <v>7000</v>
      </c>
      <c r="M1699" s="13">
        <v>7000</v>
      </c>
      <c r="N1699" s="11" t="s">
        <v>688</v>
      </c>
      <c r="O1699" s="14" t="s">
        <v>45</v>
      </c>
      <c r="P1699" s="2">
        <f>+Precio_diario_frutas[[#This Row],[Precio promedio ponderado]]/Q1699</f>
        <v>4666.666666666667</v>
      </c>
      <c r="Q1699" s="2">
        <f>+VLOOKUP(Precio_diario_frutas[[#This Row],[Unidad de comercialización]],Codigos_kg[],2,0)</f>
        <v>1.5</v>
      </c>
    </row>
    <row r="1700" spans="1:17" ht="15.5" customHeight="1" x14ac:dyDescent="0.35">
      <c r="A1700" s="10" t="s">
        <v>142</v>
      </c>
      <c r="B1700" s="3" t="str">
        <f>+VLOOKUP(A1700,Codigos_mercados_mayoristas[],2,0)</f>
        <v>Metropolitana</v>
      </c>
      <c r="C1700" s="12">
        <v>44153</v>
      </c>
      <c r="D1700" s="3">
        <f>+VLOOKUP(A1700,Codigos_mercados_mayoristas[],3,0)</f>
        <v>13</v>
      </c>
      <c r="E1700" s="3"/>
      <c r="F1700" s="3" t="str">
        <f>+VLOOKUP(G1700,Codigos_class_frutas[],2,0)</f>
        <v>Berries</v>
      </c>
      <c r="G1700" s="3" t="s">
        <v>207</v>
      </c>
      <c r="H1700" s="3" t="s">
        <v>12</v>
      </c>
      <c r="I1700" s="3" t="s">
        <v>19</v>
      </c>
      <c r="J1700" s="2">
        <v>80</v>
      </c>
      <c r="K1700" s="2">
        <v>9000</v>
      </c>
      <c r="L1700" s="2">
        <v>9000</v>
      </c>
      <c r="M1700" s="2">
        <v>9000</v>
      </c>
      <c r="N1700" s="3" t="s">
        <v>267</v>
      </c>
      <c r="O1700" s="9" t="s">
        <v>45</v>
      </c>
      <c r="P1700" s="2">
        <f>+Precio_diario_frutas[[#This Row],[Precio promedio ponderado]]/Q1700</f>
        <v>4411.7647058823532</v>
      </c>
      <c r="Q1700" s="2">
        <f>+VLOOKUP(Precio_diario_frutas[[#This Row],[Unidad de comercialización]],Codigos_kg[],2,0)</f>
        <v>2.04</v>
      </c>
    </row>
    <row r="1701" spans="1:17" x14ac:dyDescent="0.35">
      <c r="A1701" s="10" t="s">
        <v>142</v>
      </c>
      <c r="B1701" s="3" t="str">
        <f>+VLOOKUP(A1701,Codigos_mercados_mayoristas[],2,0)</f>
        <v>Metropolitana</v>
      </c>
      <c r="C1701" s="12">
        <v>44153</v>
      </c>
      <c r="D1701" s="3">
        <f>+VLOOKUP(A1701,Codigos_mercados_mayoristas[],3,0)</f>
        <v>13</v>
      </c>
      <c r="E1701" s="3"/>
      <c r="F1701" s="3" t="str">
        <f>+VLOOKUP(G1701,Codigos_class_frutas[],2,0)</f>
        <v>Berries</v>
      </c>
      <c r="G1701" s="3" t="s">
        <v>207</v>
      </c>
      <c r="H1701" s="3" t="s">
        <v>12</v>
      </c>
      <c r="I1701" s="3" t="s">
        <v>19</v>
      </c>
      <c r="J1701" s="2">
        <v>500</v>
      </c>
      <c r="K1701" s="2">
        <v>6000</v>
      </c>
      <c r="L1701" s="2">
        <v>6000</v>
      </c>
      <c r="M1701" s="2">
        <v>6000</v>
      </c>
      <c r="N1701" s="3" t="s">
        <v>208</v>
      </c>
      <c r="O1701" s="9" t="s">
        <v>252</v>
      </c>
      <c r="P1701" s="2">
        <f>+Precio_diario_frutas[[#This Row],[Precio promedio ponderado]]/Q1701</f>
        <v>3000</v>
      </c>
      <c r="Q1701" s="2">
        <f>+VLOOKUP(Precio_diario_frutas[[#This Row],[Unidad de comercialización]],Codigos_kg[],2,0)</f>
        <v>2</v>
      </c>
    </row>
    <row r="1702" spans="1:17" x14ac:dyDescent="0.35">
      <c r="A1702" s="10" t="s">
        <v>142</v>
      </c>
      <c r="B1702" s="3" t="str">
        <f>+VLOOKUP(A1702,Codigos_mercados_mayoristas[],2,0)</f>
        <v>Metropolitana</v>
      </c>
      <c r="C1702" s="12">
        <v>44153</v>
      </c>
      <c r="D1702" s="3">
        <f>+VLOOKUP(A1702,Codigos_mercados_mayoristas[],3,0)</f>
        <v>13</v>
      </c>
      <c r="E1702" s="3"/>
      <c r="F1702" s="3" t="str">
        <f>+VLOOKUP(G1702,Codigos_class_frutas[],2,0)</f>
        <v>Berries</v>
      </c>
      <c r="G1702" s="3" t="s">
        <v>207</v>
      </c>
      <c r="H1702" s="3" t="s">
        <v>12</v>
      </c>
      <c r="I1702" s="3" t="s">
        <v>19</v>
      </c>
      <c r="J1702" s="2">
        <v>400</v>
      </c>
      <c r="K1702" s="2">
        <v>8000</v>
      </c>
      <c r="L1702" s="2">
        <v>8000</v>
      </c>
      <c r="M1702" s="2">
        <v>8000</v>
      </c>
      <c r="N1702" s="3" t="s">
        <v>208</v>
      </c>
      <c r="O1702" s="9" t="s">
        <v>45</v>
      </c>
      <c r="P1702" s="2">
        <f>+Precio_diario_frutas[[#This Row],[Precio promedio ponderado]]/Q1702</f>
        <v>4000</v>
      </c>
      <c r="Q1702" s="2">
        <f>+VLOOKUP(Precio_diario_frutas[[#This Row],[Unidad de comercialización]],Codigos_kg[],2,0)</f>
        <v>2</v>
      </c>
    </row>
    <row r="1703" spans="1:17" x14ac:dyDescent="0.35">
      <c r="A1703" s="10" t="s">
        <v>142</v>
      </c>
      <c r="B1703" s="3" t="str">
        <f>+VLOOKUP(A1703,Codigos_mercados_mayoristas[],2,0)</f>
        <v>Metropolitana</v>
      </c>
      <c r="C1703" s="12">
        <v>44153</v>
      </c>
      <c r="D1703" s="3">
        <f>+VLOOKUP(A1703,Codigos_mercados_mayoristas[],3,0)</f>
        <v>13</v>
      </c>
      <c r="E1703" s="3"/>
      <c r="F1703" s="3" t="str">
        <f>+VLOOKUP(G1703,Codigos_class_frutas[],2,0)</f>
        <v>Berries</v>
      </c>
      <c r="G1703" s="3" t="s">
        <v>207</v>
      </c>
      <c r="H1703" s="3" t="s">
        <v>12</v>
      </c>
      <c r="I1703" s="3" t="s">
        <v>13</v>
      </c>
      <c r="J1703" s="2">
        <v>200</v>
      </c>
      <c r="K1703" s="2">
        <v>6000</v>
      </c>
      <c r="L1703" s="2">
        <v>6000</v>
      </c>
      <c r="M1703" s="2">
        <v>6000</v>
      </c>
      <c r="N1703" s="3" t="s">
        <v>208</v>
      </c>
      <c r="O1703" s="9" t="s">
        <v>45</v>
      </c>
      <c r="P1703" s="2">
        <f>+Precio_diario_frutas[[#This Row],[Precio promedio ponderado]]/Q1703</f>
        <v>3000</v>
      </c>
      <c r="Q1703" s="2">
        <f>+VLOOKUP(Precio_diario_frutas[[#This Row],[Unidad de comercialización]],Codigos_kg[],2,0)</f>
        <v>2</v>
      </c>
    </row>
    <row r="1704" spans="1:17" x14ac:dyDescent="0.35">
      <c r="A1704" s="10" t="s">
        <v>142</v>
      </c>
      <c r="B1704" s="3" t="str">
        <f>+VLOOKUP(A1704,Codigos_mercados_mayoristas[],2,0)</f>
        <v>Metropolitana</v>
      </c>
      <c r="C1704" s="12">
        <v>44153</v>
      </c>
      <c r="D1704" s="3">
        <f>+VLOOKUP(A1704,Codigos_mercados_mayoristas[],3,0)</f>
        <v>13</v>
      </c>
      <c r="E1704" s="3"/>
      <c r="F1704" s="3" t="str">
        <f>+VLOOKUP(G1704,Codigos_class_frutas[],2,0)</f>
        <v>Frutos de hueso (carozo)</v>
      </c>
      <c r="G1704" s="3" t="s">
        <v>281</v>
      </c>
      <c r="H1704" s="3" t="s">
        <v>282</v>
      </c>
      <c r="I1704" s="3" t="s">
        <v>19</v>
      </c>
      <c r="J1704" s="2">
        <v>150</v>
      </c>
      <c r="K1704" s="2">
        <v>27000</v>
      </c>
      <c r="L1704" s="2">
        <v>27000</v>
      </c>
      <c r="M1704" s="2">
        <v>27000</v>
      </c>
      <c r="N1704" s="3" t="s">
        <v>29</v>
      </c>
      <c r="O1704" s="9" t="s">
        <v>252</v>
      </c>
      <c r="P1704" s="2">
        <f>+Precio_diario_frutas[[#This Row],[Precio promedio ponderado]]/Q1704</f>
        <v>1800</v>
      </c>
      <c r="Q1704" s="2">
        <f>+VLOOKUP(Precio_diario_frutas[[#This Row],[Unidad de comercialización]],Codigos_kg[],2,0)</f>
        <v>15</v>
      </c>
    </row>
    <row r="1705" spans="1:17" x14ac:dyDescent="0.35">
      <c r="A1705" s="10" t="s">
        <v>142</v>
      </c>
      <c r="B1705" s="3" t="str">
        <f>+VLOOKUP(A1705,Codigos_mercados_mayoristas[],2,0)</f>
        <v>Metropolitana</v>
      </c>
      <c r="C1705" s="12">
        <v>44153</v>
      </c>
      <c r="D1705" s="3">
        <f>+VLOOKUP(A1705,Codigos_mercados_mayoristas[],3,0)</f>
        <v>13</v>
      </c>
      <c r="E1705" s="3"/>
      <c r="F1705" s="3" t="str">
        <f>+VLOOKUP(G1705,Codigos_class_frutas[],2,0)</f>
        <v>Frutos de hueso (carozo)</v>
      </c>
      <c r="G1705" s="3" t="s">
        <v>281</v>
      </c>
      <c r="H1705" s="3" t="s">
        <v>282</v>
      </c>
      <c r="I1705" s="3" t="s">
        <v>16</v>
      </c>
      <c r="J1705" s="2">
        <v>150</v>
      </c>
      <c r="K1705" s="2">
        <v>18000</v>
      </c>
      <c r="L1705" s="2">
        <v>18000</v>
      </c>
      <c r="M1705" s="2">
        <v>18000</v>
      </c>
      <c r="N1705" s="3" t="s">
        <v>29</v>
      </c>
      <c r="O1705" s="9" t="s">
        <v>104</v>
      </c>
      <c r="P1705" s="2">
        <f>+Precio_diario_frutas[[#This Row],[Precio promedio ponderado]]/Q1705</f>
        <v>1200</v>
      </c>
      <c r="Q1705" s="2">
        <f>+VLOOKUP(Precio_diario_frutas[[#This Row],[Unidad de comercialización]],Codigos_kg[],2,0)</f>
        <v>15</v>
      </c>
    </row>
    <row r="1706" spans="1:17" x14ac:dyDescent="0.35">
      <c r="A1706" s="10" t="s">
        <v>142</v>
      </c>
      <c r="B1706" s="3" t="str">
        <f>+VLOOKUP(A1706,Codigos_mercados_mayoristas[],2,0)</f>
        <v>Metropolitana</v>
      </c>
      <c r="C1706" s="12">
        <v>44153</v>
      </c>
      <c r="D1706" s="3">
        <f>+VLOOKUP(A1706,Codigos_mercados_mayoristas[],3,0)</f>
        <v>13</v>
      </c>
      <c r="E1706" s="3"/>
      <c r="F1706" s="3" t="str">
        <f>+VLOOKUP(G1706,Codigos_class_frutas[],2,0)</f>
        <v>Frutos de hueso (carozo)</v>
      </c>
      <c r="G1706" s="3" t="s">
        <v>281</v>
      </c>
      <c r="H1706" s="3" t="s">
        <v>754</v>
      </c>
      <c r="I1706" s="3" t="s">
        <v>19</v>
      </c>
      <c r="J1706" s="2">
        <v>40</v>
      </c>
      <c r="K1706" s="2">
        <v>25500</v>
      </c>
      <c r="L1706" s="2">
        <v>25500</v>
      </c>
      <c r="M1706" s="2">
        <v>25500</v>
      </c>
      <c r="N1706" s="3" t="s">
        <v>29</v>
      </c>
      <c r="O1706" s="9" t="s">
        <v>252</v>
      </c>
      <c r="P1706" s="2">
        <f>+Precio_diario_frutas[[#This Row],[Precio promedio ponderado]]/Q1706</f>
        <v>1700</v>
      </c>
      <c r="Q1706" s="2">
        <f>+VLOOKUP(Precio_diario_frutas[[#This Row],[Unidad de comercialización]],Codigos_kg[],2,0)</f>
        <v>15</v>
      </c>
    </row>
    <row r="1707" spans="1:17" x14ac:dyDescent="0.35">
      <c r="A1707" s="10" t="s">
        <v>142</v>
      </c>
      <c r="B1707" s="3" t="str">
        <f>+VLOOKUP(A1707,Codigos_mercados_mayoristas[],2,0)</f>
        <v>Metropolitana</v>
      </c>
      <c r="C1707" s="12">
        <v>44153</v>
      </c>
      <c r="D1707" s="3">
        <f>+VLOOKUP(A1707,Codigos_mercados_mayoristas[],3,0)</f>
        <v>13</v>
      </c>
      <c r="E1707" s="3"/>
      <c r="F1707" s="3" t="str">
        <f>+VLOOKUP(G1707,Codigos_class_frutas[],2,0)</f>
        <v>Frutos de hueso (carozo)</v>
      </c>
      <c r="G1707" s="3" t="s">
        <v>281</v>
      </c>
      <c r="H1707" s="3" t="s">
        <v>754</v>
      </c>
      <c r="I1707" s="3" t="s">
        <v>13</v>
      </c>
      <c r="J1707" s="2">
        <v>30</v>
      </c>
      <c r="K1707" s="2">
        <v>22500</v>
      </c>
      <c r="L1707" s="2">
        <v>22500</v>
      </c>
      <c r="M1707" s="2">
        <v>22500</v>
      </c>
      <c r="N1707" s="3" t="s">
        <v>29</v>
      </c>
      <c r="O1707" s="9" t="s">
        <v>252</v>
      </c>
      <c r="P1707" s="2">
        <f>+Precio_diario_frutas[[#This Row],[Precio promedio ponderado]]/Q1707</f>
        <v>1500</v>
      </c>
      <c r="Q1707" s="2">
        <f>+VLOOKUP(Precio_diario_frutas[[#This Row],[Unidad de comercialización]],Codigos_kg[],2,0)</f>
        <v>15</v>
      </c>
    </row>
    <row r="1708" spans="1:17" x14ac:dyDescent="0.35">
      <c r="A1708" s="10" t="s">
        <v>142</v>
      </c>
      <c r="B1708" s="3" t="str">
        <f>+VLOOKUP(A1708,Codigos_mercados_mayoristas[],2,0)</f>
        <v>Metropolitana</v>
      </c>
      <c r="C1708" s="12">
        <v>44153</v>
      </c>
      <c r="D1708" s="3">
        <f>+VLOOKUP(A1708,Codigos_mercados_mayoristas[],3,0)</f>
        <v>13</v>
      </c>
      <c r="E1708" s="3"/>
      <c r="F1708" s="3" t="str">
        <f>+VLOOKUP(G1708,Codigos_class_frutas[],2,0)</f>
        <v>Otros</v>
      </c>
      <c r="G1708" s="3" t="s">
        <v>209</v>
      </c>
      <c r="H1708" s="3" t="s">
        <v>228</v>
      </c>
      <c r="I1708" s="3" t="s">
        <v>200</v>
      </c>
      <c r="J1708" s="2">
        <v>170</v>
      </c>
      <c r="K1708" s="2">
        <v>2000</v>
      </c>
      <c r="L1708" s="2">
        <v>2000</v>
      </c>
      <c r="M1708" s="2">
        <v>2000</v>
      </c>
      <c r="N1708" s="3" t="s">
        <v>227</v>
      </c>
      <c r="O1708" s="9" t="s">
        <v>63</v>
      </c>
      <c r="P1708" s="2">
        <f>+Precio_diario_frutas[[#This Row],[Precio promedio ponderado]]/Q1708</f>
        <v>133.33333333333334</v>
      </c>
      <c r="Q1708" s="2">
        <f>+VLOOKUP(Precio_diario_frutas[[#This Row],[Unidad de comercialización]],Codigos_kg[],2,0)</f>
        <v>15</v>
      </c>
    </row>
    <row r="1709" spans="1:17" x14ac:dyDescent="0.35">
      <c r="A1709" s="10" t="s">
        <v>142</v>
      </c>
      <c r="B1709" s="3" t="str">
        <f>+VLOOKUP(A1709,Codigos_mercados_mayoristas[],2,0)</f>
        <v>Metropolitana</v>
      </c>
      <c r="C1709" s="12">
        <v>44153</v>
      </c>
      <c r="D1709" s="3">
        <f>+VLOOKUP(A1709,Codigos_mercados_mayoristas[],3,0)</f>
        <v>13</v>
      </c>
      <c r="E1709" s="3"/>
      <c r="F1709" s="3" t="str">
        <f>+VLOOKUP(G1709,Codigos_class_frutas[],2,0)</f>
        <v>Otros</v>
      </c>
      <c r="G1709" s="3" t="s">
        <v>209</v>
      </c>
      <c r="H1709" s="3" t="s">
        <v>228</v>
      </c>
      <c r="I1709" s="3" t="s">
        <v>19</v>
      </c>
      <c r="J1709" s="2">
        <v>250</v>
      </c>
      <c r="K1709" s="2">
        <v>1700</v>
      </c>
      <c r="L1709" s="2">
        <v>1700</v>
      </c>
      <c r="M1709" s="2">
        <v>1700</v>
      </c>
      <c r="N1709" s="3" t="s">
        <v>227</v>
      </c>
      <c r="O1709" s="9" t="s">
        <v>63</v>
      </c>
      <c r="P1709" s="2">
        <f>+Precio_diario_frutas[[#This Row],[Precio promedio ponderado]]/Q1709</f>
        <v>113.33333333333333</v>
      </c>
      <c r="Q1709" s="2">
        <f>+VLOOKUP(Precio_diario_frutas[[#This Row],[Unidad de comercialización]],Codigos_kg[],2,0)</f>
        <v>15</v>
      </c>
    </row>
    <row r="1710" spans="1:17" x14ac:dyDescent="0.35">
      <c r="A1710" s="10" t="s">
        <v>142</v>
      </c>
      <c r="B1710" s="3" t="str">
        <f>+VLOOKUP(A1710,Codigos_mercados_mayoristas[],2,0)</f>
        <v>Metropolitana</v>
      </c>
      <c r="C1710" s="12">
        <v>44153</v>
      </c>
      <c r="D1710" s="3">
        <f>+VLOOKUP(A1710,Codigos_mercados_mayoristas[],3,0)</f>
        <v>13</v>
      </c>
      <c r="E1710" s="3"/>
      <c r="F1710" s="3" t="str">
        <f>+VLOOKUP(G1710,Codigos_class_frutas[],2,0)</f>
        <v>Otros</v>
      </c>
      <c r="G1710" s="3" t="s">
        <v>209</v>
      </c>
      <c r="H1710" s="3" t="s">
        <v>228</v>
      </c>
      <c r="I1710" s="3" t="s">
        <v>13</v>
      </c>
      <c r="J1710" s="2">
        <v>200</v>
      </c>
      <c r="K1710" s="2">
        <v>1300</v>
      </c>
      <c r="L1710" s="2">
        <v>1300</v>
      </c>
      <c r="M1710" s="2">
        <v>1300</v>
      </c>
      <c r="N1710" s="3" t="s">
        <v>227</v>
      </c>
      <c r="O1710" s="9" t="s">
        <v>63</v>
      </c>
      <c r="P1710" s="2">
        <f>+Precio_diario_frutas[[#This Row],[Precio promedio ponderado]]/Q1710</f>
        <v>86.666666666666671</v>
      </c>
      <c r="Q1710" s="2">
        <f>+VLOOKUP(Precio_diario_frutas[[#This Row],[Unidad de comercialización]],Codigos_kg[],2,0)</f>
        <v>15</v>
      </c>
    </row>
    <row r="1711" spans="1:17" x14ac:dyDescent="0.35">
      <c r="A1711" s="10" t="s">
        <v>142</v>
      </c>
      <c r="B1711" s="3" t="str">
        <f>+VLOOKUP(A1711,Codigos_mercados_mayoristas[],2,0)</f>
        <v>Metropolitana</v>
      </c>
      <c r="C1711" s="12">
        <v>44153</v>
      </c>
      <c r="D1711" s="3">
        <f>+VLOOKUP(A1711,Codigos_mercados_mayoristas[],3,0)</f>
        <v>13</v>
      </c>
      <c r="E1711" s="3"/>
      <c r="F1711" s="3" t="str">
        <f>+VLOOKUP(G1711,Codigos_class_frutas[],2,0)</f>
        <v>Frutos de hueso (carozo)</v>
      </c>
      <c r="G1711" s="3" t="s">
        <v>277</v>
      </c>
      <c r="H1711" s="3" t="s">
        <v>278</v>
      </c>
      <c r="I1711" s="3" t="s">
        <v>200</v>
      </c>
      <c r="J1711" s="2">
        <v>150</v>
      </c>
      <c r="K1711" s="2">
        <v>16000</v>
      </c>
      <c r="L1711" s="2">
        <v>16000</v>
      </c>
      <c r="M1711" s="2">
        <v>16000</v>
      </c>
      <c r="N1711" s="3" t="s">
        <v>233</v>
      </c>
      <c r="O1711" s="9" t="s">
        <v>123</v>
      </c>
      <c r="P1711" s="2">
        <f>+Precio_diario_frutas[[#This Row],[Precio promedio ponderado]]/Q1711</f>
        <v>1000</v>
      </c>
      <c r="Q1711" s="2">
        <f>+VLOOKUP(Precio_diario_frutas[[#This Row],[Unidad de comercialización]],Codigos_kg[],2,0)</f>
        <v>16</v>
      </c>
    </row>
    <row r="1712" spans="1:17" x14ac:dyDescent="0.35">
      <c r="A1712" s="10" t="s">
        <v>142</v>
      </c>
      <c r="B1712" s="3" t="str">
        <f>+VLOOKUP(A1712,Codigos_mercados_mayoristas[],2,0)</f>
        <v>Metropolitana</v>
      </c>
      <c r="C1712" s="12">
        <v>44153</v>
      </c>
      <c r="D1712" s="3">
        <f>+VLOOKUP(A1712,Codigos_mercados_mayoristas[],3,0)</f>
        <v>13</v>
      </c>
      <c r="E1712" s="3"/>
      <c r="F1712" s="3" t="str">
        <f>+VLOOKUP(G1712,Codigos_class_frutas[],2,0)</f>
        <v>Frutos de hueso (carozo)</v>
      </c>
      <c r="G1712" s="3" t="s">
        <v>277</v>
      </c>
      <c r="H1712" s="3" t="s">
        <v>278</v>
      </c>
      <c r="I1712" s="3" t="s">
        <v>19</v>
      </c>
      <c r="J1712" s="2">
        <v>120</v>
      </c>
      <c r="K1712" s="2">
        <v>14000</v>
      </c>
      <c r="L1712" s="2">
        <v>14000</v>
      </c>
      <c r="M1712" s="2">
        <v>14000</v>
      </c>
      <c r="N1712" s="3" t="s">
        <v>233</v>
      </c>
      <c r="O1712" s="9" t="s">
        <v>123</v>
      </c>
      <c r="P1712" s="2">
        <f>+Precio_diario_frutas[[#This Row],[Precio promedio ponderado]]/Q1712</f>
        <v>875</v>
      </c>
      <c r="Q1712" s="2">
        <f>+VLOOKUP(Precio_diario_frutas[[#This Row],[Unidad de comercialización]],Codigos_kg[],2,0)</f>
        <v>16</v>
      </c>
    </row>
    <row r="1713" spans="1:17" x14ac:dyDescent="0.35">
      <c r="A1713" s="10" t="s">
        <v>142</v>
      </c>
      <c r="B1713" s="3" t="str">
        <f>+VLOOKUP(A1713,Codigos_mercados_mayoristas[],2,0)</f>
        <v>Metropolitana</v>
      </c>
      <c r="C1713" s="12">
        <v>44153</v>
      </c>
      <c r="D1713" s="3">
        <f>+VLOOKUP(A1713,Codigos_mercados_mayoristas[],3,0)</f>
        <v>13</v>
      </c>
      <c r="E1713" s="3"/>
      <c r="F1713" s="3" t="str">
        <f>+VLOOKUP(G1713,Codigos_class_frutas[],2,0)</f>
        <v>Frutos de hueso (carozo)</v>
      </c>
      <c r="G1713" s="3" t="s">
        <v>277</v>
      </c>
      <c r="H1713" s="3" t="s">
        <v>755</v>
      </c>
      <c r="I1713" s="3" t="s">
        <v>19</v>
      </c>
      <c r="J1713" s="2">
        <v>7</v>
      </c>
      <c r="K1713" s="2">
        <v>350000</v>
      </c>
      <c r="L1713" s="2">
        <v>350000</v>
      </c>
      <c r="M1713" s="2">
        <v>350000</v>
      </c>
      <c r="N1713" s="3" t="s">
        <v>223</v>
      </c>
      <c r="O1713" s="9" t="s">
        <v>118</v>
      </c>
      <c r="P1713" s="2">
        <f>+Precio_diario_frutas[[#This Row],[Precio promedio ponderado]]/Q1713</f>
        <v>875</v>
      </c>
      <c r="Q1713" s="2">
        <f>+VLOOKUP(Precio_diario_frutas[[#This Row],[Unidad de comercialización]],Codigos_kg[],2,0)</f>
        <v>400</v>
      </c>
    </row>
    <row r="1714" spans="1:17" x14ac:dyDescent="0.35">
      <c r="A1714" s="10" t="s">
        <v>142</v>
      </c>
      <c r="B1714" s="3" t="str">
        <f>+VLOOKUP(A1714,Codigos_mercados_mayoristas[],2,0)</f>
        <v>Metropolitana</v>
      </c>
      <c r="C1714" s="12">
        <v>44153</v>
      </c>
      <c r="D1714" s="3">
        <f>+VLOOKUP(A1714,Codigos_mercados_mayoristas[],3,0)</f>
        <v>13</v>
      </c>
      <c r="E1714" s="3"/>
      <c r="F1714" s="3" t="str">
        <f>+VLOOKUP(G1714,Codigos_class_frutas[],2,0)</f>
        <v>Frutos de hueso (carozo)</v>
      </c>
      <c r="G1714" s="3" t="s">
        <v>277</v>
      </c>
      <c r="H1714" s="3" t="s">
        <v>755</v>
      </c>
      <c r="I1714" s="3" t="s">
        <v>13</v>
      </c>
      <c r="J1714" s="2">
        <v>4</v>
      </c>
      <c r="K1714" s="2">
        <v>300000</v>
      </c>
      <c r="L1714" s="2">
        <v>300000</v>
      </c>
      <c r="M1714" s="2">
        <v>300000</v>
      </c>
      <c r="N1714" s="3" t="s">
        <v>223</v>
      </c>
      <c r="O1714" s="9" t="s">
        <v>118</v>
      </c>
      <c r="P1714" s="2">
        <f>+Precio_diario_frutas[[#This Row],[Precio promedio ponderado]]/Q1714</f>
        <v>750</v>
      </c>
      <c r="Q1714" s="2">
        <f>+VLOOKUP(Precio_diario_frutas[[#This Row],[Unidad de comercialización]],Codigos_kg[],2,0)</f>
        <v>400</v>
      </c>
    </row>
    <row r="1715" spans="1:17" x14ac:dyDescent="0.35">
      <c r="A1715" s="10" t="s">
        <v>142</v>
      </c>
      <c r="B1715" s="3" t="str">
        <f>+VLOOKUP(A1715,Codigos_mercados_mayoristas[],2,0)</f>
        <v>Metropolitana</v>
      </c>
      <c r="C1715" s="12">
        <v>44153</v>
      </c>
      <c r="D1715" s="3">
        <f>+VLOOKUP(A1715,Codigos_mercados_mayoristas[],3,0)</f>
        <v>13</v>
      </c>
      <c r="E1715" s="3"/>
      <c r="F1715" s="3" t="str">
        <f>+VLOOKUP(G1715,Codigos_class_frutas[],2,0)</f>
        <v>Frutos de hueso (carozo)</v>
      </c>
      <c r="G1715" s="3" t="s">
        <v>277</v>
      </c>
      <c r="H1715" s="3" t="s">
        <v>755</v>
      </c>
      <c r="I1715" s="3" t="s">
        <v>16</v>
      </c>
      <c r="J1715" s="2">
        <v>3</v>
      </c>
      <c r="K1715" s="2">
        <v>240000</v>
      </c>
      <c r="L1715" s="2">
        <v>240000</v>
      </c>
      <c r="M1715" s="2">
        <v>240000</v>
      </c>
      <c r="N1715" s="3" t="s">
        <v>223</v>
      </c>
      <c r="O1715" s="9" t="s">
        <v>118</v>
      </c>
      <c r="P1715" s="2">
        <f>+Precio_diario_frutas[[#This Row],[Precio promedio ponderado]]/Q1715</f>
        <v>600</v>
      </c>
      <c r="Q1715" s="2">
        <f>+VLOOKUP(Precio_diario_frutas[[#This Row],[Unidad de comercialización]],Codigos_kg[],2,0)</f>
        <v>400</v>
      </c>
    </row>
    <row r="1716" spans="1:17" x14ac:dyDescent="0.35">
      <c r="A1716" s="10" t="s">
        <v>142</v>
      </c>
      <c r="B1716" s="3" t="str">
        <f>+VLOOKUP(A1716,Codigos_mercados_mayoristas[],2,0)</f>
        <v>Metropolitana</v>
      </c>
      <c r="C1716" s="12">
        <v>44153</v>
      </c>
      <c r="D1716" s="3">
        <f>+VLOOKUP(A1716,Codigos_mercados_mayoristas[],3,0)</f>
        <v>13</v>
      </c>
      <c r="E1716" s="3"/>
      <c r="F1716" s="3" t="str">
        <f>+VLOOKUP(G1716,Codigos_class_frutas[],2,0)</f>
        <v>Frutos de hueso (carozo)</v>
      </c>
      <c r="G1716" s="3" t="s">
        <v>277</v>
      </c>
      <c r="H1716" s="3" t="s">
        <v>756</v>
      </c>
      <c r="I1716" s="3" t="s">
        <v>13</v>
      </c>
      <c r="J1716" s="2">
        <v>9</v>
      </c>
      <c r="K1716" s="2">
        <v>240000</v>
      </c>
      <c r="L1716" s="2">
        <v>240000</v>
      </c>
      <c r="M1716" s="2">
        <v>240000</v>
      </c>
      <c r="N1716" s="3" t="s">
        <v>223</v>
      </c>
      <c r="O1716" s="9" t="s">
        <v>118</v>
      </c>
      <c r="P1716" s="2">
        <f>+Precio_diario_frutas[[#This Row],[Precio promedio ponderado]]/Q1716</f>
        <v>600</v>
      </c>
      <c r="Q1716" s="2">
        <f>+VLOOKUP(Precio_diario_frutas[[#This Row],[Unidad de comercialización]],Codigos_kg[],2,0)</f>
        <v>400</v>
      </c>
    </row>
    <row r="1717" spans="1:17" x14ac:dyDescent="0.35">
      <c r="A1717" s="10" t="s">
        <v>142</v>
      </c>
      <c r="B1717" s="3" t="str">
        <f>+VLOOKUP(A1717,Codigos_mercados_mayoristas[],2,0)</f>
        <v>Metropolitana</v>
      </c>
      <c r="C1717" s="12">
        <v>44153</v>
      </c>
      <c r="D1717" s="3">
        <f>+VLOOKUP(A1717,Codigos_mercados_mayoristas[],3,0)</f>
        <v>13</v>
      </c>
      <c r="E1717" s="3"/>
      <c r="F1717" s="3" t="str">
        <f>+VLOOKUP(G1717,Codigos_class_frutas[],2,0)</f>
        <v>Frutos de hueso (carozo)</v>
      </c>
      <c r="G1717" s="3" t="s">
        <v>277</v>
      </c>
      <c r="H1717" s="3" t="s">
        <v>756</v>
      </c>
      <c r="I1717" s="3" t="s">
        <v>16</v>
      </c>
      <c r="J1717" s="2">
        <v>6</v>
      </c>
      <c r="K1717" s="2">
        <v>160000</v>
      </c>
      <c r="L1717" s="2">
        <v>160000</v>
      </c>
      <c r="M1717" s="2">
        <v>160000</v>
      </c>
      <c r="N1717" s="3" t="s">
        <v>223</v>
      </c>
      <c r="O1717" s="9" t="s">
        <v>118</v>
      </c>
      <c r="P1717" s="2">
        <f>+Precio_diario_frutas[[#This Row],[Precio promedio ponderado]]/Q1717</f>
        <v>400</v>
      </c>
      <c r="Q1717" s="2">
        <f>+VLOOKUP(Precio_diario_frutas[[#This Row],[Unidad de comercialización]],Codigos_kg[],2,0)</f>
        <v>400</v>
      </c>
    </row>
    <row r="1718" spans="1:17" x14ac:dyDescent="0.35">
      <c r="A1718" s="10" t="s">
        <v>142</v>
      </c>
      <c r="B1718" s="3" t="str">
        <f>+VLOOKUP(A1718,Codigos_mercados_mayoristas[],2,0)</f>
        <v>Metropolitana</v>
      </c>
      <c r="C1718" s="12">
        <v>44153</v>
      </c>
      <c r="D1718" s="3">
        <f>+VLOOKUP(A1718,Codigos_mercados_mayoristas[],3,0)</f>
        <v>13</v>
      </c>
      <c r="E1718" s="3"/>
      <c r="F1718" s="3" t="str">
        <f>+VLOOKUP(G1718,Codigos_class_frutas[],2,0)</f>
        <v>Berries</v>
      </c>
      <c r="G1718" s="3" t="s">
        <v>212</v>
      </c>
      <c r="H1718" s="3" t="s">
        <v>12</v>
      </c>
      <c r="I1718" s="3" t="s">
        <v>200</v>
      </c>
      <c r="J1718" s="2">
        <v>3000</v>
      </c>
      <c r="K1718" s="2">
        <v>9000</v>
      </c>
      <c r="L1718" s="2">
        <v>7500</v>
      </c>
      <c r="M1718" s="2">
        <v>8033</v>
      </c>
      <c r="N1718" s="3" t="s">
        <v>213</v>
      </c>
      <c r="O1718" s="9" t="s">
        <v>155</v>
      </c>
      <c r="P1718" s="2">
        <f>+Precio_diario_frutas[[#This Row],[Precio promedio ponderado]]/Q1718</f>
        <v>1147.5714285714287</v>
      </c>
      <c r="Q1718" s="2">
        <f>+VLOOKUP(Precio_diario_frutas[[#This Row],[Unidad de comercialización]],Codigos_kg[],2,0)</f>
        <v>7</v>
      </c>
    </row>
    <row r="1719" spans="1:17" x14ac:dyDescent="0.35">
      <c r="A1719" s="10" t="s">
        <v>142</v>
      </c>
      <c r="B1719" s="3" t="str">
        <f>+VLOOKUP(A1719,Codigos_mercados_mayoristas[],2,0)</f>
        <v>Metropolitana</v>
      </c>
      <c r="C1719" s="12">
        <v>44153</v>
      </c>
      <c r="D1719" s="3">
        <f>+VLOOKUP(A1719,Codigos_mercados_mayoristas[],3,0)</f>
        <v>13</v>
      </c>
      <c r="E1719" s="3"/>
      <c r="F1719" s="3" t="str">
        <f>+VLOOKUP(G1719,Codigos_class_frutas[],2,0)</f>
        <v>Berries</v>
      </c>
      <c r="G1719" s="3" t="s">
        <v>212</v>
      </c>
      <c r="H1719" s="3" t="s">
        <v>12</v>
      </c>
      <c r="I1719" s="3" t="s">
        <v>19</v>
      </c>
      <c r="J1719" s="2">
        <v>4150</v>
      </c>
      <c r="K1719" s="2">
        <v>7000</v>
      </c>
      <c r="L1719" s="2">
        <v>6000</v>
      </c>
      <c r="M1719" s="2">
        <v>6440</v>
      </c>
      <c r="N1719" s="3" t="s">
        <v>213</v>
      </c>
      <c r="O1719" s="9" t="s">
        <v>155</v>
      </c>
      <c r="P1719" s="2">
        <f>+Precio_diario_frutas[[#This Row],[Precio promedio ponderado]]/Q1719</f>
        <v>920</v>
      </c>
      <c r="Q1719" s="2">
        <f>+VLOOKUP(Precio_diario_frutas[[#This Row],[Unidad de comercialización]],Codigos_kg[],2,0)</f>
        <v>7</v>
      </c>
    </row>
    <row r="1720" spans="1:17" x14ac:dyDescent="0.35">
      <c r="A1720" s="10" t="s">
        <v>142</v>
      </c>
      <c r="B1720" s="3" t="str">
        <f>+VLOOKUP(A1720,Codigos_mercados_mayoristas[],2,0)</f>
        <v>Metropolitana</v>
      </c>
      <c r="C1720" s="12">
        <v>44153</v>
      </c>
      <c r="D1720" s="3">
        <f>+VLOOKUP(A1720,Codigos_mercados_mayoristas[],3,0)</f>
        <v>13</v>
      </c>
      <c r="E1720" s="3"/>
      <c r="F1720" s="3" t="str">
        <f>+VLOOKUP(G1720,Codigos_class_frutas[],2,0)</f>
        <v>Berries</v>
      </c>
      <c r="G1720" s="3" t="s">
        <v>212</v>
      </c>
      <c r="H1720" s="3" t="s">
        <v>12</v>
      </c>
      <c r="I1720" s="3" t="s">
        <v>13</v>
      </c>
      <c r="J1720" s="2">
        <v>1050</v>
      </c>
      <c r="K1720" s="2">
        <v>5000</v>
      </c>
      <c r="L1720" s="2">
        <v>4000</v>
      </c>
      <c r="M1720" s="2">
        <v>4500</v>
      </c>
      <c r="N1720" s="3" t="s">
        <v>213</v>
      </c>
      <c r="O1720" s="9" t="s">
        <v>155</v>
      </c>
      <c r="P1720" s="2">
        <f>+Precio_diario_frutas[[#This Row],[Precio promedio ponderado]]/Q1720</f>
        <v>642.85714285714289</v>
      </c>
      <c r="Q1720" s="2">
        <f>+VLOOKUP(Precio_diario_frutas[[#This Row],[Unidad de comercialización]],Codigos_kg[],2,0)</f>
        <v>7</v>
      </c>
    </row>
    <row r="1721" spans="1:17" x14ac:dyDescent="0.35">
      <c r="A1721" s="10" t="s">
        <v>142</v>
      </c>
      <c r="B1721" s="3" t="str">
        <f>+VLOOKUP(A1721,Codigos_mercados_mayoristas[],2,0)</f>
        <v>Metropolitana</v>
      </c>
      <c r="C1721" s="12">
        <v>44153</v>
      </c>
      <c r="D1721" s="3">
        <f>+VLOOKUP(A1721,Codigos_mercados_mayoristas[],3,0)</f>
        <v>13</v>
      </c>
      <c r="E1721" s="3"/>
      <c r="F1721" s="3" t="str">
        <f>+VLOOKUP(G1721,Codigos_class_frutas[],2,0)</f>
        <v>Berries</v>
      </c>
      <c r="G1721" s="3" t="s">
        <v>249</v>
      </c>
      <c r="H1721" s="3" t="s">
        <v>250</v>
      </c>
      <c r="I1721" s="3" t="s">
        <v>235</v>
      </c>
      <c r="J1721" s="2">
        <v>5</v>
      </c>
      <c r="K1721" s="2">
        <v>650000</v>
      </c>
      <c r="L1721" s="2">
        <v>650000</v>
      </c>
      <c r="M1721" s="2">
        <v>650000</v>
      </c>
      <c r="N1721" s="3" t="s">
        <v>270</v>
      </c>
      <c r="O1721" s="9" t="s">
        <v>123</v>
      </c>
      <c r="P1721" s="2">
        <f>+Precio_diario_frutas[[#This Row],[Precio promedio ponderado]]/Q1721</f>
        <v>1444.4444444444443</v>
      </c>
      <c r="Q1721" s="2">
        <f>+VLOOKUP(Precio_diario_frutas[[#This Row],[Unidad de comercialización]],Codigos_kg[],2,0)</f>
        <v>450</v>
      </c>
    </row>
    <row r="1722" spans="1:17" x14ac:dyDescent="0.35">
      <c r="A1722" s="10" t="s">
        <v>142</v>
      </c>
      <c r="B1722" s="3" t="str">
        <f>+VLOOKUP(A1722,Codigos_mercados_mayoristas[],2,0)</f>
        <v>Metropolitana</v>
      </c>
      <c r="C1722" s="12">
        <v>44153</v>
      </c>
      <c r="D1722" s="3">
        <f>+VLOOKUP(A1722,Codigos_mercados_mayoristas[],3,0)</f>
        <v>13</v>
      </c>
      <c r="E1722" s="3"/>
      <c r="F1722" s="3" t="str">
        <f>+VLOOKUP(G1722,Codigos_class_frutas[],2,0)</f>
        <v>Cítricos</v>
      </c>
      <c r="G1722" s="3" t="s">
        <v>214</v>
      </c>
      <c r="H1722" s="3" t="s">
        <v>12</v>
      </c>
      <c r="I1722" s="3" t="s">
        <v>215</v>
      </c>
      <c r="J1722" s="2">
        <v>16</v>
      </c>
      <c r="K1722" s="2">
        <v>150000</v>
      </c>
      <c r="L1722" s="2">
        <v>150000</v>
      </c>
      <c r="M1722" s="2">
        <v>150000</v>
      </c>
      <c r="N1722" s="3" t="s">
        <v>270</v>
      </c>
      <c r="O1722" s="9" t="s">
        <v>155</v>
      </c>
      <c r="P1722" s="2">
        <f>+Precio_diario_frutas[[#This Row],[Precio promedio ponderado]]/Q1722</f>
        <v>333.33333333333331</v>
      </c>
      <c r="Q1722" s="2">
        <f>+VLOOKUP(Precio_diario_frutas[[#This Row],[Unidad de comercialización]],Codigos_kg[],2,0)</f>
        <v>450</v>
      </c>
    </row>
    <row r="1723" spans="1:17" x14ac:dyDescent="0.35">
      <c r="A1723" s="10" t="s">
        <v>142</v>
      </c>
      <c r="B1723" s="3" t="str">
        <f>+VLOOKUP(A1723,Codigos_mercados_mayoristas[],2,0)</f>
        <v>Metropolitana</v>
      </c>
      <c r="C1723" s="12">
        <v>44153</v>
      </c>
      <c r="D1723" s="3">
        <f>+VLOOKUP(A1723,Codigos_mercados_mayoristas[],3,0)</f>
        <v>13</v>
      </c>
      <c r="E1723" s="3"/>
      <c r="F1723" s="3" t="str">
        <f>+VLOOKUP(G1723,Codigos_class_frutas[],2,0)</f>
        <v>Cítricos</v>
      </c>
      <c r="G1723" s="3" t="s">
        <v>214</v>
      </c>
      <c r="H1723" s="3" t="s">
        <v>12</v>
      </c>
      <c r="I1723" s="3" t="s">
        <v>215</v>
      </c>
      <c r="J1723" s="2">
        <v>24</v>
      </c>
      <c r="K1723" s="2">
        <v>160000</v>
      </c>
      <c r="L1723" s="2">
        <v>160000</v>
      </c>
      <c r="M1723" s="2">
        <v>160000</v>
      </c>
      <c r="N1723" s="3" t="s">
        <v>270</v>
      </c>
      <c r="O1723" s="9" t="s">
        <v>273</v>
      </c>
      <c r="P1723" s="2">
        <f>+Precio_diario_frutas[[#This Row],[Precio promedio ponderado]]/Q1723</f>
        <v>355.55555555555554</v>
      </c>
      <c r="Q1723" s="2">
        <f>+VLOOKUP(Precio_diario_frutas[[#This Row],[Unidad de comercialización]],Codigos_kg[],2,0)</f>
        <v>450</v>
      </c>
    </row>
    <row r="1724" spans="1:17" x14ac:dyDescent="0.35">
      <c r="A1724" s="10" t="s">
        <v>142</v>
      </c>
      <c r="B1724" s="3" t="str">
        <f>+VLOOKUP(A1724,Codigos_mercados_mayoristas[],2,0)</f>
        <v>Metropolitana</v>
      </c>
      <c r="C1724" s="12">
        <v>44153</v>
      </c>
      <c r="D1724" s="3">
        <f>+VLOOKUP(A1724,Codigos_mercados_mayoristas[],3,0)</f>
        <v>13</v>
      </c>
      <c r="E1724" s="3"/>
      <c r="F1724" s="3" t="str">
        <f>+VLOOKUP(G1724,Codigos_class_frutas[],2,0)</f>
        <v>Cítricos</v>
      </c>
      <c r="G1724" s="3" t="s">
        <v>214</v>
      </c>
      <c r="H1724" s="3" t="s">
        <v>12</v>
      </c>
      <c r="I1724" s="3" t="s">
        <v>215</v>
      </c>
      <c r="J1724" s="2">
        <v>300</v>
      </c>
      <c r="K1724" s="2">
        <v>8000</v>
      </c>
      <c r="L1724" s="2">
        <v>7000</v>
      </c>
      <c r="M1724" s="2">
        <v>7500</v>
      </c>
      <c r="N1724" s="3" t="s">
        <v>121</v>
      </c>
      <c r="O1724" s="9" t="s">
        <v>139</v>
      </c>
      <c r="P1724" s="2">
        <f>+Precio_diario_frutas[[#This Row],[Precio promedio ponderado]]/Q1724</f>
        <v>416.66666666666669</v>
      </c>
      <c r="Q1724" s="2">
        <f>+VLOOKUP(Precio_diario_frutas[[#This Row],[Unidad de comercialización]],Codigos_kg[],2,0)</f>
        <v>18</v>
      </c>
    </row>
    <row r="1725" spans="1:17" x14ac:dyDescent="0.35">
      <c r="A1725" s="10" t="s">
        <v>142</v>
      </c>
      <c r="B1725" s="3" t="str">
        <f>+VLOOKUP(A1725,Codigos_mercados_mayoristas[],2,0)</f>
        <v>Metropolitana</v>
      </c>
      <c r="C1725" s="12">
        <v>44153</v>
      </c>
      <c r="D1725" s="3">
        <f>+VLOOKUP(A1725,Codigos_mercados_mayoristas[],3,0)</f>
        <v>13</v>
      </c>
      <c r="E1725" s="3"/>
      <c r="F1725" s="3" t="str">
        <f>+VLOOKUP(G1725,Codigos_class_frutas[],2,0)</f>
        <v>Cítricos</v>
      </c>
      <c r="G1725" s="3" t="s">
        <v>214</v>
      </c>
      <c r="H1725" s="3" t="s">
        <v>12</v>
      </c>
      <c r="I1725" s="3" t="s">
        <v>215</v>
      </c>
      <c r="J1725" s="2">
        <v>295</v>
      </c>
      <c r="K1725" s="2">
        <v>8000</v>
      </c>
      <c r="L1725" s="2">
        <v>7000</v>
      </c>
      <c r="M1725" s="2">
        <v>7458</v>
      </c>
      <c r="N1725" s="3" t="s">
        <v>121</v>
      </c>
      <c r="O1725" s="9" t="s">
        <v>118</v>
      </c>
      <c r="P1725" s="2">
        <f>+Precio_diario_frutas[[#This Row],[Precio promedio ponderado]]/Q1725</f>
        <v>414.33333333333331</v>
      </c>
      <c r="Q1725" s="2">
        <f>+VLOOKUP(Precio_diario_frutas[[#This Row],[Unidad de comercialización]],Codigos_kg[],2,0)</f>
        <v>18</v>
      </c>
    </row>
    <row r="1726" spans="1:17" x14ac:dyDescent="0.35">
      <c r="A1726" s="10" t="s">
        <v>142</v>
      </c>
      <c r="B1726" s="3" t="str">
        <f>+VLOOKUP(A1726,Codigos_mercados_mayoristas[],2,0)</f>
        <v>Metropolitana</v>
      </c>
      <c r="C1726" s="12">
        <v>44153</v>
      </c>
      <c r="D1726" s="3">
        <f>+VLOOKUP(A1726,Codigos_mercados_mayoristas[],3,0)</f>
        <v>13</v>
      </c>
      <c r="E1726" s="3"/>
      <c r="F1726" s="3" t="str">
        <f>+VLOOKUP(G1726,Codigos_class_frutas[],2,0)</f>
        <v>Cítricos</v>
      </c>
      <c r="G1726" s="3" t="s">
        <v>214</v>
      </c>
      <c r="H1726" s="3" t="s">
        <v>12</v>
      </c>
      <c r="I1726" s="3" t="s">
        <v>271</v>
      </c>
      <c r="J1726" s="2">
        <v>14</v>
      </c>
      <c r="K1726" s="2">
        <v>170000</v>
      </c>
      <c r="L1726" s="2">
        <v>170000</v>
      </c>
      <c r="M1726" s="2">
        <v>170000</v>
      </c>
      <c r="N1726" s="3" t="s">
        <v>270</v>
      </c>
      <c r="O1726" s="9" t="s">
        <v>155</v>
      </c>
      <c r="P1726" s="2">
        <f>+Precio_diario_frutas[[#This Row],[Precio promedio ponderado]]/Q1726</f>
        <v>377.77777777777777</v>
      </c>
      <c r="Q1726" s="2">
        <f>+VLOOKUP(Precio_diario_frutas[[#This Row],[Unidad de comercialización]],Codigos_kg[],2,0)</f>
        <v>450</v>
      </c>
    </row>
    <row r="1727" spans="1:17" x14ac:dyDescent="0.35">
      <c r="A1727" s="10" t="s">
        <v>142</v>
      </c>
      <c r="B1727" s="3" t="str">
        <f>+VLOOKUP(A1727,Codigos_mercados_mayoristas[],2,0)</f>
        <v>Metropolitana</v>
      </c>
      <c r="C1727" s="12">
        <v>44153</v>
      </c>
      <c r="D1727" s="3">
        <f>+VLOOKUP(A1727,Codigos_mercados_mayoristas[],3,0)</f>
        <v>13</v>
      </c>
      <c r="E1727" s="3"/>
      <c r="F1727" s="3" t="str">
        <f>+VLOOKUP(G1727,Codigos_class_frutas[],2,0)</f>
        <v>Cítricos</v>
      </c>
      <c r="G1727" s="3" t="s">
        <v>214</v>
      </c>
      <c r="H1727" s="3" t="s">
        <v>12</v>
      </c>
      <c r="I1727" s="3" t="s">
        <v>271</v>
      </c>
      <c r="J1727" s="2">
        <v>220</v>
      </c>
      <c r="K1727" s="2">
        <v>9000</v>
      </c>
      <c r="L1727" s="2">
        <v>8000</v>
      </c>
      <c r="M1727" s="2">
        <v>8455</v>
      </c>
      <c r="N1727" s="3" t="s">
        <v>121</v>
      </c>
      <c r="O1727" s="9" t="s">
        <v>139</v>
      </c>
      <c r="P1727" s="2">
        <f>+Precio_diario_frutas[[#This Row],[Precio promedio ponderado]]/Q1727</f>
        <v>469.72222222222223</v>
      </c>
      <c r="Q1727" s="2">
        <f>+VLOOKUP(Precio_diario_frutas[[#This Row],[Unidad de comercialización]],Codigos_kg[],2,0)</f>
        <v>18</v>
      </c>
    </row>
    <row r="1728" spans="1:17" x14ac:dyDescent="0.35">
      <c r="A1728" s="10" t="s">
        <v>142</v>
      </c>
      <c r="B1728" s="3" t="str">
        <f>+VLOOKUP(A1728,Codigos_mercados_mayoristas[],2,0)</f>
        <v>Metropolitana</v>
      </c>
      <c r="C1728" s="12">
        <v>44153</v>
      </c>
      <c r="D1728" s="3">
        <f>+VLOOKUP(A1728,Codigos_mercados_mayoristas[],3,0)</f>
        <v>13</v>
      </c>
      <c r="E1728" s="3"/>
      <c r="F1728" s="3" t="str">
        <f>+VLOOKUP(G1728,Codigos_class_frutas[],2,0)</f>
        <v>Cítricos</v>
      </c>
      <c r="G1728" s="3" t="s">
        <v>214</v>
      </c>
      <c r="H1728" s="3" t="s">
        <v>12</v>
      </c>
      <c r="I1728" s="3" t="s">
        <v>271</v>
      </c>
      <c r="J1728" s="2">
        <v>145</v>
      </c>
      <c r="K1728" s="2">
        <v>9000</v>
      </c>
      <c r="L1728" s="2">
        <v>9000</v>
      </c>
      <c r="M1728" s="2">
        <v>9000</v>
      </c>
      <c r="N1728" s="3" t="s">
        <v>121</v>
      </c>
      <c r="O1728" s="9" t="s">
        <v>118</v>
      </c>
      <c r="P1728" s="2">
        <f>+Precio_diario_frutas[[#This Row],[Precio promedio ponderado]]/Q1728</f>
        <v>500</v>
      </c>
      <c r="Q1728" s="2">
        <f>+VLOOKUP(Precio_diario_frutas[[#This Row],[Unidad de comercialización]],Codigos_kg[],2,0)</f>
        <v>18</v>
      </c>
    </row>
    <row r="1729" spans="1:17" x14ac:dyDescent="0.35">
      <c r="A1729" s="10" t="s">
        <v>142</v>
      </c>
      <c r="B1729" s="3" t="str">
        <f>+VLOOKUP(A1729,Codigos_mercados_mayoristas[],2,0)</f>
        <v>Metropolitana</v>
      </c>
      <c r="C1729" s="12">
        <v>44153</v>
      </c>
      <c r="D1729" s="3">
        <f>+VLOOKUP(A1729,Codigos_mercados_mayoristas[],3,0)</f>
        <v>13</v>
      </c>
      <c r="E1729" s="3"/>
      <c r="F1729" s="3" t="str">
        <f>+VLOOKUP(G1729,Codigos_class_frutas[],2,0)</f>
        <v>Cítricos</v>
      </c>
      <c r="G1729" s="3" t="s">
        <v>214</v>
      </c>
      <c r="H1729" s="3" t="s">
        <v>12</v>
      </c>
      <c r="I1729" s="3" t="s">
        <v>216</v>
      </c>
      <c r="J1729" s="2">
        <v>8</v>
      </c>
      <c r="K1729" s="2">
        <v>125000</v>
      </c>
      <c r="L1729" s="2">
        <v>125000</v>
      </c>
      <c r="M1729" s="2">
        <v>125000</v>
      </c>
      <c r="N1729" s="3" t="s">
        <v>270</v>
      </c>
      <c r="O1729" s="9" t="s">
        <v>155</v>
      </c>
      <c r="P1729" s="2">
        <f>+Precio_diario_frutas[[#This Row],[Precio promedio ponderado]]/Q1729</f>
        <v>277.77777777777777</v>
      </c>
      <c r="Q1729" s="2">
        <f>+VLOOKUP(Precio_diario_frutas[[#This Row],[Unidad de comercialización]],Codigos_kg[],2,0)</f>
        <v>450</v>
      </c>
    </row>
    <row r="1730" spans="1:17" x14ac:dyDescent="0.35">
      <c r="A1730" s="10" t="s">
        <v>142</v>
      </c>
      <c r="B1730" s="3" t="str">
        <f>+VLOOKUP(A1730,Codigos_mercados_mayoristas[],2,0)</f>
        <v>Metropolitana</v>
      </c>
      <c r="C1730" s="12">
        <v>44153</v>
      </c>
      <c r="D1730" s="3">
        <f>+VLOOKUP(A1730,Codigos_mercados_mayoristas[],3,0)</f>
        <v>13</v>
      </c>
      <c r="E1730" s="3"/>
      <c r="F1730" s="3" t="str">
        <f>+VLOOKUP(G1730,Codigos_class_frutas[],2,0)</f>
        <v>Cítricos</v>
      </c>
      <c r="G1730" s="3" t="s">
        <v>214</v>
      </c>
      <c r="H1730" s="3" t="s">
        <v>12</v>
      </c>
      <c r="I1730" s="3" t="s">
        <v>216</v>
      </c>
      <c r="J1730" s="2">
        <v>10</v>
      </c>
      <c r="K1730" s="2">
        <v>130000</v>
      </c>
      <c r="L1730" s="2">
        <v>130000</v>
      </c>
      <c r="M1730" s="2">
        <v>130000</v>
      </c>
      <c r="N1730" s="3" t="s">
        <v>270</v>
      </c>
      <c r="O1730" s="9" t="s">
        <v>273</v>
      </c>
      <c r="P1730" s="2">
        <f>+Precio_diario_frutas[[#This Row],[Precio promedio ponderado]]/Q1730</f>
        <v>288.88888888888891</v>
      </c>
      <c r="Q1730" s="2">
        <f>+VLOOKUP(Precio_diario_frutas[[#This Row],[Unidad de comercialización]],Codigos_kg[],2,0)</f>
        <v>450</v>
      </c>
    </row>
    <row r="1731" spans="1:17" x14ac:dyDescent="0.35">
      <c r="A1731" s="10" t="s">
        <v>142</v>
      </c>
      <c r="B1731" s="3" t="str">
        <f>+VLOOKUP(A1731,Codigos_mercados_mayoristas[],2,0)</f>
        <v>Metropolitana</v>
      </c>
      <c r="C1731" s="12">
        <v>44153</v>
      </c>
      <c r="D1731" s="3">
        <f>+VLOOKUP(A1731,Codigos_mercados_mayoristas[],3,0)</f>
        <v>13</v>
      </c>
      <c r="E1731" s="3"/>
      <c r="F1731" s="3" t="str">
        <f>+VLOOKUP(G1731,Codigos_class_frutas[],2,0)</f>
        <v>Cítricos</v>
      </c>
      <c r="G1731" s="3" t="s">
        <v>214</v>
      </c>
      <c r="H1731" s="3" t="s">
        <v>12</v>
      </c>
      <c r="I1731" s="3" t="s">
        <v>216</v>
      </c>
      <c r="J1731" s="2">
        <v>250</v>
      </c>
      <c r="K1731" s="2">
        <v>6000</v>
      </c>
      <c r="L1731" s="2">
        <v>5000</v>
      </c>
      <c r="M1731" s="2">
        <v>5500</v>
      </c>
      <c r="N1731" s="3" t="s">
        <v>121</v>
      </c>
      <c r="O1731" s="9" t="s">
        <v>139</v>
      </c>
      <c r="P1731" s="2">
        <f>+Precio_diario_frutas[[#This Row],[Precio promedio ponderado]]/Q1731</f>
        <v>305.55555555555554</v>
      </c>
      <c r="Q1731" s="2">
        <f>+VLOOKUP(Precio_diario_frutas[[#This Row],[Unidad de comercialización]],Codigos_kg[],2,0)</f>
        <v>18</v>
      </c>
    </row>
    <row r="1732" spans="1:17" x14ac:dyDescent="0.35">
      <c r="A1732" s="10" t="s">
        <v>142</v>
      </c>
      <c r="B1732" s="3" t="str">
        <f>+VLOOKUP(A1732,Codigos_mercados_mayoristas[],2,0)</f>
        <v>Metropolitana</v>
      </c>
      <c r="C1732" s="12">
        <v>44153</v>
      </c>
      <c r="D1732" s="3">
        <f>+VLOOKUP(A1732,Codigos_mercados_mayoristas[],3,0)</f>
        <v>13</v>
      </c>
      <c r="E1732" s="3"/>
      <c r="F1732" s="3" t="str">
        <f>+VLOOKUP(G1732,Codigos_class_frutas[],2,0)</f>
        <v>Cítricos</v>
      </c>
      <c r="G1732" s="3" t="s">
        <v>214</v>
      </c>
      <c r="H1732" s="3" t="s">
        <v>12</v>
      </c>
      <c r="I1732" s="3" t="s">
        <v>216</v>
      </c>
      <c r="J1732" s="2">
        <v>355</v>
      </c>
      <c r="K1732" s="2">
        <v>6000</v>
      </c>
      <c r="L1732" s="2">
        <v>6000</v>
      </c>
      <c r="M1732" s="2">
        <v>6000</v>
      </c>
      <c r="N1732" s="3" t="s">
        <v>121</v>
      </c>
      <c r="O1732" s="9" t="s">
        <v>118</v>
      </c>
      <c r="P1732" s="2">
        <f>+Precio_diario_frutas[[#This Row],[Precio promedio ponderado]]/Q1732</f>
        <v>333.33333333333331</v>
      </c>
      <c r="Q1732" s="2">
        <f>+VLOOKUP(Precio_diario_frutas[[#This Row],[Unidad de comercialización]],Codigos_kg[],2,0)</f>
        <v>18</v>
      </c>
    </row>
    <row r="1733" spans="1:17" x14ac:dyDescent="0.35">
      <c r="A1733" s="10" t="s">
        <v>142</v>
      </c>
      <c r="B1733" s="3" t="str">
        <f>+VLOOKUP(A1733,Codigos_mercados_mayoristas[],2,0)</f>
        <v>Metropolitana</v>
      </c>
      <c r="C1733" s="12">
        <v>44153</v>
      </c>
      <c r="D1733" s="3">
        <f>+VLOOKUP(A1733,Codigos_mercados_mayoristas[],3,0)</f>
        <v>13</v>
      </c>
      <c r="E1733" s="3"/>
      <c r="F1733" s="3" t="str">
        <f>+VLOOKUP(G1733,Codigos_class_frutas[],2,0)</f>
        <v>Cítricos</v>
      </c>
      <c r="G1733" s="3" t="s">
        <v>214</v>
      </c>
      <c r="H1733" s="3" t="s">
        <v>12</v>
      </c>
      <c r="I1733" s="3" t="s">
        <v>272</v>
      </c>
      <c r="J1733" s="2">
        <v>8</v>
      </c>
      <c r="K1733" s="2">
        <v>140000</v>
      </c>
      <c r="L1733" s="2">
        <v>140000</v>
      </c>
      <c r="M1733" s="2">
        <v>140000</v>
      </c>
      <c r="N1733" s="3" t="s">
        <v>270</v>
      </c>
      <c r="O1733" s="9" t="s">
        <v>155</v>
      </c>
      <c r="P1733" s="2">
        <f>+Precio_diario_frutas[[#This Row],[Precio promedio ponderado]]/Q1733</f>
        <v>311.11111111111109</v>
      </c>
      <c r="Q1733" s="2">
        <f>+VLOOKUP(Precio_diario_frutas[[#This Row],[Unidad de comercialización]],Codigos_kg[],2,0)</f>
        <v>450</v>
      </c>
    </row>
    <row r="1734" spans="1:17" x14ac:dyDescent="0.35">
      <c r="A1734" s="10" t="s">
        <v>142</v>
      </c>
      <c r="B1734" s="3" t="str">
        <f>+VLOOKUP(A1734,Codigos_mercados_mayoristas[],2,0)</f>
        <v>Metropolitana</v>
      </c>
      <c r="C1734" s="12">
        <v>44153</v>
      </c>
      <c r="D1734" s="3">
        <f>+VLOOKUP(A1734,Codigos_mercados_mayoristas[],3,0)</f>
        <v>13</v>
      </c>
      <c r="E1734" s="3"/>
      <c r="F1734" s="3" t="str">
        <f>+VLOOKUP(G1734,Codigos_class_frutas[],2,0)</f>
        <v>Cítricos</v>
      </c>
      <c r="G1734" s="3" t="s">
        <v>214</v>
      </c>
      <c r="H1734" s="3" t="s">
        <v>12</v>
      </c>
      <c r="I1734" s="3" t="s">
        <v>272</v>
      </c>
      <c r="J1734" s="2">
        <v>120</v>
      </c>
      <c r="K1734" s="2">
        <v>7000</v>
      </c>
      <c r="L1734" s="2">
        <v>7000</v>
      </c>
      <c r="M1734" s="2">
        <v>7000</v>
      </c>
      <c r="N1734" s="3" t="s">
        <v>121</v>
      </c>
      <c r="O1734" s="9" t="s">
        <v>139</v>
      </c>
      <c r="P1734" s="2">
        <f>+Precio_diario_frutas[[#This Row],[Precio promedio ponderado]]/Q1734</f>
        <v>388.88888888888891</v>
      </c>
      <c r="Q1734" s="2">
        <f>+VLOOKUP(Precio_diario_frutas[[#This Row],[Unidad de comercialización]],Codigos_kg[],2,0)</f>
        <v>18</v>
      </c>
    </row>
    <row r="1735" spans="1:17" x14ac:dyDescent="0.35">
      <c r="A1735" s="10" t="s">
        <v>142</v>
      </c>
      <c r="B1735" s="3" t="str">
        <f>+VLOOKUP(A1735,Codigos_mercados_mayoristas[],2,0)</f>
        <v>Metropolitana</v>
      </c>
      <c r="C1735" s="12">
        <v>44153</v>
      </c>
      <c r="D1735" s="3">
        <f>+VLOOKUP(A1735,Codigos_mercados_mayoristas[],3,0)</f>
        <v>13</v>
      </c>
      <c r="E1735" s="3"/>
      <c r="F1735" s="3" t="str">
        <f>+VLOOKUP(G1735,Codigos_class_frutas[],2,0)</f>
        <v>Cítricos</v>
      </c>
      <c r="G1735" s="3" t="s">
        <v>214</v>
      </c>
      <c r="H1735" s="3" t="s">
        <v>12</v>
      </c>
      <c r="I1735" s="3" t="s">
        <v>272</v>
      </c>
      <c r="J1735" s="2">
        <v>150</v>
      </c>
      <c r="K1735" s="2">
        <v>7000</v>
      </c>
      <c r="L1735" s="2">
        <v>7000</v>
      </c>
      <c r="M1735" s="2">
        <v>7000</v>
      </c>
      <c r="N1735" s="3" t="s">
        <v>121</v>
      </c>
      <c r="O1735" s="9" t="s">
        <v>118</v>
      </c>
      <c r="P1735" s="2">
        <f>+Precio_diario_frutas[[#This Row],[Precio promedio ponderado]]/Q1735</f>
        <v>388.88888888888891</v>
      </c>
      <c r="Q1735" s="2">
        <f>+VLOOKUP(Precio_diario_frutas[[#This Row],[Unidad de comercialización]],Codigos_kg[],2,0)</f>
        <v>18</v>
      </c>
    </row>
    <row r="1736" spans="1:17" x14ac:dyDescent="0.35">
      <c r="A1736" s="10" t="s">
        <v>142</v>
      </c>
      <c r="B1736" s="3" t="str">
        <f>+VLOOKUP(A1736,Codigos_mercados_mayoristas[],2,0)</f>
        <v>Metropolitana</v>
      </c>
      <c r="C1736" s="12">
        <v>44153</v>
      </c>
      <c r="D1736" s="3">
        <f>+VLOOKUP(A1736,Codigos_mercados_mayoristas[],3,0)</f>
        <v>13</v>
      </c>
      <c r="E1736" s="3"/>
      <c r="F1736" s="3" t="str">
        <f>+VLOOKUP(G1736,Codigos_class_frutas[],2,0)</f>
        <v>Cítricos</v>
      </c>
      <c r="G1736" s="3" t="s">
        <v>214</v>
      </c>
      <c r="H1736" s="3" t="s">
        <v>12</v>
      </c>
      <c r="I1736" s="3" t="s">
        <v>217</v>
      </c>
      <c r="J1736" s="2">
        <v>240</v>
      </c>
      <c r="K1736" s="2">
        <v>4500</v>
      </c>
      <c r="L1736" s="2">
        <v>4000</v>
      </c>
      <c r="M1736" s="2">
        <v>4250</v>
      </c>
      <c r="N1736" s="3" t="s">
        <v>121</v>
      </c>
      <c r="O1736" s="9" t="s">
        <v>139</v>
      </c>
      <c r="P1736" s="2">
        <f>+Precio_diario_frutas[[#This Row],[Precio promedio ponderado]]/Q1736</f>
        <v>236.11111111111111</v>
      </c>
      <c r="Q1736" s="2">
        <f>+VLOOKUP(Precio_diario_frutas[[#This Row],[Unidad de comercialización]],Codigos_kg[],2,0)</f>
        <v>18</v>
      </c>
    </row>
    <row r="1737" spans="1:17" x14ac:dyDescent="0.35">
      <c r="A1737" s="10" t="s">
        <v>142</v>
      </c>
      <c r="B1737" s="3" t="str">
        <f>+VLOOKUP(A1737,Codigos_mercados_mayoristas[],2,0)</f>
        <v>Metropolitana</v>
      </c>
      <c r="C1737" s="12">
        <v>44153</v>
      </c>
      <c r="D1737" s="3">
        <f>+VLOOKUP(A1737,Codigos_mercados_mayoristas[],3,0)</f>
        <v>13</v>
      </c>
      <c r="E1737" s="3"/>
      <c r="F1737" s="3" t="str">
        <f>+VLOOKUP(G1737,Codigos_class_frutas[],2,0)</f>
        <v>Cítricos</v>
      </c>
      <c r="G1737" s="3" t="s">
        <v>214</v>
      </c>
      <c r="H1737" s="3" t="s">
        <v>12</v>
      </c>
      <c r="I1737" s="3" t="s">
        <v>217</v>
      </c>
      <c r="J1737" s="2">
        <v>295</v>
      </c>
      <c r="K1737" s="2">
        <v>5000</v>
      </c>
      <c r="L1737" s="2">
        <v>4000</v>
      </c>
      <c r="M1737" s="2">
        <v>4492</v>
      </c>
      <c r="N1737" s="3" t="s">
        <v>121</v>
      </c>
      <c r="O1737" s="9" t="s">
        <v>118</v>
      </c>
      <c r="P1737" s="2">
        <f>+Precio_diario_frutas[[#This Row],[Precio promedio ponderado]]/Q1737</f>
        <v>249.55555555555554</v>
      </c>
      <c r="Q1737" s="2">
        <f>+VLOOKUP(Precio_diario_frutas[[#This Row],[Unidad de comercialización]],Codigos_kg[],2,0)</f>
        <v>18</v>
      </c>
    </row>
    <row r="1738" spans="1:17" x14ac:dyDescent="0.35">
      <c r="A1738" s="10" t="s">
        <v>142</v>
      </c>
      <c r="B1738" s="3" t="str">
        <f>+VLOOKUP(A1738,Codigos_mercados_mayoristas[],2,0)</f>
        <v>Metropolitana</v>
      </c>
      <c r="C1738" s="12">
        <v>44153</v>
      </c>
      <c r="D1738" s="3">
        <f>+VLOOKUP(A1738,Codigos_mercados_mayoristas[],3,0)</f>
        <v>13</v>
      </c>
      <c r="E1738" s="3"/>
      <c r="F1738" s="3" t="str">
        <f>+VLOOKUP(G1738,Codigos_class_frutas[],2,0)</f>
        <v>Cítricos</v>
      </c>
      <c r="G1738" s="3" t="s">
        <v>214</v>
      </c>
      <c r="H1738" s="3" t="s">
        <v>12</v>
      </c>
      <c r="I1738" s="3" t="s">
        <v>690</v>
      </c>
      <c r="J1738" s="2">
        <v>100</v>
      </c>
      <c r="K1738" s="2">
        <v>6000</v>
      </c>
      <c r="L1738" s="2">
        <v>6000</v>
      </c>
      <c r="M1738" s="2">
        <v>6000</v>
      </c>
      <c r="N1738" s="3" t="s">
        <v>121</v>
      </c>
      <c r="O1738" s="9" t="s">
        <v>139</v>
      </c>
      <c r="P1738" s="2">
        <f>+Precio_diario_frutas[[#This Row],[Precio promedio ponderado]]/Q1738</f>
        <v>333.33333333333331</v>
      </c>
      <c r="Q1738" s="2">
        <f>+VLOOKUP(Precio_diario_frutas[[#This Row],[Unidad de comercialización]],Codigos_kg[],2,0)</f>
        <v>18</v>
      </c>
    </row>
    <row r="1739" spans="1:17" x14ac:dyDescent="0.35">
      <c r="A1739" s="10" t="s">
        <v>142</v>
      </c>
      <c r="B1739" s="3" t="str">
        <f>+VLOOKUP(A1739,Codigos_mercados_mayoristas[],2,0)</f>
        <v>Metropolitana</v>
      </c>
      <c r="C1739" s="12">
        <v>44153</v>
      </c>
      <c r="D1739" s="3">
        <f>+VLOOKUP(A1739,Codigos_mercados_mayoristas[],3,0)</f>
        <v>13</v>
      </c>
      <c r="E1739" s="3"/>
      <c r="F1739" s="3" t="str">
        <f>+VLOOKUP(G1739,Codigos_class_frutas[],2,0)</f>
        <v>Cítricos</v>
      </c>
      <c r="G1739" s="3" t="s">
        <v>214</v>
      </c>
      <c r="H1739" s="3" t="s">
        <v>12</v>
      </c>
      <c r="I1739" s="3" t="s">
        <v>690</v>
      </c>
      <c r="J1739" s="2">
        <v>80</v>
      </c>
      <c r="K1739" s="2">
        <v>5000</v>
      </c>
      <c r="L1739" s="2">
        <v>5000</v>
      </c>
      <c r="M1739" s="2">
        <v>5000</v>
      </c>
      <c r="N1739" s="3" t="s">
        <v>121</v>
      </c>
      <c r="O1739" s="9" t="s">
        <v>118</v>
      </c>
      <c r="P1739" s="2">
        <f>+Precio_diario_frutas[[#This Row],[Precio promedio ponderado]]/Q1739</f>
        <v>277.77777777777777</v>
      </c>
      <c r="Q1739" s="2">
        <f>+VLOOKUP(Precio_diario_frutas[[#This Row],[Unidad de comercialización]],Codigos_kg[],2,0)</f>
        <v>18</v>
      </c>
    </row>
    <row r="1740" spans="1:17" x14ac:dyDescent="0.35">
      <c r="A1740" s="10" t="s">
        <v>142</v>
      </c>
      <c r="B1740" s="3" t="str">
        <f>+VLOOKUP(A1740,Codigos_mercados_mayoristas[],2,0)</f>
        <v>Metropolitana</v>
      </c>
      <c r="C1740" s="12">
        <v>44153</v>
      </c>
      <c r="D1740" s="3">
        <f>+VLOOKUP(A1740,Codigos_mercados_mayoristas[],3,0)</f>
        <v>13</v>
      </c>
      <c r="E1740" s="3"/>
      <c r="F1740" s="3" t="str">
        <f>+VLOOKUP(G1740,Codigos_class_frutas[],2,0)</f>
        <v>Cítricos</v>
      </c>
      <c r="G1740" s="3" t="s">
        <v>218</v>
      </c>
      <c r="H1740" s="3" t="s">
        <v>260</v>
      </c>
      <c r="I1740" s="3" t="s">
        <v>200</v>
      </c>
      <c r="J1740" s="2">
        <v>15</v>
      </c>
      <c r="K1740" s="2">
        <v>315000</v>
      </c>
      <c r="L1740" s="2">
        <v>290000</v>
      </c>
      <c r="M1740" s="2">
        <v>303333</v>
      </c>
      <c r="N1740" s="3" t="s">
        <v>270</v>
      </c>
      <c r="O1740" s="9" t="s">
        <v>273</v>
      </c>
      <c r="P1740" s="2">
        <f>+Precio_diario_frutas[[#This Row],[Precio promedio ponderado]]/Q1740</f>
        <v>674.07333333333338</v>
      </c>
      <c r="Q1740" s="2">
        <f>+VLOOKUP(Precio_diario_frutas[[#This Row],[Unidad de comercialización]],Codigos_kg[],2,0)</f>
        <v>450</v>
      </c>
    </row>
    <row r="1741" spans="1:17" x14ac:dyDescent="0.35">
      <c r="A1741" s="10" t="s">
        <v>142</v>
      </c>
      <c r="B1741" s="3" t="str">
        <f>+VLOOKUP(A1741,Codigos_mercados_mayoristas[],2,0)</f>
        <v>Metropolitana</v>
      </c>
      <c r="C1741" s="12">
        <v>44153</v>
      </c>
      <c r="D1741" s="3">
        <f>+VLOOKUP(A1741,Codigos_mercados_mayoristas[],3,0)</f>
        <v>13</v>
      </c>
      <c r="E1741" s="3"/>
      <c r="F1741" s="3" t="str">
        <f>+VLOOKUP(G1741,Codigos_class_frutas[],2,0)</f>
        <v>Cítricos</v>
      </c>
      <c r="G1741" s="3" t="s">
        <v>218</v>
      </c>
      <c r="H1741" s="3" t="s">
        <v>260</v>
      </c>
      <c r="I1741" s="3" t="s">
        <v>19</v>
      </c>
      <c r="J1741" s="2">
        <v>31</v>
      </c>
      <c r="K1741" s="2">
        <v>280000</v>
      </c>
      <c r="L1741" s="2">
        <v>270000</v>
      </c>
      <c r="M1741" s="2">
        <v>274839</v>
      </c>
      <c r="N1741" s="3" t="s">
        <v>270</v>
      </c>
      <c r="O1741" s="9" t="s">
        <v>273</v>
      </c>
      <c r="P1741" s="2">
        <f>+Precio_diario_frutas[[#This Row],[Precio promedio ponderado]]/Q1741</f>
        <v>610.75333333333333</v>
      </c>
      <c r="Q1741" s="2">
        <f>+VLOOKUP(Precio_diario_frutas[[#This Row],[Unidad de comercialización]],Codigos_kg[],2,0)</f>
        <v>450</v>
      </c>
    </row>
    <row r="1742" spans="1:17" x14ac:dyDescent="0.35">
      <c r="A1742" s="10" t="s">
        <v>142</v>
      </c>
      <c r="B1742" s="3" t="str">
        <f>+VLOOKUP(A1742,Codigos_mercados_mayoristas[],2,0)</f>
        <v>Metropolitana</v>
      </c>
      <c r="C1742" s="12">
        <v>44153</v>
      </c>
      <c r="D1742" s="3">
        <f>+VLOOKUP(A1742,Codigos_mercados_mayoristas[],3,0)</f>
        <v>13</v>
      </c>
      <c r="E1742" s="3"/>
      <c r="F1742" s="3" t="str">
        <f>+VLOOKUP(G1742,Codigos_class_frutas[],2,0)</f>
        <v>Cítricos</v>
      </c>
      <c r="G1742" s="3" t="s">
        <v>218</v>
      </c>
      <c r="H1742" s="3" t="s">
        <v>260</v>
      </c>
      <c r="I1742" s="3" t="s">
        <v>13</v>
      </c>
      <c r="J1742" s="2">
        <v>6</v>
      </c>
      <c r="K1742" s="2">
        <v>225000</v>
      </c>
      <c r="L1742" s="2">
        <v>225000</v>
      </c>
      <c r="M1742" s="2">
        <v>225000</v>
      </c>
      <c r="N1742" s="3" t="s">
        <v>270</v>
      </c>
      <c r="O1742" s="9" t="s">
        <v>273</v>
      </c>
      <c r="P1742" s="2">
        <f>+Precio_diario_frutas[[#This Row],[Precio promedio ponderado]]/Q1742</f>
        <v>500</v>
      </c>
      <c r="Q1742" s="2">
        <f>+VLOOKUP(Precio_diario_frutas[[#This Row],[Unidad de comercialización]],Codigos_kg[],2,0)</f>
        <v>450</v>
      </c>
    </row>
    <row r="1743" spans="1:17" x14ac:dyDescent="0.35">
      <c r="A1743" s="10" t="s">
        <v>142</v>
      </c>
      <c r="B1743" s="3" t="str">
        <f>+VLOOKUP(A1743,Codigos_mercados_mayoristas[],2,0)</f>
        <v>Metropolitana</v>
      </c>
      <c r="C1743" s="12">
        <v>44153</v>
      </c>
      <c r="D1743" s="3">
        <f>+VLOOKUP(A1743,Codigos_mercados_mayoristas[],3,0)</f>
        <v>13</v>
      </c>
      <c r="E1743" s="3"/>
      <c r="F1743" s="3" t="str">
        <f>+VLOOKUP(G1743,Codigos_class_frutas[],2,0)</f>
        <v>Tropicales y subtropicales</v>
      </c>
      <c r="G1743" s="3" t="s">
        <v>229</v>
      </c>
      <c r="H1743" s="3" t="s">
        <v>12</v>
      </c>
      <c r="I1743" s="3" t="s">
        <v>200</v>
      </c>
      <c r="J1743" s="2">
        <v>631</v>
      </c>
      <c r="K1743" s="2">
        <v>7000</v>
      </c>
      <c r="L1743" s="2">
        <v>6500</v>
      </c>
      <c r="M1743" s="2">
        <v>6681</v>
      </c>
      <c r="N1743" s="3" t="s">
        <v>230</v>
      </c>
      <c r="O1743" s="9" t="s">
        <v>34</v>
      </c>
      <c r="P1743" s="2">
        <f>+Precio_diario_frutas[[#This Row],[Precio promedio ponderado]]/Q1743</f>
        <v>1670.25</v>
      </c>
      <c r="Q1743" s="2">
        <f>+VLOOKUP(Precio_diario_frutas[[#This Row],[Unidad de comercialización]],Codigos_kg[],2,0)</f>
        <v>4</v>
      </c>
    </row>
    <row r="1744" spans="1:17" x14ac:dyDescent="0.35">
      <c r="A1744" s="10" t="s">
        <v>142</v>
      </c>
      <c r="B1744" s="3" t="str">
        <f>+VLOOKUP(A1744,Codigos_mercados_mayoristas[],2,0)</f>
        <v>Metropolitana</v>
      </c>
      <c r="C1744" s="12">
        <v>44153</v>
      </c>
      <c r="D1744" s="3">
        <f>+VLOOKUP(A1744,Codigos_mercados_mayoristas[],3,0)</f>
        <v>13</v>
      </c>
      <c r="E1744" s="3"/>
      <c r="F1744" s="3" t="str">
        <f>+VLOOKUP(G1744,Codigos_class_frutas[],2,0)</f>
        <v>Tropicales y subtropicales</v>
      </c>
      <c r="G1744" s="3" t="s">
        <v>229</v>
      </c>
      <c r="H1744" s="3" t="s">
        <v>12</v>
      </c>
      <c r="I1744" s="3" t="s">
        <v>19</v>
      </c>
      <c r="J1744" s="2">
        <v>631</v>
      </c>
      <c r="K1744" s="2">
        <v>7000</v>
      </c>
      <c r="L1744" s="2">
        <v>6500</v>
      </c>
      <c r="M1744" s="2">
        <v>6681</v>
      </c>
      <c r="N1744" s="3" t="s">
        <v>230</v>
      </c>
      <c r="O1744" s="9" t="s">
        <v>34</v>
      </c>
      <c r="P1744" s="2">
        <f>+Precio_diario_frutas[[#This Row],[Precio promedio ponderado]]/Q1744</f>
        <v>1670.25</v>
      </c>
      <c r="Q1744" s="2">
        <f>+VLOOKUP(Precio_diario_frutas[[#This Row],[Unidad de comercialización]],Codigos_kg[],2,0)</f>
        <v>4</v>
      </c>
    </row>
    <row r="1745" spans="1:17" x14ac:dyDescent="0.35">
      <c r="A1745" s="10" t="s">
        <v>142</v>
      </c>
      <c r="B1745" s="3" t="str">
        <f>+VLOOKUP(A1745,Codigos_mercados_mayoristas[],2,0)</f>
        <v>Metropolitana</v>
      </c>
      <c r="C1745" s="12">
        <v>44153</v>
      </c>
      <c r="D1745" s="3">
        <f>+VLOOKUP(A1745,Codigos_mercados_mayoristas[],3,0)</f>
        <v>13</v>
      </c>
      <c r="E1745" s="3"/>
      <c r="F1745" s="3" t="str">
        <f>+VLOOKUP(G1745,Codigos_class_frutas[],2,0)</f>
        <v>Tropicales y subtropicales</v>
      </c>
      <c r="G1745" s="3" t="s">
        <v>229</v>
      </c>
      <c r="H1745" s="3" t="s">
        <v>12</v>
      </c>
      <c r="I1745" s="3" t="s">
        <v>13</v>
      </c>
      <c r="J1745" s="2">
        <v>631</v>
      </c>
      <c r="K1745" s="2">
        <v>7000</v>
      </c>
      <c r="L1745" s="2">
        <v>6500</v>
      </c>
      <c r="M1745" s="2">
        <v>6681</v>
      </c>
      <c r="N1745" s="3" t="s">
        <v>230</v>
      </c>
      <c r="O1745" s="9" t="s">
        <v>34</v>
      </c>
      <c r="P1745" s="2">
        <f>+Precio_diario_frutas[[#This Row],[Precio promedio ponderado]]/Q1745</f>
        <v>1670.25</v>
      </c>
      <c r="Q1745" s="2">
        <f>+VLOOKUP(Precio_diario_frutas[[#This Row],[Unidad de comercialización]],Codigos_kg[],2,0)</f>
        <v>4</v>
      </c>
    </row>
    <row r="1746" spans="1:17" x14ac:dyDescent="0.35">
      <c r="A1746" s="10" t="s">
        <v>142</v>
      </c>
      <c r="B1746" s="3" t="str">
        <f>+VLOOKUP(A1746,Codigos_mercados_mayoristas[],2,0)</f>
        <v>Metropolitana</v>
      </c>
      <c r="C1746" s="12">
        <v>44153</v>
      </c>
      <c r="D1746" s="3">
        <f>+VLOOKUP(A1746,Codigos_mercados_mayoristas[],3,0)</f>
        <v>13</v>
      </c>
      <c r="E1746" s="3"/>
      <c r="F1746" s="3" t="str">
        <f>+VLOOKUP(G1746,Codigos_class_frutas[],2,0)</f>
        <v>Frutos de pepita</v>
      </c>
      <c r="G1746" s="3" t="s">
        <v>231</v>
      </c>
      <c r="H1746" s="3" t="s">
        <v>232</v>
      </c>
      <c r="I1746" s="3" t="s">
        <v>19</v>
      </c>
      <c r="J1746" s="2">
        <v>20</v>
      </c>
      <c r="K1746" s="2">
        <v>210000</v>
      </c>
      <c r="L1746" s="2">
        <v>210000</v>
      </c>
      <c r="M1746" s="2">
        <v>210000</v>
      </c>
      <c r="N1746" s="3" t="s">
        <v>223</v>
      </c>
      <c r="O1746" s="9" t="s">
        <v>123</v>
      </c>
      <c r="P1746" s="2">
        <f>+Precio_diario_frutas[[#This Row],[Precio promedio ponderado]]/Q1746</f>
        <v>525</v>
      </c>
      <c r="Q1746" s="2">
        <f>+VLOOKUP(Precio_diario_frutas[[#This Row],[Unidad de comercialización]],Codigos_kg[],2,0)</f>
        <v>400</v>
      </c>
    </row>
    <row r="1747" spans="1:17" x14ac:dyDescent="0.35">
      <c r="A1747" s="10" t="s">
        <v>142</v>
      </c>
      <c r="B1747" s="3" t="str">
        <f>+VLOOKUP(A1747,Codigos_mercados_mayoristas[],2,0)</f>
        <v>Metropolitana</v>
      </c>
      <c r="C1747" s="12">
        <v>44153</v>
      </c>
      <c r="D1747" s="3">
        <f>+VLOOKUP(A1747,Codigos_mercados_mayoristas[],3,0)</f>
        <v>13</v>
      </c>
      <c r="E1747" s="3"/>
      <c r="F1747" s="3" t="str">
        <f>+VLOOKUP(G1747,Codigos_class_frutas[],2,0)</f>
        <v>Frutos de pepita</v>
      </c>
      <c r="G1747" s="3" t="s">
        <v>231</v>
      </c>
      <c r="H1747" s="3" t="s">
        <v>232</v>
      </c>
      <c r="I1747" s="3" t="s">
        <v>13</v>
      </c>
      <c r="J1747" s="2">
        <v>27</v>
      </c>
      <c r="K1747" s="2">
        <v>180000</v>
      </c>
      <c r="L1747" s="2">
        <v>160000</v>
      </c>
      <c r="M1747" s="2">
        <v>168889</v>
      </c>
      <c r="N1747" s="3" t="s">
        <v>223</v>
      </c>
      <c r="O1747" s="9" t="s">
        <v>123</v>
      </c>
      <c r="P1747" s="2">
        <f>+Precio_diario_frutas[[#This Row],[Precio promedio ponderado]]/Q1747</f>
        <v>422.22250000000003</v>
      </c>
      <c r="Q1747" s="2">
        <f>+VLOOKUP(Precio_diario_frutas[[#This Row],[Unidad de comercialización]],Codigos_kg[],2,0)</f>
        <v>400</v>
      </c>
    </row>
    <row r="1748" spans="1:17" x14ac:dyDescent="0.35">
      <c r="A1748" s="10" t="s">
        <v>142</v>
      </c>
      <c r="B1748" s="3" t="str">
        <f>+VLOOKUP(A1748,Codigos_mercados_mayoristas[],2,0)</f>
        <v>Metropolitana</v>
      </c>
      <c r="C1748" s="12">
        <v>44153</v>
      </c>
      <c r="D1748" s="3">
        <f>+VLOOKUP(A1748,Codigos_mercados_mayoristas[],3,0)</f>
        <v>13</v>
      </c>
      <c r="E1748" s="3"/>
      <c r="F1748" s="3" t="str">
        <f>+VLOOKUP(G1748,Codigos_class_frutas[],2,0)</f>
        <v>Frutos de pepita</v>
      </c>
      <c r="G1748" s="3" t="s">
        <v>231</v>
      </c>
      <c r="H1748" s="3" t="s">
        <v>236</v>
      </c>
      <c r="I1748" s="3" t="s">
        <v>19</v>
      </c>
      <c r="J1748" s="2">
        <v>31</v>
      </c>
      <c r="K1748" s="2">
        <v>200000</v>
      </c>
      <c r="L1748" s="2">
        <v>190000</v>
      </c>
      <c r="M1748" s="2">
        <v>195161</v>
      </c>
      <c r="N1748" s="3" t="s">
        <v>223</v>
      </c>
      <c r="O1748" s="9" t="s">
        <v>123</v>
      </c>
      <c r="P1748" s="2">
        <f>+Precio_diario_frutas[[#This Row],[Precio promedio ponderado]]/Q1748</f>
        <v>487.90249999999997</v>
      </c>
      <c r="Q1748" s="2">
        <f>+VLOOKUP(Precio_diario_frutas[[#This Row],[Unidad de comercialización]],Codigos_kg[],2,0)</f>
        <v>400</v>
      </c>
    </row>
    <row r="1749" spans="1:17" x14ac:dyDescent="0.35">
      <c r="A1749" s="10" t="s">
        <v>142</v>
      </c>
      <c r="B1749" s="3" t="str">
        <f>+VLOOKUP(A1749,Codigos_mercados_mayoristas[],2,0)</f>
        <v>Metropolitana</v>
      </c>
      <c r="C1749" s="12">
        <v>44153</v>
      </c>
      <c r="D1749" s="3">
        <f>+VLOOKUP(A1749,Codigos_mercados_mayoristas[],3,0)</f>
        <v>13</v>
      </c>
      <c r="E1749" s="3"/>
      <c r="F1749" s="3" t="str">
        <f>+VLOOKUP(G1749,Codigos_class_frutas[],2,0)</f>
        <v>Frutos de pepita</v>
      </c>
      <c r="G1749" s="3" t="s">
        <v>231</v>
      </c>
      <c r="H1749" s="3" t="s">
        <v>236</v>
      </c>
      <c r="I1749" s="3" t="s">
        <v>13</v>
      </c>
      <c r="J1749" s="2">
        <v>35</v>
      </c>
      <c r="K1749" s="2">
        <v>170000</v>
      </c>
      <c r="L1749" s="2">
        <v>150000</v>
      </c>
      <c r="M1749" s="2">
        <v>156857</v>
      </c>
      <c r="N1749" s="3" t="s">
        <v>223</v>
      </c>
      <c r="O1749" s="9" t="s">
        <v>123</v>
      </c>
      <c r="P1749" s="2">
        <f>+Precio_diario_frutas[[#This Row],[Precio promedio ponderado]]/Q1749</f>
        <v>392.14249999999998</v>
      </c>
      <c r="Q1749" s="2">
        <f>+VLOOKUP(Precio_diario_frutas[[#This Row],[Unidad de comercialización]],Codigos_kg[],2,0)</f>
        <v>400</v>
      </c>
    </row>
    <row r="1750" spans="1:17" x14ac:dyDescent="0.35">
      <c r="A1750" s="10" t="s">
        <v>142</v>
      </c>
      <c r="B1750" s="3" t="str">
        <f>+VLOOKUP(A1750,Codigos_mercados_mayoristas[],2,0)</f>
        <v>Metropolitana</v>
      </c>
      <c r="C1750" s="12">
        <v>44153</v>
      </c>
      <c r="D1750" s="3">
        <f>+VLOOKUP(A1750,Codigos_mercados_mayoristas[],3,0)</f>
        <v>13</v>
      </c>
      <c r="E1750" s="3"/>
      <c r="F1750" s="3" t="str">
        <f>+VLOOKUP(G1750,Codigos_class_frutas[],2,0)</f>
        <v>Frutos de pepita</v>
      </c>
      <c r="G1750" s="3" t="s">
        <v>231</v>
      </c>
      <c r="H1750" s="3" t="s">
        <v>237</v>
      </c>
      <c r="I1750" s="3" t="s">
        <v>19</v>
      </c>
      <c r="J1750" s="2">
        <v>15</v>
      </c>
      <c r="K1750" s="2">
        <v>150000</v>
      </c>
      <c r="L1750" s="2">
        <v>150000</v>
      </c>
      <c r="M1750" s="2">
        <v>150000</v>
      </c>
      <c r="N1750" s="3" t="s">
        <v>223</v>
      </c>
      <c r="O1750" s="9" t="s">
        <v>123</v>
      </c>
      <c r="P1750" s="2">
        <f>+Precio_diario_frutas[[#This Row],[Precio promedio ponderado]]/Q1750</f>
        <v>375</v>
      </c>
      <c r="Q1750" s="2">
        <f>+VLOOKUP(Precio_diario_frutas[[#This Row],[Unidad de comercialización]],Codigos_kg[],2,0)</f>
        <v>400</v>
      </c>
    </row>
    <row r="1751" spans="1:17" x14ac:dyDescent="0.35">
      <c r="A1751" s="10" t="s">
        <v>142</v>
      </c>
      <c r="B1751" s="3" t="str">
        <f>+VLOOKUP(A1751,Codigos_mercados_mayoristas[],2,0)</f>
        <v>Metropolitana</v>
      </c>
      <c r="C1751" s="12">
        <v>44153</v>
      </c>
      <c r="D1751" s="3">
        <f>+VLOOKUP(A1751,Codigos_mercados_mayoristas[],3,0)</f>
        <v>13</v>
      </c>
      <c r="E1751" s="3"/>
      <c r="F1751" s="3" t="str">
        <f>+VLOOKUP(G1751,Codigos_class_frutas[],2,0)</f>
        <v>Frutos de pepita</v>
      </c>
      <c r="G1751" s="3" t="s">
        <v>231</v>
      </c>
      <c r="H1751" s="3" t="s">
        <v>237</v>
      </c>
      <c r="I1751" s="3" t="s">
        <v>13</v>
      </c>
      <c r="J1751" s="2">
        <v>15</v>
      </c>
      <c r="K1751" s="2">
        <v>100000</v>
      </c>
      <c r="L1751" s="2">
        <v>100000</v>
      </c>
      <c r="M1751" s="2">
        <v>100000</v>
      </c>
      <c r="N1751" s="3" t="s">
        <v>223</v>
      </c>
      <c r="O1751" s="9" t="s">
        <v>123</v>
      </c>
      <c r="P1751" s="2">
        <f>+Precio_diario_frutas[[#This Row],[Precio promedio ponderado]]/Q1751</f>
        <v>250</v>
      </c>
      <c r="Q1751" s="2">
        <f>+VLOOKUP(Precio_diario_frutas[[#This Row],[Unidad de comercialización]],Codigos_kg[],2,0)</f>
        <v>400</v>
      </c>
    </row>
    <row r="1752" spans="1:17" x14ac:dyDescent="0.35">
      <c r="A1752" s="10" t="s">
        <v>142</v>
      </c>
      <c r="B1752" s="3" t="str">
        <f>+VLOOKUP(A1752,Codigos_mercados_mayoristas[],2,0)</f>
        <v>Metropolitana</v>
      </c>
      <c r="C1752" s="12">
        <v>44153</v>
      </c>
      <c r="D1752" s="3">
        <f>+VLOOKUP(A1752,Codigos_mercados_mayoristas[],3,0)</f>
        <v>13</v>
      </c>
      <c r="E1752" s="3"/>
      <c r="F1752" s="3" t="str">
        <f>+VLOOKUP(G1752,Codigos_class_frutas[],2,0)</f>
        <v>Cítricos</v>
      </c>
      <c r="G1752" s="3" t="s">
        <v>221</v>
      </c>
      <c r="H1752" s="3" t="s">
        <v>287</v>
      </c>
      <c r="I1752" s="3" t="s">
        <v>200</v>
      </c>
      <c r="J1752" s="2">
        <v>25</v>
      </c>
      <c r="K1752" s="2">
        <v>350000</v>
      </c>
      <c r="L1752" s="2">
        <v>350000</v>
      </c>
      <c r="M1752" s="2">
        <v>350000</v>
      </c>
      <c r="N1752" s="3" t="s">
        <v>223</v>
      </c>
      <c r="O1752" s="9" t="s">
        <v>155</v>
      </c>
      <c r="P1752" s="2">
        <f>+Precio_diario_frutas[[#This Row],[Precio promedio ponderado]]/Q1752</f>
        <v>875</v>
      </c>
      <c r="Q1752" s="2">
        <f>+VLOOKUP(Precio_diario_frutas[[#This Row],[Unidad de comercialización]],Codigos_kg[],2,0)</f>
        <v>400</v>
      </c>
    </row>
    <row r="1753" spans="1:17" x14ac:dyDescent="0.35">
      <c r="A1753" s="10" t="s">
        <v>142</v>
      </c>
      <c r="B1753" s="3" t="str">
        <f>+VLOOKUP(A1753,Codigos_mercados_mayoristas[],2,0)</f>
        <v>Metropolitana</v>
      </c>
      <c r="C1753" s="12">
        <v>44153</v>
      </c>
      <c r="D1753" s="3">
        <f>+VLOOKUP(A1753,Codigos_mercados_mayoristas[],3,0)</f>
        <v>13</v>
      </c>
      <c r="E1753" s="3"/>
      <c r="F1753" s="3" t="str">
        <f>+VLOOKUP(G1753,Codigos_class_frutas[],2,0)</f>
        <v>Cítricos</v>
      </c>
      <c r="G1753" s="3" t="s">
        <v>221</v>
      </c>
      <c r="H1753" s="3" t="s">
        <v>287</v>
      </c>
      <c r="I1753" s="3" t="s">
        <v>19</v>
      </c>
      <c r="J1753" s="2">
        <v>25</v>
      </c>
      <c r="K1753" s="2">
        <v>330000</v>
      </c>
      <c r="L1753" s="2">
        <v>330000</v>
      </c>
      <c r="M1753" s="2">
        <v>330000</v>
      </c>
      <c r="N1753" s="3" t="s">
        <v>223</v>
      </c>
      <c r="O1753" s="9" t="s">
        <v>155</v>
      </c>
      <c r="P1753" s="2">
        <f>+Precio_diario_frutas[[#This Row],[Precio promedio ponderado]]/Q1753</f>
        <v>825</v>
      </c>
      <c r="Q1753" s="2">
        <f>+VLOOKUP(Precio_diario_frutas[[#This Row],[Unidad de comercialización]],Codigos_kg[],2,0)</f>
        <v>400</v>
      </c>
    </row>
    <row r="1754" spans="1:17" x14ac:dyDescent="0.35">
      <c r="A1754" s="10" t="s">
        <v>142</v>
      </c>
      <c r="B1754" s="3" t="str">
        <f>+VLOOKUP(A1754,Codigos_mercados_mayoristas[],2,0)</f>
        <v>Metropolitana</v>
      </c>
      <c r="C1754" s="12">
        <v>44153</v>
      </c>
      <c r="D1754" s="3">
        <f>+VLOOKUP(A1754,Codigos_mercados_mayoristas[],3,0)</f>
        <v>13</v>
      </c>
      <c r="E1754" s="3"/>
      <c r="F1754" s="3" t="str">
        <f>+VLOOKUP(G1754,Codigos_class_frutas[],2,0)</f>
        <v>Cítricos</v>
      </c>
      <c r="G1754" s="3" t="s">
        <v>221</v>
      </c>
      <c r="H1754" s="3" t="s">
        <v>287</v>
      </c>
      <c r="I1754" s="3" t="s">
        <v>13</v>
      </c>
      <c r="J1754" s="2">
        <v>14</v>
      </c>
      <c r="K1754" s="2">
        <v>290000</v>
      </c>
      <c r="L1754" s="2">
        <v>290000</v>
      </c>
      <c r="M1754" s="2">
        <v>290000</v>
      </c>
      <c r="N1754" s="3" t="s">
        <v>223</v>
      </c>
      <c r="O1754" s="9" t="s">
        <v>155</v>
      </c>
      <c r="P1754" s="2">
        <f>+Precio_diario_frutas[[#This Row],[Precio promedio ponderado]]/Q1754</f>
        <v>725</v>
      </c>
      <c r="Q1754" s="2">
        <f>+VLOOKUP(Precio_diario_frutas[[#This Row],[Unidad de comercialización]],Codigos_kg[],2,0)</f>
        <v>400</v>
      </c>
    </row>
    <row r="1755" spans="1:17" x14ac:dyDescent="0.35">
      <c r="A1755" s="10" t="s">
        <v>142</v>
      </c>
      <c r="B1755" s="3" t="str">
        <f>+VLOOKUP(A1755,Codigos_mercados_mayoristas[],2,0)</f>
        <v>Metropolitana</v>
      </c>
      <c r="C1755" s="12">
        <v>44153</v>
      </c>
      <c r="D1755" s="3">
        <f>+VLOOKUP(A1755,Codigos_mercados_mayoristas[],3,0)</f>
        <v>13</v>
      </c>
      <c r="E1755" s="3"/>
      <c r="F1755" s="3" t="str">
        <f>+VLOOKUP(G1755,Codigos_class_frutas[],2,0)</f>
        <v>Cítricos</v>
      </c>
      <c r="G1755" s="3" t="s">
        <v>221</v>
      </c>
      <c r="H1755" s="3" t="s">
        <v>263</v>
      </c>
      <c r="I1755" s="3" t="s">
        <v>19</v>
      </c>
      <c r="J1755" s="2">
        <v>46</v>
      </c>
      <c r="K1755" s="2">
        <v>320000</v>
      </c>
      <c r="L1755" s="2">
        <v>300000</v>
      </c>
      <c r="M1755" s="2">
        <v>313478</v>
      </c>
      <c r="N1755" s="3" t="s">
        <v>223</v>
      </c>
      <c r="O1755" s="9" t="s">
        <v>123</v>
      </c>
      <c r="P1755" s="2">
        <f>+Precio_diario_frutas[[#This Row],[Precio promedio ponderado]]/Q1755</f>
        <v>783.69500000000005</v>
      </c>
      <c r="Q1755" s="2">
        <f>+VLOOKUP(Precio_diario_frutas[[#This Row],[Unidad de comercialización]],Codigos_kg[],2,0)</f>
        <v>400</v>
      </c>
    </row>
    <row r="1756" spans="1:17" x14ac:dyDescent="0.35">
      <c r="A1756" s="10" t="s">
        <v>142</v>
      </c>
      <c r="B1756" s="3" t="str">
        <f>+VLOOKUP(A1756,Codigos_mercados_mayoristas[],2,0)</f>
        <v>Metropolitana</v>
      </c>
      <c r="C1756" s="12">
        <v>44153</v>
      </c>
      <c r="D1756" s="3">
        <f>+VLOOKUP(A1756,Codigos_mercados_mayoristas[],3,0)</f>
        <v>13</v>
      </c>
      <c r="E1756" s="3"/>
      <c r="F1756" s="3" t="str">
        <f>+VLOOKUP(G1756,Codigos_class_frutas[],2,0)</f>
        <v>Cítricos</v>
      </c>
      <c r="G1756" s="3" t="s">
        <v>221</v>
      </c>
      <c r="H1756" s="3" t="s">
        <v>263</v>
      </c>
      <c r="I1756" s="3" t="s">
        <v>19</v>
      </c>
      <c r="J1756" s="2">
        <v>280</v>
      </c>
      <c r="K1756" s="2">
        <v>11000</v>
      </c>
      <c r="L1756" s="2">
        <v>11000</v>
      </c>
      <c r="M1756" s="2">
        <v>11000</v>
      </c>
      <c r="N1756" s="3" t="s">
        <v>29</v>
      </c>
      <c r="O1756" s="9" t="s">
        <v>123</v>
      </c>
      <c r="P1756" s="2">
        <f>+Precio_diario_frutas[[#This Row],[Precio promedio ponderado]]/Q1756</f>
        <v>733.33333333333337</v>
      </c>
      <c r="Q1756" s="2">
        <f>+VLOOKUP(Precio_diario_frutas[[#This Row],[Unidad de comercialización]],Codigos_kg[],2,0)</f>
        <v>15</v>
      </c>
    </row>
    <row r="1757" spans="1:17" x14ac:dyDescent="0.35">
      <c r="A1757" s="10" t="s">
        <v>142</v>
      </c>
      <c r="B1757" s="3" t="str">
        <f>+VLOOKUP(A1757,Codigos_mercados_mayoristas[],2,0)</f>
        <v>Metropolitana</v>
      </c>
      <c r="C1757" s="12">
        <v>44153</v>
      </c>
      <c r="D1757" s="3">
        <f>+VLOOKUP(A1757,Codigos_mercados_mayoristas[],3,0)</f>
        <v>13</v>
      </c>
      <c r="E1757" s="3"/>
      <c r="F1757" s="3" t="str">
        <f>+VLOOKUP(G1757,Codigos_class_frutas[],2,0)</f>
        <v>Cítricos</v>
      </c>
      <c r="G1757" s="3" t="s">
        <v>221</v>
      </c>
      <c r="H1757" s="3" t="s">
        <v>263</v>
      </c>
      <c r="I1757" s="3" t="s">
        <v>13</v>
      </c>
      <c r="J1757" s="2">
        <v>10</v>
      </c>
      <c r="K1757" s="2">
        <v>280000</v>
      </c>
      <c r="L1757" s="2">
        <v>280000</v>
      </c>
      <c r="M1757" s="2">
        <v>280000</v>
      </c>
      <c r="N1757" s="3" t="s">
        <v>223</v>
      </c>
      <c r="O1757" s="9" t="s">
        <v>123</v>
      </c>
      <c r="P1757" s="2">
        <f>+Precio_diario_frutas[[#This Row],[Precio promedio ponderado]]/Q1757</f>
        <v>700</v>
      </c>
      <c r="Q1757" s="2">
        <f>+VLOOKUP(Precio_diario_frutas[[#This Row],[Unidad de comercialización]],Codigos_kg[],2,0)</f>
        <v>400</v>
      </c>
    </row>
    <row r="1758" spans="1:17" x14ac:dyDescent="0.35">
      <c r="A1758" s="10" t="s">
        <v>142</v>
      </c>
      <c r="B1758" s="3" t="str">
        <f>+VLOOKUP(A1758,Codigos_mercados_mayoristas[],2,0)</f>
        <v>Metropolitana</v>
      </c>
      <c r="C1758" s="12">
        <v>44153</v>
      </c>
      <c r="D1758" s="3">
        <f>+VLOOKUP(A1758,Codigos_mercados_mayoristas[],3,0)</f>
        <v>13</v>
      </c>
      <c r="E1758" s="3"/>
      <c r="F1758" s="3" t="str">
        <f>+VLOOKUP(G1758,Codigos_class_frutas[],2,0)</f>
        <v>Oleaginosos</v>
      </c>
      <c r="G1758" s="3" t="s">
        <v>225</v>
      </c>
      <c r="H1758" s="3" t="s">
        <v>288</v>
      </c>
      <c r="I1758" s="3" t="s">
        <v>200</v>
      </c>
      <c r="J1758" s="2">
        <v>120</v>
      </c>
      <c r="K1758" s="2">
        <v>2800</v>
      </c>
      <c r="L1758" s="2">
        <v>2800</v>
      </c>
      <c r="M1758" s="2">
        <v>2800</v>
      </c>
      <c r="N1758" s="3" t="s">
        <v>253</v>
      </c>
      <c r="O1758" s="9" t="s">
        <v>155</v>
      </c>
      <c r="P1758" s="2">
        <f>+Precio_diario_frutas[[#This Row],[Precio promedio ponderado]]/Q1758</f>
        <v>2800</v>
      </c>
      <c r="Q1758" s="2">
        <f>+VLOOKUP(Precio_diario_frutas[[#This Row],[Unidad de comercialización]],Codigos_kg[],2,0)</f>
        <v>1</v>
      </c>
    </row>
    <row r="1759" spans="1:17" x14ac:dyDescent="0.35">
      <c r="A1759" s="10" t="s">
        <v>142</v>
      </c>
      <c r="B1759" s="3" t="str">
        <f>+VLOOKUP(A1759,Codigos_mercados_mayoristas[],2,0)</f>
        <v>Metropolitana</v>
      </c>
      <c r="C1759" s="12">
        <v>44153</v>
      </c>
      <c r="D1759" s="3">
        <f>+VLOOKUP(A1759,Codigos_mercados_mayoristas[],3,0)</f>
        <v>13</v>
      </c>
      <c r="E1759" s="3"/>
      <c r="F1759" s="3" t="str">
        <f>+VLOOKUP(G1759,Codigos_class_frutas[],2,0)</f>
        <v>Oleaginosos</v>
      </c>
      <c r="G1759" s="3" t="s">
        <v>225</v>
      </c>
      <c r="H1759" s="3" t="s">
        <v>288</v>
      </c>
      <c r="I1759" s="3" t="s">
        <v>757</v>
      </c>
      <c r="J1759" s="2">
        <v>85</v>
      </c>
      <c r="K1759" s="2">
        <v>2800</v>
      </c>
      <c r="L1759" s="2">
        <v>2800</v>
      </c>
      <c r="M1759" s="2">
        <v>2800</v>
      </c>
      <c r="N1759" s="3" t="s">
        <v>253</v>
      </c>
      <c r="O1759" s="9" t="s">
        <v>118</v>
      </c>
      <c r="P1759" s="2">
        <f>+Precio_diario_frutas[[#This Row],[Precio promedio ponderado]]/Q1759</f>
        <v>2800</v>
      </c>
      <c r="Q1759" s="2">
        <f>+VLOOKUP(Precio_diario_frutas[[#This Row],[Unidad de comercialización]],Codigos_kg[],2,0)</f>
        <v>1</v>
      </c>
    </row>
    <row r="1760" spans="1:17" x14ac:dyDescent="0.35">
      <c r="A1760" s="10" t="s">
        <v>142</v>
      </c>
      <c r="B1760" s="3" t="str">
        <f>+VLOOKUP(A1760,Codigos_mercados_mayoristas[],2,0)</f>
        <v>Metropolitana</v>
      </c>
      <c r="C1760" s="12">
        <v>44153</v>
      </c>
      <c r="D1760" s="3">
        <f>+VLOOKUP(A1760,Codigos_mercados_mayoristas[],3,0)</f>
        <v>13</v>
      </c>
      <c r="E1760" s="3"/>
      <c r="F1760" s="3" t="str">
        <f>+VLOOKUP(G1760,Codigos_class_frutas[],2,0)</f>
        <v>Oleaginosos</v>
      </c>
      <c r="G1760" s="3" t="s">
        <v>225</v>
      </c>
      <c r="H1760" s="3" t="s">
        <v>288</v>
      </c>
      <c r="I1760" s="3" t="s">
        <v>235</v>
      </c>
      <c r="J1760" s="2">
        <v>80</v>
      </c>
      <c r="K1760" s="2">
        <v>3000</v>
      </c>
      <c r="L1760" s="2">
        <v>3000</v>
      </c>
      <c r="M1760" s="2">
        <v>3000</v>
      </c>
      <c r="N1760" s="3" t="s">
        <v>253</v>
      </c>
      <c r="O1760" s="9" t="s">
        <v>155</v>
      </c>
      <c r="P1760" s="2">
        <f>+Precio_diario_frutas[[#This Row],[Precio promedio ponderado]]/Q1760</f>
        <v>3000</v>
      </c>
      <c r="Q1760" s="2">
        <f>+VLOOKUP(Precio_diario_frutas[[#This Row],[Unidad de comercialización]],Codigos_kg[],2,0)</f>
        <v>1</v>
      </c>
    </row>
    <row r="1761" spans="1:17" x14ac:dyDescent="0.35">
      <c r="A1761" s="10" t="s">
        <v>142</v>
      </c>
      <c r="B1761" s="3" t="str">
        <f>+VLOOKUP(A1761,Codigos_mercados_mayoristas[],2,0)</f>
        <v>Metropolitana</v>
      </c>
      <c r="C1761" s="12">
        <v>44153</v>
      </c>
      <c r="D1761" s="3">
        <f>+VLOOKUP(A1761,Codigos_mercados_mayoristas[],3,0)</f>
        <v>13</v>
      </c>
      <c r="E1761" s="3"/>
      <c r="F1761" s="3" t="str">
        <f>+VLOOKUP(G1761,Codigos_class_frutas[],2,0)</f>
        <v>Oleaginosos</v>
      </c>
      <c r="G1761" s="3" t="s">
        <v>225</v>
      </c>
      <c r="H1761" s="3" t="s">
        <v>288</v>
      </c>
      <c r="I1761" s="3" t="s">
        <v>19</v>
      </c>
      <c r="J1761" s="2">
        <v>150</v>
      </c>
      <c r="K1761" s="2">
        <v>2500</v>
      </c>
      <c r="L1761" s="2">
        <v>2500</v>
      </c>
      <c r="M1761" s="2">
        <v>2500</v>
      </c>
      <c r="N1761" s="3" t="s">
        <v>253</v>
      </c>
      <c r="O1761" s="9" t="s">
        <v>155</v>
      </c>
      <c r="P1761" s="2">
        <f>+Precio_diario_frutas[[#This Row],[Precio promedio ponderado]]/Q1761</f>
        <v>2500</v>
      </c>
      <c r="Q1761" s="2">
        <f>+VLOOKUP(Precio_diario_frutas[[#This Row],[Unidad de comercialización]],Codigos_kg[],2,0)</f>
        <v>1</v>
      </c>
    </row>
    <row r="1762" spans="1:17" x14ac:dyDescent="0.35">
      <c r="A1762" s="10" t="s">
        <v>142</v>
      </c>
      <c r="B1762" s="3" t="str">
        <f>+VLOOKUP(A1762,Codigos_mercados_mayoristas[],2,0)</f>
        <v>Metropolitana</v>
      </c>
      <c r="C1762" s="12">
        <v>44153</v>
      </c>
      <c r="D1762" s="3">
        <f>+VLOOKUP(A1762,Codigos_mercados_mayoristas[],3,0)</f>
        <v>13</v>
      </c>
      <c r="E1762" s="3"/>
      <c r="F1762" s="3" t="str">
        <f>+VLOOKUP(G1762,Codigos_class_frutas[],2,0)</f>
        <v>Oleaginosos</v>
      </c>
      <c r="G1762" s="3" t="s">
        <v>225</v>
      </c>
      <c r="H1762" s="3" t="s">
        <v>288</v>
      </c>
      <c r="I1762" s="3" t="s">
        <v>19</v>
      </c>
      <c r="J1762" s="2">
        <v>150</v>
      </c>
      <c r="K1762" s="2">
        <v>2500</v>
      </c>
      <c r="L1762" s="2">
        <v>2500</v>
      </c>
      <c r="M1762" s="2">
        <v>2500</v>
      </c>
      <c r="N1762" s="3" t="s">
        <v>253</v>
      </c>
      <c r="O1762" s="9" t="s">
        <v>118</v>
      </c>
      <c r="P1762" s="2">
        <f>+Precio_diario_frutas[[#This Row],[Precio promedio ponderado]]/Q1762</f>
        <v>2500</v>
      </c>
      <c r="Q1762" s="2">
        <f>+VLOOKUP(Precio_diario_frutas[[#This Row],[Unidad de comercialización]],Codigos_kg[],2,0)</f>
        <v>1</v>
      </c>
    </row>
    <row r="1763" spans="1:17" x14ac:dyDescent="0.35">
      <c r="A1763" s="10" t="s">
        <v>142</v>
      </c>
      <c r="B1763" s="3" t="str">
        <f>+VLOOKUP(A1763,Codigos_mercados_mayoristas[],2,0)</f>
        <v>Metropolitana</v>
      </c>
      <c r="C1763" s="12">
        <v>44153</v>
      </c>
      <c r="D1763" s="3">
        <f>+VLOOKUP(A1763,Codigos_mercados_mayoristas[],3,0)</f>
        <v>13</v>
      </c>
      <c r="E1763" s="3"/>
      <c r="F1763" s="3" t="str">
        <f>+VLOOKUP(G1763,Codigos_class_frutas[],2,0)</f>
        <v>Oleaginosos</v>
      </c>
      <c r="G1763" s="3" t="s">
        <v>225</v>
      </c>
      <c r="H1763" s="3" t="s">
        <v>288</v>
      </c>
      <c r="I1763" s="3" t="s">
        <v>13</v>
      </c>
      <c r="J1763" s="2">
        <v>100</v>
      </c>
      <c r="K1763" s="2">
        <v>2200</v>
      </c>
      <c r="L1763" s="2">
        <v>2200</v>
      </c>
      <c r="M1763" s="2">
        <v>2200</v>
      </c>
      <c r="N1763" s="3" t="s">
        <v>253</v>
      </c>
      <c r="O1763" s="9" t="s">
        <v>155</v>
      </c>
      <c r="P1763" s="2">
        <f>+Precio_diario_frutas[[#This Row],[Precio promedio ponderado]]/Q1763</f>
        <v>2200</v>
      </c>
      <c r="Q1763" s="2">
        <f>+VLOOKUP(Precio_diario_frutas[[#This Row],[Unidad de comercialización]],Codigos_kg[],2,0)</f>
        <v>1</v>
      </c>
    </row>
    <row r="1764" spans="1:17" x14ac:dyDescent="0.35">
      <c r="A1764" s="10" t="s">
        <v>142</v>
      </c>
      <c r="B1764" s="3" t="str">
        <f>+VLOOKUP(A1764,Codigos_mercados_mayoristas[],2,0)</f>
        <v>Metropolitana</v>
      </c>
      <c r="C1764" s="12">
        <v>44153</v>
      </c>
      <c r="D1764" s="3">
        <f>+VLOOKUP(A1764,Codigos_mercados_mayoristas[],3,0)</f>
        <v>13</v>
      </c>
      <c r="E1764" s="3"/>
      <c r="F1764" s="3" t="str">
        <f>+VLOOKUP(G1764,Codigos_class_frutas[],2,0)</f>
        <v>Oleaginosos</v>
      </c>
      <c r="G1764" s="3" t="s">
        <v>225</v>
      </c>
      <c r="H1764" s="3" t="s">
        <v>288</v>
      </c>
      <c r="I1764" s="3" t="s">
        <v>13</v>
      </c>
      <c r="J1764" s="2">
        <v>150</v>
      </c>
      <c r="K1764" s="2">
        <v>2200</v>
      </c>
      <c r="L1764" s="2">
        <v>2200</v>
      </c>
      <c r="M1764" s="2">
        <v>2200</v>
      </c>
      <c r="N1764" s="3" t="s">
        <v>253</v>
      </c>
      <c r="O1764" s="9" t="s">
        <v>118</v>
      </c>
      <c r="P1764" s="2">
        <f>+Precio_diario_frutas[[#This Row],[Precio promedio ponderado]]/Q1764</f>
        <v>2200</v>
      </c>
      <c r="Q1764" s="2">
        <f>+VLOOKUP(Precio_diario_frutas[[#This Row],[Unidad de comercialización]],Codigos_kg[],2,0)</f>
        <v>1</v>
      </c>
    </row>
    <row r="1765" spans="1:17" x14ac:dyDescent="0.35">
      <c r="A1765" s="10" t="s">
        <v>142</v>
      </c>
      <c r="B1765" s="3" t="str">
        <f>+VLOOKUP(A1765,Codigos_mercados_mayoristas[],2,0)</f>
        <v>Metropolitana</v>
      </c>
      <c r="C1765" s="12">
        <v>44153</v>
      </c>
      <c r="D1765" s="3">
        <f>+VLOOKUP(A1765,Codigos_mercados_mayoristas[],3,0)</f>
        <v>13</v>
      </c>
      <c r="E1765" s="3"/>
      <c r="F1765" s="3" t="str">
        <f>+VLOOKUP(G1765,Codigos_class_frutas[],2,0)</f>
        <v>Oleaginosos</v>
      </c>
      <c r="G1765" s="3" t="s">
        <v>225</v>
      </c>
      <c r="H1765" s="3" t="s">
        <v>226</v>
      </c>
      <c r="I1765" s="3" t="s">
        <v>200</v>
      </c>
      <c r="J1765" s="2">
        <v>435</v>
      </c>
      <c r="K1765" s="2">
        <v>3600</v>
      </c>
      <c r="L1765" s="2">
        <v>3500</v>
      </c>
      <c r="M1765" s="2">
        <v>3531</v>
      </c>
      <c r="N1765" s="3" t="s">
        <v>253</v>
      </c>
      <c r="O1765" s="9" t="s">
        <v>266</v>
      </c>
      <c r="P1765" s="2">
        <f>+Precio_diario_frutas[[#This Row],[Precio promedio ponderado]]/Q1765</f>
        <v>3531</v>
      </c>
      <c r="Q1765" s="2">
        <f>+VLOOKUP(Precio_diario_frutas[[#This Row],[Unidad de comercialización]],Codigos_kg[],2,0)</f>
        <v>1</v>
      </c>
    </row>
    <row r="1766" spans="1:17" x14ac:dyDescent="0.35">
      <c r="A1766" s="10" t="s">
        <v>142</v>
      </c>
      <c r="B1766" s="3" t="str">
        <f>+VLOOKUP(A1766,Codigos_mercados_mayoristas[],2,0)</f>
        <v>Metropolitana</v>
      </c>
      <c r="C1766" s="12">
        <v>44153</v>
      </c>
      <c r="D1766" s="3">
        <f>+VLOOKUP(A1766,Codigos_mercados_mayoristas[],3,0)</f>
        <v>13</v>
      </c>
      <c r="E1766" s="3"/>
      <c r="F1766" s="3" t="str">
        <f>+VLOOKUP(G1766,Codigos_class_frutas[],2,0)</f>
        <v>Oleaginosos</v>
      </c>
      <c r="G1766" s="3" t="s">
        <v>225</v>
      </c>
      <c r="H1766" s="3" t="s">
        <v>226</v>
      </c>
      <c r="I1766" s="3" t="s">
        <v>200</v>
      </c>
      <c r="J1766" s="2">
        <v>350</v>
      </c>
      <c r="K1766" s="2">
        <v>3500</v>
      </c>
      <c r="L1766" s="2">
        <v>3500</v>
      </c>
      <c r="M1766" s="2">
        <v>3500</v>
      </c>
      <c r="N1766" s="3" t="s">
        <v>253</v>
      </c>
      <c r="O1766" s="9" t="s">
        <v>155</v>
      </c>
      <c r="P1766" s="2">
        <f>+Precio_diario_frutas[[#This Row],[Precio promedio ponderado]]/Q1766</f>
        <v>3500</v>
      </c>
      <c r="Q1766" s="2">
        <f>+VLOOKUP(Precio_diario_frutas[[#This Row],[Unidad de comercialización]],Codigos_kg[],2,0)</f>
        <v>1</v>
      </c>
    </row>
    <row r="1767" spans="1:17" x14ac:dyDescent="0.35">
      <c r="A1767" s="10" t="s">
        <v>142</v>
      </c>
      <c r="B1767" s="3" t="str">
        <f>+VLOOKUP(A1767,Codigos_mercados_mayoristas[],2,0)</f>
        <v>Metropolitana</v>
      </c>
      <c r="C1767" s="12">
        <v>44153</v>
      </c>
      <c r="D1767" s="3">
        <f>+VLOOKUP(A1767,Codigos_mercados_mayoristas[],3,0)</f>
        <v>13</v>
      </c>
      <c r="E1767" s="3"/>
      <c r="F1767" s="3" t="str">
        <f>+VLOOKUP(G1767,Codigos_class_frutas[],2,0)</f>
        <v>Oleaginosos</v>
      </c>
      <c r="G1767" s="3" t="s">
        <v>225</v>
      </c>
      <c r="H1767" s="3" t="s">
        <v>226</v>
      </c>
      <c r="I1767" s="3" t="s">
        <v>200</v>
      </c>
      <c r="J1767" s="2">
        <v>100</v>
      </c>
      <c r="K1767" s="2">
        <v>3600</v>
      </c>
      <c r="L1767" s="2">
        <v>3600</v>
      </c>
      <c r="M1767" s="2">
        <v>3600</v>
      </c>
      <c r="N1767" s="3" t="s">
        <v>253</v>
      </c>
      <c r="O1767" s="9" t="s">
        <v>63</v>
      </c>
      <c r="P1767" s="2">
        <f>+Precio_diario_frutas[[#This Row],[Precio promedio ponderado]]/Q1767</f>
        <v>3600</v>
      </c>
      <c r="Q1767" s="2">
        <f>+VLOOKUP(Precio_diario_frutas[[#This Row],[Unidad de comercialización]],Codigos_kg[],2,0)</f>
        <v>1</v>
      </c>
    </row>
    <row r="1768" spans="1:17" x14ac:dyDescent="0.35">
      <c r="A1768" s="10" t="s">
        <v>142</v>
      </c>
      <c r="B1768" s="3" t="str">
        <f>+VLOOKUP(A1768,Codigos_mercados_mayoristas[],2,0)</f>
        <v>Metropolitana</v>
      </c>
      <c r="C1768" s="12">
        <v>44153</v>
      </c>
      <c r="D1768" s="3">
        <f>+VLOOKUP(A1768,Codigos_mercados_mayoristas[],3,0)</f>
        <v>13</v>
      </c>
      <c r="E1768" s="3"/>
      <c r="F1768" s="3" t="str">
        <f>+VLOOKUP(G1768,Codigos_class_frutas[],2,0)</f>
        <v>Oleaginosos</v>
      </c>
      <c r="G1768" s="3" t="s">
        <v>225</v>
      </c>
      <c r="H1768" s="3" t="s">
        <v>226</v>
      </c>
      <c r="I1768" s="3" t="s">
        <v>200</v>
      </c>
      <c r="J1768" s="2">
        <v>175</v>
      </c>
      <c r="K1768" s="2">
        <v>3500</v>
      </c>
      <c r="L1768" s="2">
        <v>3500</v>
      </c>
      <c r="M1768" s="2">
        <v>3500</v>
      </c>
      <c r="N1768" s="3" t="s">
        <v>253</v>
      </c>
      <c r="O1768" s="9" t="s">
        <v>139</v>
      </c>
      <c r="P1768" s="2">
        <f>+Precio_diario_frutas[[#This Row],[Precio promedio ponderado]]/Q1768</f>
        <v>3500</v>
      </c>
      <c r="Q1768" s="2">
        <f>+VLOOKUP(Precio_diario_frutas[[#This Row],[Unidad de comercialización]],Codigos_kg[],2,0)</f>
        <v>1</v>
      </c>
    </row>
    <row r="1769" spans="1:17" x14ac:dyDescent="0.35">
      <c r="A1769" s="10" t="s">
        <v>142</v>
      </c>
      <c r="B1769" s="3" t="str">
        <f>+VLOOKUP(A1769,Codigos_mercados_mayoristas[],2,0)</f>
        <v>Metropolitana</v>
      </c>
      <c r="C1769" s="12">
        <v>44153</v>
      </c>
      <c r="D1769" s="3">
        <f>+VLOOKUP(A1769,Codigos_mercados_mayoristas[],3,0)</f>
        <v>13</v>
      </c>
      <c r="E1769" s="3"/>
      <c r="F1769" s="3" t="str">
        <f>+VLOOKUP(G1769,Codigos_class_frutas[],2,0)</f>
        <v>Oleaginosos</v>
      </c>
      <c r="G1769" s="3" t="s">
        <v>225</v>
      </c>
      <c r="H1769" s="3" t="s">
        <v>226</v>
      </c>
      <c r="I1769" s="3" t="s">
        <v>200</v>
      </c>
      <c r="J1769" s="2">
        <v>145</v>
      </c>
      <c r="K1769" s="2">
        <v>3400</v>
      </c>
      <c r="L1769" s="2">
        <v>3400</v>
      </c>
      <c r="M1769" s="2">
        <v>3400</v>
      </c>
      <c r="N1769" s="3" t="s">
        <v>253</v>
      </c>
      <c r="O1769" s="9" t="s">
        <v>118</v>
      </c>
      <c r="P1769" s="2">
        <f>+Precio_diario_frutas[[#This Row],[Precio promedio ponderado]]/Q1769</f>
        <v>3400</v>
      </c>
      <c r="Q1769" s="2">
        <f>+VLOOKUP(Precio_diario_frutas[[#This Row],[Unidad de comercialización]],Codigos_kg[],2,0)</f>
        <v>1</v>
      </c>
    </row>
    <row r="1770" spans="1:17" x14ac:dyDescent="0.35">
      <c r="A1770" s="10" t="s">
        <v>142</v>
      </c>
      <c r="B1770" s="3" t="str">
        <f>+VLOOKUP(A1770,Codigos_mercados_mayoristas[],2,0)</f>
        <v>Metropolitana</v>
      </c>
      <c r="C1770" s="12">
        <v>44153</v>
      </c>
      <c r="D1770" s="3">
        <f>+VLOOKUP(A1770,Codigos_mercados_mayoristas[],3,0)</f>
        <v>13</v>
      </c>
      <c r="E1770" s="3"/>
      <c r="F1770" s="3" t="str">
        <f>+VLOOKUP(G1770,Codigos_class_frutas[],2,0)</f>
        <v>Oleaginosos</v>
      </c>
      <c r="G1770" s="3" t="s">
        <v>225</v>
      </c>
      <c r="H1770" s="3" t="s">
        <v>226</v>
      </c>
      <c r="I1770" s="3" t="s">
        <v>19</v>
      </c>
      <c r="J1770" s="2">
        <v>700</v>
      </c>
      <c r="K1770" s="2">
        <v>3300</v>
      </c>
      <c r="L1770" s="2">
        <v>3200</v>
      </c>
      <c r="M1770" s="2">
        <v>3279</v>
      </c>
      <c r="N1770" s="3" t="s">
        <v>253</v>
      </c>
      <c r="O1770" s="9" t="s">
        <v>266</v>
      </c>
      <c r="P1770" s="2">
        <f>+Precio_diario_frutas[[#This Row],[Precio promedio ponderado]]/Q1770</f>
        <v>3279</v>
      </c>
      <c r="Q1770" s="2">
        <f>+VLOOKUP(Precio_diario_frutas[[#This Row],[Unidad de comercialización]],Codigos_kg[],2,0)</f>
        <v>1</v>
      </c>
    </row>
    <row r="1771" spans="1:17" x14ac:dyDescent="0.35">
      <c r="A1771" s="10" t="s">
        <v>142</v>
      </c>
      <c r="B1771" s="3" t="str">
        <f>+VLOOKUP(A1771,Codigos_mercados_mayoristas[],2,0)</f>
        <v>Metropolitana</v>
      </c>
      <c r="C1771" s="12">
        <v>44153</v>
      </c>
      <c r="D1771" s="3">
        <f>+VLOOKUP(A1771,Codigos_mercados_mayoristas[],3,0)</f>
        <v>13</v>
      </c>
      <c r="E1771" s="3"/>
      <c r="F1771" s="3" t="str">
        <f>+VLOOKUP(G1771,Codigos_class_frutas[],2,0)</f>
        <v>Oleaginosos</v>
      </c>
      <c r="G1771" s="3" t="s">
        <v>225</v>
      </c>
      <c r="H1771" s="3" t="s">
        <v>226</v>
      </c>
      <c r="I1771" s="3" t="s">
        <v>19</v>
      </c>
      <c r="J1771" s="2">
        <v>350</v>
      </c>
      <c r="K1771" s="2">
        <v>3200</v>
      </c>
      <c r="L1771" s="2">
        <v>3200</v>
      </c>
      <c r="M1771" s="2">
        <v>3200</v>
      </c>
      <c r="N1771" s="3" t="s">
        <v>253</v>
      </c>
      <c r="O1771" s="9" t="s">
        <v>155</v>
      </c>
      <c r="P1771" s="2">
        <f>+Precio_diario_frutas[[#This Row],[Precio promedio ponderado]]/Q1771</f>
        <v>3200</v>
      </c>
      <c r="Q1771" s="2">
        <f>+VLOOKUP(Precio_diario_frutas[[#This Row],[Unidad de comercialización]],Codigos_kg[],2,0)</f>
        <v>1</v>
      </c>
    </row>
    <row r="1772" spans="1:17" x14ac:dyDescent="0.35">
      <c r="A1772" s="10" t="s">
        <v>142</v>
      </c>
      <c r="B1772" s="3" t="str">
        <f>+VLOOKUP(A1772,Codigos_mercados_mayoristas[],2,0)</f>
        <v>Metropolitana</v>
      </c>
      <c r="C1772" s="12">
        <v>44153</v>
      </c>
      <c r="D1772" s="3">
        <f>+VLOOKUP(A1772,Codigos_mercados_mayoristas[],3,0)</f>
        <v>13</v>
      </c>
      <c r="E1772" s="3"/>
      <c r="F1772" s="3" t="str">
        <f>+VLOOKUP(G1772,Codigos_class_frutas[],2,0)</f>
        <v>Oleaginosos</v>
      </c>
      <c r="G1772" s="3" t="s">
        <v>225</v>
      </c>
      <c r="H1772" s="3" t="s">
        <v>226</v>
      </c>
      <c r="I1772" s="3" t="s">
        <v>19</v>
      </c>
      <c r="J1772" s="2">
        <v>125</v>
      </c>
      <c r="K1772" s="2">
        <v>3300</v>
      </c>
      <c r="L1772" s="2">
        <v>3300</v>
      </c>
      <c r="M1772" s="2">
        <v>3300</v>
      </c>
      <c r="N1772" s="3" t="s">
        <v>253</v>
      </c>
      <c r="O1772" s="9" t="s">
        <v>63</v>
      </c>
      <c r="P1772" s="2">
        <f>+Precio_diario_frutas[[#This Row],[Precio promedio ponderado]]/Q1772</f>
        <v>3300</v>
      </c>
      <c r="Q1772" s="2">
        <f>+VLOOKUP(Precio_diario_frutas[[#This Row],[Unidad de comercialización]],Codigos_kg[],2,0)</f>
        <v>1</v>
      </c>
    </row>
    <row r="1773" spans="1:17" x14ac:dyDescent="0.35">
      <c r="A1773" s="10" t="s">
        <v>142</v>
      </c>
      <c r="B1773" s="3" t="str">
        <f>+VLOOKUP(A1773,Codigos_mercados_mayoristas[],2,0)</f>
        <v>Metropolitana</v>
      </c>
      <c r="C1773" s="12">
        <v>44153</v>
      </c>
      <c r="D1773" s="3">
        <f>+VLOOKUP(A1773,Codigos_mercados_mayoristas[],3,0)</f>
        <v>13</v>
      </c>
      <c r="E1773" s="3"/>
      <c r="F1773" s="3" t="str">
        <f>+VLOOKUP(G1773,Codigos_class_frutas[],2,0)</f>
        <v>Oleaginosos</v>
      </c>
      <c r="G1773" s="3" t="s">
        <v>225</v>
      </c>
      <c r="H1773" s="3" t="s">
        <v>226</v>
      </c>
      <c r="I1773" s="3" t="s">
        <v>19</v>
      </c>
      <c r="J1773" s="2">
        <v>200</v>
      </c>
      <c r="K1773" s="2">
        <v>3200</v>
      </c>
      <c r="L1773" s="2">
        <v>3200</v>
      </c>
      <c r="M1773" s="2">
        <v>3200</v>
      </c>
      <c r="N1773" s="3" t="s">
        <v>253</v>
      </c>
      <c r="O1773" s="9" t="s">
        <v>139</v>
      </c>
      <c r="P1773" s="2">
        <f>+Precio_diario_frutas[[#This Row],[Precio promedio ponderado]]/Q1773</f>
        <v>3200</v>
      </c>
      <c r="Q1773" s="2">
        <f>+VLOOKUP(Precio_diario_frutas[[#This Row],[Unidad de comercialización]],Codigos_kg[],2,0)</f>
        <v>1</v>
      </c>
    </row>
    <row r="1774" spans="1:17" x14ac:dyDescent="0.35">
      <c r="A1774" s="10" t="s">
        <v>142</v>
      </c>
      <c r="B1774" s="3" t="str">
        <f>+VLOOKUP(A1774,Codigos_mercados_mayoristas[],2,0)</f>
        <v>Metropolitana</v>
      </c>
      <c r="C1774" s="12">
        <v>44153</v>
      </c>
      <c r="D1774" s="3">
        <f>+VLOOKUP(A1774,Codigos_mercados_mayoristas[],3,0)</f>
        <v>13</v>
      </c>
      <c r="E1774" s="3"/>
      <c r="F1774" s="3" t="str">
        <f>+VLOOKUP(G1774,Codigos_class_frutas[],2,0)</f>
        <v>Oleaginosos</v>
      </c>
      <c r="G1774" s="3" t="s">
        <v>225</v>
      </c>
      <c r="H1774" s="3" t="s">
        <v>226</v>
      </c>
      <c r="I1774" s="3" t="s">
        <v>19</v>
      </c>
      <c r="J1774" s="2">
        <v>180</v>
      </c>
      <c r="K1774" s="2">
        <v>3200</v>
      </c>
      <c r="L1774" s="2">
        <v>3200</v>
      </c>
      <c r="M1774" s="2">
        <v>3200</v>
      </c>
      <c r="N1774" s="3" t="s">
        <v>253</v>
      </c>
      <c r="O1774" s="9" t="s">
        <v>118</v>
      </c>
      <c r="P1774" s="2">
        <f>+Precio_diario_frutas[[#This Row],[Precio promedio ponderado]]/Q1774</f>
        <v>3200</v>
      </c>
      <c r="Q1774" s="2">
        <f>+VLOOKUP(Precio_diario_frutas[[#This Row],[Unidad de comercialización]],Codigos_kg[],2,0)</f>
        <v>1</v>
      </c>
    </row>
    <row r="1775" spans="1:17" x14ac:dyDescent="0.35">
      <c r="A1775" s="10" t="s">
        <v>142</v>
      </c>
      <c r="B1775" s="3" t="str">
        <f>+VLOOKUP(A1775,Codigos_mercados_mayoristas[],2,0)</f>
        <v>Metropolitana</v>
      </c>
      <c r="C1775" s="12">
        <v>44153</v>
      </c>
      <c r="D1775" s="3">
        <f>+VLOOKUP(A1775,Codigos_mercados_mayoristas[],3,0)</f>
        <v>13</v>
      </c>
      <c r="E1775" s="3"/>
      <c r="F1775" s="3" t="str">
        <f>+VLOOKUP(G1775,Codigos_class_frutas[],2,0)</f>
        <v>Oleaginosos</v>
      </c>
      <c r="G1775" s="3" t="s">
        <v>225</v>
      </c>
      <c r="H1775" s="3" t="s">
        <v>226</v>
      </c>
      <c r="I1775" s="3" t="s">
        <v>13</v>
      </c>
      <c r="J1775" s="2">
        <v>520</v>
      </c>
      <c r="K1775" s="2">
        <v>3000</v>
      </c>
      <c r="L1775" s="2">
        <v>2900</v>
      </c>
      <c r="M1775" s="2">
        <v>2923</v>
      </c>
      <c r="N1775" s="3" t="s">
        <v>253</v>
      </c>
      <c r="O1775" s="9" t="s">
        <v>266</v>
      </c>
      <c r="P1775" s="2">
        <f>+Precio_diario_frutas[[#This Row],[Precio promedio ponderado]]/Q1775</f>
        <v>2923</v>
      </c>
      <c r="Q1775" s="2">
        <f>+VLOOKUP(Precio_diario_frutas[[#This Row],[Unidad de comercialización]],Codigos_kg[],2,0)</f>
        <v>1</v>
      </c>
    </row>
    <row r="1776" spans="1:17" x14ac:dyDescent="0.35">
      <c r="A1776" s="10" t="s">
        <v>142</v>
      </c>
      <c r="B1776" s="3" t="str">
        <f>+VLOOKUP(A1776,Codigos_mercados_mayoristas[],2,0)</f>
        <v>Metropolitana</v>
      </c>
      <c r="C1776" s="12">
        <v>44153</v>
      </c>
      <c r="D1776" s="3">
        <f>+VLOOKUP(A1776,Codigos_mercados_mayoristas[],3,0)</f>
        <v>13</v>
      </c>
      <c r="E1776" s="3"/>
      <c r="F1776" s="3" t="str">
        <f>+VLOOKUP(G1776,Codigos_class_frutas[],2,0)</f>
        <v>Oleaginosos</v>
      </c>
      <c r="G1776" s="3" t="s">
        <v>225</v>
      </c>
      <c r="H1776" s="3" t="s">
        <v>226</v>
      </c>
      <c r="I1776" s="3" t="s">
        <v>13</v>
      </c>
      <c r="J1776" s="2">
        <v>350</v>
      </c>
      <c r="K1776" s="2">
        <v>2900</v>
      </c>
      <c r="L1776" s="2">
        <v>2900</v>
      </c>
      <c r="M1776" s="2">
        <v>2900</v>
      </c>
      <c r="N1776" s="3" t="s">
        <v>253</v>
      </c>
      <c r="O1776" s="9" t="s">
        <v>155</v>
      </c>
      <c r="P1776" s="2">
        <f>+Precio_diario_frutas[[#This Row],[Precio promedio ponderado]]/Q1776</f>
        <v>2900</v>
      </c>
      <c r="Q1776" s="2">
        <f>+VLOOKUP(Precio_diario_frutas[[#This Row],[Unidad de comercialización]],Codigos_kg[],2,0)</f>
        <v>1</v>
      </c>
    </row>
    <row r="1777" spans="1:17" x14ac:dyDescent="0.35">
      <c r="A1777" s="10" t="s">
        <v>142</v>
      </c>
      <c r="B1777" s="3" t="str">
        <f>+VLOOKUP(A1777,Codigos_mercados_mayoristas[],2,0)</f>
        <v>Metropolitana</v>
      </c>
      <c r="C1777" s="12">
        <v>44153</v>
      </c>
      <c r="D1777" s="3">
        <f>+VLOOKUP(A1777,Codigos_mercados_mayoristas[],3,0)</f>
        <v>13</v>
      </c>
      <c r="E1777" s="3"/>
      <c r="F1777" s="3" t="str">
        <f>+VLOOKUP(G1777,Codigos_class_frutas[],2,0)</f>
        <v>Oleaginosos</v>
      </c>
      <c r="G1777" s="3" t="s">
        <v>225</v>
      </c>
      <c r="H1777" s="3" t="s">
        <v>226</v>
      </c>
      <c r="I1777" s="3" t="s">
        <v>13</v>
      </c>
      <c r="J1777" s="2">
        <v>80</v>
      </c>
      <c r="K1777" s="2">
        <v>3000</v>
      </c>
      <c r="L1777" s="2">
        <v>3000</v>
      </c>
      <c r="M1777" s="2">
        <v>3000</v>
      </c>
      <c r="N1777" s="3" t="s">
        <v>253</v>
      </c>
      <c r="O1777" s="9" t="s">
        <v>63</v>
      </c>
      <c r="P1777" s="2">
        <f>+Precio_diario_frutas[[#This Row],[Precio promedio ponderado]]/Q1777</f>
        <v>3000</v>
      </c>
      <c r="Q1777" s="2">
        <f>+VLOOKUP(Precio_diario_frutas[[#This Row],[Unidad de comercialización]],Codigos_kg[],2,0)</f>
        <v>1</v>
      </c>
    </row>
    <row r="1778" spans="1:17" x14ac:dyDescent="0.35">
      <c r="A1778" s="10" t="s">
        <v>142</v>
      </c>
      <c r="B1778" s="3" t="str">
        <f>+VLOOKUP(A1778,Codigos_mercados_mayoristas[],2,0)</f>
        <v>Metropolitana</v>
      </c>
      <c r="C1778" s="12">
        <v>44153</v>
      </c>
      <c r="D1778" s="3">
        <f>+VLOOKUP(A1778,Codigos_mercados_mayoristas[],3,0)</f>
        <v>13</v>
      </c>
      <c r="E1778" s="3"/>
      <c r="F1778" s="3" t="str">
        <f>+VLOOKUP(G1778,Codigos_class_frutas[],2,0)</f>
        <v>Oleaginosos</v>
      </c>
      <c r="G1778" s="3" t="s">
        <v>225</v>
      </c>
      <c r="H1778" s="3" t="s">
        <v>226</v>
      </c>
      <c r="I1778" s="3" t="s">
        <v>13</v>
      </c>
      <c r="J1778" s="2">
        <v>120</v>
      </c>
      <c r="K1778" s="2">
        <v>3000</v>
      </c>
      <c r="L1778" s="2">
        <v>3000</v>
      </c>
      <c r="M1778" s="2">
        <v>3000</v>
      </c>
      <c r="N1778" s="3" t="s">
        <v>253</v>
      </c>
      <c r="O1778" s="9" t="s">
        <v>139</v>
      </c>
      <c r="P1778" s="2">
        <f>+Precio_diario_frutas[[#This Row],[Precio promedio ponderado]]/Q1778</f>
        <v>3000</v>
      </c>
      <c r="Q1778" s="2">
        <f>+VLOOKUP(Precio_diario_frutas[[#This Row],[Unidad de comercialización]],Codigos_kg[],2,0)</f>
        <v>1</v>
      </c>
    </row>
    <row r="1779" spans="1:17" x14ac:dyDescent="0.35">
      <c r="A1779" s="10" t="s">
        <v>142</v>
      </c>
      <c r="B1779" s="3" t="str">
        <f>+VLOOKUP(A1779,Codigos_mercados_mayoristas[],2,0)</f>
        <v>Metropolitana</v>
      </c>
      <c r="C1779" s="12">
        <v>44153</v>
      </c>
      <c r="D1779" s="3">
        <f>+VLOOKUP(A1779,Codigos_mercados_mayoristas[],3,0)</f>
        <v>13</v>
      </c>
      <c r="E1779" s="3"/>
      <c r="F1779" s="3" t="str">
        <f>+VLOOKUP(G1779,Codigos_class_frutas[],2,0)</f>
        <v>Oleaginosos</v>
      </c>
      <c r="G1779" s="3" t="s">
        <v>225</v>
      </c>
      <c r="H1779" s="3" t="s">
        <v>226</v>
      </c>
      <c r="I1779" s="3" t="s">
        <v>13</v>
      </c>
      <c r="J1779" s="2">
        <v>120</v>
      </c>
      <c r="K1779" s="2">
        <v>3000</v>
      </c>
      <c r="L1779" s="2">
        <v>3000</v>
      </c>
      <c r="M1779" s="2">
        <v>3000</v>
      </c>
      <c r="N1779" s="3" t="s">
        <v>253</v>
      </c>
      <c r="O1779" s="9" t="s">
        <v>118</v>
      </c>
      <c r="P1779" s="2">
        <f>+Precio_diario_frutas[[#This Row],[Precio promedio ponderado]]/Q1779</f>
        <v>3000</v>
      </c>
      <c r="Q1779" s="2">
        <f>+VLOOKUP(Precio_diario_frutas[[#This Row],[Unidad de comercialización]],Codigos_kg[],2,0)</f>
        <v>1</v>
      </c>
    </row>
    <row r="1780" spans="1:17" x14ac:dyDescent="0.35">
      <c r="A1780" s="10" t="s">
        <v>142</v>
      </c>
      <c r="B1780" s="3" t="str">
        <f>+VLOOKUP(A1780,Codigos_mercados_mayoristas[],2,0)</f>
        <v>Metropolitana</v>
      </c>
      <c r="C1780" s="12">
        <v>44153</v>
      </c>
      <c r="D1780" s="3">
        <f>+VLOOKUP(A1780,Codigos_mercados_mayoristas[],3,0)</f>
        <v>13</v>
      </c>
      <c r="E1780" s="3"/>
      <c r="F1780" s="3" t="str">
        <f>+VLOOKUP(G1780,Codigos_class_frutas[],2,0)</f>
        <v>Tropicales y subtropicales</v>
      </c>
      <c r="G1780" s="3" t="s">
        <v>198</v>
      </c>
      <c r="H1780" s="3" t="s">
        <v>246</v>
      </c>
      <c r="I1780" s="3" t="s">
        <v>200</v>
      </c>
      <c r="J1780" s="2">
        <v>150</v>
      </c>
      <c r="K1780" s="2">
        <v>21000</v>
      </c>
      <c r="L1780" s="2">
        <v>21000</v>
      </c>
      <c r="M1780" s="2">
        <v>21000</v>
      </c>
      <c r="N1780" s="3" t="s">
        <v>88</v>
      </c>
      <c r="O1780" s="9" t="s">
        <v>206</v>
      </c>
      <c r="P1780" s="2">
        <f>+Precio_diario_frutas[[#This Row],[Precio promedio ponderado]]/Q1780</f>
        <v>2100</v>
      </c>
      <c r="Q1780" s="2">
        <f>+VLOOKUP(Precio_diario_frutas[[#This Row],[Unidad de comercialización]],Codigos_kg[],2,0)</f>
        <v>10</v>
      </c>
    </row>
    <row r="1781" spans="1:17" x14ac:dyDescent="0.35">
      <c r="A1781" s="10" t="s">
        <v>142</v>
      </c>
      <c r="B1781" s="3" t="str">
        <f>+VLOOKUP(A1781,Codigos_mercados_mayoristas[],2,0)</f>
        <v>Metropolitana</v>
      </c>
      <c r="C1781" s="12">
        <v>44153</v>
      </c>
      <c r="D1781" s="3">
        <f>+VLOOKUP(A1781,Codigos_mercados_mayoristas[],3,0)</f>
        <v>13</v>
      </c>
      <c r="E1781" s="3"/>
      <c r="F1781" s="3" t="str">
        <f>+VLOOKUP(G1781,Codigos_class_frutas[],2,0)</f>
        <v>Tropicales y subtropicales</v>
      </c>
      <c r="G1781" s="3" t="s">
        <v>198</v>
      </c>
      <c r="H1781" s="3" t="s">
        <v>246</v>
      </c>
      <c r="I1781" s="3" t="s">
        <v>19</v>
      </c>
      <c r="J1781" s="2">
        <v>175</v>
      </c>
      <c r="K1781" s="2">
        <v>21000</v>
      </c>
      <c r="L1781" s="2">
        <v>21000</v>
      </c>
      <c r="M1781" s="2">
        <v>21000</v>
      </c>
      <c r="N1781" s="3" t="s">
        <v>25</v>
      </c>
      <c r="O1781" s="9" t="s">
        <v>206</v>
      </c>
      <c r="P1781" s="2">
        <f>+Precio_diario_frutas[[#This Row],[Precio promedio ponderado]]/Q1781</f>
        <v>1750</v>
      </c>
      <c r="Q1781" s="2">
        <f>+VLOOKUP(Precio_diario_frutas[[#This Row],[Unidad de comercialización]],Codigos_kg[],2,0)</f>
        <v>12</v>
      </c>
    </row>
    <row r="1782" spans="1:17" x14ac:dyDescent="0.35">
      <c r="A1782" s="10" t="s">
        <v>142</v>
      </c>
      <c r="B1782" s="3" t="str">
        <f>+VLOOKUP(A1782,Codigos_mercados_mayoristas[],2,0)</f>
        <v>Metropolitana</v>
      </c>
      <c r="C1782" s="12">
        <v>44153</v>
      </c>
      <c r="D1782" s="3">
        <f>+VLOOKUP(A1782,Codigos_mercados_mayoristas[],3,0)</f>
        <v>13</v>
      </c>
      <c r="E1782" s="3"/>
      <c r="F1782" s="3" t="str">
        <f>+VLOOKUP(G1782,Codigos_class_frutas[],2,0)</f>
        <v>Tropicales y subtropicales</v>
      </c>
      <c r="G1782" s="3" t="s">
        <v>198</v>
      </c>
      <c r="H1782" s="3" t="s">
        <v>246</v>
      </c>
      <c r="I1782" s="3" t="s">
        <v>13</v>
      </c>
      <c r="J1782" s="2">
        <v>175</v>
      </c>
      <c r="K1782" s="2">
        <v>21000</v>
      </c>
      <c r="L1782" s="2">
        <v>21000</v>
      </c>
      <c r="M1782" s="2">
        <v>21000</v>
      </c>
      <c r="N1782" s="3" t="s">
        <v>202</v>
      </c>
      <c r="O1782" s="9" t="s">
        <v>206</v>
      </c>
      <c r="P1782" s="2">
        <f>+Precio_diario_frutas[[#This Row],[Precio promedio ponderado]]/Q1782</f>
        <v>1500</v>
      </c>
      <c r="Q1782" s="2">
        <f>+VLOOKUP(Precio_diario_frutas[[#This Row],[Unidad de comercialización]],Codigos_kg[],2,0)</f>
        <v>14</v>
      </c>
    </row>
    <row r="1783" spans="1:17" x14ac:dyDescent="0.35">
      <c r="A1783" s="10" t="s">
        <v>142</v>
      </c>
      <c r="B1783" s="3" t="str">
        <f>+VLOOKUP(A1783,Codigos_mercados_mayoristas[],2,0)</f>
        <v>Metropolitana</v>
      </c>
      <c r="C1783" s="12">
        <v>44153</v>
      </c>
      <c r="D1783" s="3">
        <f>+VLOOKUP(A1783,Codigos_mercados_mayoristas[],3,0)</f>
        <v>13</v>
      </c>
      <c r="E1783" s="3"/>
      <c r="F1783" s="3" t="str">
        <f>+VLOOKUP(G1783,Codigos_class_frutas[],2,0)</f>
        <v>Tropicales y subtropicales</v>
      </c>
      <c r="G1783" s="3" t="s">
        <v>204</v>
      </c>
      <c r="H1783" s="3" t="s">
        <v>254</v>
      </c>
      <c r="I1783" s="3" t="s">
        <v>19</v>
      </c>
      <c r="J1783" s="2">
        <v>216</v>
      </c>
      <c r="K1783" s="2">
        <v>14000</v>
      </c>
      <c r="L1783" s="2">
        <v>13500</v>
      </c>
      <c r="M1783" s="2">
        <v>13750</v>
      </c>
      <c r="N1783" s="3" t="s">
        <v>147</v>
      </c>
      <c r="O1783" s="9" t="s">
        <v>206</v>
      </c>
      <c r="P1783" s="2">
        <f>+Precio_diario_frutas[[#This Row],[Precio promedio ponderado]]/Q1783</f>
        <v>687.5</v>
      </c>
      <c r="Q1783" s="2">
        <f>+VLOOKUP(Precio_diario_frutas[[#This Row],[Unidad de comercialización]],Codigos_kg[],2,0)</f>
        <v>20</v>
      </c>
    </row>
    <row r="1784" spans="1:17" x14ac:dyDescent="0.35">
      <c r="A1784" s="10" t="s">
        <v>142</v>
      </c>
      <c r="B1784" s="3" t="str">
        <f>+VLOOKUP(A1784,Codigos_mercados_mayoristas[],2,0)</f>
        <v>Metropolitana</v>
      </c>
      <c r="C1784" s="12">
        <v>44153</v>
      </c>
      <c r="D1784" s="3">
        <f>+VLOOKUP(A1784,Codigos_mercados_mayoristas[],3,0)</f>
        <v>13</v>
      </c>
      <c r="E1784" s="3"/>
      <c r="F1784" s="3" t="str">
        <f>+VLOOKUP(G1784,Codigos_class_frutas[],2,0)</f>
        <v>Tropicales y subtropicales</v>
      </c>
      <c r="G1784" s="3" t="s">
        <v>204</v>
      </c>
      <c r="H1784" s="3" t="s">
        <v>12</v>
      </c>
      <c r="I1784" s="3" t="s">
        <v>247</v>
      </c>
      <c r="J1784" s="2">
        <v>240</v>
      </c>
      <c r="K1784" s="2">
        <v>15000</v>
      </c>
      <c r="L1784" s="2">
        <v>15000</v>
      </c>
      <c r="M1784" s="2">
        <v>15000</v>
      </c>
      <c r="N1784" s="3" t="s">
        <v>147</v>
      </c>
      <c r="O1784" s="9" t="s">
        <v>206</v>
      </c>
      <c r="P1784" s="2">
        <f>+Precio_diario_frutas[[#This Row],[Precio promedio ponderado]]/Q1784</f>
        <v>750</v>
      </c>
      <c r="Q1784" s="2">
        <f>+VLOOKUP(Precio_diario_frutas[[#This Row],[Unidad de comercialización]],Codigos_kg[],2,0)</f>
        <v>20</v>
      </c>
    </row>
    <row r="1785" spans="1:17" x14ac:dyDescent="0.35">
      <c r="A1785" s="10" t="s">
        <v>142</v>
      </c>
      <c r="B1785" s="3" t="str">
        <f>+VLOOKUP(A1785,Codigos_mercados_mayoristas[],2,0)</f>
        <v>Metropolitana</v>
      </c>
      <c r="C1785" s="12">
        <v>44153</v>
      </c>
      <c r="D1785" s="3">
        <f>+VLOOKUP(A1785,Codigos_mercados_mayoristas[],3,0)</f>
        <v>13</v>
      </c>
      <c r="E1785" s="3"/>
      <c r="F1785" s="3" t="str">
        <f>+VLOOKUP(G1785,Codigos_class_frutas[],2,0)</f>
        <v>Tropicales y subtropicales</v>
      </c>
      <c r="G1785" s="3" t="s">
        <v>204</v>
      </c>
      <c r="H1785" s="3" t="s">
        <v>12</v>
      </c>
      <c r="I1785" s="3" t="s">
        <v>205</v>
      </c>
      <c r="J1785" s="2">
        <v>940</v>
      </c>
      <c r="K1785" s="2">
        <v>17000</v>
      </c>
      <c r="L1785" s="2">
        <v>15000</v>
      </c>
      <c r="M1785" s="2">
        <v>16149</v>
      </c>
      <c r="N1785" s="3" t="s">
        <v>147</v>
      </c>
      <c r="O1785" s="9" t="s">
        <v>206</v>
      </c>
      <c r="P1785" s="2">
        <f>+Precio_diario_frutas[[#This Row],[Precio promedio ponderado]]/Q1785</f>
        <v>807.45</v>
      </c>
      <c r="Q1785" s="2">
        <f>+VLOOKUP(Precio_diario_frutas[[#This Row],[Unidad de comercialización]],Codigos_kg[],2,0)</f>
        <v>20</v>
      </c>
    </row>
    <row r="1786" spans="1:17" x14ac:dyDescent="0.35">
      <c r="A1786" s="10" t="s">
        <v>142</v>
      </c>
      <c r="B1786" s="3" t="str">
        <f>+VLOOKUP(A1786,Codigos_mercados_mayoristas[],2,0)</f>
        <v>Metropolitana</v>
      </c>
      <c r="C1786" s="12">
        <v>44153</v>
      </c>
      <c r="D1786" s="3">
        <f>+VLOOKUP(A1786,Codigos_mercados_mayoristas[],3,0)</f>
        <v>13</v>
      </c>
      <c r="E1786" s="3"/>
      <c r="F1786" s="3" t="str">
        <f>+VLOOKUP(G1786,Codigos_class_frutas[],2,0)</f>
        <v>Tropicales y subtropicales</v>
      </c>
      <c r="G1786" s="3" t="s">
        <v>204</v>
      </c>
      <c r="H1786" s="3" t="s">
        <v>12</v>
      </c>
      <c r="I1786" s="3" t="s">
        <v>275</v>
      </c>
      <c r="J1786" s="2">
        <v>180</v>
      </c>
      <c r="K1786" s="2">
        <v>16000</v>
      </c>
      <c r="L1786" s="2">
        <v>16000</v>
      </c>
      <c r="M1786" s="2">
        <v>16000</v>
      </c>
      <c r="N1786" s="3" t="s">
        <v>147</v>
      </c>
      <c r="O1786" s="9" t="s">
        <v>206</v>
      </c>
      <c r="P1786" s="2">
        <f>+Precio_diario_frutas[[#This Row],[Precio promedio ponderado]]/Q1786</f>
        <v>800</v>
      </c>
      <c r="Q1786" s="2">
        <f>+VLOOKUP(Precio_diario_frutas[[#This Row],[Unidad de comercialización]],Codigos_kg[],2,0)</f>
        <v>20</v>
      </c>
    </row>
    <row r="1787" spans="1:17" x14ac:dyDescent="0.35">
      <c r="A1787" s="10" t="s">
        <v>142</v>
      </c>
      <c r="B1787" s="3" t="str">
        <f>+VLOOKUP(A1787,Codigos_mercados_mayoristas[],2,0)</f>
        <v>Metropolitana</v>
      </c>
      <c r="C1787" s="12">
        <v>44153</v>
      </c>
      <c r="D1787" s="3">
        <f>+VLOOKUP(A1787,Codigos_mercados_mayoristas[],3,0)</f>
        <v>13</v>
      </c>
      <c r="E1787" s="3"/>
      <c r="F1787" s="3" t="str">
        <f>+VLOOKUP(G1787,Codigos_class_frutas[],2,0)</f>
        <v>Tropicales y subtropicales</v>
      </c>
      <c r="G1787" s="3" t="s">
        <v>204</v>
      </c>
      <c r="H1787" s="3" t="s">
        <v>12</v>
      </c>
      <c r="I1787" s="3" t="s">
        <v>255</v>
      </c>
      <c r="J1787" s="2">
        <v>1380</v>
      </c>
      <c r="K1787" s="2">
        <v>19000</v>
      </c>
      <c r="L1787" s="2">
        <v>18000</v>
      </c>
      <c r="M1787" s="2">
        <v>18406</v>
      </c>
      <c r="N1787" s="3" t="s">
        <v>147</v>
      </c>
      <c r="O1787" s="9" t="s">
        <v>206</v>
      </c>
      <c r="P1787" s="2">
        <f>+Precio_diario_frutas[[#This Row],[Precio promedio ponderado]]/Q1787</f>
        <v>920.3</v>
      </c>
      <c r="Q1787" s="2">
        <f>+VLOOKUP(Precio_diario_frutas[[#This Row],[Unidad de comercialización]],Codigos_kg[],2,0)</f>
        <v>20</v>
      </c>
    </row>
    <row r="1788" spans="1:17" x14ac:dyDescent="0.35">
      <c r="A1788" s="8" t="s">
        <v>174</v>
      </c>
      <c r="B1788" s="3" t="str">
        <f>+VLOOKUP(A1788,Codigos_mercados_mayoristas[],2,0)</f>
        <v>Metropolitana</v>
      </c>
      <c r="C1788" s="12">
        <v>44153</v>
      </c>
      <c r="D1788" s="3">
        <f>+VLOOKUP(A1788,Codigos_mercados_mayoristas[],3,0)</f>
        <v>13</v>
      </c>
      <c r="E1788" s="3"/>
      <c r="F1788" s="3" t="str">
        <f>+VLOOKUP(G1788,Codigos_class_frutas[],2,0)</f>
        <v>Berries</v>
      </c>
      <c r="G1788" s="3" t="s">
        <v>207</v>
      </c>
      <c r="H1788" s="3" t="s">
        <v>12</v>
      </c>
      <c r="I1788" s="3" t="s">
        <v>13</v>
      </c>
      <c r="J1788" s="2">
        <v>90</v>
      </c>
      <c r="K1788" s="2">
        <v>5000</v>
      </c>
      <c r="L1788" s="2">
        <v>4000</v>
      </c>
      <c r="M1788" s="2">
        <v>4444</v>
      </c>
      <c r="N1788" s="3" t="s">
        <v>208</v>
      </c>
      <c r="O1788" s="9" t="s">
        <v>125</v>
      </c>
      <c r="P1788" s="2">
        <f>+Precio_diario_frutas[[#This Row],[Precio promedio ponderado]]/Q1788</f>
        <v>2222</v>
      </c>
      <c r="Q1788" s="2">
        <f>+VLOOKUP(Precio_diario_frutas[[#This Row],[Unidad de comercialización]],Codigos_kg[],2,0)</f>
        <v>2</v>
      </c>
    </row>
    <row r="1789" spans="1:17" x14ac:dyDescent="0.35">
      <c r="A1789" s="8" t="s">
        <v>174</v>
      </c>
      <c r="B1789" s="3" t="str">
        <f>+VLOOKUP(A1789,Codigos_mercados_mayoristas[],2,0)</f>
        <v>Metropolitana</v>
      </c>
      <c r="C1789" s="12">
        <v>44153</v>
      </c>
      <c r="D1789" s="3">
        <f>+VLOOKUP(A1789,Codigos_mercados_mayoristas[],3,0)</f>
        <v>13</v>
      </c>
      <c r="E1789" s="3"/>
      <c r="F1789" s="3" t="str">
        <f>+VLOOKUP(G1789,Codigos_class_frutas[],2,0)</f>
        <v>Frutos de hueso (carozo)</v>
      </c>
      <c r="G1789" s="3" t="s">
        <v>281</v>
      </c>
      <c r="H1789" s="3" t="s">
        <v>282</v>
      </c>
      <c r="I1789" s="3" t="s">
        <v>19</v>
      </c>
      <c r="J1789" s="2">
        <v>105</v>
      </c>
      <c r="K1789" s="2">
        <v>27000</v>
      </c>
      <c r="L1789" s="2">
        <v>25500</v>
      </c>
      <c r="M1789" s="2">
        <v>26357</v>
      </c>
      <c r="N1789" s="3" t="s">
        <v>29</v>
      </c>
      <c r="O1789" s="9" t="s">
        <v>123</v>
      </c>
      <c r="P1789" s="2">
        <f>+Precio_diario_frutas[[#This Row],[Precio promedio ponderado]]/Q1789</f>
        <v>1757.1333333333334</v>
      </c>
      <c r="Q1789" s="2">
        <f>+VLOOKUP(Precio_diario_frutas[[#This Row],[Unidad de comercialización]],Codigos_kg[],2,0)</f>
        <v>15</v>
      </c>
    </row>
    <row r="1790" spans="1:17" x14ac:dyDescent="0.35">
      <c r="A1790" s="8" t="s">
        <v>174</v>
      </c>
      <c r="B1790" s="3" t="str">
        <f>+VLOOKUP(A1790,Codigos_mercados_mayoristas[],2,0)</f>
        <v>Metropolitana</v>
      </c>
      <c r="C1790" s="12">
        <v>44153</v>
      </c>
      <c r="D1790" s="3">
        <f>+VLOOKUP(A1790,Codigos_mercados_mayoristas[],3,0)</f>
        <v>13</v>
      </c>
      <c r="E1790" s="3"/>
      <c r="F1790" s="3" t="str">
        <f>+VLOOKUP(G1790,Codigos_class_frutas[],2,0)</f>
        <v>Frutos de hueso (carozo)</v>
      </c>
      <c r="G1790" s="3" t="s">
        <v>281</v>
      </c>
      <c r="H1790" s="3" t="s">
        <v>754</v>
      </c>
      <c r="I1790" s="3" t="s">
        <v>19</v>
      </c>
      <c r="J1790" s="2">
        <v>65</v>
      </c>
      <c r="K1790" s="2">
        <v>24000</v>
      </c>
      <c r="L1790" s="2">
        <v>22500</v>
      </c>
      <c r="M1790" s="2">
        <v>23423</v>
      </c>
      <c r="N1790" s="3" t="s">
        <v>29</v>
      </c>
      <c r="O1790" s="9" t="s">
        <v>123</v>
      </c>
      <c r="P1790" s="2">
        <f>+Precio_diario_frutas[[#This Row],[Precio promedio ponderado]]/Q1790</f>
        <v>1561.5333333333333</v>
      </c>
      <c r="Q1790" s="2">
        <f>+VLOOKUP(Precio_diario_frutas[[#This Row],[Unidad de comercialización]],Codigos_kg[],2,0)</f>
        <v>15</v>
      </c>
    </row>
    <row r="1791" spans="1:17" x14ac:dyDescent="0.35">
      <c r="A1791" s="8" t="s">
        <v>174</v>
      </c>
      <c r="B1791" s="3" t="str">
        <f>+VLOOKUP(A1791,Codigos_mercados_mayoristas[],2,0)</f>
        <v>Metropolitana</v>
      </c>
      <c r="C1791" s="12">
        <v>44153</v>
      </c>
      <c r="D1791" s="3">
        <f>+VLOOKUP(A1791,Codigos_mercados_mayoristas[],3,0)</f>
        <v>13</v>
      </c>
      <c r="E1791" s="3"/>
      <c r="F1791" s="3" t="str">
        <f>+VLOOKUP(G1791,Codigos_class_frutas[],2,0)</f>
        <v>Otros</v>
      </c>
      <c r="G1791" s="3" t="s">
        <v>209</v>
      </c>
      <c r="H1791" s="3" t="s">
        <v>210</v>
      </c>
      <c r="I1791" s="3" t="s">
        <v>264</v>
      </c>
      <c r="J1791" s="2">
        <v>200</v>
      </c>
      <c r="K1791" s="2">
        <v>1000</v>
      </c>
      <c r="L1791" s="2">
        <v>900</v>
      </c>
      <c r="M1791" s="2">
        <v>952</v>
      </c>
      <c r="N1791" s="3" t="s">
        <v>227</v>
      </c>
      <c r="O1791" s="9" t="s">
        <v>139</v>
      </c>
      <c r="P1791" s="2">
        <f>+Precio_diario_frutas[[#This Row],[Precio promedio ponderado]]/Q1791</f>
        <v>63.466666666666669</v>
      </c>
      <c r="Q1791" s="2">
        <f>+VLOOKUP(Precio_diario_frutas[[#This Row],[Unidad de comercialización]],Codigos_kg[],2,0)</f>
        <v>15</v>
      </c>
    </row>
    <row r="1792" spans="1:17" x14ac:dyDescent="0.35">
      <c r="A1792" s="8" t="s">
        <v>174</v>
      </c>
      <c r="B1792" s="3" t="str">
        <f>+VLOOKUP(A1792,Codigos_mercados_mayoristas[],2,0)</f>
        <v>Metropolitana</v>
      </c>
      <c r="C1792" s="12">
        <v>44153</v>
      </c>
      <c r="D1792" s="3">
        <f>+VLOOKUP(A1792,Codigos_mercados_mayoristas[],3,0)</f>
        <v>13</v>
      </c>
      <c r="E1792" s="3"/>
      <c r="F1792" s="3" t="str">
        <f>+VLOOKUP(G1792,Codigos_class_frutas[],2,0)</f>
        <v>Otros</v>
      </c>
      <c r="G1792" s="3" t="s">
        <v>209</v>
      </c>
      <c r="H1792" s="3" t="s">
        <v>210</v>
      </c>
      <c r="I1792" s="3" t="s">
        <v>200</v>
      </c>
      <c r="J1792" s="2">
        <v>108</v>
      </c>
      <c r="K1792" s="2">
        <v>17600</v>
      </c>
      <c r="L1792" s="2">
        <v>16800</v>
      </c>
      <c r="M1792" s="2">
        <v>17156</v>
      </c>
      <c r="N1792" s="3" t="s">
        <v>211</v>
      </c>
      <c r="O1792" s="9" t="s">
        <v>139</v>
      </c>
      <c r="P1792" s="2">
        <f>+Precio_diario_frutas[[#This Row],[Precio promedio ponderado]]/Q1792</f>
        <v>2144.5</v>
      </c>
      <c r="Q1792" s="2">
        <f>+VLOOKUP(Precio_diario_frutas[[#This Row],[Unidad de comercialización]],Codigos_kg[],2,0)</f>
        <v>8</v>
      </c>
    </row>
    <row r="1793" spans="1:17" x14ac:dyDescent="0.35">
      <c r="A1793" s="8" t="s">
        <v>174</v>
      </c>
      <c r="B1793" s="3" t="str">
        <f>+VLOOKUP(A1793,Codigos_mercados_mayoristas[],2,0)</f>
        <v>Metropolitana</v>
      </c>
      <c r="C1793" s="12">
        <v>44153</v>
      </c>
      <c r="D1793" s="3">
        <f>+VLOOKUP(A1793,Codigos_mercados_mayoristas[],3,0)</f>
        <v>13</v>
      </c>
      <c r="E1793" s="3"/>
      <c r="F1793" s="3" t="str">
        <f>+VLOOKUP(G1793,Codigos_class_frutas[],2,0)</f>
        <v>Otros</v>
      </c>
      <c r="G1793" s="3" t="s">
        <v>209</v>
      </c>
      <c r="H1793" s="3" t="s">
        <v>210</v>
      </c>
      <c r="I1793" s="3" t="s">
        <v>235</v>
      </c>
      <c r="J1793" s="2">
        <v>90</v>
      </c>
      <c r="K1793" s="2">
        <v>20000</v>
      </c>
      <c r="L1793" s="2">
        <v>19200</v>
      </c>
      <c r="M1793" s="2">
        <v>19644</v>
      </c>
      <c r="N1793" s="3" t="s">
        <v>211</v>
      </c>
      <c r="O1793" s="9" t="s">
        <v>139</v>
      </c>
      <c r="P1793" s="2">
        <f>+Precio_diario_frutas[[#This Row],[Precio promedio ponderado]]/Q1793</f>
        <v>2455.5</v>
      </c>
      <c r="Q1793" s="2">
        <f>+VLOOKUP(Precio_diario_frutas[[#This Row],[Unidad de comercialización]],Codigos_kg[],2,0)</f>
        <v>8</v>
      </c>
    </row>
    <row r="1794" spans="1:17" x14ac:dyDescent="0.35">
      <c r="A1794" s="8" t="s">
        <v>174</v>
      </c>
      <c r="B1794" s="3" t="str">
        <f>+VLOOKUP(A1794,Codigos_mercados_mayoristas[],2,0)</f>
        <v>Metropolitana</v>
      </c>
      <c r="C1794" s="12">
        <v>44153</v>
      </c>
      <c r="D1794" s="3">
        <f>+VLOOKUP(A1794,Codigos_mercados_mayoristas[],3,0)</f>
        <v>13</v>
      </c>
      <c r="E1794" s="3"/>
      <c r="F1794" s="3" t="str">
        <f>+VLOOKUP(G1794,Codigos_class_frutas[],2,0)</f>
        <v>Otros</v>
      </c>
      <c r="G1794" s="3" t="s">
        <v>209</v>
      </c>
      <c r="H1794" s="3" t="s">
        <v>210</v>
      </c>
      <c r="I1794" s="3" t="s">
        <v>19</v>
      </c>
      <c r="J1794" s="2">
        <v>145</v>
      </c>
      <c r="K1794" s="2">
        <v>16000</v>
      </c>
      <c r="L1794" s="2">
        <v>15200</v>
      </c>
      <c r="M1794" s="2">
        <v>15669</v>
      </c>
      <c r="N1794" s="3" t="s">
        <v>211</v>
      </c>
      <c r="O1794" s="9" t="s">
        <v>139</v>
      </c>
      <c r="P1794" s="2">
        <f>+Precio_diario_frutas[[#This Row],[Precio promedio ponderado]]/Q1794</f>
        <v>1958.625</v>
      </c>
      <c r="Q1794" s="2">
        <f>+VLOOKUP(Precio_diario_frutas[[#This Row],[Unidad de comercialización]],Codigos_kg[],2,0)</f>
        <v>8</v>
      </c>
    </row>
    <row r="1795" spans="1:17" x14ac:dyDescent="0.35">
      <c r="A1795" s="8" t="s">
        <v>174</v>
      </c>
      <c r="B1795" s="3" t="str">
        <f>+VLOOKUP(A1795,Codigos_mercados_mayoristas[],2,0)</f>
        <v>Metropolitana</v>
      </c>
      <c r="C1795" s="12">
        <v>44153</v>
      </c>
      <c r="D1795" s="3">
        <f>+VLOOKUP(A1795,Codigos_mercados_mayoristas[],3,0)</f>
        <v>13</v>
      </c>
      <c r="E1795" s="3"/>
      <c r="F1795" s="3" t="str">
        <f>+VLOOKUP(G1795,Codigos_class_frutas[],2,0)</f>
        <v>Otros</v>
      </c>
      <c r="G1795" s="3" t="s">
        <v>209</v>
      </c>
      <c r="H1795" s="3" t="s">
        <v>210</v>
      </c>
      <c r="I1795" s="3" t="s">
        <v>13</v>
      </c>
      <c r="J1795" s="2">
        <v>155</v>
      </c>
      <c r="K1795" s="2">
        <v>1600</v>
      </c>
      <c r="L1795" s="2">
        <v>1500</v>
      </c>
      <c r="M1795" s="2">
        <v>1545</v>
      </c>
      <c r="N1795" s="3" t="s">
        <v>227</v>
      </c>
      <c r="O1795" s="9" t="s">
        <v>139</v>
      </c>
      <c r="P1795" s="2">
        <f>+Precio_diario_frutas[[#This Row],[Precio promedio ponderado]]/Q1795</f>
        <v>103</v>
      </c>
      <c r="Q1795" s="2">
        <f>+VLOOKUP(Precio_diario_frutas[[#This Row],[Unidad de comercialización]],Codigos_kg[],2,0)</f>
        <v>15</v>
      </c>
    </row>
    <row r="1796" spans="1:17" x14ac:dyDescent="0.35">
      <c r="A1796" s="8" t="s">
        <v>174</v>
      </c>
      <c r="B1796" s="3" t="str">
        <f>+VLOOKUP(A1796,Codigos_mercados_mayoristas[],2,0)</f>
        <v>Metropolitana</v>
      </c>
      <c r="C1796" s="12">
        <v>44153</v>
      </c>
      <c r="D1796" s="3">
        <f>+VLOOKUP(A1796,Codigos_mercados_mayoristas[],3,0)</f>
        <v>13</v>
      </c>
      <c r="E1796" s="3"/>
      <c r="F1796" s="3" t="str">
        <f>+VLOOKUP(G1796,Codigos_class_frutas[],2,0)</f>
        <v>Otros</v>
      </c>
      <c r="G1796" s="3" t="s">
        <v>209</v>
      </c>
      <c r="H1796" s="3" t="s">
        <v>210</v>
      </c>
      <c r="I1796" s="3" t="s">
        <v>16</v>
      </c>
      <c r="J1796" s="2">
        <v>165</v>
      </c>
      <c r="K1796" s="2">
        <v>1200</v>
      </c>
      <c r="L1796" s="2">
        <v>1100</v>
      </c>
      <c r="M1796" s="2">
        <v>1142</v>
      </c>
      <c r="N1796" s="3" t="s">
        <v>227</v>
      </c>
      <c r="O1796" s="9" t="s">
        <v>139</v>
      </c>
      <c r="P1796" s="2">
        <f>+Precio_diario_frutas[[#This Row],[Precio promedio ponderado]]/Q1796</f>
        <v>76.13333333333334</v>
      </c>
      <c r="Q1796" s="2">
        <f>+VLOOKUP(Precio_diario_frutas[[#This Row],[Unidad de comercialización]],Codigos_kg[],2,0)</f>
        <v>15</v>
      </c>
    </row>
    <row r="1797" spans="1:17" ht="29" x14ac:dyDescent="0.35">
      <c r="A1797" s="8" t="s">
        <v>174</v>
      </c>
      <c r="B1797" s="3" t="str">
        <f>+VLOOKUP(A1797,Codigos_mercados_mayoristas[],2,0)</f>
        <v>Metropolitana</v>
      </c>
      <c r="C1797" s="12">
        <v>44153</v>
      </c>
      <c r="D1797" s="3">
        <f>+VLOOKUP(A1797,Codigos_mercados_mayoristas[],3,0)</f>
        <v>13</v>
      </c>
      <c r="E1797" s="3"/>
      <c r="F1797" s="3" t="str">
        <f>+VLOOKUP(G1797,Codigos_class_frutas[],2,0)</f>
        <v>Frutos de hueso (carozo)</v>
      </c>
      <c r="G1797" s="3" t="s">
        <v>669</v>
      </c>
      <c r="H1797" s="3" t="s">
        <v>670</v>
      </c>
      <c r="I1797" s="3" t="s">
        <v>19</v>
      </c>
      <c r="J1797" s="2">
        <v>35</v>
      </c>
      <c r="K1797" s="2">
        <v>13000</v>
      </c>
      <c r="L1797" s="2">
        <v>13000</v>
      </c>
      <c r="M1797" s="2">
        <v>13000</v>
      </c>
      <c r="N1797" s="3" t="s">
        <v>220</v>
      </c>
      <c r="O1797" s="9" t="s">
        <v>664</v>
      </c>
      <c r="P1797" s="2">
        <f>+Precio_diario_frutas[[#This Row],[Precio promedio ponderado]]/Q1797</f>
        <v>1300</v>
      </c>
      <c r="Q1797" s="2">
        <f>+VLOOKUP(Precio_diario_frutas[[#This Row],[Unidad de comercialización]],Codigos_kg[],2,0)</f>
        <v>10</v>
      </c>
    </row>
    <row r="1798" spans="1:17" ht="29" x14ac:dyDescent="0.35">
      <c r="A1798" s="8" t="s">
        <v>174</v>
      </c>
      <c r="B1798" s="3" t="str">
        <f>+VLOOKUP(A1798,Codigos_mercados_mayoristas[],2,0)</f>
        <v>Metropolitana</v>
      </c>
      <c r="C1798" s="12">
        <v>44153</v>
      </c>
      <c r="D1798" s="3">
        <f>+VLOOKUP(A1798,Codigos_mercados_mayoristas[],3,0)</f>
        <v>13</v>
      </c>
      <c r="E1798" s="3"/>
      <c r="F1798" s="3" t="str">
        <f>+VLOOKUP(G1798,Codigos_class_frutas[],2,0)</f>
        <v>Frutos de hueso (carozo)</v>
      </c>
      <c r="G1798" s="3" t="s">
        <v>669</v>
      </c>
      <c r="H1798" s="3" t="s">
        <v>670</v>
      </c>
      <c r="I1798" s="3" t="s">
        <v>13</v>
      </c>
      <c r="J1798" s="2">
        <v>40</v>
      </c>
      <c r="K1798" s="2">
        <v>11500</v>
      </c>
      <c r="L1798" s="2">
        <v>11500</v>
      </c>
      <c r="M1798" s="2">
        <v>11500</v>
      </c>
      <c r="N1798" s="3" t="s">
        <v>220</v>
      </c>
      <c r="O1798" s="9" t="s">
        <v>664</v>
      </c>
      <c r="P1798" s="2">
        <f>+Precio_diario_frutas[[#This Row],[Precio promedio ponderado]]/Q1798</f>
        <v>1150</v>
      </c>
      <c r="Q1798" s="2">
        <f>+VLOOKUP(Precio_diario_frutas[[#This Row],[Unidad de comercialización]],Codigos_kg[],2,0)</f>
        <v>10</v>
      </c>
    </row>
    <row r="1799" spans="1:17" ht="29" x14ac:dyDescent="0.35">
      <c r="A1799" s="8" t="s">
        <v>174</v>
      </c>
      <c r="B1799" s="3" t="str">
        <f>+VLOOKUP(A1799,Codigos_mercados_mayoristas[],2,0)</f>
        <v>Metropolitana</v>
      </c>
      <c r="C1799" s="12">
        <v>44153</v>
      </c>
      <c r="D1799" s="3">
        <f>+VLOOKUP(A1799,Codigos_mercados_mayoristas[],3,0)</f>
        <v>13</v>
      </c>
      <c r="E1799" s="3"/>
      <c r="F1799" s="3" t="str">
        <f>+VLOOKUP(G1799,Codigos_class_frutas[],2,0)</f>
        <v>Frutos de hueso (carozo)</v>
      </c>
      <c r="G1799" s="3" t="s">
        <v>277</v>
      </c>
      <c r="H1799" s="3" t="s">
        <v>758</v>
      </c>
      <c r="I1799" s="3" t="s">
        <v>200</v>
      </c>
      <c r="J1799" s="2">
        <v>55</v>
      </c>
      <c r="K1799" s="2">
        <v>12000</v>
      </c>
      <c r="L1799" s="2">
        <v>11500</v>
      </c>
      <c r="M1799" s="2">
        <v>11727</v>
      </c>
      <c r="N1799" s="3" t="s">
        <v>759</v>
      </c>
      <c r="O1799" s="9" t="s">
        <v>664</v>
      </c>
      <c r="P1799" s="2">
        <f>+Precio_diario_frutas[[#This Row],[Precio promedio ponderado]]/Q1799</f>
        <v>1465.875</v>
      </c>
      <c r="Q1799" s="2">
        <f>+VLOOKUP(Precio_diario_frutas[[#This Row],[Unidad de comercialización]],Codigos_kg[],2,0)</f>
        <v>8</v>
      </c>
    </row>
    <row r="1800" spans="1:17" ht="29" x14ac:dyDescent="0.35">
      <c r="A1800" s="8" t="s">
        <v>174</v>
      </c>
      <c r="B1800" s="3" t="str">
        <f>+VLOOKUP(A1800,Codigos_mercados_mayoristas[],2,0)</f>
        <v>Metropolitana</v>
      </c>
      <c r="C1800" s="12">
        <v>44153</v>
      </c>
      <c r="D1800" s="3">
        <f>+VLOOKUP(A1800,Codigos_mercados_mayoristas[],3,0)</f>
        <v>13</v>
      </c>
      <c r="E1800" s="3"/>
      <c r="F1800" s="3" t="str">
        <f>+VLOOKUP(G1800,Codigos_class_frutas[],2,0)</f>
        <v>Frutos de hueso (carozo)</v>
      </c>
      <c r="G1800" s="3" t="s">
        <v>277</v>
      </c>
      <c r="H1800" s="3" t="s">
        <v>758</v>
      </c>
      <c r="I1800" s="3" t="s">
        <v>19</v>
      </c>
      <c r="J1800" s="2">
        <v>120</v>
      </c>
      <c r="K1800" s="2">
        <v>10000</v>
      </c>
      <c r="L1800" s="2">
        <v>9500</v>
      </c>
      <c r="M1800" s="2">
        <v>9792</v>
      </c>
      <c r="N1800" s="3" t="s">
        <v>759</v>
      </c>
      <c r="O1800" s="9" t="s">
        <v>664</v>
      </c>
      <c r="P1800" s="2">
        <f>+Precio_diario_frutas[[#This Row],[Precio promedio ponderado]]/Q1800</f>
        <v>1224</v>
      </c>
      <c r="Q1800" s="2">
        <f>+VLOOKUP(Precio_diario_frutas[[#This Row],[Unidad de comercialización]],Codigos_kg[],2,0)</f>
        <v>8</v>
      </c>
    </row>
    <row r="1801" spans="1:17" ht="29" x14ac:dyDescent="0.35">
      <c r="A1801" s="8" t="s">
        <v>174</v>
      </c>
      <c r="B1801" s="3" t="str">
        <f>+VLOOKUP(A1801,Codigos_mercados_mayoristas[],2,0)</f>
        <v>Metropolitana</v>
      </c>
      <c r="C1801" s="12">
        <v>44153</v>
      </c>
      <c r="D1801" s="3">
        <f>+VLOOKUP(A1801,Codigos_mercados_mayoristas[],3,0)</f>
        <v>13</v>
      </c>
      <c r="E1801" s="3"/>
      <c r="F1801" s="3" t="str">
        <f>+VLOOKUP(G1801,Codigos_class_frutas[],2,0)</f>
        <v>Frutos de hueso (carozo)</v>
      </c>
      <c r="G1801" s="3" t="s">
        <v>277</v>
      </c>
      <c r="H1801" s="3" t="s">
        <v>758</v>
      </c>
      <c r="I1801" s="3" t="s">
        <v>13</v>
      </c>
      <c r="J1801" s="2">
        <v>115</v>
      </c>
      <c r="K1801" s="2">
        <v>8000</v>
      </c>
      <c r="L1801" s="2">
        <v>7500</v>
      </c>
      <c r="M1801" s="2">
        <v>7761</v>
      </c>
      <c r="N1801" s="3" t="s">
        <v>759</v>
      </c>
      <c r="O1801" s="9" t="s">
        <v>664</v>
      </c>
      <c r="P1801" s="2">
        <f>+Precio_diario_frutas[[#This Row],[Precio promedio ponderado]]/Q1801</f>
        <v>970.125</v>
      </c>
      <c r="Q1801" s="2">
        <f>+VLOOKUP(Precio_diario_frutas[[#This Row],[Unidad de comercialización]],Codigos_kg[],2,0)</f>
        <v>8</v>
      </c>
    </row>
    <row r="1802" spans="1:17" ht="29" x14ac:dyDescent="0.35">
      <c r="A1802" s="8" t="s">
        <v>174</v>
      </c>
      <c r="B1802" s="3" t="str">
        <f>+VLOOKUP(A1802,Codigos_mercados_mayoristas[],2,0)</f>
        <v>Metropolitana</v>
      </c>
      <c r="C1802" s="12">
        <v>44153</v>
      </c>
      <c r="D1802" s="3">
        <f>+VLOOKUP(A1802,Codigos_mercados_mayoristas[],3,0)</f>
        <v>13</v>
      </c>
      <c r="E1802" s="3"/>
      <c r="F1802" s="3" t="str">
        <f>+VLOOKUP(G1802,Codigos_class_frutas[],2,0)</f>
        <v>Frutos de hueso (carozo)</v>
      </c>
      <c r="G1802" s="3" t="s">
        <v>277</v>
      </c>
      <c r="H1802" s="3" t="s">
        <v>704</v>
      </c>
      <c r="I1802" s="3" t="s">
        <v>200</v>
      </c>
      <c r="J1802" s="2">
        <v>55</v>
      </c>
      <c r="K1802" s="2">
        <v>12000</v>
      </c>
      <c r="L1802" s="2">
        <v>11500</v>
      </c>
      <c r="M1802" s="2">
        <v>11773</v>
      </c>
      <c r="N1802" s="3" t="s">
        <v>759</v>
      </c>
      <c r="O1802" s="9" t="s">
        <v>664</v>
      </c>
      <c r="P1802" s="2">
        <f>+Precio_diario_frutas[[#This Row],[Precio promedio ponderado]]/Q1802</f>
        <v>1471.625</v>
      </c>
      <c r="Q1802" s="2">
        <f>+VLOOKUP(Precio_diario_frutas[[#This Row],[Unidad de comercialización]],Codigos_kg[],2,0)</f>
        <v>8</v>
      </c>
    </row>
    <row r="1803" spans="1:17" ht="29" x14ac:dyDescent="0.35">
      <c r="A1803" s="8" t="s">
        <v>174</v>
      </c>
      <c r="B1803" s="3" t="str">
        <f>+VLOOKUP(A1803,Codigos_mercados_mayoristas[],2,0)</f>
        <v>Metropolitana</v>
      </c>
      <c r="C1803" s="12">
        <v>44153</v>
      </c>
      <c r="D1803" s="3">
        <f>+VLOOKUP(A1803,Codigos_mercados_mayoristas[],3,0)</f>
        <v>13</v>
      </c>
      <c r="E1803" s="3"/>
      <c r="F1803" s="3" t="str">
        <f>+VLOOKUP(G1803,Codigos_class_frutas[],2,0)</f>
        <v>Frutos de hueso (carozo)</v>
      </c>
      <c r="G1803" s="3" t="s">
        <v>277</v>
      </c>
      <c r="H1803" s="3" t="s">
        <v>704</v>
      </c>
      <c r="I1803" s="3" t="s">
        <v>19</v>
      </c>
      <c r="J1803" s="2">
        <v>115</v>
      </c>
      <c r="K1803" s="2">
        <v>10000</v>
      </c>
      <c r="L1803" s="2">
        <v>9500</v>
      </c>
      <c r="M1803" s="2">
        <v>9783</v>
      </c>
      <c r="N1803" s="3" t="s">
        <v>759</v>
      </c>
      <c r="O1803" s="9" t="s">
        <v>664</v>
      </c>
      <c r="P1803" s="2">
        <f>+Precio_diario_frutas[[#This Row],[Precio promedio ponderado]]/Q1803</f>
        <v>1222.875</v>
      </c>
      <c r="Q1803" s="2">
        <f>+VLOOKUP(Precio_diario_frutas[[#This Row],[Unidad de comercialización]],Codigos_kg[],2,0)</f>
        <v>8</v>
      </c>
    </row>
    <row r="1804" spans="1:17" ht="29" x14ac:dyDescent="0.35">
      <c r="A1804" s="8" t="s">
        <v>174</v>
      </c>
      <c r="B1804" s="3" t="str">
        <f>+VLOOKUP(A1804,Codigos_mercados_mayoristas[],2,0)</f>
        <v>Metropolitana</v>
      </c>
      <c r="C1804" s="12">
        <v>44153</v>
      </c>
      <c r="D1804" s="3">
        <f>+VLOOKUP(A1804,Codigos_mercados_mayoristas[],3,0)</f>
        <v>13</v>
      </c>
      <c r="E1804" s="3"/>
      <c r="F1804" s="3" t="str">
        <f>+VLOOKUP(G1804,Codigos_class_frutas[],2,0)</f>
        <v>Frutos de hueso (carozo)</v>
      </c>
      <c r="G1804" s="3" t="s">
        <v>277</v>
      </c>
      <c r="H1804" s="3" t="s">
        <v>704</v>
      </c>
      <c r="I1804" s="3" t="s">
        <v>13</v>
      </c>
      <c r="J1804" s="2">
        <v>135</v>
      </c>
      <c r="K1804" s="2">
        <v>8000</v>
      </c>
      <c r="L1804" s="2">
        <v>7500</v>
      </c>
      <c r="M1804" s="2">
        <v>7796</v>
      </c>
      <c r="N1804" s="3" t="s">
        <v>759</v>
      </c>
      <c r="O1804" s="9" t="s">
        <v>664</v>
      </c>
      <c r="P1804" s="2">
        <f>+Precio_diario_frutas[[#This Row],[Precio promedio ponderado]]/Q1804</f>
        <v>974.5</v>
      </c>
      <c r="Q1804" s="2">
        <f>+VLOOKUP(Precio_diario_frutas[[#This Row],[Unidad de comercialización]],Codigos_kg[],2,0)</f>
        <v>8</v>
      </c>
    </row>
    <row r="1805" spans="1:17" x14ac:dyDescent="0.35">
      <c r="A1805" s="8" t="s">
        <v>174</v>
      </c>
      <c r="B1805" s="3" t="str">
        <f>+VLOOKUP(A1805,Codigos_mercados_mayoristas[],2,0)</f>
        <v>Metropolitana</v>
      </c>
      <c r="C1805" s="12">
        <v>44153</v>
      </c>
      <c r="D1805" s="3">
        <f>+VLOOKUP(A1805,Codigos_mercados_mayoristas[],3,0)</f>
        <v>13</v>
      </c>
      <c r="E1805" s="3"/>
      <c r="F1805" s="3" t="str">
        <f>+VLOOKUP(G1805,Codigos_class_frutas[],2,0)</f>
        <v>Berries</v>
      </c>
      <c r="G1805" s="3" t="s">
        <v>212</v>
      </c>
      <c r="H1805" s="3" t="s">
        <v>12</v>
      </c>
      <c r="I1805" s="3" t="s">
        <v>200</v>
      </c>
      <c r="J1805" s="2">
        <v>1550</v>
      </c>
      <c r="K1805" s="2">
        <v>10000</v>
      </c>
      <c r="L1805" s="2">
        <v>9000</v>
      </c>
      <c r="M1805" s="2">
        <v>9548</v>
      </c>
      <c r="N1805" s="3" t="s">
        <v>213</v>
      </c>
      <c r="O1805" s="9" t="s">
        <v>155</v>
      </c>
      <c r="P1805" s="2">
        <f>+Precio_diario_frutas[[#This Row],[Precio promedio ponderado]]/Q1805</f>
        <v>1364</v>
      </c>
      <c r="Q1805" s="2">
        <f>+VLOOKUP(Precio_diario_frutas[[#This Row],[Unidad de comercialización]],Codigos_kg[],2,0)</f>
        <v>7</v>
      </c>
    </row>
    <row r="1806" spans="1:17" x14ac:dyDescent="0.35">
      <c r="A1806" s="8" t="s">
        <v>174</v>
      </c>
      <c r="B1806" s="3" t="str">
        <f>+VLOOKUP(A1806,Codigos_mercados_mayoristas[],2,0)</f>
        <v>Metropolitana</v>
      </c>
      <c r="C1806" s="12">
        <v>44153</v>
      </c>
      <c r="D1806" s="3">
        <f>+VLOOKUP(A1806,Codigos_mercados_mayoristas[],3,0)</f>
        <v>13</v>
      </c>
      <c r="E1806" s="3"/>
      <c r="F1806" s="3" t="str">
        <f>+VLOOKUP(G1806,Codigos_class_frutas[],2,0)</f>
        <v>Berries</v>
      </c>
      <c r="G1806" s="3" t="s">
        <v>212</v>
      </c>
      <c r="H1806" s="3" t="s">
        <v>12</v>
      </c>
      <c r="I1806" s="3" t="s">
        <v>19</v>
      </c>
      <c r="J1806" s="2">
        <v>1700</v>
      </c>
      <c r="K1806" s="2">
        <v>8000</v>
      </c>
      <c r="L1806" s="2">
        <v>7500</v>
      </c>
      <c r="M1806" s="2">
        <v>7735</v>
      </c>
      <c r="N1806" s="3" t="s">
        <v>213</v>
      </c>
      <c r="O1806" s="9" t="s">
        <v>155</v>
      </c>
      <c r="P1806" s="2">
        <f>+Precio_diario_frutas[[#This Row],[Precio promedio ponderado]]/Q1806</f>
        <v>1105</v>
      </c>
      <c r="Q1806" s="2">
        <f>+VLOOKUP(Precio_diario_frutas[[#This Row],[Unidad de comercialización]],Codigos_kg[],2,0)</f>
        <v>7</v>
      </c>
    </row>
    <row r="1807" spans="1:17" x14ac:dyDescent="0.35">
      <c r="A1807" s="8" t="s">
        <v>174</v>
      </c>
      <c r="B1807" s="3" t="str">
        <f>+VLOOKUP(A1807,Codigos_mercados_mayoristas[],2,0)</f>
        <v>Metropolitana</v>
      </c>
      <c r="C1807" s="12">
        <v>44153</v>
      </c>
      <c r="D1807" s="3">
        <f>+VLOOKUP(A1807,Codigos_mercados_mayoristas[],3,0)</f>
        <v>13</v>
      </c>
      <c r="E1807" s="3"/>
      <c r="F1807" s="3" t="str">
        <f>+VLOOKUP(G1807,Codigos_class_frutas[],2,0)</f>
        <v>Berries</v>
      </c>
      <c r="G1807" s="3" t="s">
        <v>212</v>
      </c>
      <c r="H1807" s="3" t="s">
        <v>12</v>
      </c>
      <c r="I1807" s="3" t="s">
        <v>13</v>
      </c>
      <c r="J1807" s="2">
        <v>1470</v>
      </c>
      <c r="K1807" s="2">
        <v>6000</v>
      </c>
      <c r="L1807" s="2">
        <v>5500</v>
      </c>
      <c r="M1807" s="2">
        <v>5745</v>
      </c>
      <c r="N1807" s="3" t="s">
        <v>213</v>
      </c>
      <c r="O1807" s="9" t="s">
        <v>155</v>
      </c>
      <c r="P1807" s="2">
        <f>+Precio_diario_frutas[[#This Row],[Precio promedio ponderado]]/Q1807</f>
        <v>820.71428571428567</v>
      </c>
      <c r="Q1807" s="2">
        <f>+VLOOKUP(Precio_diario_frutas[[#This Row],[Unidad de comercialización]],Codigos_kg[],2,0)</f>
        <v>7</v>
      </c>
    </row>
    <row r="1808" spans="1:17" x14ac:dyDescent="0.35">
      <c r="A1808" s="8" t="s">
        <v>174</v>
      </c>
      <c r="B1808" s="3" t="str">
        <f>+VLOOKUP(A1808,Codigos_mercados_mayoristas[],2,0)</f>
        <v>Metropolitana</v>
      </c>
      <c r="C1808" s="12">
        <v>44153</v>
      </c>
      <c r="D1808" s="3">
        <f>+VLOOKUP(A1808,Codigos_mercados_mayoristas[],3,0)</f>
        <v>13</v>
      </c>
      <c r="E1808" s="3"/>
      <c r="F1808" s="3" t="str">
        <f>+VLOOKUP(G1808,Codigos_class_frutas[],2,0)</f>
        <v>Cítricos</v>
      </c>
      <c r="G1808" s="3" t="s">
        <v>214</v>
      </c>
      <c r="H1808" s="3" t="s">
        <v>12</v>
      </c>
      <c r="I1808" s="3" t="s">
        <v>215</v>
      </c>
      <c r="J1808" s="2">
        <v>300</v>
      </c>
      <c r="K1808" s="2">
        <v>12000</v>
      </c>
      <c r="L1808" s="2">
        <v>12000</v>
      </c>
      <c r="M1808" s="2">
        <v>12000</v>
      </c>
      <c r="N1808" s="3" t="s">
        <v>147</v>
      </c>
      <c r="O1808" s="9" t="s">
        <v>139</v>
      </c>
      <c r="P1808" s="2">
        <f>+Precio_diario_frutas[[#This Row],[Precio promedio ponderado]]/Q1808</f>
        <v>600</v>
      </c>
      <c r="Q1808" s="2">
        <f>+VLOOKUP(Precio_diario_frutas[[#This Row],[Unidad de comercialización]],Codigos_kg[],2,0)</f>
        <v>20</v>
      </c>
    </row>
    <row r="1809" spans="1:17" x14ac:dyDescent="0.35">
      <c r="A1809" s="8" t="s">
        <v>174</v>
      </c>
      <c r="B1809" s="3" t="str">
        <f>+VLOOKUP(A1809,Codigos_mercados_mayoristas[],2,0)</f>
        <v>Metropolitana</v>
      </c>
      <c r="C1809" s="12">
        <v>44153</v>
      </c>
      <c r="D1809" s="3">
        <f>+VLOOKUP(A1809,Codigos_mercados_mayoristas[],3,0)</f>
        <v>13</v>
      </c>
      <c r="E1809" s="3"/>
      <c r="F1809" s="3" t="str">
        <f>+VLOOKUP(G1809,Codigos_class_frutas[],2,0)</f>
        <v>Cítricos</v>
      </c>
      <c r="G1809" s="3" t="s">
        <v>214</v>
      </c>
      <c r="H1809" s="3" t="s">
        <v>12</v>
      </c>
      <c r="I1809" s="3" t="s">
        <v>215</v>
      </c>
      <c r="J1809" s="2">
        <v>180</v>
      </c>
      <c r="K1809" s="2">
        <v>8500</v>
      </c>
      <c r="L1809" s="2">
        <v>8000</v>
      </c>
      <c r="M1809" s="2">
        <v>8278</v>
      </c>
      <c r="N1809" s="3" t="s">
        <v>121</v>
      </c>
      <c r="O1809" s="9" t="s">
        <v>155</v>
      </c>
      <c r="P1809" s="2">
        <f>+Precio_diario_frutas[[#This Row],[Precio promedio ponderado]]/Q1809</f>
        <v>459.88888888888891</v>
      </c>
      <c r="Q1809" s="2">
        <f>+VLOOKUP(Precio_diario_frutas[[#This Row],[Unidad de comercialización]],Codigos_kg[],2,0)</f>
        <v>18</v>
      </c>
    </row>
    <row r="1810" spans="1:17" x14ac:dyDescent="0.35">
      <c r="A1810" s="8" t="s">
        <v>174</v>
      </c>
      <c r="B1810" s="3" t="str">
        <f>+VLOOKUP(A1810,Codigos_mercados_mayoristas[],2,0)</f>
        <v>Metropolitana</v>
      </c>
      <c r="C1810" s="12">
        <v>44153</v>
      </c>
      <c r="D1810" s="3">
        <f>+VLOOKUP(A1810,Codigos_mercados_mayoristas[],3,0)</f>
        <v>13</v>
      </c>
      <c r="E1810" s="3"/>
      <c r="F1810" s="3" t="str">
        <f>+VLOOKUP(G1810,Codigos_class_frutas[],2,0)</f>
        <v>Cítricos</v>
      </c>
      <c r="G1810" s="3" t="s">
        <v>214</v>
      </c>
      <c r="H1810" s="3" t="s">
        <v>12</v>
      </c>
      <c r="I1810" s="3" t="s">
        <v>215</v>
      </c>
      <c r="J1810" s="2">
        <v>280</v>
      </c>
      <c r="K1810" s="2">
        <v>9000</v>
      </c>
      <c r="L1810" s="2">
        <v>8500</v>
      </c>
      <c r="M1810" s="2">
        <v>8786</v>
      </c>
      <c r="N1810" s="3" t="s">
        <v>121</v>
      </c>
      <c r="O1810" s="9" t="s">
        <v>139</v>
      </c>
      <c r="P1810" s="2">
        <f>+Precio_diario_frutas[[#This Row],[Precio promedio ponderado]]/Q1810</f>
        <v>488.11111111111109</v>
      </c>
      <c r="Q1810" s="2">
        <f>+VLOOKUP(Precio_diario_frutas[[#This Row],[Unidad de comercialización]],Codigos_kg[],2,0)</f>
        <v>18</v>
      </c>
    </row>
    <row r="1811" spans="1:17" x14ac:dyDescent="0.35">
      <c r="A1811" s="8" t="s">
        <v>174</v>
      </c>
      <c r="B1811" s="3" t="str">
        <f>+VLOOKUP(A1811,Codigos_mercados_mayoristas[],2,0)</f>
        <v>Metropolitana</v>
      </c>
      <c r="C1811" s="12">
        <v>44153</v>
      </c>
      <c r="D1811" s="3">
        <f>+VLOOKUP(A1811,Codigos_mercados_mayoristas[],3,0)</f>
        <v>13</v>
      </c>
      <c r="E1811" s="3"/>
      <c r="F1811" s="3" t="str">
        <f>+VLOOKUP(G1811,Codigos_class_frutas[],2,0)</f>
        <v>Cítricos</v>
      </c>
      <c r="G1811" s="3" t="s">
        <v>214</v>
      </c>
      <c r="H1811" s="3" t="s">
        <v>12</v>
      </c>
      <c r="I1811" s="3" t="s">
        <v>216</v>
      </c>
      <c r="J1811" s="2">
        <v>105</v>
      </c>
      <c r="K1811" s="2">
        <v>7500</v>
      </c>
      <c r="L1811" s="2">
        <v>7000</v>
      </c>
      <c r="M1811" s="2">
        <v>7286</v>
      </c>
      <c r="N1811" s="3" t="s">
        <v>121</v>
      </c>
      <c r="O1811" s="9" t="s">
        <v>155</v>
      </c>
      <c r="P1811" s="2">
        <f>+Precio_diario_frutas[[#This Row],[Precio promedio ponderado]]/Q1811</f>
        <v>404.77777777777777</v>
      </c>
      <c r="Q1811" s="2">
        <f>+VLOOKUP(Precio_diario_frutas[[#This Row],[Unidad de comercialización]],Codigos_kg[],2,0)</f>
        <v>18</v>
      </c>
    </row>
    <row r="1812" spans="1:17" x14ac:dyDescent="0.35">
      <c r="A1812" s="8" t="s">
        <v>174</v>
      </c>
      <c r="B1812" s="3" t="str">
        <f>+VLOOKUP(A1812,Codigos_mercados_mayoristas[],2,0)</f>
        <v>Metropolitana</v>
      </c>
      <c r="C1812" s="12">
        <v>44153</v>
      </c>
      <c r="D1812" s="3">
        <f>+VLOOKUP(A1812,Codigos_mercados_mayoristas[],3,0)</f>
        <v>13</v>
      </c>
      <c r="E1812" s="3"/>
      <c r="F1812" s="3" t="str">
        <f>+VLOOKUP(G1812,Codigos_class_frutas[],2,0)</f>
        <v>Cítricos</v>
      </c>
      <c r="G1812" s="3" t="s">
        <v>214</v>
      </c>
      <c r="H1812" s="3" t="s">
        <v>12</v>
      </c>
      <c r="I1812" s="3" t="s">
        <v>216</v>
      </c>
      <c r="J1812" s="2">
        <v>340</v>
      </c>
      <c r="K1812" s="2">
        <v>7500</v>
      </c>
      <c r="L1812" s="2">
        <v>7000</v>
      </c>
      <c r="M1812" s="2">
        <v>7294</v>
      </c>
      <c r="N1812" s="3" t="s">
        <v>121</v>
      </c>
      <c r="O1812" s="9" t="s">
        <v>139</v>
      </c>
      <c r="P1812" s="2">
        <f>+Precio_diario_frutas[[#This Row],[Precio promedio ponderado]]/Q1812</f>
        <v>405.22222222222223</v>
      </c>
      <c r="Q1812" s="2">
        <f>+VLOOKUP(Precio_diario_frutas[[#This Row],[Unidad de comercialización]],Codigos_kg[],2,0)</f>
        <v>18</v>
      </c>
    </row>
    <row r="1813" spans="1:17" x14ac:dyDescent="0.35">
      <c r="A1813" s="8" t="s">
        <v>174</v>
      </c>
      <c r="B1813" s="3" t="str">
        <f>+VLOOKUP(A1813,Codigos_mercados_mayoristas[],2,0)</f>
        <v>Metropolitana</v>
      </c>
      <c r="C1813" s="12">
        <v>44153</v>
      </c>
      <c r="D1813" s="3">
        <f>+VLOOKUP(A1813,Codigos_mercados_mayoristas[],3,0)</f>
        <v>13</v>
      </c>
      <c r="E1813" s="3"/>
      <c r="F1813" s="3" t="str">
        <f>+VLOOKUP(G1813,Codigos_class_frutas[],2,0)</f>
        <v>Cítricos</v>
      </c>
      <c r="G1813" s="3" t="s">
        <v>214</v>
      </c>
      <c r="H1813" s="3" t="s">
        <v>12</v>
      </c>
      <c r="I1813" s="3" t="s">
        <v>217</v>
      </c>
      <c r="J1813" s="2">
        <v>220</v>
      </c>
      <c r="K1813" s="2">
        <v>5500</v>
      </c>
      <c r="L1813" s="2">
        <v>5000</v>
      </c>
      <c r="M1813" s="2">
        <v>5273</v>
      </c>
      <c r="N1813" s="3" t="s">
        <v>121</v>
      </c>
      <c r="O1813" s="9" t="s">
        <v>155</v>
      </c>
      <c r="P1813" s="2">
        <f>+Precio_diario_frutas[[#This Row],[Precio promedio ponderado]]/Q1813</f>
        <v>292.94444444444446</v>
      </c>
      <c r="Q1813" s="2">
        <f>+VLOOKUP(Precio_diario_frutas[[#This Row],[Unidad de comercialización]],Codigos_kg[],2,0)</f>
        <v>18</v>
      </c>
    </row>
    <row r="1814" spans="1:17" x14ac:dyDescent="0.35">
      <c r="A1814" s="8" t="s">
        <v>174</v>
      </c>
      <c r="B1814" s="3" t="str">
        <f>+VLOOKUP(A1814,Codigos_mercados_mayoristas[],2,0)</f>
        <v>Metropolitana</v>
      </c>
      <c r="C1814" s="12">
        <v>44153</v>
      </c>
      <c r="D1814" s="3">
        <f>+VLOOKUP(A1814,Codigos_mercados_mayoristas[],3,0)</f>
        <v>13</v>
      </c>
      <c r="E1814" s="3"/>
      <c r="F1814" s="3" t="str">
        <f>+VLOOKUP(G1814,Codigos_class_frutas[],2,0)</f>
        <v>Cítricos</v>
      </c>
      <c r="G1814" s="3" t="s">
        <v>214</v>
      </c>
      <c r="H1814" s="3" t="s">
        <v>12</v>
      </c>
      <c r="I1814" s="3" t="s">
        <v>217</v>
      </c>
      <c r="J1814" s="2">
        <v>350</v>
      </c>
      <c r="K1814" s="2">
        <v>6000</v>
      </c>
      <c r="L1814" s="2">
        <v>5500</v>
      </c>
      <c r="M1814" s="2">
        <v>5700</v>
      </c>
      <c r="N1814" s="3" t="s">
        <v>121</v>
      </c>
      <c r="O1814" s="9" t="s">
        <v>139</v>
      </c>
      <c r="P1814" s="2">
        <f>+Precio_diario_frutas[[#This Row],[Precio promedio ponderado]]/Q1814</f>
        <v>316.66666666666669</v>
      </c>
      <c r="Q1814" s="2">
        <f>+VLOOKUP(Precio_diario_frutas[[#This Row],[Unidad de comercialización]],Codigos_kg[],2,0)</f>
        <v>18</v>
      </c>
    </row>
    <row r="1815" spans="1:17" x14ac:dyDescent="0.35">
      <c r="A1815" s="8" t="s">
        <v>174</v>
      </c>
      <c r="B1815" s="3" t="str">
        <f>+VLOOKUP(A1815,Codigos_mercados_mayoristas[],2,0)</f>
        <v>Metropolitana</v>
      </c>
      <c r="C1815" s="12">
        <v>44153</v>
      </c>
      <c r="D1815" s="3">
        <f>+VLOOKUP(A1815,Codigos_mercados_mayoristas[],3,0)</f>
        <v>13</v>
      </c>
      <c r="E1815" s="3"/>
      <c r="F1815" s="3" t="str">
        <f>+VLOOKUP(G1815,Codigos_class_frutas[],2,0)</f>
        <v>Tropicales y subtropicales</v>
      </c>
      <c r="G1815" s="3" t="s">
        <v>229</v>
      </c>
      <c r="H1815" s="3" t="s">
        <v>12</v>
      </c>
      <c r="I1815" s="3" t="s">
        <v>200</v>
      </c>
      <c r="J1815" s="2">
        <v>185</v>
      </c>
      <c r="K1815" s="2">
        <v>7000</v>
      </c>
      <c r="L1815" s="2">
        <v>6500</v>
      </c>
      <c r="M1815" s="2">
        <v>6730</v>
      </c>
      <c r="N1815" s="3" t="s">
        <v>230</v>
      </c>
      <c r="O1815" s="9" t="s">
        <v>34</v>
      </c>
      <c r="P1815" s="2">
        <f>+Precio_diario_frutas[[#This Row],[Precio promedio ponderado]]/Q1815</f>
        <v>1682.5</v>
      </c>
      <c r="Q1815" s="2">
        <f>+VLOOKUP(Precio_diario_frutas[[#This Row],[Unidad de comercialización]],Codigos_kg[],2,0)</f>
        <v>4</v>
      </c>
    </row>
    <row r="1816" spans="1:17" x14ac:dyDescent="0.35">
      <c r="A1816" s="8" t="s">
        <v>174</v>
      </c>
      <c r="B1816" s="3" t="str">
        <f>+VLOOKUP(A1816,Codigos_mercados_mayoristas[],2,0)</f>
        <v>Metropolitana</v>
      </c>
      <c r="C1816" s="12">
        <v>44153</v>
      </c>
      <c r="D1816" s="3">
        <f>+VLOOKUP(A1816,Codigos_mercados_mayoristas[],3,0)</f>
        <v>13</v>
      </c>
      <c r="E1816" s="3"/>
      <c r="F1816" s="3" t="str">
        <f>+VLOOKUP(G1816,Codigos_class_frutas[],2,0)</f>
        <v>Tropicales y subtropicales</v>
      </c>
      <c r="G1816" s="3" t="s">
        <v>229</v>
      </c>
      <c r="H1816" s="3" t="s">
        <v>12</v>
      </c>
      <c r="I1816" s="3" t="s">
        <v>19</v>
      </c>
      <c r="J1816" s="2">
        <v>380</v>
      </c>
      <c r="K1816" s="2">
        <v>7000</v>
      </c>
      <c r="L1816" s="2">
        <v>6500</v>
      </c>
      <c r="M1816" s="2">
        <v>6737</v>
      </c>
      <c r="N1816" s="3" t="s">
        <v>230</v>
      </c>
      <c r="O1816" s="9" t="s">
        <v>34</v>
      </c>
      <c r="P1816" s="2">
        <f>+Precio_diario_frutas[[#This Row],[Precio promedio ponderado]]/Q1816</f>
        <v>1684.25</v>
      </c>
      <c r="Q1816" s="2">
        <f>+VLOOKUP(Precio_diario_frutas[[#This Row],[Unidad de comercialización]],Codigos_kg[],2,0)</f>
        <v>4</v>
      </c>
    </row>
    <row r="1817" spans="1:17" x14ac:dyDescent="0.35">
      <c r="A1817" s="8" t="s">
        <v>174</v>
      </c>
      <c r="B1817" s="3" t="str">
        <f>+VLOOKUP(A1817,Codigos_mercados_mayoristas[],2,0)</f>
        <v>Metropolitana</v>
      </c>
      <c r="C1817" s="12">
        <v>44153</v>
      </c>
      <c r="D1817" s="3">
        <f>+VLOOKUP(A1817,Codigos_mercados_mayoristas[],3,0)</f>
        <v>13</v>
      </c>
      <c r="E1817" s="3"/>
      <c r="F1817" s="3" t="str">
        <f>+VLOOKUP(G1817,Codigos_class_frutas[],2,0)</f>
        <v>Frutos de pepita</v>
      </c>
      <c r="G1817" s="3" t="s">
        <v>231</v>
      </c>
      <c r="H1817" s="3" t="s">
        <v>232</v>
      </c>
      <c r="I1817" s="3" t="s">
        <v>19</v>
      </c>
      <c r="J1817" s="2">
        <v>75</v>
      </c>
      <c r="K1817" s="2">
        <v>18000</v>
      </c>
      <c r="L1817" s="2">
        <v>17000</v>
      </c>
      <c r="M1817" s="2">
        <v>17400</v>
      </c>
      <c r="N1817" s="3" t="s">
        <v>244</v>
      </c>
      <c r="O1817" s="9" t="s">
        <v>123</v>
      </c>
      <c r="P1817" s="2">
        <f>+Precio_diario_frutas[[#This Row],[Precio promedio ponderado]]/Q1817</f>
        <v>966.66666666666663</v>
      </c>
      <c r="Q1817" s="2">
        <f>+VLOOKUP(Precio_diario_frutas[[#This Row],[Unidad de comercialización]],Codigos_kg[],2,0)</f>
        <v>18</v>
      </c>
    </row>
    <row r="1818" spans="1:17" x14ac:dyDescent="0.35">
      <c r="A1818" s="8" t="s">
        <v>174</v>
      </c>
      <c r="B1818" s="3" t="str">
        <f>+VLOOKUP(A1818,Codigos_mercados_mayoristas[],2,0)</f>
        <v>Metropolitana</v>
      </c>
      <c r="C1818" s="12">
        <v>44153</v>
      </c>
      <c r="D1818" s="3">
        <f>+VLOOKUP(A1818,Codigos_mercados_mayoristas[],3,0)</f>
        <v>13</v>
      </c>
      <c r="E1818" s="3"/>
      <c r="F1818" s="3" t="str">
        <f>+VLOOKUP(G1818,Codigos_class_frutas[],2,0)</f>
        <v>Frutos de pepita</v>
      </c>
      <c r="G1818" s="3" t="s">
        <v>231</v>
      </c>
      <c r="H1818" s="3" t="s">
        <v>236</v>
      </c>
      <c r="I1818" s="3" t="s">
        <v>19</v>
      </c>
      <c r="J1818" s="2">
        <v>55</v>
      </c>
      <c r="K1818" s="2">
        <v>18000</v>
      </c>
      <c r="L1818" s="2">
        <v>17000</v>
      </c>
      <c r="M1818" s="2">
        <v>17364</v>
      </c>
      <c r="N1818" s="3" t="s">
        <v>244</v>
      </c>
      <c r="O1818" s="9" t="s">
        <v>123</v>
      </c>
      <c r="P1818" s="2">
        <f>+Precio_diario_frutas[[#This Row],[Precio promedio ponderado]]/Q1818</f>
        <v>964.66666666666663</v>
      </c>
      <c r="Q1818" s="2">
        <f>+VLOOKUP(Precio_diario_frutas[[#This Row],[Unidad de comercialización]],Codigos_kg[],2,0)</f>
        <v>18</v>
      </c>
    </row>
    <row r="1819" spans="1:17" x14ac:dyDescent="0.35">
      <c r="A1819" s="8" t="s">
        <v>174</v>
      </c>
      <c r="B1819" s="3" t="str">
        <f>+VLOOKUP(A1819,Codigos_mercados_mayoristas[],2,0)</f>
        <v>Metropolitana</v>
      </c>
      <c r="C1819" s="12">
        <v>44153</v>
      </c>
      <c r="D1819" s="3">
        <f>+VLOOKUP(A1819,Codigos_mercados_mayoristas[],3,0)</f>
        <v>13</v>
      </c>
      <c r="E1819" s="3"/>
      <c r="F1819" s="3" t="str">
        <f>+VLOOKUP(G1819,Codigos_class_frutas[],2,0)</f>
        <v>Frutos de pepita</v>
      </c>
      <c r="G1819" s="3" t="s">
        <v>231</v>
      </c>
      <c r="H1819" s="3" t="s">
        <v>237</v>
      </c>
      <c r="I1819" s="3" t="s">
        <v>13</v>
      </c>
      <c r="J1819" s="2">
        <v>60</v>
      </c>
      <c r="K1819" s="2">
        <v>10000</v>
      </c>
      <c r="L1819" s="2">
        <v>10000</v>
      </c>
      <c r="M1819" s="2">
        <v>10000</v>
      </c>
      <c r="N1819" s="3" t="s">
        <v>673</v>
      </c>
      <c r="O1819" s="9" t="s">
        <v>118</v>
      </c>
      <c r="P1819" s="2">
        <f>+Precio_diario_frutas[[#This Row],[Precio promedio ponderado]]/Q1819</f>
        <v>555.55555555555554</v>
      </c>
      <c r="Q1819" s="2">
        <f>+VLOOKUP(Precio_diario_frutas[[#This Row],[Unidad de comercialización]],Codigos_kg[],2,0)</f>
        <v>18</v>
      </c>
    </row>
    <row r="1820" spans="1:17" x14ac:dyDescent="0.35">
      <c r="A1820" s="8" t="s">
        <v>174</v>
      </c>
      <c r="B1820" s="3" t="str">
        <f>+VLOOKUP(A1820,Codigos_mercados_mayoristas[],2,0)</f>
        <v>Metropolitana</v>
      </c>
      <c r="C1820" s="12">
        <v>44153</v>
      </c>
      <c r="D1820" s="3">
        <f>+VLOOKUP(A1820,Codigos_mercados_mayoristas[],3,0)</f>
        <v>13</v>
      </c>
      <c r="E1820" s="3"/>
      <c r="F1820" s="3" t="str">
        <f>+VLOOKUP(G1820,Codigos_class_frutas[],2,0)</f>
        <v>Cítricos</v>
      </c>
      <c r="G1820" s="3" t="s">
        <v>221</v>
      </c>
      <c r="H1820" s="3" t="s">
        <v>224</v>
      </c>
      <c r="I1820" s="3" t="s">
        <v>200</v>
      </c>
      <c r="J1820" s="2">
        <v>180</v>
      </c>
      <c r="K1820" s="2">
        <v>14000</v>
      </c>
      <c r="L1820" s="2">
        <v>14000</v>
      </c>
      <c r="M1820" s="2">
        <v>14000</v>
      </c>
      <c r="N1820" s="3" t="s">
        <v>286</v>
      </c>
      <c r="O1820" s="9" t="s">
        <v>123</v>
      </c>
      <c r="P1820" s="2">
        <f>+Precio_diario_frutas[[#This Row],[Precio promedio ponderado]]/Q1820</f>
        <v>933.33333333333337</v>
      </c>
      <c r="Q1820" s="2">
        <f>+VLOOKUP(Precio_diario_frutas[[#This Row],[Unidad de comercialización]],Codigos_kg[],2,0)</f>
        <v>15</v>
      </c>
    </row>
    <row r="1821" spans="1:17" x14ac:dyDescent="0.35">
      <c r="A1821" s="8" t="s">
        <v>174</v>
      </c>
      <c r="B1821" s="3" t="str">
        <f>+VLOOKUP(A1821,Codigos_mercados_mayoristas[],2,0)</f>
        <v>Metropolitana</v>
      </c>
      <c r="C1821" s="12">
        <v>44153</v>
      </c>
      <c r="D1821" s="3">
        <f>+VLOOKUP(A1821,Codigos_mercados_mayoristas[],3,0)</f>
        <v>13</v>
      </c>
      <c r="E1821" s="3"/>
      <c r="F1821" s="3" t="str">
        <f>+VLOOKUP(G1821,Codigos_class_frutas[],2,0)</f>
        <v>Cítricos</v>
      </c>
      <c r="G1821" s="3" t="s">
        <v>221</v>
      </c>
      <c r="H1821" s="3" t="s">
        <v>224</v>
      </c>
      <c r="I1821" s="3" t="s">
        <v>19</v>
      </c>
      <c r="J1821" s="2">
        <v>220</v>
      </c>
      <c r="K1821" s="2">
        <v>12500</v>
      </c>
      <c r="L1821" s="2">
        <v>12500</v>
      </c>
      <c r="M1821" s="2">
        <v>12500</v>
      </c>
      <c r="N1821" s="3" t="s">
        <v>286</v>
      </c>
      <c r="O1821" s="9" t="s">
        <v>123</v>
      </c>
      <c r="P1821" s="2">
        <f>+Precio_diario_frutas[[#This Row],[Precio promedio ponderado]]/Q1821</f>
        <v>833.33333333333337</v>
      </c>
      <c r="Q1821" s="2">
        <f>+VLOOKUP(Precio_diario_frutas[[#This Row],[Unidad de comercialización]],Codigos_kg[],2,0)</f>
        <v>15</v>
      </c>
    </row>
    <row r="1822" spans="1:17" ht="29" x14ac:dyDescent="0.35">
      <c r="A1822" s="8" t="s">
        <v>174</v>
      </c>
      <c r="B1822" s="3" t="str">
        <f>+VLOOKUP(A1822,Codigos_mercados_mayoristas[],2,0)</f>
        <v>Metropolitana</v>
      </c>
      <c r="C1822" s="12">
        <v>44153</v>
      </c>
      <c r="D1822" s="3">
        <f>+VLOOKUP(A1822,Codigos_mercados_mayoristas[],3,0)</f>
        <v>13</v>
      </c>
      <c r="E1822" s="3"/>
      <c r="F1822" s="3" t="str">
        <f>+VLOOKUP(G1822,Codigos_class_frutas[],2,0)</f>
        <v>Frutos de hueso (carozo)</v>
      </c>
      <c r="G1822" s="3" t="s">
        <v>665</v>
      </c>
      <c r="H1822" s="3" t="s">
        <v>760</v>
      </c>
      <c r="I1822" s="3" t="s">
        <v>200</v>
      </c>
      <c r="J1822" s="2">
        <v>105</v>
      </c>
      <c r="K1822" s="2">
        <v>12000</v>
      </c>
      <c r="L1822" s="2">
        <v>11000</v>
      </c>
      <c r="M1822" s="2">
        <v>11619</v>
      </c>
      <c r="N1822" s="3" t="s">
        <v>759</v>
      </c>
      <c r="O1822" s="9" t="s">
        <v>664</v>
      </c>
      <c r="P1822" s="2">
        <f>+Precio_diario_frutas[[#This Row],[Precio promedio ponderado]]/Q1822</f>
        <v>1452.375</v>
      </c>
      <c r="Q1822" s="2">
        <f>+VLOOKUP(Precio_diario_frutas[[#This Row],[Unidad de comercialización]],Codigos_kg[],2,0)</f>
        <v>8</v>
      </c>
    </row>
    <row r="1823" spans="1:17" ht="29" x14ac:dyDescent="0.35">
      <c r="A1823" s="8" t="s">
        <v>174</v>
      </c>
      <c r="B1823" s="3" t="str">
        <f>+VLOOKUP(A1823,Codigos_mercados_mayoristas[],2,0)</f>
        <v>Metropolitana</v>
      </c>
      <c r="C1823" s="12">
        <v>44153</v>
      </c>
      <c r="D1823" s="3">
        <f>+VLOOKUP(A1823,Codigos_mercados_mayoristas[],3,0)</f>
        <v>13</v>
      </c>
      <c r="E1823" s="3"/>
      <c r="F1823" s="3" t="str">
        <f>+VLOOKUP(G1823,Codigos_class_frutas[],2,0)</f>
        <v>Frutos de hueso (carozo)</v>
      </c>
      <c r="G1823" s="3" t="s">
        <v>665</v>
      </c>
      <c r="H1823" s="3" t="s">
        <v>760</v>
      </c>
      <c r="I1823" s="3" t="s">
        <v>19</v>
      </c>
      <c r="J1823" s="2">
        <v>140</v>
      </c>
      <c r="K1823" s="2">
        <v>10000</v>
      </c>
      <c r="L1823" s="2">
        <v>9500</v>
      </c>
      <c r="M1823" s="2">
        <v>9786</v>
      </c>
      <c r="N1823" s="3" t="s">
        <v>759</v>
      </c>
      <c r="O1823" s="9" t="s">
        <v>664</v>
      </c>
      <c r="P1823" s="2">
        <f>+Precio_diario_frutas[[#This Row],[Precio promedio ponderado]]/Q1823</f>
        <v>1223.25</v>
      </c>
      <c r="Q1823" s="2">
        <f>+VLOOKUP(Precio_diario_frutas[[#This Row],[Unidad de comercialización]],Codigos_kg[],2,0)</f>
        <v>8</v>
      </c>
    </row>
    <row r="1824" spans="1:17" ht="29" x14ac:dyDescent="0.35">
      <c r="A1824" s="8" t="s">
        <v>174</v>
      </c>
      <c r="B1824" s="3" t="str">
        <f>+VLOOKUP(A1824,Codigos_mercados_mayoristas[],2,0)</f>
        <v>Metropolitana</v>
      </c>
      <c r="C1824" s="12">
        <v>44153</v>
      </c>
      <c r="D1824" s="3">
        <f>+VLOOKUP(A1824,Codigos_mercados_mayoristas[],3,0)</f>
        <v>13</v>
      </c>
      <c r="E1824" s="3"/>
      <c r="F1824" s="3" t="str">
        <f>+VLOOKUP(G1824,Codigos_class_frutas[],2,0)</f>
        <v>Frutos de hueso (carozo)</v>
      </c>
      <c r="G1824" s="3" t="s">
        <v>665</v>
      </c>
      <c r="H1824" s="3" t="s">
        <v>760</v>
      </c>
      <c r="I1824" s="3" t="s">
        <v>13</v>
      </c>
      <c r="J1824" s="2">
        <v>165</v>
      </c>
      <c r="K1824" s="2">
        <v>8000</v>
      </c>
      <c r="L1824" s="2">
        <v>7500</v>
      </c>
      <c r="M1824" s="2">
        <v>7712</v>
      </c>
      <c r="N1824" s="3" t="s">
        <v>759</v>
      </c>
      <c r="O1824" s="9" t="s">
        <v>664</v>
      </c>
      <c r="P1824" s="2">
        <f>+Precio_diario_frutas[[#This Row],[Precio promedio ponderado]]/Q1824</f>
        <v>964</v>
      </c>
      <c r="Q1824" s="2">
        <f>+VLOOKUP(Precio_diario_frutas[[#This Row],[Unidad de comercialización]],Codigos_kg[],2,0)</f>
        <v>8</v>
      </c>
    </row>
    <row r="1825" spans="1:17" x14ac:dyDescent="0.35">
      <c r="A1825" s="8" t="s">
        <v>174</v>
      </c>
      <c r="B1825" s="3" t="str">
        <f>+VLOOKUP(A1825,Codigos_mercados_mayoristas[],2,0)</f>
        <v>Metropolitana</v>
      </c>
      <c r="C1825" s="12">
        <v>44153</v>
      </c>
      <c r="D1825" s="3">
        <f>+VLOOKUP(A1825,Codigos_mercados_mayoristas[],3,0)</f>
        <v>13</v>
      </c>
      <c r="E1825" s="3"/>
      <c r="F1825" s="3" t="str">
        <f>+VLOOKUP(G1825,Codigos_class_frutas[],2,0)</f>
        <v>Oleaginosos</v>
      </c>
      <c r="G1825" s="3" t="s">
        <v>225</v>
      </c>
      <c r="H1825" s="3" t="s">
        <v>226</v>
      </c>
      <c r="I1825" s="3" t="s">
        <v>200</v>
      </c>
      <c r="J1825" s="2">
        <v>220</v>
      </c>
      <c r="K1825" s="2">
        <v>3500</v>
      </c>
      <c r="L1825" s="2">
        <v>3400</v>
      </c>
      <c r="M1825" s="2">
        <v>3445</v>
      </c>
      <c r="N1825" s="3" t="s">
        <v>253</v>
      </c>
      <c r="O1825" s="9" t="s">
        <v>63</v>
      </c>
      <c r="P1825" s="2">
        <f>+Precio_diario_frutas[[#This Row],[Precio promedio ponderado]]/Q1825</f>
        <v>3445</v>
      </c>
      <c r="Q1825" s="2">
        <f>+VLOOKUP(Precio_diario_frutas[[#This Row],[Unidad de comercialización]],Codigos_kg[],2,0)</f>
        <v>1</v>
      </c>
    </row>
    <row r="1826" spans="1:17" x14ac:dyDescent="0.35">
      <c r="A1826" s="8" t="s">
        <v>174</v>
      </c>
      <c r="B1826" s="3" t="str">
        <f>+VLOOKUP(A1826,Codigos_mercados_mayoristas[],2,0)</f>
        <v>Metropolitana</v>
      </c>
      <c r="C1826" s="12">
        <v>44153</v>
      </c>
      <c r="D1826" s="3">
        <f>+VLOOKUP(A1826,Codigos_mercados_mayoristas[],3,0)</f>
        <v>13</v>
      </c>
      <c r="E1826" s="3"/>
      <c r="F1826" s="3" t="str">
        <f>+VLOOKUP(G1826,Codigos_class_frutas[],2,0)</f>
        <v>Oleaginosos</v>
      </c>
      <c r="G1826" s="3" t="s">
        <v>225</v>
      </c>
      <c r="H1826" s="3" t="s">
        <v>226</v>
      </c>
      <c r="I1826" s="3" t="s">
        <v>19</v>
      </c>
      <c r="J1826" s="2">
        <v>320</v>
      </c>
      <c r="K1826" s="2">
        <v>3300</v>
      </c>
      <c r="L1826" s="2">
        <v>3200</v>
      </c>
      <c r="M1826" s="2">
        <v>3256</v>
      </c>
      <c r="N1826" s="3" t="s">
        <v>253</v>
      </c>
      <c r="O1826" s="9" t="s">
        <v>63</v>
      </c>
      <c r="P1826" s="2">
        <f>+Precio_diario_frutas[[#This Row],[Precio promedio ponderado]]/Q1826</f>
        <v>3256</v>
      </c>
      <c r="Q1826" s="2">
        <f>+VLOOKUP(Precio_diario_frutas[[#This Row],[Unidad de comercialización]],Codigos_kg[],2,0)</f>
        <v>1</v>
      </c>
    </row>
    <row r="1827" spans="1:17" x14ac:dyDescent="0.35">
      <c r="A1827" s="8" t="s">
        <v>174</v>
      </c>
      <c r="B1827" s="3" t="str">
        <f>+VLOOKUP(A1827,Codigos_mercados_mayoristas[],2,0)</f>
        <v>Metropolitana</v>
      </c>
      <c r="C1827" s="12">
        <v>44153</v>
      </c>
      <c r="D1827" s="3">
        <f>+VLOOKUP(A1827,Codigos_mercados_mayoristas[],3,0)</f>
        <v>13</v>
      </c>
      <c r="E1827" s="3"/>
      <c r="F1827" s="3" t="str">
        <f>+VLOOKUP(G1827,Codigos_class_frutas[],2,0)</f>
        <v>Oleaginosos</v>
      </c>
      <c r="G1827" s="3" t="s">
        <v>225</v>
      </c>
      <c r="H1827" s="3" t="s">
        <v>226</v>
      </c>
      <c r="I1827" s="3" t="s">
        <v>13</v>
      </c>
      <c r="J1827" s="2">
        <v>260</v>
      </c>
      <c r="K1827" s="2">
        <v>3100</v>
      </c>
      <c r="L1827" s="2">
        <v>3000</v>
      </c>
      <c r="M1827" s="2">
        <v>3046</v>
      </c>
      <c r="N1827" s="3" t="s">
        <v>253</v>
      </c>
      <c r="O1827" s="9" t="s">
        <v>63</v>
      </c>
      <c r="P1827" s="2">
        <f>+Precio_diario_frutas[[#This Row],[Precio promedio ponderado]]/Q1827</f>
        <v>3046</v>
      </c>
      <c r="Q1827" s="2">
        <f>+VLOOKUP(Precio_diario_frutas[[#This Row],[Unidad de comercialización]],Codigos_kg[],2,0)</f>
        <v>1</v>
      </c>
    </row>
    <row r="1828" spans="1:17" x14ac:dyDescent="0.35">
      <c r="A1828" s="8" t="s">
        <v>174</v>
      </c>
      <c r="B1828" s="3" t="str">
        <f>+VLOOKUP(A1828,Codigos_mercados_mayoristas[],2,0)</f>
        <v>Metropolitana</v>
      </c>
      <c r="C1828" s="12">
        <v>44153</v>
      </c>
      <c r="D1828" s="3">
        <f>+VLOOKUP(A1828,Codigos_mercados_mayoristas[],3,0)</f>
        <v>13</v>
      </c>
      <c r="E1828" s="3"/>
      <c r="F1828" s="3" t="str">
        <f>+VLOOKUP(G1828,Codigos_class_frutas[],2,0)</f>
        <v>Oleaginosos</v>
      </c>
      <c r="G1828" s="3" t="s">
        <v>225</v>
      </c>
      <c r="H1828" s="3" t="s">
        <v>226</v>
      </c>
      <c r="I1828" s="3" t="s">
        <v>16</v>
      </c>
      <c r="J1828" s="2">
        <v>260</v>
      </c>
      <c r="K1828" s="2">
        <v>2800</v>
      </c>
      <c r="L1828" s="2">
        <v>2700</v>
      </c>
      <c r="M1828" s="2">
        <v>2758</v>
      </c>
      <c r="N1828" s="3" t="s">
        <v>253</v>
      </c>
      <c r="O1828" s="9" t="s">
        <v>63</v>
      </c>
      <c r="P1828" s="2">
        <f>+Precio_diario_frutas[[#This Row],[Precio promedio ponderado]]/Q1828</f>
        <v>2758</v>
      </c>
      <c r="Q1828" s="2">
        <f>+VLOOKUP(Precio_diario_frutas[[#This Row],[Unidad de comercialización]],Codigos_kg[],2,0)</f>
        <v>1</v>
      </c>
    </row>
    <row r="1829" spans="1:17" x14ac:dyDescent="0.35">
      <c r="A1829" s="8" t="s">
        <v>174</v>
      </c>
      <c r="B1829" s="3" t="str">
        <f>+VLOOKUP(A1829,Codigos_mercados_mayoristas[],2,0)</f>
        <v>Metropolitana</v>
      </c>
      <c r="C1829" s="12">
        <v>44153</v>
      </c>
      <c r="D1829" s="3">
        <f>+VLOOKUP(A1829,Codigos_mercados_mayoristas[],3,0)</f>
        <v>13</v>
      </c>
      <c r="E1829" s="3"/>
      <c r="F1829" s="3" t="str">
        <f>+VLOOKUP(G1829,Codigos_class_frutas[],2,0)</f>
        <v>Frutos de pepita</v>
      </c>
      <c r="G1829" s="3" t="s">
        <v>242</v>
      </c>
      <c r="H1829" s="3" t="s">
        <v>243</v>
      </c>
      <c r="I1829" s="3" t="s">
        <v>19</v>
      </c>
      <c r="J1829" s="2">
        <v>100</v>
      </c>
      <c r="K1829" s="2">
        <v>17000</v>
      </c>
      <c r="L1829" s="2">
        <v>16000</v>
      </c>
      <c r="M1829" s="2">
        <v>16600</v>
      </c>
      <c r="N1829" s="3" t="s">
        <v>761</v>
      </c>
      <c r="O1829" s="9" t="s">
        <v>118</v>
      </c>
      <c r="P1829" s="2">
        <f>+Precio_diario_frutas[[#This Row],[Precio promedio ponderado]]/Q1829</f>
        <v>830</v>
      </c>
      <c r="Q1829" s="2">
        <f>+VLOOKUP(Precio_diario_frutas[[#This Row],[Unidad de comercialización]],Codigos_kg[],2,0)</f>
        <v>20</v>
      </c>
    </row>
    <row r="1830" spans="1:17" x14ac:dyDescent="0.35">
      <c r="A1830" s="8" t="s">
        <v>174</v>
      </c>
      <c r="B1830" s="3" t="str">
        <f>+VLOOKUP(A1830,Codigos_mercados_mayoristas[],2,0)</f>
        <v>Metropolitana</v>
      </c>
      <c r="C1830" s="12">
        <v>44153</v>
      </c>
      <c r="D1830" s="3">
        <f>+VLOOKUP(A1830,Codigos_mercados_mayoristas[],3,0)</f>
        <v>13</v>
      </c>
      <c r="E1830" s="3"/>
      <c r="F1830" s="3" t="str">
        <f>+VLOOKUP(G1830,Codigos_class_frutas[],2,0)</f>
        <v>Tropicales y subtropicales</v>
      </c>
      <c r="G1830" s="3" t="s">
        <v>198</v>
      </c>
      <c r="H1830" s="3" t="s">
        <v>246</v>
      </c>
      <c r="I1830" s="3" t="s">
        <v>19</v>
      </c>
      <c r="J1830" s="2">
        <v>70</v>
      </c>
      <c r="K1830" s="2">
        <v>21000</v>
      </c>
      <c r="L1830" s="2">
        <v>20000</v>
      </c>
      <c r="M1830" s="2">
        <v>20357</v>
      </c>
      <c r="N1830" s="3" t="s">
        <v>25</v>
      </c>
      <c r="O1830" s="9" t="s">
        <v>206</v>
      </c>
      <c r="P1830" s="2">
        <f>+Precio_diario_frutas[[#This Row],[Precio promedio ponderado]]/Q1830</f>
        <v>1696.4166666666667</v>
      </c>
      <c r="Q1830" s="2">
        <f>+VLOOKUP(Precio_diario_frutas[[#This Row],[Unidad de comercialización]],Codigos_kg[],2,0)</f>
        <v>12</v>
      </c>
    </row>
    <row r="1831" spans="1:17" x14ac:dyDescent="0.35">
      <c r="A1831" s="8" t="s">
        <v>174</v>
      </c>
      <c r="B1831" s="3" t="str">
        <f>+VLOOKUP(A1831,Codigos_mercados_mayoristas[],2,0)</f>
        <v>Metropolitana</v>
      </c>
      <c r="C1831" s="12">
        <v>44153</v>
      </c>
      <c r="D1831" s="3">
        <f>+VLOOKUP(A1831,Codigos_mercados_mayoristas[],3,0)</f>
        <v>13</v>
      </c>
      <c r="E1831" s="3"/>
      <c r="F1831" s="3" t="str">
        <f>+VLOOKUP(G1831,Codigos_class_frutas[],2,0)</f>
        <v>Tropicales y subtropicales</v>
      </c>
      <c r="G1831" s="3" t="s">
        <v>198</v>
      </c>
      <c r="H1831" s="3" t="s">
        <v>246</v>
      </c>
      <c r="I1831" s="3" t="s">
        <v>13</v>
      </c>
      <c r="J1831" s="2">
        <v>55</v>
      </c>
      <c r="K1831" s="2">
        <v>21000</v>
      </c>
      <c r="L1831" s="2">
        <v>20000</v>
      </c>
      <c r="M1831" s="2">
        <v>20545</v>
      </c>
      <c r="N1831" s="3" t="s">
        <v>202</v>
      </c>
      <c r="O1831" s="9" t="s">
        <v>206</v>
      </c>
      <c r="P1831" s="2">
        <f>+Precio_diario_frutas[[#This Row],[Precio promedio ponderado]]/Q1831</f>
        <v>1467.5</v>
      </c>
      <c r="Q1831" s="2">
        <f>+VLOOKUP(Precio_diario_frutas[[#This Row],[Unidad de comercialización]],Codigos_kg[],2,0)</f>
        <v>14</v>
      </c>
    </row>
    <row r="1832" spans="1:17" x14ac:dyDescent="0.35">
      <c r="A1832" s="8" t="s">
        <v>174</v>
      </c>
      <c r="B1832" s="3" t="str">
        <f>+VLOOKUP(A1832,Codigos_mercados_mayoristas[],2,0)</f>
        <v>Metropolitana</v>
      </c>
      <c r="C1832" s="12">
        <v>44153</v>
      </c>
      <c r="D1832" s="3">
        <f>+VLOOKUP(A1832,Codigos_mercados_mayoristas[],3,0)</f>
        <v>13</v>
      </c>
      <c r="E1832" s="3"/>
      <c r="F1832" s="3" t="str">
        <f>+VLOOKUP(G1832,Codigos_class_frutas[],2,0)</f>
        <v>Tropicales y subtropicales</v>
      </c>
      <c r="G1832" s="3" t="s">
        <v>198</v>
      </c>
      <c r="H1832" s="3" t="s">
        <v>246</v>
      </c>
      <c r="I1832" s="3" t="s">
        <v>16</v>
      </c>
      <c r="J1832" s="2">
        <v>55</v>
      </c>
      <c r="K1832" s="2">
        <v>21000</v>
      </c>
      <c r="L1832" s="2">
        <v>20000</v>
      </c>
      <c r="M1832" s="2">
        <v>20364</v>
      </c>
      <c r="N1832" s="3" t="s">
        <v>203</v>
      </c>
      <c r="O1832" s="9" t="s">
        <v>206</v>
      </c>
      <c r="P1832" s="2">
        <f>+Precio_diario_frutas[[#This Row],[Precio promedio ponderado]]/Q1832</f>
        <v>1272.75</v>
      </c>
      <c r="Q1832" s="2">
        <f>+VLOOKUP(Precio_diario_frutas[[#This Row],[Unidad de comercialización]],Codigos_kg[],2,0)</f>
        <v>16</v>
      </c>
    </row>
    <row r="1833" spans="1:17" x14ac:dyDescent="0.35">
      <c r="A1833" s="8" t="s">
        <v>174</v>
      </c>
      <c r="B1833" s="3" t="str">
        <f>+VLOOKUP(A1833,Codigos_mercados_mayoristas[],2,0)</f>
        <v>Metropolitana</v>
      </c>
      <c r="C1833" s="12">
        <v>44153</v>
      </c>
      <c r="D1833" s="3">
        <f>+VLOOKUP(A1833,Codigos_mercados_mayoristas[],3,0)</f>
        <v>13</v>
      </c>
      <c r="E1833" s="3"/>
      <c r="F1833" s="3" t="str">
        <f>+VLOOKUP(G1833,Codigos_class_frutas[],2,0)</f>
        <v>Tropicales y subtropicales</v>
      </c>
      <c r="G1833" s="3" t="s">
        <v>204</v>
      </c>
      <c r="H1833" s="3" t="s">
        <v>12</v>
      </c>
      <c r="I1833" s="3" t="s">
        <v>205</v>
      </c>
      <c r="J1833" s="2">
        <v>580</v>
      </c>
      <c r="K1833" s="2">
        <v>16000</v>
      </c>
      <c r="L1833" s="2">
        <v>15000</v>
      </c>
      <c r="M1833" s="2">
        <v>15655</v>
      </c>
      <c r="N1833" s="3" t="s">
        <v>147</v>
      </c>
      <c r="O1833" s="9" t="s">
        <v>206</v>
      </c>
      <c r="P1833" s="2">
        <f>+Precio_diario_frutas[[#This Row],[Precio promedio ponderado]]/Q1833</f>
        <v>782.75</v>
      </c>
      <c r="Q1833" s="2">
        <f>+VLOOKUP(Precio_diario_frutas[[#This Row],[Unidad de comercialización]],Codigos_kg[],2,0)</f>
        <v>20</v>
      </c>
    </row>
    <row r="1834" spans="1:17" x14ac:dyDescent="0.35">
      <c r="A1834" s="8" t="s">
        <v>174</v>
      </c>
      <c r="B1834" s="11" t="str">
        <f>+VLOOKUP(A1834,Codigos_mercados_mayoristas[],2,0)</f>
        <v>Metropolitana</v>
      </c>
      <c r="C1834" s="12">
        <v>44153</v>
      </c>
      <c r="D1834" s="11">
        <f>+VLOOKUP(A1834,Codigos_mercados_mayoristas[],3,0)</f>
        <v>13</v>
      </c>
      <c r="E1834" s="11"/>
      <c r="F1834" s="11" t="str">
        <f>+VLOOKUP(G1834,Codigos_class_frutas[],2,0)</f>
        <v>Tropicales y subtropicales</v>
      </c>
      <c r="G1834" s="11" t="s">
        <v>204</v>
      </c>
      <c r="H1834" s="11" t="s">
        <v>12</v>
      </c>
      <c r="I1834" s="11" t="s">
        <v>255</v>
      </c>
      <c r="J1834" s="13">
        <v>1680</v>
      </c>
      <c r="K1834" s="13">
        <v>18000</v>
      </c>
      <c r="L1834" s="13">
        <v>17000</v>
      </c>
      <c r="M1834" s="13">
        <v>17548</v>
      </c>
      <c r="N1834" s="11" t="s">
        <v>147</v>
      </c>
      <c r="O1834" s="14" t="s">
        <v>206</v>
      </c>
      <c r="P1834" s="2">
        <f>+Precio_diario_frutas[[#This Row],[Precio promedio ponderado]]/Q1834</f>
        <v>877.4</v>
      </c>
      <c r="Q1834" s="2">
        <f>+VLOOKUP(Precio_diario_frutas[[#This Row],[Unidad de comercialización]],Codigos_kg[],2,0)</f>
        <v>20</v>
      </c>
    </row>
    <row r="1835" spans="1:17" x14ac:dyDescent="0.35">
      <c r="A1835" s="8" t="s">
        <v>134</v>
      </c>
      <c r="B1835" s="3" t="str">
        <f>+VLOOKUP(A1835,Codigos_mercados_mayoristas[],2,0)</f>
        <v>Maule</v>
      </c>
      <c r="C1835" s="12">
        <v>44153</v>
      </c>
      <c r="D1835" s="3">
        <f>+VLOOKUP(A1835,Codigos_mercados_mayoristas[],3,0)</f>
        <v>7</v>
      </c>
      <c r="E1835" s="3"/>
      <c r="F1835" s="3" t="str">
        <f>+VLOOKUP(G1835,Codigos_class_frutas[],2,0)</f>
        <v>Berries</v>
      </c>
      <c r="G1835" s="32" t="s">
        <v>207</v>
      </c>
      <c r="H1835" s="32" t="s">
        <v>12</v>
      </c>
      <c r="I1835" s="32" t="s">
        <v>13</v>
      </c>
      <c r="J1835" s="33">
        <v>60</v>
      </c>
      <c r="K1835" s="33">
        <v>4000</v>
      </c>
      <c r="L1835" s="33">
        <v>4000</v>
      </c>
      <c r="M1835" s="33">
        <v>4000</v>
      </c>
      <c r="N1835" s="32" t="s">
        <v>208</v>
      </c>
      <c r="O1835" s="34" t="s">
        <v>125</v>
      </c>
      <c r="P1835" s="2">
        <f>+Precio_diario_frutas[[#This Row],[Precio promedio ponderado]]/Q1835</f>
        <v>2000</v>
      </c>
      <c r="Q1835" s="33">
        <f>+VLOOKUP(Precio_diario_frutas[[#This Row],[Unidad de comercialización]],Codigos_kg[],2,0)</f>
        <v>2</v>
      </c>
    </row>
    <row r="1836" spans="1:17" x14ac:dyDescent="0.35">
      <c r="A1836" s="8" t="s">
        <v>134</v>
      </c>
      <c r="B1836" s="3" t="str">
        <f>+VLOOKUP(A1836,Codigos_mercados_mayoristas[],2,0)</f>
        <v>Maule</v>
      </c>
      <c r="C1836" s="12">
        <v>44153</v>
      </c>
      <c r="D1836" s="3">
        <f>+VLOOKUP(A1836,Codigos_mercados_mayoristas[],3,0)</f>
        <v>7</v>
      </c>
      <c r="E1836" s="3"/>
      <c r="F1836" s="3" t="str">
        <f>+VLOOKUP(G1836,Codigos_class_frutas[],2,0)</f>
        <v>Frutos de hueso (carozo)</v>
      </c>
      <c r="G1836" s="32" t="s">
        <v>281</v>
      </c>
      <c r="H1836" s="32" t="s">
        <v>282</v>
      </c>
      <c r="I1836" s="32" t="s">
        <v>19</v>
      </c>
      <c r="J1836" s="33">
        <v>120</v>
      </c>
      <c r="K1836" s="33">
        <v>15000</v>
      </c>
      <c r="L1836" s="33">
        <v>15000</v>
      </c>
      <c r="M1836" s="33">
        <v>15000</v>
      </c>
      <c r="N1836" s="32" t="s">
        <v>37</v>
      </c>
      <c r="O1836" s="34" t="s">
        <v>252</v>
      </c>
      <c r="P1836" s="2">
        <f>+Precio_diario_frutas[[#This Row],[Precio promedio ponderado]]/Q1836</f>
        <v>1500</v>
      </c>
      <c r="Q1836" s="33">
        <f>+VLOOKUP(Precio_diario_frutas[[#This Row],[Unidad de comercialización]],Codigos_kg[],2,0)</f>
        <v>10</v>
      </c>
    </row>
    <row r="1837" spans="1:17" x14ac:dyDescent="0.35">
      <c r="A1837" s="8" t="s">
        <v>134</v>
      </c>
      <c r="B1837" s="3" t="str">
        <f>+VLOOKUP(A1837,Codigos_mercados_mayoristas[],2,0)</f>
        <v>Maule</v>
      </c>
      <c r="C1837" s="12">
        <v>44153</v>
      </c>
      <c r="D1837" s="3">
        <f>+VLOOKUP(A1837,Codigos_mercados_mayoristas[],3,0)</f>
        <v>7</v>
      </c>
      <c r="E1837" s="3"/>
      <c r="F1837" s="3" t="str">
        <f>+VLOOKUP(G1837,Codigos_class_frutas[],2,0)</f>
        <v>Frutos de hueso (carozo)</v>
      </c>
      <c r="G1837" s="32" t="s">
        <v>281</v>
      </c>
      <c r="H1837" s="32" t="s">
        <v>693</v>
      </c>
      <c r="I1837" s="32" t="s">
        <v>19</v>
      </c>
      <c r="J1837" s="33">
        <v>120</v>
      </c>
      <c r="K1837" s="33">
        <v>15000</v>
      </c>
      <c r="L1837" s="33">
        <v>15000</v>
      </c>
      <c r="M1837" s="33">
        <v>15000</v>
      </c>
      <c r="N1837" s="32" t="s">
        <v>37</v>
      </c>
      <c r="O1837" s="34" t="s">
        <v>252</v>
      </c>
      <c r="P1837" s="2">
        <f>+Precio_diario_frutas[[#This Row],[Precio promedio ponderado]]/Q1837</f>
        <v>1500</v>
      </c>
      <c r="Q1837" s="33">
        <f>+VLOOKUP(Precio_diario_frutas[[#This Row],[Unidad de comercialización]],Codigos_kg[],2,0)</f>
        <v>10</v>
      </c>
    </row>
    <row r="1838" spans="1:17" x14ac:dyDescent="0.35">
      <c r="A1838" s="8" t="s">
        <v>134</v>
      </c>
      <c r="B1838" s="3" t="str">
        <f>+VLOOKUP(A1838,Codigos_mercados_mayoristas[],2,0)</f>
        <v>Maule</v>
      </c>
      <c r="C1838" s="12">
        <v>44153</v>
      </c>
      <c r="D1838" s="3">
        <f>+VLOOKUP(A1838,Codigos_mercados_mayoristas[],3,0)</f>
        <v>7</v>
      </c>
      <c r="E1838" s="3"/>
      <c r="F1838" s="3" t="str">
        <f>+VLOOKUP(G1838,Codigos_class_frutas[],2,0)</f>
        <v>Frutos de hueso (carozo)</v>
      </c>
      <c r="G1838" s="32" t="s">
        <v>281</v>
      </c>
      <c r="H1838" s="32" t="s">
        <v>693</v>
      </c>
      <c r="I1838" s="32" t="s">
        <v>13</v>
      </c>
      <c r="J1838" s="33">
        <v>100</v>
      </c>
      <c r="K1838" s="33">
        <v>13000</v>
      </c>
      <c r="L1838" s="33">
        <v>13000</v>
      </c>
      <c r="M1838" s="33">
        <v>13000</v>
      </c>
      <c r="N1838" s="32" t="s">
        <v>37</v>
      </c>
      <c r="O1838" s="34" t="s">
        <v>252</v>
      </c>
      <c r="P1838" s="2">
        <f>+Precio_diario_frutas[[#This Row],[Precio promedio ponderado]]/Q1838</f>
        <v>1300</v>
      </c>
      <c r="Q1838" s="33">
        <f>+VLOOKUP(Precio_diario_frutas[[#This Row],[Unidad de comercialización]],Codigos_kg[],2,0)</f>
        <v>10</v>
      </c>
    </row>
    <row r="1839" spans="1:17" x14ac:dyDescent="0.35">
      <c r="A1839" s="8" t="s">
        <v>134</v>
      </c>
      <c r="B1839" s="3" t="str">
        <f>+VLOOKUP(A1839,Codigos_mercados_mayoristas[],2,0)</f>
        <v>Maule</v>
      </c>
      <c r="C1839" s="12">
        <v>44153</v>
      </c>
      <c r="D1839" s="3">
        <f>+VLOOKUP(A1839,Codigos_mercados_mayoristas[],3,0)</f>
        <v>7</v>
      </c>
      <c r="E1839" s="3"/>
      <c r="F1839" s="3" t="str">
        <f>+VLOOKUP(G1839,Codigos_class_frutas[],2,0)</f>
        <v>Otros</v>
      </c>
      <c r="G1839" s="32" t="s">
        <v>209</v>
      </c>
      <c r="H1839" s="32" t="s">
        <v>210</v>
      </c>
      <c r="I1839" s="32" t="s">
        <v>200</v>
      </c>
      <c r="J1839" s="33">
        <v>100</v>
      </c>
      <c r="K1839" s="33">
        <v>18000</v>
      </c>
      <c r="L1839" s="33">
        <v>18000</v>
      </c>
      <c r="M1839" s="33">
        <v>18000</v>
      </c>
      <c r="N1839" s="32" t="s">
        <v>220</v>
      </c>
      <c r="O1839" s="34" t="s">
        <v>45</v>
      </c>
      <c r="P1839" s="2">
        <f>+Precio_diario_frutas[[#This Row],[Precio promedio ponderado]]/Q1839</f>
        <v>1800</v>
      </c>
      <c r="Q1839" s="33">
        <f>+VLOOKUP(Precio_diario_frutas[[#This Row],[Unidad de comercialización]],Codigos_kg[],2,0)</f>
        <v>10</v>
      </c>
    </row>
    <row r="1840" spans="1:17" x14ac:dyDescent="0.35">
      <c r="A1840" s="8" t="s">
        <v>134</v>
      </c>
      <c r="B1840" s="3" t="str">
        <f>+VLOOKUP(A1840,Codigos_mercados_mayoristas[],2,0)</f>
        <v>Maule</v>
      </c>
      <c r="C1840" s="12">
        <v>44153</v>
      </c>
      <c r="D1840" s="3">
        <f>+VLOOKUP(A1840,Codigos_mercados_mayoristas[],3,0)</f>
        <v>7</v>
      </c>
      <c r="E1840" s="3"/>
      <c r="F1840" s="3" t="str">
        <f>+VLOOKUP(G1840,Codigos_class_frutas[],2,0)</f>
        <v>Otros</v>
      </c>
      <c r="G1840" s="32" t="s">
        <v>209</v>
      </c>
      <c r="H1840" s="32" t="s">
        <v>210</v>
      </c>
      <c r="I1840" s="32" t="s">
        <v>19</v>
      </c>
      <c r="J1840" s="33">
        <v>70</v>
      </c>
      <c r="K1840" s="33">
        <v>17000</v>
      </c>
      <c r="L1840" s="33">
        <v>17000</v>
      </c>
      <c r="M1840" s="33">
        <v>17000</v>
      </c>
      <c r="N1840" s="32" t="s">
        <v>220</v>
      </c>
      <c r="O1840" s="34" t="s">
        <v>45</v>
      </c>
      <c r="P1840" s="2">
        <f>+Precio_diario_frutas[[#This Row],[Precio promedio ponderado]]/Q1840</f>
        <v>1700</v>
      </c>
      <c r="Q1840" s="33">
        <f>+VLOOKUP(Precio_diario_frutas[[#This Row],[Unidad de comercialización]],Codigos_kg[],2,0)</f>
        <v>10</v>
      </c>
    </row>
    <row r="1841" spans="1:17" x14ac:dyDescent="0.35">
      <c r="A1841" s="8" t="s">
        <v>134</v>
      </c>
      <c r="B1841" s="3" t="str">
        <f>+VLOOKUP(A1841,Codigos_mercados_mayoristas[],2,0)</f>
        <v>Maule</v>
      </c>
      <c r="C1841" s="12">
        <v>44153</v>
      </c>
      <c r="D1841" s="3">
        <f>+VLOOKUP(A1841,Codigos_mercados_mayoristas[],3,0)</f>
        <v>7</v>
      </c>
      <c r="E1841" s="3"/>
      <c r="F1841" s="3" t="str">
        <f>+VLOOKUP(G1841,Codigos_class_frutas[],2,0)</f>
        <v>Frutos de hueso (carozo)</v>
      </c>
      <c r="G1841" s="32" t="s">
        <v>669</v>
      </c>
      <c r="H1841" s="32" t="s">
        <v>762</v>
      </c>
      <c r="I1841" s="32" t="s">
        <v>13</v>
      </c>
      <c r="J1841" s="33">
        <v>120</v>
      </c>
      <c r="K1841" s="33">
        <v>15000</v>
      </c>
      <c r="L1841" s="33">
        <v>15000</v>
      </c>
      <c r="M1841" s="33">
        <v>15000</v>
      </c>
      <c r="N1841" s="32" t="s">
        <v>37</v>
      </c>
      <c r="O1841" s="34" t="s">
        <v>45</v>
      </c>
      <c r="P1841" s="2">
        <f>+Precio_diario_frutas[[#This Row],[Precio promedio ponderado]]/Q1841</f>
        <v>1500</v>
      </c>
      <c r="Q1841" s="33">
        <f>+VLOOKUP(Precio_diario_frutas[[#This Row],[Unidad de comercialización]],Codigos_kg[],2,0)</f>
        <v>10</v>
      </c>
    </row>
    <row r="1842" spans="1:17" x14ac:dyDescent="0.35">
      <c r="A1842" s="8" t="s">
        <v>134</v>
      </c>
      <c r="B1842" s="3" t="str">
        <f>+VLOOKUP(A1842,Codigos_mercados_mayoristas[],2,0)</f>
        <v>Maule</v>
      </c>
      <c r="C1842" s="12">
        <v>44153</v>
      </c>
      <c r="D1842" s="3">
        <f>+VLOOKUP(A1842,Codigos_mercados_mayoristas[],3,0)</f>
        <v>7</v>
      </c>
      <c r="E1842" s="3"/>
      <c r="F1842" s="3" t="str">
        <f>+VLOOKUP(G1842,Codigos_class_frutas[],2,0)</f>
        <v>Frutos de hueso (carozo)</v>
      </c>
      <c r="G1842" s="32" t="s">
        <v>277</v>
      </c>
      <c r="H1842" s="32" t="s">
        <v>278</v>
      </c>
      <c r="I1842" s="32" t="s">
        <v>19</v>
      </c>
      <c r="J1842" s="33">
        <v>240</v>
      </c>
      <c r="K1842" s="33">
        <v>14000</v>
      </c>
      <c r="L1842" s="33">
        <v>14000</v>
      </c>
      <c r="M1842" s="33">
        <v>14000</v>
      </c>
      <c r="N1842" s="32" t="s">
        <v>261</v>
      </c>
      <c r="O1842" s="34" t="s">
        <v>45</v>
      </c>
      <c r="P1842" s="2">
        <f>+Precio_diario_frutas[[#This Row],[Precio promedio ponderado]]/Q1842</f>
        <v>933.33333333333337</v>
      </c>
      <c r="Q1842" s="33">
        <f>+VLOOKUP(Precio_diario_frutas[[#This Row],[Unidad de comercialización]],Codigos_kg[],2,0)</f>
        <v>15</v>
      </c>
    </row>
    <row r="1843" spans="1:17" x14ac:dyDescent="0.35">
      <c r="A1843" s="8" t="s">
        <v>134</v>
      </c>
      <c r="B1843" s="3" t="str">
        <f>+VLOOKUP(A1843,Codigos_mercados_mayoristas[],2,0)</f>
        <v>Maule</v>
      </c>
      <c r="C1843" s="12">
        <v>44153</v>
      </c>
      <c r="D1843" s="3">
        <f>+VLOOKUP(A1843,Codigos_mercados_mayoristas[],3,0)</f>
        <v>7</v>
      </c>
      <c r="E1843" s="3"/>
      <c r="F1843" s="3" t="str">
        <f>+VLOOKUP(G1843,Codigos_class_frutas[],2,0)</f>
        <v>Frutos de hueso (carozo)</v>
      </c>
      <c r="G1843" s="32" t="s">
        <v>277</v>
      </c>
      <c r="H1843" s="32" t="s">
        <v>278</v>
      </c>
      <c r="I1843" s="32" t="s">
        <v>19</v>
      </c>
      <c r="J1843" s="33">
        <v>100</v>
      </c>
      <c r="K1843" s="33">
        <v>15000</v>
      </c>
      <c r="L1843" s="33">
        <v>15000</v>
      </c>
      <c r="M1843" s="33">
        <v>15000</v>
      </c>
      <c r="N1843" s="32" t="s">
        <v>251</v>
      </c>
      <c r="O1843" s="34" t="s">
        <v>123</v>
      </c>
      <c r="P1843" s="2">
        <f>+Precio_diario_frutas[[#This Row],[Precio promedio ponderado]]/Q1843</f>
        <v>1000</v>
      </c>
      <c r="Q1843" s="33">
        <f>+VLOOKUP(Precio_diario_frutas[[#This Row],[Unidad de comercialización]],Codigos_kg[],2,0)</f>
        <v>15</v>
      </c>
    </row>
    <row r="1844" spans="1:17" x14ac:dyDescent="0.35">
      <c r="A1844" s="8" t="s">
        <v>134</v>
      </c>
      <c r="B1844" s="3" t="str">
        <f>+VLOOKUP(A1844,Codigos_mercados_mayoristas[],2,0)</f>
        <v>Maule</v>
      </c>
      <c r="C1844" s="12">
        <v>44153</v>
      </c>
      <c r="D1844" s="3">
        <f>+VLOOKUP(A1844,Codigos_mercados_mayoristas[],3,0)</f>
        <v>7</v>
      </c>
      <c r="E1844" s="3"/>
      <c r="F1844" s="3" t="str">
        <f>+VLOOKUP(G1844,Codigos_class_frutas[],2,0)</f>
        <v>Frutos de hueso (carozo)</v>
      </c>
      <c r="G1844" s="32" t="s">
        <v>277</v>
      </c>
      <c r="H1844" s="32" t="s">
        <v>278</v>
      </c>
      <c r="I1844" s="32" t="s">
        <v>13</v>
      </c>
      <c r="J1844" s="33">
        <v>70</v>
      </c>
      <c r="K1844" s="33">
        <v>12000</v>
      </c>
      <c r="L1844" s="33">
        <v>12000</v>
      </c>
      <c r="M1844" s="33">
        <v>12000</v>
      </c>
      <c r="N1844" s="32" t="s">
        <v>251</v>
      </c>
      <c r="O1844" s="34" t="s">
        <v>123</v>
      </c>
      <c r="P1844" s="2">
        <f>+Precio_diario_frutas[[#This Row],[Precio promedio ponderado]]/Q1844</f>
        <v>800</v>
      </c>
      <c r="Q1844" s="33">
        <f>+VLOOKUP(Precio_diario_frutas[[#This Row],[Unidad de comercialización]],Codigos_kg[],2,0)</f>
        <v>15</v>
      </c>
    </row>
    <row r="1845" spans="1:17" x14ac:dyDescent="0.35">
      <c r="A1845" s="8" t="s">
        <v>134</v>
      </c>
      <c r="B1845" s="3" t="str">
        <f>+VLOOKUP(A1845,Codigos_mercados_mayoristas[],2,0)</f>
        <v>Maule</v>
      </c>
      <c r="C1845" s="12">
        <v>44153</v>
      </c>
      <c r="D1845" s="3">
        <f>+VLOOKUP(A1845,Codigos_mercados_mayoristas[],3,0)</f>
        <v>7</v>
      </c>
      <c r="E1845" s="3"/>
      <c r="F1845" s="3" t="str">
        <f>+VLOOKUP(G1845,Codigos_class_frutas[],2,0)</f>
        <v>Berries</v>
      </c>
      <c r="G1845" s="32" t="s">
        <v>212</v>
      </c>
      <c r="H1845" s="32" t="s">
        <v>12</v>
      </c>
      <c r="I1845" s="32" t="s">
        <v>200</v>
      </c>
      <c r="J1845" s="33">
        <v>600</v>
      </c>
      <c r="K1845" s="33">
        <v>9000</v>
      </c>
      <c r="L1845" s="33">
        <v>9000</v>
      </c>
      <c r="M1845" s="33">
        <v>9000</v>
      </c>
      <c r="N1845" s="32" t="s">
        <v>213</v>
      </c>
      <c r="O1845" s="34" t="s">
        <v>155</v>
      </c>
      <c r="P1845" s="2">
        <f>+Precio_diario_frutas[[#This Row],[Precio promedio ponderado]]/Q1845</f>
        <v>1285.7142857142858</v>
      </c>
      <c r="Q1845" s="33">
        <f>+VLOOKUP(Precio_diario_frutas[[#This Row],[Unidad de comercialización]],Codigos_kg[],2,0)</f>
        <v>7</v>
      </c>
    </row>
    <row r="1846" spans="1:17" x14ac:dyDescent="0.35">
      <c r="A1846" s="8" t="s">
        <v>134</v>
      </c>
      <c r="B1846" s="3" t="str">
        <f>+VLOOKUP(A1846,Codigos_mercados_mayoristas[],2,0)</f>
        <v>Maule</v>
      </c>
      <c r="C1846" s="12">
        <v>44153</v>
      </c>
      <c r="D1846" s="3">
        <f>+VLOOKUP(A1846,Codigos_mercados_mayoristas[],3,0)</f>
        <v>7</v>
      </c>
      <c r="E1846" s="3"/>
      <c r="F1846" s="3" t="str">
        <f>+VLOOKUP(G1846,Codigos_class_frutas[],2,0)</f>
        <v>Berries</v>
      </c>
      <c r="G1846" s="32" t="s">
        <v>212</v>
      </c>
      <c r="H1846" s="32" t="s">
        <v>12</v>
      </c>
      <c r="I1846" s="32" t="s">
        <v>200</v>
      </c>
      <c r="J1846" s="33">
        <v>300</v>
      </c>
      <c r="K1846" s="33">
        <v>9000</v>
      </c>
      <c r="L1846" s="33">
        <v>9000</v>
      </c>
      <c r="M1846" s="33">
        <v>9000</v>
      </c>
      <c r="N1846" s="32" t="s">
        <v>678</v>
      </c>
      <c r="O1846" s="34" t="s">
        <v>109</v>
      </c>
      <c r="P1846" s="2">
        <f>+Precio_diario_frutas[[#This Row],[Precio promedio ponderado]]/Q1846</f>
        <v>1285.7142857142858</v>
      </c>
      <c r="Q1846" s="33">
        <f>+VLOOKUP(Precio_diario_frutas[[#This Row],[Unidad de comercialización]],Codigos_kg[],2,0)</f>
        <v>7</v>
      </c>
    </row>
    <row r="1847" spans="1:17" x14ac:dyDescent="0.35">
      <c r="A1847" s="8" t="s">
        <v>134</v>
      </c>
      <c r="B1847" s="3" t="str">
        <f>+VLOOKUP(A1847,Codigos_mercados_mayoristas[],2,0)</f>
        <v>Maule</v>
      </c>
      <c r="C1847" s="12">
        <v>44153</v>
      </c>
      <c r="D1847" s="3">
        <f>+VLOOKUP(A1847,Codigos_mercados_mayoristas[],3,0)</f>
        <v>7</v>
      </c>
      <c r="E1847" s="3"/>
      <c r="F1847" s="3" t="str">
        <f>+VLOOKUP(G1847,Codigos_class_frutas[],2,0)</f>
        <v>Berries</v>
      </c>
      <c r="G1847" s="32" t="s">
        <v>212</v>
      </c>
      <c r="H1847" s="32" t="s">
        <v>12</v>
      </c>
      <c r="I1847" s="32" t="s">
        <v>19</v>
      </c>
      <c r="J1847" s="33">
        <v>420</v>
      </c>
      <c r="K1847" s="33">
        <v>8000</v>
      </c>
      <c r="L1847" s="33">
        <v>7500</v>
      </c>
      <c r="M1847" s="33">
        <v>7619</v>
      </c>
      <c r="N1847" s="32" t="s">
        <v>213</v>
      </c>
      <c r="O1847" s="34" t="s">
        <v>155</v>
      </c>
      <c r="P1847" s="2">
        <f>+Precio_diario_frutas[[#This Row],[Precio promedio ponderado]]/Q1847</f>
        <v>1088.4285714285713</v>
      </c>
      <c r="Q1847" s="33">
        <f>+VLOOKUP(Precio_diario_frutas[[#This Row],[Unidad de comercialización]],Codigos_kg[],2,0)</f>
        <v>7</v>
      </c>
    </row>
    <row r="1848" spans="1:17" x14ac:dyDescent="0.35">
      <c r="A1848" s="8" t="s">
        <v>134</v>
      </c>
      <c r="B1848" s="3" t="str">
        <f>+VLOOKUP(A1848,Codigos_mercados_mayoristas[],2,0)</f>
        <v>Maule</v>
      </c>
      <c r="C1848" s="12">
        <v>44153</v>
      </c>
      <c r="D1848" s="3">
        <f>+VLOOKUP(A1848,Codigos_mercados_mayoristas[],3,0)</f>
        <v>7</v>
      </c>
      <c r="E1848" s="3"/>
      <c r="F1848" s="3" t="str">
        <f>+VLOOKUP(G1848,Codigos_class_frutas[],2,0)</f>
        <v>Berries</v>
      </c>
      <c r="G1848" s="32" t="s">
        <v>212</v>
      </c>
      <c r="H1848" s="32" t="s">
        <v>12</v>
      </c>
      <c r="I1848" s="32" t="s">
        <v>19</v>
      </c>
      <c r="J1848" s="33">
        <v>150</v>
      </c>
      <c r="K1848" s="33">
        <v>8000</v>
      </c>
      <c r="L1848" s="33">
        <v>8000</v>
      </c>
      <c r="M1848" s="33">
        <v>8000</v>
      </c>
      <c r="N1848" s="32" t="s">
        <v>678</v>
      </c>
      <c r="O1848" s="34" t="s">
        <v>109</v>
      </c>
      <c r="P1848" s="2">
        <f>+Precio_diario_frutas[[#This Row],[Precio promedio ponderado]]/Q1848</f>
        <v>1142.8571428571429</v>
      </c>
      <c r="Q1848" s="33">
        <f>+VLOOKUP(Precio_diario_frutas[[#This Row],[Unidad de comercialización]],Codigos_kg[],2,0)</f>
        <v>7</v>
      </c>
    </row>
    <row r="1849" spans="1:17" x14ac:dyDescent="0.35">
      <c r="A1849" s="8" t="s">
        <v>134</v>
      </c>
      <c r="B1849" s="3" t="str">
        <f>+VLOOKUP(A1849,Codigos_mercados_mayoristas[],2,0)</f>
        <v>Maule</v>
      </c>
      <c r="C1849" s="12">
        <v>44153</v>
      </c>
      <c r="D1849" s="3">
        <f>+VLOOKUP(A1849,Codigos_mercados_mayoristas[],3,0)</f>
        <v>7</v>
      </c>
      <c r="E1849" s="3"/>
      <c r="F1849" s="3" t="str">
        <f>+VLOOKUP(G1849,Codigos_class_frutas[],2,0)</f>
        <v>Cítricos</v>
      </c>
      <c r="G1849" s="32" t="s">
        <v>214</v>
      </c>
      <c r="H1849" s="32" t="s">
        <v>12</v>
      </c>
      <c r="I1849" s="32" t="s">
        <v>215</v>
      </c>
      <c r="J1849" s="33">
        <v>600</v>
      </c>
      <c r="K1849" s="33">
        <v>7000</v>
      </c>
      <c r="L1849" s="33">
        <v>7000</v>
      </c>
      <c r="M1849" s="33">
        <v>7000</v>
      </c>
      <c r="N1849" s="32" t="s">
        <v>259</v>
      </c>
      <c r="O1849" s="34" t="s">
        <v>155</v>
      </c>
      <c r="P1849" s="2">
        <f>+Precio_diario_frutas[[#This Row],[Precio promedio ponderado]]/Q1849</f>
        <v>500</v>
      </c>
      <c r="Q1849" s="33">
        <f>+VLOOKUP(Precio_diario_frutas[[#This Row],[Unidad de comercialización]],Codigos_kg[],2,0)</f>
        <v>14</v>
      </c>
    </row>
    <row r="1850" spans="1:17" x14ac:dyDescent="0.35">
      <c r="A1850" s="8" t="s">
        <v>134</v>
      </c>
      <c r="B1850" s="3" t="str">
        <f>+VLOOKUP(A1850,Codigos_mercados_mayoristas[],2,0)</f>
        <v>Maule</v>
      </c>
      <c r="C1850" s="12">
        <v>44153</v>
      </c>
      <c r="D1850" s="3">
        <f>+VLOOKUP(A1850,Codigos_mercados_mayoristas[],3,0)</f>
        <v>7</v>
      </c>
      <c r="E1850" s="3"/>
      <c r="F1850" s="3" t="str">
        <f>+VLOOKUP(G1850,Codigos_class_frutas[],2,0)</f>
        <v>Cítricos</v>
      </c>
      <c r="G1850" s="32" t="s">
        <v>214</v>
      </c>
      <c r="H1850" s="32" t="s">
        <v>12</v>
      </c>
      <c r="I1850" s="32" t="s">
        <v>271</v>
      </c>
      <c r="J1850" s="33">
        <v>500</v>
      </c>
      <c r="K1850" s="33">
        <v>8000</v>
      </c>
      <c r="L1850" s="33">
        <v>8000</v>
      </c>
      <c r="M1850" s="33">
        <v>8000</v>
      </c>
      <c r="N1850" s="32" t="s">
        <v>259</v>
      </c>
      <c r="O1850" s="34" t="s">
        <v>123</v>
      </c>
      <c r="P1850" s="2">
        <f>+Precio_diario_frutas[[#This Row],[Precio promedio ponderado]]/Q1850</f>
        <v>571.42857142857144</v>
      </c>
      <c r="Q1850" s="33">
        <f>+VLOOKUP(Precio_diario_frutas[[#This Row],[Unidad de comercialización]],Codigos_kg[],2,0)</f>
        <v>14</v>
      </c>
    </row>
    <row r="1851" spans="1:17" x14ac:dyDescent="0.35">
      <c r="A1851" s="8" t="s">
        <v>134</v>
      </c>
      <c r="B1851" s="3" t="str">
        <f>+VLOOKUP(A1851,Codigos_mercados_mayoristas[],2,0)</f>
        <v>Maule</v>
      </c>
      <c r="C1851" s="12">
        <v>44153</v>
      </c>
      <c r="D1851" s="3">
        <f>+VLOOKUP(A1851,Codigos_mercados_mayoristas[],3,0)</f>
        <v>7</v>
      </c>
      <c r="E1851" s="3"/>
      <c r="F1851" s="3" t="str">
        <f>+VLOOKUP(G1851,Codigos_class_frutas[],2,0)</f>
        <v>Cítricos</v>
      </c>
      <c r="G1851" s="32" t="s">
        <v>214</v>
      </c>
      <c r="H1851" s="32" t="s">
        <v>12</v>
      </c>
      <c r="I1851" s="32" t="s">
        <v>271</v>
      </c>
      <c r="J1851" s="33">
        <v>520</v>
      </c>
      <c r="K1851" s="33">
        <v>9000</v>
      </c>
      <c r="L1851" s="33">
        <v>9000</v>
      </c>
      <c r="M1851" s="33">
        <v>9000</v>
      </c>
      <c r="N1851" s="32" t="s">
        <v>122</v>
      </c>
      <c r="O1851" s="34" t="s">
        <v>45</v>
      </c>
      <c r="P1851" s="2">
        <f>+Precio_diario_frutas[[#This Row],[Precio promedio ponderado]]/Q1851</f>
        <v>562.5</v>
      </c>
      <c r="Q1851" s="33">
        <f>+VLOOKUP(Precio_diario_frutas[[#This Row],[Unidad de comercialización]],Codigos_kg[],2,0)</f>
        <v>16</v>
      </c>
    </row>
    <row r="1852" spans="1:17" x14ac:dyDescent="0.35">
      <c r="A1852" s="8" t="s">
        <v>134</v>
      </c>
      <c r="B1852" s="3" t="str">
        <f>+VLOOKUP(A1852,Codigos_mercados_mayoristas[],2,0)</f>
        <v>Maule</v>
      </c>
      <c r="C1852" s="12">
        <v>44153</v>
      </c>
      <c r="D1852" s="3">
        <f>+VLOOKUP(A1852,Codigos_mercados_mayoristas[],3,0)</f>
        <v>7</v>
      </c>
      <c r="E1852" s="3"/>
      <c r="F1852" s="3" t="str">
        <f>+VLOOKUP(G1852,Codigos_class_frutas[],2,0)</f>
        <v>Cítricos</v>
      </c>
      <c r="G1852" s="32" t="s">
        <v>214</v>
      </c>
      <c r="H1852" s="32" t="s">
        <v>12</v>
      </c>
      <c r="I1852" s="32" t="s">
        <v>217</v>
      </c>
      <c r="J1852" s="33">
        <v>200</v>
      </c>
      <c r="K1852" s="33">
        <v>4000</v>
      </c>
      <c r="L1852" s="33">
        <v>4000</v>
      </c>
      <c r="M1852" s="33">
        <v>4000</v>
      </c>
      <c r="N1852" s="32" t="s">
        <v>259</v>
      </c>
      <c r="O1852" s="34" t="s">
        <v>155</v>
      </c>
      <c r="P1852" s="2">
        <f>+Precio_diario_frutas[[#This Row],[Precio promedio ponderado]]/Q1852</f>
        <v>285.71428571428572</v>
      </c>
      <c r="Q1852" s="33">
        <f>+VLOOKUP(Precio_diario_frutas[[#This Row],[Unidad de comercialización]],Codigos_kg[],2,0)</f>
        <v>14</v>
      </c>
    </row>
    <row r="1853" spans="1:17" x14ac:dyDescent="0.35">
      <c r="A1853" s="8" t="s">
        <v>134</v>
      </c>
      <c r="B1853" s="3" t="str">
        <f>+VLOOKUP(A1853,Codigos_mercados_mayoristas[],2,0)</f>
        <v>Maule</v>
      </c>
      <c r="C1853" s="12">
        <v>44153</v>
      </c>
      <c r="D1853" s="3">
        <f>+VLOOKUP(A1853,Codigos_mercados_mayoristas[],3,0)</f>
        <v>7</v>
      </c>
      <c r="E1853" s="3"/>
      <c r="F1853" s="3" t="str">
        <f>+VLOOKUP(G1853,Codigos_class_frutas[],2,0)</f>
        <v>Frutos de pepita</v>
      </c>
      <c r="G1853" s="32" t="s">
        <v>231</v>
      </c>
      <c r="H1853" s="32" t="s">
        <v>236</v>
      </c>
      <c r="I1853" s="32" t="s">
        <v>19</v>
      </c>
      <c r="J1853" s="33">
        <v>210</v>
      </c>
      <c r="K1853" s="33">
        <v>9000</v>
      </c>
      <c r="L1853" s="33">
        <v>9000</v>
      </c>
      <c r="M1853" s="33">
        <v>9000</v>
      </c>
      <c r="N1853" s="32" t="s">
        <v>261</v>
      </c>
      <c r="O1853" s="34" t="s">
        <v>252</v>
      </c>
      <c r="P1853" s="2">
        <f>+Precio_diario_frutas[[#This Row],[Precio promedio ponderado]]/Q1853</f>
        <v>600</v>
      </c>
      <c r="Q1853" s="33">
        <f>+VLOOKUP(Precio_diario_frutas[[#This Row],[Unidad de comercialización]],Codigos_kg[],2,0)</f>
        <v>15</v>
      </c>
    </row>
    <row r="1854" spans="1:17" x14ac:dyDescent="0.35">
      <c r="A1854" s="8" t="s">
        <v>134</v>
      </c>
      <c r="B1854" s="3" t="str">
        <f>+VLOOKUP(A1854,Codigos_mercados_mayoristas[],2,0)</f>
        <v>Maule</v>
      </c>
      <c r="C1854" s="12">
        <v>44153</v>
      </c>
      <c r="D1854" s="3">
        <f>+VLOOKUP(A1854,Codigos_mercados_mayoristas[],3,0)</f>
        <v>7</v>
      </c>
      <c r="E1854" s="3"/>
      <c r="F1854" s="3" t="str">
        <f>+VLOOKUP(G1854,Codigos_class_frutas[],2,0)</f>
        <v>Frutos de pepita</v>
      </c>
      <c r="G1854" s="32" t="s">
        <v>231</v>
      </c>
      <c r="H1854" s="32" t="s">
        <v>236</v>
      </c>
      <c r="I1854" s="32" t="s">
        <v>13</v>
      </c>
      <c r="J1854" s="33">
        <v>100</v>
      </c>
      <c r="K1854" s="33">
        <v>8000</v>
      </c>
      <c r="L1854" s="33">
        <v>8000</v>
      </c>
      <c r="M1854" s="33">
        <v>8000</v>
      </c>
      <c r="N1854" s="32" t="s">
        <v>261</v>
      </c>
      <c r="O1854" s="34" t="s">
        <v>252</v>
      </c>
      <c r="P1854" s="2">
        <f>+Precio_diario_frutas[[#This Row],[Precio promedio ponderado]]/Q1854</f>
        <v>533.33333333333337</v>
      </c>
      <c r="Q1854" s="33">
        <f>+VLOOKUP(Precio_diario_frutas[[#This Row],[Unidad de comercialización]],Codigos_kg[],2,0)</f>
        <v>15</v>
      </c>
    </row>
    <row r="1855" spans="1:17" x14ac:dyDescent="0.35">
      <c r="A1855" s="8" t="s">
        <v>134</v>
      </c>
      <c r="B1855" s="3" t="str">
        <f>+VLOOKUP(A1855,Codigos_mercados_mayoristas[],2,0)</f>
        <v>Maule</v>
      </c>
      <c r="C1855" s="12">
        <v>44153</v>
      </c>
      <c r="D1855" s="3">
        <f>+VLOOKUP(A1855,Codigos_mercados_mayoristas[],3,0)</f>
        <v>7</v>
      </c>
      <c r="E1855" s="3"/>
      <c r="F1855" s="3" t="str">
        <f>+VLOOKUP(G1855,Codigos_class_frutas[],2,0)</f>
        <v>Frutos de pepita</v>
      </c>
      <c r="G1855" s="32" t="s">
        <v>231</v>
      </c>
      <c r="H1855" s="32" t="s">
        <v>237</v>
      </c>
      <c r="I1855" s="32" t="s">
        <v>200</v>
      </c>
      <c r="J1855" s="33">
        <v>160</v>
      </c>
      <c r="K1855" s="33">
        <v>9000</v>
      </c>
      <c r="L1855" s="33">
        <v>9000</v>
      </c>
      <c r="M1855" s="33">
        <v>9000</v>
      </c>
      <c r="N1855" s="32" t="s">
        <v>261</v>
      </c>
      <c r="O1855" s="34" t="s">
        <v>252</v>
      </c>
      <c r="P1855" s="2">
        <f>+Precio_diario_frutas[[#This Row],[Precio promedio ponderado]]/Q1855</f>
        <v>600</v>
      </c>
      <c r="Q1855" s="33">
        <f>+VLOOKUP(Precio_diario_frutas[[#This Row],[Unidad de comercialización]],Codigos_kg[],2,0)</f>
        <v>15</v>
      </c>
    </row>
    <row r="1856" spans="1:17" x14ac:dyDescent="0.35">
      <c r="A1856" s="8" t="s">
        <v>134</v>
      </c>
      <c r="B1856" s="3" t="str">
        <f>+VLOOKUP(A1856,Codigos_mercados_mayoristas[],2,0)</f>
        <v>Maule</v>
      </c>
      <c r="C1856" s="12">
        <v>44153</v>
      </c>
      <c r="D1856" s="3">
        <f>+VLOOKUP(A1856,Codigos_mercados_mayoristas[],3,0)</f>
        <v>7</v>
      </c>
      <c r="E1856" s="3"/>
      <c r="F1856" s="3" t="str">
        <f>+VLOOKUP(G1856,Codigos_class_frutas[],2,0)</f>
        <v>Frutos de pepita</v>
      </c>
      <c r="G1856" s="32" t="s">
        <v>231</v>
      </c>
      <c r="H1856" s="32" t="s">
        <v>237</v>
      </c>
      <c r="I1856" s="32" t="s">
        <v>19</v>
      </c>
      <c r="J1856" s="33">
        <v>210</v>
      </c>
      <c r="K1856" s="33">
        <v>8000</v>
      </c>
      <c r="L1856" s="33">
        <v>8000</v>
      </c>
      <c r="M1856" s="33">
        <v>8000</v>
      </c>
      <c r="N1856" s="32" t="s">
        <v>261</v>
      </c>
      <c r="O1856" s="34" t="s">
        <v>252</v>
      </c>
      <c r="P1856" s="2">
        <f>+Precio_diario_frutas[[#This Row],[Precio promedio ponderado]]/Q1856</f>
        <v>533.33333333333337</v>
      </c>
      <c r="Q1856" s="33">
        <f>+VLOOKUP(Precio_diario_frutas[[#This Row],[Unidad de comercialización]],Codigos_kg[],2,0)</f>
        <v>15</v>
      </c>
    </row>
    <row r="1857" spans="1:17" x14ac:dyDescent="0.35">
      <c r="A1857" s="8" t="s">
        <v>134</v>
      </c>
      <c r="B1857" s="3" t="str">
        <f>+VLOOKUP(A1857,Codigos_mercados_mayoristas[],2,0)</f>
        <v>Maule</v>
      </c>
      <c r="C1857" s="12">
        <v>44153</v>
      </c>
      <c r="D1857" s="3">
        <f>+VLOOKUP(A1857,Codigos_mercados_mayoristas[],3,0)</f>
        <v>7</v>
      </c>
      <c r="E1857" s="3"/>
      <c r="F1857" s="3" t="str">
        <f>+VLOOKUP(G1857,Codigos_class_frutas[],2,0)</f>
        <v>Cítricos</v>
      </c>
      <c r="G1857" s="32" t="s">
        <v>221</v>
      </c>
      <c r="H1857" s="32" t="s">
        <v>263</v>
      </c>
      <c r="I1857" s="32" t="s">
        <v>19</v>
      </c>
      <c r="J1857" s="33">
        <v>450</v>
      </c>
      <c r="K1857" s="33">
        <v>14000</v>
      </c>
      <c r="L1857" s="33">
        <v>13000</v>
      </c>
      <c r="M1857" s="33">
        <v>13556</v>
      </c>
      <c r="N1857" s="32" t="s">
        <v>261</v>
      </c>
      <c r="O1857" s="34" t="s">
        <v>155</v>
      </c>
      <c r="P1857" s="2">
        <f>+Precio_diario_frutas[[#This Row],[Precio promedio ponderado]]/Q1857</f>
        <v>903.73333333333335</v>
      </c>
      <c r="Q1857" s="33">
        <f>+VLOOKUP(Precio_diario_frutas[[#This Row],[Unidad de comercialización]],Codigos_kg[],2,0)</f>
        <v>15</v>
      </c>
    </row>
    <row r="1858" spans="1:17" x14ac:dyDescent="0.35">
      <c r="A1858" s="8" t="s">
        <v>134</v>
      </c>
      <c r="B1858" s="3" t="str">
        <f>+VLOOKUP(A1858,Codigos_mercados_mayoristas[],2,0)</f>
        <v>Maule</v>
      </c>
      <c r="C1858" s="12">
        <v>44153</v>
      </c>
      <c r="D1858" s="3">
        <f>+VLOOKUP(A1858,Codigos_mercados_mayoristas[],3,0)</f>
        <v>7</v>
      </c>
      <c r="E1858" s="3"/>
      <c r="F1858" s="3" t="str">
        <f>+VLOOKUP(G1858,Codigos_class_frutas[],2,0)</f>
        <v>Cítricos</v>
      </c>
      <c r="G1858" s="32" t="s">
        <v>221</v>
      </c>
      <c r="H1858" s="32" t="s">
        <v>263</v>
      </c>
      <c r="I1858" s="32" t="s">
        <v>19</v>
      </c>
      <c r="J1858" s="33">
        <v>600</v>
      </c>
      <c r="K1858" s="33">
        <v>13000</v>
      </c>
      <c r="L1858" s="33">
        <v>13000</v>
      </c>
      <c r="M1858" s="33">
        <v>13000</v>
      </c>
      <c r="N1858" s="32" t="s">
        <v>261</v>
      </c>
      <c r="O1858" s="34" t="s">
        <v>123</v>
      </c>
      <c r="P1858" s="2">
        <f>+Precio_diario_frutas[[#This Row],[Precio promedio ponderado]]/Q1858</f>
        <v>866.66666666666663</v>
      </c>
      <c r="Q1858" s="33">
        <f>+VLOOKUP(Precio_diario_frutas[[#This Row],[Unidad de comercialización]],Codigos_kg[],2,0)</f>
        <v>15</v>
      </c>
    </row>
    <row r="1859" spans="1:17" x14ac:dyDescent="0.35">
      <c r="A1859" s="8" t="s">
        <v>134</v>
      </c>
      <c r="B1859" s="3" t="str">
        <f>+VLOOKUP(A1859,Codigos_mercados_mayoristas[],2,0)</f>
        <v>Maule</v>
      </c>
      <c r="C1859" s="12">
        <v>44153</v>
      </c>
      <c r="D1859" s="3">
        <f>+VLOOKUP(A1859,Codigos_mercados_mayoristas[],3,0)</f>
        <v>7</v>
      </c>
      <c r="E1859" s="3"/>
      <c r="F1859" s="3" t="str">
        <f>+VLOOKUP(G1859,Codigos_class_frutas[],2,0)</f>
        <v>Oleaginosos</v>
      </c>
      <c r="G1859" s="32" t="s">
        <v>225</v>
      </c>
      <c r="H1859" s="32" t="s">
        <v>226</v>
      </c>
      <c r="I1859" s="32" t="s">
        <v>200</v>
      </c>
      <c r="J1859" s="33">
        <v>120</v>
      </c>
      <c r="K1859" s="33">
        <v>3600</v>
      </c>
      <c r="L1859" s="33">
        <v>3600</v>
      </c>
      <c r="M1859" s="33">
        <v>3600</v>
      </c>
      <c r="N1859" s="32" t="s">
        <v>265</v>
      </c>
      <c r="O1859" s="34" t="s">
        <v>266</v>
      </c>
      <c r="P1859" s="2">
        <f>+Precio_diario_frutas[[#This Row],[Precio promedio ponderado]]/Q1859</f>
        <v>450</v>
      </c>
      <c r="Q1859" s="33">
        <f>+VLOOKUP(Precio_diario_frutas[[#This Row],[Unidad de comercialización]],Codigos_kg[],2,0)</f>
        <v>8</v>
      </c>
    </row>
    <row r="1860" spans="1:17" x14ac:dyDescent="0.35">
      <c r="A1860" s="8" t="s">
        <v>134</v>
      </c>
      <c r="B1860" s="3" t="str">
        <f>+VLOOKUP(A1860,Codigos_mercados_mayoristas[],2,0)</f>
        <v>Maule</v>
      </c>
      <c r="C1860" s="12">
        <v>44153</v>
      </c>
      <c r="D1860" s="3">
        <f>+VLOOKUP(A1860,Codigos_mercados_mayoristas[],3,0)</f>
        <v>7</v>
      </c>
      <c r="E1860" s="3"/>
      <c r="F1860" s="3" t="str">
        <f>+VLOOKUP(G1860,Codigos_class_frutas[],2,0)</f>
        <v>Oleaginosos</v>
      </c>
      <c r="G1860" s="32" t="s">
        <v>225</v>
      </c>
      <c r="H1860" s="32" t="s">
        <v>226</v>
      </c>
      <c r="I1860" s="32" t="s">
        <v>19</v>
      </c>
      <c r="J1860" s="33">
        <v>130</v>
      </c>
      <c r="K1860" s="33">
        <v>3400</v>
      </c>
      <c r="L1860" s="33">
        <v>3400</v>
      </c>
      <c r="M1860" s="33">
        <v>3400</v>
      </c>
      <c r="N1860" s="32" t="s">
        <v>265</v>
      </c>
      <c r="O1860" s="34" t="s">
        <v>266</v>
      </c>
      <c r="P1860" s="2">
        <f>+Precio_diario_frutas[[#This Row],[Precio promedio ponderado]]/Q1860</f>
        <v>425</v>
      </c>
      <c r="Q1860" s="33">
        <f>+VLOOKUP(Precio_diario_frutas[[#This Row],[Unidad de comercialización]],Codigos_kg[],2,0)</f>
        <v>8</v>
      </c>
    </row>
    <row r="1861" spans="1:17" x14ac:dyDescent="0.35">
      <c r="A1861" s="8" t="s">
        <v>134</v>
      </c>
      <c r="B1861" s="3" t="str">
        <f>+VLOOKUP(A1861,Codigos_mercados_mayoristas[],2,0)</f>
        <v>Maule</v>
      </c>
      <c r="C1861" s="12">
        <v>44153</v>
      </c>
      <c r="D1861" s="3">
        <f>+VLOOKUP(A1861,Codigos_mercados_mayoristas[],3,0)</f>
        <v>7</v>
      </c>
      <c r="E1861" s="3"/>
      <c r="F1861" s="3" t="str">
        <f>+VLOOKUP(G1861,Codigos_class_frutas[],2,0)</f>
        <v>Oleaginosos</v>
      </c>
      <c r="G1861" s="32" t="s">
        <v>225</v>
      </c>
      <c r="H1861" s="32" t="s">
        <v>226</v>
      </c>
      <c r="I1861" s="32" t="s">
        <v>13</v>
      </c>
      <c r="J1861" s="33">
        <v>100</v>
      </c>
      <c r="K1861" s="33">
        <v>3000</v>
      </c>
      <c r="L1861" s="33">
        <v>3000</v>
      </c>
      <c r="M1861" s="33">
        <v>3000</v>
      </c>
      <c r="N1861" s="32" t="s">
        <v>265</v>
      </c>
      <c r="O1861" s="34" t="s">
        <v>266</v>
      </c>
      <c r="P1861" s="2">
        <f>+Precio_diario_frutas[[#This Row],[Precio promedio ponderado]]/Q1861</f>
        <v>375</v>
      </c>
      <c r="Q1861" s="33">
        <f>+VLOOKUP(Precio_diario_frutas[[#This Row],[Unidad de comercialización]],Codigos_kg[],2,0)</f>
        <v>8</v>
      </c>
    </row>
    <row r="1862" spans="1:17" x14ac:dyDescent="0.35">
      <c r="A1862" s="8" t="s">
        <v>134</v>
      </c>
      <c r="B1862" s="3" t="str">
        <f>+VLOOKUP(A1862,Codigos_mercados_mayoristas[],2,0)</f>
        <v>Maule</v>
      </c>
      <c r="C1862" s="12">
        <v>44153</v>
      </c>
      <c r="D1862" s="3">
        <f>+VLOOKUP(A1862,Codigos_mercados_mayoristas[],3,0)</f>
        <v>7</v>
      </c>
      <c r="E1862" s="3"/>
      <c r="F1862" s="3" t="str">
        <f>+VLOOKUP(G1862,Codigos_class_frutas[],2,0)</f>
        <v>Frutos de pepita</v>
      </c>
      <c r="G1862" s="32" t="s">
        <v>242</v>
      </c>
      <c r="H1862" s="32" t="s">
        <v>763</v>
      </c>
      <c r="I1862" s="32" t="s">
        <v>19</v>
      </c>
      <c r="J1862" s="33">
        <v>200</v>
      </c>
      <c r="K1862" s="33">
        <v>9000</v>
      </c>
      <c r="L1862" s="33">
        <v>9000</v>
      </c>
      <c r="M1862" s="33">
        <v>9000</v>
      </c>
      <c r="N1862" s="32" t="s">
        <v>280</v>
      </c>
      <c r="O1862" s="34" t="s">
        <v>252</v>
      </c>
      <c r="P1862" s="2">
        <f>+Precio_diario_frutas[[#This Row],[Precio promedio ponderado]]/Q1862</f>
        <v>500</v>
      </c>
      <c r="Q1862" s="33">
        <f>+VLOOKUP(Precio_diario_frutas[[#This Row],[Unidad de comercialización]],Codigos_kg[],2,0)</f>
        <v>18</v>
      </c>
    </row>
    <row r="1863" spans="1:17" x14ac:dyDescent="0.35">
      <c r="A1863" s="8" t="s">
        <v>134</v>
      </c>
      <c r="B1863" s="3" t="str">
        <f>+VLOOKUP(A1863,Codigos_mercados_mayoristas[],2,0)</f>
        <v>Maule</v>
      </c>
      <c r="C1863" s="12">
        <v>44153</v>
      </c>
      <c r="D1863" s="3">
        <f>+VLOOKUP(A1863,Codigos_mercados_mayoristas[],3,0)</f>
        <v>7</v>
      </c>
      <c r="E1863" s="3"/>
      <c r="F1863" s="3" t="str">
        <f>+VLOOKUP(G1863,Codigos_class_frutas[],2,0)</f>
        <v>Tropicales y subtropicales</v>
      </c>
      <c r="G1863" s="32" t="s">
        <v>198</v>
      </c>
      <c r="H1863" s="32" t="s">
        <v>246</v>
      </c>
      <c r="I1863" s="32" t="s">
        <v>13</v>
      </c>
      <c r="J1863" s="33">
        <v>160</v>
      </c>
      <c r="K1863" s="33">
        <v>21000</v>
      </c>
      <c r="L1863" s="33">
        <v>21000</v>
      </c>
      <c r="M1863" s="33">
        <v>21000</v>
      </c>
      <c r="N1863" s="32" t="s">
        <v>202</v>
      </c>
      <c r="O1863" s="34" t="s">
        <v>206</v>
      </c>
      <c r="P1863" s="2">
        <f>+Precio_diario_frutas[[#This Row],[Precio promedio ponderado]]/Q1863</f>
        <v>1500</v>
      </c>
      <c r="Q1863" s="33">
        <f>+VLOOKUP(Precio_diario_frutas[[#This Row],[Unidad de comercialización]],Codigos_kg[],2,0)</f>
        <v>14</v>
      </c>
    </row>
    <row r="1864" spans="1:17" x14ac:dyDescent="0.35">
      <c r="A1864" s="8" t="s">
        <v>134</v>
      </c>
      <c r="B1864" s="3" t="str">
        <f>+VLOOKUP(A1864,Codigos_mercados_mayoristas[],2,0)</f>
        <v>Maule</v>
      </c>
      <c r="C1864" s="12">
        <v>44153</v>
      </c>
      <c r="D1864" s="3">
        <f>+VLOOKUP(A1864,Codigos_mercados_mayoristas[],3,0)</f>
        <v>7</v>
      </c>
      <c r="E1864" s="3"/>
      <c r="F1864" s="3" t="str">
        <f>+VLOOKUP(G1864,Codigos_class_frutas[],2,0)</f>
        <v>Tropicales y subtropicales</v>
      </c>
      <c r="G1864" s="32" t="s">
        <v>198</v>
      </c>
      <c r="H1864" s="32" t="s">
        <v>246</v>
      </c>
      <c r="I1864" s="32" t="s">
        <v>16</v>
      </c>
      <c r="J1864" s="33">
        <v>240</v>
      </c>
      <c r="K1864" s="33">
        <v>21000</v>
      </c>
      <c r="L1864" s="33">
        <v>21000</v>
      </c>
      <c r="M1864" s="33">
        <v>21000</v>
      </c>
      <c r="N1864" s="32" t="s">
        <v>203</v>
      </c>
      <c r="O1864" s="34" t="s">
        <v>206</v>
      </c>
      <c r="P1864" s="2">
        <f>+Precio_diario_frutas[[#This Row],[Precio promedio ponderado]]/Q1864</f>
        <v>1312.5</v>
      </c>
      <c r="Q1864" s="33">
        <f>+VLOOKUP(Precio_diario_frutas[[#This Row],[Unidad de comercialización]],Codigos_kg[],2,0)</f>
        <v>16</v>
      </c>
    </row>
    <row r="1865" spans="1:17" x14ac:dyDescent="0.35">
      <c r="A1865" s="8" t="s">
        <v>134</v>
      </c>
      <c r="B1865" s="3" t="str">
        <f>+VLOOKUP(A1865,Codigos_mercados_mayoristas[],2,0)</f>
        <v>Maule</v>
      </c>
      <c r="C1865" s="12">
        <v>44153</v>
      </c>
      <c r="D1865" s="3">
        <f>+VLOOKUP(A1865,Codigos_mercados_mayoristas[],3,0)</f>
        <v>7</v>
      </c>
      <c r="E1865" s="3"/>
      <c r="F1865" s="3" t="str">
        <f>+VLOOKUP(G1865,Codigos_class_frutas[],2,0)</f>
        <v>Tropicales y subtropicales</v>
      </c>
      <c r="G1865" s="32" t="s">
        <v>204</v>
      </c>
      <c r="H1865" s="32" t="s">
        <v>12</v>
      </c>
      <c r="I1865" s="32" t="s">
        <v>205</v>
      </c>
      <c r="J1865" s="33">
        <v>850</v>
      </c>
      <c r="K1865" s="33">
        <v>16000</v>
      </c>
      <c r="L1865" s="33">
        <v>16000</v>
      </c>
      <c r="M1865" s="33">
        <v>16000</v>
      </c>
      <c r="N1865" s="32" t="s">
        <v>147</v>
      </c>
      <c r="O1865" s="34" t="s">
        <v>206</v>
      </c>
      <c r="P1865" s="2">
        <f>+Precio_diario_frutas[[#This Row],[Precio promedio ponderado]]/Q1865</f>
        <v>800</v>
      </c>
      <c r="Q1865" s="33">
        <f>+VLOOKUP(Precio_diario_frutas[[#This Row],[Unidad de comercialización]],Codigos_kg[],2,0)</f>
        <v>20</v>
      </c>
    </row>
    <row r="1866" spans="1:17" x14ac:dyDescent="0.35">
      <c r="A1866" s="8" t="s">
        <v>134</v>
      </c>
      <c r="B1866" s="11" t="str">
        <f>+VLOOKUP(A1866,Codigos_mercados_mayoristas[],2,0)</f>
        <v>Maule</v>
      </c>
      <c r="C1866" s="12">
        <v>44153</v>
      </c>
      <c r="D1866" s="11">
        <f>+VLOOKUP(A1866,Codigos_mercados_mayoristas[],3,0)</f>
        <v>7</v>
      </c>
      <c r="E1866" s="11"/>
      <c r="F1866" s="11" t="str">
        <f>+VLOOKUP(G1866,Codigos_class_frutas[],2,0)</f>
        <v>Tropicales y subtropicales</v>
      </c>
      <c r="G1866" s="35" t="s">
        <v>204</v>
      </c>
      <c r="H1866" s="35" t="s">
        <v>12</v>
      </c>
      <c r="I1866" s="35" t="s">
        <v>255</v>
      </c>
      <c r="J1866" s="36">
        <v>500</v>
      </c>
      <c r="K1866" s="36">
        <v>18000</v>
      </c>
      <c r="L1866" s="36">
        <v>18000</v>
      </c>
      <c r="M1866" s="36">
        <v>18000</v>
      </c>
      <c r="N1866" s="35" t="s">
        <v>147</v>
      </c>
      <c r="O1866" s="37" t="s">
        <v>206</v>
      </c>
      <c r="P1866" s="2">
        <f>+Precio_diario_frutas[[#This Row],[Precio promedio ponderado]]/Q1866</f>
        <v>900</v>
      </c>
      <c r="Q1866" s="33">
        <f>+VLOOKUP(Precio_diario_frutas[[#This Row],[Unidad de comercialización]],Codigos_kg[],2,0)</f>
        <v>20</v>
      </c>
    </row>
    <row r="1867" spans="1:17" x14ac:dyDescent="0.35">
      <c r="A1867" s="8" t="s">
        <v>60</v>
      </c>
      <c r="B1867" s="3" t="str">
        <f>+VLOOKUP(A1867,Codigos_mercados_mayoristas[],2,0)</f>
        <v>Valparaíso</v>
      </c>
      <c r="C1867" s="12">
        <v>44153</v>
      </c>
      <c r="D1867" s="3">
        <f>+VLOOKUP(A1867,Codigos_mercados_mayoristas[],3,0)</f>
        <v>5</v>
      </c>
      <c r="E1867" s="3"/>
      <c r="F1867" s="3" t="str">
        <f>+VLOOKUP(G1867,Codigos_class_frutas[],2,0)</f>
        <v>Berries</v>
      </c>
      <c r="G1867" s="3" t="s">
        <v>207</v>
      </c>
      <c r="H1867" s="3" t="s">
        <v>12</v>
      </c>
      <c r="I1867" s="3" t="s">
        <v>19</v>
      </c>
      <c r="J1867" s="2">
        <v>50</v>
      </c>
      <c r="K1867" s="2">
        <v>7000</v>
      </c>
      <c r="L1867" s="2">
        <v>7000</v>
      </c>
      <c r="M1867" s="2">
        <v>7000</v>
      </c>
      <c r="N1867" s="3" t="s">
        <v>208</v>
      </c>
      <c r="O1867" s="9" t="s">
        <v>63</v>
      </c>
      <c r="P1867" s="2">
        <f>+Precio_diario_frutas[[#This Row],[Precio promedio ponderado]]/Q1867</f>
        <v>3500</v>
      </c>
      <c r="Q1867" s="2">
        <f>+VLOOKUP(Precio_diario_frutas[[#This Row],[Unidad de comercialización]],Codigos_kg[],2,0)</f>
        <v>2</v>
      </c>
    </row>
    <row r="1868" spans="1:17" x14ac:dyDescent="0.35">
      <c r="A1868" s="8" t="s">
        <v>60</v>
      </c>
      <c r="B1868" s="3" t="str">
        <f>+VLOOKUP(A1868,Codigos_mercados_mayoristas[],2,0)</f>
        <v>Valparaíso</v>
      </c>
      <c r="C1868" s="12">
        <v>44153</v>
      </c>
      <c r="D1868" s="3">
        <f>+VLOOKUP(A1868,Codigos_mercados_mayoristas[],3,0)</f>
        <v>5</v>
      </c>
      <c r="E1868" s="3"/>
      <c r="F1868" s="3" t="str">
        <f>+VLOOKUP(G1868,Codigos_class_frutas[],2,0)</f>
        <v>Frutos de hueso (carozo)</v>
      </c>
      <c r="G1868" s="3" t="s">
        <v>281</v>
      </c>
      <c r="H1868" s="3" t="s">
        <v>693</v>
      </c>
      <c r="I1868" s="3" t="s">
        <v>200</v>
      </c>
      <c r="J1868" s="2">
        <v>58</v>
      </c>
      <c r="K1868" s="2">
        <v>28000</v>
      </c>
      <c r="L1868" s="2">
        <v>28000</v>
      </c>
      <c r="M1868" s="2">
        <v>28000</v>
      </c>
      <c r="N1868" s="3" t="s">
        <v>220</v>
      </c>
      <c r="O1868" s="9" t="s">
        <v>118</v>
      </c>
      <c r="P1868" s="2">
        <f>+Precio_diario_frutas[[#This Row],[Precio promedio ponderado]]/Q1868</f>
        <v>2800</v>
      </c>
      <c r="Q1868" s="2">
        <f>+VLOOKUP(Precio_diario_frutas[[#This Row],[Unidad de comercialización]],Codigos_kg[],2,0)</f>
        <v>10</v>
      </c>
    </row>
    <row r="1869" spans="1:17" x14ac:dyDescent="0.35">
      <c r="A1869" s="8" t="s">
        <v>60</v>
      </c>
      <c r="B1869" s="3" t="str">
        <f>+VLOOKUP(A1869,Codigos_mercados_mayoristas[],2,0)</f>
        <v>Valparaíso</v>
      </c>
      <c r="C1869" s="12">
        <v>44153</v>
      </c>
      <c r="D1869" s="3">
        <f>+VLOOKUP(A1869,Codigos_mercados_mayoristas[],3,0)</f>
        <v>5</v>
      </c>
      <c r="E1869" s="3"/>
      <c r="F1869" s="3" t="str">
        <f>+VLOOKUP(G1869,Codigos_class_frutas[],2,0)</f>
        <v>Frutos de hueso (carozo)</v>
      </c>
      <c r="G1869" s="3" t="s">
        <v>281</v>
      </c>
      <c r="H1869" s="3" t="s">
        <v>693</v>
      </c>
      <c r="I1869" s="3" t="s">
        <v>19</v>
      </c>
      <c r="J1869" s="2">
        <v>60</v>
      </c>
      <c r="K1869" s="2">
        <v>25000</v>
      </c>
      <c r="L1869" s="2">
        <v>25000</v>
      </c>
      <c r="M1869" s="2">
        <v>25000</v>
      </c>
      <c r="N1869" s="3" t="s">
        <v>220</v>
      </c>
      <c r="O1869" s="9" t="s">
        <v>118</v>
      </c>
      <c r="P1869" s="2">
        <f>+Precio_diario_frutas[[#This Row],[Precio promedio ponderado]]/Q1869</f>
        <v>2500</v>
      </c>
      <c r="Q1869" s="2">
        <f>+VLOOKUP(Precio_diario_frutas[[#This Row],[Unidad de comercialización]],Codigos_kg[],2,0)</f>
        <v>10</v>
      </c>
    </row>
    <row r="1870" spans="1:17" x14ac:dyDescent="0.35">
      <c r="A1870" s="8" t="s">
        <v>60</v>
      </c>
      <c r="B1870" s="3" t="str">
        <f>+VLOOKUP(A1870,Codigos_mercados_mayoristas[],2,0)</f>
        <v>Valparaíso</v>
      </c>
      <c r="C1870" s="12">
        <v>44153</v>
      </c>
      <c r="D1870" s="3">
        <f>+VLOOKUP(A1870,Codigos_mercados_mayoristas[],3,0)</f>
        <v>5</v>
      </c>
      <c r="E1870" s="3"/>
      <c r="F1870" s="3" t="str">
        <f>+VLOOKUP(G1870,Codigos_class_frutas[],2,0)</f>
        <v>Frutos de hueso (carozo)</v>
      </c>
      <c r="G1870" s="3" t="s">
        <v>281</v>
      </c>
      <c r="H1870" s="3" t="s">
        <v>693</v>
      </c>
      <c r="I1870" s="3" t="s">
        <v>13</v>
      </c>
      <c r="J1870" s="2">
        <v>58</v>
      </c>
      <c r="K1870" s="2">
        <v>22000</v>
      </c>
      <c r="L1870" s="2">
        <v>22000</v>
      </c>
      <c r="M1870" s="2">
        <v>22000</v>
      </c>
      <c r="N1870" s="3" t="s">
        <v>220</v>
      </c>
      <c r="O1870" s="9" t="s">
        <v>118</v>
      </c>
      <c r="P1870" s="2">
        <f>+Precio_diario_frutas[[#This Row],[Precio promedio ponderado]]/Q1870</f>
        <v>2200</v>
      </c>
      <c r="Q1870" s="2">
        <f>+VLOOKUP(Precio_diario_frutas[[#This Row],[Unidad de comercialización]],Codigos_kg[],2,0)</f>
        <v>10</v>
      </c>
    </row>
    <row r="1871" spans="1:17" ht="29" x14ac:dyDescent="0.35">
      <c r="A1871" s="8" t="s">
        <v>60</v>
      </c>
      <c r="B1871" s="3" t="str">
        <f>+VLOOKUP(A1871,Codigos_mercados_mayoristas[],2,0)</f>
        <v>Valparaíso</v>
      </c>
      <c r="C1871" s="12">
        <v>44153</v>
      </c>
      <c r="D1871" s="3">
        <f>+VLOOKUP(A1871,Codigos_mercados_mayoristas[],3,0)</f>
        <v>5</v>
      </c>
      <c r="E1871" s="3"/>
      <c r="F1871" s="3" t="str">
        <f>+VLOOKUP(G1871,Codigos_class_frutas[],2,0)</f>
        <v>Frutos de hueso (carozo)</v>
      </c>
      <c r="G1871" s="3" t="s">
        <v>277</v>
      </c>
      <c r="H1871" s="3" t="s">
        <v>278</v>
      </c>
      <c r="I1871" s="3" t="s">
        <v>200</v>
      </c>
      <c r="J1871" s="2">
        <v>45</v>
      </c>
      <c r="K1871" s="2">
        <v>12000</v>
      </c>
      <c r="L1871" s="2">
        <v>12000</v>
      </c>
      <c r="M1871" s="2">
        <v>12000</v>
      </c>
      <c r="N1871" s="3" t="s">
        <v>676</v>
      </c>
      <c r="O1871" s="9" t="s">
        <v>45</v>
      </c>
      <c r="P1871" s="2">
        <f>+Precio_diario_frutas[[#This Row],[Precio promedio ponderado]]/Q1871</f>
        <v>1200</v>
      </c>
      <c r="Q1871" s="2">
        <f>+VLOOKUP(Precio_diario_frutas[[#This Row],[Unidad de comercialización]],Codigos_kg[],2,0)</f>
        <v>10</v>
      </c>
    </row>
    <row r="1872" spans="1:17" ht="29" x14ac:dyDescent="0.35">
      <c r="A1872" s="8" t="s">
        <v>60</v>
      </c>
      <c r="B1872" s="3" t="str">
        <f>+VLOOKUP(A1872,Codigos_mercados_mayoristas[],2,0)</f>
        <v>Valparaíso</v>
      </c>
      <c r="C1872" s="12">
        <v>44153</v>
      </c>
      <c r="D1872" s="3">
        <f>+VLOOKUP(A1872,Codigos_mercados_mayoristas[],3,0)</f>
        <v>5</v>
      </c>
      <c r="E1872" s="3"/>
      <c r="F1872" s="3" t="str">
        <f>+VLOOKUP(G1872,Codigos_class_frutas[],2,0)</f>
        <v>Frutos de hueso (carozo)</v>
      </c>
      <c r="G1872" s="3" t="s">
        <v>277</v>
      </c>
      <c r="H1872" s="3" t="s">
        <v>278</v>
      </c>
      <c r="I1872" s="3" t="s">
        <v>200</v>
      </c>
      <c r="J1872" s="2">
        <v>56</v>
      </c>
      <c r="K1872" s="2">
        <v>14000</v>
      </c>
      <c r="L1872" s="2">
        <v>14000</v>
      </c>
      <c r="M1872" s="2">
        <v>14000</v>
      </c>
      <c r="N1872" s="3" t="s">
        <v>683</v>
      </c>
      <c r="O1872" s="9" t="s">
        <v>664</v>
      </c>
      <c r="P1872" s="2">
        <f>+Precio_diario_frutas[[#This Row],[Precio promedio ponderado]]/Q1872</f>
        <v>1166.6666666666667</v>
      </c>
      <c r="Q1872" s="2">
        <f>+VLOOKUP(Precio_diario_frutas[[#This Row],[Unidad de comercialización]],Codigos_kg[],2,0)</f>
        <v>12</v>
      </c>
    </row>
    <row r="1873" spans="1:17" ht="29" x14ac:dyDescent="0.35">
      <c r="A1873" s="8" t="s">
        <v>60</v>
      </c>
      <c r="B1873" s="3" t="str">
        <f>+VLOOKUP(A1873,Codigos_mercados_mayoristas[],2,0)</f>
        <v>Valparaíso</v>
      </c>
      <c r="C1873" s="12">
        <v>44153</v>
      </c>
      <c r="D1873" s="3">
        <f>+VLOOKUP(A1873,Codigos_mercados_mayoristas[],3,0)</f>
        <v>5</v>
      </c>
      <c r="E1873" s="3"/>
      <c r="F1873" s="3" t="str">
        <f>+VLOOKUP(G1873,Codigos_class_frutas[],2,0)</f>
        <v>Frutos de hueso (carozo)</v>
      </c>
      <c r="G1873" s="3" t="s">
        <v>277</v>
      </c>
      <c r="H1873" s="3" t="s">
        <v>278</v>
      </c>
      <c r="I1873" s="3" t="s">
        <v>19</v>
      </c>
      <c r="J1873" s="2">
        <v>65</v>
      </c>
      <c r="K1873" s="2">
        <v>11000</v>
      </c>
      <c r="L1873" s="2">
        <v>11000</v>
      </c>
      <c r="M1873" s="2">
        <v>11000</v>
      </c>
      <c r="N1873" s="3" t="s">
        <v>676</v>
      </c>
      <c r="O1873" s="9" t="s">
        <v>45</v>
      </c>
      <c r="P1873" s="2">
        <f>+Precio_diario_frutas[[#This Row],[Precio promedio ponderado]]/Q1873</f>
        <v>1100</v>
      </c>
      <c r="Q1873" s="2">
        <f>+VLOOKUP(Precio_diario_frutas[[#This Row],[Unidad de comercialización]],Codigos_kg[],2,0)</f>
        <v>10</v>
      </c>
    </row>
    <row r="1874" spans="1:17" ht="29" x14ac:dyDescent="0.35">
      <c r="A1874" s="8" t="s">
        <v>60</v>
      </c>
      <c r="B1874" s="3" t="str">
        <f>+VLOOKUP(A1874,Codigos_mercados_mayoristas[],2,0)</f>
        <v>Valparaíso</v>
      </c>
      <c r="C1874" s="12">
        <v>44153</v>
      </c>
      <c r="D1874" s="3">
        <f>+VLOOKUP(A1874,Codigos_mercados_mayoristas[],3,0)</f>
        <v>5</v>
      </c>
      <c r="E1874" s="3"/>
      <c r="F1874" s="3" t="str">
        <f>+VLOOKUP(G1874,Codigos_class_frutas[],2,0)</f>
        <v>Frutos de hueso (carozo)</v>
      </c>
      <c r="G1874" s="3" t="s">
        <v>277</v>
      </c>
      <c r="H1874" s="3" t="s">
        <v>278</v>
      </c>
      <c r="I1874" s="3" t="s">
        <v>19</v>
      </c>
      <c r="J1874" s="2">
        <v>68</v>
      </c>
      <c r="K1874" s="2">
        <v>13000</v>
      </c>
      <c r="L1874" s="2">
        <v>13000</v>
      </c>
      <c r="M1874" s="2">
        <v>13000</v>
      </c>
      <c r="N1874" s="3" t="s">
        <v>683</v>
      </c>
      <c r="O1874" s="9" t="s">
        <v>664</v>
      </c>
      <c r="P1874" s="2">
        <f>+Precio_diario_frutas[[#This Row],[Precio promedio ponderado]]/Q1874</f>
        <v>1083.3333333333333</v>
      </c>
      <c r="Q1874" s="2">
        <f>+VLOOKUP(Precio_diario_frutas[[#This Row],[Unidad de comercialización]],Codigos_kg[],2,0)</f>
        <v>12</v>
      </c>
    </row>
    <row r="1875" spans="1:17" ht="29" x14ac:dyDescent="0.35">
      <c r="A1875" s="8" t="s">
        <v>60</v>
      </c>
      <c r="B1875" s="3" t="str">
        <f>+VLOOKUP(A1875,Codigos_mercados_mayoristas[],2,0)</f>
        <v>Valparaíso</v>
      </c>
      <c r="C1875" s="12">
        <v>44153</v>
      </c>
      <c r="D1875" s="3">
        <f>+VLOOKUP(A1875,Codigos_mercados_mayoristas[],3,0)</f>
        <v>5</v>
      </c>
      <c r="E1875" s="3"/>
      <c r="F1875" s="3" t="str">
        <f>+VLOOKUP(G1875,Codigos_class_frutas[],2,0)</f>
        <v>Frutos de hueso (carozo)</v>
      </c>
      <c r="G1875" s="3" t="s">
        <v>277</v>
      </c>
      <c r="H1875" s="3" t="s">
        <v>278</v>
      </c>
      <c r="I1875" s="3" t="s">
        <v>13</v>
      </c>
      <c r="J1875" s="2">
        <v>60</v>
      </c>
      <c r="K1875" s="2">
        <v>10000</v>
      </c>
      <c r="L1875" s="2">
        <v>10000</v>
      </c>
      <c r="M1875" s="2">
        <v>10000</v>
      </c>
      <c r="N1875" s="3" t="s">
        <v>676</v>
      </c>
      <c r="O1875" s="9" t="s">
        <v>45</v>
      </c>
      <c r="P1875" s="2">
        <f>+Precio_diario_frutas[[#This Row],[Precio promedio ponderado]]/Q1875</f>
        <v>1000</v>
      </c>
      <c r="Q1875" s="2">
        <f>+VLOOKUP(Precio_diario_frutas[[#This Row],[Unidad de comercialización]],Codigos_kg[],2,0)</f>
        <v>10</v>
      </c>
    </row>
    <row r="1876" spans="1:17" ht="29" x14ac:dyDescent="0.35">
      <c r="A1876" s="8" t="s">
        <v>60</v>
      </c>
      <c r="B1876" s="3" t="str">
        <f>+VLOOKUP(A1876,Codigos_mercados_mayoristas[],2,0)</f>
        <v>Valparaíso</v>
      </c>
      <c r="C1876" s="12">
        <v>44153</v>
      </c>
      <c r="D1876" s="3">
        <f>+VLOOKUP(A1876,Codigos_mercados_mayoristas[],3,0)</f>
        <v>5</v>
      </c>
      <c r="E1876" s="3"/>
      <c r="F1876" s="3" t="str">
        <f>+VLOOKUP(G1876,Codigos_class_frutas[],2,0)</f>
        <v>Frutos de hueso (carozo)</v>
      </c>
      <c r="G1876" s="3" t="s">
        <v>277</v>
      </c>
      <c r="H1876" s="3" t="s">
        <v>278</v>
      </c>
      <c r="I1876" s="3" t="s">
        <v>13</v>
      </c>
      <c r="J1876" s="2">
        <v>67</v>
      </c>
      <c r="K1876" s="2">
        <v>12000</v>
      </c>
      <c r="L1876" s="2">
        <v>12000</v>
      </c>
      <c r="M1876" s="2">
        <v>12000</v>
      </c>
      <c r="N1876" s="3" t="s">
        <v>683</v>
      </c>
      <c r="O1876" s="9" t="s">
        <v>664</v>
      </c>
      <c r="P1876" s="2">
        <f>+Precio_diario_frutas[[#This Row],[Precio promedio ponderado]]/Q1876</f>
        <v>1000</v>
      </c>
      <c r="Q1876" s="2">
        <f>+VLOOKUP(Precio_diario_frutas[[#This Row],[Unidad de comercialización]],Codigos_kg[],2,0)</f>
        <v>12</v>
      </c>
    </row>
    <row r="1877" spans="1:17" x14ac:dyDescent="0.35">
      <c r="A1877" s="8" t="s">
        <v>60</v>
      </c>
      <c r="B1877" s="3" t="str">
        <f>+VLOOKUP(A1877,Codigos_mercados_mayoristas[],2,0)</f>
        <v>Valparaíso</v>
      </c>
      <c r="C1877" s="12">
        <v>44153</v>
      </c>
      <c r="D1877" s="3">
        <f>+VLOOKUP(A1877,Codigos_mercados_mayoristas[],3,0)</f>
        <v>5</v>
      </c>
      <c r="E1877" s="3"/>
      <c r="F1877" s="3" t="str">
        <f>+VLOOKUP(G1877,Codigos_class_frutas[],2,0)</f>
        <v>Berries</v>
      </c>
      <c r="G1877" s="3" t="s">
        <v>212</v>
      </c>
      <c r="H1877" s="3" t="s">
        <v>12</v>
      </c>
      <c r="I1877" s="3" t="s">
        <v>200</v>
      </c>
      <c r="J1877" s="2">
        <v>68</v>
      </c>
      <c r="K1877" s="2">
        <v>10000</v>
      </c>
      <c r="L1877" s="2">
        <v>10000</v>
      </c>
      <c r="M1877" s="2">
        <v>10000</v>
      </c>
      <c r="N1877" s="3" t="s">
        <v>213</v>
      </c>
      <c r="O1877" s="9" t="s">
        <v>155</v>
      </c>
      <c r="P1877" s="2">
        <f>+Precio_diario_frutas[[#This Row],[Precio promedio ponderado]]/Q1877</f>
        <v>1428.5714285714287</v>
      </c>
      <c r="Q1877" s="2">
        <f>+VLOOKUP(Precio_diario_frutas[[#This Row],[Unidad de comercialización]],Codigos_kg[],2,0)</f>
        <v>7</v>
      </c>
    </row>
    <row r="1878" spans="1:17" x14ac:dyDescent="0.35">
      <c r="A1878" s="8" t="s">
        <v>60</v>
      </c>
      <c r="B1878" s="3" t="str">
        <f>+VLOOKUP(A1878,Codigos_mercados_mayoristas[],2,0)</f>
        <v>Valparaíso</v>
      </c>
      <c r="C1878" s="12">
        <v>44153</v>
      </c>
      <c r="D1878" s="3">
        <f>+VLOOKUP(A1878,Codigos_mercados_mayoristas[],3,0)</f>
        <v>5</v>
      </c>
      <c r="E1878" s="3"/>
      <c r="F1878" s="3" t="str">
        <f>+VLOOKUP(G1878,Codigos_class_frutas[],2,0)</f>
        <v>Berries</v>
      </c>
      <c r="G1878" s="3" t="s">
        <v>212</v>
      </c>
      <c r="H1878" s="3" t="s">
        <v>12</v>
      </c>
      <c r="I1878" s="3" t="s">
        <v>19</v>
      </c>
      <c r="J1878" s="2">
        <v>57</v>
      </c>
      <c r="K1878" s="2">
        <v>9000</v>
      </c>
      <c r="L1878" s="2">
        <v>9000</v>
      </c>
      <c r="M1878" s="2">
        <v>9000</v>
      </c>
      <c r="N1878" s="3" t="s">
        <v>213</v>
      </c>
      <c r="O1878" s="9" t="s">
        <v>155</v>
      </c>
      <c r="P1878" s="2">
        <f>+Precio_diario_frutas[[#This Row],[Precio promedio ponderado]]/Q1878</f>
        <v>1285.7142857142858</v>
      </c>
      <c r="Q1878" s="2">
        <f>+VLOOKUP(Precio_diario_frutas[[#This Row],[Unidad de comercialización]],Codigos_kg[],2,0)</f>
        <v>7</v>
      </c>
    </row>
    <row r="1879" spans="1:17" x14ac:dyDescent="0.35">
      <c r="A1879" s="8" t="s">
        <v>60</v>
      </c>
      <c r="B1879" s="3" t="str">
        <f>+VLOOKUP(A1879,Codigos_mercados_mayoristas[],2,0)</f>
        <v>Valparaíso</v>
      </c>
      <c r="C1879" s="12">
        <v>44153</v>
      </c>
      <c r="D1879" s="3">
        <f>+VLOOKUP(A1879,Codigos_mercados_mayoristas[],3,0)</f>
        <v>5</v>
      </c>
      <c r="E1879" s="3"/>
      <c r="F1879" s="3" t="str">
        <f>+VLOOKUP(G1879,Codigos_class_frutas[],2,0)</f>
        <v>Cítricos</v>
      </c>
      <c r="G1879" s="3" t="s">
        <v>214</v>
      </c>
      <c r="H1879" s="3" t="s">
        <v>12</v>
      </c>
      <c r="I1879" s="3" t="s">
        <v>215</v>
      </c>
      <c r="J1879" s="2">
        <v>185</v>
      </c>
      <c r="K1879" s="2">
        <v>4500</v>
      </c>
      <c r="L1879" s="2">
        <v>4000</v>
      </c>
      <c r="M1879" s="2">
        <v>4270</v>
      </c>
      <c r="N1879" s="3" t="s">
        <v>122</v>
      </c>
      <c r="O1879" s="9" t="s">
        <v>63</v>
      </c>
      <c r="P1879" s="2">
        <f>+Precio_diario_frutas[[#This Row],[Precio promedio ponderado]]/Q1879</f>
        <v>266.875</v>
      </c>
      <c r="Q1879" s="2">
        <f>+VLOOKUP(Precio_diario_frutas[[#This Row],[Unidad de comercialización]],Codigos_kg[],2,0)</f>
        <v>16</v>
      </c>
    </row>
    <row r="1880" spans="1:17" x14ac:dyDescent="0.35">
      <c r="A1880" s="8" t="s">
        <v>60</v>
      </c>
      <c r="B1880" s="3" t="str">
        <f>+VLOOKUP(A1880,Codigos_mercados_mayoristas[],2,0)</f>
        <v>Valparaíso</v>
      </c>
      <c r="C1880" s="12">
        <v>44153</v>
      </c>
      <c r="D1880" s="3">
        <f>+VLOOKUP(A1880,Codigos_mercados_mayoristas[],3,0)</f>
        <v>5</v>
      </c>
      <c r="E1880" s="3"/>
      <c r="F1880" s="3" t="str">
        <f>+VLOOKUP(G1880,Codigos_class_frutas[],2,0)</f>
        <v>Cítricos</v>
      </c>
      <c r="G1880" s="3" t="s">
        <v>214</v>
      </c>
      <c r="H1880" s="3" t="s">
        <v>12</v>
      </c>
      <c r="I1880" s="3" t="s">
        <v>271</v>
      </c>
      <c r="J1880" s="2">
        <v>85</v>
      </c>
      <c r="K1880" s="2">
        <v>5000</v>
      </c>
      <c r="L1880" s="2">
        <v>5000</v>
      </c>
      <c r="M1880" s="2">
        <v>5000</v>
      </c>
      <c r="N1880" s="3" t="s">
        <v>122</v>
      </c>
      <c r="O1880" s="9" t="s">
        <v>63</v>
      </c>
      <c r="P1880" s="2">
        <f>+Precio_diario_frutas[[#This Row],[Precio promedio ponderado]]/Q1880</f>
        <v>312.5</v>
      </c>
      <c r="Q1880" s="2">
        <f>+VLOOKUP(Precio_diario_frutas[[#This Row],[Unidad de comercialización]],Codigos_kg[],2,0)</f>
        <v>16</v>
      </c>
    </row>
    <row r="1881" spans="1:17" x14ac:dyDescent="0.35">
      <c r="A1881" s="8" t="s">
        <v>60</v>
      </c>
      <c r="B1881" s="3" t="str">
        <f>+VLOOKUP(A1881,Codigos_mercados_mayoristas[],2,0)</f>
        <v>Valparaíso</v>
      </c>
      <c r="C1881" s="12">
        <v>44153</v>
      </c>
      <c r="D1881" s="3">
        <f>+VLOOKUP(A1881,Codigos_mercados_mayoristas[],3,0)</f>
        <v>5</v>
      </c>
      <c r="E1881" s="3"/>
      <c r="F1881" s="3" t="str">
        <f>+VLOOKUP(G1881,Codigos_class_frutas[],2,0)</f>
        <v>Cítricos</v>
      </c>
      <c r="G1881" s="3" t="s">
        <v>214</v>
      </c>
      <c r="H1881" s="3" t="s">
        <v>12</v>
      </c>
      <c r="I1881" s="3" t="s">
        <v>216</v>
      </c>
      <c r="J1881" s="2">
        <v>183</v>
      </c>
      <c r="K1881" s="2">
        <v>3800</v>
      </c>
      <c r="L1881" s="2">
        <v>3500</v>
      </c>
      <c r="M1881" s="2">
        <v>3639</v>
      </c>
      <c r="N1881" s="3" t="s">
        <v>122</v>
      </c>
      <c r="O1881" s="9" t="s">
        <v>63</v>
      </c>
      <c r="P1881" s="2">
        <f>+Precio_diario_frutas[[#This Row],[Precio promedio ponderado]]/Q1881</f>
        <v>227.4375</v>
      </c>
      <c r="Q1881" s="2">
        <f>+VLOOKUP(Precio_diario_frutas[[#This Row],[Unidad de comercialización]],Codigos_kg[],2,0)</f>
        <v>16</v>
      </c>
    </row>
    <row r="1882" spans="1:17" x14ac:dyDescent="0.35">
      <c r="A1882" s="8" t="s">
        <v>60</v>
      </c>
      <c r="B1882" s="3" t="str">
        <f>+VLOOKUP(A1882,Codigos_mercados_mayoristas[],2,0)</f>
        <v>Valparaíso</v>
      </c>
      <c r="C1882" s="12">
        <v>44153</v>
      </c>
      <c r="D1882" s="3">
        <f>+VLOOKUP(A1882,Codigos_mercados_mayoristas[],3,0)</f>
        <v>5</v>
      </c>
      <c r="E1882" s="3"/>
      <c r="F1882" s="3" t="str">
        <f>+VLOOKUP(G1882,Codigos_class_frutas[],2,0)</f>
        <v>Cítricos</v>
      </c>
      <c r="G1882" s="3" t="s">
        <v>218</v>
      </c>
      <c r="H1882" s="3" t="s">
        <v>219</v>
      </c>
      <c r="I1882" s="3" t="s">
        <v>19</v>
      </c>
      <c r="J1882" s="2">
        <v>45</v>
      </c>
      <c r="K1882" s="2">
        <v>6000</v>
      </c>
      <c r="L1882" s="2">
        <v>6000</v>
      </c>
      <c r="M1882" s="2">
        <v>6000</v>
      </c>
      <c r="N1882" s="3" t="s">
        <v>220</v>
      </c>
      <c r="O1882" s="9" t="s">
        <v>63</v>
      </c>
      <c r="P1882" s="2">
        <f>+Precio_diario_frutas[[#This Row],[Precio promedio ponderado]]/Q1882</f>
        <v>600</v>
      </c>
      <c r="Q1882" s="2">
        <f>+VLOOKUP(Precio_diario_frutas[[#This Row],[Unidad de comercialización]],Codigos_kg[],2,0)</f>
        <v>10</v>
      </c>
    </row>
    <row r="1883" spans="1:17" x14ac:dyDescent="0.35">
      <c r="A1883" s="8" t="s">
        <v>60</v>
      </c>
      <c r="B1883" s="3" t="str">
        <f>+VLOOKUP(A1883,Codigos_mercados_mayoristas[],2,0)</f>
        <v>Valparaíso</v>
      </c>
      <c r="C1883" s="12">
        <v>44153</v>
      </c>
      <c r="D1883" s="3">
        <f>+VLOOKUP(A1883,Codigos_mercados_mayoristas[],3,0)</f>
        <v>5</v>
      </c>
      <c r="E1883" s="3"/>
      <c r="F1883" s="3" t="str">
        <f>+VLOOKUP(G1883,Codigos_class_frutas[],2,0)</f>
        <v>Cítricos</v>
      </c>
      <c r="G1883" s="3" t="s">
        <v>218</v>
      </c>
      <c r="H1883" s="3" t="s">
        <v>219</v>
      </c>
      <c r="I1883" s="3" t="s">
        <v>13</v>
      </c>
      <c r="J1883" s="2">
        <v>50</v>
      </c>
      <c r="K1883" s="2">
        <v>5000</v>
      </c>
      <c r="L1883" s="2">
        <v>5000</v>
      </c>
      <c r="M1883" s="2">
        <v>5000</v>
      </c>
      <c r="N1883" s="3" t="s">
        <v>220</v>
      </c>
      <c r="O1883" s="9" t="s">
        <v>63</v>
      </c>
      <c r="P1883" s="2">
        <f>+Precio_diario_frutas[[#This Row],[Precio promedio ponderado]]/Q1883</f>
        <v>500</v>
      </c>
      <c r="Q1883" s="2">
        <f>+VLOOKUP(Precio_diario_frutas[[#This Row],[Unidad de comercialización]],Codigos_kg[],2,0)</f>
        <v>10</v>
      </c>
    </row>
    <row r="1884" spans="1:17" x14ac:dyDescent="0.35">
      <c r="A1884" s="8" t="s">
        <v>60</v>
      </c>
      <c r="B1884" s="3" t="str">
        <f>+VLOOKUP(A1884,Codigos_mercados_mayoristas[],2,0)</f>
        <v>Valparaíso</v>
      </c>
      <c r="C1884" s="12">
        <v>44153</v>
      </c>
      <c r="D1884" s="3">
        <f>+VLOOKUP(A1884,Codigos_mercados_mayoristas[],3,0)</f>
        <v>5</v>
      </c>
      <c r="E1884" s="3"/>
      <c r="F1884" s="3" t="str">
        <f>+VLOOKUP(G1884,Codigos_class_frutas[],2,0)</f>
        <v>Tropicales y subtropicales</v>
      </c>
      <c r="G1884" s="3" t="s">
        <v>229</v>
      </c>
      <c r="H1884" s="3" t="s">
        <v>12</v>
      </c>
      <c r="I1884" s="3" t="s">
        <v>19</v>
      </c>
      <c r="J1884" s="2">
        <v>456</v>
      </c>
      <c r="K1884" s="2">
        <v>7000</v>
      </c>
      <c r="L1884" s="2">
        <v>7000</v>
      </c>
      <c r="M1884" s="2">
        <v>7000</v>
      </c>
      <c r="N1884" s="3" t="s">
        <v>230</v>
      </c>
      <c r="O1884" s="9" t="s">
        <v>34</v>
      </c>
      <c r="P1884" s="2">
        <f>+Precio_diario_frutas[[#This Row],[Precio promedio ponderado]]/Q1884</f>
        <v>1750</v>
      </c>
      <c r="Q1884" s="2">
        <f>+VLOOKUP(Precio_diario_frutas[[#This Row],[Unidad de comercialización]],Codigos_kg[],2,0)</f>
        <v>4</v>
      </c>
    </row>
    <row r="1885" spans="1:17" x14ac:dyDescent="0.35">
      <c r="A1885" s="8" t="s">
        <v>60</v>
      </c>
      <c r="B1885" s="3" t="str">
        <f>+VLOOKUP(A1885,Codigos_mercados_mayoristas[],2,0)</f>
        <v>Valparaíso</v>
      </c>
      <c r="C1885" s="12">
        <v>44153</v>
      </c>
      <c r="D1885" s="3">
        <f>+VLOOKUP(A1885,Codigos_mercados_mayoristas[],3,0)</f>
        <v>5</v>
      </c>
      <c r="E1885" s="3"/>
      <c r="F1885" s="3" t="str">
        <f>+VLOOKUP(G1885,Codigos_class_frutas[],2,0)</f>
        <v>Frutos de pepita</v>
      </c>
      <c r="G1885" s="3" t="s">
        <v>231</v>
      </c>
      <c r="H1885" s="3" t="s">
        <v>232</v>
      </c>
      <c r="I1885" s="3" t="s">
        <v>200</v>
      </c>
      <c r="J1885" s="2">
        <v>98</v>
      </c>
      <c r="K1885" s="2">
        <v>13000</v>
      </c>
      <c r="L1885" s="2">
        <v>13000</v>
      </c>
      <c r="M1885" s="2">
        <v>13000</v>
      </c>
      <c r="N1885" s="3" t="s">
        <v>233</v>
      </c>
      <c r="O1885" s="9" t="s">
        <v>234</v>
      </c>
      <c r="P1885" s="2">
        <f>+Precio_diario_frutas[[#This Row],[Precio promedio ponderado]]/Q1885</f>
        <v>812.5</v>
      </c>
      <c r="Q1885" s="2">
        <f>+VLOOKUP(Precio_diario_frutas[[#This Row],[Unidad de comercialización]],Codigos_kg[],2,0)</f>
        <v>16</v>
      </c>
    </row>
    <row r="1886" spans="1:17" x14ac:dyDescent="0.35">
      <c r="A1886" s="8" t="s">
        <v>60</v>
      </c>
      <c r="B1886" s="3" t="str">
        <f>+VLOOKUP(A1886,Codigos_mercados_mayoristas[],2,0)</f>
        <v>Valparaíso</v>
      </c>
      <c r="C1886" s="12">
        <v>44153</v>
      </c>
      <c r="D1886" s="3">
        <f>+VLOOKUP(A1886,Codigos_mercados_mayoristas[],3,0)</f>
        <v>5</v>
      </c>
      <c r="E1886" s="3"/>
      <c r="F1886" s="3" t="str">
        <f>+VLOOKUP(G1886,Codigos_class_frutas[],2,0)</f>
        <v>Frutos de pepita</v>
      </c>
      <c r="G1886" s="3" t="s">
        <v>231</v>
      </c>
      <c r="H1886" s="3" t="s">
        <v>232</v>
      </c>
      <c r="I1886" s="3" t="s">
        <v>19</v>
      </c>
      <c r="J1886" s="2">
        <v>97</v>
      </c>
      <c r="K1886" s="2">
        <v>12000</v>
      </c>
      <c r="L1886" s="2">
        <v>12000</v>
      </c>
      <c r="M1886" s="2">
        <v>12000</v>
      </c>
      <c r="N1886" s="3" t="s">
        <v>233</v>
      </c>
      <c r="O1886" s="9" t="s">
        <v>234</v>
      </c>
      <c r="P1886" s="2">
        <f>+Precio_diario_frutas[[#This Row],[Precio promedio ponderado]]/Q1886</f>
        <v>750</v>
      </c>
      <c r="Q1886" s="2">
        <f>+VLOOKUP(Precio_diario_frutas[[#This Row],[Unidad de comercialización]],Codigos_kg[],2,0)</f>
        <v>16</v>
      </c>
    </row>
    <row r="1887" spans="1:17" x14ac:dyDescent="0.35">
      <c r="A1887" s="8" t="s">
        <v>60</v>
      </c>
      <c r="B1887" s="3" t="str">
        <f>+VLOOKUP(A1887,Codigos_mercados_mayoristas[],2,0)</f>
        <v>Valparaíso</v>
      </c>
      <c r="C1887" s="12">
        <v>44153</v>
      </c>
      <c r="D1887" s="3">
        <f>+VLOOKUP(A1887,Codigos_mercados_mayoristas[],3,0)</f>
        <v>5</v>
      </c>
      <c r="E1887" s="3"/>
      <c r="F1887" s="3" t="str">
        <f>+VLOOKUP(G1887,Codigos_class_frutas[],2,0)</f>
        <v>Frutos de pepita</v>
      </c>
      <c r="G1887" s="3" t="s">
        <v>231</v>
      </c>
      <c r="H1887" s="3" t="s">
        <v>232</v>
      </c>
      <c r="I1887" s="3" t="s">
        <v>13</v>
      </c>
      <c r="J1887" s="2">
        <v>80</v>
      </c>
      <c r="K1887" s="2">
        <v>11000</v>
      </c>
      <c r="L1887" s="2">
        <v>11000</v>
      </c>
      <c r="M1887" s="2">
        <v>11000</v>
      </c>
      <c r="N1887" s="3" t="s">
        <v>233</v>
      </c>
      <c r="O1887" s="9" t="s">
        <v>234</v>
      </c>
      <c r="P1887" s="2">
        <f>+Precio_diario_frutas[[#This Row],[Precio promedio ponderado]]/Q1887</f>
        <v>687.5</v>
      </c>
      <c r="Q1887" s="2">
        <f>+VLOOKUP(Precio_diario_frutas[[#This Row],[Unidad de comercialización]],Codigos_kg[],2,0)</f>
        <v>16</v>
      </c>
    </row>
    <row r="1888" spans="1:17" x14ac:dyDescent="0.35">
      <c r="A1888" s="8" t="s">
        <v>60</v>
      </c>
      <c r="B1888" s="3" t="str">
        <f>+VLOOKUP(A1888,Codigos_mercados_mayoristas[],2,0)</f>
        <v>Valparaíso</v>
      </c>
      <c r="C1888" s="12">
        <v>44153</v>
      </c>
      <c r="D1888" s="3">
        <f>+VLOOKUP(A1888,Codigos_mercados_mayoristas[],3,0)</f>
        <v>5</v>
      </c>
      <c r="E1888" s="3"/>
      <c r="F1888" s="3" t="str">
        <f>+VLOOKUP(G1888,Codigos_class_frutas[],2,0)</f>
        <v>Frutos de pepita</v>
      </c>
      <c r="G1888" s="3" t="s">
        <v>231</v>
      </c>
      <c r="H1888" s="3" t="s">
        <v>236</v>
      </c>
      <c r="I1888" s="3" t="s">
        <v>200</v>
      </c>
      <c r="J1888" s="2">
        <v>85</v>
      </c>
      <c r="K1888" s="2">
        <v>13000</v>
      </c>
      <c r="L1888" s="2">
        <v>13000</v>
      </c>
      <c r="M1888" s="2">
        <v>13000</v>
      </c>
      <c r="N1888" s="3" t="s">
        <v>233</v>
      </c>
      <c r="O1888" s="9" t="s">
        <v>234</v>
      </c>
      <c r="P1888" s="2">
        <f>+Precio_diario_frutas[[#This Row],[Precio promedio ponderado]]/Q1888</f>
        <v>812.5</v>
      </c>
      <c r="Q1888" s="2">
        <f>+VLOOKUP(Precio_diario_frutas[[#This Row],[Unidad de comercialización]],Codigos_kg[],2,0)</f>
        <v>16</v>
      </c>
    </row>
    <row r="1889" spans="1:17" x14ac:dyDescent="0.35">
      <c r="A1889" s="8" t="s">
        <v>60</v>
      </c>
      <c r="B1889" s="3" t="str">
        <f>+VLOOKUP(A1889,Codigos_mercados_mayoristas[],2,0)</f>
        <v>Valparaíso</v>
      </c>
      <c r="C1889" s="12">
        <v>44153</v>
      </c>
      <c r="D1889" s="3">
        <f>+VLOOKUP(A1889,Codigos_mercados_mayoristas[],3,0)</f>
        <v>5</v>
      </c>
      <c r="E1889" s="3"/>
      <c r="F1889" s="3" t="str">
        <f>+VLOOKUP(G1889,Codigos_class_frutas[],2,0)</f>
        <v>Frutos de pepita</v>
      </c>
      <c r="G1889" s="3" t="s">
        <v>231</v>
      </c>
      <c r="H1889" s="3" t="s">
        <v>236</v>
      </c>
      <c r="I1889" s="3" t="s">
        <v>19</v>
      </c>
      <c r="J1889" s="2">
        <v>87</v>
      </c>
      <c r="K1889" s="2">
        <v>12000</v>
      </c>
      <c r="L1889" s="2">
        <v>12000</v>
      </c>
      <c r="M1889" s="2">
        <v>12000</v>
      </c>
      <c r="N1889" s="3" t="s">
        <v>233</v>
      </c>
      <c r="O1889" s="9" t="s">
        <v>234</v>
      </c>
      <c r="P1889" s="2">
        <f>+Precio_diario_frutas[[#This Row],[Precio promedio ponderado]]/Q1889</f>
        <v>750</v>
      </c>
      <c r="Q1889" s="2">
        <f>+VLOOKUP(Precio_diario_frutas[[#This Row],[Unidad de comercialización]],Codigos_kg[],2,0)</f>
        <v>16</v>
      </c>
    </row>
    <row r="1890" spans="1:17" x14ac:dyDescent="0.35">
      <c r="A1890" s="8" t="s">
        <v>60</v>
      </c>
      <c r="B1890" s="3" t="str">
        <f>+VLOOKUP(A1890,Codigos_mercados_mayoristas[],2,0)</f>
        <v>Valparaíso</v>
      </c>
      <c r="C1890" s="12">
        <v>44153</v>
      </c>
      <c r="D1890" s="3">
        <f>+VLOOKUP(A1890,Codigos_mercados_mayoristas[],3,0)</f>
        <v>5</v>
      </c>
      <c r="E1890" s="3"/>
      <c r="F1890" s="3" t="str">
        <f>+VLOOKUP(G1890,Codigos_class_frutas[],2,0)</f>
        <v>Frutos de pepita</v>
      </c>
      <c r="G1890" s="3" t="s">
        <v>231</v>
      </c>
      <c r="H1890" s="3" t="s">
        <v>236</v>
      </c>
      <c r="I1890" s="3" t="s">
        <v>13</v>
      </c>
      <c r="J1890" s="2">
        <v>80</v>
      </c>
      <c r="K1890" s="2">
        <v>11000</v>
      </c>
      <c r="L1890" s="2">
        <v>11000</v>
      </c>
      <c r="M1890" s="2">
        <v>11000</v>
      </c>
      <c r="N1890" s="3" t="s">
        <v>233</v>
      </c>
      <c r="O1890" s="9" t="s">
        <v>234</v>
      </c>
      <c r="P1890" s="2">
        <f>+Precio_diario_frutas[[#This Row],[Precio promedio ponderado]]/Q1890</f>
        <v>687.5</v>
      </c>
      <c r="Q1890" s="2">
        <f>+VLOOKUP(Precio_diario_frutas[[#This Row],[Unidad de comercialización]],Codigos_kg[],2,0)</f>
        <v>16</v>
      </c>
    </row>
    <row r="1891" spans="1:17" x14ac:dyDescent="0.35">
      <c r="A1891" s="8" t="s">
        <v>60</v>
      </c>
      <c r="B1891" s="3" t="str">
        <f>+VLOOKUP(A1891,Codigos_mercados_mayoristas[],2,0)</f>
        <v>Valparaíso</v>
      </c>
      <c r="C1891" s="12">
        <v>44153</v>
      </c>
      <c r="D1891" s="3">
        <f>+VLOOKUP(A1891,Codigos_mercados_mayoristas[],3,0)</f>
        <v>5</v>
      </c>
      <c r="E1891" s="3"/>
      <c r="F1891" s="3" t="str">
        <f>+VLOOKUP(G1891,Codigos_class_frutas[],2,0)</f>
        <v>Frutos de pepita</v>
      </c>
      <c r="G1891" s="3" t="s">
        <v>231</v>
      </c>
      <c r="H1891" s="3" t="s">
        <v>238</v>
      </c>
      <c r="I1891" s="3" t="s">
        <v>200</v>
      </c>
      <c r="J1891" s="2">
        <v>80</v>
      </c>
      <c r="K1891" s="2">
        <v>13000</v>
      </c>
      <c r="L1891" s="2">
        <v>13000</v>
      </c>
      <c r="M1891" s="2">
        <v>13000</v>
      </c>
      <c r="N1891" s="3" t="s">
        <v>233</v>
      </c>
      <c r="O1891" s="9" t="s">
        <v>234</v>
      </c>
      <c r="P1891" s="2">
        <f>+Precio_diario_frutas[[#This Row],[Precio promedio ponderado]]/Q1891</f>
        <v>812.5</v>
      </c>
      <c r="Q1891" s="2">
        <f>+VLOOKUP(Precio_diario_frutas[[#This Row],[Unidad de comercialización]],Codigos_kg[],2,0)</f>
        <v>16</v>
      </c>
    </row>
    <row r="1892" spans="1:17" x14ac:dyDescent="0.35">
      <c r="A1892" s="8" t="s">
        <v>60</v>
      </c>
      <c r="B1892" s="3" t="str">
        <f>+VLOOKUP(A1892,Codigos_mercados_mayoristas[],2,0)</f>
        <v>Valparaíso</v>
      </c>
      <c r="C1892" s="12">
        <v>44153</v>
      </c>
      <c r="D1892" s="3">
        <f>+VLOOKUP(A1892,Codigos_mercados_mayoristas[],3,0)</f>
        <v>5</v>
      </c>
      <c r="E1892" s="3"/>
      <c r="F1892" s="3" t="str">
        <f>+VLOOKUP(G1892,Codigos_class_frutas[],2,0)</f>
        <v>Frutos de pepita</v>
      </c>
      <c r="G1892" s="3" t="s">
        <v>231</v>
      </c>
      <c r="H1892" s="3" t="s">
        <v>238</v>
      </c>
      <c r="I1892" s="3" t="s">
        <v>19</v>
      </c>
      <c r="J1892" s="2">
        <v>80</v>
      </c>
      <c r="K1892" s="2">
        <v>12000</v>
      </c>
      <c r="L1892" s="2">
        <v>12000</v>
      </c>
      <c r="M1892" s="2">
        <v>12000</v>
      </c>
      <c r="N1892" s="3" t="s">
        <v>233</v>
      </c>
      <c r="O1892" s="9" t="s">
        <v>234</v>
      </c>
      <c r="P1892" s="2">
        <f>+Precio_diario_frutas[[#This Row],[Precio promedio ponderado]]/Q1892</f>
        <v>750</v>
      </c>
      <c r="Q1892" s="2">
        <f>+VLOOKUP(Precio_diario_frutas[[#This Row],[Unidad de comercialización]],Codigos_kg[],2,0)</f>
        <v>16</v>
      </c>
    </row>
    <row r="1893" spans="1:17" x14ac:dyDescent="0.35">
      <c r="A1893" s="8" t="s">
        <v>60</v>
      </c>
      <c r="B1893" s="3" t="str">
        <f>+VLOOKUP(A1893,Codigos_mercados_mayoristas[],2,0)</f>
        <v>Valparaíso</v>
      </c>
      <c r="C1893" s="12">
        <v>44153</v>
      </c>
      <c r="D1893" s="3">
        <f>+VLOOKUP(A1893,Codigos_mercados_mayoristas[],3,0)</f>
        <v>5</v>
      </c>
      <c r="E1893" s="3"/>
      <c r="F1893" s="3" t="str">
        <f>+VLOOKUP(G1893,Codigos_class_frutas[],2,0)</f>
        <v>Cítricos</v>
      </c>
      <c r="G1893" s="3" t="s">
        <v>221</v>
      </c>
      <c r="H1893" s="3" t="s">
        <v>224</v>
      </c>
      <c r="I1893" s="3" t="s">
        <v>19</v>
      </c>
      <c r="J1893" s="2">
        <v>65</v>
      </c>
      <c r="K1893" s="2">
        <v>9000</v>
      </c>
      <c r="L1893" s="2">
        <v>9000</v>
      </c>
      <c r="M1893" s="2">
        <v>9000</v>
      </c>
      <c r="N1893" s="3" t="s">
        <v>240</v>
      </c>
      <c r="O1893" s="9" t="s">
        <v>63</v>
      </c>
      <c r="P1893" s="2">
        <f>+Precio_diario_frutas[[#This Row],[Precio promedio ponderado]]/Q1893</f>
        <v>692.30769230769226</v>
      </c>
      <c r="Q1893" s="2">
        <f>+VLOOKUP(Precio_diario_frutas[[#This Row],[Unidad de comercialización]],Codigos_kg[],2,0)</f>
        <v>13</v>
      </c>
    </row>
    <row r="1894" spans="1:17" x14ac:dyDescent="0.35">
      <c r="A1894" s="8" t="s">
        <v>60</v>
      </c>
      <c r="B1894" s="3" t="str">
        <f>+VLOOKUP(A1894,Codigos_mercados_mayoristas[],2,0)</f>
        <v>Valparaíso</v>
      </c>
      <c r="C1894" s="12">
        <v>44153</v>
      </c>
      <c r="D1894" s="3">
        <f>+VLOOKUP(A1894,Codigos_mercados_mayoristas[],3,0)</f>
        <v>5</v>
      </c>
      <c r="E1894" s="3"/>
      <c r="F1894" s="3" t="str">
        <f>+VLOOKUP(G1894,Codigos_class_frutas[],2,0)</f>
        <v>Cítricos</v>
      </c>
      <c r="G1894" s="3" t="s">
        <v>221</v>
      </c>
      <c r="H1894" s="3" t="s">
        <v>224</v>
      </c>
      <c r="I1894" s="3" t="s">
        <v>13</v>
      </c>
      <c r="J1894" s="2">
        <v>68</v>
      </c>
      <c r="K1894" s="2">
        <v>8000</v>
      </c>
      <c r="L1894" s="2">
        <v>8000</v>
      </c>
      <c r="M1894" s="2">
        <v>8000</v>
      </c>
      <c r="N1894" s="3" t="s">
        <v>240</v>
      </c>
      <c r="O1894" s="9" t="s">
        <v>63</v>
      </c>
      <c r="P1894" s="2">
        <f>+Precio_diario_frutas[[#This Row],[Precio promedio ponderado]]/Q1894</f>
        <v>615.38461538461536</v>
      </c>
      <c r="Q1894" s="2">
        <f>+VLOOKUP(Precio_diario_frutas[[#This Row],[Unidad de comercialización]],Codigos_kg[],2,0)</f>
        <v>13</v>
      </c>
    </row>
    <row r="1895" spans="1:17" x14ac:dyDescent="0.35">
      <c r="A1895" s="8" t="s">
        <v>60</v>
      </c>
      <c r="B1895" s="3" t="str">
        <f>+VLOOKUP(A1895,Codigos_mercados_mayoristas[],2,0)</f>
        <v>Valparaíso</v>
      </c>
      <c r="C1895" s="12">
        <v>44153</v>
      </c>
      <c r="D1895" s="3">
        <f>+VLOOKUP(A1895,Codigos_mercados_mayoristas[],3,0)</f>
        <v>5</v>
      </c>
      <c r="E1895" s="3"/>
      <c r="F1895" s="3" t="str">
        <f>+VLOOKUP(G1895,Codigos_class_frutas[],2,0)</f>
        <v>Oleaginosos</v>
      </c>
      <c r="G1895" s="3" t="s">
        <v>225</v>
      </c>
      <c r="H1895" s="3" t="s">
        <v>226</v>
      </c>
      <c r="I1895" s="3" t="s">
        <v>19</v>
      </c>
      <c r="J1895" s="2">
        <v>45</v>
      </c>
      <c r="K1895" s="2">
        <v>3500</v>
      </c>
      <c r="L1895" s="2">
        <v>3500</v>
      </c>
      <c r="M1895" s="2">
        <v>3500</v>
      </c>
      <c r="N1895" s="3" t="s">
        <v>227</v>
      </c>
      <c r="O1895" s="9" t="s">
        <v>63</v>
      </c>
      <c r="P1895" s="2">
        <f>+Precio_diario_frutas[[#This Row],[Precio promedio ponderado]]/Q1895</f>
        <v>233.33333333333334</v>
      </c>
      <c r="Q1895" s="2">
        <f>+VLOOKUP(Precio_diario_frutas[[#This Row],[Unidad de comercialización]],Codigos_kg[],2,0)</f>
        <v>15</v>
      </c>
    </row>
    <row r="1896" spans="1:17" x14ac:dyDescent="0.35">
      <c r="A1896" s="8" t="s">
        <v>60</v>
      </c>
      <c r="B1896" s="3" t="str">
        <f>+VLOOKUP(A1896,Codigos_mercados_mayoristas[],2,0)</f>
        <v>Valparaíso</v>
      </c>
      <c r="C1896" s="12">
        <v>44153</v>
      </c>
      <c r="D1896" s="3">
        <f>+VLOOKUP(A1896,Codigos_mercados_mayoristas[],3,0)</f>
        <v>5</v>
      </c>
      <c r="E1896" s="3"/>
      <c r="F1896" s="3" t="str">
        <f>+VLOOKUP(G1896,Codigos_class_frutas[],2,0)</f>
        <v>Oleaginosos</v>
      </c>
      <c r="G1896" s="3" t="s">
        <v>225</v>
      </c>
      <c r="H1896" s="3" t="s">
        <v>226</v>
      </c>
      <c r="I1896" s="3" t="s">
        <v>13</v>
      </c>
      <c r="J1896" s="2">
        <v>47</v>
      </c>
      <c r="K1896" s="2">
        <v>3200</v>
      </c>
      <c r="L1896" s="2">
        <v>3200</v>
      </c>
      <c r="M1896" s="2">
        <v>3200</v>
      </c>
      <c r="N1896" s="3" t="s">
        <v>227</v>
      </c>
      <c r="O1896" s="9" t="s">
        <v>63</v>
      </c>
      <c r="P1896" s="2">
        <f>+Precio_diario_frutas[[#This Row],[Precio promedio ponderado]]/Q1896</f>
        <v>213.33333333333334</v>
      </c>
      <c r="Q1896" s="2">
        <f>+VLOOKUP(Precio_diario_frutas[[#This Row],[Unidad de comercialización]],Codigos_kg[],2,0)</f>
        <v>15</v>
      </c>
    </row>
    <row r="1897" spans="1:17" x14ac:dyDescent="0.35">
      <c r="A1897" s="8" t="s">
        <v>60</v>
      </c>
      <c r="B1897" s="3" t="str">
        <f>+VLOOKUP(A1897,Codigos_mercados_mayoristas[],2,0)</f>
        <v>Valparaíso</v>
      </c>
      <c r="C1897" s="12">
        <v>44153</v>
      </c>
      <c r="D1897" s="3">
        <f>+VLOOKUP(A1897,Codigos_mercados_mayoristas[],3,0)</f>
        <v>5</v>
      </c>
      <c r="E1897" s="3"/>
      <c r="F1897" s="3" t="str">
        <f>+VLOOKUP(G1897,Codigos_class_frutas[],2,0)</f>
        <v>Oleaginosos</v>
      </c>
      <c r="G1897" s="3" t="s">
        <v>225</v>
      </c>
      <c r="H1897" s="3" t="s">
        <v>226</v>
      </c>
      <c r="I1897" s="3" t="s">
        <v>16</v>
      </c>
      <c r="J1897" s="2">
        <v>40</v>
      </c>
      <c r="K1897" s="2">
        <v>2700</v>
      </c>
      <c r="L1897" s="2">
        <v>2700</v>
      </c>
      <c r="M1897" s="2">
        <v>2700</v>
      </c>
      <c r="N1897" s="3" t="s">
        <v>227</v>
      </c>
      <c r="O1897" s="9" t="s">
        <v>63</v>
      </c>
      <c r="P1897" s="2">
        <f>+Precio_diario_frutas[[#This Row],[Precio promedio ponderado]]/Q1897</f>
        <v>180</v>
      </c>
      <c r="Q1897" s="2">
        <f>+VLOOKUP(Precio_diario_frutas[[#This Row],[Unidad de comercialización]],Codigos_kg[],2,0)</f>
        <v>15</v>
      </c>
    </row>
    <row r="1898" spans="1:17" x14ac:dyDescent="0.35">
      <c r="A1898" s="8" t="s">
        <v>60</v>
      </c>
      <c r="B1898" s="3" t="str">
        <f>+VLOOKUP(A1898,Codigos_mercados_mayoristas[],2,0)</f>
        <v>Valparaíso</v>
      </c>
      <c r="C1898" s="12">
        <v>44153</v>
      </c>
      <c r="D1898" s="3">
        <f>+VLOOKUP(A1898,Codigos_mercados_mayoristas[],3,0)</f>
        <v>5</v>
      </c>
      <c r="E1898" s="3"/>
      <c r="F1898" s="3" t="str">
        <f>+VLOOKUP(G1898,Codigos_class_frutas[],2,0)</f>
        <v>Frutos de pepita</v>
      </c>
      <c r="G1898" s="3" t="s">
        <v>242</v>
      </c>
      <c r="H1898" s="3" t="s">
        <v>243</v>
      </c>
      <c r="I1898" s="3" t="s">
        <v>200</v>
      </c>
      <c r="J1898" s="2">
        <v>85</v>
      </c>
      <c r="K1898" s="2">
        <v>13000</v>
      </c>
      <c r="L1898" s="2">
        <v>13000</v>
      </c>
      <c r="M1898" s="2">
        <v>13000</v>
      </c>
      <c r="N1898" s="3" t="s">
        <v>244</v>
      </c>
      <c r="O1898" s="9" t="s">
        <v>245</v>
      </c>
      <c r="P1898" s="2">
        <f>+Precio_diario_frutas[[#This Row],[Precio promedio ponderado]]/Q1898</f>
        <v>722.22222222222217</v>
      </c>
      <c r="Q1898" s="2">
        <f>+VLOOKUP(Precio_diario_frutas[[#This Row],[Unidad de comercialización]],Codigos_kg[],2,0)</f>
        <v>18</v>
      </c>
    </row>
    <row r="1899" spans="1:17" x14ac:dyDescent="0.35">
      <c r="A1899" s="8" t="s">
        <v>60</v>
      </c>
      <c r="B1899" s="3" t="str">
        <f>+VLOOKUP(A1899,Codigos_mercados_mayoristas[],2,0)</f>
        <v>Valparaíso</v>
      </c>
      <c r="C1899" s="12">
        <v>44153</v>
      </c>
      <c r="D1899" s="3">
        <f>+VLOOKUP(A1899,Codigos_mercados_mayoristas[],3,0)</f>
        <v>5</v>
      </c>
      <c r="E1899" s="3"/>
      <c r="F1899" s="3" t="str">
        <f>+VLOOKUP(G1899,Codigos_class_frutas[],2,0)</f>
        <v>Frutos de pepita</v>
      </c>
      <c r="G1899" s="3" t="s">
        <v>242</v>
      </c>
      <c r="H1899" s="3" t="s">
        <v>243</v>
      </c>
      <c r="I1899" s="3" t="s">
        <v>19</v>
      </c>
      <c r="J1899" s="2">
        <v>87</v>
      </c>
      <c r="K1899" s="2">
        <v>12000</v>
      </c>
      <c r="L1899" s="2">
        <v>12000</v>
      </c>
      <c r="M1899" s="2">
        <v>12000</v>
      </c>
      <c r="N1899" s="3" t="s">
        <v>244</v>
      </c>
      <c r="O1899" s="9" t="s">
        <v>245</v>
      </c>
      <c r="P1899" s="2">
        <f>+Precio_diario_frutas[[#This Row],[Precio promedio ponderado]]/Q1899</f>
        <v>666.66666666666663</v>
      </c>
      <c r="Q1899" s="2">
        <f>+VLOOKUP(Precio_diario_frutas[[#This Row],[Unidad de comercialización]],Codigos_kg[],2,0)</f>
        <v>18</v>
      </c>
    </row>
    <row r="1900" spans="1:17" x14ac:dyDescent="0.35">
      <c r="A1900" s="8" t="s">
        <v>60</v>
      </c>
      <c r="B1900" s="3" t="str">
        <f>+VLOOKUP(A1900,Codigos_mercados_mayoristas[],2,0)</f>
        <v>Valparaíso</v>
      </c>
      <c r="C1900" s="12">
        <v>44153</v>
      </c>
      <c r="D1900" s="3">
        <f>+VLOOKUP(A1900,Codigos_mercados_mayoristas[],3,0)</f>
        <v>5</v>
      </c>
      <c r="E1900" s="3"/>
      <c r="F1900" s="3" t="str">
        <f>+VLOOKUP(G1900,Codigos_class_frutas[],2,0)</f>
        <v>Frutos de pepita</v>
      </c>
      <c r="G1900" s="3" t="s">
        <v>242</v>
      </c>
      <c r="H1900" s="3" t="s">
        <v>243</v>
      </c>
      <c r="I1900" s="3" t="s">
        <v>13</v>
      </c>
      <c r="J1900" s="2">
        <v>80</v>
      </c>
      <c r="K1900" s="2">
        <v>11000</v>
      </c>
      <c r="L1900" s="2">
        <v>11000</v>
      </c>
      <c r="M1900" s="2">
        <v>11000</v>
      </c>
      <c r="N1900" s="3" t="s">
        <v>244</v>
      </c>
      <c r="O1900" s="9" t="s">
        <v>245</v>
      </c>
      <c r="P1900" s="2">
        <f>+Precio_diario_frutas[[#This Row],[Precio promedio ponderado]]/Q1900</f>
        <v>611.11111111111109</v>
      </c>
      <c r="Q1900" s="2">
        <f>+VLOOKUP(Precio_diario_frutas[[#This Row],[Unidad de comercialización]],Codigos_kg[],2,0)</f>
        <v>18</v>
      </c>
    </row>
    <row r="1901" spans="1:17" x14ac:dyDescent="0.35">
      <c r="A1901" s="8" t="s">
        <v>60</v>
      </c>
      <c r="B1901" s="3" t="str">
        <f>+VLOOKUP(A1901,Codigos_mercados_mayoristas[],2,0)</f>
        <v>Valparaíso</v>
      </c>
      <c r="C1901" s="12">
        <v>44153</v>
      </c>
      <c r="D1901" s="3">
        <f>+VLOOKUP(A1901,Codigos_mercados_mayoristas[],3,0)</f>
        <v>5</v>
      </c>
      <c r="E1901" s="3"/>
      <c r="F1901" s="3" t="str">
        <f>+VLOOKUP(G1901,Codigos_class_frutas[],2,0)</f>
        <v>Tropicales y subtropicales</v>
      </c>
      <c r="G1901" s="3" t="s">
        <v>198</v>
      </c>
      <c r="H1901" s="3" t="s">
        <v>246</v>
      </c>
      <c r="I1901" s="3" t="s">
        <v>19</v>
      </c>
      <c r="J1901" s="2">
        <v>108</v>
      </c>
      <c r="K1901" s="2">
        <v>22000</v>
      </c>
      <c r="L1901" s="2">
        <v>22000</v>
      </c>
      <c r="M1901" s="2">
        <v>22000</v>
      </c>
      <c r="N1901" s="3" t="s">
        <v>25</v>
      </c>
      <c r="O1901" s="9" t="s">
        <v>206</v>
      </c>
      <c r="P1901" s="2">
        <f>+Precio_diario_frutas[[#This Row],[Precio promedio ponderado]]/Q1901</f>
        <v>1833.3333333333333</v>
      </c>
      <c r="Q1901" s="2">
        <f>+VLOOKUP(Precio_diario_frutas[[#This Row],[Unidad de comercialización]],Codigos_kg[],2,0)</f>
        <v>12</v>
      </c>
    </row>
    <row r="1902" spans="1:17" x14ac:dyDescent="0.35">
      <c r="A1902" s="8" t="s">
        <v>60</v>
      </c>
      <c r="B1902" s="3" t="str">
        <f>+VLOOKUP(A1902,Codigos_mercados_mayoristas[],2,0)</f>
        <v>Valparaíso</v>
      </c>
      <c r="C1902" s="12">
        <v>44153</v>
      </c>
      <c r="D1902" s="3">
        <f>+VLOOKUP(A1902,Codigos_mercados_mayoristas[],3,0)</f>
        <v>5</v>
      </c>
      <c r="E1902" s="3"/>
      <c r="F1902" s="3" t="str">
        <f>+VLOOKUP(G1902,Codigos_class_frutas[],2,0)</f>
        <v>Tropicales y subtropicales</v>
      </c>
      <c r="G1902" s="3" t="s">
        <v>198</v>
      </c>
      <c r="H1902" s="3" t="s">
        <v>246</v>
      </c>
      <c r="I1902" s="3" t="s">
        <v>13</v>
      </c>
      <c r="J1902" s="2">
        <v>108</v>
      </c>
      <c r="K1902" s="2">
        <v>22000</v>
      </c>
      <c r="L1902" s="2">
        <v>22000</v>
      </c>
      <c r="M1902" s="2">
        <v>22000</v>
      </c>
      <c r="N1902" s="3" t="s">
        <v>202</v>
      </c>
      <c r="O1902" s="9" t="s">
        <v>206</v>
      </c>
      <c r="P1902" s="2">
        <f>+Precio_diario_frutas[[#This Row],[Precio promedio ponderado]]/Q1902</f>
        <v>1571.4285714285713</v>
      </c>
      <c r="Q1902" s="2">
        <f>+VLOOKUP(Precio_diario_frutas[[#This Row],[Unidad de comercialización]],Codigos_kg[],2,0)</f>
        <v>14</v>
      </c>
    </row>
    <row r="1903" spans="1:17" x14ac:dyDescent="0.35">
      <c r="A1903" s="8" t="s">
        <v>60</v>
      </c>
      <c r="B1903" s="11" t="str">
        <f>+VLOOKUP(A1903,Codigos_mercados_mayoristas[],2,0)</f>
        <v>Valparaíso</v>
      </c>
      <c r="C1903" s="12">
        <v>44153</v>
      </c>
      <c r="D1903" s="11">
        <f>+VLOOKUP(A1903,Codigos_mercados_mayoristas[],3,0)</f>
        <v>5</v>
      </c>
      <c r="E1903" s="11"/>
      <c r="F1903" s="11" t="str">
        <f>+VLOOKUP(G1903,Codigos_class_frutas[],2,0)</f>
        <v>Tropicales y subtropicales</v>
      </c>
      <c r="G1903" s="11" t="s">
        <v>204</v>
      </c>
      <c r="H1903" s="11" t="s">
        <v>12</v>
      </c>
      <c r="I1903" s="11" t="s">
        <v>205</v>
      </c>
      <c r="J1903" s="13">
        <v>560</v>
      </c>
      <c r="K1903" s="13">
        <v>16000</v>
      </c>
      <c r="L1903" s="13">
        <v>15000</v>
      </c>
      <c r="M1903" s="13">
        <v>15571</v>
      </c>
      <c r="N1903" s="11" t="s">
        <v>147</v>
      </c>
      <c r="O1903" s="14" t="s">
        <v>206</v>
      </c>
      <c r="P1903" s="2">
        <f>+Precio_diario_frutas[[#This Row],[Precio promedio ponderado]]/Q1903</f>
        <v>778.55</v>
      </c>
      <c r="Q1903" s="2">
        <f>+VLOOKUP(Precio_diario_frutas[[#This Row],[Unidad de comercialización]],Codigos_kg[],2,0)</f>
        <v>20</v>
      </c>
    </row>
    <row r="1904" spans="1:17" x14ac:dyDescent="0.35">
      <c r="A1904" s="8" t="s">
        <v>170</v>
      </c>
      <c r="B1904" s="3" t="str">
        <f>+VLOOKUP(A1904,Codigos_mercados_mayoristas[],2,0)</f>
        <v>Coquimbo</v>
      </c>
      <c r="C1904" s="12">
        <v>44153</v>
      </c>
      <c r="D1904" s="3">
        <f>+VLOOKUP(A1904,Codigos_mercados_mayoristas[],3,0)</f>
        <v>4</v>
      </c>
      <c r="E1904" s="3"/>
      <c r="F1904" s="3" t="str">
        <f>+VLOOKUP(G1904,Codigos_class_frutas[],2,0)</f>
        <v>Berries</v>
      </c>
      <c r="G1904" s="3" t="s">
        <v>207</v>
      </c>
      <c r="H1904" s="3" t="s">
        <v>12</v>
      </c>
      <c r="I1904" s="3" t="s">
        <v>19</v>
      </c>
      <c r="J1904" s="2">
        <v>300</v>
      </c>
      <c r="K1904" s="2">
        <v>9000</v>
      </c>
      <c r="L1904" s="2">
        <v>8000</v>
      </c>
      <c r="M1904" s="2">
        <v>8500</v>
      </c>
      <c r="N1904" s="3" t="s">
        <v>208</v>
      </c>
      <c r="O1904" s="9" t="s">
        <v>45</v>
      </c>
      <c r="P1904" s="2">
        <f>+Precio_diario_frutas[[#This Row],[Precio promedio ponderado]]/Q1904</f>
        <v>4250</v>
      </c>
      <c r="Q1904" s="2">
        <f>+VLOOKUP(Precio_diario_frutas[[#This Row],[Unidad de comercialización]],Codigos_kg[],2,0)</f>
        <v>2</v>
      </c>
    </row>
    <row r="1905" spans="1:17" x14ac:dyDescent="0.35">
      <c r="A1905" s="8" t="s">
        <v>170</v>
      </c>
      <c r="B1905" s="3" t="str">
        <f>+VLOOKUP(A1905,Codigos_mercados_mayoristas[],2,0)</f>
        <v>Coquimbo</v>
      </c>
      <c r="C1905" s="12">
        <v>44153</v>
      </c>
      <c r="D1905" s="3">
        <f>+VLOOKUP(A1905,Codigos_mercados_mayoristas[],3,0)</f>
        <v>4</v>
      </c>
      <c r="E1905" s="3"/>
      <c r="F1905" s="3" t="str">
        <f>+VLOOKUP(G1905,Codigos_class_frutas[],2,0)</f>
        <v>Berries</v>
      </c>
      <c r="G1905" s="3" t="s">
        <v>212</v>
      </c>
      <c r="H1905" s="3" t="s">
        <v>12</v>
      </c>
      <c r="I1905" s="3" t="s">
        <v>200</v>
      </c>
      <c r="J1905" s="2">
        <v>340</v>
      </c>
      <c r="K1905" s="2">
        <v>16000</v>
      </c>
      <c r="L1905" s="2">
        <v>15000</v>
      </c>
      <c r="M1905" s="2">
        <v>15500</v>
      </c>
      <c r="N1905" s="3" t="s">
        <v>213</v>
      </c>
      <c r="O1905" s="9" t="s">
        <v>155</v>
      </c>
      <c r="P1905" s="2">
        <f>+Precio_diario_frutas[[#This Row],[Precio promedio ponderado]]/Q1905</f>
        <v>2214.2857142857142</v>
      </c>
      <c r="Q1905" s="2">
        <f>+VLOOKUP(Precio_diario_frutas[[#This Row],[Unidad de comercialización]],Codigos_kg[],2,0)</f>
        <v>7</v>
      </c>
    </row>
    <row r="1906" spans="1:17" x14ac:dyDescent="0.35">
      <c r="A1906" s="8" t="s">
        <v>170</v>
      </c>
      <c r="B1906" s="3" t="str">
        <f>+VLOOKUP(A1906,Codigos_mercados_mayoristas[],2,0)</f>
        <v>Coquimbo</v>
      </c>
      <c r="C1906" s="12">
        <v>44153</v>
      </c>
      <c r="D1906" s="3">
        <f>+VLOOKUP(A1906,Codigos_mercados_mayoristas[],3,0)</f>
        <v>4</v>
      </c>
      <c r="E1906" s="3"/>
      <c r="F1906" s="3" t="str">
        <f>+VLOOKUP(G1906,Codigos_class_frutas[],2,0)</f>
        <v>Berries</v>
      </c>
      <c r="G1906" s="3" t="s">
        <v>212</v>
      </c>
      <c r="H1906" s="3" t="s">
        <v>12</v>
      </c>
      <c r="I1906" s="3" t="s">
        <v>19</v>
      </c>
      <c r="J1906" s="2">
        <v>300</v>
      </c>
      <c r="K1906" s="2">
        <v>14000</v>
      </c>
      <c r="L1906" s="2">
        <v>13500</v>
      </c>
      <c r="M1906" s="2">
        <v>13750</v>
      </c>
      <c r="N1906" s="3" t="s">
        <v>213</v>
      </c>
      <c r="O1906" s="9" t="s">
        <v>155</v>
      </c>
      <c r="P1906" s="2">
        <f>+Precio_diario_frutas[[#This Row],[Precio promedio ponderado]]/Q1906</f>
        <v>1964.2857142857142</v>
      </c>
      <c r="Q1906" s="2">
        <f>+VLOOKUP(Precio_diario_frutas[[#This Row],[Unidad de comercialización]],Codigos_kg[],2,0)</f>
        <v>7</v>
      </c>
    </row>
    <row r="1907" spans="1:17" x14ac:dyDescent="0.35">
      <c r="A1907" s="8" t="s">
        <v>170</v>
      </c>
      <c r="B1907" s="3" t="str">
        <f>+VLOOKUP(A1907,Codigos_mercados_mayoristas[],2,0)</f>
        <v>Coquimbo</v>
      </c>
      <c r="C1907" s="12">
        <v>44153</v>
      </c>
      <c r="D1907" s="3">
        <f>+VLOOKUP(A1907,Codigos_mercados_mayoristas[],3,0)</f>
        <v>4</v>
      </c>
      <c r="E1907" s="3"/>
      <c r="F1907" s="3" t="str">
        <f>+VLOOKUP(G1907,Codigos_class_frutas[],2,0)</f>
        <v>Berries</v>
      </c>
      <c r="G1907" s="3" t="s">
        <v>212</v>
      </c>
      <c r="H1907" s="3" t="s">
        <v>12</v>
      </c>
      <c r="I1907" s="3" t="s">
        <v>13</v>
      </c>
      <c r="J1907" s="2">
        <v>200</v>
      </c>
      <c r="K1907" s="2">
        <v>11000</v>
      </c>
      <c r="L1907" s="2">
        <v>10500</v>
      </c>
      <c r="M1907" s="2">
        <v>10750</v>
      </c>
      <c r="N1907" s="3" t="s">
        <v>213</v>
      </c>
      <c r="O1907" s="9" t="s">
        <v>155</v>
      </c>
      <c r="P1907" s="2">
        <f>+Precio_diario_frutas[[#This Row],[Precio promedio ponderado]]/Q1907</f>
        <v>1535.7142857142858</v>
      </c>
      <c r="Q1907" s="2">
        <f>+VLOOKUP(Precio_diario_frutas[[#This Row],[Unidad de comercialización]],Codigos_kg[],2,0)</f>
        <v>7</v>
      </c>
    </row>
    <row r="1908" spans="1:17" x14ac:dyDescent="0.35">
      <c r="A1908" s="8" t="s">
        <v>170</v>
      </c>
      <c r="B1908" s="3" t="str">
        <f>+VLOOKUP(A1908,Codigos_mercados_mayoristas[],2,0)</f>
        <v>Coquimbo</v>
      </c>
      <c r="C1908" s="12">
        <v>44153</v>
      </c>
      <c r="D1908" s="3">
        <f>+VLOOKUP(A1908,Codigos_mercados_mayoristas[],3,0)</f>
        <v>4</v>
      </c>
      <c r="E1908" s="3"/>
      <c r="F1908" s="3" t="str">
        <f>+VLOOKUP(G1908,Codigos_class_frutas[],2,0)</f>
        <v>Berries</v>
      </c>
      <c r="G1908" s="3" t="s">
        <v>249</v>
      </c>
      <c r="H1908" s="3" t="s">
        <v>250</v>
      </c>
      <c r="I1908" s="3" t="s">
        <v>19</v>
      </c>
      <c r="J1908" s="2">
        <v>16</v>
      </c>
      <c r="K1908" s="2">
        <v>625000</v>
      </c>
      <c r="L1908" s="2">
        <v>620000</v>
      </c>
      <c r="M1908" s="2">
        <v>622500</v>
      </c>
      <c r="N1908" s="3" t="s">
        <v>270</v>
      </c>
      <c r="O1908" s="9" t="s">
        <v>123</v>
      </c>
      <c r="P1908" s="2">
        <f>+Precio_diario_frutas[[#This Row],[Precio promedio ponderado]]/Q1908</f>
        <v>1383.3333333333333</v>
      </c>
      <c r="Q1908" s="2">
        <f>+VLOOKUP(Precio_diario_frutas[[#This Row],[Unidad de comercialización]],Codigos_kg[],2,0)</f>
        <v>450</v>
      </c>
    </row>
    <row r="1909" spans="1:17" x14ac:dyDescent="0.35">
      <c r="A1909" s="8" t="s">
        <v>170</v>
      </c>
      <c r="B1909" s="3" t="str">
        <f>+VLOOKUP(A1909,Codigos_mercados_mayoristas[],2,0)</f>
        <v>Coquimbo</v>
      </c>
      <c r="C1909" s="12">
        <v>44153</v>
      </c>
      <c r="D1909" s="3">
        <f>+VLOOKUP(A1909,Codigos_mercados_mayoristas[],3,0)</f>
        <v>4</v>
      </c>
      <c r="E1909" s="3"/>
      <c r="F1909" s="3" t="str">
        <f>+VLOOKUP(G1909,Codigos_class_frutas[],2,0)</f>
        <v>Cítricos</v>
      </c>
      <c r="G1909" s="3" t="s">
        <v>214</v>
      </c>
      <c r="H1909" s="3" t="s">
        <v>12</v>
      </c>
      <c r="I1909" s="3" t="s">
        <v>215</v>
      </c>
      <c r="J1909" s="2">
        <v>660</v>
      </c>
      <c r="K1909" s="2">
        <v>7000</v>
      </c>
      <c r="L1909" s="2">
        <v>6800</v>
      </c>
      <c r="M1909" s="2">
        <v>6900</v>
      </c>
      <c r="N1909" s="3" t="s">
        <v>121</v>
      </c>
      <c r="O1909" s="9" t="s">
        <v>139</v>
      </c>
      <c r="P1909" s="2">
        <f>+Precio_diario_frutas[[#This Row],[Precio promedio ponderado]]/Q1909</f>
        <v>383.33333333333331</v>
      </c>
      <c r="Q1909" s="2">
        <f>+VLOOKUP(Precio_diario_frutas[[#This Row],[Unidad de comercialización]],Codigos_kg[],2,0)</f>
        <v>18</v>
      </c>
    </row>
    <row r="1910" spans="1:17" x14ac:dyDescent="0.35">
      <c r="A1910" s="8" t="s">
        <v>170</v>
      </c>
      <c r="B1910" s="3" t="str">
        <f>+VLOOKUP(A1910,Codigos_mercados_mayoristas[],2,0)</f>
        <v>Coquimbo</v>
      </c>
      <c r="C1910" s="12">
        <v>44153</v>
      </c>
      <c r="D1910" s="3">
        <f>+VLOOKUP(A1910,Codigos_mercados_mayoristas[],3,0)</f>
        <v>4</v>
      </c>
      <c r="E1910" s="3"/>
      <c r="F1910" s="3" t="str">
        <f>+VLOOKUP(G1910,Codigos_class_frutas[],2,0)</f>
        <v>Cítricos</v>
      </c>
      <c r="G1910" s="3" t="s">
        <v>214</v>
      </c>
      <c r="H1910" s="3" t="s">
        <v>12</v>
      </c>
      <c r="I1910" s="3" t="s">
        <v>216</v>
      </c>
      <c r="J1910" s="2">
        <v>480</v>
      </c>
      <c r="K1910" s="2">
        <v>5000</v>
      </c>
      <c r="L1910" s="2">
        <v>4800</v>
      </c>
      <c r="M1910" s="2">
        <v>4900</v>
      </c>
      <c r="N1910" s="3" t="s">
        <v>121</v>
      </c>
      <c r="O1910" s="9" t="s">
        <v>139</v>
      </c>
      <c r="P1910" s="2">
        <f>+Precio_diario_frutas[[#This Row],[Precio promedio ponderado]]/Q1910</f>
        <v>272.22222222222223</v>
      </c>
      <c r="Q1910" s="2">
        <f>+VLOOKUP(Precio_diario_frutas[[#This Row],[Unidad de comercialización]],Codigos_kg[],2,0)</f>
        <v>18</v>
      </c>
    </row>
    <row r="1911" spans="1:17" x14ac:dyDescent="0.35">
      <c r="A1911" s="8" t="s">
        <v>170</v>
      </c>
      <c r="B1911" s="3" t="str">
        <f>+VLOOKUP(A1911,Codigos_mercados_mayoristas[],2,0)</f>
        <v>Coquimbo</v>
      </c>
      <c r="C1911" s="12">
        <v>44153</v>
      </c>
      <c r="D1911" s="3">
        <f>+VLOOKUP(A1911,Codigos_mercados_mayoristas[],3,0)</f>
        <v>4</v>
      </c>
      <c r="E1911" s="3"/>
      <c r="F1911" s="3" t="str">
        <f>+VLOOKUP(G1911,Codigos_class_frutas[],2,0)</f>
        <v>Cítricos</v>
      </c>
      <c r="G1911" s="3" t="s">
        <v>214</v>
      </c>
      <c r="H1911" s="3" t="s">
        <v>12</v>
      </c>
      <c r="I1911" s="3" t="s">
        <v>217</v>
      </c>
      <c r="J1911" s="2">
        <v>450</v>
      </c>
      <c r="K1911" s="2">
        <v>4000</v>
      </c>
      <c r="L1911" s="2">
        <v>3800</v>
      </c>
      <c r="M1911" s="2">
        <v>3900</v>
      </c>
      <c r="N1911" s="3" t="s">
        <v>121</v>
      </c>
      <c r="O1911" s="9" t="s">
        <v>139</v>
      </c>
      <c r="P1911" s="2">
        <f>+Precio_diario_frutas[[#This Row],[Precio promedio ponderado]]/Q1911</f>
        <v>216.66666666666666</v>
      </c>
      <c r="Q1911" s="2">
        <f>+VLOOKUP(Precio_diario_frutas[[#This Row],[Unidad de comercialización]],Codigos_kg[],2,0)</f>
        <v>18</v>
      </c>
    </row>
    <row r="1912" spans="1:17" x14ac:dyDescent="0.35">
      <c r="A1912" s="8" t="s">
        <v>170</v>
      </c>
      <c r="B1912" s="3" t="str">
        <f>+VLOOKUP(A1912,Codigos_mercados_mayoristas[],2,0)</f>
        <v>Coquimbo</v>
      </c>
      <c r="C1912" s="12">
        <v>44153</v>
      </c>
      <c r="D1912" s="3">
        <f>+VLOOKUP(A1912,Codigos_mercados_mayoristas[],3,0)</f>
        <v>4</v>
      </c>
      <c r="E1912" s="3"/>
      <c r="F1912" s="3" t="str">
        <f>+VLOOKUP(G1912,Codigos_class_frutas[],2,0)</f>
        <v>Cítricos</v>
      </c>
      <c r="G1912" s="3" t="s">
        <v>218</v>
      </c>
      <c r="H1912" s="3" t="s">
        <v>219</v>
      </c>
      <c r="I1912" s="3" t="s">
        <v>200</v>
      </c>
      <c r="J1912" s="2">
        <v>280</v>
      </c>
      <c r="K1912" s="2">
        <v>7000</v>
      </c>
      <c r="L1912" s="2">
        <v>6500</v>
      </c>
      <c r="M1912" s="2">
        <v>6750</v>
      </c>
      <c r="N1912" s="3" t="s">
        <v>220</v>
      </c>
      <c r="O1912" s="9" t="s">
        <v>45</v>
      </c>
      <c r="P1912" s="2">
        <f>+Precio_diario_frutas[[#This Row],[Precio promedio ponderado]]/Q1912</f>
        <v>675</v>
      </c>
      <c r="Q1912" s="2">
        <f>+VLOOKUP(Precio_diario_frutas[[#This Row],[Unidad de comercialización]],Codigos_kg[],2,0)</f>
        <v>10</v>
      </c>
    </row>
    <row r="1913" spans="1:17" x14ac:dyDescent="0.35">
      <c r="A1913" s="8" t="s">
        <v>170</v>
      </c>
      <c r="B1913" s="3" t="str">
        <f>+VLOOKUP(A1913,Codigos_mercados_mayoristas[],2,0)</f>
        <v>Coquimbo</v>
      </c>
      <c r="C1913" s="12">
        <v>44153</v>
      </c>
      <c r="D1913" s="3">
        <f>+VLOOKUP(A1913,Codigos_mercados_mayoristas[],3,0)</f>
        <v>4</v>
      </c>
      <c r="E1913" s="3"/>
      <c r="F1913" s="3" t="str">
        <f>+VLOOKUP(G1913,Codigos_class_frutas[],2,0)</f>
        <v>Cítricos</v>
      </c>
      <c r="G1913" s="3" t="s">
        <v>218</v>
      </c>
      <c r="H1913" s="3" t="s">
        <v>219</v>
      </c>
      <c r="I1913" s="3" t="s">
        <v>19</v>
      </c>
      <c r="J1913" s="2">
        <v>240</v>
      </c>
      <c r="K1913" s="2">
        <v>6000</v>
      </c>
      <c r="L1913" s="2">
        <v>5500</v>
      </c>
      <c r="M1913" s="2">
        <v>5750</v>
      </c>
      <c r="N1913" s="3" t="s">
        <v>220</v>
      </c>
      <c r="O1913" s="9" t="s">
        <v>45</v>
      </c>
      <c r="P1913" s="2">
        <f>+Precio_diario_frutas[[#This Row],[Precio promedio ponderado]]/Q1913</f>
        <v>575</v>
      </c>
      <c r="Q1913" s="2">
        <f>+VLOOKUP(Precio_diario_frutas[[#This Row],[Unidad de comercialización]],Codigos_kg[],2,0)</f>
        <v>10</v>
      </c>
    </row>
    <row r="1914" spans="1:17" x14ac:dyDescent="0.35">
      <c r="A1914" s="8" t="s">
        <v>170</v>
      </c>
      <c r="B1914" s="3" t="str">
        <f>+VLOOKUP(A1914,Codigos_mercados_mayoristas[],2,0)</f>
        <v>Coquimbo</v>
      </c>
      <c r="C1914" s="12">
        <v>44153</v>
      </c>
      <c r="D1914" s="3">
        <f>+VLOOKUP(A1914,Codigos_mercados_mayoristas[],3,0)</f>
        <v>4</v>
      </c>
      <c r="E1914" s="3"/>
      <c r="F1914" s="3" t="str">
        <f>+VLOOKUP(G1914,Codigos_class_frutas[],2,0)</f>
        <v>Cítricos</v>
      </c>
      <c r="G1914" s="3" t="s">
        <v>218</v>
      </c>
      <c r="H1914" s="3" t="s">
        <v>219</v>
      </c>
      <c r="I1914" s="3" t="s">
        <v>13</v>
      </c>
      <c r="J1914" s="2">
        <v>200</v>
      </c>
      <c r="K1914" s="2">
        <v>5000</v>
      </c>
      <c r="L1914" s="2">
        <v>4500</v>
      </c>
      <c r="M1914" s="2">
        <v>4750</v>
      </c>
      <c r="N1914" s="3" t="s">
        <v>220</v>
      </c>
      <c r="O1914" s="9" t="s">
        <v>45</v>
      </c>
      <c r="P1914" s="2">
        <f>+Precio_diario_frutas[[#This Row],[Precio promedio ponderado]]/Q1914</f>
        <v>475</v>
      </c>
      <c r="Q1914" s="2">
        <f>+VLOOKUP(Precio_diario_frutas[[#This Row],[Unidad de comercialización]],Codigos_kg[],2,0)</f>
        <v>10</v>
      </c>
    </row>
    <row r="1915" spans="1:17" x14ac:dyDescent="0.35">
      <c r="A1915" s="8" t="s">
        <v>170</v>
      </c>
      <c r="B1915" s="3" t="str">
        <f>+VLOOKUP(A1915,Codigos_mercados_mayoristas[],2,0)</f>
        <v>Coquimbo</v>
      </c>
      <c r="C1915" s="12">
        <v>44153</v>
      </c>
      <c r="D1915" s="3">
        <f>+VLOOKUP(A1915,Codigos_mercados_mayoristas[],3,0)</f>
        <v>4</v>
      </c>
      <c r="E1915" s="3"/>
      <c r="F1915" s="3" t="str">
        <f>+VLOOKUP(G1915,Codigos_class_frutas[],2,0)</f>
        <v>Cítricos</v>
      </c>
      <c r="G1915" s="3" t="s">
        <v>218</v>
      </c>
      <c r="H1915" s="3" t="s">
        <v>219</v>
      </c>
      <c r="I1915" s="3" t="s">
        <v>16</v>
      </c>
      <c r="J1915" s="2">
        <v>200</v>
      </c>
      <c r="K1915" s="2">
        <v>4000</v>
      </c>
      <c r="L1915" s="2">
        <v>3500</v>
      </c>
      <c r="M1915" s="2">
        <v>3750</v>
      </c>
      <c r="N1915" s="3" t="s">
        <v>220</v>
      </c>
      <c r="O1915" s="9" t="s">
        <v>45</v>
      </c>
      <c r="P1915" s="2">
        <f>+Precio_diario_frutas[[#This Row],[Precio promedio ponderado]]/Q1915</f>
        <v>375</v>
      </c>
      <c r="Q1915" s="2">
        <f>+VLOOKUP(Precio_diario_frutas[[#This Row],[Unidad de comercialización]],Codigos_kg[],2,0)</f>
        <v>10</v>
      </c>
    </row>
    <row r="1916" spans="1:17" x14ac:dyDescent="0.35">
      <c r="A1916" s="8" t="s">
        <v>170</v>
      </c>
      <c r="B1916" s="3" t="str">
        <f>+VLOOKUP(A1916,Codigos_mercados_mayoristas[],2,0)</f>
        <v>Coquimbo</v>
      </c>
      <c r="C1916" s="12">
        <v>44153</v>
      </c>
      <c r="D1916" s="3">
        <f>+VLOOKUP(A1916,Codigos_mercados_mayoristas[],3,0)</f>
        <v>4</v>
      </c>
      <c r="E1916" s="3"/>
      <c r="F1916" s="3" t="str">
        <f>+VLOOKUP(G1916,Codigos_class_frutas[],2,0)</f>
        <v>Frutos de pepita</v>
      </c>
      <c r="G1916" s="3" t="s">
        <v>231</v>
      </c>
      <c r="H1916" s="3" t="s">
        <v>232</v>
      </c>
      <c r="I1916" s="3" t="s">
        <v>200</v>
      </c>
      <c r="J1916" s="2">
        <v>24</v>
      </c>
      <c r="K1916" s="2">
        <v>290000</v>
      </c>
      <c r="L1916" s="2">
        <v>285000</v>
      </c>
      <c r="M1916" s="2">
        <v>287500</v>
      </c>
      <c r="N1916" s="3" t="s">
        <v>223</v>
      </c>
      <c r="O1916" s="9" t="s">
        <v>123</v>
      </c>
      <c r="P1916" s="2">
        <f>+Precio_diario_frutas[[#This Row],[Precio promedio ponderado]]/Q1916</f>
        <v>718.75</v>
      </c>
      <c r="Q1916" s="2">
        <f>+VLOOKUP(Precio_diario_frutas[[#This Row],[Unidad de comercialización]],Codigos_kg[],2,0)</f>
        <v>400</v>
      </c>
    </row>
    <row r="1917" spans="1:17" x14ac:dyDescent="0.35">
      <c r="A1917" s="8" t="s">
        <v>170</v>
      </c>
      <c r="B1917" s="3" t="str">
        <f>+VLOOKUP(A1917,Codigos_mercados_mayoristas[],2,0)</f>
        <v>Coquimbo</v>
      </c>
      <c r="C1917" s="12">
        <v>44153</v>
      </c>
      <c r="D1917" s="3">
        <f>+VLOOKUP(A1917,Codigos_mercados_mayoristas[],3,0)</f>
        <v>4</v>
      </c>
      <c r="E1917" s="3"/>
      <c r="F1917" s="3" t="str">
        <f>+VLOOKUP(G1917,Codigos_class_frutas[],2,0)</f>
        <v>Frutos de pepita</v>
      </c>
      <c r="G1917" s="3" t="s">
        <v>231</v>
      </c>
      <c r="H1917" s="3" t="s">
        <v>232</v>
      </c>
      <c r="I1917" s="3" t="s">
        <v>19</v>
      </c>
      <c r="J1917" s="2">
        <v>20</v>
      </c>
      <c r="K1917" s="2">
        <v>270000</v>
      </c>
      <c r="L1917" s="2">
        <v>265000</v>
      </c>
      <c r="M1917" s="2">
        <v>267500</v>
      </c>
      <c r="N1917" s="3" t="s">
        <v>223</v>
      </c>
      <c r="O1917" s="9" t="s">
        <v>123</v>
      </c>
      <c r="P1917" s="2">
        <f>+Precio_diario_frutas[[#This Row],[Precio promedio ponderado]]/Q1917</f>
        <v>668.75</v>
      </c>
      <c r="Q1917" s="2">
        <f>+VLOOKUP(Precio_diario_frutas[[#This Row],[Unidad de comercialización]],Codigos_kg[],2,0)</f>
        <v>400</v>
      </c>
    </row>
    <row r="1918" spans="1:17" x14ac:dyDescent="0.35">
      <c r="A1918" s="8" t="s">
        <v>170</v>
      </c>
      <c r="B1918" s="3" t="str">
        <f>+VLOOKUP(A1918,Codigos_mercados_mayoristas[],2,0)</f>
        <v>Coquimbo</v>
      </c>
      <c r="C1918" s="12">
        <v>44153</v>
      </c>
      <c r="D1918" s="3">
        <f>+VLOOKUP(A1918,Codigos_mercados_mayoristas[],3,0)</f>
        <v>4</v>
      </c>
      <c r="E1918" s="3"/>
      <c r="F1918" s="3" t="str">
        <f>+VLOOKUP(G1918,Codigos_class_frutas[],2,0)</f>
        <v>Frutos de pepita</v>
      </c>
      <c r="G1918" s="3" t="s">
        <v>231</v>
      </c>
      <c r="H1918" s="3" t="s">
        <v>232</v>
      </c>
      <c r="I1918" s="3" t="s">
        <v>13</v>
      </c>
      <c r="J1918" s="2">
        <v>18</v>
      </c>
      <c r="K1918" s="2">
        <v>250000</v>
      </c>
      <c r="L1918" s="2">
        <v>245000</v>
      </c>
      <c r="M1918" s="2">
        <v>247500</v>
      </c>
      <c r="N1918" s="3" t="s">
        <v>223</v>
      </c>
      <c r="O1918" s="9" t="s">
        <v>123</v>
      </c>
      <c r="P1918" s="2">
        <f>+Precio_diario_frutas[[#This Row],[Precio promedio ponderado]]/Q1918</f>
        <v>618.75</v>
      </c>
      <c r="Q1918" s="2">
        <f>+VLOOKUP(Precio_diario_frutas[[#This Row],[Unidad de comercialización]],Codigos_kg[],2,0)</f>
        <v>400</v>
      </c>
    </row>
    <row r="1919" spans="1:17" x14ac:dyDescent="0.35">
      <c r="A1919" s="8" t="s">
        <v>170</v>
      </c>
      <c r="B1919" s="3" t="str">
        <f>+VLOOKUP(A1919,Codigos_mercados_mayoristas[],2,0)</f>
        <v>Coquimbo</v>
      </c>
      <c r="C1919" s="12">
        <v>44153</v>
      </c>
      <c r="D1919" s="3">
        <f>+VLOOKUP(A1919,Codigos_mercados_mayoristas[],3,0)</f>
        <v>4</v>
      </c>
      <c r="E1919" s="3"/>
      <c r="F1919" s="3" t="str">
        <f>+VLOOKUP(G1919,Codigos_class_frutas[],2,0)</f>
        <v>Cítricos</v>
      </c>
      <c r="G1919" s="3" t="s">
        <v>221</v>
      </c>
      <c r="H1919" s="3" t="s">
        <v>224</v>
      </c>
      <c r="I1919" s="3" t="s">
        <v>200</v>
      </c>
      <c r="J1919" s="2">
        <v>24</v>
      </c>
      <c r="K1919" s="2">
        <v>330000</v>
      </c>
      <c r="L1919" s="2">
        <v>325000</v>
      </c>
      <c r="M1919" s="2">
        <v>327500</v>
      </c>
      <c r="N1919" s="3" t="s">
        <v>223</v>
      </c>
      <c r="O1919" s="9" t="s">
        <v>45</v>
      </c>
      <c r="P1919" s="2">
        <f>+Precio_diario_frutas[[#This Row],[Precio promedio ponderado]]/Q1919</f>
        <v>818.75</v>
      </c>
      <c r="Q1919" s="2">
        <f>+VLOOKUP(Precio_diario_frutas[[#This Row],[Unidad de comercialización]],Codigos_kg[],2,0)</f>
        <v>400</v>
      </c>
    </row>
    <row r="1920" spans="1:17" x14ac:dyDescent="0.35">
      <c r="A1920" s="8" t="s">
        <v>170</v>
      </c>
      <c r="B1920" s="3" t="str">
        <f>+VLOOKUP(A1920,Codigos_mercados_mayoristas[],2,0)</f>
        <v>Coquimbo</v>
      </c>
      <c r="C1920" s="12">
        <v>44153</v>
      </c>
      <c r="D1920" s="3">
        <f>+VLOOKUP(A1920,Codigos_mercados_mayoristas[],3,0)</f>
        <v>4</v>
      </c>
      <c r="E1920" s="3"/>
      <c r="F1920" s="3" t="str">
        <f>+VLOOKUP(G1920,Codigos_class_frutas[],2,0)</f>
        <v>Cítricos</v>
      </c>
      <c r="G1920" s="3" t="s">
        <v>221</v>
      </c>
      <c r="H1920" s="3" t="s">
        <v>224</v>
      </c>
      <c r="I1920" s="3" t="s">
        <v>19</v>
      </c>
      <c r="J1920" s="2">
        <v>50</v>
      </c>
      <c r="K1920" s="2">
        <v>310000</v>
      </c>
      <c r="L1920" s="2">
        <v>305000</v>
      </c>
      <c r="M1920" s="2">
        <v>306000</v>
      </c>
      <c r="N1920" s="3" t="s">
        <v>223</v>
      </c>
      <c r="O1920" s="9" t="s">
        <v>45</v>
      </c>
      <c r="P1920" s="2">
        <f>+Precio_diario_frutas[[#This Row],[Precio promedio ponderado]]/Q1920</f>
        <v>765</v>
      </c>
      <c r="Q1920" s="2">
        <f>+VLOOKUP(Precio_diario_frutas[[#This Row],[Unidad de comercialización]],Codigos_kg[],2,0)</f>
        <v>400</v>
      </c>
    </row>
    <row r="1921" spans="1:17" x14ac:dyDescent="0.35">
      <c r="A1921" s="8" t="s">
        <v>170</v>
      </c>
      <c r="B1921" s="3" t="str">
        <f>+VLOOKUP(A1921,Codigos_mercados_mayoristas[],2,0)</f>
        <v>Coquimbo</v>
      </c>
      <c r="C1921" s="12">
        <v>44153</v>
      </c>
      <c r="D1921" s="3">
        <f>+VLOOKUP(A1921,Codigos_mercados_mayoristas[],3,0)</f>
        <v>4</v>
      </c>
      <c r="E1921" s="3"/>
      <c r="F1921" s="3" t="str">
        <f>+VLOOKUP(G1921,Codigos_class_frutas[],2,0)</f>
        <v>Frutos de pepita</v>
      </c>
      <c r="G1921" s="3" t="s">
        <v>242</v>
      </c>
      <c r="H1921" s="3" t="s">
        <v>243</v>
      </c>
      <c r="I1921" s="3" t="s">
        <v>19</v>
      </c>
      <c r="J1921" s="2">
        <v>24</v>
      </c>
      <c r="K1921" s="2">
        <v>340000</v>
      </c>
      <c r="L1921" s="2">
        <v>335000</v>
      </c>
      <c r="M1921" s="2">
        <v>337500</v>
      </c>
      <c r="N1921" s="3" t="s">
        <v>270</v>
      </c>
      <c r="O1921" s="9" t="s">
        <v>123</v>
      </c>
      <c r="P1921" s="2">
        <f>+Precio_diario_frutas[[#This Row],[Precio promedio ponderado]]/Q1921</f>
        <v>750</v>
      </c>
      <c r="Q1921" s="2">
        <f>+VLOOKUP(Precio_diario_frutas[[#This Row],[Unidad de comercialización]],Codigos_kg[],2,0)</f>
        <v>450</v>
      </c>
    </row>
    <row r="1922" spans="1:17" x14ac:dyDescent="0.35">
      <c r="A1922" s="8" t="s">
        <v>170</v>
      </c>
      <c r="B1922" s="11" t="str">
        <f>+VLOOKUP(A1922,Codigos_mercados_mayoristas[],2,0)</f>
        <v>Coquimbo</v>
      </c>
      <c r="C1922" s="12">
        <v>44153</v>
      </c>
      <c r="D1922" s="11">
        <f>+VLOOKUP(A1922,Codigos_mercados_mayoristas[],3,0)</f>
        <v>4</v>
      </c>
      <c r="E1922" s="11"/>
      <c r="F1922" s="11" t="str">
        <f>+VLOOKUP(G1922,Codigos_class_frutas[],2,0)</f>
        <v>Frutos de pepita</v>
      </c>
      <c r="G1922" s="11" t="s">
        <v>242</v>
      </c>
      <c r="H1922" s="11" t="s">
        <v>243</v>
      </c>
      <c r="I1922" s="11" t="s">
        <v>13</v>
      </c>
      <c r="J1922" s="13">
        <v>20</v>
      </c>
      <c r="K1922" s="13">
        <v>310000</v>
      </c>
      <c r="L1922" s="13">
        <v>305000</v>
      </c>
      <c r="M1922" s="13">
        <v>307500</v>
      </c>
      <c r="N1922" s="11" t="s">
        <v>270</v>
      </c>
      <c r="O1922" s="14" t="s">
        <v>123</v>
      </c>
      <c r="P1922" s="2">
        <f>+Precio_diario_frutas[[#This Row],[Precio promedio ponderado]]/Q1922</f>
        <v>683.33333333333337</v>
      </c>
      <c r="Q1922" s="2">
        <f>+VLOOKUP(Precio_diario_frutas[[#This Row],[Unidad de comercialización]],Codigos_kg[],2,0)</f>
        <v>450</v>
      </c>
    </row>
    <row r="1923" spans="1:17" x14ac:dyDescent="0.35">
      <c r="A1923" s="8" t="s">
        <v>41</v>
      </c>
      <c r="B1923" s="3" t="str">
        <f>+VLOOKUP(A1923,Codigos_mercados_mayoristas[],2,0)</f>
        <v>Coquimbo</v>
      </c>
      <c r="C1923" s="12">
        <v>44153</v>
      </c>
      <c r="D1923" s="3">
        <f>+VLOOKUP(A1923,Codigos_mercados_mayoristas[],3,0)</f>
        <v>4</v>
      </c>
      <c r="E1923" s="3"/>
      <c r="F1923" s="3" t="str">
        <f>+VLOOKUP(G1923,Codigos_class_frutas[],2,0)</f>
        <v>Berries</v>
      </c>
      <c r="G1923" s="3" t="s">
        <v>207</v>
      </c>
      <c r="H1923" s="3" t="s">
        <v>12</v>
      </c>
      <c r="I1923" s="3" t="s">
        <v>19</v>
      </c>
      <c r="J1923" s="2">
        <v>200</v>
      </c>
      <c r="K1923" s="2">
        <v>8000</v>
      </c>
      <c r="L1923" s="2">
        <v>7500</v>
      </c>
      <c r="M1923" s="2">
        <v>7750</v>
      </c>
      <c r="N1923" s="3" t="s">
        <v>208</v>
      </c>
      <c r="O1923" s="9" t="s">
        <v>45</v>
      </c>
      <c r="P1923" s="2">
        <f>+Precio_diario_frutas[[#This Row],[Precio promedio ponderado]]/Q1923</f>
        <v>3875</v>
      </c>
      <c r="Q1923" s="2">
        <f>+VLOOKUP(Precio_diario_frutas[[#This Row],[Unidad de comercialización]],Codigos_kg[],2,0)</f>
        <v>2</v>
      </c>
    </row>
    <row r="1924" spans="1:17" x14ac:dyDescent="0.35">
      <c r="A1924" s="8" t="s">
        <v>41</v>
      </c>
      <c r="B1924" s="3" t="str">
        <f>+VLOOKUP(A1924,Codigos_mercados_mayoristas[],2,0)</f>
        <v>Coquimbo</v>
      </c>
      <c r="C1924" s="12">
        <v>44153</v>
      </c>
      <c r="D1924" s="3">
        <f>+VLOOKUP(A1924,Codigos_mercados_mayoristas[],3,0)</f>
        <v>4</v>
      </c>
      <c r="E1924" s="3"/>
      <c r="F1924" s="3" t="str">
        <f>+VLOOKUP(G1924,Codigos_class_frutas[],2,0)</f>
        <v>Frutos de hueso (carozo)</v>
      </c>
      <c r="G1924" s="3" t="s">
        <v>281</v>
      </c>
      <c r="H1924" s="3" t="s">
        <v>663</v>
      </c>
      <c r="I1924" s="3" t="s">
        <v>19</v>
      </c>
      <c r="J1924" s="2">
        <v>240</v>
      </c>
      <c r="K1924" s="2">
        <v>20000</v>
      </c>
      <c r="L1924" s="2">
        <v>19500</v>
      </c>
      <c r="M1924" s="2">
        <v>19750</v>
      </c>
      <c r="N1924" s="3" t="s">
        <v>283</v>
      </c>
      <c r="O1924" s="9" t="s">
        <v>123</v>
      </c>
      <c r="P1924" s="2">
        <f>+Precio_diario_frutas[[#This Row],[Precio promedio ponderado]]/Q1924</f>
        <v>3950</v>
      </c>
      <c r="Q1924" s="2">
        <f>+VLOOKUP(Precio_diario_frutas[[#This Row],[Unidad de comercialización]],Codigos_kg[],2,0)</f>
        <v>5</v>
      </c>
    </row>
    <row r="1925" spans="1:17" x14ac:dyDescent="0.35">
      <c r="A1925" s="8" t="s">
        <v>41</v>
      </c>
      <c r="B1925" s="3" t="str">
        <f>+VLOOKUP(A1925,Codigos_mercados_mayoristas[],2,0)</f>
        <v>Coquimbo</v>
      </c>
      <c r="C1925" s="12">
        <v>44153</v>
      </c>
      <c r="D1925" s="3">
        <f>+VLOOKUP(A1925,Codigos_mercados_mayoristas[],3,0)</f>
        <v>4</v>
      </c>
      <c r="E1925" s="3"/>
      <c r="F1925" s="3" t="str">
        <f>+VLOOKUP(G1925,Codigos_class_frutas[],2,0)</f>
        <v>Frutos de hueso (carozo)</v>
      </c>
      <c r="G1925" s="3" t="s">
        <v>281</v>
      </c>
      <c r="H1925" s="3" t="s">
        <v>663</v>
      </c>
      <c r="I1925" s="3" t="s">
        <v>13</v>
      </c>
      <c r="J1925" s="2">
        <v>300</v>
      </c>
      <c r="K1925" s="2">
        <v>16000</v>
      </c>
      <c r="L1925" s="2">
        <v>15500</v>
      </c>
      <c r="M1925" s="2">
        <v>15750</v>
      </c>
      <c r="N1925" s="3" t="s">
        <v>283</v>
      </c>
      <c r="O1925" s="9" t="s">
        <v>123</v>
      </c>
      <c r="P1925" s="2">
        <f>+Precio_diario_frutas[[#This Row],[Precio promedio ponderado]]/Q1925</f>
        <v>3150</v>
      </c>
      <c r="Q1925" s="2">
        <f>+VLOOKUP(Precio_diario_frutas[[#This Row],[Unidad de comercialización]],Codigos_kg[],2,0)</f>
        <v>5</v>
      </c>
    </row>
    <row r="1926" spans="1:17" x14ac:dyDescent="0.35">
      <c r="A1926" s="8" t="s">
        <v>41</v>
      </c>
      <c r="B1926" s="3" t="str">
        <f>+VLOOKUP(A1926,Codigos_mercados_mayoristas[],2,0)</f>
        <v>Coquimbo</v>
      </c>
      <c r="C1926" s="12">
        <v>44153</v>
      </c>
      <c r="D1926" s="3">
        <f>+VLOOKUP(A1926,Codigos_mercados_mayoristas[],3,0)</f>
        <v>4</v>
      </c>
      <c r="E1926" s="3"/>
      <c r="F1926" s="3" t="str">
        <f>+VLOOKUP(G1926,Codigos_class_frutas[],2,0)</f>
        <v>Otros</v>
      </c>
      <c r="G1926" s="3" t="s">
        <v>209</v>
      </c>
      <c r="H1926" s="3" t="s">
        <v>210</v>
      </c>
      <c r="I1926" s="3" t="s">
        <v>200</v>
      </c>
      <c r="J1926" s="2">
        <v>300</v>
      </c>
      <c r="K1926" s="2">
        <v>14000</v>
      </c>
      <c r="L1926" s="2">
        <v>13500</v>
      </c>
      <c r="M1926" s="2">
        <v>13750</v>
      </c>
      <c r="N1926" s="3" t="s">
        <v>211</v>
      </c>
      <c r="O1926" s="9" t="s">
        <v>45</v>
      </c>
      <c r="P1926" s="2">
        <f>+Precio_diario_frutas[[#This Row],[Precio promedio ponderado]]/Q1926</f>
        <v>1718.75</v>
      </c>
      <c r="Q1926" s="2">
        <f>+VLOOKUP(Precio_diario_frutas[[#This Row],[Unidad de comercialización]],Codigos_kg[],2,0)</f>
        <v>8</v>
      </c>
    </row>
    <row r="1927" spans="1:17" x14ac:dyDescent="0.35">
      <c r="A1927" s="8" t="s">
        <v>41</v>
      </c>
      <c r="B1927" s="3" t="str">
        <f>+VLOOKUP(A1927,Codigos_mercados_mayoristas[],2,0)</f>
        <v>Coquimbo</v>
      </c>
      <c r="C1927" s="12">
        <v>44153</v>
      </c>
      <c r="D1927" s="3">
        <f>+VLOOKUP(A1927,Codigos_mercados_mayoristas[],3,0)</f>
        <v>4</v>
      </c>
      <c r="E1927" s="3"/>
      <c r="F1927" s="3" t="str">
        <f>+VLOOKUP(G1927,Codigos_class_frutas[],2,0)</f>
        <v>Otros</v>
      </c>
      <c r="G1927" s="3" t="s">
        <v>209</v>
      </c>
      <c r="H1927" s="3" t="s">
        <v>210</v>
      </c>
      <c r="I1927" s="3" t="s">
        <v>235</v>
      </c>
      <c r="J1927" s="2">
        <v>160</v>
      </c>
      <c r="K1927" s="2">
        <v>16000</v>
      </c>
      <c r="L1927" s="2">
        <v>15500</v>
      </c>
      <c r="M1927" s="2">
        <v>15750</v>
      </c>
      <c r="N1927" s="3" t="s">
        <v>211</v>
      </c>
      <c r="O1927" s="9" t="s">
        <v>45</v>
      </c>
      <c r="P1927" s="2">
        <f>+Precio_diario_frutas[[#This Row],[Precio promedio ponderado]]/Q1927</f>
        <v>1968.75</v>
      </c>
      <c r="Q1927" s="2">
        <f>+VLOOKUP(Precio_diario_frutas[[#This Row],[Unidad de comercialización]],Codigos_kg[],2,0)</f>
        <v>8</v>
      </c>
    </row>
    <row r="1928" spans="1:17" x14ac:dyDescent="0.35">
      <c r="A1928" s="8" t="s">
        <v>41</v>
      </c>
      <c r="B1928" s="3" t="str">
        <f>+VLOOKUP(A1928,Codigos_mercados_mayoristas[],2,0)</f>
        <v>Coquimbo</v>
      </c>
      <c r="C1928" s="12">
        <v>44153</v>
      </c>
      <c r="D1928" s="3">
        <f>+VLOOKUP(A1928,Codigos_mercados_mayoristas[],3,0)</f>
        <v>4</v>
      </c>
      <c r="E1928" s="3"/>
      <c r="F1928" s="3" t="str">
        <f>+VLOOKUP(G1928,Codigos_class_frutas[],2,0)</f>
        <v>Otros</v>
      </c>
      <c r="G1928" s="3" t="s">
        <v>209</v>
      </c>
      <c r="H1928" s="3" t="s">
        <v>210</v>
      </c>
      <c r="I1928" s="3" t="s">
        <v>19</v>
      </c>
      <c r="J1928" s="2">
        <v>240</v>
      </c>
      <c r="K1928" s="2">
        <v>12000</v>
      </c>
      <c r="L1928" s="2">
        <v>11500</v>
      </c>
      <c r="M1928" s="2">
        <v>11750</v>
      </c>
      <c r="N1928" s="3" t="s">
        <v>211</v>
      </c>
      <c r="O1928" s="9" t="s">
        <v>45</v>
      </c>
      <c r="P1928" s="2">
        <f>+Precio_diario_frutas[[#This Row],[Precio promedio ponderado]]/Q1928</f>
        <v>1468.75</v>
      </c>
      <c r="Q1928" s="2">
        <f>+VLOOKUP(Precio_diario_frutas[[#This Row],[Unidad de comercialización]],Codigos_kg[],2,0)</f>
        <v>8</v>
      </c>
    </row>
    <row r="1929" spans="1:17" x14ac:dyDescent="0.35">
      <c r="A1929" s="8" t="s">
        <v>41</v>
      </c>
      <c r="B1929" s="3" t="str">
        <f>+VLOOKUP(A1929,Codigos_mercados_mayoristas[],2,0)</f>
        <v>Coquimbo</v>
      </c>
      <c r="C1929" s="12">
        <v>44153</v>
      </c>
      <c r="D1929" s="3">
        <f>+VLOOKUP(A1929,Codigos_mercados_mayoristas[],3,0)</f>
        <v>4</v>
      </c>
      <c r="E1929" s="3"/>
      <c r="F1929" s="3" t="str">
        <f>+VLOOKUP(G1929,Codigos_class_frutas[],2,0)</f>
        <v>Otros</v>
      </c>
      <c r="G1929" s="3" t="s">
        <v>209</v>
      </c>
      <c r="H1929" s="3" t="s">
        <v>210</v>
      </c>
      <c r="I1929" s="3" t="s">
        <v>13</v>
      </c>
      <c r="J1929" s="2">
        <v>300</v>
      </c>
      <c r="K1929" s="2">
        <v>9000</v>
      </c>
      <c r="L1929" s="2">
        <v>8500</v>
      </c>
      <c r="M1929" s="2">
        <v>8750</v>
      </c>
      <c r="N1929" s="3" t="s">
        <v>211</v>
      </c>
      <c r="O1929" s="9" t="s">
        <v>45</v>
      </c>
      <c r="P1929" s="2">
        <f>+Precio_diario_frutas[[#This Row],[Precio promedio ponderado]]/Q1929</f>
        <v>1093.75</v>
      </c>
      <c r="Q1929" s="2">
        <f>+VLOOKUP(Precio_diario_frutas[[#This Row],[Unidad de comercialización]],Codigos_kg[],2,0)</f>
        <v>8</v>
      </c>
    </row>
    <row r="1930" spans="1:17" x14ac:dyDescent="0.35">
      <c r="A1930" s="8" t="s">
        <v>41</v>
      </c>
      <c r="B1930" s="3" t="str">
        <f>+VLOOKUP(A1930,Codigos_mercados_mayoristas[],2,0)</f>
        <v>Coquimbo</v>
      </c>
      <c r="C1930" s="12">
        <v>44153</v>
      </c>
      <c r="D1930" s="3">
        <f>+VLOOKUP(A1930,Codigos_mercados_mayoristas[],3,0)</f>
        <v>4</v>
      </c>
      <c r="E1930" s="3"/>
      <c r="F1930" s="3" t="str">
        <f>+VLOOKUP(G1930,Codigos_class_frutas[],2,0)</f>
        <v>Berries</v>
      </c>
      <c r="G1930" s="3" t="s">
        <v>212</v>
      </c>
      <c r="H1930" s="3" t="s">
        <v>12</v>
      </c>
      <c r="I1930" s="3" t="s">
        <v>200</v>
      </c>
      <c r="J1930" s="2">
        <v>300</v>
      </c>
      <c r="K1930" s="2">
        <v>16000</v>
      </c>
      <c r="L1930" s="2">
        <v>15500</v>
      </c>
      <c r="M1930" s="2">
        <v>15750</v>
      </c>
      <c r="N1930" s="3" t="s">
        <v>213</v>
      </c>
      <c r="O1930" s="9" t="s">
        <v>155</v>
      </c>
      <c r="P1930" s="2">
        <f>+Precio_diario_frutas[[#This Row],[Precio promedio ponderado]]/Q1930</f>
        <v>2250</v>
      </c>
      <c r="Q1930" s="2">
        <f>+VLOOKUP(Precio_diario_frutas[[#This Row],[Unidad de comercialización]],Codigos_kg[],2,0)</f>
        <v>7</v>
      </c>
    </row>
    <row r="1931" spans="1:17" x14ac:dyDescent="0.35">
      <c r="A1931" s="8" t="s">
        <v>41</v>
      </c>
      <c r="B1931" s="3" t="str">
        <f>+VLOOKUP(A1931,Codigos_mercados_mayoristas[],2,0)</f>
        <v>Coquimbo</v>
      </c>
      <c r="C1931" s="12">
        <v>44153</v>
      </c>
      <c r="D1931" s="3">
        <f>+VLOOKUP(A1931,Codigos_mercados_mayoristas[],3,0)</f>
        <v>4</v>
      </c>
      <c r="E1931" s="3"/>
      <c r="F1931" s="3" t="str">
        <f>+VLOOKUP(G1931,Codigos_class_frutas[],2,0)</f>
        <v>Berries</v>
      </c>
      <c r="G1931" s="3" t="s">
        <v>212</v>
      </c>
      <c r="H1931" s="3" t="s">
        <v>12</v>
      </c>
      <c r="I1931" s="3" t="s">
        <v>19</v>
      </c>
      <c r="J1931" s="2">
        <v>300</v>
      </c>
      <c r="K1931" s="2">
        <v>14000</v>
      </c>
      <c r="L1931" s="2">
        <v>13500</v>
      </c>
      <c r="M1931" s="2">
        <v>13750</v>
      </c>
      <c r="N1931" s="3" t="s">
        <v>213</v>
      </c>
      <c r="O1931" s="9" t="s">
        <v>155</v>
      </c>
      <c r="P1931" s="2">
        <f>+Precio_diario_frutas[[#This Row],[Precio promedio ponderado]]/Q1931</f>
        <v>1964.2857142857142</v>
      </c>
      <c r="Q1931" s="2">
        <f>+VLOOKUP(Precio_diario_frutas[[#This Row],[Unidad de comercialización]],Codigos_kg[],2,0)</f>
        <v>7</v>
      </c>
    </row>
    <row r="1932" spans="1:17" x14ac:dyDescent="0.35">
      <c r="A1932" s="8" t="s">
        <v>41</v>
      </c>
      <c r="B1932" s="3" t="str">
        <f>+VLOOKUP(A1932,Codigos_mercados_mayoristas[],2,0)</f>
        <v>Coquimbo</v>
      </c>
      <c r="C1932" s="12">
        <v>44153</v>
      </c>
      <c r="D1932" s="3">
        <f>+VLOOKUP(A1932,Codigos_mercados_mayoristas[],3,0)</f>
        <v>4</v>
      </c>
      <c r="E1932" s="3"/>
      <c r="F1932" s="3" t="str">
        <f>+VLOOKUP(G1932,Codigos_class_frutas[],2,0)</f>
        <v>Berries</v>
      </c>
      <c r="G1932" s="3" t="s">
        <v>212</v>
      </c>
      <c r="H1932" s="3" t="s">
        <v>12</v>
      </c>
      <c r="I1932" s="3" t="s">
        <v>13</v>
      </c>
      <c r="J1932" s="2">
        <v>240</v>
      </c>
      <c r="K1932" s="2">
        <v>10000</v>
      </c>
      <c r="L1932" s="2">
        <v>9500</v>
      </c>
      <c r="M1932" s="2">
        <v>9750</v>
      </c>
      <c r="N1932" s="3" t="s">
        <v>213</v>
      </c>
      <c r="O1932" s="9" t="s">
        <v>155</v>
      </c>
      <c r="P1932" s="2">
        <f>+Precio_diario_frutas[[#This Row],[Precio promedio ponderado]]/Q1932</f>
        <v>1392.8571428571429</v>
      </c>
      <c r="Q1932" s="2">
        <f>+VLOOKUP(Precio_diario_frutas[[#This Row],[Unidad de comercialización]],Codigos_kg[],2,0)</f>
        <v>7</v>
      </c>
    </row>
    <row r="1933" spans="1:17" x14ac:dyDescent="0.35">
      <c r="A1933" s="8" t="s">
        <v>41</v>
      </c>
      <c r="B1933" s="3" t="str">
        <f>+VLOOKUP(A1933,Codigos_mercados_mayoristas[],2,0)</f>
        <v>Coquimbo</v>
      </c>
      <c r="C1933" s="12">
        <v>44153</v>
      </c>
      <c r="D1933" s="3">
        <f>+VLOOKUP(A1933,Codigos_mercados_mayoristas[],3,0)</f>
        <v>4</v>
      </c>
      <c r="E1933" s="3"/>
      <c r="F1933" s="3" t="str">
        <f>+VLOOKUP(G1933,Codigos_class_frutas[],2,0)</f>
        <v>Cítricos</v>
      </c>
      <c r="G1933" s="3" t="s">
        <v>214</v>
      </c>
      <c r="H1933" s="3" t="s">
        <v>12</v>
      </c>
      <c r="I1933" s="3" t="s">
        <v>215</v>
      </c>
      <c r="J1933" s="2">
        <v>600</v>
      </c>
      <c r="K1933" s="2">
        <v>7000</v>
      </c>
      <c r="L1933" s="2">
        <v>6800</v>
      </c>
      <c r="M1933" s="2">
        <v>6900</v>
      </c>
      <c r="N1933" s="3" t="s">
        <v>121</v>
      </c>
      <c r="O1933" s="9" t="s">
        <v>45</v>
      </c>
      <c r="P1933" s="2">
        <f>+Precio_diario_frutas[[#This Row],[Precio promedio ponderado]]/Q1933</f>
        <v>383.33333333333331</v>
      </c>
      <c r="Q1933" s="2">
        <f>+VLOOKUP(Precio_diario_frutas[[#This Row],[Unidad de comercialización]],Codigos_kg[],2,0)</f>
        <v>18</v>
      </c>
    </row>
    <row r="1934" spans="1:17" x14ac:dyDescent="0.35">
      <c r="A1934" s="8" t="s">
        <v>41</v>
      </c>
      <c r="B1934" s="3" t="str">
        <f>+VLOOKUP(A1934,Codigos_mercados_mayoristas[],2,0)</f>
        <v>Coquimbo</v>
      </c>
      <c r="C1934" s="12">
        <v>44153</v>
      </c>
      <c r="D1934" s="3">
        <f>+VLOOKUP(A1934,Codigos_mercados_mayoristas[],3,0)</f>
        <v>4</v>
      </c>
      <c r="E1934" s="3"/>
      <c r="F1934" s="3" t="str">
        <f>+VLOOKUP(G1934,Codigos_class_frutas[],2,0)</f>
        <v>Cítricos</v>
      </c>
      <c r="G1934" s="3" t="s">
        <v>214</v>
      </c>
      <c r="H1934" s="3" t="s">
        <v>12</v>
      </c>
      <c r="I1934" s="3" t="s">
        <v>216</v>
      </c>
      <c r="J1934" s="2">
        <v>560</v>
      </c>
      <c r="K1934" s="2">
        <v>5000</v>
      </c>
      <c r="L1934" s="2">
        <v>4800</v>
      </c>
      <c r="M1934" s="2">
        <v>4900</v>
      </c>
      <c r="N1934" s="3" t="s">
        <v>121</v>
      </c>
      <c r="O1934" s="9" t="s">
        <v>45</v>
      </c>
      <c r="P1934" s="2">
        <f>+Precio_diario_frutas[[#This Row],[Precio promedio ponderado]]/Q1934</f>
        <v>272.22222222222223</v>
      </c>
      <c r="Q1934" s="2">
        <f>+VLOOKUP(Precio_diario_frutas[[#This Row],[Unidad de comercialización]],Codigos_kg[],2,0)</f>
        <v>18</v>
      </c>
    </row>
    <row r="1935" spans="1:17" x14ac:dyDescent="0.35">
      <c r="A1935" s="8" t="s">
        <v>41</v>
      </c>
      <c r="B1935" s="3" t="str">
        <f>+VLOOKUP(A1935,Codigos_mercados_mayoristas[],2,0)</f>
        <v>Coquimbo</v>
      </c>
      <c r="C1935" s="12">
        <v>44153</v>
      </c>
      <c r="D1935" s="3">
        <f>+VLOOKUP(A1935,Codigos_mercados_mayoristas[],3,0)</f>
        <v>4</v>
      </c>
      <c r="E1935" s="3"/>
      <c r="F1935" s="3" t="str">
        <f>+VLOOKUP(G1935,Codigos_class_frutas[],2,0)</f>
        <v>Cítricos</v>
      </c>
      <c r="G1935" s="3" t="s">
        <v>214</v>
      </c>
      <c r="H1935" s="3" t="s">
        <v>12</v>
      </c>
      <c r="I1935" s="3" t="s">
        <v>217</v>
      </c>
      <c r="J1935" s="2">
        <v>450</v>
      </c>
      <c r="K1935" s="2">
        <v>4000</v>
      </c>
      <c r="L1935" s="2">
        <v>3800</v>
      </c>
      <c r="M1935" s="2">
        <v>3900</v>
      </c>
      <c r="N1935" s="3" t="s">
        <v>121</v>
      </c>
      <c r="O1935" s="9" t="s">
        <v>45</v>
      </c>
      <c r="P1935" s="2">
        <f>+Precio_diario_frutas[[#This Row],[Precio promedio ponderado]]/Q1935</f>
        <v>216.66666666666666</v>
      </c>
      <c r="Q1935" s="2">
        <f>+VLOOKUP(Precio_diario_frutas[[#This Row],[Unidad de comercialización]],Codigos_kg[],2,0)</f>
        <v>18</v>
      </c>
    </row>
    <row r="1936" spans="1:17" x14ac:dyDescent="0.35">
      <c r="A1936" s="8" t="s">
        <v>41</v>
      </c>
      <c r="B1936" s="3" t="str">
        <f>+VLOOKUP(A1936,Codigos_mercados_mayoristas[],2,0)</f>
        <v>Coquimbo</v>
      </c>
      <c r="C1936" s="12">
        <v>44153</v>
      </c>
      <c r="D1936" s="3">
        <f>+VLOOKUP(A1936,Codigos_mercados_mayoristas[],3,0)</f>
        <v>4</v>
      </c>
      <c r="E1936" s="3"/>
      <c r="F1936" s="3" t="str">
        <f>+VLOOKUP(G1936,Codigos_class_frutas[],2,0)</f>
        <v>Cítricos</v>
      </c>
      <c r="G1936" s="3" t="s">
        <v>218</v>
      </c>
      <c r="H1936" s="3" t="s">
        <v>219</v>
      </c>
      <c r="I1936" s="3" t="s">
        <v>200</v>
      </c>
      <c r="J1936" s="2">
        <v>300</v>
      </c>
      <c r="K1936" s="2">
        <v>6000</v>
      </c>
      <c r="L1936" s="2">
        <v>5500</v>
      </c>
      <c r="M1936" s="2">
        <v>5750</v>
      </c>
      <c r="N1936" s="3" t="s">
        <v>220</v>
      </c>
      <c r="O1936" s="9" t="s">
        <v>45</v>
      </c>
      <c r="P1936" s="2">
        <f>+Precio_diario_frutas[[#This Row],[Precio promedio ponderado]]/Q1936</f>
        <v>575</v>
      </c>
      <c r="Q1936" s="2">
        <f>+VLOOKUP(Precio_diario_frutas[[#This Row],[Unidad de comercialización]],Codigos_kg[],2,0)</f>
        <v>10</v>
      </c>
    </row>
    <row r="1937" spans="1:17" x14ac:dyDescent="0.35">
      <c r="A1937" s="8" t="s">
        <v>41</v>
      </c>
      <c r="B1937" s="3" t="str">
        <f>+VLOOKUP(A1937,Codigos_mercados_mayoristas[],2,0)</f>
        <v>Coquimbo</v>
      </c>
      <c r="C1937" s="12">
        <v>44153</v>
      </c>
      <c r="D1937" s="3">
        <f>+VLOOKUP(A1937,Codigos_mercados_mayoristas[],3,0)</f>
        <v>4</v>
      </c>
      <c r="E1937" s="3"/>
      <c r="F1937" s="3" t="str">
        <f>+VLOOKUP(G1937,Codigos_class_frutas[],2,0)</f>
        <v>Cítricos</v>
      </c>
      <c r="G1937" s="3" t="s">
        <v>218</v>
      </c>
      <c r="H1937" s="3" t="s">
        <v>219</v>
      </c>
      <c r="I1937" s="3" t="s">
        <v>19</v>
      </c>
      <c r="J1937" s="2">
        <v>300</v>
      </c>
      <c r="K1937" s="2">
        <v>5000</v>
      </c>
      <c r="L1937" s="2">
        <v>4500</v>
      </c>
      <c r="M1937" s="2">
        <v>4750</v>
      </c>
      <c r="N1937" s="3" t="s">
        <v>220</v>
      </c>
      <c r="O1937" s="9" t="s">
        <v>45</v>
      </c>
      <c r="P1937" s="2">
        <f>+Precio_diario_frutas[[#This Row],[Precio promedio ponderado]]/Q1937</f>
        <v>475</v>
      </c>
      <c r="Q1937" s="2">
        <f>+VLOOKUP(Precio_diario_frutas[[#This Row],[Unidad de comercialización]],Codigos_kg[],2,0)</f>
        <v>10</v>
      </c>
    </row>
    <row r="1938" spans="1:17" x14ac:dyDescent="0.35">
      <c r="A1938" s="8" t="s">
        <v>41</v>
      </c>
      <c r="B1938" s="3" t="str">
        <f>+VLOOKUP(A1938,Codigos_mercados_mayoristas[],2,0)</f>
        <v>Coquimbo</v>
      </c>
      <c r="C1938" s="12">
        <v>44153</v>
      </c>
      <c r="D1938" s="3">
        <f>+VLOOKUP(A1938,Codigos_mercados_mayoristas[],3,0)</f>
        <v>4</v>
      </c>
      <c r="E1938" s="3"/>
      <c r="F1938" s="3" t="str">
        <f>+VLOOKUP(G1938,Codigos_class_frutas[],2,0)</f>
        <v>Cítricos</v>
      </c>
      <c r="G1938" s="3" t="s">
        <v>218</v>
      </c>
      <c r="H1938" s="3" t="s">
        <v>219</v>
      </c>
      <c r="I1938" s="3" t="s">
        <v>13</v>
      </c>
      <c r="J1938" s="2">
        <v>300</v>
      </c>
      <c r="K1938" s="2">
        <v>4000</v>
      </c>
      <c r="L1938" s="2">
        <v>3500</v>
      </c>
      <c r="M1938" s="2">
        <v>3750</v>
      </c>
      <c r="N1938" s="3" t="s">
        <v>220</v>
      </c>
      <c r="O1938" s="9" t="s">
        <v>45</v>
      </c>
      <c r="P1938" s="2">
        <f>+Precio_diario_frutas[[#This Row],[Precio promedio ponderado]]/Q1938</f>
        <v>375</v>
      </c>
      <c r="Q1938" s="2">
        <f>+VLOOKUP(Precio_diario_frutas[[#This Row],[Unidad de comercialización]],Codigos_kg[],2,0)</f>
        <v>10</v>
      </c>
    </row>
    <row r="1939" spans="1:17" x14ac:dyDescent="0.35">
      <c r="A1939" s="8" t="s">
        <v>41</v>
      </c>
      <c r="B1939" s="3" t="str">
        <f>+VLOOKUP(A1939,Codigos_mercados_mayoristas[],2,0)</f>
        <v>Coquimbo</v>
      </c>
      <c r="C1939" s="12">
        <v>44153</v>
      </c>
      <c r="D1939" s="3">
        <f>+VLOOKUP(A1939,Codigos_mercados_mayoristas[],3,0)</f>
        <v>4</v>
      </c>
      <c r="E1939" s="3"/>
      <c r="F1939" s="3" t="str">
        <f>+VLOOKUP(G1939,Codigos_class_frutas[],2,0)</f>
        <v>Cítricos</v>
      </c>
      <c r="G1939" s="3" t="s">
        <v>218</v>
      </c>
      <c r="H1939" s="3" t="s">
        <v>219</v>
      </c>
      <c r="I1939" s="3" t="s">
        <v>16</v>
      </c>
      <c r="J1939" s="2">
        <v>240</v>
      </c>
      <c r="K1939" s="2">
        <v>3000</v>
      </c>
      <c r="L1939" s="2">
        <v>2500</v>
      </c>
      <c r="M1939" s="2">
        <v>2750</v>
      </c>
      <c r="N1939" s="3" t="s">
        <v>220</v>
      </c>
      <c r="O1939" s="9" t="s">
        <v>45</v>
      </c>
      <c r="P1939" s="2">
        <f>+Precio_diario_frutas[[#This Row],[Precio promedio ponderado]]/Q1939</f>
        <v>275</v>
      </c>
      <c r="Q1939" s="2">
        <f>+VLOOKUP(Precio_diario_frutas[[#This Row],[Unidad de comercialización]],Codigos_kg[],2,0)</f>
        <v>10</v>
      </c>
    </row>
    <row r="1940" spans="1:17" x14ac:dyDescent="0.35">
      <c r="A1940" s="8" t="s">
        <v>41</v>
      </c>
      <c r="B1940" s="3" t="str">
        <f>+VLOOKUP(A1940,Codigos_mercados_mayoristas[],2,0)</f>
        <v>Coquimbo</v>
      </c>
      <c r="C1940" s="12">
        <v>44153</v>
      </c>
      <c r="D1940" s="3">
        <f>+VLOOKUP(A1940,Codigos_mercados_mayoristas[],3,0)</f>
        <v>4</v>
      </c>
      <c r="E1940" s="3"/>
      <c r="F1940" s="3" t="str">
        <f>+VLOOKUP(G1940,Codigos_class_frutas[],2,0)</f>
        <v>Cítricos</v>
      </c>
      <c r="G1940" s="3" t="s">
        <v>221</v>
      </c>
      <c r="H1940" s="3" t="s">
        <v>224</v>
      </c>
      <c r="I1940" s="3" t="s">
        <v>200</v>
      </c>
      <c r="J1940" s="2">
        <v>20</v>
      </c>
      <c r="K1940" s="2">
        <v>320000</v>
      </c>
      <c r="L1940" s="2">
        <v>315000</v>
      </c>
      <c r="M1940" s="2">
        <v>317500</v>
      </c>
      <c r="N1940" s="3" t="s">
        <v>223</v>
      </c>
      <c r="O1940" s="9" t="s">
        <v>45</v>
      </c>
      <c r="P1940" s="2">
        <f>+Precio_diario_frutas[[#This Row],[Precio promedio ponderado]]/Q1940</f>
        <v>793.75</v>
      </c>
      <c r="Q1940" s="2">
        <f>+VLOOKUP(Precio_diario_frutas[[#This Row],[Unidad de comercialización]],Codigos_kg[],2,0)</f>
        <v>400</v>
      </c>
    </row>
    <row r="1941" spans="1:17" x14ac:dyDescent="0.35">
      <c r="A1941" s="8" t="s">
        <v>41</v>
      </c>
      <c r="B1941" s="3" t="str">
        <f>+VLOOKUP(A1941,Codigos_mercados_mayoristas[],2,0)</f>
        <v>Coquimbo</v>
      </c>
      <c r="C1941" s="12">
        <v>44153</v>
      </c>
      <c r="D1941" s="3">
        <f>+VLOOKUP(A1941,Codigos_mercados_mayoristas[],3,0)</f>
        <v>4</v>
      </c>
      <c r="E1941" s="3"/>
      <c r="F1941" s="3" t="str">
        <f>+VLOOKUP(G1941,Codigos_class_frutas[],2,0)</f>
        <v>Cítricos</v>
      </c>
      <c r="G1941" s="3" t="s">
        <v>221</v>
      </c>
      <c r="H1941" s="3" t="s">
        <v>224</v>
      </c>
      <c r="I1941" s="3" t="s">
        <v>19</v>
      </c>
      <c r="J1941" s="2">
        <v>20</v>
      </c>
      <c r="K1941" s="2">
        <v>300000</v>
      </c>
      <c r="L1941" s="2">
        <v>295000</v>
      </c>
      <c r="M1941" s="2">
        <v>297500</v>
      </c>
      <c r="N1941" s="3" t="s">
        <v>223</v>
      </c>
      <c r="O1941" s="9" t="s">
        <v>45</v>
      </c>
      <c r="P1941" s="2">
        <f>+Precio_diario_frutas[[#This Row],[Precio promedio ponderado]]/Q1941</f>
        <v>743.75</v>
      </c>
      <c r="Q1941" s="2">
        <f>+VLOOKUP(Precio_diario_frutas[[#This Row],[Unidad de comercialización]],Codigos_kg[],2,0)</f>
        <v>400</v>
      </c>
    </row>
    <row r="1942" spans="1:17" x14ac:dyDescent="0.35">
      <c r="A1942" s="8" t="s">
        <v>41</v>
      </c>
      <c r="B1942" s="3" t="str">
        <f>+VLOOKUP(A1942,Codigos_mercados_mayoristas[],2,0)</f>
        <v>Coquimbo</v>
      </c>
      <c r="C1942" s="12">
        <v>44153</v>
      </c>
      <c r="D1942" s="3">
        <f>+VLOOKUP(A1942,Codigos_mercados_mayoristas[],3,0)</f>
        <v>4</v>
      </c>
      <c r="E1942" s="3"/>
      <c r="F1942" s="3" t="str">
        <f>+VLOOKUP(G1942,Codigos_class_frutas[],2,0)</f>
        <v>Cítricos</v>
      </c>
      <c r="G1942" s="3" t="s">
        <v>221</v>
      </c>
      <c r="H1942" s="3" t="s">
        <v>263</v>
      </c>
      <c r="I1942" s="3" t="s">
        <v>200</v>
      </c>
      <c r="J1942" s="2">
        <v>20</v>
      </c>
      <c r="K1942" s="2">
        <v>330000</v>
      </c>
      <c r="L1942" s="2">
        <v>325000</v>
      </c>
      <c r="M1942" s="2">
        <v>327500</v>
      </c>
      <c r="N1942" s="3" t="s">
        <v>223</v>
      </c>
      <c r="O1942" s="9" t="s">
        <v>45</v>
      </c>
      <c r="P1942" s="2">
        <f>+Precio_diario_frutas[[#This Row],[Precio promedio ponderado]]/Q1942</f>
        <v>818.75</v>
      </c>
      <c r="Q1942" s="2">
        <f>+VLOOKUP(Precio_diario_frutas[[#This Row],[Unidad de comercialización]],Codigos_kg[],2,0)</f>
        <v>400</v>
      </c>
    </row>
    <row r="1943" spans="1:17" x14ac:dyDescent="0.35">
      <c r="A1943" s="8" t="s">
        <v>41</v>
      </c>
      <c r="B1943" s="3" t="str">
        <f>+VLOOKUP(A1943,Codigos_mercados_mayoristas[],2,0)</f>
        <v>Coquimbo</v>
      </c>
      <c r="C1943" s="12">
        <v>44153</v>
      </c>
      <c r="D1943" s="3">
        <f>+VLOOKUP(A1943,Codigos_mercados_mayoristas[],3,0)</f>
        <v>4</v>
      </c>
      <c r="E1943" s="3"/>
      <c r="F1943" s="3" t="str">
        <f>+VLOOKUP(G1943,Codigos_class_frutas[],2,0)</f>
        <v>Cítricos</v>
      </c>
      <c r="G1943" s="3" t="s">
        <v>221</v>
      </c>
      <c r="H1943" s="3" t="s">
        <v>263</v>
      </c>
      <c r="I1943" s="3" t="s">
        <v>19</v>
      </c>
      <c r="J1943" s="2">
        <v>20</v>
      </c>
      <c r="K1943" s="2">
        <v>310000</v>
      </c>
      <c r="L1943" s="2">
        <v>305000</v>
      </c>
      <c r="M1943" s="2">
        <v>307500</v>
      </c>
      <c r="N1943" s="3" t="s">
        <v>223</v>
      </c>
      <c r="O1943" s="9" t="s">
        <v>45</v>
      </c>
      <c r="P1943" s="2">
        <f>+Precio_diario_frutas[[#This Row],[Precio promedio ponderado]]/Q1943</f>
        <v>768.75</v>
      </c>
      <c r="Q1943" s="2">
        <f>+VLOOKUP(Precio_diario_frutas[[#This Row],[Unidad de comercialización]],Codigos_kg[],2,0)</f>
        <v>400</v>
      </c>
    </row>
    <row r="1944" spans="1:17" x14ac:dyDescent="0.35">
      <c r="A1944" s="8" t="s">
        <v>41</v>
      </c>
      <c r="B1944" s="3" t="str">
        <f>+VLOOKUP(A1944,Codigos_mercados_mayoristas[],2,0)</f>
        <v>Coquimbo</v>
      </c>
      <c r="C1944" s="12">
        <v>44153</v>
      </c>
      <c r="D1944" s="3">
        <f>+VLOOKUP(A1944,Codigos_mercados_mayoristas[],3,0)</f>
        <v>4</v>
      </c>
      <c r="E1944" s="3"/>
      <c r="F1944" s="3" t="str">
        <f>+VLOOKUP(G1944,Codigos_class_frutas[],2,0)</f>
        <v>Oleaginosos</v>
      </c>
      <c r="G1944" s="3" t="s">
        <v>225</v>
      </c>
      <c r="H1944" s="3" t="s">
        <v>226</v>
      </c>
      <c r="I1944" s="3" t="s">
        <v>200</v>
      </c>
      <c r="J1944" s="2">
        <v>360</v>
      </c>
      <c r="K1944" s="2">
        <v>3300</v>
      </c>
      <c r="L1944" s="2">
        <v>3200</v>
      </c>
      <c r="M1944" s="2">
        <v>3250</v>
      </c>
      <c r="N1944" s="3" t="s">
        <v>227</v>
      </c>
      <c r="O1944" s="9" t="s">
        <v>45</v>
      </c>
      <c r="P1944" s="2">
        <f>+Precio_diario_frutas[[#This Row],[Precio promedio ponderado]]/Q1944</f>
        <v>216.66666666666666</v>
      </c>
      <c r="Q1944" s="2">
        <f>+VLOOKUP(Precio_diario_frutas[[#This Row],[Unidad de comercialización]],Codigos_kg[],2,0)</f>
        <v>15</v>
      </c>
    </row>
    <row r="1945" spans="1:17" x14ac:dyDescent="0.35">
      <c r="A1945" s="8" t="s">
        <v>41</v>
      </c>
      <c r="B1945" s="3" t="str">
        <f>+VLOOKUP(A1945,Codigos_mercados_mayoristas[],2,0)</f>
        <v>Coquimbo</v>
      </c>
      <c r="C1945" s="12">
        <v>44153</v>
      </c>
      <c r="D1945" s="3">
        <f>+VLOOKUP(A1945,Codigos_mercados_mayoristas[],3,0)</f>
        <v>4</v>
      </c>
      <c r="E1945" s="3"/>
      <c r="F1945" s="3" t="str">
        <f>+VLOOKUP(G1945,Codigos_class_frutas[],2,0)</f>
        <v>Oleaginosos</v>
      </c>
      <c r="G1945" s="3" t="s">
        <v>225</v>
      </c>
      <c r="H1945" s="3" t="s">
        <v>226</v>
      </c>
      <c r="I1945" s="3" t="s">
        <v>19</v>
      </c>
      <c r="J1945" s="2">
        <v>300</v>
      </c>
      <c r="K1945" s="2">
        <v>3000</v>
      </c>
      <c r="L1945" s="2">
        <v>2900</v>
      </c>
      <c r="M1945" s="2">
        <v>2950</v>
      </c>
      <c r="N1945" s="3" t="s">
        <v>227</v>
      </c>
      <c r="O1945" s="9" t="s">
        <v>45</v>
      </c>
      <c r="P1945" s="2">
        <f>+Precio_diario_frutas[[#This Row],[Precio promedio ponderado]]/Q1945</f>
        <v>196.66666666666666</v>
      </c>
      <c r="Q1945" s="2">
        <f>+VLOOKUP(Precio_diario_frutas[[#This Row],[Unidad de comercialización]],Codigos_kg[],2,0)</f>
        <v>15</v>
      </c>
    </row>
    <row r="1946" spans="1:17" x14ac:dyDescent="0.35">
      <c r="A1946" s="8" t="s">
        <v>41</v>
      </c>
      <c r="B1946" s="11" t="str">
        <f>+VLOOKUP(A1946,Codigos_mercados_mayoristas[],2,0)</f>
        <v>Coquimbo</v>
      </c>
      <c r="C1946" s="12">
        <v>44153</v>
      </c>
      <c r="D1946" s="11">
        <f>+VLOOKUP(A1946,Codigos_mercados_mayoristas[],3,0)</f>
        <v>4</v>
      </c>
      <c r="E1946" s="11"/>
      <c r="F1946" s="11" t="str">
        <f>+VLOOKUP(G1946,Codigos_class_frutas[],2,0)</f>
        <v>Oleaginosos</v>
      </c>
      <c r="G1946" s="11" t="s">
        <v>225</v>
      </c>
      <c r="H1946" s="11" t="s">
        <v>226</v>
      </c>
      <c r="I1946" s="11" t="s">
        <v>13</v>
      </c>
      <c r="J1946" s="13">
        <v>240</v>
      </c>
      <c r="K1946" s="13">
        <v>2700</v>
      </c>
      <c r="L1946" s="13">
        <v>2600</v>
      </c>
      <c r="M1946" s="13">
        <v>2650</v>
      </c>
      <c r="N1946" s="11" t="s">
        <v>227</v>
      </c>
      <c r="O1946" s="14" t="s">
        <v>45</v>
      </c>
      <c r="P1946" s="2">
        <f>+Precio_diario_frutas[[#This Row],[Precio promedio ponderado]]/Q1946</f>
        <v>176.66666666666666</v>
      </c>
      <c r="Q1946" s="2">
        <f>+VLOOKUP(Precio_diario_frutas[[#This Row],[Unidad de comercialización]],Codigos_kg[],2,0)</f>
        <v>15</v>
      </c>
    </row>
    <row r="1947" spans="1:17" x14ac:dyDescent="0.35">
      <c r="A1947" s="8" t="s">
        <v>188</v>
      </c>
      <c r="B1947" s="3" t="str">
        <f>+VLOOKUP(A1947,Codigos_mercados_mayoristas[],2,0)</f>
        <v>Bíobío</v>
      </c>
      <c r="C1947" s="12">
        <v>44153</v>
      </c>
      <c r="D1947" s="3">
        <f>+VLOOKUP(A1947,Codigos_mercados_mayoristas[],3,0)</f>
        <v>8</v>
      </c>
      <c r="E1947" s="3"/>
      <c r="F1947" s="3" t="str">
        <f>+VLOOKUP(G1947,Codigos_class_frutas[],2,0)</f>
        <v>Berries</v>
      </c>
      <c r="G1947" s="3" t="s">
        <v>207</v>
      </c>
      <c r="H1947" s="3" t="s">
        <v>12</v>
      </c>
      <c r="I1947" s="3" t="s">
        <v>19</v>
      </c>
      <c r="J1947" s="2">
        <v>100</v>
      </c>
      <c r="K1947" s="2">
        <v>8000</v>
      </c>
      <c r="L1947" s="2">
        <v>8000</v>
      </c>
      <c r="M1947" s="2">
        <v>8000</v>
      </c>
      <c r="N1947" s="3" t="s">
        <v>208</v>
      </c>
      <c r="O1947" s="9" t="s">
        <v>109</v>
      </c>
      <c r="P1947" s="2">
        <f>+Precio_diario_frutas[[#This Row],[Precio promedio ponderado]]/Q1947</f>
        <v>4000</v>
      </c>
      <c r="Q1947" s="2">
        <f>+VLOOKUP(Precio_diario_frutas[[#This Row],[Unidad de comercialización]],Codigos_kg[],2,0)</f>
        <v>2</v>
      </c>
    </row>
    <row r="1948" spans="1:17" x14ac:dyDescent="0.35">
      <c r="A1948" s="8" t="s">
        <v>188</v>
      </c>
      <c r="B1948" s="3" t="str">
        <f>+VLOOKUP(A1948,Codigos_mercados_mayoristas[],2,0)</f>
        <v>Bíobío</v>
      </c>
      <c r="C1948" s="12">
        <v>44153</v>
      </c>
      <c r="D1948" s="3">
        <f>+VLOOKUP(A1948,Codigos_mercados_mayoristas[],3,0)</f>
        <v>8</v>
      </c>
      <c r="E1948" s="3"/>
      <c r="F1948" s="3" t="str">
        <f>+VLOOKUP(G1948,Codigos_class_frutas[],2,0)</f>
        <v>Berries</v>
      </c>
      <c r="G1948" s="3" t="s">
        <v>207</v>
      </c>
      <c r="H1948" s="3" t="s">
        <v>12</v>
      </c>
      <c r="I1948" s="3" t="s">
        <v>13</v>
      </c>
      <c r="J1948" s="2">
        <v>100</v>
      </c>
      <c r="K1948" s="2">
        <v>6000</v>
      </c>
      <c r="L1948" s="2">
        <v>6000</v>
      </c>
      <c r="M1948" s="2">
        <v>6000</v>
      </c>
      <c r="N1948" s="3" t="s">
        <v>208</v>
      </c>
      <c r="O1948" s="9" t="s">
        <v>109</v>
      </c>
      <c r="P1948" s="2">
        <f>+Precio_diario_frutas[[#This Row],[Precio promedio ponderado]]/Q1948</f>
        <v>3000</v>
      </c>
      <c r="Q1948" s="2">
        <f>+VLOOKUP(Precio_diario_frutas[[#This Row],[Unidad de comercialización]],Codigos_kg[],2,0)</f>
        <v>2</v>
      </c>
    </row>
    <row r="1949" spans="1:17" x14ac:dyDescent="0.35">
      <c r="A1949" s="8" t="s">
        <v>188</v>
      </c>
      <c r="B1949" s="3" t="str">
        <f>+VLOOKUP(A1949,Codigos_mercados_mayoristas[],2,0)</f>
        <v>Bíobío</v>
      </c>
      <c r="C1949" s="12">
        <v>44153</v>
      </c>
      <c r="D1949" s="3">
        <f>+VLOOKUP(A1949,Codigos_mercados_mayoristas[],3,0)</f>
        <v>8</v>
      </c>
      <c r="E1949" s="3"/>
      <c r="F1949" s="3" t="str">
        <f>+VLOOKUP(G1949,Codigos_class_frutas[],2,0)</f>
        <v>Frutos de hueso (carozo)</v>
      </c>
      <c r="G1949" s="3" t="s">
        <v>281</v>
      </c>
      <c r="H1949" s="3" t="s">
        <v>282</v>
      </c>
      <c r="I1949" s="3" t="s">
        <v>19</v>
      </c>
      <c r="J1949" s="2">
        <v>100</v>
      </c>
      <c r="K1949" s="2">
        <v>17000</v>
      </c>
      <c r="L1949" s="2">
        <v>16000</v>
      </c>
      <c r="M1949" s="2">
        <v>16500</v>
      </c>
      <c r="N1949" s="3" t="s">
        <v>37</v>
      </c>
      <c r="O1949" s="9" t="s">
        <v>252</v>
      </c>
      <c r="P1949" s="2">
        <f>+Precio_diario_frutas[[#This Row],[Precio promedio ponderado]]/Q1949</f>
        <v>1650</v>
      </c>
      <c r="Q1949" s="2">
        <f>+VLOOKUP(Precio_diario_frutas[[#This Row],[Unidad de comercialización]],Codigos_kg[],2,0)</f>
        <v>10</v>
      </c>
    </row>
    <row r="1950" spans="1:17" x14ac:dyDescent="0.35">
      <c r="A1950" s="8" t="s">
        <v>188</v>
      </c>
      <c r="B1950" s="3" t="str">
        <f>+VLOOKUP(A1950,Codigos_mercados_mayoristas[],2,0)</f>
        <v>Bíobío</v>
      </c>
      <c r="C1950" s="12">
        <v>44153</v>
      </c>
      <c r="D1950" s="3">
        <f>+VLOOKUP(A1950,Codigos_mercados_mayoristas[],3,0)</f>
        <v>8</v>
      </c>
      <c r="E1950" s="3"/>
      <c r="F1950" s="3" t="str">
        <f>+VLOOKUP(G1950,Codigos_class_frutas[],2,0)</f>
        <v>Frutos de hueso (carozo)</v>
      </c>
      <c r="G1950" s="3" t="s">
        <v>281</v>
      </c>
      <c r="H1950" s="3" t="s">
        <v>282</v>
      </c>
      <c r="I1950" s="3" t="s">
        <v>13</v>
      </c>
      <c r="J1950" s="2">
        <v>50</v>
      </c>
      <c r="K1950" s="2">
        <v>14000</v>
      </c>
      <c r="L1950" s="2">
        <v>14000</v>
      </c>
      <c r="M1950" s="2">
        <v>14000</v>
      </c>
      <c r="N1950" s="3" t="s">
        <v>37</v>
      </c>
      <c r="O1950" s="9" t="s">
        <v>252</v>
      </c>
      <c r="P1950" s="2">
        <f>+Precio_diario_frutas[[#This Row],[Precio promedio ponderado]]/Q1950</f>
        <v>1400</v>
      </c>
      <c r="Q1950" s="2">
        <f>+VLOOKUP(Precio_diario_frutas[[#This Row],[Unidad de comercialización]],Codigos_kg[],2,0)</f>
        <v>10</v>
      </c>
    </row>
    <row r="1951" spans="1:17" x14ac:dyDescent="0.35">
      <c r="A1951" s="8" t="s">
        <v>188</v>
      </c>
      <c r="B1951" s="3" t="str">
        <f>+VLOOKUP(A1951,Codigos_mercados_mayoristas[],2,0)</f>
        <v>Bíobío</v>
      </c>
      <c r="C1951" s="12">
        <v>44153</v>
      </c>
      <c r="D1951" s="3">
        <f>+VLOOKUP(A1951,Codigos_mercados_mayoristas[],3,0)</f>
        <v>8</v>
      </c>
      <c r="E1951" s="3"/>
      <c r="F1951" s="3" t="str">
        <f>+VLOOKUP(G1951,Codigos_class_frutas[],2,0)</f>
        <v>Berries</v>
      </c>
      <c r="G1951" s="3" t="s">
        <v>212</v>
      </c>
      <c r="H1951" s="3" t="s">
        <v>12</v>
      </c>
      <c r="I1951" s="3" t="s">
        <v>200</v>
      </c>
      <c r="J1951" s="2">
        <v>100</v>
      </c>
      <c r="K1951" s="2">
        <v>9000</v>
      </c>
      <c r="L1951" s="2">
        <v>9000</v>
      </c>
      <c r="M1951" s="2">
        <v>9000</v>
      </c>
      <c r="N1951" s="3" t="s">
        <v>213</v>
      </c>
      <c r="O1951" s="9" t="s">
        <v>155</v>
      </c>
      <c r="P1951" s="2">
        <f>+Precio_diario_frutas[[#This Row],[Precio promedio ponderado]]/Q1951</f>
        <v>1285.7142857142858</v>
      </c>
      <c r="Q1951" s="2">
        <f>+VLOOKUP(Precio_diario_frutas[[#This Row],[Unidad de comercialización]],Codigos_kg[],2,0)</f>
        <v>7</v>
      </c>
    </row>
    <row r="1952" spans="1:17" x14ac:dyDescent="0.35">
      <c r="A1952" s="8" t="s">
        <v>188</v>
      </c>
      <c r="B1952" s="3" t="str">
        <f>+VLOOKUP(A1952,Codigos_mercados_mayoristas[],2,0)</f>
        <v>Bíobío</v>
      </c>
      <c r="C1952" s="12">
        <v>44153</v>
      </c>
      <c r="D1952" s="3">
        <f>+VLOOKUP(A1952,Codigos_mercados_mayoristas[],3,0)</f>
        <v>8</v>
      </c>
      <c r="E1952" s="3"/>
      <c r="F1952" s="3" t="str">
        <f>+VLOOKUP(G1952,Codigos_class_frutas[],2,0)</f>
        <v>Berries</v>
      </c>
      <c r="G1952" s="3" t="s">
        <v>212</v>
      </c>
      <c r="H1952" s="3" t="s">
        <v>12</v>
      </c>
      <c r="I1952" s="3" t="s">
        <v>19</v>
      </c>
      <c r="J1952" s="2">
        <v>100</v>
      </c>
      <c r="K1952" s="2">
        <v>10000</v>
      </c>
      <c r="L1952" s="2">
        <v>10000</v>
      </c>
      <c r="M1952" s="2">
        <v>10000</v>
      </c>
      <c r="N1952" s="3" t="s">
        <v>213</v>
      </c>
      <c r="O1952" s="9" t="s">
        <v>155</v>
      </c>
      <c r="P1952" s="2">
        <f>+Precio_diario_frutas[[#This Row],[Precio promedio ponderado]]/Q1952</f>
        <v>1428.5714285714287</v>
      </c>
      <c r="Q1952" s="2">
        <f>+VLOOKUP(Precio_diario_frutas[[#This Row],[Unidad de comercialización]],Codigos_kg[],2,0)</f>
        <v>7</v>
      </c>
    </row>
    <row r="1953" spans="1:17" x14ac:dyDescent="0.35">
      <c r="A1953" s="8" t="s">
        <v>188</v>
      </c>
      <c r="B1953" s="3" t="str">
        <f>+VLOOKUP(A1953,Codigos_mercados_mayoristas[],2,0)</f>
        <v>Bíobío</v>
      </c>
      <c r="C1953" s="12">
        <v>44153</v>
      </c>
      <c r="D1953" s="3">
        <f>+VLOOKUP(A1953,Codigos_mercados_mayoristas[],3,0)</f>
        <v>8</v>
      </c>
      <c r="E1953" s="3"/>
      <c r="F1953" s="3" t="str">
        <f>+VLOOKUP(G1953,Codigos_class_frutas[],2,0)</f>
        <v>Berries</v>
      </c>
      <c r="G1953" s="3" t="s">
        <v>212</v>
      </c>
      <c r="H1953" s="3" t="s">
        <v>12</v>
      </c>
      <c r="I1953" s="3" t="s">
        <v>13</v>
      </c>
      <c r="J1953" s="2">
        <v>50</v>
      </c>
      <c r="K1953" s="2">
        <v>7000</v>
      </c>
      <c r="L1953" s="2">
        <v>7000</v>
      </c>
      <c r="M1953" s="2">
        <v>7000</v>
      </c>
      <c r="N1953" s="3" t="s">
        <v>213</v>
      </c>
      <c r="O1953" s="9" t="s">
        <v>155</v>
      </c>
      <c r="P1953" s="2">
        <f>+Precio_diario_frutas[[#This Row],[Precio promedio ponderado]]/Q1953</f>
        <v>1000</v>
      </c>
      <c r="Q1953" s="2">
        <f>+VLOOKUP(Precio_diario_frutas[[#This Row],[Unidad de comercialización]],Codigos_kg[],2,0)</f>
        <v>7</v>
      </c>
    </row>
    <row r="1954" spans="1:17" x14ac:dyDescent="0.35">
      <c r="A1954" s="8" t="s">
        <v>188</v>
      </c>
      <c r="B1954" s="3" t="str">
        <f>+VLOOKUP(A1954,Codigos_mercados_mayoristas[],2,0)</f>
        <v>Bíobío</v>
      </c>
      <c r="C1954" s="12">
        <v>44153</v>
      </c>
      <c r="D1954" s="3">
        <f>+VLOOKUP(A1954,Codigos_mercados_mayoristas[],3,0)</f>
        <v>8</v>
      </c>
      <c r="E1954" s="3"/>
      <c r="F1954" s="3" t="str">
        <f>+VLOOKUP(G1954,Codigos_class_frutas[],2,0)</f>
        <v>Cítricos</v>
      </c>
      <c r="G1954" s="3" t="s">
        <v>214</v>
      </c>
      <c r="H1954" s="3" t="s">
        <v>12</v>
      </c>
      <c r="I1954" s="3" t="s">
        <v>215</v>
      </c>
      <c r="J1954" s="2">
        <v>400</v>
      </c>
      <c r="K1954" s="2">
        <v>7000</v>
      </c>
      <c r="L1954" s="2">
        <v>7000</v>
      </c>
      <c r="M1954" s="2">
        <v>7000</v>
      </c>
      <c r="N1954" s="3" t="s">
        <v>122</v>
      </c>
      <c r="O1954" s="9" t="s">
        <v>155</v>
      </c>
      <c r="P1954" s="2">
        <f>+Precio_diario_frutas[[#This Row],[Precio promedio ponderado]]/Q1954</f>
        <v>437.5</v>
      </c>
      <c r="Q1954" s="2">
        <f>+VLOOKUP(Precio_diario_frutas[[#This Row],[Unidad de comercialización]],Codigos_kg[],2,0)</f>
        <v>16</v>
      </c>
    </row>
    <row r="1955" spans="1:17" x14ac:dyDescent="0.35">
      <c r="A1955" s="8" t="s">
        <v>188</v>
      </c>
      <c r="B1955" s="3" t="str">
        <f>+VLOOKUP(A1955,Codigos_mercados_mayoristas[],2,0)</f>
        <v>Bíobío</v>
      </c>
      <c r="C1955" s="12">
        <v>44153</v>
      </c>
      <c r="D1955" s="3">
        <f>+VLOOKUP(A1955,Codigos_mercados_mayoristas[],3,0)</f>
        <v>8</v>
      </c>
      <c r="E1955" s="3"/>
      <c r="F1955" s="3" t="str">
        <f>+VLOOKUP(G1955,Codigos_class_frutas[],2,0)</f>
        <v>Cítricos</v>
      </c>
      <c r="G1955" s="3" t="s">
        <v>214</v>
      </c>
      <c r="H1955" s="3" t="s">
        <v>12</v>
      </c>
      <c r="I1955" s="3" t="s">
        <v>216</v>
      </c>
      <c r="J1955" s="2">
        <v>300</v>
      </c>
      <c r="K1955" s="2">
        <v>6000</v>
      </c>
      <c r="L1955" s="2">
        <v>6000</v>
      </c>
      <c r="M1955" s="2">
        <v>6000</v>
      </c>
      <c r="N1955" s="3" t="s">
        <v>122</v>
      </c>
      <c r="O1955" s="9" t="s">
        <v>155</v>
      </c>
      <c r="P1955" s="2">
        <f>+Precio_diario_frutas[[#This Row],[Precio promedio ponderado]]/Q1955</f>
        <v>375</v>
      </c>
      <c r="Q1955" s="2">
        <f>+VLOOKUP(Precio_diario_frutas[[#This Row],[Unidad de comercialización]],Codigos_kg[],2,0)</f>
        <v>16</v>
      </c>
    </row>
    <row r="1956" spans="1:17" x14ac:dyDescent="0.35">
      <c r="A1956" s="8" t="s">
        <v>188</v>
      </c>
      <c r="B1956" s="3" t="str">
        <f>+VLOOKUP(A1956,Codigos_mercados_mayoristas[],2,0)</f>
        <v>Bíobío</v>
      </c>
      <c r="C1956" s="12">
        <v>44153</v>
      </c>
      <c r="D1956" s="3">
        <f>+VLOOKUP(A1956,Codigos_mercados_mayoristas[],3,0)</f>
        <v>8</v>
      </c>
      <c r="E1956" s="3"/>
      <c r="F1956" s="3" t="str">
        <f>+VLOOKUP(G1956,Codigos_class_frutas[],2,0)</f>
        <v>Frutos de pepita</v>
      </c>
      <c r="G1956" s="3" t="s">
        <v>231</v>
      </c>
      <c r="H1956" s="3" t="s">
        <v>232</v>
      </c>
      <c r="I1956" s="3" t="s">
        <v>19</v>
      </c>
      <c r="J1956" s="2">
        <v>100</v>
      </c>
      <c r="K1956" s="2">
        <v>11000</v>
      </c>
      <c r="L1956" s="2">
        <v>11000</v>
      </c>
      <c r="M1956" s="2">
        <v>11000</v>
      </c>
      <c r="N1956" s="3" t="s">
        <v>233</v>
      </c>
      <c r="O1956" s="9" t="s">
        <v>123</v>
      </c>
      <c r="P1956" s="2">
        <f>+Precio_diario_frutas[[#This Row],[Precio promedio ponderado]]/Q1956</f>
        <v>687.5</v>
      </c>
      <c r="Q1956" s="2">
        <f>+VLOOKUP(Precio_diario_frutas[[#This Row],[Unidad de comercialización]],Codigos_kg[],2,0)</f>
        <v>16</v>
      </c>
    </row>
    <row r="1957" spans="1:17" x14ac:dyDescent="0.35">
      <c r="A1957" s="8" t="s">
        <v>188</v>
      </c>
      <c r="B1957" s="3" t="str">
        <f>+VLOOKUP(A1957,Codigos_mercados_mayoristas[],2,0)</f>
        <v>Bíobío</v>
      </c>
      <c r="C1957" s="12">
        <v>44153</v>
      </c>
      <c r="D1957" s="3">
        <f>+VLOOKUP(A1957,Codigos_mercados_mayoristas[],3,0)</f>
        <v>8</v>
      </c>
      <c r="E1957" s="3"/>
      <c r="F1957" s="3" t="str">
        <f>+VLOOKUP(G1957,Codigos_class_frutas[],2,0)</f>
        <v>Frutos de pepita</v>
      </c>
      <c r="G1957" s="3" t="s">
        <v>231</v>
      </c>
      <c r="H1957" s="3" t="s">
        <v>232</v>
      </c>
      <c r="I1957" s="3" t="s">
        <v>13</v>
      </c>
      <c r="J1957" s="2">
        <v>100</v>
      </c>
      <c r="K1957" s="2">
        <v>9000</v>
      </c>
      <c r="L1957" s="2">
        <v>9000</v>
      </c>
      <c r="M1957" s="2">
        <v>9000</v>
      </c>
      <c r="N1957" s="3" t="s">
        <v>233</v>
      </c>
      <c r="O1957" s="9" t="s">
        <v>123</v>
      </c>
      <c r="P1957" s="2">
        <f>+Precio_diario_frutas[[#This Row],[Precio promedio ponderado]]/Q1957</f>
        <v>562.5</v>
      </c>
      <c r="Q1957" s="2">
        <f>+VLOOKUP(Precio_diario_frutas[[#This Row],[Unidad de comercialización]],Codigos_kg[],2,0)</f>
        <v>16</v>
      </c>
    </row>
    <row r="1958" spans="1:17" x14ac:dyDescent="0.35">
      <c r="A1958" s="8" t="s">
        <v>188</v>
      </c>
      <c r="B1958" s="3" t="str">
        <f>+VLOOKUP(A1958,Codigos_mercados_mayoristas[],2,0)</f>
        <v>Bíobío</v>
      </c>
      <c r="C1958" s="12">
        <v>44153</v>
      </c>
      <c r="D1958" s="3">
        <f>+VLOOKUP(A1958,Codigos_mercados_mayoristas[],3,0)</f>
        <v>8</v>
      </c>
      <c r="E1958" s="3"/>
      <c r="F1958" s="3" t="str">
        <f>+VLOOKUP(G1958,Codigos_class_frutas[],2,0)</f>
        <v>Frutos de pepita</v>
      </c>
      <c r="G1958" s="3" t="s">
        <v>231</v>
      </c>
      <c r="H1958" s="3" t="s">
        <v>236</v>
      </c>
      <c r="I1958" s="3" t="s">
        <v>19</v>
      </c>
      <c r="J1958" s="2">
        <v>100</v>
      </c>
      <c r="K1958" s="2">
        <v>11000</v>
      </c>
      <c r="L1958" s="2">
        <v>11000</v>
      </c>
      <c r="M1958" s="2">
        <v>11000</v>
      </c>
      <c r="N1958" s="3" t="s">
        <v>233</v>
      </c>
      <c r="O1958" s="9" t="s">
        <v>123</v>
      </c>
      <c r="P1958" s="2">
        <f>+Precio_diario_frutas[[#This Row],[Precio promedio ponderado]]/Q1958</f>
        <v>687.5</v>
      </c>
      <c r="Q1958" s="2">
        <f>+VLOOKUP(Precio_diario_frutas[[#This Row],[Unidad de comercialización]],Codigos_kg[],2,0)</f>
        <v>16</v>
      </c>
    </row>
    <row r="1959" spans="1:17" x14ac:dyDescent="0.35">
      <c r="A1959" s="8" t="s">
        <v>188</v>
      </c>
      <c r="B1959" s="3" t="str">
        <f>+VLOOKUP(A1959,Codigos_mercados_mayoristas[],2,0)</f>
        <v>Bíobío</v>
      </c>
      <c r="C1959" s="12">
        <v>44153</v>
      </c>
      <c r="D1959" s="3">
        <f>+VLOOKUP(A1959,Codigos_mercados_mayoristas[],3,0)</f>
        <v>8</v>
      </c>
      <c r="E1959" s="3"/>
      <c r="F1959" s="3" t="str">
        <f>+VLOOKUP(G1959,Codigos_class_frutas[],2,0)</f>
        <v>Frutos de pepita</v>
      </c>
      <c r="G1959" s="3" t="s">
        <v>231</v>
      </c>
      <c r="H1959" s="3" t="s">
        <v>236</v>
      </c>
      <c r="I1959" s="3" t="s">
        <v>13</v>
      </c>
      <c r="J1959" s="2">
        <v>100</v>
      </c>
      <c r="K1959" s="2">
        <v>9000</v>
      </c>
      <c r="L1959" s="2">
        <v>9000</v>
      </c>
      <c r="M1959" s="2">
        <v>9000</v>
      </c>
      <c r="N1959" s="3" t="s">
        <v>233</v>
      </c>
      <c r="O1959" s="9" t="s">
        <v>123</v>
      </c>
      <c r="P1959" s="2">
        <f>+Precio_diario_frutas[[#This Row],[Precio promedio ponderado]]/Q1959</f>
        <v>562.5</v>
      </c>
      <c r="Q1959" s="2">
        <f>+VLOOKUP(Precio_diario_frutas[[#This Row],[Unidad de comercialización]],Codigos_kg[],2,0)</f>
        <v>16</v>
      </c>
    </row>
    <row r="1960" spans="1:17" ht="29" x14ac:dyDescent="0.35">
      <c r="A1960" s="8" t="s">
        <v>188</v>
      </c>
      <c r="B1960" s="3" t="str">
        <f>+VLOOKUP(A1960,Codigos_mercados_mayoristas[],2,0)</f>
        <v>Bíobío</v>
      </c>
      <c r="C1960" s="12">
        <v>44153</v>
      </c>
      <c r="D1960" s="3">
        <f>+VLOOKUP(A1960,Codigos_mercados_mayoristas[],3,0)</f>
        <v>8</v>
      </c>
      <c r="E1960" s="3"/>
      <c r="F1960" s="3" t="str">
        <f>+VLOOKUP(G1960,Codigos_class_frutas[],2,0)</f>
        <v>Cítricos</v>
      </c>
      <c r="G1960" s="3" t="s">
        <v>221</v>
      </c>
      <c r="H1960" s="3" t="s">
        <v>263</v>
      </c>
      <c r="I1960" s="3" t="s">
        <v>19</v>
      </c>
      <c r="J1960" s="2">
        <v>200</v>
      </c>
      <c r="K1960" s="2">
        <v>13000</v>
      </c>
      <c r="L1960" s="2">
        <v>12000</v>
      </c>
      <c r="M1960" s="2">
        <v>12500</v>
      </c>
      <c r="N1960" s="3" t="s">
        <v>764</v>
      </c>
      <c r="O1960" s="9" t="s">
        <v>123</v>
      </c>
      <c r="P1960" s="2">
        <f>+Precio_diario_frutas[[#This Row],[Precio promedio ponderado]]/Q1960</f>
        <v>833.33333333333337</v>
      </c>
      <c r="Q1960" s="2">
        <f>+VLOOKUP(Precio_diario_frutas[[#This Row],[Unidad de comercialización]],Codigos_kg[],2,0)</f>
        <v>15</v>
      </c>
    </row>
    <row r="1961" spans="1:17" ht="29" x14ac:dyDescent="0.35">
      <c r="A1961" s="8" t="s">
        <v>188</v>
      </c>
      <c r="B1961" s="3" t="str">
        <f>+VLOOKUP(A1961,Codigos_mercados_mayoristas[],2,0)</f>
        <v>Bíobío</v>
      </c>
      <c r="C1961" s="12">
        <v>44153</v>
      </c>
      <c r="D1961" s="3">
        <f>+VLOOKUP(A1961,Codigos_mercados_mayoristas[],3,0)</f>
        <v>8</v>
      </c>
      <c r="E1961" s="3"/>
      <c r="F1961" s="3" t="str">
        <f>+VLOOKUP(G1961,Codigos_class_frutas[],2,0)</f>
        <v>Cítricos</v>
      </c>
      <c r="G1961" s="3" t="s">
        <v>221</v>
      </c>
      <c r="H1961" s="3" t="s">
        <v>263</v>
      </c>
      <c r="I1961" s="3" t="s">
        <v>13</v>
      </c>
      <c r="J1961" s="2">
        <v>100</v>
      </c>
      <c r="K1961" s="2">
        <v>10000</v>
      </c>
      <c r="L1961" s="2">
        <v>10000</v>
      </c>
      <c r="M1961" s="2">
        <v>10000</v>
      </c>
      <c r="N1961" s="3" t="s">
        <v>764</v>
      </c>
      <c r="O1961" s="9" t="s">
        <v>123</v>
      </c>
      <c r="P1961" s="2">
        <f>+Precio_diario_frutas[[#This Row],[Precio promedio ponderado]]/Q1961</f>
        <v>666.66666666666663</v>
      </c>
      <c r="Q1961" s="2">
        <f>+VLOOKUP(Precio_diario_frutas[[#This Row],[Unidad de comercialización]],Codigos_kg[],2,0)</f>
        <v>15</v>
      </c>
    </row>
    <row r="1962" spans="1:17" x14ac:dyDescent="0.35">
      <c r="A1962" s="8" t="s">
        <v>188</v>
      </c>
      <c r="B1962" s="3" t="str">
        <f>+VLOOKUP(A1962,Codigos_mercados_mayoristas[],2,0)</f>
        <v>Bíobío</v>
      </c>
      <c r="C1962" s="12">
        <v>44153</v>
      </c>
      <c r="D1962" s="3">
        <f>+VLOOKUP(A1962,Codigos_mercados_mayoristas[],3,0)</f>
        <v>8</v>
      </c>
      <c r="E1962" s="3"/>
      <c r="F1962" s="3" t="str">
        <f>+VLOOKUP(G1962,Codigos_class_frutas[],2,0)</f>
        <v>Frutos de pepita</v>
      </c>
      <c r="G1962" s="3" t="s">
        <v>242</v>
      </c>
      <c r="H1962" s="3" t="s">
        <v>243</v>
      </c>
      <c r="I1962" s="3" t="s">
        <v>19</v>
      </c>
      <c r="J1962" s="2">
        <v>200</v>
      </c>
      <c r="K1962" s="2">
        <v>11000</v>
      </c>
      <c r="L1962" s="2">
        <v>10000</v>
      </c>
      <c r="M1962" s="2">
        <v>10500</v>
      </c>
      <c r="N1962" s="3" t="s">
        <v>233</v>
      </c>
      <c r="O1962" s="9" t="s">
        <v>123</v>
      </c>
      <c r="P1962" s="2">
        <f>+Precio_diario_frutas[[#This Row],[Precio promedio ponderado]]/Q1962</f>
        <v>656.25</v>
      </c>
      <c r="Q1962" s="2">
        <f>+VLOOKUP(Precio_diario_frutas[[#This Row],[Unidad de comercialización]],Codigos_kg[],2,0)</f>
        <v>16</v>
      </c>
    </row>
    <row r="1963" spans="1:17" x14ac:dyDescent="0.35">
      <c r="A1963" s="8" t="s">
        <v>188</v>
      </c>
      <c r="B1963" s="3" t="str">
        <f>+VLOOKUP(A1963,Codigos_mercados_mayoristas[],2,0)</f>
        <v>Bíobío</v>
      </c>
      <c r="C1963" s="12">
        <v>44153</v>
      </c>
      <c r="D1963" s="3">
        <f>+VLOOKUP(A1963,Codigos_mercados_mayoristas[],3,0)</f>
        <v>8</v>
      </c>
      <c r="E1963" s="3"/>
      <c r="F1963" s="3" t="str">
        <f>+VLOOKUP(G1963,Codigos_class_frutas[],2,0)</f>
        <v>Frutos de pepita</v>
      </c>
      <c r="G1963" s="3" t="s">
        <v>242</v>
      </c>
      <c r="H1963" s="3" t="s">
        <v>243</v>
      </c>
      <c r="I1963" s="3" t="s">
        <v>13</v>
      </c>
      <c r="J1963" s="2">
        <v>100</v>
      </c>
      <c r="K1963" s="2">
        <v>9000</v>
      </c>
      <c r="L1963" s="2">
        <v>9000</v>
      </c>
      <c r="M1963" s="2">
        <v>9000</v>
      </c>
      <c r="N1963" s="3" t="s">
        <v>233</v>
      </c>
      <c r="O1963" s="9" t="s">
        <v>123</v>
      </c>
      <c r="P1963" s="2">
        <f>+Precio_diario_frutas[[#This Row],[Precio promedio ponderado]]/Q1963</f>
        <v>562.5</v>
      </c>
      <c r="Q1963" s="2">
        <f>+VLOOKUP(Precio_diario_frutas[[#This Row],[Unidad de comercialización]],Codigos_kg[],2,0)</f>
        <v>16</v>
      </c>
    </row>
    <row r="1964" spans="1:17" x14ac:dyDescent="0.35">
      <c r="A1964" s="8" t="s">
        <v>188</v>
      </c>
      <c r="B1964" s="3" t="str">
        <f>+VLOOKUP(A1964,Codigos_mercados_mayoristas[],2,0)</f>
        <v>Bíobío</v>
      </c>
      <c r="C1964" s="12">
        <v>44153</v>
      </c>
      <c r="D1964" s="3">
        <f>+VLOOKUP(A1964,Codigos_mercados_mayoristas[],3,0)</f>
        <v>8</v>
      </c>
      <c r="E1964" s="3"/>
      <c r="F1964" s="3" t="str">
        <f>+VLOOKUP(G1964,Codigos_class_frutas[],2,0)</f>
        <v>Frutos de pepita</v>
      </c>
      <c r="G1964" s="3" t="s">
        <v>242</v>
      </c>
      <c r="H1964" s="3" t="s">
        <v>677</v>
      </c>
      <c r="I1964" s="3" t="s">
        <v>19</v>
      </c>
      <c r="J1964" s="2">
        <v>100</v>
      </c>
      <c r="K1964" s="2">
        <v>11000</v>
      </c>
      <c r="L1964" s="2">
        <v>10000</v>
      </c>
      <c r="M1964" s="2">
        <v>10500</v>
      </c>
      <c r="N1964" s="3" t="s">
        <v>233</v>
      </c>
      <c r="O1964" s="9" t="s">
        <v>123</v>
      </c>
      <c r="P1964" s="2">
        <f>+Precio_diario_frutas[[#This Row],[Precio promedio ponderado]]/Q1964</f>
        <v>656.25</v>
      </c>
      <c r="Q1964" s="2">
        <f>+VLOOKUP(Precio_diario_frutas[[#This Row],[Unidad de comercialización]],Codigos_kg[],2,0)</f>
        <v>16</v>
      </c>
    </row>
    <row r="1965" spans="1:17" x14ac:dyDescent="0.35">
      <c r="A1965" s="8" t="s">
        <v>188</v>
      </c>
      <c r="B1965" s="11" t="str">
        <f>+VLOOKUP(A1965,Codigos_mercados_mayoristas[],2,0)</f>
        <v>Bíobío</v>
      </c>
      <c r="C1965" s="12">
        <v>44153</v>
      </c>
      <c r="D1965" s="11">
        <f>+VLOOKUP(A1965,Codigos_mercados_mayoristas[],3,0)</f>
        <v>8</v>
      </c>
      <c r="E1965" s="11"/>
      <c r="F1965" s="11" t="str">
        <f>+VLOOKUP(G1965,Codigos_class_frutas[],2,0)</f>
        <v>Frutos de pepita</v>
      </c>
      <c r="G1965" s="11" t="s">
        <v>242</v>
      </c>
      <c r="H1965" s="11" t="s">
        <v>677</v>
      </c>
      <c r="I1965" s="11" t="s">
        <v>13</v>
      </c>
      <c r="J1965" s="13">
        <v>50</v>
      </c>
      <c r="K1965" s="13">
        <v>9000</v>
      </c>
      <c r="L1965" s="13">
        <v>9000</v>
      </c>
      <c r="M1965" s="13">
        <v>9000</v>
      </c>
      <c r="N1965" s="11" t="s">
        <v>233</v>
      </c>
      <c r="O1965" s="14" t="s">
        <v>123</v>
      </c>
      <c r="P1965" s="2">
        <f>+Precio_diario_frutas[[#This Row],[Precio promedio ponderado]]/Q1965</f>
        <v>562.5</v>
      </c>
      <c r="Q1965" s="2">
        <f>+VLOOKUP(Precio_diario_frutas[[#This Row],[Unidad de comercialización]],Codigos_kg[],2,0)</f>
        <v>16</v>
      </c>
    </row>
    <row r="1966" spans="1:17" x14ac:dyDescent="0.35">
      <c r="A1966" s="8" t="s">
        <v>107</v>
      </c>
      <c r="B1966" s="3" t="str">
        <f>+VLOOKUP(A1966,Codigos_mercados_mayoristas[],2,0)</f>
        <v>Los Lagos</v>
      </c>
      <c r="C1966" s="12">
        <v>44153</v>
      </c>
      <c r="D1966" s="3">
        <f>+VLOOKUP(A1966,Codigos_mercados_mayoristas[],3,0)</f>
        <v>10</v>
      </c>
      <c r="E1966" s="3"/>
      <c r="F1966" s="3" t="str">
        <f>+VLOOKUP(G1966,Codigos_class_frutas[],2,0)</f>
        <v>Cítricos</v>
      </c>
      <c r="G1966" s="3" t="s">
        <v>214</v>
      </c>
      <c r="H1966" s="3" t="s">
        <v>12</v>
      </c>
      <c r="I1966" s="3" t="s">
        <v>215</v>
      </c>
      <c r="J1966" s="2">
        <v>300</v>
      </c>
      <c r="K1966" s="2">
        <v>13000</v>
      </c>
      <c r="L1966" s="2">
        <v>12000</v>
      </c>
      <c r="M1966" s="2">
        <v>12500</v>
      </c>
      <c r="N1966" s="3" t="s">
        <v>122</v>
      </c>
      <c r="O1966" s="9" t="s">
        <v>123</v>
      </c>
      <c r="P1966" s="2">
        <f>+Precio_diario_frutas[[#This Row],[Precio promedio ponderado]]/Q1966</f>
        <v>781.25</v>
      </c>
      <c r="Q1966" s="2">
        <f>+VLOOKUP(Precio_diario_frutas[[#This Row],[Unidad de comercialización]],Codigos_kg[],2,0)</f>
        <v>16</v>
      </c>
    </row>
    <row r="1967" spans="1:17" x14ac:dyDescent="0.35">
      <c r="A1967" s="8" t="s">
        <v>107</v>
      </c>
      <c r="B1967" s="3" t="str">
        <f>+VLOOKUP(A1967,Codigos_mercados_mayoristas[],2,0)</f>
        <v>Los Lagos</v>
      </c>
      <c r="C1967" s="12">
        <v>44153</v>
      </c>
      <c r="D1967" s="3">
        <f>+VLOOKUP(A1967,Codigos_mercados_mayoristas[],3,0)</f>
        <v>10</v>
      </c>
      <c r="E1967" s="3"/>
      <c r="F1967" s="3" t="str">
        <f>+VLOOKUP(G1967,Codigos_class_frutas[],2,0)</f>
        <v>Cítricos</v>
      </c>
      <c r="G1967" s="3" t="s">
        <v>218</v>
      </c>
      <c r="H1967" s="3" t="s">
        <v>219</v>
      </c>
      <c r="I1967" s="3" t="s">
        <v>19</v>
      </c>
      <c r="J1967" s="2">
        <v>200</v>
      </c>
      <c r="K1967" s="2">
        <v>7500</v>
      </c>
      <c r="L1967" s="2">
        <v>7000</v>
      </c>
      <c r="M1967" s="2">
        <v>7250</v>
      </c>
      <c r="N1967" s="3" t="s">
        <v>220</v>
      </c>
      <c r="O1967" s="9" t="s">
        <v>45</v>
      </c>
      <c r="P1967" s="2">
        <f>+Precio_diario_frutas[[#This Row],[Precio promedio ponderado]]/Q1967</f>
        <v>725</v>
      </c>
      <c r="Q1967" s="2">
        <f>+VLOOKUP(Precio_diario_frutas[[#This Row],[Unidad de comercialización]],Codigos_kg[],2,0)</f>
        <v>10</v>
      </c>
    </row>
    <row r="1968" spans="1:17" x14ac:dyDescent="0.35">
      <c r="A1968" s="8" t="s">
        <v>107</v>
      </c>
      <c r="B1968" s="3" t="str">
        <f>+VLOOKUP(A1968,Codigos_mercados_mayoristas[],2,0)</f>
        <v>Los Lagos</v>
      </c>
      <c r="C1968" s="12">
        <v>44153</v>
      </c>
      <c r="D1968" s="3">
        <f>+VLOOKUP(A1968,Codigos_mercados_mayoristas[],3,0)</f>
        <v>10</v>
      </c>
      <c r="E1968" s="3"/>
      <c r="F1968" s="3" t="str">
        <f>+VLOOKUP(G1968,Codigos_class_frutas[],2,0)</f>
        <v>Frutos de pepita</v>
      </c>
      <c r="G1968" s="3" t="s">
        <v>231</v>
      </c>
      <c r="H1968" s="3" t="s">
        <v>232</v>
      </c>
      <c r="I1968" s="3" t="s">
        <v>19</v>
      </c>
      <c r="J1968" s="2">
        <v>100</v>
      </c>
      <c r="K1968" s="2">
        <v>15000</v>
      </c>
      <c r="L1968" s="2">
        <v>15000</v>
      </c>
      <c r="M1968" s="2">
        <v>15000</v>
      </c>
      <c r="N1968" s="3" t="s">
        <v>251</v>
      </c>
      <c r="O1968" s="9" t="s">
        <v>252</v>
      </c>
      <c r="P1968" s="2">
        <f>+Precio_diario_frutas[[#This Row],[Precio promedio ponderado]]/Q1968</f>
        <v>1000</v>
      </c>
      <c r="Q1968" s="2">
        <f>+VLOOKUP(Precio_diario_frutas[[#This Row],[Unidad de comercialización]],Codigos_kg[],2,0)</f>
        <v>15</v>
      </c>
    </row>
    <row r="1969" spans="1:17" x14ac:dyDescent="0.35">
      <c r="A1969" s="8" t="s">
        <v>107</v>
      </c>
      <c r="B1969" s="3" t="str">
        <f>+VLOOKUP(A1969,Codigos_mercados_mayoristas[],2,0)</f>
        <v>Los Lagos</v>
      </c>
      <c r="C1969" s="12">
        <v>44153</v>
      </c>
      <c r="D1969" s="3">
        <f>+VLOOKUP(A1969,Codigos_mercados_mayoristas[],3,0)</f>
        <v>10</v>
      </c>
      <c r="E1969" s="3"/>
      <c r="F1969" s="3" t="str">
        <f>+VLOOKUP(G1969,Codigos_class_frutas[],2,0)</f>
        <v>Frutos de pepita</v>
      </c>
      <c r="G1969" s="3" t="s">
        <v>231</v>
      </c>
      <c r="H1969" s="3" t="s">
        <v>232</v>
      </c>
      <c r="I1969" s="3" t="s">
        <v>13</v>
      </c>
      <c r="J1969" s="2">
        <v>100</v>
      </c>
      <c r="K1969" s="2">
        <v>12500</v>
      </c>
      <c r="L1969" s="2">
        <v>12500</v>
      </c>
      <c r="M1969" s="2">
        <v>12500</v>
      </c>
      <c r="N1969" s="3" t="s">
        <v>251</v>
      </c>
      <c r="O1969" s="9" t="s">
        <v>252</v>
      </c>
      <c r="P1969" s="2">
        <f>+Precio_diario_frutas[[#This Row],[Precio promedio ponderado]]/Q1969</f>
        <v>833.33333333333337</v>
      </c>
      <c r="Q1969" s="2">
        <f>+VLOOKUP(Precio_diario_frutas[[#This Row],[Unidad de comercialización]],Codigos_kg[],2,0)</f>
        <v>15</v>
      </c>
    </row>
    <row r="1970" spans="1:17" x14ac:dyDescent="0.35">
      <c r="A1970" s="8" t="s">
        <v>107</v>
      </c>
      <c r="B1970" s="3" t="str">
        <f>+VLOOKUP(A1970,Codigos_mercados_mayoristas[],2,0)</f>
        <v>Los Lagos</v>
      </c>
      <c r="C1970" s="12">
        <v>44153</v>
      </c>
      <c r="D1970" s="3">
        <f>+VLOOKUP(A1970,Codigos_mercados_mayoristas[],3,0)</f>
        <v>10</v>
      </c>
      <c r="E1970" s="3"/>
      <c r="F1970" s="3" t="str">
        <f>+VLOOKUP(G1970,Codigos_class_frutas[],2,0)</f>
        <v>Frutos de pepita</v>
      </c>
      <c r="G1970" s="3" t="s">
        <v>231</v>
      </c>
      <c r="H1970" s="3" t="s">
        <v>236</v>
      </c>
      <c r="I1970" s="3" t="s">
        <v>19</v>
      </c>
      <c r="J1970" s="2">
        <v>100</v>
      </c>
      <c r="K1970" s="2">
        <v>15000</v>
      </c>
      <c r="L1970" s="2">
        <v>15000</v>
      </c>
      <c r="M1970" s="2">
        <v>15000</v>
      </c>
      <c r="N1970" s="3" t="s">
        <v>251</v>
      </c>
      <c r="O1970" s="9" t="s">
        <v>252</v>
      </c>
      <c r="P1970" s="2">
        <f>+Precio_diario_frutas[[#This Row],[Precio promedio ponderado]]/Q1970</f>
        <v>1000</v>
      </c>
      <c r="Q1970" s="2">
        <f>+VLOOKUP(Precio_diario_frutas[[#This Row],[Unidad de comercialización]],Codigos_kg[],2,0)</f>
        <v>15</v>
      </c>
    </row>
    <row r="1971" spans="1:17" x14ac:dyDescent="0.35">
      <c r="A1971" s="8" t="s">
        <v>107</v>
      </c>
      <c r="B1971" s="3" t="str">
        <f>+VLOOKUP(A1971,Codigos_mercados_mayoristas[],2,0)</f>
        <v>Los Lagos</v>
      </c>
      <c r="C1971" s="12">
        <v>44153</v>
      </c>
      <c r="D1971" s="3">
        <f>+VLOOKUP(A1971,Codigos_mercados_mayoristas[],3,0)</f>
        <v>10</v>
      </c>
      <c r="E1971" s="3"/>
      <c r="F1971" s="3" t="str">
        <f>+VLOOKUP(G1971,Codigos_class_frutas[],2,0)</f>
        <v>Frutos de pepita</v>
      </c>
      <c r="G1971" s="3" t="s">
        <v>231</v>
      </c>
      <c r="H1971" s="3" t="s">
        <v>236</v>
      </c>
      <c r="I1971" s="3" t="s">
        <v>13</v>
      </c>
      <c r="J1971" s="2">
        <v>100</v>
      </c>
      <c r="K1971" s="2">
        <v>12500</v>
      </c>
      <c r="L1971" s="2">
        <v>12500</v>
      </c>
      <c r="M1971" s="2">
        <v>12500</v>
      </c>
      <c r="N1971" s="3" t="s">
        <v>251</v>
      </c>
      <c r="O1971" s="9" t="s">
        <v>252</v>
      </c>
      <c r="P1971" s="2">
        <f>+Precio_diario_frutas[[#This Row],[Precio promedio ponderado]]/Q1971</f>
        <v>833.33333333333337</v>
      </c>
      <c r="Q1971" s="2">
        <f>+VLOOKUP(Precio_diario_frutas[[#This Row],[Unidad de comercialización]],Codigos_kg[],2,0)</f>
        <v>15</v>
      </c>
    </row>
    <row r="1972" spans="1:17" x14ac:dyDescent="0.35">
      <c r="A1972" s="8" t="s">
        <v>107</v>
      </c>
      <c r="B1972" s="3" t="str">
        <f>+VLOOKUP(A1972,Codigos_mercados_mayoristas[],2,0)</f>
        <v>Los Lagos</v>
      </c>
      <c r="C1972" s="12">
        <v>44153</v>
      </c>
      <c r="D1972" s="3">
        <f>+VLOOKUP(A1972,Codigos_mercados_mayoristas[],3,0)</f>
        <v>10</v>
      </c>
      <c r="E1972" s="3"/>
      <c r="F1972" s="3" t="str">
        <f>+VLOOKUP(G1972,Codigos_class_frutas[],2,0)</f>
        <v>Oleaginosos</v>
      </c>
      <c r="G1972" s="3" t="s">
        <v>225</v>
      </c>
      <c r="H1972" s="3" t="s">
        <v>226</v>
      </c>
      <c r="I1972" s="3" t="s">
        <v>19</v>
      </c>
      <c r="J1972" s="2">
        <v>90</v>
      </c>
      <c r="K1972" s="2">
        <v>4500</v>
      </c>
      <c r="L1972" s="2">
        <v>4500</v>
      </c>
      <c r="M1972" s="2">
        <v>4500</v>
      </c>
      <c r="N1972" s="3" t="s">
        <v>253</v>
      </c>
      <c r="O1972" s="9" t="s">
        <v>63</v>
      </c>
      <c r="P1972" s="2">
        <f>+Precio_diario_frutas[[#This Row],[Precio promedio ponderado]]/Q1972</f>
        <v>4500</v>
      </c>
      <c r="Q1972" s="2">
        <f>+VLOOKUP(Precio_diario_frutas[[#This Row],[Unidad de comercialización]],Codigos_kg[],2,0)</f>
        <v>1</v>
      </c>
    </row>
    <row r="1973" spans="1:17" x14ac:dyDescent="0.35">
      <c r="A1973" s="8" t="s">
        <v>107</v>
      </c>
      <c r="B1973" s="3" t="str">
        <f>+VLOOKUP(A1973,Codigos_mercados_mayoristas[],2,0)</f>
        <v>Los Lagos</v>
      </c>
      <c r="C1973" s="12">
        <v>44153</v>
      </c>
      <c r="D1973" s="3">
        <f>+VLOOKUP(A1973,Codigos_mercados_mayoristas[],3,0)</f>
        <v>10</v>
      </c>
      <c r="E1973" s="3"/>
      <c r="F1973" s="3" t="str">
        <f>+VLOOKUP(G1973,Codigos_class_frutas[],2,0)</f>
        <v>Tropicales y subtropicales</v>
      </c>
      <c r="G1973" s="3" t="s">
        <v>204</v>
      </c>
      <c r="H1973" s="3" t="s">
        <v>12</v>
      </c>
      <c r="I1973" s="3" t="s">
        <v>255</v>
      </c>
      <c r="J1973" s="2">
        <v>400</v>
      </c>
      <c r="K1973" s="2">
        <v>21000</v>
      </c>
      <c r="L1973" s="2">
        <v>20000</v>
      </c>
      <c r="M1973" s="2">
        <v>20500</v>
      </c>
      <c r="N1973" s="3" t="s">
        <v>147</v>
      </c>
      <c r="O1973" s="9" t="s">
        <v>206</v>
      </c>
      <c r="P1973" s="2">
        <f>+Precio_diario_frutas[[#This Row],[Precio promedio ponderado]]/Q1973</f>
        <v>1025</v>
      </c>
      <c r="Q1973" s="2">
        <f>+VLOOKUP(Precio_diario_frutas[[#This Row],[Unidad de comercialización]],Codigos_kg[],2,0)</f>
        <v>20</v>
      </c>
    </row>
    <row r="1974" spans="1:17" x14ac:dyDescent="0.35">
      <c r="A1974" s="8" t="s">
        <v>107</v>
      </c>
      <c r="B1974" s="11" t="str">
        <f>+VLOOKUP(A1974,Codigos_mercados_mayoristas[],2,0)</f>
        <v>Los Lagos</v>
      </c>
      <c r="C1974" s="12">
        <v>44153</v>
      </c>
      <c r="D1974" s="11">
        <f>+VLOOKUP(A1974,Codigos_mercados_mayoristas[],3,0)</f>
        <v>10</v>
      </c>
      <c r="E1974" s="11"/>
      <c r="F1974" s="11" t="str">
        <f>+VLOOKUP(G1974,Codigos_class_frutas[],2,0)</f>
        <v>Cítricos</v>
      </c>
      <c r="G1974" s="11" t="s">
        <v>256</v>
      </c>
      <c r="H1974" s="11" t="s">
        <v>257</v>
      </c>
      <c r="I1974" s="11" t="s">
        <v>19</v>
      </c>
      <c r="J1974" s="13">
        <v>80</v>
      </c>
      <c r="K1974" s="13">
        <v>10000</v>
      </c>
      <c r="L1974" s="13">
        <v>9000</v>
      </c>
      <c r="M1974" s="13">
        <v>9500</v>
      </c>
      <c r="N1974" s="11" t="s">
        <v>258</v>
      </c>
      <c r="O1974" s="14" t="s">
        <v>123</v>
      </c>
      <c r="P1974" s="2">
        <f>+Precio_diario_frutas[[#This Row],[Precio promedio ponderado]]/Q1974</f>
        <v>678.57142857142856</v>
      </c>
      <c r="Q1974" s="2">
        <f>+VLOOKUP(Precio_diario_frutas[[#This Row],[Unidad de comercialización]],Codigos_kg[],2,0)</f>
        <v>14</v>
      </c>
    </row>
    <row r="1975" spans="1:17" x14ac:dyDescent="0.35">
      <c r="A1975" s="8" t="s">
        <v>178</v>
      </c>
      <c r="B1975" s="3" t="str">
        <f>+VLOOKUP(A1975,Codigos_mercados_mayoristas[],2,0)</f>
        <v>La Araucanía</v>
      </c>
      <c r="C1975" s="12">
        <v>44153</v>
      </c>
      <c r="D1975" s="3">
        <f>+VLOOKUP(A1975,Codigos_mercados_mayoristas[],3,0)</f>
        <v>9</v>
      </c>
      <c r="E1975" s="3"/>
      <c r="F1975" s="3" t="str">
        <f>+VLOOKUP(G1975,Codigos_class_frutas[],2,0)</f>
        <v>Berries</v>
      </c>
      <c r="G1975" s="3" t="s">
        <v>207</v>
      </c>
      <c r="H1975" s="3" t="s">
        <v>12</v>
      </c>
      <c r="I1975" s="3" t="s">
        <v>19</v>
      </c>
      <c r="J1975" s="2">
        <v>200</v>
      </c>
      <c r="K1975" s="2">
        <v>3000</v>
      </c>
      <c r="L1975" s="2">
        <v>3000</v>
      </c>
      <c r="M1975" s="2">
        <v>3000</v>
      </c>
      <c r="N1975" s="3" t="s">
        <v>31</v>
      </c>
      <c r="O1975" s="9" t="s">
        <v>109</v>
      </c>
      <c r="P1975" s="2">
        <f>+Precio_diario_frutas[[#This Row],[Precio promedio ponderado]]/Q1975</f>
        <v>3000</v>
      </c>
      <c r="Q1975" s="2">
        <f>+VLOOKUP(Precio_diario_frutas[[#This Row],[Unidad de comercialización]],Codigos_kg[],2,0)</f>
        <v>1</v>
      </c>
    </row>
    <row r="1976" spans="1:17" x14ac:dyDescent="0.35">
      <c r="A1976" s="8" t="s">
        <v>178</v>
      </c>
      <c r="B1976" s="3" t="str">
        <f>+VLOOKUP(A1976,Codigos_mercados_mayoristas[],2,0)</f>
        <v>La Araucanía</v>
      </c>
      <c r="C1976" s="12">
        <v>44153</v>
      </c>
      <c r="D1976" s="3">
        <f>+VLOOKUP(A1976,Codigos_mercados_mayoristas[],3,0)</f>
        <v>9</v>
      </c>
      <c r="E1976" s="3"/>
      <c r="F1976" s="3" t="str">
        <f>+VLOOKUP(G1976,Codigos_class_frutas[],2,0)</f>
        <v>Frutos de hueso (carozo)</v>
      </c>
      <c r="G1976" s="3" t="s">
        <v>281</v>
      </c>
      <c r="H1976" s="3" t="s">
        <v>693</v>
      </c>
      <c r="I1976" s="3" t="s">
        <v>19</v>
      </c>
      <c r="J1976" s="2">
        <v>100</v>
      </c>
      <c r="K1976" s="2">
        <v>25000</v>
      </c>
      <c r="L1976" s="2">
        <v>25000</v>
      </c>
      <c r="M1976" s="2">
        <v>25000</v>
      </c>
      <c r="N1976" s="3" t="s">
        <v>220</v>
      </c>
      <c r="O1976" s="9" t="s">
        <v>123</v>
      </c>
      <c r="P1976" s="2">
        <f>+Precio_diario_frutas[[#This Row],[Precio promedio ponderado]]/Q1976</f>
        <v>2500</v>
      </c>
      <c r="Q1976" s="2">
        <f>+VLOOKUP(Precio_diario_frutas[[#This Row],[Unidad de comercialización]],Codigos_kg[],2,0)</f>
        <v>10</v>
      </c>
    </row>
    <row r="1977" spans="1:17" x14ac:dyDescent="0.35">
      <c r="A1977" s="8" t="s">
        <v>178</v>
      </c>
      <c r="B1977" s="3" t="str">
        <f>+VLOOKUP(A1977,Codigos_mercados_mayoristas[],2,0)</f>
        <v>La Araucanía</v>
      </c>
      <c r="C1977" s="12">
        <v>44153</v>
      </c>
      <c r="D1977" s="3">
        <f>+VLOOKUP(A1977,Codigos_mercados_mayoristas[],3,0)</f>
        <v>9</v>
      </c>
      <c r="E1977" s="3"/>
      <c r="F1977" s="3" t="str">
        <f>+VLOOKUP(G1977,Codigos_class_frutas[],2,0)</f>
        <v>Otros</v>
      </c>
      <c r="G1977" s="3" t="s">
        <v>209</v>
      </c>
      <c r="H1977" s="3" t="s">
        <v>210</v>
      </c>
      <c r="I1977" s="3" t="s">
        <v>19</v>
      </c>
      <c r="J1977" s="2">
        <v>50</v>
      </c>
      <c r="K1977" s="2">
        <v>20000</v>
      </c>
      <c r="L1977" s="2">
        <v>20000</v>
      </c>
      <c r="M1977" s="2">
        <v>20000</v>
      </c>
      <c r="N1977" s="3" t="s">
        <v>220</v>
      </c>
      <c r="O1977" s="9" t="s">
        <v>139</v>
      </c>
      <c r="P1977" s="2">
        <f>+Precio_diario_frutas[[#This Row],[Precio promedio ponderado]]/Q1977</f>
        <v>2000</v>
      </c>
      <c r="Q1977" s="2">
        <f>+VLOOKUP(Precio_diario_frutas[[#This Row],[Unidad de comercialización]],Codigos_kg[],2,0)</f>
        <v>10</v>
      </c>
    </row>
    <row r="1978" spans="1:17" x14ac:dyDescent="0.35">
      <c r="A1978" s="8" t="s">
        <v>178</v>
      </c>
      <c r="B1978" s="3" t="str">
        <f>+VLOOKUP(A1978,Codigos_mercados_mayoristas[],2,0)</f>
        <v>La Araucanía</v>
      </c>
      <c r="C1978" s="12">
        <v>44153</v>
      </c>
      <c r="D1978" s="3">
        <f>+VLOOKUP(A1978,Codigos_mercados_mayoristas[],3,0)</f>
        <v>9</v>
      </c>
      <c r="E1978" s="3"/>
      <c r="F1978" s="3" t="str">
        <f>+VLOOKUP(G1978,Codigos_class_frutas[],2,0)</f>
        <v>Otros</v>
      </c>
      <c r="G1978" s="3" t="s">
        <v>209</v>
      </c>
      <c r="H1978" s="3" t="s">
        <v>210</v>
      </c>
      <c r="I1978" s="3" t="s">
        <v>13</v>
      </c>
      <c r="J1978" s="2">
        <v>30</v>
      </c>
      <c r="K1978" s="2">
        <v>18000</v>
      </c>
      <c r="L1978" s="2">
        <v>18000</v>
      </c>
      <c r="M1978" s="2">
        <v>18000</v>
      </c>
      <c r="N1978" s="3" t="s">
        <v>220</v>
      </c>
      <c r="O1978" s="9" t="s">
        <v>139</v>
      </c>
      <c r="P1978" s="2">
        <f>+Precio_diario_frutas[[#This Row],[Precio promedio ponderado]]/Q1978</f>
        <v>1800</v>
      </c>
      <c r="Q1978" s="2">
        <f>+VLOOKUP(Precio_diario_frutas[[#This Row],[Unidad de comercialización]],Codigos_kg[],2,0)</f>
        <v>10</v>
      </c>
    </row>
    <row r="1979" spans="1:17" x14ac:dyDescent="0.35">
      <c r="A1979" s="8" t="s">
        <v>178</v>
      </c>
      <c r="B1979" s="3" t="str">
        <f>+VLOOKUP(A1979,Codigos_mercados_mayoristas[],2,0)</f>
        <v>La Araucanía</v>
      </c>
      <c r="C1979" s="12">
        <v>44153</v>
      </c>
      <c r="D1979" s="3">
        <f>+VLOOKUP(A1979,Codigos_mercados_mayoristas[],3,0)</f>
        <v>9</v>
      </c>
      <c r="E1979" s="3"/>
      <c r="F1979" s="3" t="str">
        <f>+VLOOKUP(G1979,Codigos_class_frutas[],2,0)</f>
        <v>Frutos de hueso (carozo)</v>
      </c>
      <c r="G1979" s="3" t="s">
        <v>669</v>
      </c>
      <c r="H1979" s="3" t="s">
        <v>670</v>
      </c>
      <c r="I1979" s="3" t="s">
        <v>19</v>
      </c>
      <c r="J1979" s="2">
        <v>80</v>
      </c>
      <c r="K1979" s="2">
        <v>23000</v>
      </c>
      <c r="L1979" s="2">
        <v>23000</v>
      </c>
      <c r="M1979" s="2">
        <v>23000</v>
      </c>
      <c r="N1979" s="3" t="s">
        <v>220</v>
      </c>
      <c r="O1979" s="9" t="s">
        <v>45</v>
      </c>
      <c r="P1979" s="2">
        <f>+Precio_diario_frutas[[#This Row],[Precio promedio ponderado]]/Q1979</f>
        <v>2300</v>
      </c>
      <c r="Q1979" s="2">
        <f>+VLOOKUP(Precio_diario_frutas[[#This Row],[Unidad de comercialización]],Codigos_kg[],2,0)</f>
        <v>10</v>
      </c>
    </row>
    <row r="1980" spans="1:17" x14ac:dyDescent="0.35">
      <c r="A1980" s="8" t="s">
        <v>178</v>
      </c>
      <c r="B1980" s="3" t="str">
        <f>+VLOOKUP(A1980,Codigos_mercados_mayoristas[],2,0)</f>
        <v>La Araucanía</v>
      </c>
      <c r="C1980" s="12">
        <v>44153</v>
      </c>
      <c r="D1980" s="3">
        <f>+VLOOKUP(A1980,Codigos_mercados_mayoristas[],3,0)</f>
        <v>9</v>
      </c>
      <c r="E1980" s="3"/>
      <c r="F1980" s="3" t="str">
        <f>+VLOOKUP(G1980,Codigos_class_frutas[],2,0)</f>
        <v>Frutos de hueso (carozo)</v>
      </c>
      <c r="G1980" s="3" t="s">
        <v>277</v>
      </c>
      <c r="H1980" s="3" t="s">
        <v>278</v>
      </c>
      <c r="I1980" s="3" t="s">
        <v>19</v>
      </c>
      <c r="J1980" s="2">
        <v>100</v>
      </c>
      <c r="K1980" s="2">
        <v>15000</v>
      </c>
      <c r="L1980" s="2">
        <v>15000</v>
      </c>
      <c r="M1980" s="2">
        <v>15000</v>
      </c>
      <c r="N1980" s="3" t="s">
        <v>279</v>
      </c>
      <c r="O1980" s="9" t="s">
        <v>45</v>
      </c>
      <c r="P1980" s="2">
        <f>+Precio_diario_frutas[[#This Row],[Precio promedio ponderado]]/Q1980</f>
        <v>1500</v>
      </c>
      <c r="Q1980" s="2">
        <f>+VLOOKUP(Precio_diario_frutas[[#This Row],[Unidad de comercialización]],Codigos_kg[],2,0)</f>
        <v>10</v>
      </c>
    </row>
    <row r="1981" spans="1:17" x14ac:dyDescent="0.35">
      <c r="A1981" s="8" t="s">
        <v>178</v>
      </c>
      <c r="B1981" s="3" t="str">
        <f>+VLOOKUP(A1981,Codigos_mercados_mayoristas[],2,0)</f>
        <v>La Araucanía</v>
      </c>
      <c r="C1981" s="12">
        <v>44153</v>
      </c>
      <c r="D1981" s="3">
        <f>+VLOOKUP(A1981,Codigos_mercados_mayoristas[],3,0)</f>
        <v>9</v>
      </c>
      <c r="E1981" s="3"/>
      <c r="F1981" s="3" t="str">
        <f>+VLOOKUP(G1981,Codigos_class_frutas[],2,0)</f>
        <v>Berries</v>
      </c>
      <c r="G1981" s="3" t="s">
        <v>249</v>
      </c>
      <c r="H1981" s="3" t="s">
        <v>250</v>
      </c>
      <c r="I1981" s="3" t="s">
        <v>19</v>
      </c>
      <c r="J1981" s="2">
        <v>80</v>
      </c>
      <c r="K1981" s="2">
        <v>20000</v>
      </c>
      <c r="L1981" s="2">
        <v>20000</v>
      </c>
      <c r="M1981" s="2">
        <v>20000</v>
      </c>
      <c r="N1981" s="3" t="s">
        <v>220</v>
      </c>
      <c r="O1981" s="9" t="s">
        <v>123</v>
      </c>
      <c r="P1981" s="2">
        <f>+Precio_diario_frutas[[#This Row],[Precio promedio ponderado]]/Q1981</f>
        <v>2000</v>
      </c>
      <c r="Q1981" s="2">
        <f>+VLOOKUP(Precio_diario_frutas[[#This Row],[Unidad de comercialización]],Codigos_kg[],2,0)</f>
        <v>10</v>
      </c>
    </row>
    <row r="1982" spans="1:17" x14ac:dyDescent="0.35">
      <c r="A1982" s="8" t="s">
        <v>178</v>
      </c>
      <c r="B1982" s="3" t="str">
        <f>+VLOOKUP(A1982,Codigos_mercados_mayoristas[],2,0)</f>
        <v>La Araucanía</v>
      </c>
      <c r="C1982" s="12">
        <v>44153</v>
      </c>
      <c r="D1982" s="3">
        <f>+VLOOKUP(A1982,Codigos_mercados_mayoristas[],3,0)</f>
        <v>9</v>
      </c>
      <c r="E1982" s="3"/>
      <c r="F1982" s="3" t="str">
        <f>+VLOOKUP(G1982,Codigos_class_frutas[],2,0)</f>
        <v>Cítricos</v>
      </c>
      <c r="G1982" s="3" t="s">
        <v>214</v>
      </c>
      <c r="H1982" s="3" t="s">
        <v>12</v>
      </c>
      <c r="I1982" s="3" t="s">
        <v>215</v>
      </c>
      <c r="J1982" s="2">
        <v>180</v>
      </c>
      <c r="K1982" s="2">
        <v>10500</v>
      </c>
      <c r="L1982" s="2">
        <v>10000</v>
      </c>
      <c r="M1982" s="2">
        <v>10250</v>
      </c>
      <c r="N1982" s="3" t="s">
        <v>289</v>
      </c>
      <c r="O1982" s="9" t="s">
        <v>123</v>
      </c>
      <c r="P1982" s="2">
        <f>+Precio_diario_frutas[[#This Row],[Precio promedio ponderado]]/Q1982</f>
        <v>683.33333333333337</v>
      </c>
      <c r="Q1982" s="2">
        <f>+VLOOKUP(Precio_diario_frutas[[#This Row],[Unidad de comercialización]],Codigos_kg[],2,0)</f>
        <v>15</v>
      </c>
    </row>
    <row r="1983" spans="1:17" x14ac:dyDescent="0.35">
      <c r="A1983" s="8" t="s">
        <v>178</v>
      </c>
      <c r="B1983" s="3" t="str">
        <f>+VLOOKUP(A1983,Codigos_mercados_mayoristas[],2,0)</f>
        <v>La Araucanía</v>
      </c>
      <c r="C1983" s="12">
        <v>44153</v>
      </c>
      <c r="D1983" s="3">
        <f>+VLOOKUP(A1983,Codigos_mercados_mayoristas[],3,0)</f>
        <v>9</v>
      </c>
      <c r="E1983" s="3"/>
      <c r="F1983" s="3" t="str">
        <f>+VLOOKUP(G1983,Codigos_class_frutas[],2,0)</f>
        <v>Cítricos</v>
      </c>
      <c r="G1983" s="3" t="s">
        <v>214</v>
      </c>
      <c r="H1983" s="3" t="s">
        <v>12</v>
      </c>
      <c r="I1983" s="3" t="s">
        <v>215</v>
      </c>
      <c r="J1983" s="2">
        <v>80</v>
      </c>
      <c r="K1983" s="2">
        <v>10000</v>
      </c>
      <c r="L1983" s="2">
        <v>9000</v>
      </c>
      <c r="M1983" s="2">
        <v>9375</v>
      </c>
      <c r="N1983" s="3" t="s">
        <v>117</v>
      </c>
      <c r="O1983" s="9" t="s">
        <v>123</v>
      </c>
      <c r="P1983" s="2">
        <f>+Precio_diario_frutas[[#This Row],[Precio promedio ponderado]]/Q1983</f>
        <v>625</v>
      </c>
      <c r="Q1983" s="2">
        <f>+VLOOKUP(Precio_diario_frutas[[#This Row],[Unidad de comercialización]],Codigos_kg[],2,0)</f>
        <v>15</v>
      </c>
    </row>
    <row r="1984" spans="1:17" x14ac:dyDescent="0.35">
      <c r="A1984" s="8" t="s">
        <v>178</v>
      </c>
      <c r="B1984" s="3" t="str">
        <f>+VLOOKUP(A1984,Codigos_mercados_mayoristas[],2,0)</f>
        <v>La Araucanía</v>
      </c>
      <c r="C1984" s="12">
        <v>44153</v>
      </c>
      <c r="D1984" s="3">
        <f>+VLOOKUP(A1984,Codigos_mercados_mayoristas[],3,0)</f>
        <v>9</v>
      </c>
      <c r="E1984" s="3"/>
      <c r="F1984" s="3" t="str">
        <f>+VLOOKUP(G1984,Codigos_class_frutas[],2,0)</f>
        <v>Cítricos</v>
      </c>
      <c r="G1984" s="3" t="s">
        <v>214</v>
      </c>
      <c r="H1984" s="3" t="s">
        <v>12</v>
      </c>
      <c r="I1984" s="3" t="s">
        <v>271</v>
      </c>
      <c r="J1984" s="2">
        <v>70</v>
      </c>
      <c r="K1984" s="2">
        <v>9000</v>
      </c>
      <c r="L1984" s="2">
        <v>8500</v>
      </c>
      <c r="M1984" s="2">
        <v>8786</v>
      </c>
      <c r="N1984" s="3" t="s">
        <v>289</v>
      </c>
      <c r="O1984" s="9" t="s">
        <v>123</v>
      </c>
      <c r="P1984" s="2">
        <f>+Precio_diario_frutas[[#This Row],[Precio promedio ponderado]]/Q1984</f>
        <v>585.73333333333335</v>
      </c>
      <c r="Q1984" s="2">
        <f>+VLOOKUP(Precio_diario_frutas[[#This Row],[Unidad de comercialización]],Codigos_kg[],2,0)</f>
        <v>15</v>
      </c>
    </row>
    <row r="1985" spans="1:17" x14ac:dyDescent="0.35">
      <c r="A1985" s="8" t="s">
        <v>178</v>
      </c>
      <c r="B1985" s="3" t="str">
        <f>+VLOOKUP(A1985,Codigos_mercados_mayoristas[],2,0)</f>
        <v>La Araucanía</v>
      </c>
      <c r="C1985" s="12">
        <v>44153</v>
      </c>
      <c r="D1985" s="3">
        <f>+VLOOKUP(A1985,Codigos_mercados_mayoristas[],3,0)</f>
        <v>9</v>
      </c>
      <c r="E1985" s="3"/>
      <c r="F1985" s="3" t="str">
        <f>+VLOOKUP(G1985,Codigos_class_frutas[],2,0)</f>
        <v>Cítricos</v>
      </c>
      <c r="G1985" s="3" t="s">
        <v>214</v>
      </c>
      <c r="H1985" s="3" t="s">
        <v>12</v>
      </c>
      <c r="I1985" s="3" t="s">
        <v>271</v>
      </c>
      <c r="J1985" s="2">
        <v>50</v>
      </c>
      <c r="K1985" s="2">
        <v>10000</v>
      </c>
      <c r="L1985" s="2">
        <v>10000</v>
      </c>
      <c r="M1985" s="2">
        <v>10000</v>
      </c>
      <c r="N1985" s="3" t="s">
        <v>117</v>
      </c>
      <c r="O1985" s="9" t="s">
        <v>45</v>
      </c>
      <c r="P1985" s="2">
        <f>+Precio_diario_frutas[[#This Row],[Precio promedio ponderado]]/Q1985</f>
        <v>666.66666666666663</v>
      </c>
      <c r="Q1985" s="2">
        <f>+VLOOKUP(Precio_diario_frutas[[#This Row],[Unidad de comercialización]],Codigos_kg[],2,0)</f>
        <v>15</v>
      </c>
    </row>
    <row r="1986" spans="1:17" x14ac:dyDescent="0.35">
      <c r="A1986" s="8" t="s">
        <v>178</v>
      </c>
      <c r="B1986" s="3" t="str">
        <f>+VLOOKUP(A1986,Codigos_mercados_mayoristas[],2,0)</f>
        <v>La Araucanía</v>
      </c>
      <c r="C1986" s="12">
        <v>44153</v>
      </c>
      <c r="D1986" s="3">
        <f>+VLOOKUP(A1986,Codigos_mercados_mayoristas[],3,0)</f>
        <v>9</v>
      </c>
      <c r="E1986" s="3"/>
      <c r="F1986" s="3" t="str">
        <f>+VLOOKUP(G1986,Codigos_class_frutas[],2,0)</f>
        <v>Cítricos</v>
      </c>
      <c r="G1986" s="3" t="s">
        <v>214</v>
      </c>
      <c r="H1986" s="3" t="s">
        <v>12</v>
      </c>
      <c r="I1986" s="3" t="s">
        <v>272</v>
      </c>
      <c r="J1986" s="2">
        <v>20</v>
      </c>
      <c r="K1986" s="2">
        <v>8500</v>
      </c>
      <c r="L1986" s="2">
        <v>8500</v>
      </c>
      <c r="M1986" s="2">
        <v>8500</v>
      </c>
      <c r="N1986" s="3" t="s">
        <v>117</v>
      </c>
      <c r="O1986" s="9" t="s">
        <v>45</v>
      </c>
      <c r="P1986" s="2">
        <f>+Precio_diario_frutas[[#This Row],[Precio promedio ponderado]]/Q1986</f>
        <v>566.66666666666663</v>
      </c>
      <c r="Q1986" s="2">
        <f>+VLOOKUP(Precio_diario_frutas[[#This Row],[Unidad de comercialización]],Codigos_kg[],2,0)</f>
        <v>15</v>
      </c>
    </row>
    <row r="1987" spans="1:17" x14ac:dyDescent="0.35">
      <c r="A1987" s="8" t="s">
        <v>178</v>
      </c>
      <c r="B1987" s="3" t="str">
        <f>+VLOOKUP(A1987,Codigos_mercados_mayoristas[],2,0)</f>
        <v>La Araucanía</v>
      </c>
      <c r="C1987" s="12">
        <v>44153</v>
      </c>
      <c r="D1987" s="3">
        <f>+VLOOKUP(A1987,Codigos_mercados_mayoristas[],3,0)</f>
        <v>9</v>
      </c>
      <c r="E1987" s="3"/>
      <c r="F1987" s="3" t="str">
        <f>+VLOOKUP(G1987,Codigos_class_frutas[],2,0)</f>
        <v>Cítricos</v>
      </c>
      <c r="G1987" s="3" t="s">
        <v>214</v>
      </c>
      <c r="H1987" s="3" t="s">
        <v>12</v>
      </c>
      <c r="I1987" s="3" t="s">
        <v>217</v>
      </c>
      <c r="J1987" s="2">
        <v>30</v>
      </c>
      <c r="K1987" s="2">
        <v>8000</v>
      </c>
      <c r="L1987" s="2">
        <v>8000</v>
      </c>
      <c r="M1987" s="2">
        <v>8000</v>
      </c>
      <c r="N1987" s="3" t="s">
        <v>289</v>
      </c>
      <c r="O1987" s="9" t="s">
        <v>123</v>
      </c>
      <c r="P1987" s="2">
        <f>+Precio_diario_frutas[[#This Row],[Precio promedio ponderado]]/Q1987</f>
        <v>533.33333333333337</v>
      </c>
      <c r="Q1987" s="2">
        <f>+VLOOKUP(Precio_diario_frutas[[#This Row],[Unidad de comercialización]],Codigos_kg[],2,0)</f>
        <v>15</v>
      </c>
    </row>
    <row r="1988" spans="1:17" x14ac:dyDescent="0.35">
      <c r="A1988" s="8" t="s">
        <v>178</v>
      </c>
      <c r="B1988" s="3" t="str">
        <f>+VLOOKUP(A1988,Codigos_mercados_mayoristas[],2,0)</f>
        <v>La Araucanía</v>
      </c>
      <c r="C1988" s="12">
        <v>44153</v>
      </c>
      <c r="D1988" s="3">
        <f>+VLOOKUP(A1988,Codigos_mercados_mayoristas[],3,0)</f>
        <v>9</v>
      </c>
      <c r="E1988" s="3"/>
      <c r="F1988" s="3" t="str">
        <f>+VLOOKUP(G1988,Codigos_class_frutas[],2,0)</f>
        <v>Cítricos</v>
      </c>
      <c r="G1988" s="3" t="s">
        <v>214</v>
      </c>
      <c r="H1988" s="3" t="s">
        <v>694</v>
      </c>
      <c r="I1988" s="3" t="s">
        <v>19</v>
      </c>
      <c r="J1988" s="2">
        <v>30</v>
      </c>
      <c r="K1988" s="2">
        <v>40000</v>
      </c>
      <c r="L1988" s="2">
        <v>40000</v>
      </c>
      <c r="M1988" s="2">
        <v>40000</v>
      </c>
      <c r="N1988" s="3" t="s">
        <v>695</v>
      </c>
      <c r="O1988" s="9" t="s">
        <v>34</v>
      </c>
      <c r="P1988" s="2">
        <f>+Precio_diario_frutas[[#This Row],[Precio promedio ponderado]]/Q1988</f>
        <v>1666.6666666666667</v>
      </c>
      <c r="Q1988" s="2">
        <f>+VLOOKUP(Precio_diario_frutas[[#This Row],[Unidad de comercialización]],Codigos_kg[],2,0)</f>
        <v>24</v>
      </c>
    </row>
    <row r="1989" spans="1:17" x14ac:dyDescent="0.35">
      <c r="A1989" s="8" t="s">
        <v>178</v>
      </c>
      <c r="B1989" s="3" t="str">
        <f>+VLOOKUP(A1989,Codigos_mercados_mayoristas[],2,0)</f>
        <v>La Araucanía</v>
      </c>
      <c r="C1989" s="12">
        <v>44153</v>
      </c>
      <c r="D1989" s="3">
        <f>+VLOOKUP(A1989,Codigos_mercados_mayoristas[],3,0)</f>
        <v>9</v>
      </c>
      <c r="E1989" s="3"/>
      <c r="F1989" s="3" t="str">
        <f>+VLOOKUP(G1989,Codigos_class_frutas[],2,0)</f>
        <v>Cítricos</v>
      </c>
      <c r="G1989" s="3" t="s">
        <v>214</v>
      </c>
      <c r="H1989" s="3" t="s">
        <v>696</v>
      </c>
      <c r="I1989" s="3" t="s">
        <v>19</v>
      </c>
      <c r="J1989" s="2">
        <v>50</v>
      </c>
      <c r="K1989" s="2">
        <v>40000</v>
      </c>
      <c r="L1989" s="2">
        <v>40000</v>
      </c>
      <c r="M1989" s="2">
        <v>40000</v>
      </c>
      <c r="N1989" s="3" t="s">
        <v>695</v>
      </c>
      <c r="O1989" s="9" t="s">
        <v>34</v>
      </c>
      <c r="P1989" s="2">
        <f>+Precio_diario_frutas[[#This Row],[Precio promedio ponderado]]/Q1989</f>
        <v>1666.6666666666667</v>
      </c>
      <c r="Q1989" s="2">
        <f>+VLOOKUP(Precio_diario_frutas[[#This Row],[Unidad de comercialización]],Codigos_kg[],2,0)</f>
        <v>24</v>
      </c>
    </row>
    <row r="1990" spans="1:17" x14ac:dyDescent="0.35">
      <c r="A1990" s="8" t="s">
        <v>178</v>
      </c>
      <c r="B1990" s="3" t="str">
        <f>+VLOOKUP(A1990,Codigos_mercados_mayoristas[],2,0)</f>
        <v>La Araucanía</v>
      </c>
      <c r="C1990" s="12">
        <v>44153</v>
      </c>
      <c r="D1990" s="3">
        <f>+VLOOKUP(A1990,Codigos_mercados_mayoristas[],3,0)</f>
        <v>9</v>
      </c>
      <c r="E1990" s="3"/>
      <c r="F1990" s="3" t="str">
        <f>+VLOOKUP(G1990,Codigos_class_frutas[],2,0)</f>
        <v>Cítricos</v>
      </c>
      <c r="G1990" s="3" t="s">
        <v>218</v>
      </c>
      <c r="H1990" s="3" t="s">
        <v>219</v>
      </c>
      <c r="I1990" s="3" t="s">
        <v>19</v>
      </c>
      <c r="J1990" s="2">
        <v>80</v>
      </c>
      <c r="K1990" s="2">
        <v>15000</v>
      </c>
      <c r="L1990" s="2">
        <v>14000</v>
      </c>
      <c r="M1990" s="2">
        <v>14500</v>
      </c>
      <c r="N1990" s="3" t="s">
        <v>59</v>
      </c>
      <c r="O1990" s="9" t="s">
        <v>123</v>
      </c>
      <c r="P1990" s="2">
        <f>+Precio_diario_frutas[[#This Row],[Precio promedio ponderado]]/Q1990</f>
        <v>805.55555555555554</v>
      </c>
      <c r="Q1990" s="2">
        <f>+VLOOKUP(Precio_diario_frutas[[#This Row],[Unidad de comercialización]],Codigos_kg[],2,0)</f>
        <v>18</v>
      </c>
    </row>
    <row r="1991" spans="1:17" x14ac:dyDescent="0.35">
      <c r="A1991" s="8" t="s">
        <v>178</v>
      </c>
      <c r="B1991" s="3" t="str">
        <f>+VLOOKUP(A1991,Codigos_mercados_mayoristas[],2,0)</f>
        <v>La Araucanía</v>
      </c>
      <c r="C1991" s="12">
        <v>44153</v>
      </c>
      <c r="D1991" s="3">
        <f>+VLOOKUP(A1991,Codigos_mercados_mayoristas[],3,0)</f>
        <v>9</v>
      </c>
      <c r="E1991" s="3"/>
      <c r="F1991" s="3" t="str">
        <f>+VLOOKUP(G1991,Codigos_class_frutas[],2,0)</f>
        <v>Cítricos</v>
      </c>
      <c r="G1991" s="3" t="s">
        <v>218</v>
      </c>
      <c r="H1991" s="3" t="s">
        <v>219</v>
      </c>
      <c r="I1991" s="3" t="s">
        <v>19</v>
      </c>
      <c r="J1991" s="2">
        <v>100</v>
      </c>
      <c r="K1991" s="2">
        <v>13000</v>
      </c>
      <c r="L1991" s="2">
        <v>13000</v>
      </c>
      <c r="M1991" s="2">
        <v>13000</v>
      </c>
      <c r="N1991" s="3" t="s">
        <v>29</v>
      </c>
      <c r="O1991" s="9" t="s">
        <v>123</v>
      </c>
      <c r="P1991" s="2">
        <f>+Precio_diario_frutas[[#This Row],[Precio promedio ponderado]]/Q1991</f>
        <v>866.66666666666663</v>
      </c>
      <c r="Q1991" s="2">
        <f>+VLOOKUP(Precio_diario_frutas[[#This Row],[Unidad de comercialización]],Codigos_kg[],2,0)</f>
        <v>15</v>
      </c>
    </row>
    <row r="1992" spans="1:17" x14ac:dyDescent="0.35">
      <c r="A1992" s="8" t="s">
        <v>178</v>
      </c>
      <c r="B1992" s="3" t="str">
        <f>+VLOOKUP(A1992,Codigos_mercados_mayoristas[],2,0)</f>
        <v>La Araucanía</v>
      </c>
      <c r="C1992" s="12">
        <v>44153</v>
      </c>
      <c r="D1992" s="3">
        <f>+VLOOKUP(A1992,Codigos_mercados_mayoristas[],3,0)</f>
        <v>9</v>
      </c>
      <c r="E1992" s="3"/>
      <c r="F1992" s="3" t="str">
        <f>+VLOOKUP(G1992,Codigos_class_frutas[],2,0)</f>
        <v>Tropicales y subtropicales</v>
      </c>
      <c r="G1992" s="3" t="s">
        <v>229</v>
      </c>
      <c r="H1992" s="3" t="s">
        <v>12</v>
      </c>
      <c r="I1992" s="3" t="s">
        <v>19</v>
      </c>
      <c r="J1992" s="2">
        <v>700</v>
      </c>
      <c r="K1992" s="2">
        <v>7000</v>
      </c>
      <c r="L1992" s="2">
        <v>6500</v>
      </c>
      <c r="M1992" s="2">
        <v>6750</v>
      </c>
      <c r="N1992" s="3" t="s">
        <v>230</v>
      </c>
      <c r="O1992" s="9" t="s">
        <v>34</v>
      </c>
      <c r="P1992" s="2">
        <f>+Precio_diario_frutas[[#This Row],[Precio promedio ponderado]]/Q1992</f>
        <v>1687.5</v>
      </c>
      <c r="Q1992" s="2">
        <f>+VLOOKUP(Precio_diario_frutas[[#This Row],[Unidad de comercialización]],Codigos_kg[],2,0)</f>
        <v>4</v>
      </c>
    </row>
    <row r="1993" spans="1:17" x14ac:dyDescent="0.35">
      <c r="A1993" s="8" t="s">
        <v>178</v>
      </c>
      <c r="B1993" s="3" t="str">
        <f>+VLOOKUP(A1993,Codigos_mercados_mayoristas[],2,0)</f>
        <v>La Araucanía</v>
      </c>
      <c r="C1993" s="12">
        <v>44153</v>
      </c>
      <c r="D1993" s="3">
        <f>+VLOOKUP(A1993,Codigos_mercados_mayoristas[],3,0)</f>
        <v>9</v>
      </c>
      <c r="E1993" s="3"/>
      <c r="F1993" s="3" t="str">
        <f>+VLOOKUP(G1993,Codigos_class_frutas[],2,0)</f>
        <v>Frutos de pepita</v>
      </c>
      <c r="G1993" s="3" t="s">
        <v>231</v>
      </c>
      <c r="H1993" s="3" t="s">
        <v>232</v>
      </c>
      <c r="I1993" s="3" t="s">
        <v>284</v>
      </c>
      <c r="J1993" s="2">
        <v>200</v>
      </c>
      <c r="K1993" s="2">
        <v>17000</v>
      </c>
      <c r="L1993" s="2">
        <v>17000</v>
      </c>
      <c r="M1993" s="2">
        <v>17000</v>
      </c>
      <c r="N1993" s="3" t="s">
        <v>285</v>
      </c>
      <c r="O1993" s="9" t="s">
        <v>109</v>
      </c>
      <c r="P1993" s="2">
        <f>+Precio_diario_frutas[[#This Row],[Precio promedio ponderado]]/Q1993</f>
        <v>944.44444444444446</v>
      </c>
      <c r="Q1993" s="2">
        <f>+VLOOKUP(Precio_diario_frutas[[#This Row],[Unidad de comercialización]],Codigos_kg[],2,0)</f>
        <v>18</v>
      </c>
    </row>
    <row r="1994" spans="1:17" x14ac:dyDescent="0.35">
      <c r="A1994" s="8" t="s">
        <v>178</v>
      </c>
      <c r="B1994" s="3" t="str">
        <f>+VLOOKUP(A1994,Codigos_mercados_mayoristas[],2,0)</f>
        <v>La Araucanía</v>
      </c>
      <c r="C1994" s="12">
        <v>44153</v>
      </c>
      <c r="D1994" s="3">
        <f>+VLOOKUP(A1994,Codigos_mercados_mayoristas[],3,0)</f>
        <v>9</v>
      </c>
      <c r="E1994" s="3"/>
      <c r="F1994" s="3" t="str">
        <f>+VLOOKUP(G1994,Codigos_class_frutas[],2,0)</f>
        <v>Frutos de pepita</v>
      </c>
      <c r="G1994" s="3" t="s">
        <v>231</v>
      </c>
      <c r="H1994" s="3" t="s">
        <v>232</v>
      </c>
      <c r="I1994" s="3" t="s">
        <v>19</v>
      </c>
      <c r="J1994" s="2">
        <v>100</v>
      </c>
      <c r="K1994" s="2">
        <v>14000</v>
      </c>
      <c r="L1994" s="2">
        <v>14000</v>
      </c>
      <c r="M1994" s="2">
        <v>14000</v>
      </c>
      <c r="N1994" s="3" t="s">
        <v>261</v>
      </c>
      <c r="O1994" s="9" t="s">
        <v>109</v>
      </c>
      <c r="P1994" s="2">
        <f>+Precio_diario_frutas[[#This Row],[Precio promedio ponderado]]/Q1994</f>
        <v>933.33333333333337</v>
      </c>
      <c r="Q1994" s="2">
        <f>+VLOOKUP(Precio_diario_frutas[[#This Row],[Unidad de comercialización]],Codigos_kg[],2,0)</f>
        <v>15</v>
      </c>
    </row>
    <row r="1995" spans="1:17" x14ac:dyDescent="0.35">
      <c r="A1995" s="8" t="s">
        <v>178</v>
      </c>
      <c r="B1995" s="3" t="str">
        <f>+VLOOKUP(A1995,Codigos_mercados_mayoristas[],2,0)</f>
        <v>La Araucanía</v>
      </c>
      <c r="C1995" s="12">
        <v>44153</v>
      </c>
      <c r="D1995" s="3">
        <f>+VLOOKUP(A1995,Codigos_mercados_mayoristas[],3,0)</f>
        <v>9</v>
      </c>
      <c r="E1995" s="3"/>
      <c r="F1995" s="3" t="str">
        <f>+VLOOKUP(G1995,Codigos_class_frutas[],2,0)</f>
        <v>Frutos de pepita</v>
      </c>
      <c r="G1995" s="3" t="s">
        <v>231</v>
      </c>
      <c r="H1995" s="3" t="s">
        <v>765</v>
      </c>
      <c r="I1995" s="3" t="s">
        <v>284</v>
      </c>
      <c r="J1995" s="2">
        <v>80</v>
      </c>
      <c r="K1995" s="2">
        <v>16000</v>
      </c>
      <c r="L1995" s="2">
        <v>16000</v>
      </c>
      <c r="M1995" s="2">
        <v>16000</v>
      </c>
      <c r="N1995" s="3" t="s">
        <v>285</v>
      </c>
      <c r="O1995" s="9" t="s">
        <v>109</v>
      </c>
      <c r="P1995" s="2">
        <f>+Precio_diario_frutas[[#This Row],[Precio promedio ponderado]]/Q1995</f>
        <v>888.88888888888891</v>
      </c>
      <c r="Q1995" s="2">
        <f>+VLOOKUP(Precio_diario_frutas[[#This Row],[Unidad de comercialización]],Codigos_kg[],2,0)</f>
        <v>18</v>
      </c>
    </row>
    <row r="1996" spans="1:17" x14ac:dyDescent="0.35">
      <c r="A1996" s="8" t="s">
        <v>178</v>
      </c>
      <c r="B1996" s="3" t="str">
        <f>+VLOOKUP(A1996,Codigos_mercados_mayoristas[],2,0)</f>
        <v>La Araucanía</v>
      </c>
      <c r="C1996" s="12">
        <v>44153</v>
      </c>
      <c r="D1996" s="3">
        <f>+VLOOKUP(A1996,Codigos_mercados_mayoristas[],3,0)</f>
        <v>9</v>
      </c>
      <c r="E1996" s="3"/>
      <c r="F1996" s="3" t="str">
        <f>+VLOOKUP(G1996,Codigos_class_frutas[],2,0)</f>
        <v>Frutos de pepita</v>
      </c>
      <c r="G1996" s="3" t="s">
        <v>231</v>
      </c>
      <c r="H1996" s="3" t="s">
        <v>236</v>
      </c>
      <c r="I1996" s="3" t="s">
        <v>19</v>
      </c>
      <c r="J1996" s="2">
        <v>80</v>
      </c>
      <c r="K1996" s="2">
        <v>14000</v>
      </c>
      <c r="L1996" s="2">
        <v>14000</v>
      </c>
      <c r="M1996" s="2">
        <v>14000</v>
      </c>
      <c r="N1996" s="3" t="s">
        <v>261</v>
      </c>
      <c r="O1996" s="9" t="s">
        <v>109</v>
      </c>
      <c r="P1996" s="2">
        <f>+Precio_diario_frutas[[#This Row],[Precio promedio ponderado]]/Q1996</f>
        <v>933.33333333333337</v>
      </c>
      <c r="Q1996" s="2">
        <f>+VLOOKUP(Precio_diario_frutas[[#This Row],[Unidad de comercialización]],Codigos_kg[],2,0)</f>
        <v>15</v>
      </c>
    </row>
    <row r="1997" spans="1:17" x14ac:dyDescent="0.35">
      <c r="A1997" s="8" t="s">
        <v>178</v>
      </c>
      <c r="B1997" s="3" t="str">
        <f>+VLOOKUP(A1997,Codigos_mercados_mayoristas[],2,0)</f>
        <v>La Araucanía</v>
      </c>
      <c r="C1997" s="12">
        <v>44153</v>
      </c>
      <c r="D1997" s="3">
        <f>+VLOOKUP(A1997,Codigos_mercados_mayoristas[],3,0)</f>
        <v>9</v>
      </c>
      <c r="E1997" s="3"/>
      <c r="F1997" s="3" t="str">
        <f>+VLOOKUP(G1997,Codigos_class_frutas[],2,0)</f>
        <v>Frutos de pepita</v>
      </c>
      <c r="G1997" s="3" t="s">
        <v>231</v>
      </c>
      <c r="H1997" s="3" t="s">
        <v>237</v>
      </c>
      <c r="I1997" s="3" t="s">
        <v>19</v>
      </c>
      <c r="J1997" s="2">
        <v>140</v>
      </c>
      <c r="K1997" s="2">
        <v>12000</v>
      </c>
      <c r="L1997" s="2">
        <v>12000</v>
      </c>
      <c r="M1997" s="2">
        <v>12000</v>
      </c>
      <c r="N1997" s="3" t="s">
        <v>251</v>
      </c>
      <c r="O1997" s="9" t="s">
        <v>109</v>
      </c>
      <c r="P1997" s="2">
        <f>+Precio_diario_frutas[[#This Row],[Precio promedio ponderado]]/Q1997</f>
        <v>800</v>
      </c>
      <c r="Q1997" s="2">
        <f>+VLOOKUP(Precio_diario_frutas[[#This Row],[Unidad de comercialización]],Codigos_kg[],2,0)</f>
        <v>15</v>
      </c>
    </row>
    <row r="1998" spans="1:17" x14ac:dyDescent="0.35">
      <c r="A1998" s="8" t="s">
        <v>178</v>
      </c>
      <c r="B1998" s="3" t="str">
        <f>+VLOOKUP(A1998,Codigos_mercados_mayoristas[],2,0)</f>
        <v>La Araucanía</v>
      </c>
      <c r="C1998" s="12">
        <v>44153</v>
      </c>
      <c r="D1998" s="3">
        <f>+VLOOKUP(A1998,Codigos_mercados_mayoristas[],3,0)</f>
        <v>9</v>
      </c>
      <c r="E1998" s="3"/>
      <c r="F1998" s="3" t="str">
        <f>+VLOOKUP(G1998,Codigos_class_frutas[],2,0)</f>
        <v>Frutos de pepita</v>
      </c>
      <c r="G1998" s="3" t="s">
        <v>231</v>
      </c>
      <c r="H1998" s="3" t="s">
        <v>239</v>
      </c>
      <c r="I1998" s="3" t="s">
        <v>284</v>
      </c>
      <c r="J1998" s="2">
        <v>140</v>
      </c>
      <c r="K1998" s="2">
        <v>17000</v>
      </c>
      <c r="L1998" s="2">
        <v>17000</v>
      </c>
      <c r="M1998" s="2">
        <v>17000</v>
      </c>
      <c r="N1998" s="3" t="s">
        <v>285</v>
      </c>
      <c r="O1998" s="9" t="s">
        <v>109</v>
      </c>
      <c r="P1998" s="2">
        <f>+Precio_diario_frutas[[#This Row],[Precio promedio ponderado]]/Q1998</f>
        <v>944.44444444444446</v>
      </c>
      <c r="Q1998" s="2">
        <f>+VLOOKUP(Precio_diario_frutas[[#This Row],[Unidad de comercialización]],Codigos_kg[],2,0)</f>
        <v>18</v>
      </c>
    </row>
    <row r="1999" spans="1:17" x14ac:dyDescent="0.35">
      <c r="A1999" s="8" t="s">
        <v>178</v>
      </c>
      <c r="B1999" s="3" t="str">
        <f>+VLOOKUP(A1999,Codigos_mercados_mayoristas[],2,0)</f>
        <v>La Araucanía</v>
      </c>
      <c r="C1999" s="12">
        <v>44153</v>
      </c>
      <c r="D1999" s="3">
        <f>+VLOOKUP(A1999,Codigos_mercados_mayoristas[],3,0)</f>
        <v>9</v>
      </c>
      <c r="E1999" s="3"/>
      <c r="F1999" s="3" t="str">
        <f>+VLOOKUP(G1999,Codigos_class_frutas[],2,0)</f>
        <v>Cítricos</v>
      </c>
      <c r="G1999" s="3" t="s">
        <v>221</v>
      </c>
      <c r="H1999" s="3" t="s">
        <v>263</v>
      </c>
      <c r="I1999" s="3" t="s">
        <v>200</v>
      </c>
      <c r="J1999" s="2">
        <v>80</v>
      </c>
      <c r="K1999" s="2">
        <v>17000</v>
      </c>
      <c r="L1999" s="2">
        <v>17000</v>
      </c>
      <c r="M1999" s="2">
        <v>17000</v>
      </c>
      <c r="N1999" s="3" t="s">
        <v>286</v>
      </c>
      <c r="O1999" s="9" t="s">
        <v>123</v>
      </c>
      <c r="P1999" s="2">
        <f>+Precio_diario_frutas[[#This Row],[Precio promedio ponderado]]/Q1999</f>
        <v>1133.3333333333333</v>
      </c>
      <c r="Q1999" s="2">
        <f>+VLOOKUP(Precio_diario_frutas[[#This Row],[Unidad de comercialización]],Codigos_kg[],2,0)</f>
        <v>15</v>
      </c>
    </row>
    <row r="2000" spans="1:17" x14ac:dyDescent="0.35">
      <c r="A2000" s="8" t="s">
        <v>178</v>
      </c>
      <c r="B2000" s="3" t="str">
        <f>+VLOOKUP(A2000,Codigos_mercados_mayoristas[],2,0)</f>
        <v>La Araucanía</v>
      </c>
      <c r="C2000" s="12">
        <v>44153</v>
      </c>
      <c r="D2000" s="3">
        <f>+VLOOKUP(A2000,Codigos_mercados_mayoristas[],3,0)</f>
        <v>9</v>
      </c>
      <c r="E2000" s="3"/>
      <c r="F2000" s="3" t="str">
        <f>+VLOOKUP(G2000,Codigos_class_frutas[],2,0)</f>
        <v>Cítricos</v>
      </c>
      <c r="G2000" s="3" t="s">
        <v>221</v>
      </c>
      <c r="H2000" s="3" t="s">
        <v>263</v>
      </c>
      <c r="I2000" s="3" t="s">
        <v>19</v>
      </c>
      <c r="J2000" s="2">
        <v>180</v>
      </c>
      <c r="K2000" s="2">
        <v>16000</v>
      </c>
      <c r="L2000" s="2">
        <v>15000</v>
      </c>
      <c r="M2000" s="2">
        <v>15556</v>
      </c>
      <c r="N2000" s="3" t="s">
        <v>261</v>
      </c>
      <c r="O2000" s="9" t="s">
        <v>123</v>
      </c>
      <c r="P2000" s="2">
        <f>+Precio_diario_frutas[[#This Row],[Precio promedio ponderado]]/Q2000</f>
        <v>1037.0666666666666</v>
      </c>
      <c r="Q2000" s="2">
        <f>+VLOOKUP(Precio_diario_frutas[[#This Row],[Unidad de comercialización]],Codigos_kg[],2,0)</f>
        <v>15</v>
      </c>
    </row>
    <row r="2001" spans="1:17" x14ac:dyDescent="0.35">
      <c r="A2001" s="8" t="s">
        <v>178</v>
      </c>
      <c r="B2001" s="3" t="str">
        <f>+VLOOKUP(A2001,Codigos_mercados_mayoristas[],2,0)</f>
        <v>La Araucanía</v>
      </c>
      <c r="C2001" s="12">
        <v>44153</v>
      </c>
      <c r="D2001" s="3">
        <f>+VLOOKUP(A2001,Codigos_mercados_mayoristas[],3,0)</f>
        <v>9</v>
      </c>
      <c r="E2001" s="3"/>
      <c r="F2001" s="3" t="str">
        <f>+VLOOKUP(G2001,Codigos_class_frutas[],2,0)</f>
        <v>Cítricos</v>
      </c>
      <c r="G2001" s="3" t="s">
        <v>221</v>
      </c>
      <c r="H2001" s="3" t="s">
        <v>263</v>
      </c>
      <c r="I2001" s="3" t="s">
        <v>19</v>
      </c>
      <c r="J2001" s="2">
        <v>5</v>
      </c>
      <c r="K2001" s="2">
        <v>380000</v>
      </c>
      <c r="L2001" s="2">
        <v>380000</v>
      </c>
      <c r="M2001" s="2">
        <v>380000</v>
      </c>
      <c r="N2001" s="3" t="s">
        <v>223</v>
      </c>
      <c r="O2001" s="9" t="s">
        <v>123</v>
      </c>
      <c r="P2001" s="2">
        <f>+Precio_diario_frutas[[#This Row],[Precio promedio ponderado]]/Q2001</f>
        <v>950</v>
      </c>
      <c r="Q2001" s="2">
        <f>+VLOOKUP(Precio_diario_frutas[[#This Row],[Unidad de comercialización]],Codigos_kg[],2,0)</f>
        <v>400</v>
      </c>
    </row>
    <row r="2002" spans="1:17" x14ac:dyDescent="0.35">
      <c r="A2002" s="8" t="s">
        <v>178</v>
      </c>
      <c r="B2002" s="3" t="str">
        <f>+VLOOKUP(A2002,Codigos_mercados_mayoristas[],2,0)</f>
        <v>La Araucanía</v>
      </c>
      <c r="C2002" s="12">
        <v>44153</v>
      </c>
      <c r="D2002" s="3">
        <f>+VLOOKUP(A2002,Codigos_mercados_mayoristas[],3,0)</f>
        <v>9</v>
      </c>
      <c r="E2002" s="3"/>
      <c r="F2002" s="3" t="str">
        <f>+VLOOKUP(G2002,Codigos_class_frutas[],2,0)</f>
        <v>Frutos de hueso (carozo)</v>
      </c>
      <c r="G2002" s="3" t="s">
        <v>665</v>
      </c>
      <c r="H2002" s="3" t="s">
        <v>666</v>
      </c>
      <c r="I2002" s="3" t="s">
        <v>200</v>
      </c>
      <c r="J2002" s="2">
        <v>200</v>
      </c>
      <c r="K2002" s="2">
        <v>27000</v>
      </c>
      <c r="L2002" s="2">
        <v>27000</v>
      </c>
      <c r="M2002" s="2">
        <v>27000</v>
      </c>
      <c r="N2002" s="3" t="s">
        <v>279</v>
      </c>
      <c r="O2002" s="9" t="s">
        <v>45</v>
      </c>
      <c r="P2002" s="2">
        <f>+Precio_diario_frutas[[#This Row],[Precio promedio ponderado]]/Q2002</f>
        <v>2700</v>
      </c>
      <c r="Q2002" s="2">
        <f>+VLOOKUP(Precio_diario_frutas[[#This Row],[Unidad de comercialización]],Codigos_kg[],2,0)</f>
        <v>10</v>
      </c>
    </row>
    <row r="2003" spans="1:17" x14ac:dyDescent="0.35">
      <c r="A2003" s="8" t="s">
        <v>178</v>
      </c>
      <c r="B2003" s="3" t="str">
        <f>+VLOOKUP(A2003,Codigos_mercados_mayoristas[],2,0)</f>
        <v>La Araucanía</v>
      </c>
      <c r="C2003" s="12">
        <v>44153</v>
      </c>
      <c r="D2003" s="3">
        <f>+VLOOKUP(A2003,Codigos_mercados_mayoristas[],3,0)</f>
        <v>9</v>
      </c>
      <c r="E2003" s="3"/>
      <c r="F2003" s="3" t="str">
        <f>+VLOOKUP(G2003,Codigos_class_frutas[],2,0)</f>
        <v>Frutos de hueso (carozo)</v>
      </c>
      <c r="G2003" s="3" t="s">
        <v>665</v>
      </c>
      <c r="H2003" s="3" t="s">
        <v>666</v>
      </c>
      <c r="I2003" s="3" t="s">
        <v>19</v>
      </c>
      <c r="J2003" s="2">
        <v>40</v>
      </c>
      <c r="K2003" s="2">
        <v>20000</v>
      </c>
      <c r="L2003" s="2">
        <v>20000</v>
      </c>
      <c r="M2003" s="2">
        <v>20000</v>
      </c>
      <c r="N2003" s="3" t="s">
        <v>279</v>
      </c>
      <c r="O2003" s="9" t="s">
        <v>45</v>
      </c>
      <c r="P2003" s="2">
        <f>+Precio_diario_frutas[[#This Row],[Precio promedio ponderado]]/Q2003</f>
        <v>2000</v>
      </c>
      <c r="Q2003" s="2">
        <f>+VLOOKUP(Precio_diario_frutas[[#This Row],[Unidad de comercialización]],Codigos_kg[],2,0)</f>
        <v>10</v>
      </c>
    </row>
    <row r="2004" spans="1:17" x14ac:dyDescent="0.35">
      <c r="A2004" s="8" t="s">
        <v>178</v>
      </c>
      <c r="B2004" s="3" t="str">
        <f>+VLOOKUP(A2004,Codigos_mercados_mayoristas[],2,0)</f>
        <v>La Araucanía</v>
      </c>
      <c r="C2004" s="12">
        <v>44153</v>
      </c>
      <c r="D2004" s="3">
        <f>+VLOOKUP(A2004,Codigos_mercados_mayoristas[],3,0)</f>
        <v>9</v>
      </c>
      <c r="E2004" s="3"/>
      <c r="F2004" s="3" t="str">
        <f>+VLOOKUP(G2004,Codigos_class_frutas[],2,0)</f>
        <v>Frutos de hueso (carozo)</v>
      </c>
      <c r="G2004" s="3" t="s">
        <v>665</v>
      </c>
      <c r="H2004" s="3" t="s">
        <v>666</v>
      </c>
      <c r="I2004" s="3" t="s">
        <v>19</v>
      </c>
      <c r="J2004" s="2">
        <v>50</v>
      </c>
      <c r="K2004" s="2">
        <v>33000</v>
      </c>
      <c r="L2004" s="2">
        <v>33000</v>
      </c>
      <c r="M2004" s="2">
        <v>33000</v>
      </c>
      <c r="N2004" s="3" t="s">
        <v>280</v>
      </c>
      <c r="O2004" s="9" t="s">
        <v>45</v>
      </c>
      <c r="P2004" s="2">
        <f>+Precio_diario_frutas[[#This Row],[Precio promedio ponderado]]/Q2004</f>
        <v>1833.3333333333333</v>
      </c>
      <c r="Q2004" s="2">
        <f>+VLOOKUP(Precio_diario_frutas[[#This Row],[Unidad de comercialización]],Codigos_kg[],2,0)</f>
        <v>18</v>
      </c>
    </row>
    <row r="2005" spans="1:17" x14ac:dyDescent="0.35">
      <c r="A2005" s="8" t="s">
        <v>178</v>
      </c>
      <c r="B2005" s="3" t="str">
        <f>+VLOOKUP(A2005,Codigos_mercados_mayoristas[],2,0)</f>
        <v>La Araucanía</v>
      </c>
      <c r="C2005" s="12">
        <v>44153</v>
      </c>
      <c r="D2005" s="3">
        <f>+VLOOKUP(A2005,Codigos_mercados_mayoristas[],3,0)</f>
        <v>9</v>
      </c>
      <c r="E2005" s="3"/>
      <c r="F2005" s="3" t="str">
        <f>+VLOOKUP(G2005,Codigos_class_frutas[],2,0)</f>
        <v>Oleaginosos</v>
      </c>
      <c r="G2005" s="3" t="s">
        <v>225</v>
      </c>
      <c r="H2005" s="3" t="s">
        <v>226</v>
      </c>
      <c r="I2005" s="3" t="s">
        <v>200</v>
      </c>
      <c r="J2005" s="2">
        <v>30</v>
      </c>
      <c r="K2005" s="2">
        <v>4000</v>
      </c>
      <c r="L2005" s="2">
        <v>4000</v>
      </c>
      <c r="M2005" s="2">
        <v>4000</v>
      </c>
      <c r="N2005" s="3" t="s">
        <v>766</v>
      </c>
      <c r="O2005" s="9" t="s">
        <v>63</v>
      </c>
      <c r="P2005" s="2">
        <f>+Precio_diario_frutas[[#This Row],[Precio promedio ponderado]]/Q2005</f>
        <v>4000</v>
      </c>
      <c r="Q2005" s="2">
        <f>+VLOOKUP(Precio_diario_frutas[[#This Row],[Unidad de comercialización]],Codigos_kg[],2,0)</f>
        <v>1</v>
      </c>
    </row>
    <row r="2006" spans="1:17" x14ac:dyDescent="0.35">
      <c r="A2006" s="8" t="s">
        <v>178</v>
      </c>
      <c r="B2006" s="3" t="str">
        <f>+VLOOKUP(A2006,Codigos_mercados_mayoristas[],2,0)</f>
        <v>La Araucanía</v>
      </c>
      <c r="C2006" s="12">
        <v>44153</v>
      </c>
      <c r="D2006" s="3">
        <f>+VLOOKUP(A2006,Codigos_mercados_mayoristas[],3,0)</f>
        <v>9</v>
      </c>
      <c r="E2006" s="3"/>
      <c r="F2006" s="3" t="str">
        <f>+VLOOKUP(G2006,Codigos_class_frutas[],2,0)</f>
        <v>Oleaginosos</v>
      </c>
      <c r="G2006" s="3" t="s">
        <v>225</v>
      </c>
      <c r="H2006" s="3" t="s">
        <v>226</v>
      </c>
      <c r="I2006" s="3" t="s">
        <v>19</v>
      </c>
      <c r="J2006" s="2">
        <v>70</v>
      </c>
      <c r="K2006" s="2">
        <v>3700</v>
      </c>
      <c r="L2006" s="2">
        <v>3600</v>
      </c>
      <c r="M2006" s="2">
        <v>3657</v>
      </c>
      <c r="N2006" s="3" t="s">
        <v>766</v>
      </c>
      <c r="O2006" s="9" t="s">
        <v>63</v>
      </c>
      <c r="P2006" s="2">
        <f>+Precio_diario_frutas[[#This Row],[Precio promedio ponderado]]/Q2006</f>
        <v>3657</v>
      </c>
      <c r="Q2006" s="2">
        <f>+VLOOKUP(Precio_diario_frutas[[#This Row],[Unidad de comercialización]],Codigos_kg[],2,0)</f>
        <v>1</v>
      </c>
    </row>
    <row r="2007" spans="1:17" x14ac:dyDescent="0.35">
      <c r="A2007" s="8" t="s">
        <v>178</v>
      </c>
      <c r="B2007" s="3" t="str">
        <f>+VLOOKUP(A2007,Codigos_mercados_mayoristas[],2,0)</f>
        <v>La Araucanía</v>
      </c>
      <c r="C2007" s="12">
        <v>44153</v>
      </c>
      <c r="D2007" s="3">
        <f>+VLOOKUP(A2007,Codigos_mercados_mayoristas[],3,0)</f>
        <v>9</v>
      </c>
      <c r="E2007" s="3"/>
      <c r="F2007" s="3" t="str">
        <f>+VLOOKUP(G2007,Codigos_class_frutas[],2,0)</f>
        <v>Oleaginosos</v>
      </c>
      <c r="G2007" s="3" t="s">
        <v>225</v>
      </c>
      <c r="H2007" s="3" t="s">
        <v>226</v>
      </c>
      <c r="I2007" s="3" t="s">
        <v>13</v>
      </c>
      <c r="J2007" s="2">
        <v>100</v>
      </c>
      <c r="K2007" s="2">
        <v>3500</v>
      </c>
      <c r="L2007" s="2">
        <v>3400</v>
      </c>
      <c r="M2007" s="2">
        <v>3450</v>
      </c>
      <c r="N2007" s="3" t="s">
        <v>766</v>
      </c>
      <c r="O2007" s="9" t="s">
        <v>63</v>
      </c>
      <c r="P2007" s="2">
        <f>+Precio_diario_frutas[[#This Row],[Precio promedio ponderado]]/Q2007</f>
        <v>3450</v>
      </c>
      <c r="Q2007" s="2">
        <f>+VLOOKUP(Precio_diario_frutas[[#This Row],[Unidad de comercialización]],Codigos_kg[],2,0)</f>
        <v>1</v>
      </c>
    </row>
    <row r="2008" spans="1:17" x14ac:dyDescent="0.35">
      <c r="A2008" s="8" t="s">
        <v>178</v>
      </c>
      <c r="B2008" s="3" t="str">
        <f>+VLOOKUP(A2008,Codigos_mercados_mayoristas[],2,0)</f>
        <v>La Araucanía</v>
      </c>
      <c r="C2008" s="12">
        <v>44153</v>
      </c>
      <c r="D2008" s="3">
        <f>+VLOOKUP(A2008,Codigos_mercados_mayoristas[],3,0)</f>
        <v>9</v>
      </c>
      <c r="E2008" s="3"/>
      <c r="F2008" s="3" t="str">
        <f>+VLOOKUP(G2008,Codigos_class_frutas[],2,0)</f>
        <v>Frutos de pepita</v>
      </c>
      <c r="G2008" s="3" t="s">
        <v>242</v>
      </c>
      <c r="H2008" s="3" t="s">
        <v>243</v>
      </c>
      <c r="I2008" s="3" t="s">
        <v>284</v>
      </c>
      <c r="J2008" s="2">
        <v>100</v>
      </c>
      <c r="K2008" s="2">
        <v>16000</v>
      </c>
      <c r="L2008" s="2">
        <v>16000</v>
      </c>
      <c r="M2008" s="2">
        <v>16000</v>
      </c>
      <c r="N2008" s="3" t="s">
        <v>767</v>
      </c>
      <c r="O2008" s="9" t="s">
        <v>123</v>
      </c>
      <c r="P2008" s="2">
        <f>+Precio_diario_frutas[[#This Row],[Precio promedio ponderado]]/Q2008</f>
        <v>1066.6666666666667</v>
      </c>
      <c r="Q2008" s="2">
        <f>+VLOOKUP(Precio_diario_frutas[[#This Row],[Unidad de comercialización]],Codigos_kg[],2,0)</f>
        <v>15</v>
      </c>
    </row>
    <row r="2009" spans="1:17" x14ac:dyDescent="0.35">
      <c r="A2009" s="8" t="s">
        <v>178</v>
      </c>
      <c r="B2009" s="3" t="str">
        <f>+VLOOKUP(A2009,Codigos_mercados_mayoristas[],2,0)</f>
        <v>La Araucanía</v>
      </c>
      <c r="C2009" s="12">
        <v>44153</v>
      </c>
      <c r="D2009" s="3">
        <f>+VLOOKUP(A2009,Codigos_mercados_mayoristas[],3,0)</f>
        <v>9</v>
      </c>
      <c r="E2009" s="3"/>
      <c r="F2009" s="3" t="str">
        <f>+VLOOKUP(G2009,Codigos_class_frutas[],2,0)</f>
        <v>Frutos de pepita</v>
      </c>
      <c r="G2009" s="3" t="s">
        <v>242</v>
      </c>
      <c r="H2009" s="3" t="s">
        <v>243</v>
      </c>
      <c r="I2009" s="3" t="s">
        <v>19</v>
      </c>
      <c r="J2009" s="2">
        <v>170</v>
      </c>
      <c r="K2009" s="2">
        <v>16000</v>
      </c>
      <c r="L2009" s="2">
        <v>15000</v>
      </c>
      <c r="M2009" s="2">
        <v>15471</v>
      </c>
      <c r="N2009" s="3" t="s">
        <v>280</v>
      </c>
      <c r="O2009" s="9" t="s">
        <v>123</v>
      </c>
      <c r="P2009" s="2">
        <f>+Precio_diario_frutas[[#This Row],[Precio promedio ponderado]]/Q2009</f>
        <v>859.5</v>
      </c>
      <c r="Q2009" s="2">
        <f>+VLOOKUP(Precio_diario_frutas[[#This Row],[Unidad de comercialización]],Codigos_kg[],2,0)</f>
        <v>18</v>
      </c>
    </row>
    <row r="2010" spans="1:17" x14ac:dyDescent="0.35">
      <c r="A2010" s="8" t="s">
        <v>178</v>
      </c>
      <c r="B2010" s="3" t="str">
        <f>+VLOOKUP(A2010,Codigos_mercados_mayoristas[],2,0)</f>
        <v>La Araucanía</v>
      </c>
      <c r="C2010" s="12">
        <v>44153</v>
      </c>
      <c r="D2010" s="3">
        <f>+VLOOKUP(A2010,Codigos_mercados_mayoristas[],3,0)</f>
        <v>9</v>
      </c>
      <c r="E2010" s="3"/>
      <c r="F2010" s="3" t="str">
        <f>+VLOOKUP(G2010,Codigos_class_frutas[],2,0)</f>
        <v>Tropicales y subtropicales</v>
      </c>
      <c r="G2010" s="3" t="s">
        <v>198</v>
      </c>
      <c r="H2010" s="3" t="s">
        <v>246</v>
      </c>
      <c r="I2010" s="3" t="s">
        <v>19</v>
      </c>
      <c r="J2010" s="2">
        <v>40</v>
      </c>
      <c r="K2010" s="2">
        <v>23000</v>
      </c>
      <c r="L2010" s="2">
        <v>23000</v>
      </c>
      <c r="M2010" s="2">
        <v>23000</v>
      </c>
      <c r="N2010" s="3" t="s">
        <v>25</v>
      </c>
      <c r="O2010" s="9" t="s">
        <v>206</v>
      </c>
      <c r="P2010" s="2">
        <f>+Precio_diario_frutas[[#This Row],[Precio promedio ponderado]]/Q2010</f>
        <v>1916.6666666666667</v>
      </c>
      <c r="Q2010" s="2">
        <f>+VLOOKUP(Precio_diario_frutas[[#This Row],[Unidad de comercialización]],Codigos_kg[],2,0)</f>
        <v>12</v>
      </c>
    </row>
    <row r="2011" spans="1:17" x14ac:dyDescent="0.35">
      <c r="A2011" s="8" t="s">
        <v>178</v>
      </c>
      <c r="B2011" s="3" t="str">
        <f>+VLOOKUP(A2011,Codigos_mercados_mayoristas[],2,0)</f>
        <v>La Araucanía</v>
      </c>
      <c r="C2011" s="12">
        <v>44153</v>
      </c>
      <c r="D2011" s="3">
        <f>+VLOOKUP(A2011,Codigos_mercados_mayoristas[],3,0)</f>
        <v>9</v>
      </c>
      <c r="E2011" s="3"/>
      <c r="F2011" s="3" t="str">
        <f>+VLOOKUP(G2011,Codigos_class_frutas[],2,0)</f>
        <v>Tropicales y subtropicales</v>
      </c>
      <c r="G2011" s="3" t="s">
        <v>198</v>
      </c>
      <c r="H2011" s="3" t="s">
        <v>246</v>
      </c>
      <c r="I2011" s="3" t="s">
        <v>13</v>
      </c>
      <c r="J2011" s="2">
        <v>50</v>
      </c>
      <c r="K2011" s="2">
        <v>23000</v>
      </c>
      <c r="L2011" s="2">
        <v>23000</v>
      </c>
      <c r="M2011" s="2">
        <v>23000</v>
      </c>
      <c r="N2011" s="3" t="s">
        <v>202</v>
      </c>
      <c r="O2011" s="9" t="s">
        <v>206</v>
      </c>
      <c r="P2011" s="2">
        <f>+Precio_diario_frutas[[#This Row],[Precio promedio ponderado]]/Q2011</f>
        <v>1642.8571428571429</v>
      </c>
      <c r="Q2011" s="2">
        <f>+VLOOKUP(Precio_diario_frutas[[#This Row],[Unidad de comercialización]],Codigos_kg[],2,0)</f>
        <v>14</v>
      </c>
    </row>
    <row r="2012" spans="1:17" x14ac:dyDescent="0.35">
      <c r="A2012" s="8" t="s">
        <v>178</v>
      </c>
      <c r="B2012" s="3" t="str">
        <f>+VLOOKUP(A2012,Codigos_mercados_mayoristas[],2,0)</f>
        <v>La Araucanía</v>
      </c>
      <c r="C2012" s="12">
        <v>44153</v>
      </c>
      <c r="D2012" s="3">
        <f>+VLOOKUP(A2012,Codigos_mercados_mayoristas[],3,0)</f>
        <v>9</v>
      </c>
      <c r="E2012" s="3"/>
      <c r="F2012" s="3" t="str">
        <f>+VLOOKUP(G2012,Codigos_class_frutas[],2,0)</f>
        <v>Tropicales y subtropicales</v>
      </c>
      <c r="G2012" s="3" t="s">
        <v>204</v>
      </c>
      <c r="H2012" s="3" t="s">
        <v>254</v>
      </c>
      <c r="I2012" s="3" t="s">
        <v>19</v>
      </c>
      <c r="J2012" s="2">
        <v>50</v>
      </c>
      <c r="K2012" s="2">
        <v>19000</v>
      </c>
      <c r="L2012" s="2">
        <v>19000</v>
      </c>
      <c r="M2012" s="2">
        <v>19000</v>
      </c>
      <c r="N2012" s="3" t="s">
        <v>147</v>
      </c>
      <c r="O2012" s="9" t="s">
        <v>206</v>
      </c>
      <c r="P2012" s="2">
        <f>+Precio_diario_frutas[[#This Row],[Precio promedio ponderado]]/Q2012</f>
        <v>950</v>
      </c>
      <c r="Q2012" s="2">
        <f>+VLOOKUP(Precio_diario_frutas[[#This Row],[Unidad de comercialización]],Codigos_kg[],2,0)</f>
        <v>20</v>
      </c>
    </row>
    <row r="2013" spans="1:17" x14ac:dyDescent="0.35">
      <c r="A2013" s="8" t="s">
        <v>178</v>
      </c>
      <c r="B2013" s="3" t="str">
        <f>+VLOOKUP(A2013,Codigos_mercados_mayoristas[],2,0)</f>
        <v>La Araucanía</v>
      </c>
      <c r="C2013" s="12">
        <v>44153</v>
      </c>
      <c r="D2013" s="3">
        <f>+VLOOKUP(A2013,Codigos_mercados_mayoristas[],3,0)</f>
        <v>9</v>
      </c>
      <c r="E2013" s="3"/>
      <c r="F2013" s="3" t="str">
        <f>+VLOOKUP(G2013,Codigos_class_frutas[],2,0)</f>
        <v>Tropicales y subtropicales</v>
      </c>
      <c r="G2013" s="3" t="s">
        <v>204</v>
      </c>
      <c r="H2013" s="3" t="s">
        <v>12</v>
      </c>
      <c r="I2013" s="3" t="s">
        <v>205</v>
      </c>
      <c r="J2013" s="2">
        <v>300</v>
      </c>
      <c r="K2013" s="2">
        <v>21000</v>
      </c>
      <c r="L2013" s="2">
        <v>20000</v>
      </c>
      <c r="M2013" s="2">
        <v>20667</v>
      </c>
      <c r="N2013" s="3" t="s">
        <v>147</v>
      </c>
      <c r="O2013" s="9" t="s">
        <v>206</v>
      </c>
      <c r="P2013" s="2">
        <f>+Precio_diario_frutas[[#This Row],[Precio promedio ponderado]]/Q2013</f>
        <v>1033.3499999999999</v>
      </c>
      <c r="Q2013" s="2">
        <f>+VLOOKUP(Precio_diario_frutas[[#This Row],[Unidad de comercialización]],Codigos_kg[],2,0)</f>
        <v>20</v>
      </c>
    </row>
    <row r="2014" spans="1:17" x14ac:dyDescent="0.35">
      <c r="A2014" s="8" t="s">
        <v>178</v>
      </c>
      <c r="B2014" s="3" t="str">
        <f>+VLOOKUP(A2014,Codigos_mercados_mayoristas[],2,0)</f>
        <v>La Araucanía</v>
      </c>
      <c r="C2014" s="12">
        <v>44153</v>
      </c>
      <c r="D2014" s="3">
        <f>+VLOOKUP(A2014,Codigos_mercados_mayoristas[],3,0)</f>
        <v>9</v>
      </c>
      <c r="E2014" s="3"/>
      <c r="F2014" s="3" t="str">
        <f>+VLOOKUP(G2014,Codigos_class_frutas[],2,0)</f>
        <v>Tropicales y subtropicales</v>
      </c>
      <c r="G2014" s="3" t="s">
        <v>204</v>
      </c>
      <c r="H2014" s="3" t="s">
        <v>12</v>
      </c>
      <c r="I2014" s="3" t="s">
        <v>86</v>
      </c>
      <c r="J2014" s="2">
        <v>120</v>
      </c>
      <c r="K2014" s="2">
        <v>18000</v>
      </c>
      <c r="L2014" s="2">
        <v>18000</v>
      </c>
      <c r="M2014" s="2">
        <v>18000</v>
      </c>
      <c r="N2014" s="3" t="s">
        <v>147</v>
      </c>
      <c r="O2014" s="9" t="s">
        <v>206</v>
      </c>
      <c r="P2014" s="2">
        <f>+Precio_diario_frutas[[#This Row],[Precio promedio ponderado]]/Q2014</f>
        <v>900</v>
      </c>
      <c r="Q2014" s="2">
        <f>+VLOOKUP(Precio_diario_frutas[[#This Row],[Unidad de comercialización]],Codigos_kg[],2,0)</f>
        <v>20</v>
      </c>
    </row>
    <row r="2015" spans="1:17" x14ac:dyDescent="0.35">
      <c r="A2015" s="8" t="s">
        <v>178</v>
      </c>
      <c r="B2015" s="3" t="str">
        <f>+VLOOKUP(A2015,Codigos_mercados_mayoristas[],2,0)</f>
        <v>La Araucanía</v>
      </c>
      <c r="C2015" s="12">
        <v>44153</v>
      </c>
      <c r="D2015" s="3">
        <f>+VLOOKUP(A2015,Codigos_mercados_mayoristas[],3,0)</f>
        <v>9</v>
      </c>
      <c r="E2015" s="3"/>
      <c r="F2015" s="3" t="str">
        <f>+VLOOKUP(G2015,Codigos_class_frutas[],2,0)</f>
        <v>Cítricos</v>
      </c>
      <c r="G2015" s="3" t="s">
        <v>256</v>
      </c>
      <c r="H2015" s="3" t="s">
        <v>257</v>
      </c>
      <c r="I2015" s="3" t="s">
        <v>19</v>
      </c>
      <c r="J2015" s="2">
        <v>130</v>
      </c>
      <c r="K2015" s="2">
        <v>10000</v>
      </c>
      <c r="L2015" s="2">
        <v>8000</v>
      </c>
      <c r="M2015" s="2">
        <v>8769</v>
      </c>
      <c r="N2015" s="3" t="s">
        <v>261</v>
      </c>
      <c r="O2015" s="9" t="s">
        <v>123</v>
      </c>
      <c r="P2015" s="2">
        <f>+Precio_diario_frutas[[#This Row],[Precio promedio ponderado]]/Q2015</f>
        <v>584.6</v>
      </c>
      <c r="Q2015" s="2">
        <f>+VLOOKUP(Precio_diario_frutas[[#This Row],[Unidad de comercialización]],Codigos_kg[],2,0)</f>
        <v>15</v>
      </c>
    </row>
    <row r="2016" spans="1:17" x14ac:dyDescent="0.35">
      <c r="A2016" s="8" t="s">
        <v>178</v>
      </c>
      <c r="B2016" s="3" t="str">
        <f>+VLOOKUP(A2016,Codigos_mercados_mayoristas[],2,0)</f>
        <v>La Araucanía</v>
      </c>
      <c r="C2016" s="12">
        <v>44153</v>
      </c>
      <c r="D2016" s="3">
        <f>+VLOOKUP(A2016,Codigos_mercados_mayoristas[],3,0)</f>
        <v>9</v>
      </c>
      <c r="E2016" s="3"/>
      <c r="F2016" s="3" t="str">
        <f>+VLOOKUP(G2016,Codigos_class_frutas[],2,0)</f>
        <v>Uva</v>
      </c>
      <c r="G2016" s="3" t="s">
        <v>295</v>
      </c>
      <c r="H2016" s="3" t="s">
        <v>679</v>
      </c>
      <c r="I2016" s="3" t="s">
        <v>19</v>
      </c>
      <c r="J2016" s="2">
        <v>170</v>
      </c>
      <c r="K2016" s="2">
        <v>30000</v>
      </c>
      <c r="L2016" s="2">
        <v>28000</v>
      </c>
      <c r="M2016" s="2">
        <v>28588</v>
      </c>
      <c r="N2016" s="3" t="s">
        <v>220</v>
      </c>
      <c r="O2016" s="9" t="s">
        <v>680</v>
      </c>
      <c r="P2016" s="2">
        <f>+Precio_diario_frutas[[#This Row],[Precio promedio ponderado]]/Q2016</f>
        <v>2858.8</v>
      </c>
      <c r="Q2016" s="2">
        <f>+VLOOKUP(Precio_diario_frutas[[#This Row],[Unidad de comercialización]],Codigos_kg[],2,0)</f>
        <v>10</v>
      </c>
    </row>
    <row r="2017" spans="1:17" x14ac:dyDescent="0.35">
      <c r="A2017" s="8" t="s">
        <v>178</v>
      </c>
      <c r="B2017" s="3" t="str">
        <f>+VLOOKUP(A2017,Codigos_mercados_mayoristas[],2,0)</f>
        <v>La Araucanía</v>
      </c>
      <c r="C2017" s="12">
        <v>44153</v>
      </c>
      <c r="D2017" s="3">
        <f>+VLOOKUP(A2017,Codigos_mercados_mayoristas[],3,0)</f>
        <v>9</v>
      </c>
      <c r="E2017" s="3"/>
      <c r="F2017" s="3" t="str">
        <f>+VLOOKUP(G2017,Codigos_class_frutas[],2,0)</f>
        <v>Uva</v>
      </c>
      <c r="G2017" s="3" t="s">
        <v>295</v>
      </c>
      <c r="H2017" s="3" t="s">
        <v>296</v>
      </c>
      <c r="I2017" s="3" t="s">
        <v>19</v>
      </c>
      <c r="J2017" s="2">
        <v>100</v>
      </c>
      <c r="K2017" s="2">
        <v>30000</v>
      </c>
      <c r="L2017" s="2">
        <v>30000</v>
      </c>
      <c r="M2017" s="2">
        <v>30000</v>
      </c>
      <c r="N2017" s="3" t="s">
        <v>220</v>
      </c>
      <c r="O2017" s="9" t="s">
        <v>297</v>
      </c>
      <c r="P2017" s="2">
        <f>+Precio_diario_frutas[[#This Row],[Precio promedio ponderado]]/Q2017</f>
        <v>3000</v>
      </c>
      <c r="Q2017" s="2">
        <f>+VLOOKUP(Precio_diario_frutas[[#This Row],[Unidad de comercialización]],Codigos_kg[],2,0)</f>
        <v>10</v>
      </c>
    </row>
    <row r="2018" spans="1:17" x14ac:dyDescent="0.35">
      <c r="A2018" s="8" t="s">
        <v>178</v>
      </c>
      <c r="B2018" s="11" t="str">
        <f>+VLOOKUP(A2018,Codigos_mercados_mayoristas[],2,0)</f>
        <v>La Araucanía</v>
      </c>
      <c r="C2018" s="12">
        <v>44153</v>
      </c>
      <c r="D2018" s="11">
        <f>+VLOOKUP(A2018,Codigos_mercados_mayoristas[],3,0)</f>
        <v>9</v>
      </c>
      <c r="E2018" s="11"/>
      <c r="F2018" s="11" t="str">
        <f>+VLOOKUP(G2018,Codigos_class_frutas[],2,0)</f>
        <v>Uva</v>
      </c>
      <c r="G2018" s="11" t="s">
        <v>295</v>
      </c>
      <c r="H2018" s="11" t="s">
        <v>298</v>
      </c>
      <c r="I2018" s="11" t="s">
        <v>19</v>
      </c>
      <c r="J2018" s="13">
        <v>200</v>
      </c>
      <c r="K2018" s="13">
        <v>30000</v>
      </c>
      <c r="L2018" s="13">
        <v>30000</v>
      </c>
      <c r="M2018" s="13">
        <v>30000</v>
      </c>
      <c r="N2018" s="11" t="s">
        <v>220</v>
      </c>
      <c r="O2018" s="14" t="s">
        <v>297</v>
      </c>
      <c r="P2018" s="2">
        <f>+Precio_diario_frutas[[#This Row],[Precio promedio ponderado]]/Q2018</f>
        <v>3000</v>
      </c>
      <c r="Q2018" s="2">
        <f>+VLOOKUP(Precio_diario_frutas[[#This Row],[Unidad de comercialización]],Codigos_kg[],2,0)</f>
        <v>10</v>
      </c>
    </row>
    <row r="2019" spans="1:17" x14ac:dyDescent="0.35">
      <c r="A2019" s="8" t="s">
        <v>166</v>
      </c>
      <c r="B2019" s="3" t="str">
        <f>+VLOOKUP(A2019,Codigos_mercados_mayoristas[],2,0)</f>
        <v>Ñuble</v>
      </c>
      <c r="C2019" s="12">
        <v>44153</v>
      </c>
      <c r="D2019" s="3">
        <f>+VLOOKUP(A2019,Codigos_mercados_mayoristas[],3,0)</f>
        <v>16</v>
      </c>
      <c r="E2019" s="3"/>
      <c r="F2019" s="3" t="str">
        <f>+VLOOKUP(G2019,Codigos_class_frutas[],2,0)</f>
        <v>Frutos de hueso (carozo)</v>
      </c>
      <c r="G2019" s="3" t="s">
        <v>277</v>
      </c>
      <c r="H2019" s="3" t="s">
        <v>278</v>
      </c>
      <c r="I2019" s="3" t="s">
        <v>19</v>
      </c>
      <c r="J2019" s="2">
        <v>160</v>
      </c>
      <c r="K2019" s="2">
        <v>17000</v>
      </c>
      <c r="L2019" s="2">
        <v>16000</v>
      </c>
      <c r="M2019" s="2">
        <v>16500</v>
      </c>
      <c r="N2019" s="3" t="s">
        <v>279</v>
      </c>
      <c r="O2019" s="9" t="s">
        <v>45</v>
      </c>
      <c r="P2019" s="2">
        <f>+Precio_diario_frutas[[#This Row],[Precio promedio ponderado]]/Q2019</f>
        <v>1650</v>
      </c>
      <c r="Q2019" s="2">
        <f>+VLOOKUP(Precio_diario_frutas[[#This Row],[Unidad de comercialización]],Codigos_kg[],2,0)</f>
        <v>10</v>
      </c>
    </row>
    <row r="2020" spans="1:17" x14ac:dyDescent="0.35">
      <c r="A2020" s="8" t="s">
        <v>166</v>
      </c>
      <c r="B2020" s="3" t="str">
        <f>+VLOOKUP(A2020,Codigos_mercados_mayoristas[],2,0)</f>
        <v>Ñuble</v>
      </c>
      <c r="C2020" s="12">
        <v>44153</v>
      </c>
      <c r="D2020" s="3">
        <f>+VLOOKUP(A2020,Codigos_mercados_mayoristas[],3,0)</f>
        <v>16</v>
      </c>
      <c r="E2020" s="3"/>
      <c r="F2020" s="3" t="str">
        <f>+VLOOKUP(G2020,Codigos_class_frutas[],2,0)</f>
        <v>Frutos de hueso (carozo)</v>
      </c>
      <c r="G2020" s="3" t="s">
        <v>277</v>
      </c>
      <c r="H2020" s="3" t="s">
        <v>278</v>
      </c>
      <c r="I2020" s="3" t="s">
        <v>13</v>
      </c>
      <c r="J2020" s="2">
        <v>120</v>
      </c>
      <c r="K2020" s="2">
        <v>13000</v>
      </c>
      <c r="L2020" s="2">
        <v>12000</v>
      </c>
      <c r="M2020" s="2">
        <v>12500</v>
      </c>
      <c r="N2020" s="3" t="s">
        <v>279</v>
      </c>
      <c r="O2020" s="9" t="s">
        <v>45</v>
      </c>
      <c r="P2020" s="2">
        <f>+Precio_diario_frutas[[#This Row],[Precio promedio ponderado]]/Q2020</f>
        <v>1250</v>
      </c>
      <c r="Q2020" s="2">
        <f>+VLOOKUP(Precio_diario_frutas[[#This Row],[Unidad de comercialización]],Codigos_kg[],2,0)</f>
        <v>10</v>
      </c>
    </row>
    <row r="2021" spans="1:17" x14ac:dyDescent="0.35">
      <c r="A2021" s="8" t="s">
        <v>166</v>
      </c>
      <c r="B2021" s="3" t="str">
        <f>+VLOOKUP(A2021,Codigos_mercados_mayoristas[],2,0)</f>
        <v>Ñuble</v>
      </c>
      <c r="C2021" s="12">
        <v>44153</v>
      </c>
      <c r="D2021" s="3">
        <f>+VLOOKUP(A2021,Codigos_mercados_mayoristas[],3,0)</f>
        <v>16</v>
      </c>
      <c r="E2021" s="3"/>
      <c r="F2021" s="3" t="str">
        <f>+VLOOKUP(G2021,Codigos_class_frutas[],2,0)</f>
        <v>Berries</v>
      </c>
      <c r="G2021" s="3" t="s">
        <v>212</v>
      </c>
      <c r="H2021" s="3" t="s">
        <v>12</v>
      </c>
      <c r="I2021" s="3" t="s">
        <v>200</v>
      </c>
      <c r="J2021" s="2">
        <v>120</v>
      </c>
      <c r="K2021" s="2">
        <v>12000</v>
      </c>
      <c r="L2021" s="2">
        <v>11000</v>
      </c>
      <c r="M2021" s="2">
        <v>11500</v>
      </c>
      <c r="N2021" s="3" t="s">
        <v>213</v>
      </c>
      <c r="O2021" s="9" t="s">
        <v>109</v>
      </c>
      <c r="P2021" s="2">
        <f>+Precio_diario_frutas[[#This Row],[Precio promedio ponderado]]/Q2021</f>
        <v>1642.8571428571429</v>
      </c>
      <c r="Q2021" s="2">
        <f>+VLOOKUP(Precio_diario_frutas[[#This Row],[Unidad de comercialización]],Codigos_kg[],2,0)</f>
        <v>7</v>
      </c>
    </row>
    <row r="2022" spans="1:17" x14ac:dyDescent="0.35">
      <c r="A2022" s="8" t="s">
        <v>166</v>
      </c>
      <c r="B2022" s="3" t="str">
        <f>+VLOOKUP(A2022,Codigos_mercados_mayoristas[],2,0)</f>
        <v>Ñuble</v>
      </c>
      <c r="C2022" s="12">
        <v>44153</v>
      </c>
      <c r="D2022" s="3">
        <f>+VLOOKUP(A2022,Codigos_mercados_mayoristas[],3,0)</f>
        <v>16</v>
      </c>
      <c r="E2022" s="3"/>
      <c r="F2022" s="3" t="str">
        <f>+VLOOKUP(G2022,Codigos_class_frutas[],2,0)</f>
        <v>Berries</v>
      </c>
      <c r="G2022" s="3" t="s">
        <v>212</v>
      </c>
      <c r="H2022" s="3" t="s">
        <v>12</v>
      </c>
      <c r="I2022" s="3" t="s">
        <v>19</v>
      </c>
      <c r="J2022" s="2">
        <v>160</v>
      </c>
      <c r="K2022" s="2">
        <v>10000</v>
      </c>
      <c r="L2022" s="2">
        <v>9500</v>
      </c>
      <c r="M2022" s="2">
        <v>9750</v>
      </c>
      <c r="N2022" s="3" t="s">
        <v>213</v>
      </c>
      <c r="O2022" s="9" t="s">
        <v>109</v>
      </c>
      <c r="P2022" s="2">
        <f>+Precio_diario_frutas[[#This Row],[Precio promedio ponderado]]/Q2022</f>
        <v>1392.8571428571429</v>
      </c>
      <c r="Q2022" s="2">
        <f>+VLOOKUP(Precio_diario_frutas[[#This Row],[Unidad de comercialización]],Codigos_kg[],2,0)</f>
        <v>7</v>
      </c>
    </row>
    <row r="2023" spans="1:17" x14ac:dyDescent="0.35">
      <c r="A2023" s="8" t="s">
        <v>166</v>
      </c>
      <c r="B2023" s="3" t="str">
        <f>+VLOOKUP(A2023,Codigos_mercados_mayoristas[],2,0)</f>
        <v>Ñuble</v>
      </c>
      <c r="C2023" s="12">
        <v>44153</v>
      </c>
      <c r="D2023" s="3">
        <f>+VLOOKUP(A2023,Codigos_mercados_mayoristas[],3,0)</f>
        <v>16</v>
      </c>
      <c r="E2023" s="3"/>
      <c r="F2023" s="3" t="str">
        <f>+VLOOKUP(G2023,Codigos_class_frutas[],2,0)</f>
        <v>Berries</v>
      </c>
      <c r="G2023" s="3" t="s">
        <v>212</v>
      </c>
      <c r="H2023" s="3" t="s">
        <v>12</v>
      </c>
      <c r="I2023" s="3" t="s">
        <v>19</v>
      </c>
      <c r="J2023" s="2">
        <v>160</v>
      </c>
      <c r="K2023" s="2">
        <v>9000</v>
      </c>
      <c r="L2023" s="2">
        <v>8000</v>
      </c>
      <c r="M2023" s="2">
        <v>8500</v>
      </c>
      <c r="N2023" s="3" t="s">
        <v>678</v>
      </c>
      <c r="O2023" s="9" t="s">
        <v>168</v>
      </c>
      <c r="P2023" s="2">
        <f>+Precio_diario_frutas[[#This Row],[Precio promedio ponderado]]/Q2023</f>
        <v>1214.2857142857142</v>
      </c>
      <c r="Q2023" s="2">
        <f>+VLOOKUP(Precio_diario_frutas[[#This Row],[Unidad de comercialización]],Codigos_kg[],2,0)</f>
        <v>7</v>
      </c>
    </row>
    <row r="2024" spans="1:17" x14ac:dyDescent="0.35">
      <c r="A2024" s="8" t="s">
        <v>166</v>
      </c>
      <c r="B2024" s="3" t="str">
        <f>+VLOOKUP(A2024,Codigos_mercados_mayoristas[],2,0)</f>
        <v>Ñuble</v>
      </c>
      <c r="C2024" s="12">
        <v>44153</v>
      </c>
      <c r="D2024" s="3">
        <f>+VLOOKUP(A2024,Codigos_mercados_mayoristas[],3,0)</f>
        <v>16</v>
      </c>
      <c r="E2024" s="3"/>
      <c r="F2024" s="3" t="str">
        <f>+VLOOKUP(G2024,Codigos_class_frutas[],2,0)</f>
        <v>Berries</v>
      </c>
      <c r="G2024" s="3" t="s">
        <v>212</v>
      </c>
      <c r="H2024" s="3" t="s">
        <v>12</v>
      </c>
      <c r="I2024" s="3" t="s">
        <v>13</v>
      </c>
      <c r="J2024" s="2">
        <v>60</v>
      </c>
      <c r="K2024" s="2">
        <v>7000</v>
      </c>
      <c r="L2024" s="2">
        <v>7000</v>
      </c>
      <c r="M2024" s="2">
        <v>7000</v>
      </c>
      <c r="N2024" s="3" t="s">
        <v>678</v>
      </c>
      <c r="O2024" s="9" t="s">
        <v>168</v>
      </c>
      <c r="P2024" s="2">
        <f>+Precio_diario_frutas[[#This Row],[Precio promedio ponderado]]/Q2024</f>
        <v>1000</v>
      </c>
      <c r="Q2024" s="2">
        <f>+VLOOKUP(Precio_diario_frutas[[#This Row],[Unidad de comercialización]],Codigos_kg[],2,0)</f>
        <v>7</v>
      </c>
    </row>
    <row r="2025" spans="1:17" x14ac:dyDescent="0.35">
      <c r="A2025" s="8" t="s">
        <v>166</v>
      </c>
      <c r="B2025" s="3" t="str">
        <f>+VLOOKUP(A2025,Codigos_mercados_mayoristas[],2,0)</f>
        <v>Ñuble</v>
      </c>
      <c r="C2025" s="12">
        <v>44153</v>
      </c>
      <c r="D2025" s="3">
        <f>+VLOOKUP(A2025,Codigos_mercados_mayoristas[],3,0)</f>
        <v>16</v>
      </c>
      <c r="E2025" s="3"/>
      <c r="F2025" s="3" t="str">
        <f>+VLOOKUP(G2025,Codigos_class_frutas[],2,0)</f>
        <v>Cítricos</v>
      </c>
      <c r="G2025" s="3" t="s">
        <v>214</v>
      </c>
      <c r="H2025" s="3" t="s">
        <v>12</v>
      </c>
      <c r="I2025" s="3" t="s">
        <v>215</v>
      </c>
      <c r="J2025" s="2">
        <v>200</v>
      </c>
      <c r="K2025" s="2">
        <v>7500</v>
      </c>
      <c r="L2025" s="2">
        <v>7000</v>
      </c>
      <c r="M2025" s="2">
        <v>7250</v>
      </c>
      <c r="N2025" s="3" t="s">
        <v>122</v>
      </c>
      <c r="O2025" s="9" t="s">
        <v>123</v>
      </c>
      <c r="P2025" s="2">
        <f>+Precio_diario_frutas[[#This Row],[Precio promedio ponderado]]/Q2025</f>
        <v>453.125</v>
      </c>
      <c r="Q2025" s="2">
        <f>+VLOOKUP(Precio_diario_frutas[[#This Row],[Unidad de comercialización]],Codigos_kg[],2,0)</f>
        <v>16</v>
      </c>
    </row>
    <row r="2026" spans="1:17" x14ac:dyDescent="0.35">
      <c r="A2026" s="8" t="s">
        <v>166</v>
      </c>
      <c r="B2026" s="3" t="str">
        <f>+VLOOKUP(A2026,Codigos_mercados_mayoristas[],2,0)</f>
        <v>Ñuble</v>
      </c>
      <c r="C2026" s="12">
        <v>44153</v>
      </c>
      <c r="D2026" s="3">
        <f>+VLOOKUP(A2026,Codigos_mercados_mayoristas[],3,0)</f>
        <v>16</v>
      </c>
      <c r="E2026" s="3"/>
      <c r="F2026" s="3" t="str">
        <f>+VLOOKUP(G2026,Codigos_class_frutas[],2,0)</f>
        <v>Cítricos</v>
      </c>
      <c r="G2026" s="3" t="s">
        <v>214</v>
      </c>
      <c r="H2026" s="3" t="s">
        <v>12</v>
      </c>
      <c r="I2026" s="3" t="s">
        <v>271</v>
      </c>
      <c r="J2026" s="2">
        <v>160</v>
      </c>
      <c r="K2026" s="2">
        <v>8000</v>
      </c>
      <c r="L2026" s="2">
        <v>7500</v>
      </c>
      <c r="M2026" s="2">
        <v>7750</v>
      </c>
      <c r="N2026" s="3" t="s">
        <v>122</v>
      </c>
      <c r="O2026" s="9" t="s">
        <v>155</v>
      </c>
      <c r="P2026" s="2">
        <f>+Precio_diario_frutas[[#This Row],[Precio promedio ponderado]]/Q2026</f>
        <v>484.375</v>
      </c>
      <c r="Q2026" s="2">
        <f>+VLOOKUP(Precio_diario_frutas[[#This Row],[Unidad de comercialización]],Codigos_kg[],2,0)</f>
        <v>16</v>
      </c>
    </row>
    <row r="2027" spans="1:17" x14ac:dyDescent="0.35">
      <c r="A2027" s="8" t="s">
        <v>166</v>
      </c>
      <c r="B2027" s="3" t="str">
        <f>+VLOOKUP(A2027,Codigos_mercados_mayoristas[],2,0)</f>
        <v>Ñuble</v>
      </c>
      <c r="C2027" s="12">
        <v>44153</v>
      </c>
      <c r="D2027" s="3">
        <f>+VLOOKUP(A2027,Codigos_mercados_mayoristas[],3,0)</f>
        <v>16</v>
      </c>
      <c r="E2027" s="3"/>
      <c r="F2027" s="3" t="str">
        <f>+VLOOKUP(G2027,Codigos_class_frutas[],2,0)</f>
        <v>Cítricos</v>
      </c>
      <c r="G2027" s="3" t="s">
        <v>214</v>
      </c>
      <c r="H2027" s="3" t="s">
        <v>12</v>
      </c>
      <c r="I2027" s="3" t="s">
        <v>216</v>
      </c>
      <c r="J2027" s="2">
        <v>120</v>
      </c>
      <c r="K2027" s="2">
        <v>6500</v>
      </c>
      <c r="L2027" s="2">
        <v>6000</v>
      </c>
      <c r="M2027" s="2">
        <v>6250</v>
      </c>
      <c r="N2027" s="3" t="s">
        <v>122</v>
      </c>
      <c r="O2027" s="9" t="s">
        <v>123</v>
      </c>
      <c r="P2027" s="2">
        <f>+Precio_diario_frutas[[#This Row],[Precio promedio ponderado]]/Q2027</f>
        <v>390.625</v>
      </c>
      <c r="Q2027" s="2">
        <f>+VLOOKUP(Precio_diario_frutas[[#This Row],[Unidad de comercialización]],Codigos_kg[],2,0)</f>
        <v>16</v>
      </c>
    </row>
    <row r="2028" spans="1:17" x14ac:dyDescent="0.35">
      <c r="A2028" s="8" t="s">
        <v>166</v>
      </c>
      <c r="B2028" s="3" t="str">
        <f>+VLOOKUP(A2028,Codigos_mercados_mayoristas[],2,0)</f>
        <v>Ñuble</v>
      </c>
      <c r="C2028" s="12">
        <v>44153</v>
      </c>
      <c r="D2028" s="3">
        <f>+VLOOKUP(A2028,Codigos_mercados_mayoristas[],3,0)</f>
        <v>16</v>
      </c>
      <c r="E2028" s="3"/>
      <c r="F2028" s="3" t="str">
        <f>+VLOOKUP(G2028,Codigos_class_frutas[],2,0)</f>
        <v>Frutos de pepita</v>
      </c>
      <c r="G2028" s="3" t="s">
        <v>231</v>
      </c>
      <c r="H2028" s="3" t="s">
        <v>232</v>
      </c>
      <c r="I2028" s="3" t="s">
        <v>200</v>
      </c>
      <c r="J2028" s="2">
        <v>160</v>
      </c>
      <c r="K2028" s="2">
        <v>14000</v>
      </c>
      <c r="L2028" s="2">
        <v>13000</v>
      </c>
      <c r="M2028" s="2">
        <v>13500</v>
      </c>
      <c r="N2028" s="3" t="s">
        <v>233</v>
      </c>
      <c r="O2028" s="9" t="s">
        <v>252</v>
      </c>
      <c r="P2028" s="2">
        <f>+Precio_diario_frutas[[#This Row],[Precio promedio ponderado]]/Q2028</f>
        <v>843.75</v>
      </c>
      <c r="Q2028" s="2">
        <f>+VLOOKUP(Precio_diario_frutas[[#This Row],[Unidad de comercialización]],Codigos_kg[],2,0)</f>
        <v>16</v>
      </c>
    </row>
    <row r="2029" spans="1:17" x14ac:dyDescent="0.35">
      <c r="A2029" s="8" t="s">
        <v>166</v>
      </c>
      <c r="B2029" s="3" t="str">
        <f>+VLOOKUP(A2029,Codigos_mercados_mayoristas[],2,0)</f>
        <v>Ñuble</v>
      </c>
      <c r="C2029" s="12">
        <v>44153</v>
      </c>
      <c r="D2029" s="3">
        <f>+VLOOKUP(A2029,Codigos_mercados_mayoristas[],3,0)</f>
        <v>16</v>
      </c>
      <c r="E2029" s="3"/>
      <c r="F2029" s="3" t="str">
        <f>+VLOOKUP(G2029,Codigos_class_frutas[],2,0)</f>
        <v>Frutos de pepita</v>
      </c>
      <c r="G2029" s="3" t="s">
        <v>231</v>
      </c>
      <c r="H2029" s="3" t="s">
        <v>232</v>
      </c>
      <c r="I2029" s="3" t="s">
        <v>19</v>
      </c>
      <c r="J2029" s="2">
        <v>120</v>
      </c>
      <c r="K2029" s="2">
        <v>12000</v>
      </c>
      <c r="L2029" s="2">
        <v>11000</v>
      </c>
      <c r="M2029" s="2">
        <v>11500</v>
      </c>
      <c r="N2029" s="3" t="s">
        <v>233</v>
      </c>
      <c r="O2029" s="9" t="s">
        <v>252</v>
      </c>
      <c r="P2029" s="2">
        <f>+Precio_diario_frutas[[#This Row],[Precio promedio ponderado]]/Q2029</f>
        <v>718.75</v>
      </c>
      <c r="Q2029" s="2">
        <f>+VLOOKUP(Precio_diario_frutas[[#This Row],[Unidad de comercialización]],Codigos_kg[],2,0)</f>
        <v>16</v>
      </c>
    </row>
    <row r="2030" spans="1:17" x14ac:dyDescent="0.35">
      <c r="A2030" s="8" t="s">
        <v>166</v>
      </c>
      <c r="B2030" s="3" t="str">
        <f>+VLOOKUP(A2030,Codigos_mercados_mayoristas[],2,0)</f>
        <v>Ñuble</v>
      </c>
      <c r="C2030" s="12">
        <v>44153</v>
      </c>
      <c r="D2030" s="3">
        <f>+VLOOKUP(A2030,Codigos_mercados_mayoristas[],3,0)</f>
        <v>16</v>
      </c>
      <c r="E2030" s="3"/>
      <c r="F2030" s="3" t="str">
        <f>+VLOOKUP(G2030,Codigos_class_frutas[],2,0)</f>
        <v>Frutos de pepita</v>
      </c>
      <c r="G2030" s="3" t="s">
        <v>231</v>
      </c>
      <c r="H2030" s="3" t="s">
        <v>236</v>
      </c>
      <c r="I2030" s="3" t="s">
        <v>19</v>
      </c>
      <c r="J2030" s="2">
        <v>120</v>
      </c>
      <c r="K2030" s="2">
        <v>9000</v>
      </c>
      <c r="L2030" s="2">
        <v>8500</v>
      </c>
      <c r="M2030" s="2">
        <v>8750</v>
      </c>
      <c r="N2030" s="3" t="s">
        <v>233</v>
      </c>
      <c r="O2030" s="9" t="s">
        <v>252</v>
      </c>
      <c r="P2030" s="2">
        <f>+Precio_diario_frutas[[#This Row],[Precio promedio ponderado]]/Q2030</f>
        <v>546.875</v>
      </c>
      <c r="Q2030" s="2">
        <f>+VLOOKUP(Precio_diario_frutas[[#This Row],[Unidad de comercialización]],Codigos_kg[],2,0)</f>
        <v>16</v>
      </c>
    </row>
    <row r="2031" spans="1:17" x14ac:dyDescent="0.35">
      <c r="A2031" s="8" t="s">
        <v>166</v>
      </c>
      <c r="B2031" s="3" t="str">
        <f>+VLOOKUP(A2031,Codigos_mercados_mayoristas[],2,0)</f>
        <v>Ñuble</v>
      </c>
      <c r="C2031" s="12">
        <v>44153</v>
      </c>
      <c r="D2031" s="3">
        <f>+VLOOKUP(A2031,Codigos_mercados_mayoristas[],3,0)</f>
        <v>16</v>
      </c>
      <c r="E2031" s="3"/>
      <c r="F2031" s="3" t="str">
        <f>+VLOOKUP(G2031,Codigos_class_frutas[],2,0)</f>
        <v>Frutos de pepita</v>
      </c>
      <c r="G2031" s="3" t="s">
        <v>231</v>
      </c>
      <c r="H2031" s="3" t="s">
        <v>236</v>
      </c>
      <c r="I2031" s="3" t="s">
        <v>13</v>
      </c>
      <c r="J2031" s="2">
        <v>60</v>
      </c>
      <c r="K2031" s="2">
        <v>8000</v>
      </c>
      <c r="L2031" s="2">
        <v>8000</v>
      </c>
      <c r="M2031" s="2">
        <v>8000</v>
      </c>
      <c r="N2031" s="3" t="s">
        <v>233</v>
      </c>
      <c r="O2031" s="9" t="s">
        <v>252</v>
      </c>
      <c r="P2031" s="2">
        <f>+Precio_diario_frutas[[#This Row],[Precio promedio ponderado]]/Q2031</f>
        <v>500</v>
      </c>
      <c r="Q2031" s="2">
        <f>+VLOOKUP(Precio_diario_frutas[[#This Row],[Unidad de comercialización]],Codigos_kg[],2,0)</f>
        <v>16</v>
      </c>
    </row>
    <row r="2032" spans="1:17" x14ac:dyDescent="0.35">
      <c r="A2032" s="8" t="s">
        <v>166</v>
      </c>
      <c r="B2032" s="3" t="str">
        <f>+VLOOKUP(A2032,Codigos_mercados_mayoristas[],2,0)</f>
        <v>Ñuble</v>
      </c>
      <c r="C2032" s="12">
        <v>44153</v>
      </c>
      <c r="D2032" s="3">
        <f>+VLOOKUP(A2032,Codigos_mercados_mayoristas[],3,0)</f>
        <v>16</v>
      </c>
      <c r="E2032" s="3"/>
      <c r="F2032" s="3" t="str">
        <f>+VLOOKUP(G2032,Codigos_class_frutas[],2,0)</f>
        <v>Oleaginosos</v>
      </c>
      <c r="G2032" s="3" t="s">
        <v>225</v>
      </c>
      <c r="H2032" s="3" t="s">
        <v>226</v>
      </c>
      <c r="I2032" s="3" t="s">
        <v>19</v>
      </c>
      <c r="J2032" s="2">
        <v>120</v>
      </c>
      <c r="K2032" s="2">
        <v>3600</v>
      </c>
      <c r="L2032" s="2">
        <v>3500</v>
      </c>
      <c r="M2032" s="2">
        <v>3550</v>
      </c>
      <c r="N2032" s="3" t="s">
        <v>227</v>
      </c>
      <c r="O2032" s="9" t="s">
        <v>63</v>
      </c>
      <c r="P2032" s="2">
        <f>+Precio_diario_frutas[[#This Row],[Precio promedio ponderado]]/Q2032</f>
        <v>236.66666666666666</v>
      </c>
      <c r="Q2032" s="2">
        <f>+VLOOKUP(Precio_diario_frutas[[#This Row],[Unidad de comercialización]],Codigos_kg[],2,0)</f>
        <v>15</v>
      </c>
    </row>
    <row r="2033" spans="1:17" x14ac:dyDescent="0.35">
      <c r="A2033" s="8" t="s">
        <v>166</v>
      </c>
      <c r="B2033" s="3" t="str">
        <f>+VLOOKUP(A2033,Codigos_mercados_mayoristas[],2,0)</f>
        <v>Ñuble</v>
      </c>
      <c r="C2033" s="12">
        <v>44153</v>
      </c>
      <c r="D2033" s="3">
        <f>+VLOOKUP(A2033,Codigos_mercados_mayoristas[],3,0)</f>
        <v>16</v>
      </c>
      <c r="E2033" s="3"/>
      <c r="F2033" s="3" t="str">
        <f>+VLOOKUP(G2033,Codigos_class_frutas[],2,0)</f>
        <v>Oleaginosos</v>
      </c>
      <c r="G2033" s="3" t="s">
        <v>225</v>
      </c>
      <c r="H2033" s="3" t="s">
        <v>226</v>
      </c>
      <c r="I2033" s="3" t="s">
        <v>13</v>
      </c>
      <c r="J2033" s="2">
        <v>120</v>
      </c>
      <c r="K2033" s="2">
        <v>3300</v>
      </c>
      <c r="L2033" s="2">
        <v>3200</v>
      </c>
      <c r="M2033" s="2">
        <v>3250</v>
      </c>
      <c r="N2033" s="3" t="s">
        <v>227</v>
      </c>
      <c r="O2033" s="9" t="s">
        <v>63</v>
      </c>
      <c r="P2033" s="2">
        <f>+Precio_diario_frutas[[#This Row],[Precio promedio ponderado]]/Q2033</f>
        <v>216.66666666666666</v>
      </c>
      <c r="Q2033" s="2">
        <f>+VLOOKUP(Precio_diario_frutas[[#This Row],[Unidad de comercialización]],Codigos_kg[],2,0)</f>
        <v>15</v>
      </c>
    </row>
    <row r="2034" spans="1:17" x14ac:dyDescent="0.35">
      <c r="A2034" s="8" t="s">
        <v>166</v>
      </c>
      <c r="B2034" s="3" t="str">
        <f>+VLOOKUP(A2034,Codigos_mercados_mayoristas[],2,0)</f>
        <v>Ñuble</v>
      </c>
      <c r="C2034" s="12">
        <v>44153</v>
      </c>
      <c r="D2034" s="3">
        <f>+VLOOKUP(A2034,Codigos_mercados_mayoristas[],3,0)</f>
        <v>16</v>
      </c>
      <c r="E2034" s="3"/>
      <c r="F2034" s="3" t="str">
        <f>+VLOOKUP(G2034,Codigos_class_frutas[],2,0)</f>
        <v>Frutos de pepita</v>
      </c>
      <c r="G2034" s="3" t="s">
        <v>242</v>
      </c>
      <c r="H2034" s="3" t="s">
        <v>243</v>
      </c>
      <c r="I2034" s="3" t="s">
        <v>19</v>
      </c>
      <c r="J2034" s="2">
        <v>80</v>
      </c>
      <c r="K2034" s="2">
        <v>14000</v>
      </c>
      <c r="L2034" s="2">
        <v>13000</v>
      </c>
      <c r="M2034" s="2">
        <v>13500</v>
      </c>
      <c r="N2034" s="3" t="s">
        <v>233</v>
      </c>
      <c r="O2034" s="9" t="s">
        <v>252</v>
      </c>
      <c r="P2034" s="2">
        <f>+Precio_diario_frutas[[#This Row],[Precio promedio ponderado]]/Q2034</f>
        <v>843.75</v>
      </c>
      <c r="Q2034" s="2">
        <f>+VLOOKUP(Precio_diario_frutas[[#This Row],[Unidad de comercialización]],Codigos_kg[],2,0)</f>
        <v>16</v>
      </c>
    </row>
    <row r="2035" spans="1:17" x14ac:dyDescent="0.35">
      <c r="A2035" s="8" t="s">
        <v>166</v>
      </c>
      <c r="B2035" s="3" t="str">
        <f>+VLOOKUP(A2035,Codigos_mercados_mayoristas[],2,0)</f>
        <v>Ñuble</v>
      </c>
      <c r="C2035" s="12">
        <v>44153</v>
      </c>
      <c r="D2035" s="3">
        <f>+VLOOKUP(A2035,Codigos_mercados_mayoristas[],3,0)</f>
        <v>16</v>
      </c>
      <c r="E2035" s="3"/>
      <c r="F2035" s="3" t="str">
        <f>+VLOOKUP(G2035,Codigos_class_frutas[],2,0)</f>
        <v>Frutos de pepita</v>
      </c>
      <c r="G2035" s="3" t="s">
        <v>242</v>
      </c>
      <c r="H2035" s="3" t="s">
        <v>243</v>
      </c>
      <c r="I2035" s="3" t="s">
        <v>13</v>
      </c>
      <c r="J2035" s="2">
        <v>30</v>
      </c>
      <c r="K2035" s="2">
        <v>12000</v>
      </c>
      <c r="L2035" s="2">
        <v>12000</v>
      </c>
      <c r="M2035" s="2">
        <v>12000</v>
      </c>
      <c r="N2035" s="3" t="s">
        <v>233</v>
      </c>
      <c r="O2035" s="9" t="s">
        <v>252</v>
      </c>
      <c r="P2035" s="2">
        <f>+Precio_diario_frutas[[#This Row],[Precio promedio ponderado]]/Q2035</f>
        <v>750</v>
      </c>
      <c r="Q2035" s="2">
        <f>+VLOOKUP(Precio_diario_frutas[[#This Row],[Unidad de comercialización]],Codigos_kg[],2,0)</f>
        <v>16</v>
      </c>
    </row>
    <row r="2036" spans="1:17" x14ac:dyDescent="0.35">
      <c r="A2036" s="8" t="s">
        <v>166</v>
      </c>
      <c r="B2036" s="3" t="str">
        <f>+VLOOKUP(A2036,Codigos_mercados_mayoristas[],2,0)</f>
        <v>Ñuble</v>
      </c>
      <c r="C2036" s="12">
        <v>44153</v>
      </c>
      <c r="D2036" s="3">
        <f>+VLOOKUP(A2036,Codigos_mercados_mayoristas[],3,0)</f>
        <v>16</v>
      </c>
      <c r="E2036" s="3"/>
      <c r="F2036" s="3" t="str">
        <f>+VLOOKUP(G2036,Codigos_class_frutas[],2,0)</f>
        <v>Tropicales y subtropicales</v>
      </c>
      <c r="G2036" s="3" t="s">
        <v>198</v>
      </c>
      <c r="H2036" s="3" t="s">
        <v>246</v>
      </c>
      <c r="I2036" s="3" t="s">
        <v>13</v>
      </c>
      <c r="J2036" s="2">
        <v>60</v>
      </c>
      <c r="K2036" s="2">
        <v>21000</v>
      </c>
      <c r="L2036" s="2">
        <v>20000</v>
      </c>
      <c r="M2036" s="2">
        <v>20500</v>
      </c>
      <c r="N2036" s="3" t="s">
        <v>202</v>
      </c>
      <c r="O2036" s="9" t="s">
        <v>206</v>
      </c>
      <c r="P2036" s="2">
        <f>+Precio_diario_frutas[[#This Row],[Precio promedio ponderado]]/Q2036</f>
        <v>1464.2857142857142</v>
      </c>
      <c r="Q2036" s="2">
        <f>+VLOOKUP(Precio_diario_frutas[[#This Row],[Unidad de comercialización]],Codigos_kg[],2,0)</f>
        <v>14</v>
      </c>
    </row>
    <row r="2037" spans="1:17" x14ac:dyDescent="0.35">
      <c r="A2037" s="8" t="s">
        <v>166</v>
      </c>
      <c r="B2037" s="3" t="str">
        <f>+VLOOKUP(A2037,Codigos_mercados_mayoristas[],2,0)</f>
        <v>Ñuble</v>
      </c>
      <c r="C2037" s="12">
        <v>44153</v>
      </c>
      <c r="D2037" s="3">
        <f>+VLOOKUP(A2037,Codigos_mercados_mayoristas[],3,0)</f>
        <v>16</v>
      </c>
      <c r="E2037" s="3"/>
      <c r="F2037" s="3" t="str">
        <f>+VLOOKUP(G2037,Codigos_class_frutas[],2,0)</f>
        <v>Tropicales y subtropicales</v>
      </c>
      <c r="G2037" s="3" t="s">
        <v>204</v>
      </c>
      <c r="H2037" s="3" t="s">
        <v>12</v>
      </c>
      <c r="I2037" s="3" t="s">
        <v>205</v>
      </c>
      <c r="J2037" s="2">
        <v>80</v>
      </c>
      <c r="K2037" s="2">
        <v>17000</v>
      </c>
      <c r="L2037" s="2">
        <v>17000</v>
      </c>
      <c r="M2037" s="2">
        <v>17000</v>
      </c>
      <c r="N2037" s="3" t="s">
        <v>147</v>
      </c>
      <c r="O2037" s="9" t="s">
        <v>206</v>
      </c>
      <c r="P2037" s="2">
        <f>+Precio_diario_frutas[[#This Row],[Precio promedio ponderado]]/Q2037</f>
        <v>850</v>
      </c>
      <c r="Q2037" s="2">
        <f>+VLOOKUP(Precio_diario_frutas[[#This Row],[Unidad de comercialización]],Codigos_kg[],2,0)</f>
        <v>20</v>
      </c>
    </row>
    <row r="2038" spans="1:17" x14ac:dyDescent="0.35">
      <c r="A2038" s="8" t="s">
        <v>166</v>
      </c>
      <c r="B2038" s="11" t="str">
        <f>+VLOOKUP(A2038,Codigos_mercados_mayoristas[],2,0)</f>
        <v>Ñuble</v>
      </c>
      <c r="C2038" s="12">
        <v>44153</v>
      </c>
      <c r="D2038" s="11">
        <f>+VLOOKUP(A2038,Codigos_mercados_mayoristas[],3,0)</f>
        <v>16</v>
      </c>
      <c r="E2038" s="11"/>
      <c r="F2038" s="11" t="str">
        <f>+VLOOKUP(G2038,Codigos_class_frutas[],2,0)</f>
        <v>Tropicales y subtropicales</v>
      </c>
      <c r="G2038" s="11" t="s">
        <v>204</v>
      </c>
      <c r="H2038" s="11" t="s">
        <v>12</v>
      </c>
      <c r="I2038" s="11" t="s">
        <v>255</v>
      </c>
      <c r="J2038" s="13">
        <v>300</v>
      </c>
      <c r="K2038" s="13">
        <v>19000</v>
      </c>
      <c r="L2038" s="13">
        <v>18000</v>
      </c>
      <c r="M2038" s="13">
        <v>18500</v>
      </c>
      <c r="N2038" s="11" t="s">
        <v>147</v>
      </c>
      <c r="O2038" s="14" t="s">
        <v>206</v>
      </c>
      <c r="P2038" s="2">
        <f>+Precio_diario_frutas[[#This Row],[Precio promedio ponderado]]/Q2038</f>
        <v>925</v>
      </c>
      <c r="Q2038" s="2">
        <f>+VLOOKUP(Precio_diario_frutas[[#This Row],[Unidad de comercialización]],Codigos_kg[],2,0)</f>
        <v>20</v>
      </c>
    </row>
    <row r="2039" spans="1:17" x14ac:dyDescent="0.35">
      <c r="A2039" s="8" t="s">
        <v>10</v>
      </c>
      <c r="B2039" s="3" t="str">
        <f>+VLOOKUP(A2039,Codigos_mercados_mayoristas[],2,0)</f>
        <v>Arica y Parinacota</v>
      </c>
      <c r="C2039" s="12">
        <v>44153</v>
      </c>
      <c r="D2039" s="3">
        <f>+VLOOKUP(A2039,Codigos_mercados_mayoristas[],3,0)</f>
        <v>15</v>
      </c>
      <c r="E2039" s="3"/>
      <c r="F2039" s="3" t="str">
        <f>+VLOOKUP(G2039,Codigos_class_frutas[],2,0)</f>
        <v>Frutos de hueso (carozo)</v>
      </c>
      <c r="G2039" s="3" t="s">
        <v>281</v>
      </c>
      <c r="H2039" s="3" t="s">
        <v>282</v>
      </c>
      <c r="I2039" s="3" t="s">
        <v>19</v>
      </c>
      <c r="J2039" s="2">
        <v>200</v>
      </c>
      <c r="K2039" s="2">
        <v>15000</v>
      </c>
      <c r="L2039" s="2">
        <v>14000</v>
      </c>
      <c r="M2039" s="2">
        <v>14500</v>
      </c>
      <c r="N2039" s="3" t="s">
        <v>283</v>
      </c>
      <c r="O2039" s="9" t="s">
        <v>123</v>
      </c>
      <c r="P2039" s="2">
        <f>+Precio_diario_frutas[[#This Row],[Precio promedio ponderado]]/Q2039</f>
        <v>2900</v>
      </c>
      <c r="Q2039" s="2">
        <f>+VLOOKUP(Precio_diario_frutas[[#This Row],[Unidad de comercialización]],Codigos_kg[],2,0)</f>
        <v>5</v>
      </c>
    </row>
    <row r="2040" spans="1:17" x14ac:dyDescent="0.35">
      <c r="A2040" s="8" t="s">
        <v>10</v>
      </c>
      <c r="B2040" s="3" t="str">
        <f>+VLOOKUP(A2040,Codigos_mercados_mayoristas[],2,0)</f>
        <v>Arica y Parinacota</v>
      </c>
      <c r="C2040" s="12">
        <v>44153</v>
      </c>
      <c r="D2040" s="3">
        <f>+VLOOKUP(A2040,Codigos_mercados_mayoristas[],3,0)</f>
        <v>15</v>
      </c>
      <c r="E2040" s="3"/>
      <c r="F2040" s="3" t="str">
        <f>+VLOOKUP(G2040,Codigos_class_frutas[],2,0)</f>
        <v>Otros</v>
      </c>
      <c r="G2040" s="3" t="s">
        <v>209</v>
      </c>
      <c r="H2040" s="3" t="s">
        <v>210</v>
      </c>
      <c r="I2040" s="3" t="s">
        <v>19</v>
      </c>
      <c r="J2040" s="2">
        <v>160</v>
      </c>
      <c r="K2040" s="2">
        <v>20000</v>
      </c>
      <c r="L2040" s="2">
        <v>19000</v>
      </c>
      <c r="M2040" s="2">
        <v>19500</v>
      </c>
      <c r="N2040" s="3" t="s">
        <v>184</v>
      </c>
      <c r="O2040" s="9" t="s">
        <v>45</v>
      </c>
      <c r="P2040" s="2">
        <f>+Precio_diario_frutas[[#This Row],[Precio promedio ponderado]]/Q2040</f>
        <v>1500</v>
      </c>
      <c r="Q2040" s="2">
        <f>+VLOOKUP(Precio_diario_frutas[[#This Row],[Unidad de comercialización]],Codigos_kg[],2,0)</f>
        <v>13</v>
      </c>
    </row>
    <row r="2041" spans="1:17" x14ac:dyDescent="0.35">
      <c r="A2041" s="8" t="s">
        <v>10</v>
      </c>
      <c r="B2041" s="3" t="str">
        <f>+VLOOKUP(A2041,Codigos_mercados_mayoristas[],2,0)</f>
        <v>Arica y Parinacota</v>
      </c>
      <c r="C2041" s="12">
        <v>44153</v>
      </c>
      <c r="D2041" s="3">
        <f>+VLOOKUP(A2041,Codigos_mercados_mayoristas[],3,0)</f>
        <v>15</v>
      </c>
      <c r="E2041" s="3"/>
      <c r="F2041" s="3" t="str">
        <f>+VLOOKUP(G2041,Codigos_class_frutas[],2,0)</f>
        <v>Frutos de hueso (carozo)</v>
      </c>
      <c r="G2041" s="3" t="s">
        <v>669</v>
      </c>
      <c r="H2041" s="3" t="s">
        <v>670</v>
      </c>
      <c r="I2041" s="3" t="s">
        <v>19</v>
      </c>
      <c r="J2041" s="2">
        <v>200</v>
      </c>
      <c r="K2041" s="2">
        <v>29000</v>
      </c>
      <c r="L2041" s="2">
        <v>28000</v>
      </c>
      <c r="M2041" s="2">
        <v>28500</v>
      </c>
      <c r="N2041" s="3" t="s">
        <v>59</v>
      </c>
      <c r="O2041" s="9" t="s">
        <v>114</v>
      </c>
      <c r="P2041" s="2">
        <f>+Precio_diario_frutas[[#This Row],[Precio promedio ponderado]]/Q2041</f>
        <v>1583.3333333333333</v>
      </c>
      <c r="Q2041" s="2">
        <f>+VLOOKUP(Precio_diario_frutas[[#This Row],[Unidad de comercialización]],Codigos_kg[],2,0)</f>
        <v>18</v>
      </c>
    </row>
    <row r="2042" spans="1:17" x14ac:dyDescent="0.35">
      <c r="A2042" s="8" t="s">
        <v>10</v>
      </c>
      <c r="B2042" s="3" t="str">
        <f>+VLOOKUP(A2042,Codigos_mercados_mayoristas[],2,0)</f>
        <v>Arica y Parinacota</v>
      </c>
      <c r="C2042" s="12">
        <v>44153</v>
      </c>
      <c r="D2042" s="3">
        <f>+VLOOKUP(A2042,Codigos_mercados_mayoristas[],3,0)</f>
        <v>15</v>
      </c>
      <c r="E2042" s="3"/>
      <c r="F2042" s="3" t="str">
        <f>+VLOOKUP(G2042,Codigos_class_frutas[],2,0)</f>
        <v>Frutos de hueso (carozo)</v>
      </c>
      <c r="G2042" s="3" t="s">
        <v>669</v>
      </c>
      <c r="H2042" s="3" t="s">
        <v>670</v>
      </c>
      <c r="I2042" s="3" t="s">
        <v>19</v>
      </c>
      <c r="J2042" s="2">
        <v>140</v>
      </c>
      <c r="K2042" s="2">
        <v>30000</v>
      </c>
      <c r="L2042" s="2">
        <v>29000</v>
      </c>
      <c r="M2042" s="2">
        <v>29500</v>
      </c>
      <c r="N2042" s="3" t="s">
        <v>56</v>
      </c>
      <c r="O2042" s="9" t="s">
        <v>114</v>
      </c>
      <c r="P2042" s="2">
        <f>+Precio_diario_frutas[[#This Row],[Precio promedio ponderado]]/Q2042</f>
        <v>1638.8888888888889</v>
      </c>
      <c r="Q2042" s="2">
        <f>+VLOOKUP(Precio_diario_frutas[[#This Row],[Unidad de comercialización]],Codigos_kg[],2,0)</f>
        <v>18</v>
      </c>
    </row>
    <row r="2043" spans="1:17" x14ac:dyDescent="0.35">
      <c r="A2043" s="8" t="s">
        <v>10</v>
      </c>
      <c r="B2043" s="3" t="str">
        <f>+VLOOKUP(A2043,Codigos_mercados_mayoristas[],2,0)</f>
        <v>Arica y Parinacota</v>
      </c>
      <c r="C2043" s="12">
        <v>44153</v>
      </c>
      <c r="D2043" s="3">
        <f>+VLOOKUP(A2043,Codigos_mercados_mayoristas[],3,0)</f>
        <v>15</v>
      </c>
      <c r="E2043" s="3"/>
      <c r="F2043" s="3" t="str">
        <f>+VLOOKUP(G2043,Codigos_class_frutas[],2,0)</f>
        <v>Cítricos</v>
      </c>
      <c r="G2043" s="3" t="s">
        <v>214</v>
      </c>
      <c r="H2043" s="3" t="s">
        <v>12</v>
      </c>
      <c r="I2043" s="3" t="s">
        <v>216</v>
      </c>
      <c r="J2043" s="2">
        <v>300</v>
      </c>
      <c r="K2043" s="2">
        <v>15000</v>
      </c>
      <c r="L2043" s="2">
        <v>14000</v>
      </c>
      <c r="M2043" s="2">
        <v>14500</v>
      </c>
      <c r="N2043" s="3" t="s">
        <v>147</v>
      </c>
      <c r="O2043" s="9" t="s">
        <v>114</v>
      </c>
      <c r="P2043" s="2">
        <f>+Precio_diario_frutas[[#This Row],[Precio promedio ponderado]]/Q2043</f>
        <v>725</v>
      </c>
      <c r="Q2043" s="2">
        <f>+VLOOKUP(Precio_diario_frutas[[#This Row],[Unidad de comercialización]],Codigos_kg[],2,0)</f>
        <v>20</v>
      </c>
    </row>
    <row r="2044" spans="1:17" x14ac:dyDescent="0.35">
      <c r="A2044" s="8" t="s">
        <v>10</v>
      </c>
      <c r="B2044" s="3" t="str">
        <f>+VLOOKUP(A2044,Codigos_mercados_mayoristas[],2,0)</f>
        <v>Arica y Parinacota</v>
      </c>
      <c r="C2044" s="12">
        <v>44153</v>
      </c>
      <c r="D2044" s="3">
        <f>+VLOOKUP(A2044,Codigos_mercados_mayoristas[],3,0)</f>
        <v>15</v>
      </c>
      <c r="E2044" s="3"/>
      <c r="F2044" s="3" t="str">
        <f>+VLOOKUP(G2044,Codigos_class_frutas[],2,0)</f>
        <v>Cítricos</v>
      </c>
      <c r="G2044" s="3" t="s">
        <v>218</v>
      </c>
      <c r="H2044" s="3" t="s">
        <v>219</v>
      </c>
      <c r="I2044" s="3" t="s">
        <v>13</v>
      </c>
      <c r="J2044" s="2">
        <v>200</v>
      </c>
      <c r="K2044" s="2">
        <v>20000</v>
      </c>
      <c r="L2044" s="2">
        <v>19000</v>
      </c>
      <c r="M2044" s="2">
        <v>19500</v>
      </c>
      <c r="N2044" s="3" t="s">
        <v>147</v>
      </c>
      <c r="O2044" s="9" t="s">
        <v>114</v>
      </c>
      <c r="P2044" s="2">
        <f>+Precio_diario_frutas[[#This Row],[Precio promedio ponderado]]/Q2044</f>
        <v>975</v>
      </c>
      <c r="Q2044" s="2">
        <f>+VLOOKUP(Precio_diario_frutas[[#This Row],[Unidad de comercialización]],Codigos_kg[],2,0)</f>
        <v>20</v>
      </c>
    </row>
    <row r="2045" spans="1:17" x14ac:dyDescent="0.35">
      <c r="A2045" s="8" t="s">
        <v>10</v>
      </c>
      <c r="B2045" s="3" t="str">
        <f>+VLOOKUP(A2045,Codigos_mercados_mayoristas[],2,0)</f>
        <v>Arica y Parinacota</v>
      </c>
      <c r="C2045" s="12">
        <v>44153</v>
      </c>
      <c r="D2045" s="3">
        <f>+VLOOKUP(A2045,Codigos_mercados_mayoristas[],3,0)</f>
        <v>15</v>
      </c>
      <c r="E2045" s="3"/>
      <c r="F2045" s="3" t="str">
        <f>+VLOOKUP(G2045,Codigos_class_frutas[],2,0)</f>
        <v>Cítricos</v>
      </c>
      <c r="G2045" s="3" t="s">
        <v>218</v>
      </c>
      <c r="H2045" s="3" t="s">
        <v>219</v>
      </c>
      <c r="I2045" s="3" t="s">
        <v>16</v>
      </c>
      <c r="J2045" s="2">
        <v>170</v>
      </c>
      <c r="K2045" s="2">
        <v>16000</v>
      </c>
      <c r="L2045" s="2">
        <v>15000</v>
      </c>
      <c r="M2045" s="2">
        <v>15500</v>
      </c>
      <c r="N2045" s="3" t="s">
        <v>147</v>
      </c>
      <c r="O2045" s="9" t="s">
        <v>114</v>
      </c>
      <c r="P2045" s="2">
        <f>+Precio_diario_frutas[[#This Row],[Precio promedio ponderado]]/Q2045</f>
        <v>775</v>
      </c>
      <c r="Q2045" s="2">
        <f>+VLOOKUP(Precio_diario_frutas[[#This Row],[Unidad de comercialización]],Codigos_kg[],2,0)</f>
        <v>20</v>
      </c>
    </row>
    <row r="2046" spans="1:17" x14ac:dyDescent="0.35">
      <c r="A2046" s="8" t="s">
        <v>10</v>
      </c>
      <c r="B2046" s="3" t="str">
        <f>+VLOOKUP(A2046,Codigos_mercados_mayoristas[],2,0)</f>
        <v>Arica y Parinacota</v>
      </c>
      <c r="C2046" s="12">
        <v>44153</v>
      </c>
      <c r="D2046" s="3">
        <f>+VLOOKUP(A2046,Codigos_mercados_mayoristas[],3,0)</f>
        <v>15</v>
      </c>
      <c r="E2046" s="3"/>
      <c r="F2046" s="3" t="str">
        <f>+VLOOKUP(G2046,Codigos_class_frutas[],2,0)</f>
        <v>Tropicales y subtropicales</v>
      </c>
      <c r="G2046" s="3" t="s">
        <v>229</v>
      </c>
      <c r="H2046" s="3" t="s">
        <v>12</v>
      </c>
      <c r="I2046" s="3" t="s">
        <v>200</v>
      </c>
      <c r="J2046" s="2">
        <v>450</v>
      </c>
      <c r="K2046" s="2">
        <v>5000</v>
      </c>
      <c r="L2046" s="2">
        <v>4500</v>
      </c>
      <c r="M2046" s="2">
        <v>4750</v>
      </c>
      <c r="N2046" s="3" t="s">
        <v>230</v>
      </c>
      <c r="O2046" s="9" t="s">
        <v>34</v>
      </c>
      <c r="P2046" s="2">
        <f>+Precio_diario_frutas[[#This Row],[Precio promedio ponderado]]/Q2046</f>
        <v>1187.5</v>
      </c>
      <c r="Q2046" s="2">
        <f>+VLOOKUP(Precio_diario_frutas[[#This Row],[Unidad de comercialización]],Codigos_kg[],2,0)</f>
        <v>4</v>
      </c>
    </row>
    <row r="2047" spans="1:17" x14ac:dyDescent="0.35">
      <c r="A2047" s="8" t="s">
        <v>10</v>
      </c>
      <c r="B2047" s="3" t="str">
        <f>+VLOOKUP(A2047,Codigos_mercados_mayoristas[],2,0)</f>
        <v>Arica y Parinacota</v>
      </c>
      <c r="C2047" s="12">
        <v>44153</v>
      </c>
      <c r="D2047" s="3">
        <f>+VLOOKUP(A2047,Codigos_mercados_mayoristas[],3,0)</f>
        <v>15</v>
      </c>
      <c r="E2047" s="3"/>
      <c r="F2047" s="3" t="str">
        <f>+VLOOKUP(G2047,Codigos_class_frutas[],2,0)</f>
        <v>Tropicales y subtropicales</v>
      </c>
      <c r="G2047" s="3" t="s">
        <v>229</v>
      </c>
      <c r="H2047" s="3" t="s">
        <v>12</v>
      </c>
      <c r="I2047" s="3" t="s">
        <v>19</v>
      </c>
      <c r="J2047" s="2">
        <v>450</v>
      </c>
      <c r="K2047" s="2">
        <v>5000</v>
      </c>
      <c r="L2047" s="2">
        <v>4500</v>
      </c>
      <c r="M2047" s="2">
        <v>4750</v>
      </c>
      <c r="N2047" s="3" t="s">
        <v>230</v>
      </c>
      <c r="O2047" s="9" t="s">
        <v>34</v>
      </c>
      <c r="P2047" s="2">
        <f>+Precio_diario_frutas[[#This Row],[Precio promedio ponderado]]/Q2047</f>
        <v>1187.5</v>
      </c>
      <c r="Q2047" s="2">
        <f>+VLOOKUP(Precio_diario_frutas[[#This Row],[Unidad de comercialización]],Codigos_kg[],2,0)</f>
        <v>4</v>
      </c>
    </row>
    <row r="2048" spans="1:17" x14ac:dyDescent="0.35">
      <c r="A2048" s="8" t="s">
        <v>10</v>
      </c>
      <c r="B2048" s="3" t="str">
        <f>+VLOOKUP(A2048,Codigos_mercados_mayoristas[],2,0)</f>
        <v>Arica y Parinacota</v>
      </c>
      <c r="C2048" s="12">
        <v>44153</v>
      </c>
      <c r="D2048" s="3">
        <f>+VLOOKUP(A2048,Codigos_mercados_mayoristas[],3,0)</f>
        <v>15</v>
      </c>
      <c r="E2048" s="3"/>
      <c r="F2048" s="3" t="str">
        <f>+VLOOKUP(G2048,Codigos_class_frutas[],2,0)</f>
        <v>Cítricos</v>
      </c>
      <c r="G2048" s="3" t="s">
        <v>221</v>
      </c>
      <c r="H2048" s="3" t="s">
        <v>287</v>
      </c>
      <c r="I2048" s="3" t="s">
        <v>16</v>
      </c>
      <c r="J2048" s="2">
        <v>250</v>
      </c>
      <c r="K2048" s="2">
        <v>1100</v>
      </c>
      <c r="L2048" s="2">
        <v>1000</v>
      </c>
      <c r="M2048" s="2">
        <v>1050</v>
      </c>
      <c r="N2048" s="3" t="s">
        <v>681</v>
      </c>
      <c r="O2048" s="9" t="s">
        <v>114</v>
      </c>
      <c r="P2048" s="2">
        <f>+Precio_diario_frutas[[#This Row],[Precio promedio ponderado]]/Q2048</f>
        <v>52.5</v>
      </c>
      <c r="Q2048" s="2">
        <f>+VLOOKUP(Precio_diario_frutas[[#This Row],[Unidad de comercialización]],Codigos_kg[],2,0)</f>
        <v>20</v>
      </c>
    </row>
    <row r="2049" spans="1:17" x14ac:dyDescent="0.35">
      <c r="A2049" s="8" t="s">
        <v>10</v>
      </c>
      <c r="B2049" s="3" t="str">
        <f>+VLOOKUP(A2049,Codigos_mercados_mayoristas[],2,0)</f>
        <v>Arica y Parinacota</v>
      </c>
      <c r="C2049" s="12">
        <v>44153</v>
      </c>
      <c r="D2049" s="3">
        <f>+VLOOKUP(A2049,Codigos_mercados_mayoristas[],3,0)</f>
        <v>15</v>
      </c>
      <c r="E2049" s="3"/>
      <c r="F2049" s="3" t="str">
        <f>+VLOOKUP(G2049,Codigos_class_frutas[],2,0)</f>
        <v>Oleaginosos</v>
      </c>
      <c r="G2049" s="3" t="s">
        <v>225</v>
      </c>
      <c r="H2049" s="3" t="s">
        <v>226</v>
      </c>
      <c r="I2049" s="3" t="s">
        <v>264</v>
      </c>
      <c r="J2049" s="2">
        <v>140</v>
      </c>
      <c r="K2049" s="2">
        <v>72000</v>
      </c>
      <c r="L2049" s="2">
        <v>71000</v>
      </c>
      <c r="M2049" s="2">
        <v>71500</v>
      </c>
      <c r="N2049" s="3" t="s">
        <v>44</v>
      </c>
      <c r="O2049" s="9" t="s">
        <v>114</v>
      </c>
      <c r="P2049" s="2">
        <f>+Precio_diario_frutas[[#This Row],[Precio promedio ponderado]]/Q2049</f>
        <v>2860</v>
      </c>
      <c r="Q2049" s="2">
        <f>+VLOOKUP(Precio_diario_frutas[[#This Row],[Unidad de comercialización]],Codigos_kg[],2,0)</f>
        <v>25</v>
      </c>
    </row>
    <row r="2050" spans="1:17" x14ac:dyDescent="0.35">
      <c r="A2050" s="8" t="s">
        <v>10</v>
      </c>
      <c r="B2050" s="11" t="str">
        <f>+VLOOKUP(A2050,Codigos_mercados_mayoristas[],2,0)</f>
        <v>Arica y Parinacota</v>
      </c>
      <c r="C2050" s="12">
        <v>44153</v>
      </c>
      <c r="D2050" s="11">
        <f>+VLOOKUP(A2050,Codigos_mercados_mayoristas[],3,0)</f>
        <v>15</v>
      </c>
      <c r="E2050" s="11"/>
      <c r="F2050" s="11" t="str">
        <f>+VLOOKUP(G2050,Codigos_class_frutas[],2,0)</f>
        <v>Oleaginosos</v>
      </c>
      <c r="G2050" s="11" t="s">
        <v>225</v>
      </c>
      <c r="H2050" s="11" t="s">
        <v>226</v>
      </c>
      <c r="I2050" s="11" t="s">
        <v>16</v>
      </c>
      <c r="J2050" s="13">
        <v>120</v>
      </c>
      <c r="K2050" s="13">
        <v>75000</v>
      </c>
      <c r="L2050" s="13">
        <v>74000</v>
      </c>
      <c r="M2050" s="13">
        <v>74500</v>
      </c>
      <c r="N2050" s="11" t="s">
        <v>44</v>
      </c>
      <c r="O2050" s="14" t="s">
        <v>114</v>
      </c>
      <c r="P2050" s="2">
        <f>+Precio_diario_frutas[[#This Row],[Precio promedio ponderado]]/Q2050</f>
        <v>2980</v>
      </c>
      <c r="Q2050" s="2">
        <f>+VLOOKUP(Precio_diario_frutas[[#This Row],[Unidad de comercialización]],Codigos_kg[],2,0)</f>
        <v>25</v>
      </c>
    </row>
    <row r="2051" spans="1:17" x14ac:dyDescent="0.35">
      <c r="A2051" s="8" t="s">
        <v>142</v>
      </c>
      <c r="B2051" s="3" t="str">
        <f>+VLOOKUP(A2051,Codigos_mercados_mayoristas[],2,0)</f>
        <v>Metropolitana</v>
      </c>
      <c r="C2051" s="4">
        <v>44155</v>
      </c>
      <c r="D2051" s="3">
        <f>+VLOOKUP(A2051,Codigos_mercados_mayoristas[],3,0)</f>
        <v>13</v>
      </c>
      <c r="E2051" s="3"/>
      <c r="F2051" s="3" t="str">
        <f>+VLOOKUP(G2051,Codigos_class_frutas[],2,0)</f>
        <v>Berries</v>
      </c>
      <c r="G2051" s="3" t="s">
        <v>207</v>
      </c>
      <c r="H2051" s="3" t="s">
        <v>12</v>
      </c>
      <c r="I2051" s="3" t="s">
        <v>19</v>
      </c>
      <c r="J2051" s="2">
        <v>500</v>
      </c>
      <c r="K2051" s="2">
        <v>6000</v>
      </c>
      <c r="L2051" s="2">
        <v>6000</v>
      </c>
      <c r="M2051" s="2">
        <v>6000</v>
      </c>
      <c r="N2051" s="3" t="s">
        <v>208</v>
      </c>
      <c r="O2051" s="9" t="s">
        <v>252</v>
      </c>
      <c r="P2051" s="2">
        <f>+Precio_diario_frutas[[#This Row],[Precio promedio ponderado]]/Q2051</f>
        <v>3000</v>
      </c>
      <c r="Q2051" s="2">
        <f>+VLOOKUP(Precio_diario_frutas[[#This Row],[Unidad de comercialización]],Codigos_kg[],2,0)</f>
        <v>2</v>
      </c>
    </row>
    <row r="2052" spans="1:17" x14ac:dyDescent="0.35">
      <c r="A2052" s="8" t="s">
        <v>142</v>
      </c>
      <c r="B2052" s="3" t="str">
        <f>+VLOOKUP(A2052,Codigos_mercados_mayoristas[],2,0)</f>
        <v>Metropolitana</v>
      </c>
      <c r="C2052" s="4">
        <v>44155</v>
      </c>
      <c r="D2052" s="3">
        <f>+VLOOKUP(A2052,Codigos_mercados_mayoristas[],3,0)</f>
        <v>13</v>
      </c>
      <c r="E2052" s="3"/>
      <c r="F2052" s="3" t="str">
        <f>+VLOOKUP(G2052,Codigos_class_frutas[],2,0)</f>
        <v>Berries</v>
      </c>
      <c r="G2052" s="3" t="s">
        <v>207</v>
      </c>
      <c r="H2052" s="3" t="s">
        <v>12</v>
      </c>
      <c r="I2052" s="3" t="s">
        <v>19</v>
      </c>
      <c r="J2052" s="2">
        <v>300</v>
      </c>
      <c r="K2052" s="2">
        <v>6000</v>
      </c>
      <c r="L2052" s="2">
        <v>6000</v>
      </c>
      <c r="M2052" s="2">
        <v>6000</v>
      </c>
      <c r="N2052" s="3" t="s">
        <v>208</v>
      </c>
      <c r="O2052" s="9" t="s">
        <v>45</v>
      </c>
      <c r="P2052" s="2">
        <f>+Precio_diario_frutas[[#This Row],[Precio promedio ponderado]]/Q2052</f>
        <v>3000</v>
      </c>
      <c r="Q2052" s="2">
        <f>+VLOOKUP(Precio_diario_frutas[[#This Row],[Unidad de comercialización]],Codigos_kg[],2,0)</f>
        <v>2</v>
      </c>
    </row>
    <row r="2053" spans="1:17" x14ac:dyDescent="0.35">
      <c r="A2053" s="8" t="s">
        <v>142</v>
      </c>
      <c r="B2053" s="3" t="str">
        <f>+VLOOKUP(A2053,Codigos_mercados_mayoristas[],2,0)</f>
        <v>Metropolitana</v>
      </c>
      <c r="C2053" s="12">
        <v>44155</v>
      </c>
      <c r="D2053" s="3">
        <f>+VLOOKUP(A2053,Codigos_mercados_mayoristas[],3,0)</f>
        <v>13</v>
      </c>
      <c r="E2053" s="3"/>
      <c r="F2053" s="3" t="str">
        <f>+VLOOKUP(G2053,Codigos_class_frutas[],2,0)</f>
        <v>Frutos de hueso (carozo)</v>
      </c>
      <c r="G2053" s="3" t="s">
        <v>281</v>
      </c>
      <c r="H2053" s="3" t="s">
        <v>282</v>
      </c>
      <c r="I2053" s="3" t="s">
        <v>200</v>
      </c>
      <c r="J2053" s="2">
        <v>400</v>
      </c>
      <c r="K2053" s="2">
        <v>22000</v>
      </c>
      <c r="L2053" s="2">
        <v>22000</v>
      </c>
      <c r="M2053" s="2">
        <v>22000</v>
      </c>
      <c r="N2053" s="3" t="s">
        <v>220</v>
      </c>
      <c r="O2053" s="9" t="s">
        <v>123</v>
      </c>
      <c r="P2053" s="2">
        <f>+Precio_diario_frutas[[#This Row],[Precio promedio ponderado]]/Q2053</f>
        <v>2200</v>
      </c>
      <c r="Q2053" s="2">
        <f>+VLOOKUP(Precio_diario_frutas[[#This Row],[Unidad de comercialización]],Codigos_kg[],2,0)</f>
        <v>10</v>
      </c>
    </row>
    <row r="2054" spans="1:17" x14ac:dyDescent="0.35">
      <c r="A2054" s="8" t="s">
        <v>142</v>
      </c>
      <c r="B2054" s="3" t="str">
        <f>+VLOOKUP(A2054,Codigos_mercados_mayoristas[],2,0)</f>
        <v>Metropolitana</v>
      </c>
      <c r="C2054" s="12">
        <v>44155</v>
      </c>
      <c r="D2054" s="3">
        <f>+VLOOKUP(A2054,Codigos_mercados_mayoristas[],3,0)</f>
        <v>13</v>
      </c>
      <c r="E2054" s="3"/>
      <c r="F2054" s="3" t="str">
        <f>+VLOOKUP(G2054,Codigos_class_frutas[],2,0)</f>
        <v>Frutos de hueso (carozo)</v>
      </c>
      <c r="G2054" s="3" t="s">
        <v>281</v>
      </c>
      <c r="H2054" s="3" t="s">
        <v>282</v>
      </c>
      <c r="I2054" s="3" t="s">
        <v>19</v>
      </c>
      <c r="J2054" s="2">
        <v>60</v>
      </c>
      <c r="K2054" s="2">
        <v>17000</v>
      </c>
      <c r="L2054" s="2">
        <v>17000</v>
      </c>
      <c r="M2054" s="2">
        <v>17000</v>
      </c>
      <c r="N2054" s="3" t="s">
        <v>220</v>
      </c>
      <c r="O2054" s="9" t="s">
        <v>252</v>
      </c>
      <c r="P2054" s="2">
        <f>+Precio_diario_frutas[[#This Row],[Precio promedio ponderado]]/Q2054</f>
        <v>1700</v>
      </c>
      <c r="Q2054" s="2">
        <f>+VLOOKUP(Precio_diario_frutas[[#This Row],[Unidad de comercialización]],Codigos_kg[],2,0)</f>
        <v>10</v>
      </c>
    </row>
    <row r="2055" spans="1:17" x14ac:dyDescent="0.35">
      <c r="A2055" s="8" t="s">
        <v>142</v>
      </c>
      <c r="B2055" s="3" t="str">
        <f>+VLOOKUP(A2055,Codigos_mercados_mayoristas[],2,0)</f>
        <v>Metropolitana</v>
      </c>
      <c r="C2055" s="12">
        <v>44155</v>
      </c>
      <c r="D2055" s="3">
        <f>+VLOOKUP(A2055,Codigos_mercados_mayoristas[],3,0)</f>
        <v>13</v>
      </c>
      <c r="E2055" s="3"/>
      <c r="F2055" s="3" t="str">
        <f>+VLOOKUP(G2055,Codigos_class_frutas[],2,0)</f>
        <v>Frutos de hueso (carozo)</v>
      </c>
      <c r="G2055" s="3" t="s">
        <v>281</v>
      </c>
      <c r="H2055" s="3" t="s">
        <v>282</v>
      </c>
      <c r="I2055" s="3" t="s">
        <v>19</v>
      </c>
      <c r="J2055" s="2">
        <v>550</v>
      </c>
      <c r="K2055" s="2">
        <v>18000</v>
      </c>
      <c r="L2055" s="2">
        <v>18000</v>
      </c>
      <c r="M2055" s="2">
        <v>18000</v>
      </c>
      <c r="N2055" s="3" t="s">
        <v>220</v>
      </c>
      <c r="O2055" s="9" t="s">
        <v>123</v>
      </c>
      <c r="P2055" s="2">
        <f>+Precio_diario_frutas[[#This Row],[Precio promedio ponderado]]/Q2055</f>
        <v>1800</v>
      </c>
      <c r="Q2055" s="2">
        <f>+VLOOKUP(Precio_diario_frutas[[#This Row],[Unidad de comercialización]],Codigos_kg[],2,0)</f>
        <v>10</v>
      </c>
    </row>
    <row r="2056" spans="1:17" x14ac:dyDescent="0.35">
      <c r="A2056" s="8" t="s">
        <v>142</v>
      </c>
      <c r="B2056" s="3" t="str">
        <f>+VLOOKUP(A2056,Codigos_mercados_mayoristas[],2,0)</f>
        <v>Metropolitana</v>
      </c>
      <c r="C2056" s="12">
        <v>44155</v>
      </c>
      <c r="D2056" s="3">
        <f>+VLOOKUP(A2056,Codigos_mercados_mayoristas[],3,0)</f>
        <v>13</v>
      </c>
      <c r="E2056" s="3"/>
      <c r="F2056" s="3" t="str">
        <f>+VLOOKUP(G2056,Codigos_class_frutas[],2,0)</f>
        <v>Frutos de hueso (carozo)</v>
      </c>
      <c r="G2056" s="3" t="s">
        <v>281</v>
      </c>
      <c r="H2056" s="3" t="s">
        <v>282</v>
      </c>
      <c r="I2056" s="3" t="s">
        <v>19</v>
      </c>
      <c r="J2056" s="2">
        <v>120</v>
      </c>
      <c r="K2056" s="2">
        <v>22500</v>
      </c>
      <c r="L2056" s="2">
        <v>22500</v>
      </c>
      <c r="M2056" s="2">
        <v>22500</v>
      </c>
      <c r="N2056" s="3" t="s">
        <v>29</v>
      </c>
      <c r="O2056" s="9" t="s">
        <v>252</v>
      </c>
      <c r="P2056" s="2">
        <f>+Precio_diario_frutas[[#This Row],[Precio promedio ponderado]]/Q2056</f>
        <v>1500</v>
      </c>
      <c r="Q2056" s="2">
        <f>+VLOOKUP(Precio_diario_frutas[[#This Row],[Unidad de comercialización]],Codigos_kg[],2,0)</f>
        <v>15</v>
      </c>
    </row>
    <row r="2057" spans="1:17" x14ac:dyDescent="0.35">
      <c r="A2057" s="8" t="s">
        <v>142</v>
      </c>
      <c r="B2057" s="3" t="str">
        <f>+VLOOKUP(A2057,Codigos_mercados_mayoristas[],2,0)</f>
        <v>Metropolitana</v>
      </c>
      <c r="C2057" s="12">
        <v>44155</v>
      </c>
      <c r="D2057" s="3">
        <f>+VLOOKUP(A2057,Codigos_mercados_mayoristas[],3,0)</f>
        <v>13</v>
      </c>
      <c r="E2057" s="3"/>
      <c r="F2057" s="3" t="str">
        <f>+VLOOKUP(G2057,Codigos_class_frutas[],2,0)</f>
        <v>Frutos de hueso (carozo)</v>
      </c>
      <c r="G2057" s="3" t="s">
        <v>281</v>
      </c>
      <c r="H2057" s="3" t="s">
        <v>282</v>
      </c>
      <c r="I2057" s="3" t="s">
        <v>16</v>
      </c>
      <c r="J2057" s="2">
        <v>60</v>
      </c>
      <c r="K2057" s="2">
        <v>15000</v>
      </c>
      <c r="L2057" s="2">
        <v>15000</v>
      </c>
      <c r="M2057" s="2">
        <v>15000</v>
      </c>
      <c r="N2057" s="3" t="s">
        <v>29</v>
      </c>
      <c r="O2057" s="9" t="s">
        <v>252</v>
      </c>
      <c r="P2057" s="2">
        <f>+Precio_diario_frutas[[#This Row],[Precio promedio ponderado]]/Q2057</f>
        <v>1000</v>
      </c>
      <c r="Q2057" s="2">
        <f>+VLOOKUP(Precio_diario_frutas[[#This Row],[Unidad de comercialización]],Codigos_kg[],2,0)</f>
        <v>15</v>
      </c>
    </row>
    <row r="2058" spans="1:17" x14ac:dyDescent="0.35">
      <c r="A2058" s="8" t="s">
        <v>142</v>
      </c>
      <c r="B2058" s="3" t="str">
        <f>+VLOOKUP(A2058,Codigos_mercados_mayoristas[],2,0)</f>
        <v>Metropolitana</v>
      </c>
      <c r="C2058" s="12">
        <v>44155</v>
      </c>
      <c r="D2058" s="3">
        <f>+VLOOKUP(A2058,Codigos_mercados_mayoristas[],3,0)</f>
        <v>13</v>
      </c>
      <c r="E2058" s="3"/>
      <c r="F2058" s="3" t="str">
        <f>+VLOOKUP(G2058,Codigos_class_frutas[],2,0)</f>
        <v>Frutos de hueso (carozo)</v>
      </c>
      <c r="G2058" s="3" t="s">
        <v>281</v>
      </c>
      <c r="H2058" s="3" t="s">
        <v>771</v>
      </c>
      <c r="I2058" s="3" t="s">
        <v>13</v>
      </c>
      <c r="J2058" s="2">
        <v>80</v>
      </c>
      <c r="K2058" s="2">
        <v>20000</v>
      </c>
      <c r="L2058" s="2">
        <v>20000</v>
      </c>
      <c r="M2058" s="2">
        <v>20000</v>
      </c>
      <c r="N2058" s="3" t="s">
        <v>220</v>
      </c>
      <c r="O2058" s="9" t="s">
        <v>123</v>
      </c>
      <c r="P2058" s="2">
        <f>+Precio_diario_frutas[[#This Row],[Precio promedio ponderado]]/Q2058</f>
        <v>2000</v>
      </c>
      <c r="Q2058" s="2">
        <f>+VLOOKUP(Precio_diario_frutas[[#This Row],[Unidad de comercialización]],Codigos_kg[],2,0)</f>
        <v>10</v>
      </c>
    </row>
    <row r="2059" spans="1:17" x14ac:dyDescent="0.35">
      <c r="A2059" s="8" t="s">
        <v>142</v>
      </c>
      <c r="B2059" s="3" t="str">
        <f>+VLOOKUP(A2059,Codigos_mercados_mayoristas[],2,0)</f>
        <v>Metropolitana</v>
      </c>
      <c r="C2059" s="12">
        <v>44155</v>
      </c>
      <c r="D2059" s="3">
        <f>+VLOOKUP(A2059,Codigos_mercados_mayoristas[],3,0)</f>
        <v>13</v>
      </c>
      <c r="E2059" s="3"/>
      <c r="F2059" s="3" t="str">
        <f>+VLOOKUP(G2059,Codigos_class_frutas[],2,0)</f>
        <v>Frutos de hueso (carozo)</v>
      </c>
      <c r="G2059" s="3" t="s">
        <v>281</v>
      </c>
      <c r="H2059" s="3" t="s">
        <v>693</v>
      </c>
      <c r="I2059" s="3" t="s">
        <v>19</v>
      </c>
      <c r="J2059" s="2">
        <v>190</v>
      </c>
      <c r="K2059" s="2">
        <v>15000</v>
      </c>
      <c r="L2059" s="2">
        <v>15000</v>
      </c>
      <c r="M2059" s="2">
        <v>15000</v>
      </c>
      <c r="N2059" s="3" t="s">
        <v>220</v>
      </c>
      <c r="O2059" s="9" t="s">
        <v>252</v>
      </c>
      <c r="P2059" s="2">
        <f>+Precio_diario_frutas[[#This Row],[Precio promedio ponderado]]/Q2059</f>
        <v>1500</v>
      </c>
      <c r="Q2059" s="2">
        <f>+VLOOKUP(Precio_diario_frutas[[#This Row],[Unidad de comercialización]],Codigos_kg[],2,0)</f>
        <v>10</v>
      </c>
    </row>
    <row r="2060" spans="1:17" x14ac:dyDescent="0.35">
      <c r="A2060" s="8" t="s">
        <v>142</v>
      </c>
      <c r="B2060" s="3" t="str">
        <f>+VLOOKUP(A2060,Codigos_mercados_mayoristas[],2,0)</f>
        <v>Metropolitana</v>
      </c>
      <c r="C2060" s="12">
        <v>44155</v>
      </c>
      <c r="D2060" s="3">
        <f>+VLOOKUP(A2060,Codigos_mercados_mayoristas[],3,0)</f>
        <v>13</v>
      </c>
      <c r="E2060" s="3"/>
      <c r="F2060" s="3" t="str">
        <f>+VLOOKUP(G2060,Codigos_class_frutas[],2,0)</f>
        <v>Frutos de hueso (carozo)</v>
      </c>
      <c r="G2060" s="3" t="s">
        <v>281</v>
      </c>
      <c r="H2060" s="3" t="s">
        <v>693</v>
      </c>
      <c r="I2060" s="3" t="s">
        <v>19</v>
      </c>
      <c r="J2060" s="2">
        <v>100</v>
      </c>
      <c r="K2060" s="2">
        <v>30600</v>
      </c>
      <c r="L2060" s="2">
        <v>30600</v>
      </c>
      <c r="M2060" s="2">
        <v>30600</v>
      </c>
      <c r="N2060" s="3" t="s">
        <v>56</v>
      </c>
      <c r="O2060" s="9" t="s">
        <v>252</v>
      </c>
      <c r="P2060" s="2">
        <f>+Precio_diario_frutas[[#This Row],[Precio promedio ponderado]]/Q2060</f>
        <v>1700</v>
      </c>
      <c r="Q2060" s="2">
        <f>+VLOOKUP(Precio_diario_frutas[[#This Row],[Unidad de comercialización]],Codigos_kg[],2,0)</f>
        <v>18</v>
      </c>
    </row>
    <row r="2061" spans="1:17" x14ac:dyDescent="0.35">
      <c r="A2061" s="8" t="s">
        <v>142</v>
      </c>
      <c r="B2061" s="3" t="str">
        <f>+VLOOKUP(A2061,Codigos_mercados_mayoristas[],2,0)</f>
        <v>Metropolitana</v>
      </c>
      <c r="C2061" s="12">
        <v>44155</v>
      </c>
      <c r="D2061" s="3">
        <f>+VLOOKUP(A2061,Codigos_mercados_mayoristas[],3,0)</f>
        <v>13</v>
      </c>
      <c r="E2061" s="3"/>
      <c r="F2061" s="3" t="str">
        <f>+VLOOKUP(G2061,Codigos_class_frutas[],2,0)</f>
        <v>Frutos de hueso (carozo)</v>
      </c>
      <c r="G2061" s="3" t="s">
        <v>281</v>
      </c>
      <c r="H2061" s="3" t="s">
        <v>693</v>
      </c>
      <c r="I2061" s="3" t="s">
        <v>13</v>
      </c>
      <c r="J2061" s="2">
        <v>50</v>
      </c>
      <c r="K2061" s="2">
        <v>13000</v>
      </c>
      <c r="L2061" s="2">
        <v>13000</v>
      </c>
      <c r="M2061" s="2">
        <v>13000</v>
      </c>
      <c r="N2061" s="3" t="s">
        <v>220</v>
      </c>
      <c r="O2061" s="9" t="s">
        <v>252</v>
      </c>
      <c r="P2061" s="2">
        <f>+Precio_diario_frutas[[#This Row],[Precio promedio ponderado]]/Q2061</f>
        <v>1300</v>
      </c>
      <c r="Q2061" s="2">
        <f>+VLOOKUP(Precio_diario_frutas[[#This Row],[Unidad de comercialización]],Codigos_kg[],2,0)</f>
        <v>10</v>
      </c>
    </row>
    <row r="2062" spans="1:17" x14ac:dyDescent="0.35">
      <c r="A2062" s="8" t="s">
        <v>142</v>
      </c>
      <c r="B2062" s="3" t="str">
        <f>+VLOOKUP(A2062,Codigos_mercados_mayoristas[],2,0)</f>
        <v>Metropolitana</v>
      </c>
      <c r="C2062" s="12">
        <v>44155</v>
      </c>
      <c r="D2062" s="3">
        <f>+VLOOKUP(A2062,Codigos_mercados_mayoristas[],3,0)</f>
        <v>13</v>
      </c>
      <c r="E2062" s="3"/>
      <c r="F2062" s="3" t="str">
        <f>+VLOOKUP(G2062,Codigos_class_frutas[],2,0)</f>
        <v>Frutos de hueso (carozo)</v>
      </c>
      <c r="G2062" s="3" t="s">
        <v>281</v>
      </c>
      <c r="H2062" s="3" t="s">
        <v>754</v>
      </c>
      <c r="I2062" s="3" t="s">
        <v>200</v>
      </c>
      <c r="J2062" s="2">
        <v>240</v>
      </c>
      <c r="K2062" s="2">
        <v>17000</v>
      </c>
      <c r="L2062" s="2">
        <v>17000</v>
      </c>
      <c r="M2062" s="2">
        <v>17000</v>
      </c>
      <c r="N2062" s="3" t="s">
        <v>220</v>
      </c>
      <c r="O2062" s="9" t="s">
        <v>252</v>
      </c>
      <c r="P2062" s="2">
        <f>+Precio_diario_frutas[[#This Row],[Precio promedio ponderado]]/Q2062</f>
        <v>1700</v>
      </c>
      <c r="Q2062" s="2">
        <f>+VLOOKUP(Precio_diario_frutas[[#This Row],[Unidad de comercialización]],Codigos_kg[],2,0)</f>
        <v>10</v>
      </c>
    </row>
    <row r="2063" spans="1:17" x14ac:dyDescent="0.35">
      <c r="A2063" s="8" t="s">
        <v>142</v>
      </c>
      <c r="B2063" s="3" t="str">
        <f>+VLOOKUP(A2063,Codigos_mercados_mayoristas[],2,0)</f>
        <v>Metropolitana</v>
      </c>
      <c r="C2063" s="12">
        <v>44155</v>
      </c>
      <c r="D2063" s="3">
        <f>+VLOOKUP(A2063,Codigos_mercados_mayoristas[],3,0)</f>
        <v>13</v>
      </c>
      <c r="E2063" s="3"/>
      <c r="F2063" s="3" t="str">
        <f>+VLOOKUP(G2063,Codigos_class_frutas[],2,0)</f>
        <v>Frutos de hueso (carozo)</v>
      </c>
      <c r="G2063" s="3" t="s">
        <v>281</v>
      </c>
      <c r="H2063" s="3" t="s">
        <v>754</v>
      </c>
      <c r="I2063" s="3" t="s">
        <v>19</v>
      </c>
      <c r="J2063" s="2">
        <v>360</v>
      </c>
      <c r="K2063" s="2">
        <v>15000</v>
      </c>
      <c r="L2063" s="2">
        <v>15000</v>
      </c>
      <c r="M2063" s="2">
        <v>15000</v>
      </c>
      <c r="N2063" s="3" t="s">
        <v>220</v>
      </c>
      <c r="O2063" s="9" t="s">
        <v>252</v>
      </c>
      <c r="P2063" s="2">
        <f>+Precio_diario_frutas[[#This Row],[Precio promedio ponderado]]/Q2063</f>
        <v>1500</v>
      </c>
      <c r="Q2063" s="2">
        <f>+VLOOKUP(Precio_diario_frutas[[#This Row],[Unidad de comercialización]],Codigos_kg[],2,0)</f>
        <v>10</v>
      </c>
    </row>
    <row r="2064" spans="1:17" x14ac:dyDescent="0.35">
      <c r="A2064" s="8" t="s">
        <v>142</v>
      </c>
      <c r="B2064" s="3" t="str">
        <f>+VLOOKUP(A2064,Codigos_mercados_mayoristas[],2,0)</f>
        <v>Metropolitana</v>
      </c>
      <c r="C2064" s="12">
        <v>44155</v>
      </c>
      <c r="D2064" s="3">
        <f>+VLOOKUP(A2064,Codigos_mercados_mayoristas[],3,0)</f>
        <v>13</v>
      </c>
      <c r="E2064" s="3"/>
      <c r="F2064" s="3" t="str">
        <f>+VLOOKUP(G2064,Codigos_class_frutas[],2,0)</f>
        <v>Frutos de hueso (carozo)</v>
      </c>
      <c r="G2064" s="3" t="s">
        <v>281</v>
      </c>
      <c r="H2064" s="3" t="s">
        <v>754</v>
      </c>
      <c r="I2064" s="3" t="s">
        <v>19</v>
      </c>
      <c r="J2064" s="2">
        <v>550</v>
      </c>
      <c r="K2064" s="2">
        <v>18000</v>
      </c>
      <c r="L2064" s="2">
        <v>18000</v>
      </c>
      <c r="M2064" s="2">
        <v>18000</v>
      </c>
      <c r="N2064" s="3" t="s">
        <v>220</v>
      </c>
      <c r="O2064" s="9" t="s">
        <v>123</v>
      </c>
      <c r="P2064" s="2">
        <f>+Precio_diario_frutas[[#This Row],[Precio promedio ponderado]]/Q2064</f>
        <v>1800</v>
      </c>
      <c r="Q2064" s="2">
        <f>+VLOOKUP(Precio_diario_frutas[[#This Row],[Unidad de comercialización]],Codigos_kg[],2,0)</f>
        <v>10</v>
      </c>
    </row>
    <row r="2065" spans="1:17" x14ac:dyDescent="0.35">
      <c r="A2065" s="8" t="s">
        <v>142</v>
      </c>
      <c r="B2065" s="3" t="str">
        <f>+VLOOKUP(A2065,Codigos_mercados_mayoristas[],2,0)</f>
        <v>Metropolitana</v>
      </c>
      <c r="C2065" s="12">
        <v>44155</v>
      </c>
      <c r="D2065" s="3">
        <f>+VLOOKUP(A2065,Codigos_mercados_mayoristas[],3,0)</f>
        <v>13</v>
      </c>
      <c r="E2065" s="3"/>
      <c r="F2065" s="3" t="str">
        <f>+VLOOKUP(G2065,Codigos_class_frutas[],2,0)</f>
        <v>Frutos de hueso (carozo)</v>
      </c>
      <c r="G2065" s="3" t="s">
        <v>281</v>
      </c>
      <c r="H2065" s="3" t="s">
        <v>754</v>
      </c>
      <c r="I2065" s="3" t="s">
        <v>19</v>
      </c>
      <c r="J2065" s="2">
        <v>60</v>
      </c>
      <c r="K2065" s="2">
        <v>25500</v>
      </c>
      <c r="L2065" s="2">
        <v>25500</v>
      </c>
      <c r="M2065" s="2">
        <v>25500</v>
      </c>
      <c r="N2065" s="3" t="s">
        <v>29</v>
      </c>
      <c r="O2065" s="9" t="s">
        <v>252</v>
      </c>
      <c r="P2065" s="2">
        <f>+Precio_diario_frutas[[#This Row],[Precio promedio ponderado]]/Q2065</f>
        <v>1700</v>
      </c>
      <c r="Q2065" s="2">
        <f>+VLOOKUP(Precio_diario_frutas[[#This Row],[Unidad de comercialización]],Codigos_kg[],2,0)</f>
        <v>15</v>
      </c>
    </row>
    <row r="2066" spans="1:17" ht="29" x14ac:dyDescent="0.35">
      <c r="A2066" s="8" t="s">
        <v>142</v>
      </c>
      <c r="B2066" s="3" t="str">
        <f>+VLOOKUP(A2066,Codigos_mercados_mayoristas[],2,0)</f>
        <v>Metropolitana</v>
      </c>
      <c r="C2066" s="12">
        <v>44155</v>
      </c>
      <c r="D2066" s="3">
        <f>+VLOOKUP(A2066,Codigos_mercados_mayoristas[],3,0)</f>
        <v>13</v>
      </c>
      <c r="E2066" s="3"/>
      <c r="F2066" s="3" t="str">
        <f>+VLOOKUP(G2066,Codigos_class_frutas[],2,0)</f>
        <v>Frutos de hueso (carozo)</v>
      </c>
      <c r="G2066" s="3" t="s">
        <v>281</v>
      </c>
      <c r="H2066" s="3" t="s">
        <v>668</v>
      </c>
      <c r="I2066" s="3" t="s">
        <v>19</v>
      </c>
      <c r="J2066" s="2">
        <v>700</v>
      </c>
      <c r="K2066" s="2">
        <v>7000</v>
      </c>
      <c r="L2066" s="2">
        <v>7000</v>
      </c>
      <c r="M2066" s="2">
        <v>7000</v>
      </c>
      <c r="N2066" s="3" t="s">
        <v>283</v>
      </c>
      <c r="O2066" s="9" t="s">
        <v>664</v>
      </c>
      <c r="P2066" s="2">
        <f>+Precio_diario_frutas[[#This Row],[Precio promedio ponderado]]/Q2066</f>
        <v>1400</v>
      </c>
      <c r="Q2066" s="2">
        <f>+VLOOKUP(Precio_diario_frutas[[#This Row],[Unidad de comercialización]],Codigos_kg[],2,0)</f>
        <v>5</v>
      </c>
    </row>
    <row r="2067" spans="1:17" x14ac:dyDescent="0.35">
      <c r="A2067" s="8" t="s">
        <v>142</v>
      </c>
      <c r="B2067" s="3" t="str">
        <f>+VLOOKUP(A2067,Codigos_mercados_mayoristas[],2,0)</f>
        <v>Metropolitana</v>
      </c>
      <c r="C2067" s="12">
        <v>44155</v>
      </c>
      <c r="D2067" s="3">
        <f>+VLOOKUP(A2067,Codigos_mercados_mayoristas[],3,0)</f>
        <v>13</v>
      </c>
      <c r="E2067" s="3"/>
      <c r="F2067" s="3" t="str">
        <f>+VLOOKUP(G2067,Codigos_class_frutas[],2,0)</f>
        <v>Frutos de hueso (carozo)</v>
      </c>
      <c r="G2067" s="3" t="s">
        <v>281</v>
      </c>
      <c r="H2067" s="3" t="s">
        <v>668</v>
      </c>
      <c r="I2067" s="3" t="s">
        <v>19</v>
      </c>
      <c r="J2067" s="2">
        <v>80</v>
      </c>
      <c r="K2067" s="2">
        <v>22500</v>
      </c>
      <c r="L2067" s="2">
        <v>22500</v>
      </c>
      <c r="M2067" s="2">
        <v>22500</v>
      </c>
      <c r="N2067" s="3" t="s">
        <v>29</v>
      </c>
      <c r="O2067" s="9" t="s">
        <v>252</v>
      </c>
      <c r="P2067" s="2">
        <f>+Precio_diario_frutas[[#This Row],[Precio promedio ponderado]]/Q2067</f>
        <v>1500</v>
      </c>
      <c r="Q2067" s="2">
        <f>+VLOOKUP(Precio_diario_frutas[[#This Row],[Unidad de comercialización]],Codigos_kg[],2,0)</f>
        <v>15</v>
      </c>
    </row>
    <row r="2068" spans="1:17" x14ac:dyDescent="0.35">
      <c r="A2068" s="8" t="s">
        <v>142</v>
      </c>
      <c r="B2068" s="3" t="str">
        <f>+VLOOKUP(A2068,Codigos_mercados_mayoristas[],2,0)</f>
        <v>Metropolitana</v>
      </c>
      <c r="C2068" s="4">
        <v>44155</v>
      </c>
      <c r="D2068" s="3">
        <f>+VLOOKUP(A2068,Codigos_mercados_mayoristas[],3,0)</f>
        <v>13</v>
      </c>
      <c r="E2068" s="3"/>
      <c r="F2068" s="3" t="str">
        <f>+VLOOKUP(G2068,Codigos_class_frutas[],2,0)</f>
        <v>Otros</v>
      </c>
      <c r="G2068" s="3" t="s">
        <v>209</v>
      </c>
      <c r="H2068" s="3" t="s">
        <v>210</v>
      </c>
      <c r="I2068" s="3" t="s">
        <v>200</v>
      </c>
      <c r="J2068" s="2">
        <v>450</v>
      </c>
      <c r="K2068" s="2">
        <v>17000</v>
      </c>
      <c r="L2068" s="2">
        <v>17000</v>
      </c>
      <c r="M2068" s="2">
        <v>17000</v>
      </c>
      <c r="N2068" s="3" t="s">
        <v>211</v>
      </c>
      <c r="O2068" s="9" t="s">
        <v>45</v>
      </c>
      <c r="P2068" s="2">
        <f>+Precio_diario_frutas[[#This Row],[Precio promedio ponderado]]/Q2068</f>
        <v>2125</v>
      </c>
      <c r="Q2068" s="2">
        <f>+VLOOKUP(Precio_diario_frutas[[#This Row],[Unidad de comercialización]],Codigos_kg[],2,0)</f>
        <v>8</v>
      </c>
    </row>
    <row r="2069" spans="1:17" x14ac:dyDescent="0.35">
      <c r="A2069" s="8" t="s">
        <v>142</v>
      </c>
      <c r="B2069" s="3" t="str">
        <f>+VLOOKUP(A2069,Codigos_mercados_mayoristas[],2,0)</f>
        <v>Metropolitana</v>
      </c>
      <c r="C2069" s="4">
        <v>44155</v>
      </c>
      <c r="D2069" s="3">
        <f>+VLOOKUP(A2069,Codigos_mercados_mayoristas[],3,0)</f>
        <v>13</v>
      </c>
      <c r="E2069" s="3"/>
      <c r="F2069" s="3" t="str">
        <f>+VLOOKUP(G2069,Codigos_class_frutas[],2,0)</f>
        <v>Otros</v>
      </c>
      <c r="G2069" s="3" t="s">
        <v>209</v>
      </c>
      <c r="H2069" s="3" t="s">
        <v>210</v>
      </c>
      <c r="I2069" s="3" t="s">
        <v>200</v>
      </c>
      <c r="J2069" s="2">
        <v>550</v>
      </c>
      <c r="K2069" s="2">
        <v>2200</v>
      </c>
      <c r="L2069" s="2">
        <v>2200</v>
      </c>
      <c r="M2069" s="2">
        <v>2200</v>
      </c>
      <c r="N2069" s="3" t="s">
        <v>227</v>
      </c>
      <c r="O2069" s="9" t="s">
        <v>45</v>
      </c>
      <c r="P2069" s="2">
        <f>+Precio_diario_frutas[[#This Row],[Precio promedio ponderado]]/Q2069</f>
        <v>146.66666666666666</v>
      </c>
      <c r="Q2069" s="2">
        <f>+VLOOKUP(Precio_diario_frutas[[#This Row],[Unidad de comercialización]],Codigos_kg[],2,0)</f>
        <v>15</v>
      </c>
    </row>
    <row r="2070" spans="1:17" x14ac:dyDescent="0.35">
      <c r="A2070" s="8" t="s">
        <v>142</v>
      </c>
      <c r="B2070" s="3" t="str">
        <f>+VLOOKUP(A2070,Codigos_mercados_mayoristas[],2,0)</f>
        <v>Metropolitana</v>
      </c>
      <c r="C2070" s="4">
        <v>44155</v>
      </c>
      <c r="D2070" s="3">
        <f>+VLOOKUP(A2070,Codigos_mercados_mayoristas[],3,0)</f>
        <v>13</v>
      </c>
      <c r="E2070" s="3"/>
      <c r="F2070" s="3" t="str">
        <f>+VLOOKUP(G2070,Codigos_class_frutas[],2,0)</f>
        <v>Otros</v>
      </c>
      <c r="G2070" s="3" t="s">
        <v>209</v>
      </c>
      <c r="H2070" s="3" t="s">
        <v>210</v>
      </c>
      <c r="I2070" s="3" t="s">
        <v>19</v>
      </c>
      <c r="J2070" s="2">
        <v>450</v>
      </c>
      <c r="K2070" s="2">
        <v>14000</v>
      </c>
      <c r="L2070" s="2">
        <v>14000</v>
      </c>
      <c r="M2070" s="2">
        <v>14000</v>
      </c>
      <c r="N2070" s="3" t="s">
        <v>211</v>
      </c>
      <c r="O2070" s="9" t="s">
        <v>45</v>
      </c>
      <c r="P2070" s="2">
        <f>+Precio_diario_frutas[[#This Row],[Precio promedio ponderado]]/Q2070</f>
        <v>1750</v>
      </c>
      <c r="Q2070" s="2">
        <f>+VLOOKUP(Precio_diario_frutas[[#This Row],[Unidad de comercialización]],Codigos_kg[],2,0)</f>
        <v>8</v>
      </c>
    </row>
    <row r="2071" spans="1:17" x14ac:dyDescent="0.35">
      <c r="A2071" s="8" t="s">
        <v>142</v>
      </c>
      <c r="B2071" s="3" t="str">
        <f>+VLOOKUP(A2071,Codigos_mercados_mayoristas[],2,0)</f>
        <v>Metropolitana</v>
      </c>
      <c r="C2071" s="4">
        <v>44155</v>
      </c>
      <c r="D2071" s="3">
        <f>+VLOOKUP(A2071,Codigos_mercados_mayoristas[],3,0)</f>
        <v>13</v>
      </c>
      <c r="E2071" s="3"/>
      <c r="F2071" s="3" t="str">
        <f>+VLOOKUP(G2071,Codigos_class_frutas[],2,0)</f>
        <v>Otros</v>
      </c>
      <c r="G2071" s="3" t="s">
        <v>209</v>
      </c>
      <c r="H2071" s="3" t="s">
        <v>210</v>
      </c>
      <c r="I2071" s="3" t="s">
        <v>19</v>
      </c>
      <c r="J2071" s="2">
        <v>550</v>
      </c>
      <c r="K2071" s="2">
        <v>1700</v>
      </c>
      <c r="L2071" s="2">
        <v>1700</v>
      </c>
      <c r="M2071" s="2">
        <v>1700</v>
      </c>
      <c r="N2071" s="3" t="s">
        <v>227</v>
      </c>
      <c r="O2071" s="9" t="s">
        <v>45</v>
      </c>
      <c r="P2071" s="2">
        <f>+Precio_diario_frutas[[#This Row],[Precio promedio ponderado]]/Q2071</f>
        <v>113.33333333333333</v>
      </c>
      <c r="Q2071" s="2">
        <f>+VLOOKUP(Precio_diario_frutas[[#This Row],[Unidad de comercialización]],Codigos_kg[],2,0)</f>
        <v>15</v>
      </c>
    </row>
    <row r="2072" spans="1:17" x14ac:dyDescent="0.35">
      <c r="A2072" s="8" t="s">
        <v>142</v>
      </c>
      <c r="B2072" s="3" t="str">
        <f>+VLOOKUP(A2072,Codigos_mercados_mayoristas[],2,0)</f>
        <v>Metropolitana</v>
      </c>
      <c r="C2072" s="4">
        <v>44155</v>
      </c>
      <c r="D2072" s="3">
        <f>+VLOOKUP(A2072,Codigos_mercados_mayoristas[],3,0)</f>
        <v>13</v>
      </c>
      <c r="E2072" s="3"/>
      <c r="F2072" s="3" t="str">
        <f>+VLOOKUP(G2072,Codigos_class_frutas[],2,0)</f>
        <v>Otros</v>
      </c>
      <c r="G2072" s="3" t="s">
        <v>209</v>
      </c>
      <c r="H2072" s="3" t="s">
        <v>210</v>
      </c>
      <c r="I2072" s="3" t="s">
        <v>13</v>
      </c>
      <c r="J2072" s="2">
        <v>300</v>
      </c>
      <c r="K2072" s="2">
        <v>11000</v>
      </c>
      <c r="L2072" s="2">
        <v>11000</v>
      </c>
      <c r="M2072" s="2">
        <v>11000</v>
      </c>
      <c r="N2072" s="3" t="s">
        <v>211</v>
      </c>
      <c r="O2072" s="9" t="s">
        <v>45</v>
      </c>
      <c r="P2072" s="2">
        <f>+Precio_diario_frutas[[#This Row],[Precio promedio ponderado]]/Q2072</f>
        <v>1375</v>
      </c>
      <c r="Q2072" s="2">
        <f>+VLOOKUP(Precio_diario_frutas[[#This Row],[Unidad de comercialización]],Codigos_kg[],2,0)</f>
        <v>8</v>
      </c>
    </row>
    <row r="2073" spans="1:17" x14ac:dyDescent="0.35">
      <c r="A2073" s="8" t="s">
        <v>142</v>
      </c>
      <c r="B2073" s="3" t="str">
        <f>+VLOOKUP(A2073,Codigos_mercados_mayoristas[],2,0)</f>
        <v>Metropolitana</v>
      </c>
      <c r="C2073" s="4">
        <v>44155</v>
      </c>
      <c r="D2073" s="3">
        <f>+VLOOKUP(A2073,Codigos_mercados_mayoristas[],3,0)</f>
        <v>13</v>
      </c>
      <c r="E2073" s="3"/>
      <c r="F2073" s="3" t="str">
        <f>+VLOOKUP(G2073,Codigos_class_frutas[],2,0)</f>
        <v>Otros</v>
      </c>
      <c r="G2073" s="3" t="s">
        <v>209</v>
      </c>
      <c r="H2073" s="3" t="s">
        <v>210</v>
      </c>
      <c r="I2073" s="3" t="s">
        <v>13</v>
      </c>
      <c r="J2073" s="2">
        <v>450</v>
      </c>
      <c r="K2073" s="2">
        <v>1200</v>
      </c>
      <c r="L2073" s="2">
        <v>1200</v>
      </c>
      <c r="M2073" s="2">
        <v>1200</v>
      </c>
      <c r="N2073" s="3" t="s">
        <v>227</v>
      </c>
      <c r="O2073" s="9" t="s">
        <v>45</v>
      </c>
      <c r="P2073" s="2">
        <f>+Precio_diario_frutas[[#This Row],[Precio promedio ponderado]]/Q2073</f>
        <v>80</v>
      </c>
      <c r="Q2073" s="2">
        <f>+VLOOKUP(Precio_diario_frutas[[#This Row],[Unidad de comercialización]],Codigos_kg[],2,0)</f>
        <v>15</v>
      </c>
    </row>
    <row r="2074" spans="1:17" ht="29" x14ac:dyDescent="0.35">
      <c r="A2074" s="8" t="s">
        <v>142</v>
      </c>
      <c r="B2074" s="3" t="str">
        <f>+VLOOKUP(A2074,Codigos_mercados_mayoristas[],2,0)</f>
        <v>Metropolitana</v>
      </c>
      <c r="C2074" s="4">
        <v>44155</v>
      </c>
      <c r="D2074" s="3">
        <f>+VLOOKUP(A2074,Codigos_mercados_mayoristas[],3,0)</f>
        <v>13</v>
      </c>
      <c r="E2074" s="3"/>
      <c r="F2074" s="3" t="str">
        <f>+VLOOKUP(G2074,Codigos_class_frutas[],2,0)</f>
        <v>Frutos de hueso (carozo)</v>
      </c>
      <c r="G2074" s="3" t="s">
        <v>669</v>
      </c>
      <c r="H2074" s="3" t="s">
        <v>670</v>
      </c>
      <c r="I2074" s="3" t="s">
        <v>200</v>
      </c>
      <c r="J2074" s="2">
        <v>60</v>
      </c>
      <c r="K2074" s="2">
        <v>21600</v>
      </c>
      <c r="L2074" s="2">
        <v>21600</v>
      </c>
      <c r="M2074" s="2">
        <v>21600</v>
      </c>
      <c r="N2074" s="3" t="s">
        <v>56</v>
      </c>
      <c r="O2074" s="9" t="s">
        <v>664</v>
      </c>
      <c r="P2074" s="2">
        <f>+Precio_diario_frutas[[#This Row],[Precio promedio ponderado]]/Q2074</f>
        <v>1200</v>
      </c>
      <c r="Q2074" s="2">
        <f>+VLOOKUP(Precio_diario_frutas[[#This Row],[Unidad de comercialización]],Codigos_kg[],2,0)</f>
        <v>18</v>
      </c>
    </row>
    <row r="2075" spans="1:17" ht="29" x14ac:dyDescent="0.35">
      <c r="A2075" s="8" t="s">
        <v>142</v>
      </c>
      <c r="B2075" s="3" t="str">
        <f>+VLOOKUP(A2075,Codigos_mercados_mayoristas[],2,0)</f>
        <v>Metropolitana</v>
      </c>
      <c r="C2075" s="4">
        <v>44155</v>
      </c>
      <c r="D2075" s="3">
        <f>+VLOOKUP(A2075,Codigos_mercados_mayoristas[],3,0)</f>
        <v>13</v>
      </c>
      <c r="E2075" s="3"/>
      <c r="F2075" s="3" t="str">
        <f>+VLOOKUP(G2075,Codigos_class_frutas[],2,0)</f>
        <v>Frutos de hueso (carozo)</v>
      </c>
      <c r="G2075" s="3" t="s">
        <v>669</v>
      </c>
      <c r="H2075" s="3" t="s">
        <v>670</v>
      </c>
      <c r="I2075" s="3" t="s">
        <v>19</v>
      </c>
      <c r="J2075" s="2">
        <v>50</v>
      </c>
      <c r="K2075" s="2">
        <v>18000</v>
      </c>
      <c r="L2075" s="2">
        <v>18000</v>
      </c>
      <c r="M2075" s="2">
        <v>18000</v>
      </c>
      <c r="N2075" s="3" t="s">
        <v>56</v>
      </c>
      <c r="O2075" s="9" t="s">
        <v>664</v>
      </c>
      <c r="P2075" s="2">
        <f>+Precio_diario_frutas[[#This Row],[Precio promedio ponderado]]/Q2075</f>
        <v>1000</v>
      </c>
      <c r="Q2075" s="2">
        <f>+VLOOKUP(Precio_diario_frutas[[#This Row],[Unidad de comercialización]],Codigos_kg[],2,0)</f>
        <v>18</v>
      </c>
    </row>
    <row r="2076" spans="1:17" ht="29" x14ac:dyDescent="0.35">
      <c r="A2076" s="8" t="s">
        <v>142</v>
      </c>
      <c r="B2076" s="3" t="str">
        <f>+VLOOKUP(A2076,Codigos_mercados_mayoristas[],2,0)</f>
        <v>Metropolitana</v>
      </c>
      <c r="C2076" s="4">
        <v>44155</v>
      </c>
      <c r="D2076" s="3">
        <f>+VLOOKUP(A2076,Codigos_mercados_mayoristas[],3,0)</f>
        <v>13</v>
      </c>
      <c r="E2076" s="3"/>
      <c r="F2076" s="3" t="str">
        <f>+VLOOKUP(G2076,Codigos_class_frutas[],2,0)</f>
        <v>Frutos de hueso (carozo)</v>
      </c>
      <c r="G2076" s="3" t="s">
        <v>669</v>
      </c>
      <c r="H2076" s="3" t="s">
        <v>670</v>
      </c>
      <c r="I2076" s="3" t="s">
        <v>16</v>
      </c>
      <c r="J2076" s="2">
        <v>20</v>
      </c>
      <c r="K2076" s="2">
        <v>13000</v>
      </c>
      <c r="L2076" s="2">
        <v>13000</v>
      </c>
      <c r="M2076" s="2">
        <v>13000</v>
      </c>
      <c r="N2076" s="3" t="s">
        <v>56</v>
      </c>
      <c r="O2076" s="9" t="s">
        <v>664</v>
      </c>
      <c r="P2076" s="2">
        <f>+Precio_diario_frutas[[#This Row],[Precio promedio ponderado]]/Q2076</f>
        <v>722.22222222222217</v>
      </c>
      <c r="Q2076" s="2">
        <f>+VLOOKUP(Precio_diario_frutas[[#This Row],[Unidad de comercialización]],Codigos_kg[],2,0)</f>
        <v>18</v>
      </c>
    </row>
    <row r="2077" spans="1:17" x14ac:dyDescent="0.35">
      <c r="A2077" s="8" t="s">
        <v>142</v>
      </c>
      <c r="B2077" s="3" t="str">
        <f>+VLOOKUP(A2077,Codigos_mercados_mayoristas[],2,0)</f>
        <v>Metropolitana</v>
      </c>
      <c r="C2077" s="4">
        <v>44155</v>
      </c>
      <c r="D2077" s="3">
        <f>+VLOOKUP(A2077,Codigos_mercados_mayoristas[],3,0)</f>
        <v>13</v>
      </c>
      <c r="E2077" s="3"/>
      <c r="F2077" s="3" t="str">
        <f>+VLOOKUP(G2077,Codigos_class_frutas[],2,0)</f>
        <v>Frutos de hueso (carozo)</v>
      </c>
      <c r="G2077" s="3" t="s">
        <v>277</v>
      </c>
      <c r="H2077" s="3" t="s">
        <v>278</v>
      </c>
      <c r="I2077" s="3" t="s">
        <v>19</v>
      </c>
      <c r="J2077" s="2">
        <v>8</v>
      </c>
      <c r="K2077" s="2">
        <v>240000</v>
      </c>
      <c r="L2077" s="2">
        <v>240000</v>
      </c>
      <c r="M2077" s="2">
        <v>240000</v>
      </c>
      <c r="N2077" s="3" t="s">
        <v>223</v>
      </c>
      <c r="O2077" s="9" t="s">
        <v>118</v>
      </c>
      <c r="P2077" s="2">
        <f>+Precio_diario_frutas[[#This Row],[Precio promedio ponderado]]/Q2077</f>
        <v>600</v>
      </c>
      <c r="Q2077" s="2">
        <f>+VLOOKUP(Precio_diario_frutas[[#This Row],[Unidad de comercialización]],Codigos_kg[],2,0)</f>
        <v>400</v>
      </c>
    </row>
    <row r="2078" spans="1:17" x14ac:dyDescent="0.35">
      <c r="A2078" s="8" t="s">
        <v>142</v>
      </c>
      <c r="B2078" s="3" t="str">
        <f>+VLOOKUP(A2078,Codigos_mercados_mayoristas[],2,0)</f>
        <v>Metropolitana</v>
      </c>
      <c r="C2078" s="4">
        <v>44155</v>
      </c>
      <c r="D2078" s="3">
        <f>+VLOOKUP(A2078,Codigos_mercados_mayoristas[],3,0)</f>
        <v>13</v>
      </c>
      <c r="E2078" s="3"/>
      <c r="F2078" s="3" t="str">
        <f>+VLOOKUP(G2078,Codigos_class_frutas[],2,0)</f>
        <v>Frutos de hueso (carozo)</v>
      </c>
      <c r="G2078" s="3" t="s">
        <v>277</v>
      </c>
      <c r="H2078" s="3" t="s">
        <v>278</v>
      </c>
      <c r="I2078" s="3" t="s">
        <v>13</v>
      </c>
      <c r="J2078" s="2">
        <v>6</v>
      </c>
      <c r="K2078" s="2">
        <v>200000</v>
      </c>
      <c r="L2078" s="2">
        <v>200000</v>
      </c>
      <c r="M2078" s="2">
        <v>200000</v>
      </c>
      <c r="N2078" s="3" t="s">
        <v>223</v>
      </c>
      <c r="O2078" s="9" t="s">
        <v>118</v>
      </c>
      <c r="P2078" s="2">
        <f>+Precio_diario_frutas[[#This Row],[Precio promedio ponderado]]/Q2078</f>
        <v>500</v>
      </c>
      <c r="Q2078" s="2">
        <f>+VLOOKUP(Precio_diario_frutas[[#This Row],[Unidad de comercialización]],Codigos_kg[],2,0)</f>
        <v>400</v>
      </c>
    </row>
    <row r="2079" spans="1:17" x14ac:dyDescent="0.35">
      <c r="A2079" s="8" t="s">
        <v>142</v>
      </c>
      <c r="B2079" s="3" t="str">
        <f>+VLOOKUP(A2079,Codigos_mercados_mayoristas[],2,0)</f>
        <v>Metropolitana</v>
      </c>
      <c r="C2079" s="4">
        <v>44155</v>
      </c>
      <c r="D2079" s="3">
        <f>+VLOOKUP(A2079,Codigos_mercados_mayoristas[],3,0)</f>
        <v>13</v>
      </c>
      <c r="E2079" s="3"/>
      <c r="F2079" s="3" t="str">
        <f>+VLOOKUP(G2079,Codigos_class_frutas[],2,0)</f>
        <v>Berries</v>
      </c>
      <c r="G2079" s="3" t="s">
        <v>212</v>
      </c>
      <c r="H2079" s="3" t="s">
        <v>12</v>
      </c>
      <c r="I2079" s="3" t="s">
        <v>200</v>
      </c>
      <c r="J2079" s="2">
        <v>2700</v>
      </c>
      <c r="K2079" s="2">
        <v>8000</v>
      </c>
      <c r="L2079" s="2">
        <v>7000</v>
      </c>
      <c r="M2079" s="2">
        <v>7500</v>
      </c>
      <c r="N2079" s="3" t="s">
        <v>213</v>
      </c>
      <c r="O2079" s="9" t="s">
        <v>155</v>
      </c>
      <c r="P2079" s="2">
        <f>+Precio_diario_frutas[[#This Row],[Precio promedio ponderado]]/Q2079</f>
        <v>1071.4285714285713</v>
      </c>
      <c r="Q2079" s="2">
        <f>+VLOOKUP(Precio_diario_frutas[[#This Row],[Unidad de comercialización]],Codigos_kg[],2,0)</f>
        <v>7</v>
      </c>
    </row>
    <row r="2080" spans="1:17" x14ac:dyDescent="0.35">
      <c r="A2080" s="8" t="s">
        <v>142</v>
      </c>
      <c r="B2080" s="3" t="str">
        <f>+VLOOKUP(A2080,Codigos_mercados_mayoristas[],2,0)</f>
        <v>Metropolitana</v>
      </c>
      <c r="C2080" s="4">
        <v>44155</v>
      </c>
      <c r="D2080" s="3">
        <f>+VLOOKUP(A2080,Codigos_mercados_mayoristas[],3,0)</f>
        <v>13</v>
      </c>
      <c r="E2080" s="3"/>
      <c r="F2080" s="3" t="str">
        <f>+VLOOKUP(G2080,Codigos_class_frutas[],2,0)</f>
        <v>Berries</v>
      </c>
      <c r="G2080" s="3" t="s">
        <v>212</v>
      </c>
      <c r="H2080" s="3" t="s">
        <v>12</v>
      </c>
      <c r="I2080" s="3" t="s">
        <v>19</v>
      </c>
      <c r="J2080" s="2">
        <v>2050</v>
      </c>
      <c r="K2080" s="2">
        <v>6500</v>
      </c>
      <c r="L2080" s="2">
        <v>5500</v>
      </c>
      <c r="M2080" s="2">
        <v>6122</v>
      </c>
      <c r="N2080" s="3" t="s">
        <v>213</v>
      </c>
      <c r="O2080" s="9" t="s">
        <v>155</v>
      </c>
      <c r="P2080" s="2">
        <f>+Precio_diario_frutas[[#This Row],[Precio promedio ponderado]]/Q2080</f>
        <v>874.57142857142856</v>
      </c>
      <c r="Q2080" s="2">
        <f>+VLOOKUP(Precio_diario_frutas[[#This Row],[Unidad de comercialización]],Codigos_kg[],2,0)</f>
        <v>7</v>
      </c>
    </row>
    <row r="2081" spans="1:17" x14ac:dyDescent="0.35">
      <c r="A2081" s="8" t="s">
        <v>142</v>
      </c>
      <c r="B2081" s="3" t="str">
        <f>+VLOOKUP(A2081,Codigos_mercados_mayoristas[],2,0)</f>
        <v>Metropolitana</v>
      </c>
      <c r="C2081" s="4">
        <v>44155</v>
      </c>
      <c r="D2081" s="3">
        <f>+VLOOKUP(A2081,Codigos_mercados_mayoristas[],3,0)</f>
        <v>13</v>
      </c>
      <c r="E2081" s="3"/>
      <c r="F2081" s="3" t="str">
        <f>+VLOOKUP(G2081,Codigos_class_frutas[],2,0)</f>
        <v>Berries</v>
      </c>
      <c r="G2081" s="3" t="s">
        <v>212</v>
      </c>
      <c r="H2081" s="3" t="s">
        <v>12</v>
      </c>
      <c r="I2081" s="3" t="s">
        <v>13</v>
      </c>
      <c r="J2081" s="2">
        <v>500</v>
      </c>
      <c r="K2081" s="2">
        <v>5000</v>
      </c>
      <c r="L2081" s="2">
        <v>4000</v>
      </c>
      <c r="M2081" s="2">
        <v>4500</v>
      </c>
      <c r="N2081" s="3" t="s">
        <v>213</v>
      </c>
      <c r="O2081" s="9" t="s">
        <v>155</v>
      </c>
      <c r="P2081" s="2">
        <f>+Precio_diario_frutas[[#This Row],[Precio promedio ponderado]]/Q2081</f>
        <v>642.85714285714289</v>
      </c>
      <c r="Q2081" s="2">
        <f>+VLOOKUP(Precio_diario_frutas[[#This Row],[Unidad de comercialización]],Codigos_kg[],2,0)</f>
        <v>7</v>
      </c>
    </row>
    <row r="2082" spans="1:17" x14ac:dyDescent="0.35">
      <c r="A2082" s="8" t="s">
        <v>142</v>
      </c>
      <c r="B2082" s="3" t="str">
        <f>+VLOOKUP(A2082,Codigos_mercados_mayoristas[],2,0)</f>
        <v>Metropolitana</v>
      </c>
      <c r="C2082" s="4">
        <v>44155</v>
      </c>
      <c r="D2082" s="3">
        <f>+VLOOKUP(A2082,Codigos_mercados_mayoristas[],3,0)</f>
        <v>13</v>
      </c>
      <c r="E2082" s="3"/>
      <c r="F2082" s="3" t="str">
        <f>+VLOOKUP(G2082,Codigos_class_frutas[],2,0)</f>
        <v>Berries</v>
      </c>
      <c r="G2082" s="3" t="s">
        <v>249</v>
      </c>
      <c r="H2082" s="3" t="s">
        <v>250</v>
      </c>
      <c r="I2082" s="3" t="s">
        <v>19</v>
      </c>
      <c r="J2082" s="2">
        <v>4</v>
      </c>
      <c r="K2082" s="2">
        <v>540000</v>
      </c>
      <c r="L2082" s="2">
        <v>540000</v>
      </c>
      <c r="M2082" s="2">
        <v>540000</v>
      </c>
      <c r="N2082" s="3" t="s">
        <v>270</v>
      </c>
      <c r="O2082" s="9" t="s">
        <v>123</v>
      </c>
      <c r="P2082" s="2">
        <f>+Precio_diario_frutas[[#This Row],[Precio promedio ponderado]]/Q2082</f>
        <v>1200</v>
      </c>
      <c r="Q2082" s="2">
        <f>+VLOOKUP(Precio_diario_frutas[[#This Row],[Unidad de comercialización]],Codigos_kg[],2,0)</f>
        <v>450</v>
      </c>
    </row>
    <row r="2083" spans="1:17" x14ac:dyDescent="0.35">
      <c r="A2083" s="8" t="s">
        <v>142</v>
      </c>
      <c r="B2083" s="3" t="str">
        <f>+VLOOKUP(A2083,Codigos_mercados_mayoristas[],2,0)</f>
        <v>Metropolitana</v>
      </c>
      <c r="C2083" s="4">
        <v>44155</v>
      </c>
      <c r="D2083" s="3">
        <f>+VLOOKUP(A2083,Codigos_mercados_mayoristas[],3,0)</f>
        <v>13</v>
      </c>
      <c r="E2083" s="3"/>
      <c r="F2083" s="3" t="str">
        <f>+VLOOKUP(G2083,Codigos_class_frutas[],2,0)</f>
        <v>Cítricos</v>
      </c>
      <c r="G2083" s="3" t="s">
        <v>214</v>
      </c>
      <c r="H2083" s="3" t="s">
        <v>12</v>
      </c>
      <c r="I2083" s="3" t="s">
        <v>215</v>
      </c>
      <c r="J2083" s="2">
        <v>24</v>
      </c>
      <c r="K2083" s="2">
        <v>160000</v>
      </c>
      <c r="L2083" s="2">
        <v>160000</v>
      </c>
      <c r="M2083" s="2">
        <v>160000</v>
      </c>
      <c r="N2083" s="3" t="s">
        <v>270</v>
      </c>
      <c r="O2083" s="9" t="s">
        <v>273</v>
      </c>
      <c r="P2083" s="2">
        <f>+Precio_diario_frutas[[#This Row],[Precio promedio ponderado]]/Q2083</f>
        <v>355.55555555555554</v>
      </c>
      <c r="Q2083" s="2">
        <f>+VLOOKUP(Precio_diario_frutas[[#This Row],[Unidad de comercialización]],Codigos_kg[],2,0)</f>
        <v>450</v>
      </c>
    </row>
    <row r="2084" spans="1:17" x14ac:dyDescent="0.35">
      <c r="A2084" s="8" t="s">
        <v>142</v>
      </c>
      <c r="B2084" s="3" t="str">
        <f>+VLOOKUP(A2084,Codigos_mercados_mayoristas[],2,0)</f>
        <v>Metropolitana</v>
      </c>
      <c r="C2084" s="4">
        <v>44155</v>
      </c>
      <c r="D2084" s="3">
        <f>+VLOOKUP(A2084,Codigos_mercados_mayoristas[],3,0)</f>
        <v>13</v>
      </c>
      <c r="E2084" s="3"/>
      <c r="F2084" s="3" t="str">
        <f>+VLOOKUP(G2084,Codigos_class_frutas[],2,0)</f>
        <v>Cítricos</v>
      </c>
      <c r="G2084" s="3" t="s">
        <v>214</v>
      </c>
      <c r="H2084" s="3" t="s">
        <v>12</v>
      </c>
      <c r="I2084" s="3" t="s">
        <v>215</v>
      </c>
      <c r="J2084" s="2">
        <v>200</v>
      </c>
      <c r="K2084" s="2">
        <v>7000</v>
      </c>
      <c r="L2084" s="2">
        <v>7000</v>
      </c>
      <c r="M2084" s="2">
        <v>7000</v>
      </c>
      <c r="N2084" s="3" t="s">
        <v>121</v>
      </c>
      <c r="O2084" s="9" t="s">
        <v>139</v>
      </c>
      <c r="P2084" s="2">
        <f>+Precio_diario_frutas[[#This Row],[Precio promedio ponderado]]/Q2084</f>
        <v>388.88888888888891</v>
      </c>
      <c r="Q2084" s="2">
        <f>+VLOOKUP(Precio_diario_frutas[[#This Row],[Unidad de comercialización]],Codigos_kg[],2,0)</f>
        <v>18</v>
      </c>
    </row>
    <row r="2085" spans="1:17" x14ac:dyDescent="0.35">
      <c r="A2085" s="8" t="s">
        <v>142</v>
      </c>
      <c r="B2085" s="3" t="str">
        <f>+VLOOKUP(A2085,Codigos_mercados_mayoristas[],2,0)</f>
        <v>Metropolitana</v>
      </c>
      <c r="C2085" s="4">
        <v>44155</v>
      </c>
      <c r="D2085" s="3">
        <f>+VLOOKUP(A2085,Codigos_mercados_mayoristas[],3,0)</f>
        <v>13</v>
      </c>
      <c r="E2085" s="3"/>
      <c r="F2085" s="3" t="str">
        <f>+VLOOKUP(G2085,Codigos_class_frutas[],2,0)</f>
        <v>Cítricos</v>
      </c>
      <c r="G2085" s="3" t="s">
        <v>214</v>
      </c>
      <c r="H2085" s="3" t="s">
        <v>12</v>
      </c>
      <c r="I2085" s="3" t="s">
        <v>215</v>
      </c>
      <c r="J2085" s="2">
        <v>135</v>
      </c>
      <c r="K2085" s="2">
        <v>7000</v>
      </c>
      <c r="L2085" s="2">
        <v>7000</v>
      </c>
      <c r="M2085" s="2">
        <v>7000</v>
      </c>
      <c r="N2085" s="3" t="s">
        <v>121</v>
      </c>
      <c r="O2085" s="9" t="s">
        <v>118</v>
      </c>
      <c r="P2085" s="2">
        <f>+Precio_diario_frutas[[#This Row],[Precio promedio ponderado]]/Q2085</f>
        <v>388.88888888888891</v>
      </c>
      <c r="Q2085" s="2">
        <f>+VLOOKUP(Precio_diario_frutas[[#This Row],[Unidad de comercialización]],Codigos_kg[],2,0)</f>
        <v>18</v>
      </c>
    </row>
    <row r="2086" spans="1:17" x14ac:dyDescent="0.35">
      <c r="A2086" s="8" t="s">
        <v>142</v>
      </c>
      <c r="B2086" s="3" t="str">
        <f>+VLOOKUP(A2086,Codigos_mercados_mayoristas[],2,0)</f>
        <v>Metropolitana</v>
      </c>
      <c r="C2086" s="4">
        <v>44155</v>
      </c>
      <c r="D2086" s="3">
        <f>+VLOOKUP(A2086,Codigos_mercados_mayoristas[],3,0)</f>
        <v>13</v>
      </c>
      <c r="E2086" s="3"/>
      <c r="F2086" s="3" t="str">
        <f>+VLOOKUP(G2086,Codigos_class_frutas[],2,0)</f>
        <v>Cítricos</v>
      </c>
      <c r="G2086" s="3" t="s">
        <v>214</v>
      </c>
      <c r="H2086" s="3" t="s">
        <v>12</v>
      </c>
      <c r="I2086" s="3" t="s">
        <v>215</v>
      </c>
      <c r="J2086" s="2">
        <v>120</v>
      </c>
      <c r="K2086" s="2">
        <v>7000</v>
      </c>
      <c r="L2086" s="2">
        <v>7000</v>
      </c>
      <c r="M2086" s="2">
        <v>7000</v>
      </c>
      <c r="N2086" s="3" t="s">
        <v>121</v>
      </c>
      <c r="O2086" s="9" t="s">
        <v>123</v>
      </c>
      <c r="P2086" s="2">
        <f>+Precio_diario_frutas[[#This Row],[Precio promedio ponderado]]/Q2086</f>
        <v>388.88888888888891</v>
      </c>
      <c r="Q2086" s="2">
        <f>+VLOOKUP(Precio_diario_frutas[[#This Row],[Unidad de comercialización]],Codigos_kg[],2,0)</f>
        <v>18</v>
      </c>
    </row>
    <row r="2087" spans="1:17" x14ac:dyDescent="0.35">
      <c r="A2087" s="8" t="s">
        <v>142</v>
      </c>
      <c r="B2087" s="3" t="str">
        <f>+VLOOKUP(A2087,Codigos_mercados_mayoristas[],2,0)</f>
        <v>Metropolitana</v>
      </c>
      <c r="C2087" s="4">
        <v>44155</v>
      </c>
      <c r="D2087" s="3">
        <f>+VLOOKUP(A2087,Codigos_mercados_mayoristas[],3,0)</f>
        <v>13</v>
      </c>
      <c r="E2087" s="3"/>
      <c r="F2087" s="3" t="str">
        <f>+VLOOKUP(G2087,Codigos_class_frutas[],2,0)</f>
        <v>Cítricos</v>
      </c>
      <c r="G2087" s="3" t="s">
        <v>214</v>
      </c>
      <c r="H2087" s="3" t="s">
        <v>12</v>
      </c>
      <c r="I2087" s="3" t="s">
        <v>271</v>
      </c>
      <c r="J2087" s="2">
        <v>250</v>
      </c>
      <c r="K2087" s="2">
        <v>8000</v>
      </c>
      <c r="L2087" s="2">
        <v>7500</v>
      </c>
      <c r="M2087" s="2">
        <v>7750</v>
      </c>
      <c r="N2087" s="3" t="s">
        <v>121</v>
      </c>
      <c r="O2087" s="9" t="s">
        <v>139</v>
      </c>
      <c r="P2087" s="2">
        <f>+Precio_diario_frutas[[#This Row],[Precio promedio ponderado]]/Q2087</f>
        <v>430.55555555555554</v>
      </c>
      <c r="Q2087" s="2">
        <f>+VLOOKUP(Precio_diario_frutas[[#This Row],[Unidad de comercialización]],Codigos_kg[],2,0)</f>
        <v>18</v>
      </c>
    </row>
    <row r="2088" spans="1:17" x14ac:dyDescent="0.35">
      <c r="A2088" s="8" t="s">
        <v>142</v>
      </c>
      <c r="B2088" s="3" t="str">
        <f>+VLOOKUP(A2088,Codigos_mercados_mayoristas[],2,0)</f>
        <v>Metropolitana</v>
      </c>
      <c r="C2088" s="4">
        <v>44155</v>
      </c>
      <c r="D2088" s="3">
        <f>+VLOOKUP(A2088,Codigos_mercados_mayoristas[],3,0)</f>
        <v>13</v>
      </c>
      <c r="E2088" s="3"/>
      <c r="F2088" s="3" t="str">
        <f>+VLOOKUP(G2088,Codigos_class_frutas[],2,0)</f>
        <v>Cítricos</v>
      </c>
      <c r="G2088" s="3" t="s">
        <v>214</v>
      </c>
      <c r="H2088" s="3" t="s">
        <v>12</v>
      </c>
      <c r="I2088" s="3" t="s">
        <v>271</v>
      </c>
      <c r="J2088" s="2">
        <v>140</v>
      </c>
      <c r="K2088" s="2">
        <v>8000</v>
      </c>
      <c r="L2088" s="2">
        <v>8000</v>
      </c>
      <c r="M2088" s="2">
        <v>8000</v>
      </c>
      <c r="N2088" s="3" t="s">
        <v>121</v>
      </c>
      <c r="O2088" s="9" t="s">
        <v>123</v>
      </c>
      <c r="P2088" s="2">
        <f>+Precio_diario_frutas[[#This Row],[Precio promedio ponderado]]/Q2088</f>
        <v>444.44444444444446</v>
      </c>
      <c r="Q2088" s="2">
        <f>+VLOOKUP(Precio_diario_frutas[[#This Row],[Unidad de comercialización]],Codigos_kg[],2,0)</f>
        <v>18</v>
      </c>
    </row>
    <row r="2089" spans="1:17" x14ac:dyDescent="0.35">
      <c r="A2089" s="8" t="s">
        <v>142</v>
      </c>
      <c r="B2089" s="3" t="str">
        <f>+VLOOKUP(A2089,Codigos_mercados_mayoristas[],2,0)</f>
        <v>Metropolitana</v>
      </c>
      <c r="C2089" s="4">
        <v>44155</v>
      </c>
      <c r="D2089" s="3">
        <f>+VLOOKUP(A2089,Codigos_mercados_mayoristas[],3,0)</f>
        <v>13</v>
      </c>
      <c r="E2089" s="3"/>
      <c r="F2089" s="3" t="str">
        <f>+VLOOKUP(G2089,Codigos_class_frutas[],2,0)</f>
        <v>Cítricos</v>
      </c>
      <c r="G2089" s="3" t="s">
        <v>214</v>
      </c>
      <c r="H2089" s="3" t="s">
        <v>12</v>
      </c>
      <c r="I2089" s="3" t="s">
        <v>216</v>
      </c>
      <c r="J2089" s="2">
        <v>10</v>
      </c>
      <c r="K2089" s="2">
        <v>130000</v>
      </c>
      <c r="L2089" s="2">
        <v>130000</v>
      </c>
      <c r="M2089" s="2">
        <v>130000</v>
      </c>
      <c r="N2089" s="3" t="s">
        <v>270</v>
      </c>
      <c r="O2089" s="9" t="s">
        <v>273</v>
      </c>
      <c r="P2089" s="2">
        <f>+Precio_diario_frutas[[#This Row],[Precio promedio ponderado]]/Q2089</f>
        <v>288.88888888888891</v>
      </c>
      <c r="Q2089" s="2">
        <f>+VLOOKUP(Precio_diario_frutas[[#This Row],[Unidad de comercialización]],Codigos_kg[],2,0)</f>
        <v>450</v>
      </c>
    </row>
    <row r="2090" spans="1:17" x14ac:dyDescent="0.35">
      <c r="A2090" s="8" t="s">
        <v>142</v>
      </c>
      <c r="B2090" s="3" t="str">
        <f>+VLOOKUP(A2090,Codigos_mercados_mayoristas[],2,0)</f>
        <v>Metropolitana</v>
      </c>
      <c r="C2090" s="4">
        <v>44155</v>
      </c>
      <c r="D2090" s="3">
        <f>+VLOOKUP(A2090,Codigos_mercados_mayoristas[],3,0)</f>
        <v>13</v>
      </c>
      <c r="E2090" s="3"/>
      <c r="F2090" s="3" t="str">
        <f>+VLOOKUP(G2090,Codigos_class_frutas[],2,0)</f>
        <v>Cítricos</v>
      </c>
      <c r="G2090" s="3" t="s">
        <v>214</v>
      </c>
      <c r="H2090" s="3" t="s">
        <v>12</v>
      </c>
      <c r="I2090" s="3" t="s">
        <v>216</v>
      </c>
      <c r="J2090" s="2">
        <v>180</v>
      </c>
      <c r="K2090" s="2">
        <v>6000</v>
      </c>
      <c r="L2090" s="2">
        <v>6000</v>
      </c>
      <c r="M2090" s="2">
        <v>6000</v>
      </c>
      <c r="N2090" s="3" t="s">
        <v>121</v>
      </c>
      <c r="O2090" s="9" t="s">
        <v>139</v>
      </c>
      <c r="P2090" s="2">
        <f>+Precio_diario_frutas[[#This Row],[Precio promedio ponderado]]/Q2090</f>
        <v>333.33333333333331</v>
      </c>
      <c r="Q2090" s="2">
        <f>+VLOOKUP(Precio_diario_frutas[[#This Row],[Unidad de comercialización]],Codigos_kg[],2,0)</f>
        <v>18</v>
      </c>
    </row>
    <row r="2091" spans="1:17" x14ac:dyDescent="0.35">
      <c r="A2091" s="8" t="s">
        <v>142</v>
      </c>
      <c r="B2091" s="3" t="str">
        <f>+VLOOKUP(A2091,Codigos_mercados_mayoristas[],2,0)</f>
        <v>Metropolitana</v>
      </c>
      <c r="C2091" s="4">
        <v>44155</v>
      </c>
      <c r="D2091" s="3">
        <f>+VLOOKUP(A2091,Codigos_mercados_mayoristas[],3,0)</f>
        <v>13</v>
      </c>
      <c r="E2091" s="3"/>
      <c r="F2091" s="3" t="str">
        <f>+VLOOKUP(G2091,Codigos_class_frutas[],2,0)</f>
        <v>Cítricos</v>
      </c>
      <c r="G2091" s="3" t="s">
        <v>214</v>
      </c>
      <c r="H2091" s="3" t="s">
        <v>12</v>
      </c>
      <c r="I2091" s="3" t="s">
        <v>216</v>
      </c>
      <c r="J2091" s="2">
        <v>150</v>
      </c>
      <c r="K2091" s="2">
        <v>6000</v>
      </c>
      <c r="L2091" s="2">
        <v>6000</v>
      </c>
      <c r="M2091" s="2">
        <v>6000</v>
      </c>
      <c r="N2091" s="3" t="s">
        <v>121</v>
      </c>
      <c r="O2091" s="9" t="s">
        <v>118</v>
      </c>
      <c r="P2091" s="2">
        <f>+Precio_diario_frutas[[#This Row],[Precio promedio ponderado]]/Q2091</f>
        <v>333.33333333333331</v>
      </c>
      <c r="Q2091" s="2">
        <f>+VLOOKUP(Precio_diario_frutas[[#This Row],[Unidad de comercialización]],Codigos_kg[],2,0)</f>
        <v>18</v>
      </c>
    </row>
    <row r="2092" spans="1:17" x14ac:dyDescent="0.35">
      <c r="A2092" s="8" t="s">
        <v>142</v>
      </c>
      <c r="B2092" s="3" t="str">
        <f>+VLOOKUP(A2092,Codigos_mercados_mayoristas[],2,0)</f>
        <v>Metropolitana</v>
      </c>
      <c r="C2092" s="4">
        <v>44155</v>
      </c>
      <c r="D2092" s="3">
        <f>+VLOOKUP(A2092,Codigos_mercados_mayoristas[],3,0)</f>
        <v>13</v>
      </c>
      <c r="E2092" s="3"/>
      <c r="F2092" s="3" t="str">
        <f>+VLOOKUP(G2092,Codigos_class_frutas[],2,0)</f>
        <v>Cítricos</v>
      </c>
      <c r="G2092" s="3" t="s">
        <v>214</v>
      </c>
      <c r="H2092" s="3" t="s">
        <v>12</v>
      </c>
      <c r="I2092" s="3" t="s">
        <v>216</v>
      </c>
      <c r="J2092" s="2">
        <v>100</v>
      </c>
      <c r="K2092" s="2">
        <v>6000</v>
      </c>
      <c r="L2092" s="2">
        <v>6000</v>
      </c>
      <c r="M2092" s="2">
        <v>6000</v>
      </c>
      <c r="N2092" s="3" t="s">
        <v>121</v>
      </c>
      <c r="O2092" s="9" t="s">
        <v>123</v>
      </c>
      <c r="P2092" s="2">
        <f>+Precio_diario_frutas[[#This Row],[Precio promedio ponderado]]/Q2092</f>
        <v>333.33333333333331</v>
      </c>
      <c r="Q2092" s="2">
        <f>+VLOOKUP(Precio_diario_frutas[[#This Row],[Unidad de comercialización]],Codigos_kg[],2,0)</f>
        <v>18</v>
      </c>
    </row>
    <row r="2093" spans="1:17" x14ac:dyDescent="0.35">
      <c r="A2093" s="8" t="s">
        <v>142</v>
      </c>
      <c r="B2093" s="3" t="str">
        <f>+VLOOKUP(A2093,Codigos_mercados_mayoristas[],2,0)</f>
        <v>Metropolitana</v>
      </c>
      <c r="C2093" s="4">
        <v>44155</v>
      </c>
      <c r="D2093" s="3">
        <f>+VLOOKUP(A2093,Codigos_mercados_mayoristas[],3,0)</f>
        <v>13</v>
      </c>
      <c r="E2093" s="3"/>
      <c r="F2093" s="3" t="str">
        <f>+VLOOKUP(G2093,Codigos_class_frutas[],2,0)</f>
        <v>Cítricos</v>
      </c>
      <c r="G2093" s="3" t="s">
        <v>214</v>
      </c>
      <c r="H2093" s="3" t="s">
        <v>12</v>
      </c>
      <c r="I2093" s="3" t="s">
        <v>272</v>
      </c>
      <c r="J2093" s="2">
        <v>120</v>
      </c>
      <c r="K2093" s="2">
        <v>7000</v>
      </c>
      <c r="L2093" s="2">
        <v>6000</v>
      </c>
      <c r="M2093" s="2">
        <v>6500</v>
      </c>
      <c r="N2093" s="3" t="s">
        <v>121</v>
      </c>
      <c r="O2093" s="9" t="s">
        <v>139</v>
      </c>
      <c r="P2093" s="2">
        <f>+Precio_diario_frutas[[#This Row],[Precio promedio ponderado]]/Q2093</f>
        <v>361.11111111111109</v>
      </c>
      <c r="Q2093" s="2">
        <f>+VLOOKUP(Precio_diario_frutas[[#This Row],[Unidad de comercialización]],Codigos_kg[],2,0)</f>
        <v>18</v>
      </c>
    </row>
    <row r="2094" spans="1:17" x14ac:dyDescent="0.35">
      <c r="A2094" s="8" t="s">
        <v>142</v>
      </c>
      <c r="B2094" s="3" t="str">
        <f>+VLOOKUP(A2094,Codigos_mercados_mayoristas[],2,0)</f>
        <v>Metropolitana</v>
      </c>
      <c r="C2094" s="4">
        <v>44155</v>
      </c>
      <c r="D2094" s="3">
        <f>+VLOOKUP(A2094,Codigos_mercados_mayoristas[],3,0)</f>
        <v>13</v>
      </c>
      <c r="E2094" s="3"/>
      <c r="F2094" s="3" t="str">
        <f>+VLOOKUP(G2094,Codigos_class_frutas[],2,0)</f>
        <v>Cítricos</v>
      </c>
      <c r="G2094" s="3" t="s">
        <v>214</v>
      </c>
      <c r="H2094" s="3" t="s">
        <v>12</v>
      </c>
      <c r="I2094" s="3" t="s">
        <v>272</v>
      </c>
      <c r="J2094" s="2">
        <v>150</v>
      </c>
      <c r="K2094" s="2">
        <v>6000</v>
      </c>
      <c r="L2094" s="2">
        <v>6000</v>
      </c>
      <c r="M2094" s="2">
        <v>6000</v>
      </c>
      <c r="N2094" s="3" t="s">
        <v>121</v>
      </c>
      <c r="O2094" s="9" t="s">
        <v>123</v>
      </c>
      <c r="P2094" s="2">
        <f>+Precio_diario_frutas[[#This Row],[Precio promedio ponderado]]/Q2094</f>
        <v>333.33333333333331</v>
      </c>
      <c r="Q2094" s="2">
        <f>+VLOOKUP(Precio_diario_frutas[[#This Row],[Unidad de comercialización]],Codigos_kg[],2,0)</f>
        <v>18</v>
      </c>
    </row>
    <row r="2095" spans="1:17" x14ac:dyDescent="0.35">
      <c r="A2095" s="8" t="s">
        <v>142</v>
      </c>
      <c r="B2095" s="3" t="str">
        <f>+VLOOKUP(A2095,Codigos_mercados_mayoristas[],2,0)</f>
        <v>Metropolitana</v>
      </c>
      <c r="C2095" s="4">
        <v>44155</v>
      </c>
      <c r="D2095" s="3">
        <f>+VLOOKUP(A2095,Codigos_mercados_mayoristas[],3,0)</f>
        <v>13</v>
      </c>
      <c r="E2095" s="3"/>
      <c r="F2095" s="3" t="str">
        <f>+VLOOKUP(G2095,Codigos_class_frutas[],2,0)</f>
        <v>Cítricos</v>
      </c>
      <c r="G2095" s="3" t="s">
        <v>214</v>
      </c>
      <c r="H2095" s="3" t="s">
        <v>12</v>
      </c>
      <c r="I2095" s="3" t="s">
        <v>217</v>
      </c>
      <c r="J2095" s="2">
        <v>150</v>
      </c>
      <c r="K2095" s="2">
        <v>4000</v>
      </c>
      <c r="L2095" s="2">
        <v>4000</v>
      </c>
      <c r="M2095" s="2">
        <v>4000</v>
      </c>
      <c r="N2095" s="3" t="s">
        <v>121</v>
      </c>
      <c r="O2095" s="9" t="s">
        <v>139</v>
      </c>
      <c r="P2095" s="2">
        <f>+Precio_diario_frutas[[#This Row],[Precio promedio ponderado]]/Q2095</f>
        <v>222.22222222222223</v>
      </c>
      <c r="Q2095" s="2">
        <f>+VLOOKUP(Precio_diario_frutas[[#This Row],[Unidad de comercialización]],Codigos_kg[],2,0)</f>
        <v>18</v>
      </c>
    </row>
    <row r="2096" spans="1:17" x14ac:dyDescent="0.35">
      <c r="A2096" s="8" t="s">
        <v>142</v>
      </c>
      <c r="B2096" s="3" t="str">
        <f>+VLOOKUP(A2096,Codigos_mercados_mayoristas[],2,0)</f>
        <v>Metropolitana</v>
      </c>
      <c r="C2096" s="4">
        <v>44155</v>
      </c>
      <c r="D2096" s="3">
        <f>+VLOOKUP(A2096,Codigos_mercados_mayoristas[],3,0)</f>
        <v>13</v>
      </c>
      <c r="E2096" s="3"/>
      <c r="F2096" s="3" t="str">
        <f>+VLOOKUP(G2096,Codigos_class_frutas[],2,0)</f>
        <v>Cítricos</v>
      </c>
      <c r="G2096" s="3" t="s">
        <v>214</v>
      </c>
      <c r="H2096" s="3" t="s">
        <v>12</v>
      </c>
      <c r="I2096" s="3" t="s">
        <v>217</v>
      </c>
      <c r="J2096" s="2">
        <v>180</v>
      </c>
      <c r="K2096" s="2">
        <v>4000</v>
      </c>
      <c r="L2096" s="2">
        <v>4000</v>
      </c>
      <c r="M2096" s="2">
        <v>4000</v>
      </c>
      <c r="N2096" s="3" t="s">
        <v>121</v>
      </c>
      <c r="O2096" s="9" t="s">
        <v>118</v>
      </c>
      <c r="P2096" s="2">
        <f>+Precio_diario_frutas[[#This Row],[Precio promedio ponderado]]/Q2096</f>
        <v>222.22222222222223</v>
      </c>
      <c r="Q2096" s="2">
        <f>+VLOOKUP(Precio_diario_frutas[[#This Row],[Unidad de comercialización]],Codigos_kg[],2,0)</f>
        <v>18</v>
      </c>
    </row>
    <row r="2097" spans="1:17" x14ac:dyDescent="0.35">
      <c r="A2097" s="8" t="s">
        <v>142</v>
      </c>
      <c r="B2097" s="3" t="str">
        <f>+VLOOKUP(A2097,Codigos_mercados_mayoristas[],2,0)</f>
        <v>Metropolitana</v>
      </c>
      <c r="C2097" s="4">
        <v>44155</v>
      </c>
      <c r="D2097" s="3">
        <f>+VLOOKUP(A2097,Codigos_mercados_mayoristas[],3,0)</f>
        <v>13</v>
      </c>
      <c r="E2097" s="3"/>
      <c r="F2097" s="3" t="str">
        <f>+VLOOKUP(G2097,Codigos_class_frutas[],2,0)</f>
        <v>Cítricos</v>
      </c>
      <c r="G2097" s="3" t="s">
        <v>214</v>
      </c>
      <c r="H2097" s="3" t="s">
        <v>12</v>
      </c>
      <c r="I2097" s="3" t="s">
        <v>217</v>
      </c>
      <c r="J2097" s="2">
        <v>125</v>
      </c>
      <c r="K2097" s="2">
        <v>4000</v>
      </c>
      <c r="L2097" s="2">
        <v>4000</v>
      </c>
      <c r="M2097" s="2">
        <v>4000</v>
      </c>
      <c r="N2097" s="3" t="s">
        <v>121</v>
      </c>
      <c r="O2097" s="9" t="s">
        <v>123</v>
      </c>
      <c r="P2097" s="2">
        <f>+Precio_diario_frutas[[#This Row],[Precio promedio ponderado]]/Q2097</f>
        <v>222.22222222222223</v>
      </c>
      <c r="Q2097" s="2">
        <f>+VLOOKUP(Precio_diario_frutas[[#This Row],[Unidad de comercialización]],Codigos_kg[],2,0)</f>
        <v>18</v>
      </c>
    </row>
    <row r="2098" spans="1:17" x14ac:dyDescent="0.35">
      <c r="A2098" s="8" t="s">
        <v>142</v>
      </c>
      <c r="B2098" s="3" t="str">
        <f>+VLOOKUP(A2098,Codigos_mercados_mayoristas[],2,0)</f>
        <v>Metropolitana</v>
      </c>
      <c r="C2098" s="4">
        <v>44155</v>
      </c>
      <c r="D2098" s="3">
        <f>+VLOOKUP(A2098,Codigos_mercados_mayoristas[],3,0)</f>
        <v>13</v>
      </c>
      <c r="E2098" s="3"/>
      <c r="F2098" s="3" t="str">
        <f>+VLOOKUP(G2098,Codigos_class_frutas[],2,0)</f>
        <v>Cítricos</v>
      </c>
      <c r="G2098" s="3" t="s">
        <v>214</v>
      </c>
      <c r="H2098" s="3" t="s">
        <v>12</v>
      </c>
      <c r="I2098" s="3" t="s">
        <v>690</v>
      </c>
      <c r="J2098" s="2">
        <v>125</v>
      </c>
      <c r="K2098" s="2">
        <v>5000</v>
      </c>
      <c r="L2098" s="2">
        <v>5000</v>
      </c>
      <c r="M2098" s="2">
        <v>5000</v>
      </c>
      <c r="N2098" s="3" t="s">
        <v>121</v>
      </c>
      <c r="O2098" s="9" t="s">
        <v>123</v>
      </c>
      <c r="P2098" s="2">
        <f>+Precio_diario_frutas[[#This Row],[Precio promedio ponderado]]/Q2098</f>
        <v>277.77777777777777</v>
      </c>
      <c r="Q2098" s="2">
        <f>+VLOOKUP(Precio_diario_frutas[[#This Row],[Unidad de comercialización]],Codigos_kg[],2,0)</f>
        <v>18</v>
      </c>
    </row>
    <row r="2099" spans="1:17" x14ac:dyDescent="0.35">
      <c r="A2099" s="8" t="s">
        <v>142</v>
      </c>
      <c r="B2099" s="3" t="str">
        <f>+VLOOKUP(A2099,Codigos_mercados_mayoristas[],2,0)</f>
        <v>Metropolitana</v>
      </c>
      <c r="C2099" s="4">
        <v>44155</v>
      </c>
      <c r="D2099" s="3">
        <f>+VLOOKUP(A2099,Codigos_mercados_mayoristas[],3,0)</f>
        <v>13</v>
      </c>
      <c r="E2099" s="3"/>
      <c r="F2099" s="3" t="str">
        <f>+VLOOKUP(G2099,Codigos_class_frutas[],2,0)</f>
        <v>Cítricos</v>
      </c>
      <c r="G2099" s="3" t="s">
        <v>218</v>
      </c>
      <c r="H2099" s="3" t="s">
        <v>772</v>
      </c>
      <c r="I2099" s="3" t="s">
        <v>200</v>
      </c>
      <c r="J2099" s="2">
        <v>240</v>
      </c>
      <c r="K2099" s="2">
        <v>8000</v>
      </c>
      <c r="L2099" s="2">
        <v>8000</v>
      </c>
      <c r="M2099" s="2">
        <v>8000</v>
      </c>
      <c r="N2099" s="3" t="s">
        <v>220</v>
      </c>
      <c r="O2099" s="9" t="s">
        <v>45</v>
      </c>
      <c r="P2099" s="2">
        <f>+Precio_diario_frutas[[#This Row],[Precio promedio ponderado]]/Q2099</f>
        <v>800</v>
      </c>
      <c r="Q2099" s="2">
        <f>+VLOOKUP(Precio_diario_frutas[[#This Row],[Unidad de comercialización]],Codigos_kg[],2,0)</f>
        <v>10</v>
      </c>
    </row>
    <row r="2100" spans="1:17" x14ac:dyDescent="0.35">
      <c r="A2100" s="8" t="s">
        <v>142</v>
      </c>
      <c r="B2100" s="3" t="str">
        <f>+VLOOKUP(A2100,Codigos_mercados_mayoristas[],2,0)</f>
        <v>Metropolitana</v>
      </c>
      <c r="C2100" s="4">
        <v>44155</v>
      </c>
      <c r="D2100" s="3">
        <f>+VLOOKUP(A2100,Codigos_mercados_mayoristas[],3,0)</f>
        <v>13</v>
      </c>
      <c r="E2100" s="3"/>
      <c r="F2100" s="3" t="str">
        <f>+VLOOKUP(G2100,Codigos_class_frutas[],2,0)</f>
        <v>Cítricos</v>
      </c>
      <c r="G2100" s="3" t="s">
        <v>218</v>
      </c>
      <c r="H2100" s="3" t="s">
        <v>772</v>
      </c>
      <c r="I2100" s="3" t="s">
        <v>19</v>
      </c>
      <c r="J2100" s="2">
        <v>240</v>
      </c>
      <c r="K2100" s="2">
        <v>6000</v>
      </c>
      <c r="L2100" s="2">
        <v>6000</v>
      </c>
      <c r="M2100" s="2">
        <v>6000</v>
      </c>
      <c r="N2100" s="3" t="s">
        <v>220</v>
      </c>
      <c r="O2100" s="9" t="s">
        <v>45</v>
      </c>
      <c r="P2100" s="2">
        <f>+Precio_diario_frutas[[#This Row],[Precio promedio ponderado]]/Q2100</f>
        <v>600</v>
      </c>
      <c r="Q2100" s="2">
        <f>+VLOOKUP(Precio_diario_frutas[[#This Row],[Unidad de comercialización]],Codigos_kg[],2,0)</f>
        <v>10</v>
      </c>
    </row>
    <row r="2101" spans="1:17" x14ac:dyDescent="0.35">
      <c r="A2101" s="8" t="s">
        <v>142</v>
      </c>
      <c r="B2101" s="3" t="str">
        <f>+VLOOKUP(A2101,Codigos_mercados_mayoristas[],2,0)</f>
        <v>Metropolitana</v>
      </c>
      <c r="C2101" s="4">
        <v>44155</v>
      </c>
      <c r="D2101" s="3">
        <f>+VLOOKUP(A2101,Codigos_mercados_mayoristas[],3,0)</f>
        <v>13</v>
      </c>
      <c r="E2101" s="3"/>
      <c r="F2101" s="3" t="str">
        <f>+VLOOKUP(G2101,Codigos_class_frutas[],2,0)</f>
        <v>Cítricos</v>
      </c>
      <c r="G2101" s="3" t="s">
        <v>218</v>
      </c>
      <c r="H2101" s="3" t="s">
        <v>772</v>
      </c>
      <c r="I2101" s="3" t="s">
        <v>13</v>
      </c>
      <c r="J2101" s="2">
        <v>240</v>
      </c>
      <c r="K2101" s="2">
        <v>4000</v>
      </c>
      <c r="L2101" s="2">
        <v>4000</v>
      </c>
      <c r="M2101" s="2">
        <v>4000</v>
      </c>
      <c r="N2101" s="3" t="s">
        <v>220</v>
      </c>
      <c r="O2101" s="9" t="s">
        <v>45</v>
      </c>
      <c r="P2101" s="2">
        <f>+Precio_diario_frutas[[#This Row],[Precio promedio ponderado]]/Q2101</f>
        <v>400</v>
      </c>
      <c r="Q2101" s="2">
        <f>+VLOOKUP(Precio_diario_frutas[[#This Row],[Unidad de comercialización]],Codigos_kg[],2,0)</f>
        <v>10</v>
      </c>
    </row>
    <row r="2102" spans="1:17" x14ac:dyDescent="0.35">
      <c r="A2102" s="8" t="s">
        <v>142</v>
      </c>
      <c r="B2102" s="3" t="str">
        <f>+VLOOKUP(A2102,Codigos_mercados_mayoristas[],2,0)</f>
        <v>Metropolitana</v>
      </c>
      <c r="C2102" s="4">
        <v>44155</v>
      </c>
      <c r="D2102" s="3">
        <f>+VLOOKUP(A2102,Codigos_mercados_mayoristas[],3,0)</f>
        <v>13</v>
      </c>
      <c r="E2102" s="3"/>
      <c r="F2102" s="3" t="str">
        <f>+VLOOKUP(G2102,Codigos_class_frutas[],2,0)</f>
        <v>Cítricos</v>
      </c>
      <c r="G2102" s="3" t="s">
        <v>218</v>
      </c>
      <c r="H2102" s="3" t="s">
        <v>219</v>
      </c>
      <c r="I2102" s="3" t="s">
        <v>200</v>
      </c>
      <c r="J2102" s="2">
        <v>3</v>
      </c>
      <c r="K2102" s="2">
        <v>315000</v>
      </c>
      <c r="L2102" s="2">
        <v>315000</v>
      </c>
      <c r="M2102" s="2">
        <v>315000</v>
      </c>
      <c r="N2102" s="3" t="s">
        <v>270</v>
      </c>
      <c r="O2102" s="9" t="s">
        <v>273</v>
      </c>
      <c r="P2102" s="2">
        <f>+Precio_diario_frutas[[#This Row],[Precio promedio ponderado]]/Q2102</f>
        <v>700</v>
      </c>
      <c r="Q2102" s="2">
        <f>+VLOOKUP(Precio_diario_frutas[[#This Row],[Unidad de comercialización]],Codigos_kg[],2,0)</f>
        <v>450</v>
      </c>
    </row>
    <row r="2103" spans="1:17" x14ac:dyDescent="0.35">
      <c r="A2103" s="8" t="s">
        <v>142</v>
      </c>
      <c r="B2103" s="3" t="str">
        <f>+VLOOKUP(A2103,Codigos_mercados_mayoristas[],2,0)</f>
        <v>Metropolitana</v>
      </c>
      <c r="C2103" s="4">
        <v>44155</v>
      </c>
      <c r="D2103" s="3">
        <f>+VLOOKUP(A2103,Codigos_mercados_mayoristas[],3,0)</f>
        <v>13</v>
      </c>
      <c r="E2103" s="3"/>
      <c r="F2103" s="3" t="str">
        <f>+VLOOKUP(G2103,Codigos_class_frutas[],2,0)</f>
        <v>Cítricos</v>
      </c>
      <c r="G2103" s="3" t="s">
        <v>218</v>
      </c>
      <c r="H2103" s="3" t="s">
        <v>219</v>
      </c>
      <c r="I2103" s="3" t="s">
        <v>19</v>
      </c>
      <c r="J2103" s="2">
        <v>9</v>
      </c>
      <c r="K2103" s="2">
        <v>290000</v>
      </c>
      <c r="L2103" s="2">
        <v>290000</v>
      </c>
      <c r="M2103" s="2">
        <v>290000</v>
      </c>
      <c r="N2103" s="3" t="s">
        <v>270</v>
      </c>
      <c r="O2103" s="9" t="s">
        <v>273</v>
      </c>
      <c r="P2103" s="2">
        <f>+Precio_diario_frutas[[#This Row],[Precio promedio ponderado]]/Q2103</f>
        <v>644.44444444444446</v>
      </c>
      <c r="Q2103" s="2">
        <f>+VLOOKUP(Precio_diario_frutas[[#This Row],[Unidad de comercialización]],Codigos_kg[],2,0)</f>
        <v>450</v>
      </c>
    </row>
    <row r="2104" spans="1:17" x14ac:dyDescent="0.35">
      <c r="A2104" s="8" t="s">
        <v>142</v>
      </c>
      <c r="B2104" s="3" t="str">
        <f>+VLOOKUP(A2104,Codigos_mercados_mayoristas[],2,0)</f>
        <v>Metropolitana</v>
      </c>
      <c r="C2104" s="4">
        <v>44155</v>
      </c>
      <c r="D2104" s="3">
        <f>+VLOOKUP(A2104,Codigos_mercados_mayoristas[],3,0)</f>
        <v>13</v>
      </c>
      <c r="E2104" s="3"/>
      <c r="F2104" s="3" t="str">
        <f>+VLOOKUP(G2104,Codigos_class_frutas[],2,0)</f>
        <v>Cítricos</v>
      </c>
      <c r="G2104" s="3" t="s">
        <v>218</v>
      </c>
      <c r="H2104" s="3" t="s">
        <v>219</v>
      </c>
      <c r="I2104" s="3" t="s">
        <v>13</v>
      </c>
      <c r="J2104" s="2">
        <v>7</v>
      </c>
      <c r="K2104" s="2">
        <v>240000</v>
      </c>
      <c r="L2104" s="2">
        <v>240000</v>
      </c>
      <c r="M2104" s="2">
        <v>240000</v>
      </c>
      <c r="N2104" s="3" t="s">
        <v>270</v>
      </c>
      <c r="O2104" s="9" t="s">
        <v>273</v>
      </c>
      <c r="P2104" s="2">
        <f>+Precio_diario_frutas[[#This Row],[Precio promedio ponderado]]/Q2104</f>
        <v>533.33333333333337</v>
      </c>
      <c r="Q2104" s="2">
        <f>+VLOOKUP(Precio_diario_frutas[[#This Row],[Unidad de comercialización]],Codigos_kg[],2,0)</f>
        <v>450</v>
      </c>
    </row>
    <row r="2105" spans="1:17" x14ac:dyDescent="0.35">
      <c r="A2105" s="8" t="s">
        <v>142</v>
      </c>
      <c r="B2105" s="3" t="str">
        <f>+VLOOKUP(A2105,Codigos_mercados_mayoristas[],2,0)</f>
        <v>Metropolitana</v>
      </c>
      <c r="C2105" s="4">
        <v>44155</v>
      </c>
      <c r="D2105" s="3">
        <f>+VLOOKUP(A2105,Codigos_mercados_mayoristas[],3,0)</f>
        <v>13</v>
      </c>
      <c r="E2105" s="3"/>
      <c r="F2105" s="3" t="str">
        <f>+VLOOKUP(G2105,Codigos_class_frutas[],2,0)</f>
        <v>Tropicales y subtropicales</v>
      </c>
      <c r="G2105" s="3" t="s">
        <v>229</v>
      </c>
      <c r="H2105" s="3" t="s">
        <v>12</v>
      </c>
      <c r="I2105" s="3" t="s">
        <v>200</v>
      </c>
      <c r="J2105" s="2">
        <v>706</v>
      </c>
      <c r="K2105" s="2">
        <v>7000</v>
      </c>
      <c r="L2105" s="2">
        <v>6000</v>
      </c>
      <c r="M2105" s="2">
        <v>6484</v>
      </c>
      <c r="N2105" s="3" t="s">
        <v>230</v>
      </c>
      <c r="O2105" s="9" t="s">
        <v>34</v>
      </c>
      <c r="P2105" s="2">
        <f>+Precio_diario_frutas[[#This Row],[Precio promedio ponderado]]/Q2105</f>
        <v>1621</v>
      </c>
      <c r="Q2105" s="2">
        <f>+VLOOKUP(Precio_diario_frutas[[#This Row],[Unidad de comercialización]],Codigos_kg[],2,0)</f>
        <v>4</v>
      </c>
    </row>
    <row r="2106" spans="1:17" x14ac:dyDescent="0.35">
      <c r="A2106" s="8" t="s">
        <v>142</v>
      </c>
      <c r="B2106" s="3" t="str">
        <f>+VLOOKUP(A2106,Codigos_mercados_mayoristas[],2,0)</f>
        <v>Metropolitana</v>
      </c>
      <c r="C2106" s="4">
        <v>44155</v>
      </c>
      <c r="D2106" s="3">
        <f>+VLOOKUP(A2106,Codigos_mercados_mayoristas[],3,0)</f>
        <v>13</v>
      </c>
      <c r="E2106" s="3"/>
      <c r="F2106" s="3" t="str">
        <f>+VLOOKUP(G2106,Codigos_class_frutas[],2,0)</f>
        <v>Tropicales y subtropicales</v>
      </c>
      <c r="G2106" s="3" t="s">
        <v>229</v>
      </c>
      <c r="H2106" s="3" t="s">
        <v>12</v>
      </c>
      <c r="I2106" s="3" t="s">
        <v>19</v>
      </c>
      <c r="J2106" s="2">
        <v>706</v>
      </c>
      <c r="K2106" s="2">
        <v>7000</v>
      </c>
      <c r="L2106" s="2">
        <v>6000</v>
      </c>
      <c r="M2106" s="2">
        <v>6484</v>
      </c>
      <c r="N2106" s="3" t="s">
        <v>230</v>
      </c>
      <c r="O2106" s="9" t="s">
        <v>34</v>
      </c>
      <c r="P2106" s="2">
        <f>+Precio_diario_frutas[[#This Row],[Precio promedio ponderado]]/Q2106</f>
        <v>1621</v>
      </c>
      <c r="Q2106" s="2">
        <f>+VLOOKUP(Precio_diario_frutas[[#This Row],[Unidad de comercialización]],Codigos_kg[],2,0)</f>
        <v>4</v>
      </c>
    </row>
    <row r="2107" spans="1:17" x14ac:dyDescent="0.35">
      <c r="A2107" s="8" t="s">
        <v>142</v>
      </c>
      <c r="B2107" s="3" t="str">
        <f>+VLOOKUP(A2107,Codigos_mercados_mayoristas[],2,0)</f>
        <v>Metropolitana</v>
      </c>
      <c r="C2107" s="4">
        <v>44155</v>
      </c>
      <c r="D2107" s="3">
        <f>+VLOOKUP(A2107,Codigos_mercados_mayoristas[],3,0)</f>
        <v>13</v>
      </c>
      <c r="E2107" s="3"/>
      <c r="F2107" s="3" t="str">
        <f>+VLOOKUP(G2107,Codigos_class_frutas[],2,0)</f>
        <v>Tropicales y subtropicales</v>
      </c>
      <c r="G2107" s="3" t="s">
        <v>229</v>
      </c>
      <c r="H2107" s="3" t="s">
        <v>12</v>
      </c>
      <c r="I2107" s="3" t="s">
        <v>13</v>
      </c>
      <c r="J2107" s="2">
        <v>706</v>
      </c>
      <c r="K2107" s="2">
        <v>7000</v>
      </c>
      <c r="L2107" s="2">
        <v>6000</v>
      </c>
      <c r="M2107" s="2">
        <v>6484</v>
      </c>
      <c r="N2107" s="3" t="s">
        <v>230</v>
      </c>
      <c r="O2107" s="9" t="s">
        <v>34</v>
      </c>
      <c r="P2107" s="2">
        <f>+Precio_diario_frutas[[#This Row],[Precio promedio ponderado]]/Q2107</f>
        <v>1621</v>
      </c>
      <c r="Q2107" s="2">
        <f>+VLOOKUP(Precio_diario_frutas[[#This Row],[Unidad de comercialización]],Codigos_kg[],2,0)</f>
        <v>4</v>
      </c>
    </row>
    <row r="2108" spans="1:17" x14ac:dyDescent="0.35">
      <c r="A2108" s="8" t="s">
        <v>142</v>
      </c>
      <c r="B2108" s="3" t="str">
        <f>+VLOOKUP(A2108,Codigos_mercados_mayoristas[],2,0)</f>
        <v>Metropolitana</v>
      </c>
      <c r="C2108" s="4">
        <v>44155</v>
      </c>
      <c r="D2108" s="3">
        <f>+VLOOKUP(A2108,Codigos_mercados_mayoristas[],3,0)</f>
        <v>13</v>
      </c>
      <c r="E2108" s="3"/>
      <c r="F2108" s="3" t="str">
        <f>+VLOOKUP(G2108,Codigos_class_frutas[],2,0)</f>
        <v>Frutos de pepita</v>
      </c>
      <c r="G2108" s="3" t="s">
        <v>231</v>
      </c>
      <c r="H2108" s="3" t="s">
        <v>232</v>
      </c>
      <c r="I2108" s="3" t="s">
        <v>284</v>
      </c>
      <c r="J2108" s="2">
        <v>196</v>
      </c>
      <c r="K2108" s="2">
        <v>18000</v>
      </c>
      <c r="L2108" s="2">
        <v>18000</v>
      </c>
      <c r="M2108" s="2">
        <v>18000</v>
      </c>
      <c r="N2108" s="3" t="s">
        <v>285</v>
      </c>
      <c r="O2108" s="9" t="s">
        <v>252</v>
      </c>
      <c r="P2108" s="2">
        <f>+Precio_diario_frutas[[#This Row],[Precio promedio ponderado]]/Q2108</f>
        <v>1000</v>
      </c>
      <c r="Q2108" s="2">
        <f>+VLOOKUP(Precio_diario_frutas[[#This Row],[Unidad de comercialización]],Codigos_kg[],2,0)</f>
        <v>18</v>
      </c>
    </row>
    <row r="2109" spans="1:17" x14ac:dyDescent="0.35">
      <c r="A2109" s="8" t="s">
        <v>142</v>
      </c>
      <c r="B2109" s="3" t="str">
        <f>+VLOOKUP(A2109,Codigos_mercados_mayoristas[],2,0)</f>
        <v>Metropolitana</v>
      </c>
      <c r="C2109" s="4">
        <v>44155</v>
      </c>
      <c r="D2109" s="3">
        <f>+VLOOKUP(A2109,Codigos_mercados_mayoristas[],3,0)</f>
        <v>13</v>
      </c>
      <c r="E2109" s="3"/>
      <c r="F2109" s="3" t="str">
        <f>+VLOOKUP(G2109,Codigos_class_frutas[],2,0)</f>
        <v>Frutos de pepita</v>
      </c>
      <c r="G2109" s="3" t="s">
        <v>231</v>
      </c>
      <c r="H2109" s="3" t="s">
        <v>232</v>
      </c>
      <c r="I2109" s="3" t="s">
        <v>773</v>
      </c>
      <c r="J2109" s="2">
        <v>196</v>
      </c>
      <c r="K2109" s="2">
        <v>17000</v>
      </c>
      <c r="L2109" s="2">
        <v>17000</v>
      </c>
      <c r="M2109" s="2">
        <v>17000</v>
      </c>
      <c r="N2109" s="3" t="s">
        <v>285</v>
      </c>
      <c r="O2109" s="9" t="s">
        <v>252</v>
      </c>
      <c r="P2109" s="2">
        <f>+Precio_diario_frutas[[#This Row],[Precio promedio ponderado]]/Q2109</f>
        <v>944.44444444444446</v>
      </c>
      <c r="Q2109" s="2">
        <f>+VLOOKUP(Precio_diario_frutas[[#This Row],[Unidad de comercialización]],Codigos_kg[],2,0)</f>
        <v>18</v>
      </c>
    </row>
    <row r="2110" spans="1:17" x14ac:dyDescent="0.35">
      <c r="A2110" s="8" t="s">
        <v>142</v>
      </c>
      <c r="B2110" s="3" t="str">
        <f>+VLOOKUP(A2110,Codigos_mercados_mayoristas[],2,0)</f>
        <v>Metropolitana</v>
      </c>
      <c r="C2110" s="4">
        <v>44155</v>
      </c>
      <c r="D2110" s="3">
        <f>+VLOOKUP(A2110,Codigos_mercados_mayoristas[],3,0)</f>
        <v>13</v>
      </c>
      <c r="E2110" s="3"/>
      <c r="F2110" s="3" t="str">
        <f>+VLOOKUP(G2110,Codigos_class_frutas[],2,0)</f>
        <v>Frutos de pepita</v>
      </c>
      <c r="G2110" s="3" t="s">
        <v>231</v>
      </c>
      <c r="H2110" s="3" t="s">
        <v>232</v>
      </c>
      <c r="I2110" s="3" t="s">
        <v>19</v>
      </c>
      <c r="J2110" s="2">
        <v>14</v>
      </c>
      <c r="K2110" s="2">
        <v>230000</v>
      </c>
      <c r="L2110" s="2">
        <v>210000</v>
      </c>
      <c r="M2110" s="2">
        <v>220000</v>
      </c>
      <c r="N2110" s="3" t="s">
        <v>223</v>
      </c>
      <c r="O2110" s="9" t="s">
        <v>123</v>
      </c>
      <c r="P2110" s="2">
        <f>+Precio_diario_frutas[[#This Row],[Precio promedio ponderado]]/Q2110</f>
        <v>550</v>
      </c>
      <c r="Q2110" s="2">
        <f>+VLOOKUP(Precio_diario_frutas[[#This Row],[Unidad de comercialización]],Codigos_kg[],2,0)</f>
        <v>400</v>
      </c>
    </row>
    <row r="2111" spans="1:17" x14ac:dyDescent="0.35">
      <c r="A2111" s="8" t="s">
        <v>142</v>
      </c>
      <c r="B2111" s="3" t="str">
        <f>+VLOOKUP(A2111,Codigos_mercados_mayoristas[],2,0)</f>
        <v>Metropolitana</v>
      </c>
      <c r="C2111" s="4">
        <v>44155</v>
      </c>
      <c r="D2111" s="3">
        <f>+VLOOKUP(A2111,Codigos_mercados_mayoristas[],3,0)</f>
        <v>13</v>
      </c>
      <c r="E2111" s="3"/>
      <c r="F2111" s="3" t="str">
        <f>+VLOOKUP(G2111,Codigos_class_frutas[],2,0)</f>
        <v>Frutos de pepita</v>
      </c>
      <c r="G2111" s="3" t="s">
        <v>231</v>
      </c>
      <c r="H2111" s="3" t="s">
        <v>232</v>
      </c>
      <c r="I2111" s="3" t="s">
        <v>13</v>
      </c>
      <c r="J2111" s="2">
        <v>18</v>
      </c>
      <c r="K2111" s="2">
        <v>180000</v>
      </c>
      <c r="L2111" s="2">
        <v>180000</v>
      </c>
      <c r="M2111" s="2">
        <v>180000</v>
      </c>
      <c r="N2111" s="3" t="s">
        <v>223</v>
      </c>
      <c r="O2111" s="9" t="s">
        <v>123</v>
      </c>
      <c r="P2111" s="2">
        <f>+Precio_diario_frutas[[#This Row],[Precio promedio ponderado]]/Q2111</f>
        <v>450</v>
      </c>
      <c r="Q2111" s="2">
        <f>+VLOOKUP(Precio_diario_frutas[[#This Row],[Unidad de comercialización]],Codigos_kg[],2,0)</f>
        <v>400</v>
      </c>
    </row>
    <row r="2112" spans="1:17" x14ac:dyDescent="0.35">
      <c r="A2112" s="8" t="s">
        <v>142</v>
      </c>
      <c r="B2112" s="3" t="str">
        <f>+VLOOKUP(A2112,Codigos_mercados_mayoristas[],2,0)</f>
        <v>Metropolitana</v>
      </c>
      <c r="C2112" s="4">
        <v>44155</v>
      </c>
      <c r="D2112" s="3">
        <f>+VLOOKUP(A2112,Codigos_mercados_mayoristas[],3,0)</f>
        <v>13</v>
      </c>
      <c r="E2112" s="3"/>
      <c r="F2112" s="3" t="str">
        <f>+VLOOKUP(G2112,Codigos_class_frutas[],2,0)</f>
        <v>Frutos de pepita</v>
      </c>
      <c r="G2112" s="3" t="s">
        <v>231</v>
      </c>
      <c r="H2112" s="3" t="s">
        <v>236</v>
      </c>
      <c r="I2112" s="3" t="s">
        <v>19</v>
      </c>
      <c r="J2112" s="2">
        <v>16</v>
      </c>
      <c r="K2112" s="2">
        <v>200000</v>
      </c>
      <c r="L2112" s="2">
        <v>190000</v>
      </c>
      <c r="M2112" s="2">
        <v>195000</v>
      </c>
      <c r="N2112" s="3" t="s">
        <v>223</v>
      </c>
      <c r="O2112" s="9" t="s">
        <v>252</v>
      </c>
      <c r="P2112" s="2">
        <f>+Precio_diario_frutas[[#This Row],[Precio promedio ponderado]]/Q2112</f>
        <v>487.5</v>
      </c>
      <c r="Q2112" s="2">
        <f>+VLOOKUP(Precio_diario_frutas[[#This Row],[Unidad de comercialización]],Codigos_kg[],2,0)</f>
        <v>400</v>
      </c>
    </row>
    <row r="2113" spans="1:17" x14ac:dyDescent="0.35">
      <c r="A2113" s="8" t="s">
        <v>142</v>
      </c>
      <c r="B2113" s="3" t="str">
        <f>+VLOOKUP(A2113,Codigos_mercados_mayoristas[],2,0)</f>
        <v>Metropolitana</v>
      </c>
      <c r="C2113" s="4">
        <v>44155</v>
      </c>
      <c r="D2113" s="3">
        <f>+VLOOKUP(A2113,Codigos_mercados_mayoristas[],3,0)</f>
        <v>13</v>
      </c>
      <c r="E2113" s="3"/>
      <c r="F2113" s="3" t="str">
        <f>+VLOOKUP(G2113,Codigos_class_frutas[],2,0)</f>
        <v>Frutos de pepita</v>
      </c>
      <c r="G2113" s="3" t="s">
        <v>231</v>
      </c>
      <c r="H2113" s="3" t="s">
        <v>236</v>
      </c>
      <c r="I2113" s="3" t="s">
        <v>13</v>
      </c>
      <c r="J2113" s="2">
        <v>17</v>
      </c>
      <c r="K2113" s="2">
        <v>160000</v>
      </c>
      <c r="L2113" s="2">
        <v>160000</v>
      </c>
      <c r="M2113" s="2">
        <v>160000</v>
      </c>
      <c r="N2113" s="3" t="s">
        <v>223</v>
      </c>
      <c r="O2113" s="9" t="s">
        <v>252</v>
      </c>
      <c r="P2113" s="2">
        <f>+Precio_diario_frutas[[#This Row],[Precio promedio ponderado]]/Q2113</f>
        <v>400</v>
      </c>
      <c r="Q2113" s="2">
        <f>+VLOOKUP(Precio_diario_frutas[[#This Row],[Unidad de comercialización]],Codigos_kg[],2,0)</f>
        <v>400</v>
      </c>
    </row>
    <row r="2114" spans="1:17" x14ac:dyDescent="0.35">
      <c r="A2114" s="8" t="s">
        <v>142</v>
      </c>
      <c r="B2114" s="3" t="str">
        <f>+VLOOKUP(A2114,Codigos_mercados_mayoristas[],2,0)</f>
        <v>Metropolitana</v>
      </c>
      <c r="C2114" s="4">
        <v>44155</v>
      </c>
      <c r="D2114" s="3">
        <f>+VLOOKUP(A2114,Codigos_mercados_mayoristas[],3,0)</f>
        <v>13</v>
      </c>
      <c r="E2114" s="3"/>
      <c r="F2114" s="3" t="str">
        <f>+VLOOKUP(G2114,Codigos_class_frutas[],2,0)</f>
        <v>Frutos de pepita</v>
      </c>
      <c r="G2114" s="3" t="s">
        <v>231</v>
      </c>
      <c r="H2114" s="3" t="s">
        <v>237</v>
      </c>
      <c r="I2114" s="3" t="s">
        <v>686</v>
      </c>
      <c r="J2114" s="2">
        <v>98</v>
      </c>
      <c r="K2114" s="2">
        <v>14000</v>
      </c>
      <c r="L2114" s="2">
        <v>14000</v>
      </c>
      <c r="M2114" s="2">
        <v>14000</v>
      </c>
      <c r="N2114" s="3" t="s">
        <v>285</v>
      </c>
      <c r="O2114" s="9" t="s">
        <v>252</v>
      </c>
      <c r="P2114" s="2">
        <f>+Precio_diario_frutas[[#This Row],[Precio promedio ponderado]]/Q2114</f>
        <v>777.77777777777783</v>
      </c>
      <c r="Q2114" s="2">
        <f>+VLOOKUP(Precio_diario_frutas[[#This Row],[Unidad de comercialización]],Codigos_kg[],2,0)</f>
        <v>18</v>
      </c>
    </row>
    <row r="2115" spans="1:17" x14ac:dyDescent="0.35">
      <c r="A2115" s="8" t="s">
        <v>142</v>
      </c>
      <c r="B2115" s="3" t="str">
        <f>+VLOOKUP(A2115,Codigos_mercados_mayoristas[],2,0)</f>
        <v>Metropolitana</v>
      </c>
      <c r="C2115" s="4">
        <v>44155</v>
      </c>
      <c r="D2115" s="3">
        <f>+VLOOKUP(A2115,Codigos_mercados_mayoristas[],3,0)</f>
        <v>13</v>
      </c>
      <c r="E2115" s="3"/>
      <c r="F2115" s="3" t="str">
        <f>+VLOOKUP(G2115,Codigos_class_frutas[],2,0)</f>
        <v>Frutos de pepita</v>
      </c>
      <c r="G2115" s="3" t="s">
        <v>231</v>
      </c>
      <c r="H2115" s="3" t="s">
        <v>237</v>
      </c>
      <c r="I2115" s="3" t="s">
        <v>284</v>
      </c>
      <c r="J2115" s="2">
        <v>98</v>
      </c>
      <c r="K2115" s="2">
        <v>16000</v>
      </c>
      <c r="L2115" s="2">
        <v>16000</v>
      </c>
      <c r="M2115" s="2">
        <v>16000</v>
      </c>
      <c r="N2115" s="3" t="s">
        <v>285</v>
      </c>
      <c r="O2115" s="9" t="s">
        <v>252</v>
      </c>
      <c r="P2115" s="2">
        <f>+Precio_diario_frutas[[#This Row],[Precio promedio ponderado]]/Q2115</f>
        <v>888.88888888888891</v>
      </c>
      <c r="Q2115" s="2">
        <f>+VLOOKUP(Precio_diario_frutas[[#This Row],[Unidad de comercialización]],Codigos_kg[],2,0)</f>
        <v>18</v>
      </c>
    </row>
    <row r="2116" spans="1:17" x14ac:dyDescent="0.35">
      <c r="A2116" s="8" t="s">
        <v>142</v>
      </c>
      <c r="B2116" s="3" t="str">
        <f>+VLOOKUP(A2116,Codigos_mercados_mayoristas[],2,0)</f>
        <v>Metropolitana</v>
      </c>
      <c r="C2116" s="4">
        <v>44155</v>
      </c>
      <c r="D2116" s="3">
        <f>+VLOOKUP(A2116,Codigos_mercados_mayoristas[],3,0)</f>
        <v>13</v>
      </c>
      <c r="E2116" s="3"/>
      <c r="F2116" s="3" t="str">
        <f>+VLOOKUP(G2116,Codigos_class_frutas[],2,0)</f>
        <v>Frutos de pepita</v>
      </c>
      <c r="G2116" s="3" t="s">
        <v>231</v>
      </c>
      <c r="H2116" s="3" t="s">
        <v>237</v>
      </c>
      <c r="I2116" s="3" t="s">
        <v>294</v>
      </c>
      <c r="J2116" s="2">
        <v>196</v>
      </c>
      <c r="K2116" s="2">
        <v>15000</v>
      </c>
      <c r="L2116" s="2">
        <v>15000</v>
      </c>
      <c r="M2116" s="2">
        <v>15000</v>
      </c>
      <c r="N2116" s="3" t="s">
        <v>285</v>
      </c>
      <c r="O2116" s="9" t="s">
        <v>252</v>
      </c>
      <c r="P2116" s="2">
        <f>+Precio_diario_frutas[[#This Row],[Precio promedio ponderado]]/Q2116</f>
        <v>833.33333333333337</v>
      </c>
      <c r="Q2116" s="2">
        <f>+VLOOKUP(Precio_diario_frutas[[#This Row],[Unidad de comercialización]],Codigos_kg[],2,0)</f>
        <v>18</v>
      </c>
    </row>
    <row r="2117" spans="1:17" x14ac:dyDescent="0.35">
      <c r="A2117" s="8" t="s">
        <v>142</v>
      </c>
      <c r="B2117" s="3" t="str">
        <f>+VLOOKUP(A2117,Codigos_mercados_mayoristas[],2,0)</f>
        <v>Metropolitana</v>
      </c>
      <c r="C2117" s="4">
        <v>44155</v>
      </c>
      <c r="D2117" s="3">
        <f>+VLOOKUP(A2117,Codigos_mercados_mayoristas[],3,0)</f>
        <v>13</v>
      </c>
      <c r="E2117" s="3"/>
      <c r="F2117" s="3" t="str">
        <f>+VLOOKUP(G2117,Codigos_class_frutas[],2,0)</f>
        <v>Cítricos</v>
      </c>
      <c r="G2117" s="3" t="s">
        <v>221</v>
      </c>
      <c r="H2117" s="3" t="s">
        <v>224</v>
      </c>
      <c r="I2117" s="3" t="s">
        <v>200</v>
      </c>
      <c r="J2117" s="2">
        <v>5</v>
      </c>
      <c r="K2117" s="2">
        <v>340000</v>
      </c>
      <c r="L2117" s="2">
        <v>340000</v>
      </c>
      <c r="M2117" s="2">
        <v>340000</v>
      </c>
      <c r="N2117" s="3" t="s">
        <v>223</v>
      </c>
      <c r="O2117" s="9" t="s">
        <v>266</v>
      </c>
      <c r="P2117" s="2">
        <f>+Precio_diario_frutas[[#This Row],[Precio promedio ponderado]]/Q2117</f>
        <v>850</v>
      </c>
      <c r="Q2117" s="2">
        <f>+VLOOKUP(Precio_diario_frutas[[#This Row],[Unidad de comercialización]],Codigos_kg[],2,0)</f>
        <v>400</v>
      </c>
    </row>
    <row r="2118" spans="1:17" x14ac:dyDescent="0.35">
      <c r="A2118" s="8" t="s">
        <v>142</v>
      </c>
      <c r="B2118" s="3" t="str">
        <f>+VLOOKUP(A2118,Codigos_mercados_mayoristas[],2,0)</f>
        <v>Metropolitana</v>
      </c>
      <c r="C2118" s="4">
        <v>44155</v>
      </c>
      <c r="D2118" s="3">
        <f>+VLOOKUP(A2118,Codigos_mercados_mayoristas[],3,0)</f>
        <v>13</v>
      </c>
      <c r="E2118" s="3"/>
      <c r="F2118" s="3" t="str">
        <f>+VLOOKUP(G2118,Codigos_class_frutas[],2,0)</f>
        <v>Cítricos</v>
      </c>
      <c r="G2118" s="3" t="s">
        <v>221</v>
      </c>
      <c r="H2118" s="3" t="s">
        <v>224</v>
      </c>
      <c r="I2118" s="3" t="s">
        <v>19</v>
      </c>
      <c r="J2118" s="2">
        <v>36</v>
      </c>
      <c r="K2118" s="2">
        <v>320000</v>
      </c>
      <c r="L2118" s="2">
        <v>300000</v>
      </c>
      <c r="M2118" s="2">
        <v>310000</v>
      </c>
      <c r="N2118" s="3" t="s">
        <v>223</v>
      </c>
      <c r="O2118" s="9" t="s">
        <v>266</v>
      </c>
      <c r="P2118" s="2">
        <f>+Precio_diario_frutas[[#This Row],[Precio promedio ponderado]]/Q2118</f>
        <v>775</v>
      </c>
      <c r="Q2118" s="2">
        <f>+VLOOKUP(Precio_diario_frutas[[#This Row],[Unidad de comercialización]],Codigos_kg[],2,0)</f>
        <v>400</v>
      </c>
    </row>
    <row r="2119" spans="1:17" x14ac:dyDescent="0.35">
      <c r="A2119" s="8" t="s">
        <v>142</v>
      </c>
      <c r="B2119" s="3" t="str">
        <f>+VLOOKUP(A2119,Codigos_mercados_mayoristas[],2,0)</f>
        <v>Metropolitana</v>
      </c>
      <c r="C2119" s="4">
        <v>44155</v>
      </c>
      <c r="D2119" s="3">
        <f>+VLOOKUP(A2119,Codigos_mercados_mayoristas[],3,0)</f>
        <v>13</v>
      </c>
      <c r="E2119" s="3"/>
      <c r="F2119" s="3" t="str">
        <f>+VLOOKUP(G2119,Codigos_class_frutas[],2,0)</f>
        <v>Cítricos</v>
      </c>
      <c r="G2119" s="3" t="s">
        <v>221</v>
      </c>
      <c r="H2119" s="3" t="s">
        <v>263</v>
      </c>
      <c r="I2119" s="3" t="s">
        <v>19</v>
      </c>
      <c r="J2119" s="2">
        <v>30</v>
      </c>
      <c r="K2119" s="2">
        <v>320000</v>
      </c>
      <c r="L2119" s="2">
        <v>310000</v>
      </c>
      <c r="M2119" s="2">
        <v>316000</v>
      </c>
      <c r="N2119" s="3" t="s">
        <v>223</v>
      </c>
      <c r="O2119" s="9" t="s">
        <v>123</v>
      </c>
      <c r="P2119" s="2">
        <f>+Precio_diario_frutas[[#This Row],[Precio promedio ponderado]]/Q2119</f>
        <v>790</v>
      </c>
      <c r="Q2119" s="2">
        <f>+VLOOKUP(Precio_diario_frutas[[#This Row],[Unidad de comercialización]],Codigos_kg[],2,0)</f>
        <v>400</v>
      </c>
    </row>
    <row r="2120" spans="1:17" x14ac:dyDescent="0.35">
      <c r="A2120" s="8" t="s">
        <v>142</v>
      </c>
      <c r="B2120" s="3" t="str">
        <f>+VLOOKUP(A2120,Codigos_mercados_mayoristas[],2,0)</f>
        <v>Metropolitana</v>
      </c>
      <c r="C2120" s="4">
        <v>44155</v>
      </c>
      <c r="D2120" s="3">
        <f>+VLOOKUP(A2120,Codigos_mercados_mayoristas[],3,0)</f>
        <v>13</v>
      </c>
      <c r="E2120" s="3"/>
      <c r="F2120" s="3" t="str">
        <f>+VLOOKUP(G2120,Codigos_class_frutas[],2,0)</f>
        <v>Cítricos</v>
      </c>
      <c r="G2120" s="3" t="s">
        <v>221</v>
      </c>
      <c r="H2120" s="3" t="s">
        <v>263</v>
      </c>
      <c r="I2120" s="3" t="s">
        <v>13</v>
      </c>
      <c r="J2120" s="2">
        <v>14</v>
      </c>
      <c r="K2120" s="2">
        <v>280000</v>
      </c>
      <c r="L2120" s="2">
        <v>280000</v>
      </c>
      <c r="M2120" s="2">
        <v>280000</v>
      </c>
      <c r="N2120" s="3" t="s">
        <v>223</v>
      </c>
      <c r="O2120" s="9" t="s">
        <v>123</v>
      </c>
      <c r="P2120" s="2">
        <f>+Precio_diario_frutas[[#This Row],[Precio promedio ponderado]]/Q2120</f>
        <v>700</v>
      </c>
      <c r="Q2120" s="2">
        <f>+VLOOKUP(Precio_diario_frutas[[#This Row],[Unidad de comercialización]],Codigos_kg[],2,0)</f>
        <v>400</v>
      </c>
    </row>
    <row r="2121" spans="1:17" x14ac:dyDescent="0.35">
      <c r="A2121" s="8" t="s">
        <v>142</v>
      </c>
      <c r="B2121" s="3" t="str">
        <f>+VLOOKUP(A2121,Codigos_mercados_mayoristas[],2,0)</f>
        <v>Metropolitana</v>
      </c>
      <c r="C2121" s="4">
        <v>44155</v>
      </c>
      <c r="D2121" s="3">
        <f>+VLOOKUP(A2121,Codigos_mercados_mayoristas[],3,0)</f>
        <v>13</v>
      </c>
      <c r="E2121" s="3"/>
      <c r="F2121" s="3" t="str">
        <f>+VLOOKUP(G2121,Codigos_class_frutas[],2,0)</f>
        <v>Oleaginosos</v>
      </c>
      <c r="G2121" s="3" t="s">
        <v>225</v>
      </c>
      <c r="H2121" s="3" t="s">
        <v>288</v>
      </c>
      <c r="I2121" s="3" t="s">
        <v>200</v>
      </c>
      <c r="J2121" s="2">
        <v>250</v>
      </c>
      <c r="K2121" s="2">
        <v>3000</v>
      </c>
      <c r="L2121" s="2">
        <v>3000</v>
      </c>
      <c r="M2121" s="2">
        <v>3000</v>
      </c>
      <c r="N2121" s="3" t="s">
        <v>253</v>
      </c>
      <c r="O2121" s="9" t="s">
        <v>118</v>
      </c>
      <c r="P2121" s="2">
        <f>+Precio_diario_frutas[[#This Row],[Precio promedio ponderado]]/Q2121</f>
        <v>3000</v>
      </c>
      <c r="Q2121" s="2">
        <f>+VLOOKUP(Precio_diario_frutas[[#This Row],[Unidad de comercialización]],Codigos_kg[],2,0)</f>
        <v>1</v>
      </c>
    </row>
    <row r="2122" spans="1:17" x14ac:dyDescent="0.35">
      <c r="A2122" s="8" t="s">
        <v>142</v>
      </c>
      <c r="B2122" s="3" t="str">
        <f>+VLOOKUP(A2122,Codigos_mercados_mayoristas[],2,0)</f>
        <v>Metropolitana</v>
      </c>
      <c r="C2122" s="4">
        <v>44155</v>
      </c>
      <c r="D2122" s="3">
        <f>+VLOOKUP(A2122,Codigos_mercados_mayoristas[],3,0)</f>
        <v>13</v>
      </c>
      <c r="E2122" s="3"/>
      <c r="F2122" s="3" t="str">
        <f>+VLOOKUP(G2122,Codigos_class_frutas[],2,0)</f>
        <v>Oleaginosos</v>
      </c>
      <c r="G2122" s="3" t="s">
        <v>225</v>
      </c>
      <c r="H2122" s="3" t="s">
        <v>288</v>
      </c>
      <c r="I2122" s="3" t="s">
        <v>19</v>
      </c>
      <c r="J2122" s="2">
        <v>400</v>
      </c>
      <c r="K2122" s="2">
        <v>2600</v>
      </c>
      <c r="L2122" s="2">
        <v>2600</v>
      </c>
      <c r="M2122" s="2">
        <v>2600</v>
      </c>
      <c r="N2122" s="3" t="s">
        <v>253</v>
      </c>
      <c r="O2122" s="9" t="s">
        <v>118</v>
      </c>
      <c r="P2122" s="2">
        <f>+Precio_diario_frutas[[#This Row],[Precio promedio ponderado]]/Q2122</f>
        <v>2600</v>
      </c>
      <c r="Q2122" s="2">
        <f>+VLOOKUP(Precio_diario_frutas[[#This Row],[Unidad de comercialización]],Codigos_kg[],2,0)</f>
        <v>1</v>
      </c>
    </row>
    <row r="2123" spans="1:17" x14ac:dyDescent="0.35">
      <c r="A2123" s="8" t="s">
        <v>142</v>
      </c>
      <c r="B2123" s="3" t="str">
        <f>+VLOOKUP(A2123,Codigos_mercados_mayoristas[],2,0)</f>
        <v>Metropolitana</v>
      </c>
      <c r="C2123" s="4">
        <v>44155</v>
      </c>
      <c r="D2123" s="3">
        <f>+VLOOKUP(A2123,Codigos_mercados_mayoristas[],3,0)</f>
        <v>13</v>
      </c>
      <c r="E2123" s="3"/>
      <c r="F2123" s="3" t="str">
        <f>+VLOOKUP(G2123,Codigos_class_frutas[],2,0)</f>
        <v>Oleaginosos</v>
      </c>
      <c r="G2123" s="3" t="s">
        <v>225</v>
      </c>
      <c r="H2123" s="3" t="s">
        <v>288</v>
      </c>
      <c r="I2123" s="3" t="s">
        <v>13</v>
      </c>
      <c r="J2123" s="2">
        <v>350</v>
      </c>
      <c r="K2123" s="2">
        <v>2200</v>
      </c>
      <c r="L2123" s="2">
        <v>2200</v>
      </c>
      <c r="M2123" s="2">
        <v>2200</v>
      </c>
      <c r="N2123" s="3" t="s">
        <v>253</v>
      </c>
      <c r="O2123" s="9" t="s">
        <v>118</v>
      </c>
      <c r="P2123" s="2">
        <f>+Precio_diario_frutas[[#This Row],[Precio promedio ponderado]]/Q2123</f>
        <v>2200</v>
      </c>
      <c r="Q2123" s="2">
        <f>+VLOOKUP(Precio_diario_frutas[[#This Row],[Unidad de comercialización]],Codigos_kg[],2,0)</f>
        <v>1</v>
      </c>
    </row>
    <row r="2124" spans="1:17" x14ac:dyDescent="0.35">
      <c r="A2124" s="8" t="s">
        <v>142</v>
      </c>
      <c r="B2124" s="3" t="str">
        <f>+VLOOKUP(A2124,Codigos_mercados_mayoristas[],2,0)</f>
        <v>Metropolitana</v>
      </c>
      <c r="C2124" s="4">
        <v>44155</v>
      </c>
      <c r="D2124" s="3">
        <f>+VLOOKUP(A2124,Codigos_mercados_mayoristas[],3,0)</f>
        <v>13</v>
      </c>
      <c r="E2124" s="3"/>
      <c r="F2124" s="3" t="str">
        <f>+VLOOKUP(G2124,Codigos_class_frutas[],2,0)</f>
        <v>Oleaginosos</v>
      </c>
      <c r="G2124" s="3" t="s">
        <v>225</v>
      </c>
      <c r="H2124" s="3" t="s">
        <v>226</v>
      </c>
      <c r="I2124" s="3" t="s">
        <v>200</v>
      </c>
      <c r="J2124" s="2">
        <v>690</v>
      </c>
      <c r="K2124" s="2">
        <v>3500</v>
      </c>
      <c r="L2124" s="2">
        <v>3400</v>
      </c>
      <c r="M2124" s="2">
        <v>3465</v>
      </c>
      <c r="N2124" s="3" t="s">
        <v>253</v>
      </c>
      <c r="O2124" s="9" t="s">
        <v>266</v>
      </c>
      <c r="P2124" s="2">
        <f>+Precio_diario_frutas[[#This Row],[Precio promedio ponderado]]/Q2124</f>
        <v>3465</v>
      </c>
      <c r="Q2124" s="2">
        <f>+VLOOKUP(Precio_diario_frutas[[#This Row],[Unidad de comercialización]],Codigos_kg[],2,0)</f>
        <v>1</v>
      </c>
    </row>
    <row r="2125" spans="1:17" x14ac:dyDescent="0.35">
      <c r="A2125" s="8" t="s">
        <v>142</v>
      </c>
      <c r="B2125" s="3" t="str">
        <f>+VLOOKUP(A2125,Codigos_mercados_mayoristas[],2,0)</f>
        <v>Metropolitana</v>
      </c>
      <c r="C2125" s="4">
        <v>44155</v>
      </c>
      <c r="D2125" s="3">
        <f>+VLOOKUP(A2125,Codigos_mercados_mayoristas[],3,0)</f>
        <v>13</v>
      </c>
      <c r="E2125" s="3"/>
      <c r="F2125" s="3" t="str">
        <f>+VLOOKUP(G2125,Codigos_class_frutas[],2,0)</f>
        <v>Oleaginosos</v>
      </c>
      <c r="G2125" s="3" t="s">
        <v>225</v>
      </c>
      <c r="H2125" s="3" t="s">
        <v>226</v>
      </c>
      <c r="I2125" s="3" t="s">
        <v>200</v>
      </c>
      <c r="J2125" s="2">
        <v>90</v>
      </c>
      <c r="K2125" s="2">
        <v>3300</v>
      </c>
      <c r="L2125" s="2">
        <v>3300</v>
      </c>
      <c r="M2125" s="2">
        <v>3300</v>
      </c>
      <c r="N2125" s="3" t="s">
        <v>253</v>
      </c>
      <c r="O2125" s="9" t="s">
        <v>63</v>
      </c>
      <c r="P2125" s="2">
        <f>+Precio_diario_frutas[[#This Row],[Precio promedio ponderado]]/Q2125</f>
        <v>3300</v>
      </c>
      <c r="Q2125" s="2">
        <f>+VLOOKUP(Precio_diario_frutas[[#This Row],[Unidad de comercialización]],Codigos_kg[],2,0)</f>
        <v>1</v>
      </c>
    </row>
    <row r="2126" spans="1:17" x14ac:dyDescent="0.35">
      <c r="A2126" s="8" t="s">
        <v>142</v>
      </c>
      <c r="B2126" s="3" t="str">
        <f>+VLOOKUP(A2126,Codigos_mercados_mayoristas[],2,0)</f>
        <v>Metropolitana</v>
      </c>
      <c r="C2126" s="4">
        <v>44155</v>
      </c>
      <c r="D2126" s="3">
        <f>+VLOOKUP(A2126,Codigos_mercados_mayoristas[],3,0)</f>
        <v>13</v>
      </c>
      <c r="E2126" s="3"/>
      <c r="F2126" s="3" t="str">
        <f>+VLOOKUP(G2126,Codigos_class_frutas[],2,0)</f>
        <v>Oleaginosos</v>
      </c>
      <c r="G2126" s="3" t="s">
        <v>225</v>
      </c>
      <c r="H2126" s="3" t="s">
        <v>226</v>
      </c>
      <c r="I2126" s="3" t="s">
        <v>200</v>
      </c>
      <c r="J2126" s="2">
        <v>100</v>
      </c>
      <c r="K2126" s="2">
        <v>3500</v>
      </c>
      <c r="L2126" s="2">
        <v>3500</v>
      </c>
      <c r="M2126" s="2">
        <v>3500</v>
      </c>
      <c r="N2126" s="3" t="s">
        <v>253</v>
      </c>
      <c r="O2126" s="9" t="s">
        <v>139</v>
      </c>
      <c r="P2126" s="2">
        <f>+Precio_diario_frutas[[#This Row],[Precio promedio ponderado]]/Q2126</f>
        <v>3500</v>
      </c>
      <c r="Q2126" s="2">
        <f>+VLOOKUP(Precio_diario_frutas[[#This Row],[Unidad de comercialización]],Codigos_kg[],2,0)</f>
        <v>1</v>
      </c>
    </row>
    <row r="2127" spans="1:17" x14ac:dyDescent="0.35">
      <c r="A2127" s="8" t="s">
        <v>142</v>
      </c>
      <c r="B2127" s="3" t="str">
        <f>+VLOOKUP(A2127,Codigos_mercados_mayoristas[],2,0)</f>
        <v>Metropolitana</v>
      </c>
      <c r="C2127" s="4">
        <v>44155</v>
      </c>
      <c r="D2127" s="3">
        <f>+VLOOKUP(A2127,Codigos_mercados_mayoristas[],3,0)</f>
        <v>13</v>
      </c>
      <c r="E2127" s="3"/>
      <c r="F2127" s="3" t="str">
        <f>+VLOOKUP(G2127,Codigos_class_frutas[],2,0)</f>
        <v>Oleaginosos</v>
      </c>
      <c r="G2127" s="3" t="s">
        <v>225</v>
      </c>
      <c r="H2127" s="3" t="s">
        <v>226</v>
      </c>
      <c r="I2127" s="3" t="s">
        <v>19</v>
      </c>
      <c r="J2127" s="2">
        <v>910</v>
      </c>
      <c r="K2127" s="2">
        <v>3200</v>
      </c>
      <c r="L2127" s="2">
        <v>3200</v>
      </c>
      <c r="M2127" s="2">
        <v>3200</v>
      </c>
      <c r="N2127" s="3" t="s">
        <v>253</v>
      </c>
      <c r="O2127" s="9" t="s">
        <v>266</v>
      </c>
      <c r="P2127" s="2">
        <f>+Precio_diario_frutas[[#This Row],[Precio promedio ponderado]]/Q2127</f>
        <v>3200</v>
      </c>
      <c r="Q2127" s="2">
        <f>+VLOOKUP(Precio_diario_frutas[[#This Row],[Unidad de comercialización]],Codigos_kg[],2,0)</f>
        <v>1</v>
      </c>
    </row>
    <row r="2128" spans="1:17" x14ac:dyDescent="0.35">
      <c r="A2128" s="8" t="s">
        <v>142</v>
      </c>
      <c r="B2128" s="3" t="str">
        <f>+VLOOKUP(A2128,Codigos_mercados_mayoristas[],2,0)</f>
        <v>Metropolitana</v>
      </c>
      <c r="C2128" s="4">
        <v>44155</v>
      </c>
      <c r="D2128" s="3">
        <f>+VLOOKUP(A2128,Codigos_mercados_mayoristas[],3,0)</f>
        <v>13</v>
      </c>
      <c r="E2128" s="3"/>
      <c r="F2128" s="3" t="str">
        <f>+VLOOKUP(G2128,Codigos_class_frutas[],2,0)</f>
        <v>Oleaginosos</v>
      </c>
      <c r="G2128" s="3" t="s">
        <v>225</v>
      </c>
      <c r="H2128" s="3" t="s">
        <v>226</v>
      </c>
      <c r="I2128" s="3" t="s">
        <v>19</v>
      </c>
      <c r="J2128" s="2">
        <v>150</v>
      </c>
      <c r="K2128" s="2">
        <v>3000</v>
      </c>
      <c r="L2128" s="2">
        <v>3000</v>
      </c>
      <c r="M2128" s="2">
        <v>3000</v>
      </c>
      <c r="N2128" s="3" t="s">
        <v>253</v>
      </c>
      <c r="O2128" s="9" t="s">
        <v>63</v>
      </c>
      <c r="P2128" s="2">
        <f>+Precio_diario_frutas[[#This Row],[Precio promedio ponderado]]/Q2128</f>
        <v>3000</v>
      </c>
      <c r="Q2128" s="2">
        <f>+VLOOKUP(Precio_diario_frutas[[#This Row],[Unidad de comercialización]],Codigos_kg[],2,0)</f>
        <v>1</v>
      </c>
    </row>
    <row r="2129" spans="1:17" x14ac:dyDescent="0.35">
      <c r="A2129" s="8" t="s">
        <v>142</v>
      </c>
      <c r="B2129" s="3" t="str">
        <f>+VLOOKUP(A2129,Codigos_mercados_mayoristas[],2,0)</f>
        <v>Metropolitana</v>
      </c>
      <c r="C2129" s="4">
        <v>44155</v>
      </c>
      <c r="D2129" s="3">
        <f>+VLOOKUP(A2129,Codigos_mercados_mayoristas[],3,0)</f>
        <v>13</v>
      </c>
      <c r="E2129" s="3"/>
      <c r="F2129" s="3" t="str">
        <f>+VLOOKUP(G2129,Codigos_class_frutas[],2,0)</f>
        <v>Oleaginosos</v>
      </c>
      <c r="G2129" s="3" t="s">
        <v>225</v>
      </c>
      <c r="H2129" s="3" t="s">
        <v>226</v>
      </c>
      <c r="I2129" s="3" t="s">
        <v>19</v>
      </c>
      <c r="J2129" s="2">
        <v>180</v>
      </c>
      <c r="K2129" s="2">
        <v>3200</v>
      </c>
      <c r="L2129" s="2">
        <v>3200</v>
      </c>
      <c r="M2129" s="2">
        <v>3200</v>
      </c>
      <c r="N2129" s="3" t="s">
        <v>253</v>
      </c>
      <c r="O2129" s="9" t="s">
        <v>139</v>
      </c>
      <c r="P2129" s="2">
        <f>+Precio_diario_frutas[[#This Row],[Precio promedio ponderado]]/Q2129</f>
        <v>3200</v>
      </c>
      <c r="Q2129" s="2">
        <f>+VLOOKUP(Precio_diario_frutas[[#This Row],[Unidad de comercialización]],Codigos_kg[],2,0)</f>
        <v>1</v>
      </c>
    </row>
    <row r="2130" spans="1:17" x14ac:dyDescent="0.35">
      <c r="A2130" s="8" t="s">
        <v>142</v>
      </c>
      <c r="B2130" s="3" t="str">
        <f>+VLOOKUP(A2130,Codigos_mercados_mayoristas[],2,0)</f>
        <v>Metropolitana</v>
      </c>
      <c r="C2130" s="4">
        <v>44155</v>
      </c>
      <c r="D2130" s="3">
        <f>+VLOOKUP(A2130,Codigos_mercados_mayoristas[],3,0)</f>
        <v>13</v>
      </c>
      <c r="E2130" s="3"/>
      <c r="F2130" s="3" t="str">
        <f>+VLOOKUP(G2130,Codigos_class_frutas[],2,0)</f>
        <v>Oleaginosos</v>
      </c>
      <c r="G2130" s="3" t="s">
        <v>225</v>
      </c>
      <c r="H2130" s="3" t="s">
        <v>226</v>
      </c>
      <c r="I2130" s="3" t="s">
        <v>13</v>
      </c>
      <c r="J2130" s="2">
        <v>630</v>
      </c>
      <c r="K2130" s="2">
        <v>2900</v>
      </c>
      <c r="L2130" s="2">
        <v>2800</v>
      </c>
      <c r="M2130" s="2">
        <v>2829</v>
      </c>
      <c r="N2130" s="3" t="s">
        <v>253</v>
      </c>
      <c r="O2130" s="9" t="s">
        <v>266</v>
      </c>
      <c r="P2130" s="2">
        <f>+Precio_diario_frutas[[#This Row],[Precio promedio ponderado]]/Q2130</f>
        <v>2829</v>
      </c>
      <c r="Q2130" s="2">
        <f>+VLOOKUP(Precio_diario_frutas[[#This Row],[Unidad de comercialización]],Codigos_kg[],2,0)</f>
        <v>1</v>
      </c>
    </row>
    <row r="2131" spans="1:17" x14ac:dyDescent="0.35">
      <c r="A2131" s="8" t="s">
        <v>142</v>
      </c>
      <c r="B2131" s="3" t="str">
        <f>+VLOOKUP(A2131,Codigos_mercados_mayoristas[],2,0)</f>
        <v>Metropolitana</v>
      </c>
      <c r="C2131" s="4">
        <v>44155</v>
      </c>
      <c r="D2131" s="3">
        <f>+VLOOKUP(A2131,Codigos_mercados_mayoristas[],3,0)</f>
        <v>13</v>
      </c>
      <c r="E2131" s="3"/>
      <c r="F2131" s="3" t="str">
        <f>+VLOOKUP(G2131,Codigos_class_frutas[],2,0)</f>
        <v>Oleaginosos</v>
      </c>
      <c r="G2131" s="3" t="s">
        <v>225</v>
      </c>
      <c r="H2131" s="3" t="s">
        <v>226</v>
      </c>
      <c r="I2131" s="3" t="s">
        <v>13</v>
      </c>
      <c r="J2131" s="2">
        <v>120</v>
      </c>
      <c r="K2131" s="2">
        <v>2800</v>
      </c>
      <c r="L2131" s="2">
        <v>2800</v>
      </c>
      <c r="M2131" s="2">
        <v>2800</v>
      </c>
      <c r="N2131" s="3" t="s">
        <v>253</v>
      </c>
      <c r="O2131" s="9" t="s">
        <v>63</v>
      </c>
      <c r="P2131" s="2">
        <f>+Precio_diario_frutas[[#This Row],[Precio promedio ponderado]]/Q2131</f>
        <v>2800</v>
      </c>
      <c r="Q2131" s="2">
        <f>+VLOOKUP(Precio_diario_frutas[[#This Row],[Unidad de comercialización]],Codigos_kg[],2,0)</f>
        <v>1</v>
      </c>
    </row>
    <row r="2132" spans="1:17" x14ac:dyDescent="0.35">
      <c r="A2132" s="8" t="s">
        <v>142</v>
      </c>
      <c r="B2132" s="3" t="str">
        <f>+VLOOKUP(A2132,Codigos_mercados_mayoristas[],2,0)</f>
        <v>Metropolitana</v>
      </c>
      <c r="C2132" s="4">
        <v>44155</v>
      </c>
      <c r="D2132" s="3">
        <f>+VLOOKUP(A2132,Codigos_mercados_mayoristas[],3,0)</f>
        <v>13</v>
      </c>
      <c r="E2132" s="3"/>
      <c r="F2132" s="3" t="str">
        <f>+VLOOKUP(G2132,Codigos_class_frutas[],2,0)</f>
        <v>Oleaginosos</v>
      </c>
      <c r="G2132" s="3" t="s">
        <v>225</v>
      </c>
      <c r="H2132" s="3" t="s">
        <v>226</v>
      </c>
      <c r="I2132" s="3" t="s">
        <v>13</v>
      </c>
      <c r="J2132" s="2">
        <v>150</v>
      </c>
      <c r="K2132" s="2">
        <v>2800</v>
      </c>
      <c r="L2132" s="2">
        <v>2800</v>
      </c>
      <c r="M2132" s="2">
        <v>2800</v>
      </c>
      <c r="N2132" s="3" t="s">
        <v>253</v>
      </c>
      <c r="O2132" s="9" t="s">
        <v>139</v>
      </c>
      <c r="P2132" s="2">
        <f>+Precio_diario_frutas[[#This Row],[Precio promedio ponderado]]/Q2132</f>
        <v>2800</v>
      </c>
      <c r="Q2132" s="2">
        <f>+VLOOKUP(Precio_diario_frutas[[#This Row],[Unidad de comercialización]],Codigos_kg[],2,0)</f>
        <v>1</v>
      </c>
    </row>
    <row r="2133" spans="1:17" x14ac:dyDescent="0.35">
      <c r="A2133" s="8" t="s">
        <v>142</v>
      </c>
      <c r="B2133" s="3" t="str">
        <f>+VLOOKUP(A2133,Codigos_mercados_mayoristas[],2,0)</f>
        <v>Metropolitana</v>
      </c>
      <c r="C2133" s="4">
        <v>44155</v>
      </c>
      <c r="D2133" s="3">
        <f>+VLOOKUP(A2133,Codigos_mercados_mayoristas[],3,0)</f>
        <v>13</v>
      </c>
      <c r="E2133" s="3"/>
      <c r="F2133" s="3" t="str">
        <f>+VLOOKUP(G2133,Codigos_class_frutas[],2,0)</f>
        <v>Oleaginosos</v>
      </c>
      <c r="G2133" s="3" t="s">
        <v>225</v>
      </c>
      <c r="H2133" s="3" t="s">
        <v>226</v>
      </c>
      <c r="I2133" s="3" t="s">
        <v>16</v>
      </c>
      <c r="J2133" s="2">
        <v>90</v>
      </c>
      <c r="K2133" s="2">
        <v>2500</v>
      </c>
      <c r="L2133" s="2">
        <v>2500</v>
      </c>
      <c r="M2133" s="2">
        <v>2500</v>
      </c>
      <c r="N2133" s="3" t="s">
        <v>253</v>
      </c>
      <c r="O2133" s="9" t="s">
        <v>63</v>
      </c>
      <c r="P2133" s="2">
        <f>+Precio_diario_frutas[[#This Row],[Precio promedio ponderado]]/Q2133</f>
        <v>2500</v>
      </c>
      <c r="Q2133" s="2">
        <f>+VLOOKUP(Precio_diario_frutas[[#This Row],[Unidad de comercialización]],Codigos_kg[],2,0)</f>
        <v>1</v>
      </c>
    </row>
    <row r="2134" spans="1:17" x14ac:dyDescent="0.35">
      <c r="A2134" s="8" t="s">
        <v>142</v>
      </c>
      <c r="B2134" s="3" t="str">
        <f>+VLOOKUP(A2134,Codigos_mercados_mayoristas[],2,0)</f>
        <v>Metropolitana</v>
      </c>
      <c r="C2134" s="4">
        <v>44155</v>
      </c>
      <c r="D2134" s="3">
        <f>+VLOOKUP(A2134,Codigos_mercados_mayoristas[],3,0)</f>
        <v>13</v>
      </c>
      <c r="E2134" s="3"/>
      <c r="F2134" s="3" t="str">
        <f>+VLOOKUP(G2134,Codigos_class_frutas[],2,0)</f>
        <v>Tropicales y subtropicales</v>
      </c>
      <c r="G2134" s="3" t="s">
        <v>198</v>
      </c>
      <c r="H2134" s="3" t="s">
        <v>246</v>
      </c>
      <c r="I2134" s="3" t="s">
        <v>200</v>
      </c>
      <c r="J2134" s="2">
        <v>108</v>
      </c>
      <c r="K2134" s="2">
        <v>22000</v>
      </c>
      <c r="L2134" s="2">
        <v>21000</v>
      </c>
      <c r="M2134" s="2">
        <v>21500</v>
      </c>
      <c r="N2134" s="3" t="s">
        <v>88</v>
      </c>
      <c r="O2134" s="9" t="s">
        <v>206</v>
      </c>
      <c r="P2134" s="2">
        <f>+Precio_diario_frutas[[#This Row],[Precio promedio ponderado]]/Q2134</f>
        <v>2150</v>
      </c>
      <c r="Q2134" s="2">
        <f>+VLOOKUP(Precio_diario_frutas[[#This Row],[Unidad de comercialización]],Codigos_kg[],2,0)</f>
        <v>10</v>
      </c>
    </row>
    <row r="2135" spans="1:17" x14ac:dyDescent="0.35">
      <c r="A2135" s="8" t="s">
        <v>142</v>
      </c>
      <c r="B2135" s="3" t="str">
        <f>+VLOOKUP(A2135,Codigos_mercados_mayoristas[],2,0)</f>
        <v>Metropolitana</v>
      </c>
      <c r="C2135" s="4">
        <v>44155</v>
      </c>
      <c r="D2135" s="3">
        <f>+VLOOKUP(A2135,Codigos_mercados_mayoristas[],3,0)</f>
        <v>13</v>
      </c>
      <c r="E2135" s="3"/>
      <c r="F2135" s="3" t="str">
        <f>+VLOOKUP(G2135,Codigos_class_frutas[],2,0)</f>
        <v>Tropicales y subtropicales</v>
      </c>
      <c r="G2135" s="3" t="s">
        <v>198</v>
      </c>
      <c r="H2135" s="3" t="s">
        <v>246</v>
      </c>
      <c r="I2135" s="3" t="s">
        <v>19</v>
      </c>
      <c r="J2135" s="2">
        <v>658</v>
      </c>
      <c r="K2135" s="2">
        <v>22000</v>
      </c>
      <c r="L2135" s="2">
        <v>21000</v>
      </c>
      <c r="M2135" s="2">
        <v>21918</v>
      </c>
      <c r="N2135" s="3" t="s">
        <v>25</v>
      </c>
      <c r="O2135" s="9" t="s">
        <v>206</v>
      </c>
      <c r="P2135" s="2">
        <f>+Precio_diario_frutas[[#This Row],[Precio promedio ponderado]]/Q2135</f>
        <v>1826.5</v>
      </c>
      <c r="Q2135" s="2">
        <f>+VLOOKUP(Precio_diario_frutas[[#This Row],[Unidad de comercialización]],Codigos_kg[],2,0)</f>
        <v>12</v>
      </c>
    </row>
    <row r="2136" spans="1:17" x14ac:dyDescent="0.35">
      <c r="A2136" s="8" t="s">
        <v>142</v>
      </c>
      <c r="B2136" s="3" t="str">
        <f>+VLOOKUP(A2136,Codigos_mercados_mayoristas[],2,0)</f>
        <v>Metropolitana</v>
      </c>
      <c r="C2136" s="4">
        <v>44155</v>
      </c>
      <c r="D2136" s="3">
        <f>+VLOOKUP(A2136,Codigos_mercados_mayoristas[],3,0)</f>
        <v>13</v>
      </c>
      <c r="E2136" s="3"/>
      <c r="F2136" s="3" t="str">
        <f>+VLOOKUP(G2136,Codigos_class_frutas[],2,0)</f>
        <v>Tropicales y subtropicales</v>
      </c>
      <c r="G2136" s="3" t="s">
        <v>198</v>
      </c>
      <c r="H2136" s="3" t="s">
        <v>246</v>
      </c>
      <c r="I2136" s="3" t="s">
        <v>13</v>
      </c>
      <c r="J2136" s="2">
        <v>550</v>
      </c>
      <c r="K2136" s="2">
        <v>22000</v>
      </c>
      <c r="L2136" s="2">
        <v>22000</v>
      </c>
      <c r="M2136" s="2">
        <v>22000</v>
      </c>
      <c r="N2136" s="3" t="s">
        <v>202</v>
      </c>
      <c r="O2136" s="9" t="s">
        <v>206</v>
      </c>
      <c r="P2136" s="2">
        <f>+Precio_diario_frutas[[#This Row],[Precio promedio ponderado]]/Q2136</f>
        <v>1571.4285714285713</v>
      </c>
      <c r="Q2136" s="2">
        <f>+VLOOKUP(Precio_diario_frutas[[#This Row],[Unidad de comercialización]],Codigos_kg[],2,0)</f>
        <v>14</v>
      </c>
    </row>
    <row r="2137" spans="1:17" x14ac:dyDescent="0.35">
      <c r="A2137" s="8" t="s">
        <v>142</v>
      </c>
      <c r="B2137" s="3" t="str">
        <f>+VLOOKUP(A2137,Codigos_mercados_mayoristas[],2,0)</f>
        <v>Metropolitana</v>
      </c>
      <c r="C2137" s="4">
        <v>44155</v>
      </c>
      <c r="D2137" s="3">
        <f>+VLOOKUP(A2137,Codigos_mercados_mayoristas[],3,0)</f>
        <v>13</v>
      </c>
      <c r="E2137" s="3"/>
      <c r="F2137" s="3" t="str">
        <f>+VLOOKUP(G2137,Codigos_class_frutas[],2,0)</f>
        <v>Tropicales y subtropicales</v>
      </c>
      <c r="G2137" s="3" t="s">
        <v>204</v>
      </c>
      <c r="H2137" s="3" t="s">
        <v>12</v>
      </c>
      <c r="I2137" s="3" t="s">
        <v>205</v>
      </c>
      <c r="J2137" s="2">
        <v>880</v>
      </c>
      <c r="K2137" s="2">
        <v>17000</v>
      </c>
      <c r="L2137" s="2">
        <v>16000</v>
      </c>
      <c r="M2137" s="2">
        <v>16568</v>
      </c>
      <c r="N2137" s="3" t="s">
        <v>147</v>
      </c>
      <c r="O2137" s="9" t="s">
        <v>206</v>
      </c>
      <c r="P2137" s="2">
        <f>+Precio_diario_frutas[[#This Row],[Precio promedio ponderado]]/Q2137</f>
        <v>828.4</v>
      </c>
      <c r="Q2137" s="2">
        <f>+VLOOKUP(Precio_diario_frutas[[#This Row],[Unidad de comercialización]],Codigos_kg[],2,0)</f>
        <v>20</v>
      </c>
    </row>
    <row r="2138" spans="1:17" x14ac:dyDescent="0.35">
      <c r="A2138" s="8" t="s">
        <v>142</v>
      </c>
      <c r="B2138" s="3" t="str">
        <f>+VLOOKUP(A2138,Codigos_mercados_mayoristas[],2,0)</f>
        <v>Metropolitana</v>
      </c>
      <c r="C2138" s="4">
        <v>44155</v>
      </c>
      <c r="D2138" s="3">
        <f>+VLOOKUP(A2138,Codigos_mercados_mayoristas[],3,0)</f>
        <v>13</v>
      </c>
      <c r="E2138" s="3"/>
      <c r="F2138" s="3" t="str">
        <f>+VLOOKUP(G2138,Codigos_class_frutas[],2,0)</f>
        <v>Tropicales y subtropicales</v>
      </c>
      <c r="G2138" s="3" t="s">
        <v>204</v>
      </c>
      <c r="H2138" s="3" t="s">
        <v>12</v>
      </c>
      <c r="I2138" s="3" t="s">
        <v>275</v>
      </c>
      <c r="J2138" s="2">
        <v>650</v>
      </c>
      <c r="K2138" s="2">
        <v>16000</v>
      </c>
      <c r="L2138" s="2">
        <v>16000</v>
      </c>
      <c r="M2138" s="2">
        <v>16000</v>
      </c>
      <c r="N2138" s="3" t="s">
        <v>147</v>
      </c>
      <c r="O2138" s="9" t="s">
        <v>206</v>
      </c>
      <c r="P2138" s="2">
        <f>+Precio_diario_frutas[[#This Row],[Precio promedio ponderado]]/Q2138</f>
        <v>800</v>
      </c>
      <c r="Q2138" s="2">
        <f>+VLOOKUP(Precio_diario_frutas[[#This Row],[Unidad de comercialización]],Codigos_kg[],2,0)</f>
        <v>20</v>
      </c>
    </row>
    <row r="2139" spans="1:17" x14ac:dyDescent="0.35">
      <c r="A2139" s="8" t="s">
        <v>142</v>
      </c>
      <c r="B2139" s="11" t="str">
        <f>+VLOOKUP(A2139,Codigos_mercados_mayoristas[],2,0)</f>
        <v>Metropolitana</v>
      </c>
      <c r="C2139" s="4">
        <v>44155</v>
      </c>
      <c r="D2139" s="11">
        <f>+VLOOKUP(A2139,Codigos_mercados_mayoristas[],3,0)</f>
        <v>13</v>
      </c>
      <c r="E2139" s="11"/>
      <c r="F2139" s="11" t="str">
        <f>+VLOOKUP(G2139,Codigos_class_frutas[],2,0)</f>
        <v>Tropicales y subtropicales</v>
      </c>
      <c r="G2139" s="11" t="s">
        <v>204</v>
      </c>
      <c r="H2139" s="11" t="s">
        <v>12</v>
      </c>
      <c r="I2139" s="11" t="s">
        <v>255</v>
      </c>
      <c r="J2139" s="13">
        <v>1330</v>
      </c>
      <c r="K2139" s="13">
        <v>19000</v>
      </c>
      <c r="L2139" s="13">
        <v>18000</v>
      </c>
      <c r="M2139" s="13">
        <v>18180</v>
      </c>
      <c r="N2139" s="11" t="s">
        <v>147</v>
      </c>
      <c r="O2139" s="14" t="s">
        <v>206</v>
      </c>
      <c r="P2139" s="2">
        <f>+Precio_diario_frutas[[#This Row],[Precio promedio ponderado]]/Q2139</f>
        <v>909</v>
      </c>
      <c r="Q2139" s="2">
        <f>+VLOOKUP(Precio_diario_frutas[[#This Row],[Unidad de comercialización]],Codigos_kg[],2,0)</f>
        <v>20</v>
      </c>
    </row>
    <row r="2140" spans="1:17" x14ac:dyDescent="0.35">
      <c r="A2140" s="8" t="s">
        <v>174</v>
      </c>
      <c r="B2140" s="3" t="str">
        <f>+VLOOKUP(A2140,Codigos_mercados_mayoristas[],2,0)</f>
        <v>Metropolitana</v>
      </c>
      <c r="C2140" s="4">
        <v>44155</v>
      </c>
      <c r="D2140" s="3">
        <f>+VLOOKUP(A2140,Codigos_mercados_mayoristas[],3,0)</f>
        <v>13</v>
      </c>
      <c r="E2140" s="3"/>
      <c r="F2140" s="3" t="str">
        <f>+VLOOKUP(G2140,Codigos_class_frutas[],2,0)</f>
        <v>Berries</v>
      </c>
      <c r="G2140" s="3" t="s">
        <v>207</v>
      </c>
      <c r="H2140" s="3" t="s">
        <v>12</v>
      </c>
      <c r="I2140" s="3" t="s">
        <v>19</v>
      </c>
      <c r="J2140" s="2">
        <v>205</v>
      </c>
      <c r="K2140" s="2">
        <v>5000</v>
      </c>
      <c r="L2140" s="2">
        <v>4800</v>
      </c>
      <c r="M2140" s="2">
        <v>4917</v>
      </c>
      <c r="N2140" s="3" t="s">
        <v>208</v>
      </c>
      <c r="O2140" s="9" t="s">
        <v>45</v>
      </c>
      <c r="P2140" s="2">
        <f>+Precio_diario_frutas[[#This Row],[Precio promedio ponderado]]/Q2140</f>
        <v>2458.5</v>
      </c>
      <c r="Q2140" s="2">
        <f>+VLOOKUP(Precio_diario_frutas[[#This Row],[Unidad de comercialización]],Codigos_kg[],2,0)</f>
        <v>2</v>
      </c>
    </row>
    <row r="2141" spans="1:17" x14ac:dyDescent="0.35">
      <c r="A2141" s="8" t="s">
        <v>174</v>
      </c>
      <c r="B2141" s="3" t="str">
        <f>+VLOOKUP(A2141,Codigos_mercados_mayoristas[],2,0)</f>
        <v>Metropolitana</v>
      </c>
      <c r="C2141" s="4">
        <v>44155</v>
      </c>
      <c r="D2141" s="3">
        <f>+VLOOKUP(A2141,Codigos_mercados_mayoristas[],3,0)</f>
        <v>13</v>
      </c>
      <c r="E2141" s="3"/>
      <c r="F2141" s="3" t="str">
        <f>+VLOOKUP(G2141,Codigos_class_frutas[],2,0)</f>
        <v>Berries</v>
      </c>
      <c r="G2141" s="3" t="s">
        <v>207</v>
      </c>
      <c r="H2141" s="3" t="s">
        <v>12</v>
      </c>
      <c r="I2141" s="3" t="s">
        <v>13</v>
      </c>
      <c r="J2141" s="2">
        <v>270</v>
      </c>
      <c r="K2141" s="2">
        <v>4000</v>
      </c>
      <c r="L2141" s="2">
        <v>3800</v>
      </c>
      <c r="M2141" s="2">
        <v>3919</v>
      </c>
      <c r="N2141" s="3" t="s">
        <v>208</v>
      </c>
      <c r="O2141" s="9" t="s">
        <v>45</v>
      </c>
      <c r="P2141" s="2">
        <f>+Precio_diario_frutas[[#This Row],[Precio promedio ponderado]]/Q2141</f>
        <v>1959.5</v>
      </c>
      <c r="Q2141" s="2">
        <f>+VLOOKUP(Precio_diario_frutas[[#This Row],[Unidad de comercialización]],Codigos_kg[],2,0)</f>
        <v>2</v>
      </c>
    </row>
    <row r="2142" spans="1:17" x14ac:dyDescent="0.35">
      <c r="A2142" s="8" t="s">
        <v>174</v>
      </c>
      <c r="B2142" s="3" t="str">
        <f>+VLOOKUP(A2142,Codigos_mercados_mayoristas[],2,0)</f>
        <v>Metropolitana</v>
      </c>
      <c r="C2142" s="4">
        <v>44155</v>
      </c>
      <c r="D2142" s="3">
        <f>+VLOOKUP(A2142,Codigos_mercados_mayoristas[],3,0)</f>
        <v>13</v>
      </c>
      <c r="E2142" s="3"/>
      <c r="F2142" s="3" t="str">
        <f>+VLOOKUP(G2142,Codigos_class_frutas[],2,0)</f>
        <v>Frutos de hueso (carozo)</v>
      </c>
      <c r="G2142" s="3" t="s">
        <v>281</v>
      </c>
      <c r="H2142" s="3" t="s">
        <v>663</v>
      </c>
      <c r="I2142" s="3" t="s">
        <v>200</v>
      </c>
      <c r="J2142" s="2">
        <v>60</v>
      </c>
      <c r="K2142" s="2">
        <v>15000</v>
      </c>
      <c r="L2142" s="2">
        <v>15000</v>
      </c>
      <c r="M2142" s="2">
        <v>15000</v>
      </c>
      <c r="N2142" s="3" t="s">
        <v>220</v>
      </c>
      <c r="O2142" s="9" t="s">
        <v>123</v>
      </c>
      <c r="P2142" s="2">
        <f>+Precio_diario_frutas[[#This Row],[Precio promedio ponderado]]/Q2142</f>
        <v>1500</v>
      </c>
      <c r="Q2142" s="2">
        <f>+VLOOKUP(Precio_diario_frutas[[#This Row],[Unidad de comercialización]],Codigos_kg[],2,0)</f>
        <v>10</v>
      </c>
    </row>
    <row r="2143" spans="1:17" x14ac:dyDescent="0.35">
      <c r="A2143" s="8" t="s">
        <v>174</v>
      </c>
      <c r="B2143" s="3" t="str">
        <f>+VLOOKUP(A2143,Codigos_mercados_mayoristas[],2,0)</f>
        <v>Metropolitana</v>
      </c>
      <c r="C2143" s="4">
        <v>44155</v>
      </c>
      <c r="D2143" s="3">
        <f>+VLOOKUP(A2143,Codigos_mercados_mayoristas[],3,0)</f>
        <v>13</v>
      </c>
      <c r="E2143" s="3"/>
      <c r="F2143" s="3" t="str">
        <f>+VLOOKUP(G2143,Codigos_class_frutas[],2,0)</f>
        <v>Frutos de hueso (carozo)</v>
      </c>
      <c r="G2143" s="3" t="s">
        <v>281</v>
      </c>
      <c r="H2143" s="3" t="s">
        <v>663</v>
      </c>
      <c r="I2143" s="3" t="s">
        <v>19</v>
      </c>
      <c r="J2143" s="2">
        <v>45</v>
      </c>
      <c r="K2143" s="2">
        <v>13000</v>
      </c>
      <c r="L2143" s="2">
        <v>13000</v>
      </c>
      <c r="M2143" s="2">
        <v>13000</v>
      </c>
      <c r="N2143" s="3" t="s">
        <v>220</v>
      </c>
      <c r="O2143" s="9" t="s">
        <v>123</v>
      </c>
      <c r="P2143" s="2">
        <f>+Precio_diario_frutas[[#This Row],[Precio promedio ponderado]]/Q2143</f>
        <v>1300</v>
      </c>
      <c r="Q2143" s="2">
        <f>+VLOOKUP(Precio_diario_frutas[[#This Row],[Unidad de comercialización]],Codigos_kg[],2,0)</f>
        <v>10</v>
      </c>
    </row>
    <row r="2144" spans="1:17" x14ac:dyDescent="0.35">
      <c r="A2144" s="8" t="s">
        <v>174</v>
      </c>
      <c r="B2144" s="3" t="str">
        <f>+VLOOKUP(A2144,Codigos_mercados_mayoristas[],2,0)</f>
        <v>Metropolitana</v>
      </c>
      <c r="C2144" s="4">
        <v>44155</v>
      </c>
      <c r="D2144" s="3">
        <f>+VLOOKUP(A2144,Codigos_mercados_mayoristas[],3,0)</f>
        <v>13</v>
      </c>
      <c r="E2144" s="3"/>
      <c r="F2144" s="3" t="str">
        <f>+VLOOKUP(G2144,Codigos_class_frutas[],2,0)</f>
        <v>Frutos de hueso (carozo)</v>
      </c>
      <c r="G2144" s="3" t="s">
        <v>281</v>
      </c>
      <c r="H2144" s="3" t="s">
        <v>282</v>
      </c>
      <c r="I2144" s="3" t="s">
        <v>200</v>
      </c>
      <c r="J2144" s="2">
        <v>90</v>
      </c>
      <c r="K2144" s="2">
        <v>15000</v>
      </c>
      <c r="L2144" s="2">
        <v>15000</v>
      </c>
      <c r="M2144" s="2">
        <v>15000</v>
      </c>
      <c r="N2144" s="3" t="s">
        <v>220</v>
      </c>
      <c r="O2144" s="9" t="s">
        <v>123</v>
      </c>
      <c r="P2144" s="2">
        <f>+Precio_diario_frutas[[#This Row],[Precio promedio ponderado]]/Q2144</f>
        <v>1500</v>
      </c>
      <c r="Q2144" s="2">
        <f>+VLOOKUP(Precio_diario_frutas[[#This Row],[Unidad de comercialización]],Codigos_kg[],2,0)</f>
        <v>10</v>
      </c>
    </row>
    <row r="2145" spans="1:17" x14ac:dyDescent="0.35">
      <c r="A2145" s="8" t="s">
        <v>174</v>
      </c>
      <c r="B2145" s="3" t="str">
        <f>+VLOOKUP(A2145,Codigos_mercados_mayoristas[],2,0)</f>
        <v>Metropolitana</v>
      </c>
      <c r="C2145" s="4">
        <v>44155</v>
      </c>
      <c r="D2145" s="3">
        <f>+VLOOKUP(A2145,Codigos_mercados_mayoristas[],3,0)</f>
        <v>13</v>
      </c>
      <c r="E2145" s="3"/>
      <c r="F2145" s="3" t="str">
        <f>+VLOOKUP(G2145,Codigos_class_frutas[],2,0)</f>
        <v>Frutos de hueso (carozo)</v>
      </c>
      <c r="G2145" s="3" t="s">
        <v>281</v>
      </c>
      <c r="H2145" s="3" t="s">
        <v>282</v>
      </c>
      <c r="I2145" s="3" t="s">
        <v>19</v>
      </c>
      <c r="J2145" s="2">
        <v>85</v>
      </c>
      <c r="K2145" s="2">
        <v>13000</v>
      </c>
      <c r="L2145" s="2">
        <v>13000</v>
      </c>
      <c r="M2145" s="2">
        <v>13000</v>
      </c>
      <c r="N2145" s="3" t="s">
        <v>220</v>
      </c>
      <c r="O2145" s="9" t="s">
        <v>123</v>
      </c>
      <c r="P2145" s="2">
        <f>+Precio_diario_frutas[[#This Row],[Precio promedio ponderado]]/Q2145</f>
        <v>1300</v>
      </c>
      <c r="Q2145" s="2">
        <f>+VLOOKUP(Precio_diario_frutas[[#This Row],[Unidad de comercialización]],Codigos_kg[],2,0)</f>
        <v>10</v>
      </c>
    </row>
    <row r="2146" spans="1:17" x14ac:dyDescent="0.35">
      <c r="A2146" s="8" t="s">
        <v>174</v>
      </c>
      <c r="B2146" s="3" t="str">
        <f>+VLOOKUP(A2146,Codigos_mercados_mayoristas[],2,0)</f>
        <v>Metropolitana</v>
      </c>
      <c r="C2146" s="4">
        <v>44155</v>
      </c>
      <c r="D2146" s="3">
        <f>+VLOOKUP(A2146,Codigos_mercados_mayoristas[],3,0)</f>
        <v>13</v>
      </c>
      <c r="E2146" s="3"/>
      <c r="F2146" s="3" t="str">
        <f>+VLOOKUP(G2146,Codigos_class_frutas[],2,0)</f>
        <v>Otros</v>
      </c>
      <c r="G2146" s="3" t="s">
        <v>209</v>
      </c>
      <c r="H2146" s="3" t="s">
        <v>210</v>
      </c>
      <c r="I2146" s="3" t="s">
        <v>264</v>
      </c>
      <c r="J2146" s="2">
        <v>320</v>
      </c>
      <c r="K2146" s="2">
        <v>1000</v>
      </c>
      <c r="L2146" s="2">
        <v>900</v>
      </c>
      <c r="M2146" s="2">
        <v>966</v>
      </c>
      <c r="N2146" s="3" t="s">
        <v>227</v>
      </c>
      <c r="O2146" s="9" t="s">
        <v>139</v>
      </c>
      <c r="P2146" s="2">
        <f>+Precio_diario_frutas[[#This Row],[Precio promedio ponderado]]/Q2146</f>
        <v>64.400000000000006</v>
      </c>
      <c r="Q2146" s="2">
        <f>+VLOOKUP(Precio_diario_frutas[[#This Row],[Unidad de comercialización]],Codigos_kg[],2,0)</f>
        <v>15</v>
      </c>
    </row>
    <row r="2147" spans="1:17" x14ac:dyDescent="0.35">
      <c r="A2147" s="8" t="s">
        <v>174</v>
      </c>
      <c r="B2147" s="3" t="str">
        <f>+VLOOKUP(A2147,Codigos_mercados_mayoristas[],2,0)</f>
        <v>Metropolitana</v>
      </c>
      <c r="C2147" s="4">
        <v>44155</v>
      </c>
      <c r="D2147" s="3">
        <f>+VLOOKUP(A2147,Codigos_mercados_mayoristas[],3,0)</f>
        <v>13</v>
      </c>
      <c r="E2147" s="3"/>
      <c r="F2147" s="3" t="str">
        <f>+VLOOKUP(G2147,Codigos_class_frutas[],2,0)</f>
        <v>Otros</v>
      </c>
      <c r="G2147" s="3" t="s">
        <v>209</v>
      </c>
      <c r="H2147" s="3" t="s">
        <v>210</v>
      </c>
      <c r="I2147" s="3" t="s">
        <v>200</v>
      </c>
      <c r="J2147" s="2">
        <v>430</v>
      </c>
      <c r="K2147" s="2">
        <v>16800</v>
      </c>
      <c r="L2147" s="2">
        <v>16000</v>
      </c>
      <c r="M2147" s="2">
        <v>16465</v>
      </c>
      <c r="N2147" s="3" t="s">
        <v>211</v>
      </c>
      <c r="O2147" s="9" t="s">
        <v>139</v>
      </c>
      <c r="P2147" s="2">
        <f>+Precio_diario_frutas[[#This Row],[Precio promedio ponderado]]/Q2147</f>
        <v>2058.125</v>
      </c>
      <c r="Q2147" s="2">
        <f>+VLOOKUP(Precio_diario_frutas[[#This Row],[Unidad de comercialización]],Codigos_kg[],2,0)</f>
        <v>8</v>
      </c>
    </row>
    <row r="2148" spans="1:17" x14ac:dyDescent="0.35">
      <c r="A2148" s="8" t="s">
        <v>174</v>
      </c>
      <c r="B2148" s="3" t="str">
        <f>+VLOOKUP(A2148,Codigos_mercados_mayoristas[],2,0)</f>
        <v>Metropolitana</v>
      </c>
      <c r="C2148" s="4">
        <v>44155</v>
      </c>
      <c r="D2148" s="3">
        <f>+VLOOKUP(A2148,Codigos_mercados_mayoristas[],3,0)</f>
        <v>13</v>
      </c>
      <c r="E2148" s="3"/>
      <c r="F2148" s="3" t="str">
        <f>+VLOOKUP(G2148,Codigos_class_frutas[],2,0)</f>
        <v>Otros</v>
      </c>
      <c r="G2148" s="3" t="s">
        <v>209</v>
      </c>
      <c r="H2148" s="3" t="s">
        <v>210</v>
      </c>
      <c r="I2148" s="3" t="s">
        <v>19</v>
      </c>
      <c r="J2148" s="2">
        <v>325</v>
      </c>
      <c r="K2148" s="2">
        <v>14400</v>
      </c>
      <c r="L2148" s="2">
        <v>13600</v>
      </c>
      <c r="M2148" s="2">
        <v>14092</v>
      </c>
      <c r="N2148" s="3" t="s">
        <v>211</v>
      </c>
      <c r="O2148" s="9" t="s">
        <v>139</v>
      </c>
      <c r="P2148" s="2">
        <f>+Precio_diario_frutas[[#This Row],[Precio promedio ponderado]]/Q2148</f>
        <v>1761.5</v>
      </c>
      <c r="Q2148" s="2">
        <f>+VLOOKUP(Precio_diario_frutas[[#This Row],[Unidad de comercialización]],Codigos_kg[],2,0)</f>
        <v>8</v>
      </c>
    </row>
    <row r="2149" spans="1:17" x14ac:dyDescent="0.35">
      <c r="A2149" s="8" t="s">
        <v>174</v>
      </c>
      <c r="B2149" s="3" t="str">
        <f>+VLOOKUP(A2149,Codigos_mercados_mayoristas[],2,0)</f>
        <v>Metropolitana</v>
      </c>
      <c r="C2149" s="4">
        <v>44155</v>
      </c>
      <c r="D2149" s="3">
        <f>+VLOOKUP(A2149,Codigos_mercados_mayoristas[],3,0)</f>
        <v>13</v>
      </c>
      <c r="E2149" s="3"/>
      <c r="F2149" s="3" t="str">
        <f>+VLOOKUP(G2149,Codigos_class_frutas[],2,0)</f>
        <v>Otros</v>
      </c>
      <c r="G2149" s="3" t="s">
        <v>209</v>
      </c>
      <c r="H2149" s="3" t="s">
        <v>210</v>
      </c>
      <c r="I2149" s="3" t="s">
        <v>13</v>
      </c>
      <c r="J2149" s="2">
        <v>390</v>
      </c>
      <c r="K2149" s="2">
        <v>1600</v>
      </c>
      <c r="L2149" s="2">
        <v>1500</v>
      </c>
      <c r="M2149" s="2">
        <v>1556</v>
      </c>
      <c r="N2149" s="3" t="s">
        <v>227</v>
      </c>
      <c r="O2149" s="9" t="s">
        <v>139</v>
      </c>
      <c r="P2149" s="2">
        <f>+Precio_diario_frutas[[#This Row],[Precio promedio ponderado]]/Q2149</f>
        <v>103.73333333333333</v>
      </c>
      <c r="Q2149" s="2">
        <f>+VLOOKUP(Precio_diario_frutas[[#This Row],[Unidad de comercialización]],Codigos_kg[],2,0)</f>
        <v>15</v>
      </c>
    </row>
    <row r="2150" spans="1:17" x14ac:dyDescent="0.35">
      <c r="A2150" s="8" t="s">
        <v>174</v>
      </c>
      <c r="B2150" s="3" t="str">
        <f>+VLOOKUP(A2150,Codigos_mercados_mayoristas[],2,0)</f>
        <v>Metropolitana</v>
      </c>
      <c r="C2150" s="4">
        <v>44155</v>
      </c>
      <c r="D2150" s="3">
        <f>+VLOOKUP(A2150,Codigos_mercados_mayoristas[],3,0)</f>
        <v>13</v>
      </c>
      <c r="E2150" s="3"/>
      <c r="F2150" s="3" t="str">
        <f>+VLOOKUP(G2150,Codigos_class_frutas[],2,0)</f>
        <v>Otros</v>
      </c>
      <c r="G2150" s="3" t="s">
        <v>209</v>
      </c>
      <c r="H2150" s="3" t="s">
        <v>210</v>
      </c>
      <c r="I2150" s="3" t="s">
        <v>16</v>
      </c>
      <c r="J2150" s="2">
        <v>410</v>
      </c>
      <c r="K2150" s="2">
        <v>1100</v>
      </c>
      <c r="L2150" s="2">
        <v>1000</v>
      </c>
      <c r="M2150" s="2">
        <v>1046</v>
      </c>
      <c r="N2150" s="3" t="s">
        <v>227</v>
      </c>
      <c r="O2150" s="9" t="s">
        <v>139</v>
      </c>
      <c r="P2150" s="2">
        <f>+Precio_diario_frutas[[#This Row],[Precio promedio ponderado]]/Q2150</f>
        <v>69.733333333333334</v>
      </c>
      <c r="Q2150" s="2">
        <f>+VLOOKUP(Precio_diario_frutas[[#This Row],[Unidad de comercialización]],Codigos_kg[],2,0)</f>
        <v>15</v>
      </c>
    </row>
    <row r="2151" spans="1:17" x14ac:dyDescent="0.35">
      <c r="A2151" s="8" t="s">
        <v>174</v>
      </c>
      <c r="B2151" s="3" t="str">
        <f>+VLOOKUP(A2151,Codigos_mercados_mayoristas[],2,0)</f>
        <v>Metropolitana</v>
      </c>
      <c r="C2151" s="4">
        <v>44155</v>
      </c>
      <c r="D2151" s="3">
        <f>+VLOOKUP(A2151,Codigos_mercados_mayoristas[],3,0)</f>
        <v>13</v>
      </c>
      <c r="E2151" s="3"/>
      <c r="F2151" s="3" t="str">
        <f>+VLOOKUP(G2151,Codigos_class_frutas[],2,0)</f>
        <v>Frutos de hueso (carozo)</v>
      </c>
      <c r="G2151" s="3" t="s">
        <v>669</v>
      </c>
      <c r="H2151" s="3" t="s">
        <v>670</v>
      </c>
      <c r="I2151" s="3" t="s">
        <v>200</v>
      </c>
      <c r="J2151" s="2">
        <v>85</v>
      </c>
      <c r="K2151" s="2">
        <v>15000</v>
      </c>
      <c r="L2151" s="2">
        <v>15000</v>
      </c>
      <c r="M2151" s="2">
        <v>15000</v>
      </c>
      <c r="N2151" s="3" t="s">
        <v>37</v>
      </c>
      <c r="O2151" s="9" t="s">
        <v>123</v>
      </c>
      <c r="P2151" s="2">
        <f>+Precio_diario_frutas[[#This Row],[Precio promedio ponderado]]/Q2151</f>
        <v>1500</v>
      </c>
      <c r="Q2151" s="2">
        <f>+VLOOKUP(Precio_diario_frutas[[#This Row],[Unidad de comercialización]],Codigos_kg[],2,0)</f>
        <v>10</v>
      </c>
    </row>
    <row r="2152" spans="1:17" x14ac:dyDescent="0.35">
      <c r="A2152" s="8" t="s">
        <v>174</v>
      </c>
      <c r="B2152" s="3" t="str">
        <f>+VLOOKUP(A2152,Codigos_mercados_mayoristas[],2,0)</f>
        <v>Metropolitana</v>
      </c>
      <c r="C2152" s="4">
        <v>44155</v>
      </c>
      <c r="D2152" s="3">
        <f>+VLOOKUP(A2152,Codigos_mercados_mayoristas[],3,0)</f>
        <v>13</v>
      </c>
      <c r="E2152" s="3"/>
      <c r="F2152" s="3" t="str">
        <f>+VLOOKUP(G2152,Codigos_class_frutas[],2,0)</f>
        <v>Frutos de hueso (carozo)</v>
      </c>
      <c r="G2152" s="3" t="s">
        <v>669</v>
      </c>
      <c r="H2152" s="3" t="s">
        <v>670</v>
      </c>
      <c r="I2152" s="3" t="s">
        <v>19</v>
      </c>
      <c r="J2152" s="2">
        <v>100</v>
      </c>
      <c r="K2152" s="2">
        <v>12000</v>
      </c>
      <c r="L2152" s="2">
        <v>12000</v>
      </c>
      <c r="M2152" s="2">
        <v>12000</v>
      </c>
      <c r="N2152" s="3" t="s">
        <v>37</v>
      </c>
      <c r="O2152" s="9" t="s">
        <v>123</v>
      </c>
      <c r="P2152" s="2">
        <f>+Precio_diario_frutas[[#This Row],[Precio promedio ponderado]]/Q2152</f>
        <v>1200</v>
      </c>
      <c r="Q2152" s="2">
        <f>+VLOOKUP(Precio_diario_frutas[[#This Row],[Unidad de comercialización]],Codigos_kg[],2,0)</f>
        <v>10</v>
      </c>
    </row>
    <row r="2153" spans="1:17" x14ac:dyDescent="0.35">
      <c r="A2153" s="8" t="s">
        <v>174</v>
      </c>
      <c r="B2153" s="3" t="str">
        <f>+VLOOKUP(A2153,Codigos_mercados_mayoristas[],2,0)</f>
        <v>Metropolitana</v>
      </c>
      <c r="C2153" s="4">
        <v>44155</v>
      </c>
      <c r="D2153" s="3">
        <f>+VLOOKUP(A2153,Codigos_mercados_mayoristas[],3,0)</f>
        <v>13</v>
      </c>
      <c r="E2153" s="3"/>
      <c r="F2153" s="3" t="str">
        <f>+VLOOKUP(G2153,Codigos_class_frutas[],2,0)</f>
        <v>Frutos de hueso (carozo)</v>
      </c>
      <c r="G2153" s="3" t="s">
        <v>669</v>
      </c>
      <c r="H2153" s="3" t="s">
        <v>670</v>
      </c>
      <c r="I2153" s="3" t="s">
        <v>13</v>
      </c>
      <c r="J2153" s="2">
        <v>150</v>
      </c>
      <c r="K2153" s="2">
        <v>10000</v>
      </c>
      <c r="L2153" s="2">
        <v>10000</v>
      </c>
      <c r="M2153" s="2">
        <v>10000</v>
      </c>
      <c r="N2153" s="3" t="s">
        <v>37</v>
      </c>
      <c r="O2153" s="9" t="s">
        <v>123</v>
      </c>
      <c r="P2153" s="2">
        <f>+Precio_diario_frutas[[#This Row],[Precio promedio ponderado]]/Q2153</f>
        <v>1000</v>
      </c>
      <c r="Q2153" s="2">
        <f>+VLOOKUP(Precio_diario_frutas[[#This Row],[Unidad de comercialización]],Codigos_kg[],2,0)</f>
        <v>10</v>
      </c>
    </row>
    <row r="2154" spans="1:17" ht="29" x14ac:dyDescent="0.35">
      <c r="A2154" s="8" t="s">
        <v>174</v>
      </c>
      <c r="B2154" s="3" t="str">
        <f>+VLOOKUP(A2154,Codigos_mercados_mayoristas[],2,0)</f>
        <v>Metropolitana</v>
      </c>
      <c r="C2154" s="4">
        <v>44155</v>
      </c>
      <c r="D2154" s="3">
        <f>+VLOOKUP(A2154,Codigos_mercados_mayoristas[],3,0)</f>
        <v>13</v>
      </c>
      <c r="E2154" s="3"/>
      <c r="F2154" s="3" t="str">
        <f>+VLOOKUP(G2154,Codigos_class_frutas[],2,0)</f>
        <v>Frutos de hueso (carozo)</v>
      </c>
      <c r="G2154" s="3" t="s">
        <v>277</v>
      </c>
      <c r="H2154" s="3" t="s">
        <v>774</v>
      </c>
      <c r="I2154" s="3" t="s">
        <v>200</v>
      </c>
      <c r="J2154" s="2">
        <v>45</v>
      </c>
      <c r="K2154" s="2">
        <v>8000</v>
      </c>
      <c r="L2154" s="2">
        <v>8000</v>
      </c>
      <c r="M2154" s="2">
        <v>8000</v>
      </c>
      <c r="N2154" s="3" t="s">
        <v>759</v>
      </c>
      <c r="O2154" s="9" t="s">
        <v>664</v>
      </c>
      <c r="P2154" s="2">
        <f>+Precio_diario_frutas[[#This Row],[Precio promedio ponderado]]/Q2154</f>
        <v>1000</v>
      </c>
      <c r="Q2154" s="2">
        <f>+VLOOKUP(Precio_diario_frutas[[#This Row],[Unidad de comercialización]],Codigos_kg[],2,0)</f>
        <v>8</v>
      </c>
    </row>
    <row r="2155" spans="1:17" ht="29" x14ac:dyDescent="0.35">
      <c r="A2155" s="8" t="s">
        <v>174</v>
      </c>
      <c r="B2155" s="3" t="str">
        <f>+VLOOKUP(A2155,Codigos_mercados_mayoristas[],2,0)</f>
        <v>Metropolitana</v>
      </c>
      <c r="C2155" s="4">
        <v>44155</v>
      </c>
      <c r="D2155" s="3">
        <f>+VLOOKUP(A2155,Codigos_mercados_mayoristas[],3,0)</f>
        <v>13</v>
      </c>
      <c r="E2155" s="3"/>
      <c r="F2155" s="3" t="str">
        <f>+VLOOKUP(G2155,Codigos_class_frutas[],2,0)</f>
        <v>Frutos de hueso (carozo)</v>
      </c>
      <c r="G2155" s="3" t="s">
        <v>277</v>
      </c>
      <c r="H2155" s="3" t="s">
        <v>774</v>
      </c>
      <c r="I2155" s="3" t="s">
        <v>19</v>
      </c>
      <c r="J2155" s="2">
        <v>60</v>
      </c>
      <c r="K2155" s="2">
        <v>7000</v>
      </c>
      <c r="L2155" s="2">
        <v>7000</v>
      </c>
      <c r="M2155" s="2">
        <v>7000</v>
      </c>
      <c r="N2155" s="3" t="s">
        <v>759</v>
      </c>
      <c r="O2155" s="9" t="s">
        <v>664</v>
      </c>
      <c r="P2155" s="2">
        <f>+Precio_diario_frutas[[#This Row],[Precio promedio ponderado]]/Q2155</f>
        <v>875</v>
      </c>
      <c r="Q2155" s="2">
        <f>+VLOOKUP(Precio_diario_frutas[[#This Row],[Unidad de comercialización]],Codigos_kg[],2,0)</f>
        <v>8</v>
      </c>
    </row>
    <row r="2156" spans="1:17" ht="29" x14ac:dyDescent="0.35">
      <c r="A2156" s="8" t="s">
        <v>174</v>
      </c>
      <c r="B2156" s="3" t="str">
        <f>+VLOOKUP(A2156,Codigos_mercados_mayoristas[],2,0)</f>
        <v>Metropolitana</v>
      </c>
      <c r="C2156" s="4">
        <v>44155</v>
      </c>
      <c r="D2156" s="3">
        <f>+VLOOKUP(A2156,Codigos_mercados_mayoristas[],3,0)</f>
        <v>13</v>
      </c>
      <c r="E2156" s="3"/>
      <c r="F2156" s="3" t="str">
        <f>+VLOOKUP(G2156,Codigos_class_frutas[],2,0)</f>
        <v>Frutos de hueso (carozo)</v>
      </c>
      <c r="G2156" s="3" t="s">
        <v>277</v>
      </c>
      <c r="H2156" s="3" t="s">
        <v>774</v>
      </c>
      <c r="I2156" s="3" t="s">
        <v>13</v>
      </c>
      <c r="J2156" s="2">
        <v>70</v>
      </c>
      <c r="K2156" s="2">
        <v>6000</v>
      </c>
      <c r="L2156" s="2">
        <v>6000</v>
      </c>
      <c r="M2156" s="2">
        <v>6000</v>
      </c>
      <c r="N2156" s="3" t="s">
        <v>759</v>
      </c>
      <c r="O2156" s="9" t="s">
        <v>664</v>
      </c>
      <c r="P2156" s="2">
        <f>+Precio_diario_frutas[[#This Row],[Precio promedio ponderado]]/Q2156</f>
        <v>750</v>
      </c>
      <c r="Q2156" s="2">
        <f>+VLOOKUP(Precio_diario_frutas[[#This Row],[Unidad de comercialización]],Codigos_kg[],2,0)</f>
        <v>8</v>
      </c>
    </row>
    <row r="2157" spans="1:17" ht="29" x14ac:dyDescent="0.35">
      <c r="A2157" s="8" t="s">
        <v>174</v>
      </c>
      <c r="B2157" s="3" t="str">
        <f>+VLOOKUP(A2157,Codigos_mercados_mayoristas[],2,0)</f>
        <v>Metropolitana</v>
      </c>
      <c r="C2157" s="4">
        <v>44155</v>
      </c>
      <c r="D2157" s="3">
        <f>+VLOOKUP(A2157,Codigos_mercados_mayoristas[],3,0)</f>
        <v>13</v>
      </c>
      <c r="E2157" s="3"/>
      <c r="F2157" s="3" t="str">
        <f>+VLOOKUP(G2157,Codigos_class_frutas[],2,0)</f>
        <v>Frutos de hueso (carozo)</v>
      </c>
      <c r="G2157" s="3" t="s">
        <v>277</v>
      </c>
      <c r="H2157" s="3" t="s">
        <v>278</v>
      </c>
      <c r="I2157" s="3" t="s">
        <v>200</v>
      </c>
      <c r="J2157" s="2">
        <v>155</v>
      </c>
      <c r="K2157" s="2">
        <v>11000</v>
      </c>
      <c r="L2157" s="2">
        <v>10000</v>
      </c>
      <c r="M2157" s="2">
        <v>10452</v>
      </c>
      <c r="N2157" s="3" t="s">
        <v>759</v>
      </c>
      <c r="O2157" s="9" t="s">
        <v>664</v>
      </c>
      <c r="P2157" s="2">
        <f>+Precio_diario_frutas[[#This Row],[Precio promedio ponderado]]/Q2157</f>
        <v>1306.5</v>
      </c>
      <c r="Q2157" s="2">
        <f>+VLOOKUP(Precio_diario_frutas[[#This Row],[Unidad de comercialización]],Codigos_kg[],2,0)</f>
        <v>8</v>
      </c>
    </row>
    <row r="2158" spans="1:17" ht="29" x14ac:dyDescent="0.35">
      <c r="A2158" s="8" t="s">
        <v>174</v>
      </c>
      <c r="B2158" s="3" t="str">
        <f>+VLOOKUP(A2158,Codigos_mercados_mayoristas[],2,0)</f>
        <v>Metropolitana</v>
      </c>
      <c r="C2158" s="4">
        <v>44155</v>
      </c>
      <c r="D2158" s="3">
        <f>+VLOOKUP(A2158,Codigos_mercados_mayoristas[],3,0)</f>
        <v>13</v>
      </c>
      <c r="E2158" s="3"/>
      <c r="F2158" s="3" t="str">
        <f>+VLOOKUP(G2158,Codigos_class_frutas[],2,0)</f>
        <v>Frutos de hueso (carozo)</v>
      </c>
      <c r="G2158" s="3" t="s">
        <v>277</v>
      </c>
      <c r="H2158" s="3" t="s">
        <v>278</v>
      </c>
      <c r="I2158" s="3" t="s">
        <v>19</v>
      </c>
      <c r="J2158" s="2">
        <v>115</v>
      </c>
      <c r="K2158" s="2">
        <v>9000</v>
      </c>
      <c r="L2158" s="2">
        <v>8000</v>
      </c>
      <c r="M2158" s="2">
        <v>8609</v>
      </c>
      <c r="N2158" s="3" t="s">
        <v>759</v>
      </c>
      <c r="O2158" s="9" t="s">
        <v>664</v>
      </c>
      <c r="P2158" s="2">
        <f>+Precio_diario_frutas[[#This Row],[Precio promedio ponderado]]/Q2158</f>
        <v>1076.125</v>
      </c>
      <c r="Q2158" s="2">
        <f>+VLOOKUP(Precio_diario_frutas[[#This Row],[Unidad de comercialización]],Codigos_kg[],2,0)</f>
        <v>8</v>
      </c>
    </row>
    <row r="2159" spans="1:17" ht="29" x14ac:dyDescent="0.35">
      <c r="A2159" s="8" t="s">
        <v>174</v>
      </c>
      <c r="B2159" s="3" t="str">
        <f>+VLOOKUP(A2159,Codigos_mercados_mayoristas[],2,0)</f>
        <v>Metropolitana</v>
      </c>
      <c r="C2159" s="4">
        <v>44155</v>
      </c>
      <c r="D2159" s="3">
        <f>+VLOOKUP(A2159,Codigos_mercados_mayoristas[],3,0)</f>
        <v>13</v>
      </c>
      <c r="E2159" s="3"/>
      <c r="F2159" s="3" t="str">
        <f>+VLOOKUP(G2159,Codigos_class_frutas[],2,0)</f>
        <v>Frutos de hueso (carozo)</v>
      </c>
      <c r="G2159" s="3" t="s">
        <v>277</v>
      </c>
      <c r="H2159" s="3" t="s">
        <v>278</v>
      </c>
      <c r="I2159" s="3" t="s">
        <v>13</v>
      </c>
      <c r="J2159" s="2">
        <v>155</v>
      </c>
      <c r="K2159" s="2">
        <v>7000</v>
      </c>
      <c r="L2159" s="2">
        <v>6000</v>
      </c>
      <c r="M2159" s="2">
        <v>6452</v>
      </c>
      <c r="N2159" s="3" t="s">
        <v>759</v>
      </c>
      <c r="O2159" s="9" t="s">
        <v>664</v>
      </c>
      <c r="P2159" s="2">
        <f>+Precio_diario_frutas[[#This Row],[Precio promedio ponderado]]/Q2159</f>
        <v>806.5</v>
      </c>
      <c r="Q2159" s="2">
        <f>+VLOOKUP(Precio_diario_frutas[[#This Row],[Unidad de comercialización]],Codigos_kg[],2,0)</f>
        <v>8</v>
      </c>
    </row>
    <row r="2160" spans="1:17" ht="29" x14ac:dyDescent="0.35">
      <c r="A2160" s="8" t="s">
        <v>174</v>
      </c>
      <c r="B2160" s="3" t="str">
        <f>+VLOOKUP(A2160,Codigos_mercados_mayoristas[],2,0)</f>
        <v>Metropolitana</v>
      </c>
      <c r="C2160" s="4">
        <v>44155</v>
      </c>
      <c r="D2160" s="3">
        <f>+VLOOKUP(A2160,Codigos_mercados_mayoristas[],3,0)</f>
        <v>13</v>
      </c>
      <c r="E2160" s="3"/>
      <c r="F2160" s="3" t="str">
        <f>+VLOOKUP(G2160,Codigos_class_frutas[],2,0)</f>
        <v>Frutos de hueso (carozo)</v>
      </c>
      <c r="G2160" s="3" t="s">
        <v>277</v>
      </c>
      <c r="H2160" s="3" t="s">
        <v>704</v>
      </c>
      <c r="I2160" s="3" t="s">
        <v>200</v>
      </c>
      <c r="J2160" s="2">
        <v>155</v>
      </c>
      <c r="K2160" s="2">
        <v>9000</v>
      </c>
      <c r="L2160" s="2">
        <v>8000</v>
      </c>
      <c r="M2160" s="2">
        <v>8548</v>
      </c>
      <c r="N2160" s="3" t="s">
        <v>759</v>
      </c>
      <c r="O2160" s="9" t="s">
        <v>664</v>
      </c>
      <c r="P2160" s="2">
        <f>+Precio_diario_frutas[[#This Row],[Precio promedio ponderado]]/Q2160</f>
        <v>1068.5</v>
      </c>
      <c r="Q2160" s="2">
        <f>+VLOOKUP(Precio_diario_frutas[[#This Row],[Unidad de comercialización]],Codigos_kg[],2,0)</f>
        <v>8</v>
      </c>
    </row>
    <row r="2161" spans="1:17" ht="29" x14ac:dyDescent="0.35">
      <c r="A2161" s="8" t="s">
        <v>174</v>
      </c>
      <c r="B2161" s="3" t="str">
        <f>+VLOOKUP(A2161,Codigos_mercados_mayoristas[],2,0)</f>
        <v>Metropolitana</v>
      </c>
      <c r="C2161" s="4">
        <v>44155</v>
      </c>
      <c r="D2161" s="3">
        <f>+VLOOKUP(A2161,Codigos_mercados_mayoristas[],3,0)</f>
        <v>13</v>
      </c>
      <c r="E2161" s="3"/>
      <c r="F2161" s="3" t="str">
        <f>+VLOOKUP(G2161,Codigos_class_frutas[],2,0)</f>
        <v>Frutos de hueso (carozo)</v>
      </c>
      <c r="G2161" s="3" t="s">
        <v>277</v>
      </c>
      <c r="H2161" s="3" t="s">
        <v>704</v>
      </c>
      <c r="I2161" s="3" t="s">
        <v>235</v>
      </c>
      <c r="J2161" s="2">
        <v>110</v>
      </c>
      <c r="K2161" s="2">
        <v>11000</v>
      </c>
      <c r="L2161" s="2">
        <v>10000</v>
      </c>
      <c r="M2161" s="2">
        <v>10545</v>
      </c>
      <c r="N2161" s="3" t="s">
        <v>759</v>
      </c>
      <c r="O2161" s="9" t="s">
        <v>664</v>
      </c>
      <c r="P2161" s="2">
        <f>+Precio_diario_frutas[[#This Row],[Precio promedio ponderado]]/Q2161</f>
        <v>1318.125</v>
      </c>
      <c r="Q2161" s="2">
        <f>+VLOOKUP(Precio_diario_frutas[[#This Row],[Unidad de comercialización]],Codigos_kg[],2,0)</f>
        <v>8</v>
      </c>
    </row>
    <row r="2162" spans="1:17" ht="29" x14ac:dyDescent="0.35">
      <c r="A2162" s="8" t="s">
        <v>174</v>
      </c>
      <c r="B2162" s="3" t="str">
        <f>+VLOOKUP(A2162,Codigos_mercados_mayoristas[],2,0)</f>
        <v>Metropolitana</v>
      </c>
      <c r="C2162" s="4">
        <v>44155</v>
      </c>
      <c r="D2162" s="3">
        <f>+VLOOKUP(A2162,Codigos_mercados_mayoristas[],3,0)</f>
        <v>13</v>
      </c>
      <c r="E2162" s="3"/>
      <c r="F2162" s="3" t="str">
        <f>+VLOOKUP(G2162,Codigos_class_frutas[],2,0)</f>
        <v>Frutos de hueso (carozo)</v>
      </c>
      <c r="G2162" s="3" t="s">
        <v>277</v>
      </c>
      <c r="H2162" s="3" t="s">
        <v>704</v>
      </c>
      <c r="I2162" s="3" t="s">
        <v>19</v>
      </c>
      <c r="J2162" s="2">
        <v>175</v>
      </c>
      <c r="K2162" s="2">
        <v>7000</v>
      </c>
      <c r="L2162" s="2">
        <v>6000</v>
      </c>
      <c r="M2162" s="2">
        <v>6457</v>
      </c>
      <c r="N2162" s="3" t="s">
        <v>759</v>
      </c>
      <c r="O2162" s="9" t="s">
        <v>664</v>
      </c>
      <c r="P2162" s="2">
        <f>+Precio_diario_frutas[[#This Row],[Precio promedio ponderado]]/Q2162</f>
        <v>807.125</v>
      </c>
      <c r="Q2162" s="2">
        <f>+VLOOKUP(Precio_diario_frutas[[#This Row],[Unidad de comercialización]],Codigos_kg[],2,0)</f>
        <v>8</v>
      </c>
    </row>
    <row r="2163" spans="1:17" x14ac:dyDescent="0.35">
      <c r="A2163" s="8" t="s">
        <v>174</v>
      </c>
      <c r="B2163" s="3" t="str">
        <f>+VLOOKUP(A2163,Codigos_mercados_mayoristas[],2,0)</f>
        <v>Metropolitana</v>
      </c>
      <c r="C2163" s="4">
        <v>44155</v>
      </c>
      <c r="D2163" s="3">
        <f>+VLOOKUP(A2163,Codigos_mercados_mayoristas[],3,0)</f>
        <v>13</v>
      </c>
      <c r="E2163" s="3"/>
      <c r="F2163" s="3" t="str">
        <f>+VLOOKUP(G2163,Codigos_class_frutas[],2,0)</f>
        <v>Berries</v>
      </c>
      <c r="G2163" s="3" t="s">
        <v>212</v>
      </c>
      <c r="H2163" s="3" t="s">
        <v>12</v>
      </c>
      <c r="I2163" s="3" t="s">
        <v>200</v>
      </c>
      <c r="J2163" s="2">
        <v>1880</v>
      </c>
      <c r="K2163" s="2">
        <v>7000</v>
      </c>
      <c r="L2163" s="2">
        <v>6500</v>
      </c>
      <c r="M2163" s="2">
        <v>6819</v>
      </c>
      <c r="N2163" s="3" t="s">
        <v>213</v>
      </c>
      <c r="O2163" s="9" t="s">
        <v>155</v>
      </c>
      <c r="P2163" s="2">
        <f>+Precio_diario_frutas[[#This Row],[Precio promedio ponderado]]/Q2163</f>
        <v>974.14285714285711</v>
      </c>
      <c r="Q2163" s="2">
        <f>+VLOOKUP(Precio_diario_frutas[[#This Row],[Unidad de comercialización]],Codigos_kg[],2,0)</f>
        <v>7</v>
      </c>
    </row>
    <row r="2164" spans="1:17" x14ac:dyDescent="0.35">
      <c r="A2164" s="8" t="s">
        <v>174</v>
      </c>
      <c r="B2164" s="3" t="str">
        <f>+VLOOKUP(A2164,Codigos_mercados_mayoristas[],2,0)</f>
        <v>Metropolitana</v>
      </c>
      <c r="C2164" s="4">
        <v>44155</v>
      </c>
      <c r="D2164" s="3">
        <f>+VLOOKUP(A2164,Codigos_mercados_mayoristas[],3,0)</f>
        <v>13</v>
      </c>
      <c r="E2164" s="3"/>
      <c r="F2164" s="3" t="str">
        <f>+VLOOKUP(G2164,Codigos_class_frutas[],2,0)</f>
        <v>Berries</v>
      </c>
      <c r="G2164" s="3" t="s">
        <v>212</v>
      </c>
      <c r="H2164" s="3" t="s">
        <v>12</v>
      </c>
      <c r="I2164" s="3" t="s">
        <v>19</v>
      </c>
      <c r="J2164" s="2">
        <v>2800</v>
      </c>
      <c r="K2164" s="2">
        <v>6000</v>
      </c>
      <c r="L2164" s="2">
        <v>5500</v>
      </c>
      <c r="M2164" s="2">
        <v>5768</v>
      </c>
      <c r="N2164" s="3" t="s">
        <v>213</v>
      </c>
      <c r="O2164" s="9" t="s">
        <v>155</v>
      </c>
      <c r="P2164" s="2">
        <f>+Precio_diario_frutas[[#This Row],[Precio promedio ponderado]]/Q2164</f>
        <v>824</v>
      </c>
      <c r="Q2164" s="2">
        <f>+VLOOKUP(Precio_diario_frutas[[#This Row],[Unidad de comercialización]],Codigos_kg[],2,0)</f>
        <v>7</v>
      </c>
    </row>
    <row r="2165" spans="1:17" x14ac:dyDescent="0.35">
      <c r="A2165" s="8" t="s">
        <v>174</v>
      </c>
      <c r="B2165" s="3" t="str">
        <f>+VLOOKUP(A2165,Codigos_mercados_mayoristas[],2,0)</f>
        <v>Metropolitana</v>
      </c>
      <c r="C2165" s="4">
        <v>44155</v>
      </c>
      <c r="D2165" s="3">
        <f>+VLOOKUP(A2165,Codigos_mercados_mayoristas[],3,0)</f>
        <v>13</v>
      </c>
      <c r="E2165" s="3"/>
      <c r="F2165" s="3" t="str">
        <f>+VLOOKUP(G2165,Codigos_class_frutas[],2,0)</f>
        <v>Berries</v>
      </c>
      <c r="G2165" s="3" t="s">
        <v>212</v>
      </c>
      <c r="H2165" s="3" t="s">
        <v>12</v>
      </c>
      <c r="I2165" s="3" t="s">
        <v>13</v>
      </c>
      <c r="J2165" s="2">
        <v>1560</v>
      </c>
      <c r="K2165" s="2">
        <v>4500</v>
      </c>
      <c r="L2165" s="2">
        <v>4000</v>
      </c>
      <c r="M2165" s="2">
        <v>4244</v>
      </c>
      <c r="N2165" s="3" t="s">
        <v>213</v>
      </c>
      <c r="O2165" s="9" t="s">
        <v>155</v>
      </c>
      <c r="P2165" s="2">
        <f>+Precio_diario_frutas[[#This Row],[Precio promedio ponderado]]/Q2165</f>
        <v>606.28571428571433</v>
      </c>
      <c r="Q2165" s="2">
        <f>+VLOOKUP(Precio_diario_frutas[[#This Row],[Unidad de comercialización]],Codigos_kg[],2,0)</f>
        <v>7</v>
      </c>
    </row>
    <row r="2166" spans="1:17" x14ac:dyDescent="0.35">
      <c r="A2166" s="8" t="s">
        <v>174</v>
      </c>
      <c r="B2166" s="3" t="str">
        <f>+VLOOKUP(A2166,Codigos_mercados_mayoristas[],2,0)</f>
        <v>Metropolitana</v>
      </c>
      <c r="C2166" s="4">
        <v>44155</v>
      </c>
      <c r="D2166" s="3">
        <f>+VLOOKUP(A2166,Codigos_mercados_mayoristas[],3,0)</f>
        <v>13</v>
      </c>
      <c r="E2166" s="3"/>
      <c r="F2166" s="3" t="str">
        <f>+VLOOKUP(G2166,Codigos_class_frutas[],2,0)</f>
        <v>Cítricos</v>
      </c>
      <c r="G2166" s="3" t="s">
        <v>214</v>
      </c>
      <c r="H2166" s="3" t="s">
        <v>12</v>
      </c>
      <c r="I2166" s="3" t="s">
        <v>215</v>
      </c>
      <c r="J2166" s="2">
        <v>480</v>
      </c>
      <c r="K2166" s="2">
        <v>8500</v>
      </c>
      <c r="L2166" s="2">
        <v>8000</v>
      </c>
      <c r="M2166" s="2">
        <v>8292</v>
      </c>
      <c r="N2166" s="3" t="s">
        <v>121</v>
      </c>
      <c r="O2166" s="9" t="s">
        <v>155</v>
      </c>
      <c r="P2166" s="2">
        <f>+Precio_diario_frutas[[#This Row],[Precio promedio ponderado]]/Q2166</f>
        <v>460.66666666666669</v>
      </c>
      <c r="Q2166" s="2">
        <f>+VLOOKUP(Precio_diario_frutas[[#This Row],[Unidad de comercialización]],Codigos_kg[],2,0)</f>
        <v>18</v>
      </c>
    </row>
    <row r="2167" spans="1:17" x14ac:dyDescent="0.35">
      <c r="A2167" s="8" t="s">
        <v>174</v>
      </c>
      <c r="B2167" s="3" t="str">
        <f>+VLOOKUP(A2167,Codigos_mercados_mayoristas[],2,0)</f>
        <v>Metropolitana</v>
      </c>
      <c r="C2167" s="4">
        <v>44155</v>
      </c>
      <c r="D2167" s="3">
        <f>+VLOOKUP(A2167,Codigos_mercados_mayoristas[],3,0)</f>
        <v>13</v>
      </c>
      <c r="E2167" s="3"/>
      <c r="F2167" s="3" t="str">
        <f>+VLOOKUP(G2167,Codigos_class_frutas[],2,0)</f>
        <v>Cítricos</v>
      </c>
      <c r="G2167" s="3" t="s">
        <v>214</v>
      </c>
      <c r="H2167" s="3" t="s">
        <v>12</v>
      </c>
      <c r="I2167" s="3" t="s">
        <v>216</v>
      </c>
      <c r="J2167" s="2">
        <v>500</v>
      </c>
      <c r="K2167" s="2">
        <v>7000</v>
      </c>
      <c r="L2167" s="2">
        <v>6500</v>
      </c>
      <c r="M2167" s="2">
        <v>6800</v>
      </c>
      <c r="N2167" s="3" t="s">
        <v>121</v>
      </c>
      <c r="O2167" s="9" t="s">
        <v>155</v>
      </c>
      <c r="P2167" s="2">
        <f>+Precio_diario_frutas[[#This Row],[Precio promedio ponderado]]/Q2167</f>
        <v>377.77777777777777</v>
      </c>
      <c r="Q2167" s="2">
        <f>+VLOOKUP(Precio_diario_frutas[[#This Row],[Unidad de comercialización]],Codigos_kg[],2,0)</f>
        <v>18</v>
      </c>
    </row>
    <row r="2168" spans="1:17" x14ac:dyDescent="0.35">
      <c r="A2168" s="8" t="s">
        <v>174</v>
      </c>
      <c r="B2168" s="3" t="str">
        <f>+VLOOKUP(A2168,Codigos_mercados_mayoristas[],2,0)</f>
        <v>Metropolitana</v>
      </c>
      <c r="C2168" s="4">
        <v>44155</v>
      </c>
      <c r="D2168" s="3">
        <f>+VLOOKUP(A2168,Codigos_mercados_mayoristas[],3,0)</f>
        <v>13</v>
      </c>
      <c r="E2168" s="3"/>
      <c r="F2168" s="3" t="str">
        <f>+VLOOKUP(G2168,Codigos_class_frutas[],2,0)</f>
        <v>Cítricos</v>
      </c>
      <c r="G2168" s="3" t="s">
        <v>214</v>
      </c>
      <c r="H2168" s="3" t="s">
        <v>12</v>
      </c>
      <c r="I2168" s="3" t="s">
        <v>217</v>
      </c>
      <c r="J2168" s="2">
        <v>480</v>
      </c>
      <c r="K2168" s="2">
        <v>5500</v>
      </c>
      <c r="L2168" s="2">
        <v>5000</v>
      </c>
      <c r="M2168" s="2">
        <v>5271</v>
      </c>
      <c r="N2168" s="3" t="s">
        <v>121</v>
      </c>
      <c r="O2168" s="9" t="s">
        <v>155</v>
      </c>
      <c r="P2168" s="2">
        <f>+Precio_diario_frutas[[#This Row],[Precio promedio ponderado]]/Q2168</f>
        <v>292.83333333333331</v>
      </c>
      <c r="Q2168" s="2">
        <f>+VLOOKUP(Precio_diario_frutas[[#This Row],[Unidad de comercialización]],Codigos_kg[],2,0)</f>
        <v>18</v>
      </c>
    </row>
    <row r="2169" spans="1:17" x14ac:dyDescent="0.35">
      <c r="A2169" s="8" t="s">
        <v>174</v>
      </c>
      <c r="B2169" s="3" t="str">
        <f>+VLOOKUP(A2169,Codigos_mercados_mayoristas[],2,0)</f>
        <v>Metropolitana</v>
      </c>
      <c r="C2169" s="4">
        <v>44155</v>
      </c>
      <c r="D2169" s="3">
        <f>+VLOOKUP(A2169,Codigos_mercados_mayoristas[],3,0)</f>
        <v>13</v>
      </c>
      <c r="E2169" s="3"/>
      <c r="F2169" s="3" t="str">
        <f>+VLOOKUP(G2169,Codigos_class_frutas[],2,0)</f>
        <v>Tropicales y subtropicales</v>
      </c>
      <c r="G2169" s="3" t="s">
        <v>229</v>
      </c>
      <c r="H2169" s="3" t="s">
        <v>12</v>
      </c>
      <c r="I2169" s="3" t="s">
        <v>19</v>
      </c>
      <c r="J2169" s="2">
        <v>450</v>
      </c>
      <c r="K2169" s="2">
        <v>6500</v>
      </c>
      <c r="L2169" s="2">
        <v>6000</v>
      </c>
      <c r="M2169" s="2">
        <v>6278</v>
      </c>
      <c r="N2169" s="3" t="s">
        <v>230</v>
      </c>
      <c r="O2169" s="9" t="s">
        <v>34</v>
      </c>
      <c r="P2169" s="2">
        <f>+Precio_diario_frutas[[#This Row],[Precio promedio ponderado]]/Q2169</f>
        <v>1569.5</v>
      </c>
      <c r="Q2169" s="2">
        <f>+VLOOKUP(Precio_diario_frutas[[#This Row],[Unidad de comercialización]],Codigos_kg[],2,0)</f>
        <v>4</v>
      </c>
    </row>
    <row r="2170" spans="1:17" x14ac:dyDescent="0.35">
      <c r="A2170" s="8" t="s">
        <v>174</v>
      </c>
      <c r="B2170" s="3" t="str">
        <f>+VLOOKUP(A2170,Codigos_mercados_mayoristas[],2,0)</f>
        <v>Metropolitana</v>
      </c>
      <c r="C2170" s="4">
        <v>44155</v>
      </c>
      <c r="D2170" s="3">
        <f>+VLOOKUP(A2170,Codigos_mercados_mayoristas[],3,0)</f>
        <v>13</v>
      </c>
      <c r="E2170" s="3"/>
      <c r="F2170" s="3" t="str">
        <f>+VLOOKUP(G2170,Codigos_class_frutas[],2,0)</f>
        <v>Frutos de pepita</v>
      </c>
      <c r="G2170" s="3" t="s">
        <v>231</v>
      </c>
      <c r="H2170" s="3" t="s">
        <v>232</v>
      </c>
      <c r="I2170" s="3" t="s">
        <v>19</v>
      </c>
      <c r="J2170" s="2">
        <v>60</v>
      </c>
      <c r="K2170" s="2">
        <v>18000</v>
      </c>
      <c r="L2170" s="2">
        <v>18000</v>
      </c>
      <c r="M2170" s="2">
        <v>18000</v>
      </c>
      <c r="N2170" s="3" t="s">
        <v>244</v>
      </c>
      <c r="O2170" s="9" t="s">
        <v>118</v>
      </c>
      <c r="P2170" s="2">
        <f>+Precio_diario_frutas[[#This Row],[Precio promedio ponderado]]/Q2170</f>
        <v>1000</v>
      </c>
      <c r="Q2170" s="2">
        <f>+VLOOKUP(Precio_diario_frutas[[#This Row],[Unidad de comercialización]],Codigos_kg[],2,0)</f>
        <v>18</v>
      </c>
    </row>
    <row r="2171" spans="1:17" x14ac:dyDescent="0.35">
      <c r="A2171" s="8" t="s">
        <v>174</v>
      </c>
      <c r="B2171" s="3" t="str">
        <f>+VLOOKUP(A2171,Codigos_mercados_mayoristas[],2,0)</f>
        <v>Metropolitana</v>
      </c>
      <c r="C2171" s="4">
        <v>44155</v>
      </c>
      <c r="D2171" s="3">
        <f>+VLOOKUP(A2171,Codigos_mercados_mayoristas[],3,0)</f>
        <v>13</v>
      </c>
      <c r="E2171" s="3"/>
      <c r="F2171" s="3" t="str">
        <f>+VLOOKUP(G2171,Codigos_class_frutas[],2,0)</f>
        <v>Frutos de pepita</v>
      </c>
      <c r="G2171" s="3" t="s">
        <v>231</v>
      </c>
      <c r="H2171" s="3" t="s">
        <v>232</v>
      </c>
      <c r="I2171" s="3" t="s">
        <v>13</v>
      </c>
      <c r="J2171" s="2">
        <v>85</v>
      </c>
      <c r="K2171" s="2">
        <v>15000</v>
      </c>
      <c r="L2171" s="2">
        <v>15000</v>
      </c>
      <c r="M2171" s="2">
        <v>15000</v>
      </c>
      <c r="N2171" s="3" t="s">
        <v>244</v>
      </c>
      <c r="O2171" s="9" t="s">
        <v>118</v>
      </c>
      <c r="P2171" s="2">
        <f>+Precio_diario_frutas[[#This Row],[Precio promedio ponderado]]/Q2171</f>
        <v>833.33333333333337</v>
      </c>
      <c r="Q2171" s="2">
        <f>+VLOOKUP(Precio_diario_frutas[[#This Row],[Unidad de comercialización]],Codigos_kg[],2,0)</f>
        <v>18</v>
      </c>
    </row>
    <row r="2172" spans="1:17" x14ac:dyDescent="0.35">
      <c r="A2172" s="8" t="s">
        <v>174</v>
      </c>
      <c r="B2172" s="3" t="str">
        <f>+VLOOKUP(A2172,Codigos_mercados_mayoristas[],2,0)</f>
        <v>Metropolitana</v>
      </c>
      <c r="C2172" s="4">
        <v>44155</v>
      </c>
      <c r="D2172" s="3">
        <f>+VLOOKUP(A2172,Codigos_mercados_mayoristas[],3,0)</f>
        <v>13</v>
      </c>
      <c r="E2172" s="3"/>
      <c r="F2172" s="3" t="str">
        <f>+VLOOKUP(G2172,Codigos_class_frutas[],2,0)</f>
        <v>Frutos de pepita</v>
      </c>
      <c r="G2172" s="3" t="s">
        <v>231</v>
      </c>
      <c r="H2172" s="3" t="s">
        <v>236</v>
      </c>
      <c r="I2172" s="3" t="s">
        <v>19</v>
      </c>
      <c r="J2172" s="2">
        <v>40</v>
      </c>
      <c r="K2172" s="2">
        <v>18000</v>
      </c>
      <c r="L2172" s="2">
        <v>18000</v>
      </c>
      <c r="M2172" s="2">
        <v>18000</v>
      </c>
      <c r="N2172" s="3" t="s">
        <v>244</v>
      </c>
      <c r="O2172" s="9" t="s">
        <v>118</v>
      </c>
      <c r="P2172" s="2">
        <f>+Precio_diario_frutas[[#This Row],[Precio promedio ponderado]]/Q2172</f>
        <v>1000</v>
      </c>
      <c r="Q2172" s="2">
        <f>+VLOOKUP(Precio_diario_frutas[[#This Row],[Unidad de comercialización]],Codigos_kg[],2,0)</f>
        <v>18</v>
      </c>
    </row>
    <row r="2173" spans="1:17" x14ac:dyDescent="0.35">
      <c r="A2173" s="8" t="s">
        <v>174</v>
      </c>
      <c r="B2173" s="3" t="str">
        <f>+VLOOKUP(A2173,Codigos_mercados_mayoristas[],2,0)</f>
        <v>Metropolitana</v>
      </c>
      <c r="C2173" s="4">
        <v>44155</v>
      </c>
      <c r="D2173" s="3">
        <f>+VLOOKUP(A2173,Codigos_mercados_mayoristas[],3,0)</f>
        <v>13</v>
      </c>
      <c r="E2173" s="3"/>
      <c r="F2173" s="3" t="str">
        <f>+VLOOKUP(G2173,Codigos_class_frutas[],2,0)</f>
        <v>Frutos de pepita</v>
      </c>
      <c r="G2173" s="3" t="s">
        <v>231</v>
      </c>
      <c r="H2173" s="3" t="s">
        <v>236</v>
      </c>
      <c r="I2173" s="3" t="s">
        <v>13</v>
      </c>
      <c r="J2173" s="2">
        <v>65</v>
      </c>
      <c r="K2173" s="2">
        <v>15000</v>
      </c>
      <c r="L2173" s="2">
        <v>15000</v>
      </c>
      <c r="M2173" s="2">
        <v>15000</v>
      </c>
      <c r="N2173" s="3" t="s">
        <v>244</v>
      </c>
      <c r="O2173" s="9" t="s">
        <v>118</v>
      </c>
      <c r="P2173" s="2">
        <f>+Precio_diario_frutas[[#This Row],[Precio promedio ponderado]]/Q2173</f>
        <v>833.33333333333337</v>
      </c>
      <c r="Q2173" s="2">
        <f>+VLOOKUP(Precio_diario_frutas[[#This Row],[Unidad de comercialización]],Codigos_kg[],2,0)</f>
        <v>18</v>
      </c>
    </row>
    <row r="2174" spans="1:17" ht="29" x14ac:dyDescent="0.35">
      <c r="A2174" s="8" t="s">
        <v>174</v>
      </c>
      <c r="B2174" s="3" t="str">
        <f>+VLOOKUP(A2174,Codigos_mercados_mayoristas[],2,0)</f>
        <v>Metropolitana</v>
      </c>
      <c r="C2174" s="4">
        <v>44155</v>
      </c>
      <c r="D2174" s="3">
        <f>+VLOOKUP(A2174,Codigos_mercados_mayoristas[],3,0)</f>
        <v>13</v>
      </c>
      <c r="E2174" s="3"/>
      <c r="F2174" s="3" t="str">
        <f>+VLOOKUP(G2174,Codigos_class_frutas[],2,0)</f>
        <v>Frutos de hueso (carozo)</v>
      </c>
      <c r="G2174" s="3" t="s">
        <v>665</v>
      </c>
      <c r="H2174" s="3" t="s">
        <v>760</v>
      </c>
      <c r="I2174" s="3" t="s">
        <v>200</v>
      </c>
      <c r="J2174" s="2">
        <v>90</v>
      </c>
      <c r="K2174" s="2">
        <v>11000</v>
      </c>
      <c r="L2174" s="2">
        <v>11000</v>
      </c>
      <c r="M2174" s="2">
        <v>11000</v>
      </c>
      <c r="N2174" s="3" t="s">
        <v>759</v>
      </c>
      <c r="O2174" s="9" t="s">
        <v>664</v>
      </c>
      <c r="P2174" s="2">
        <f>+Precio_diario_frutas[[#This Row],[Precio promedio ponderado]]/Q2174</f>
        <v>1375</v>
      </c>
      <c r="Q2174" s="2">
        <f>+VLOOKUP(Precio_diario_frutas[[#This Row],[Unidad de comercialización]],Codigos_kg[],2,0)</f>
        <v>8</v>
      </c>
    </row>
    <row r="2175" spans="1:17" ht="29" x14ac:dyDescent="0.35">
      <c r="A2175" s="8" t="s">
        <v>174</v>
      </c>
      <c r="B2175" s="3" t="str">
        <f>+VLOOKUP(A2175,Codigos_mercados_mayoristas[],2,0)</f>
        <v>Metropolitana</v>
      </c>
      <c r="C2175" s="4">
        <v>44155</v>
      </c>
      <c r="D2175" s="3">
        <f>+VLOOKUP(A2175,Codigos_mercados_mayoristas[],3,0)</f>
        <v>13</v>
      </c>
      <c r="E2175" s="3"/>
      <c r="F2175" s="3" t="str">
        <f>+VLOOKUP(G2175,Codigos_class_frutas[],2,0)</f>
        <v>Frutos de hueso (carozo)</v>
      </c>
      <c r="G2175" s="3" t="s">
        <v>665</v>
      </c>
      <c r="H2175" s="3" t="s">
        <v>760</v>
      </c>
      <c r="I2175" s="3" t="s">
        <v>19</v>
      </c>
      <c r="J2175" s="2">
        <v>105</v>
      </c>
      <c r="K2175" s="2">
        <v>8000</v>
      </c>
      <c r="L2175" s="2">
        <v>8000</v>
      </c>
      <c r="M2175" s="2">
        <v>8000</v>
      </c>
      <c r="N2175" s="3" t="s">
        <v>759</v>
      </c>
      <c r="O2175" s="9" t="s">
        <v>664</v>
      </c>
      <c r="P2175" s="2">
        <f>+Precio_diario_frutas[[#This Row],[Precio promedio ponderado]]/Q2175</f>
        <v>1000</v>
      </c>
      <c r="Q2175" s="2">
        <f>+VLOOKUP(Precio_diario_frutas[[#This Row],[Unidad de comercialización]],Codigos_kg[],2,0)</f>
        <v>8</v>
      </c>
    </row>
    <row r="2176" spans="1:17" ht="29" x14ac:dyDescent="0.35">
      <c r="A2176" s="8" t="s">
        <v>174</v>
      </c>
      <c r="B2176" s="3" t="str">
        <f>+VLOOKUP(A2176,Codigos_mercados_mayoristas[],2,0)</f>
        <v>Metropolitana</v>
      </c>
      <c r="C2176" s="4">
        <v>44155</v>
      </c>
      <c r="D2176" s="3">
        <f>+VLOOKUP(A2176,Codigos_mercados_mayoristas[],3,0)</f>
        <v>13</v>
      </c>
      <c r="E2176" s="3"/>
      <c r="F2176" s="3" t="str">
        <f>+VLOOKUP(G2176,Codigos_class_frutas[],2,0)</f>
        <v>Frutos de hueso (carozo)</v>
      </c>
      <c r="G2176" s="3" t="s">
        <v>665</v>
      </c>
      <c r="H2176" s="3" t="s">
        <v>760</v>
      </c>
      <c r="I2176" s="3" t="s">
        <v>13</v>
      </c>
      <c r="J2176" s="2">
        <v>165</v>
      </c>
      <c r="K2176" s="2">
        <v>7000</v>
      </c>
      <c r="L2176" s="2">
        <v>6000</v>
      </c>
      <c r="M2176" s="2">
        <v>6545</v>
      </c>
      <c r="N2176" s="3" t="s">
        <v>759</v>
      </c>
      <c r="O2176" s="9" t="s">
        <v>664</v>
      </c>
      <c r="P2176" s="2">
        <f>+Precio_diario_frutas[[#This Row],[Precio promedio ponderado]]/Q2176</f>
        <v>818.125</v>
      </c>
      <c r="Q2176" s="2">
        <f>+VLOOKUP(Precio_diario_frutas[[#This Row],[Unidad de comercialización]],Codigos_kg[],2,0)</f>
        <v>8</v>
      </c>
    </row>
    <row r="2177" spans="1:17" x14ac:dyDescent="0.35">
      <c r="A2177" s="8" t="s">
        <v>174</v>
      </c>
      <c r="B2177" s="3" t="str">
        <f>+VLOOKUP(A2177,Codigos_mercados_mayoristas[],2,0)</f>
        <v>Metropolitana</v>
      </c>
      <c r="C2177" s="4">
        <v>44155</v>
      </c>
      <c r="D2177" s="3">
        <f>+VLOOKUP(A2177,Codigos_mercados_mayoristas[],3,0)</f>
        <v>13</v>
      </c>
      <c r="E2177" s="3"/>
      <c r="F2177" s="3" t="str">
        <f>+VLOOKUP(G2177,Codigos_class_frutas[],2,0)</f>
        <v>Oleaginosos</v>
      </c>
      <c r="G2177" s="3" t="s">
        <v>225</v>
      </c>
      <c r="H2177" s="3" t="s">
        <v>288</v>
      </c>
      <c r="I2177" s="3" t="s">
        <v>19</v>
      </c>
      <c r="J2177" s="2">
        <v>45</v>
      </c>
      <c r="K2177" s="2">
        <v>3100</v>
      </c>
      <c r="L2177" s="2">
        <v>3100</v>
      </c>
      <c r="M2177" s="2">
        <v>3100</v>
      </c>
      <c r="N2177" s="3" t="s">
        <v>253</v>
      </c>
      <c r="O2177" s="9" t="s">
        <v>63</v>
      </c>
      <c r="P2177" s="2">
        <f>+Precio_diario_frutas[[#This Row],[Precio promedio ponderado]]/Q2177</f>
        <v>3100</v>
      </c>
      <c r="Q2177" s="2">
        <f>+VLOOKUP(Precio_diario_frutas[[#This Row],[Unidad de comercialización]],Codigos_kg[],2,0)</f>
        <v>1</v>
      </c>
    </row>
    <row r="2178" spans="1:17" x14ac:dyDescent="0.35">
      <c r="A2178" s="8" t="s">
        <v>174</v>
      </c>
      <c r="B2178" s="3" t="str">
        <f>+VLOOKUP(A2178,Codigos_mercados_mayoristas[],2,0)</f>
        <v>Metropolitana</v>
      </c>
      <c r="C2178" s="4">
        <v>44155</v>
      </c>
      <c r="D2178" s="3">
        <f>+VLOOKUP(A2178,Codigos_mercados_mayoristas[],3,0)</f>
        <v>13</v>
      </c>
      <c r="E2178" s="3"/>
      <c r="F2178" s="3" t="str">
        <f>+VLOOKUP(G2178,Codigos_class_frutas[],2,0)</f>
        <v>Oleaginosos</v>
      </c>
      <c r="G2178" s="3" t="s">
        <v>225</v>
      </c>
      <c r="H2178" s="3" t="s">
        <v>288</v>
      </c>
      <c r="I2178" s="3" t="s">
        <v>13</v>
      </c>
      <c r="J2178" s="2">
        <v>60</v>
      </c>
      <c r="K2178" s="2">
        <v>2800</v>
      </c>
      <c r="L2178" s="2">
        <v>2800</v>
      </c>
      <c r="M2178" s="2">
        <v>2800</v>
      </c>
      <c r="N2178" s="3" t="s">
        <v>253</v>
      </c>
      <c r="O2178" s="9" t="s">
        <v>63</v>
      </c>
      <c r="P2178" s="2">
        <f>+Precio_diario_frutas[[#This Row],[Precio promedio ponderado]]/Q2178</f>
        <v>2800</v>
      </c>
      <c r="Q2178" s="2">
        <f>+VLOOKUP(Precio_diario_frutas[[#This Row],[Unidad de comercialización]],Codigos_kg[],2,0)</f>
        <v>1</v>
      </c>
    </row>
    <row r="2179" spans="1:17" x14ac:dyDescent="0.35">
      <c r="A2179" s="8" t="s">
        <v>174</v>
      </c>
      <c r="B2179" s="3" t="str">
        <f>+VLOOKUP(A2179,Codigos_mercados_mayoristas[],2,0)</f>
        <v>Metropolitana</v>
      </c>
      <c r="C2179" s="4">
        <v>44155</v>
      </c>
      <c r="D2179" s="3">
        <f>+VLOOKUP(A2179,Codigos_mercados_mayoristas[],3,0)</f>
        <v>13</v>
      </c>
      <c r="E2179" s="3"/>
      <c r="F2179" s="3" t="str">
        <f>+VLOOKUP(G2179,Codigos_class_frutas[],2,0)</f>
        <v>Oleaginosos</v>
      </c>
      <c r="G2179" s="3" t="s">
        <v>225</v>
      </c>
      <c r="H2179" s="3" t="s">
        <v>226</v>
      </c>
      <c r="I2179" s="3" t="s">
        <v>200</v>
      </c>
      <c r="J2179" s="2">
        <v>180</v>
      </c>
      <c r="K2179" s="2">
        <v>3500</v>
      </c>
      <c r="L2179" s="2">
        <v>3500</v>
      </c>
      <c r="M2179" s="2">
        <v>3500</v>
      </c>
      <c r="N2179" s="3" t="s">
        <v>253</v>
      </c>
      <c r="O2179" s="9" t="s">
        <v>63</v>
      </c>
      <c r="P2179" s="2">
        <f>+Precio_diario_frutas[[#This Row],[Precio promedio ponderado]]/Q2179</f>
        <v>3500</v>
      </c>
      <c r="Q2179" s="2">
        <f>+VLOOKUP(Precio_diario_frutas[[#This Row],[Unidad de comercialización]],Codigos_kg[],2,0)</f>
        <v>1</v>
      </c>
    </row>
    <row r="2180" spans="1:17" x14ac:dyDescent="0.35">
      <c r="A2180" s="8" t="s">
        <v>174</v>
      </c>
      <c r="B2180" s="3" t="str">
        <f>+VLOOKUP(A2180,Codigos_mercados_mayoristas[],2,0)</f>
        <v>Metropolitana</v>
      </c>
      <c r="C2180" s="4">
        <v>44155</v>
      </c>
      <c r="D2180" s="3">
        <f>+VLOOKUP(A2180,Codigos_mercados_mayoristas[],3,0)</f>
        <v>13</v>
      </c>
      <c r="E2180" s="3"/>
      <c r="F2180" s="3" t="str">
        <f>+VLOOKUP(G2180,Codigos_class_frutas[],2,0)</f>
        <v>Oleaginosos</v>
      </c>
      <c r="G2180" s="3" t="s">
        <v>225</v>
      </c>
      <c r="H2180" s="3" t="s">
        <v>226</v>
      </c>
      <c r="I2180" s="3" t="s">
        <v>19</v>
      </c>
      <c r="J2180" s="2">
        <v>260</v>
      </c>
      <c r="K2180" s="2">
        <v>3300</v>
      </c>
      <c r="L2180" s="2">
        <v>3300</v>
      </c>
      <c r="M2180" s="2">
        <v>3300</v>
      </c>
      <c r="N2180" s="3" t="s">
        <v>253</v>
      </c>
      <c r="O2180" s="9" t="s">
        <v>63</v>
      </c>
      <c r="P2180" s="2">
        <f>+Precio_diario_frutas[[#This Row],[Precio promedio ponderado]]/Q2180</f>
        <v>3300</v>
      </c>
      <c r="Q2180" s="2">
        <f>+VLOOKUP(Precio_diario_frutas[[#This Row],[Unidad de comercialización]],Codigos_kg[],2,0)</f>
        <v>1</v>
      </c>
    </row>
    <row r="2181" spans="1:17" x14ac:dyDescent="0.35">
      <c r="A2181" s="8" t="s">
        <v>174</v>
      </c>
      <c r="B2181" s="3" t="str">
        <f>+VLOOKUP(A2181,Codigos_mercados_mayoristas[],2,0)</f>
        <v>Metropolitana</v>
      </c>
      <c r="C2181" s="4">
        <v>44155</v>
      </c>
      <c r="D2181" s="3">
        <f>+VLOOKUP(A2181,Codigos_mercados_mayoristas[],3,0)</f>
        <v>13</v>
      </c>
      <c r="E2181" s="3"/>
      <c r="F2181" s="3" t="str">
        <f>+VLOOKUP(G2181,Codigos_class_frutas[],2,0)</f>
        <v>Oleaginosos</v>
      </c>
      <c r="G2181" s="3" t="s">
        <v>225</v>
      </c>
      <c r="H2181" s="3" t="s">
        <v>226</v>
      </c>
      <c r="I2181" s="3" t="s">
        <v>13</v>
      </c>
      <c r="J2181" s="2">
        <v>420</v>
      </c>
      <c r="K2181" s="2">
        <v>3100</v>
      </c>
      <c r="L2181" s="2">
        <v>3100</v>
      </c>
      <c r="M2181" s="2">
        <v>3100</v>
      </c>
      <c r="N2181" s="3" t="s">
        <v>253</v>
      </c>
      <c r="O2181" s="9" t="s">
        <v>63</v>
      </c>
      <c r="P2181" s="2">
        <f>+Precio_diario_frutas[[#This Row],[Precio promedio ponderado]]/Q2181</f>
        <v>3100</v>
      </c>
      <c r="Q2181" s="2">
        <f>+VLOOKUP(Precio_diario_frutas[[#This Row],[Unidad de comercialización]],Codigos_kg[],2,0)</f>
        <v>1</v>
      </c>
    </row>
    <row r="2182" spans="1:17" x14ac:dyDescent="0.35">
      <c r="A2182" s="8" t="s">
        <v>174</v>
      </c>
      <c r="B2182" s="3" t="str">
        <f>+VLOOKUP(A2182,Codigos_mercados_mayoristas[],2,0)</f>
        <v>Metropolitana</v>
      </c>
      <c r="C2182" s="4">
        <v>44155</v>
      </c>
      <c r="D2182" s="3">
        <f>+VLOOKUP(A2182,Codigos_mercados_mayoristas[],3,0)</f>
        <v>13</v>
      </c>
      <c r="E2182" s="3"/>
      <c r="F2182" s="3" t="str">
        <f>+VLOOKUP(G2182,Codigos_class_frutas[],2,0)</f>
        <v>Oleaginosos</v>
      </c>
      <c r="G2182" s="3" t="s">
        <v>225</v>
      </c>
      <c r="H2182" s="3" t="s">
        <v>226</v>
      </c>
      <c r="I2182" s="3" t="s">
        <v>16</v>
      </c>
      <c r="J2182" s="2">
        <v>150</v>
      </c>
      <c r="K2182" s="2">
        <v>2800</v>
      </c>
      <c r="L2182" s="2">
        <v>2800</v>
      </c>
      <c r="M2182" s="2">
        <v>2800</v>
      </c>
      <c r="N2182" s="3" t="s">
        <v>253</v>
      </c>
      <c r="O2182" s="9" t="s">
        <v>63</v>
      </c>
      <c r="P2182" s="2">
        <f>+Precio_diario_frutas[[#This Row],[Precio promedio ponderado]]/Q2182</f>
        <v>2800</v>
      </c>
      <c r="Q2182" s="2">
        <f>+VLOOKUP(Precio_diario_frutas[[#This Row],[Unidad de comercialización]],Codigos_kg[],2,0)</f>
        <v>1</v>
      </c>
    </row>
    <row r="2183" spans="1:17" x14ac:dyDescent="0.35">
      <c r="A2183" s="8" t="s">
        <v>174</v>
      </c>
      <c r="B2183" s="3" t="str">
        <f>+VLOOKUP(A2183,Codigos_mercados_mayoristas[],2,0)</f>
        <v>Metropolitana</v>
      </c>
      <c r="C2183" s="4">
        <v>44155</v>
      </c>
      <c r="D2183" s="3">
        <f>+VLOOKUP(A2183,Codigos_mercados_mayoristas[],3,0)</f>
        <v>13</v>
      </c>
      <c r="E2183" s="3"/>
      <c r="F2183" s="3" t="str">
        <f>+VLOOKUP(G2183,Codigos_class_frutas[],2,0)</f>
        <v>Frutos de pepita</v>
      </c>
      <c r="G2183" s="3" t="s">
        <v>242</v>
      </c>
      <c r="H2183" s="3" t="s">
        <v>243</v>
      </c>
      <c r="I2183" s="3" t="s">
        <v>19</v>
      </c>
      <c r="J2183" s="2">
        <v>550</v>
      </c>
      <c r="K2183" s="2">
        <v>16000</v>
      </c>
      <c r="L2183" s="2">
        <v>15000</v>
      </c>
      <c r="M2183" s="2">
        <v>15545</v>
      </c>
      <c r="N2183" s="3" t="s">
        <v>761</v>
      </c>
      <c r="O2183" s="9" t="s">
        <v>118</v>
      </c>
      <c r="P2183" s="2">
        <f>+Precio_diario_frutas[[#This Row],[Precio promedio ponderado]]/Q2183</f>
        <v>777.25</v>
      </c>
      <c r="Q2183" s="2">
        <f>+VLOOKUP(Precio_diario_frutas[[#This Row],[Unidad de comercialización]],Codigos_kg[],2,0)</f>
        <v>20</v>
      </c>
    </row>
    <row r="2184" spans="1:17" x14ac:dyDescent="0.35">
      <c r="A2184" s="8" t="s">
        <v>174</v>
      </c>
      <c r="B2184" s="3" t="str">
        <f>+VLOOKUP(A2184,Codigos_mercados_mayoristas[],2,0)</f>
        <v>Metropolitana</v>
      </c>
      <c r="C2184" s="4">
        <v>44155</v>
      </c>
      <c r="D2184" s="3">
        <f>+VLOOKUP(A2184,Codigos_mercados_mayoristas[],3,0)</f>
        <v>13</v>
      </c>
      <c r="E2184" s="3"/>
      <c r="F2184" s="3" t="str">
        <f>+VLOOKUP(G2184,Codigos_class_frutas[],2,0)</f>
        <v>Tropicales y subtropicales</v>
      </c>
      <c r="G2184" s="3" t="s">
        <v>198</v>
      </c>
      <c r="H2184" s="3" t="s">
        <v>246</v>
      </c>
      <c r="I2184" s="3" t="s">
        <v>19</v>
      </c>
      <c r="J2184" s="2">
        <v>30</v>
      </c>
      <c r="K2184" s="2">
        <v>23000</v>
      </c>
      <c r="L2184" s="2">
        <v>23000</v>
      </c>
      <c r="M2184" s="2">
        <v>23000</v>
      </c>
      <c r="N2184" s="3" t="s">
        <v>25</v>
      </c>
      <c r="O2184" s="9" t="s">
        <v>206</v>
      </c>
      <c r="P2184" s="2">
        <f>+Precio_diario_frutas[[#This Row],[Precio promedio ponderado]]/Q2184</f>
        <v>1916.6666666666667</v>
      </c>
      <c r="Q2184" s="2">
        <f>+VLOOKUP(Precio_diario_frutas[[#This Row],[Unidad de comercialización]],Codigos_kg[],2,0)</f>
        <v>12</v>
      </c>
    </row>
    <row r="2185" spans="1:17" x14ac:dyDescent="0.35">
      <c r="A2185" s="8" t="s">
        <v>174</v>
      </c>
      <c r="B2185" s="3" t="str">
        <f>+VLOOKUP(A2185,Codigos_mercados_mayoristas[],2,0)</f>
        <v>Metropolitana</v>
      </c>
      <c r="C2185" s="4">
        <v>44155</v>
      </c>
      <c r="D2185" s="3">
        <f>+VLOOKUP(A2185,Codigos_mercados_mayoristas[],3,0)</f>
        <v>13</v>
      </c>
      <c r="E2185" s="3"/>
      <c r="F2185" s="3" t="str">
        <f>+VLOOKUP(G2185,Codigos_class_frutas[],2,0)</f>
        <v>Tropicales y subtropicales</v>
      </c>
      <c r="G2185" s="3" t="s">
        <v>198</v>
      </c>
      <c r="H2185" s="3" t="s">
        <v>246</v>
      </c>
      <c r="I2185" s="3" t="s">
        <v>13</v>
      </c>
      <c r="J2185" s="2">
        <v>25</v>
      </c>
      <c r="K2185" s="2">
        <v>23000</v>
      </c>
      <c r="L2185" s="2">
        <v>23000</v>
      </c>
      <c r="M2185" s="2">
        <v>23000</v>
      </c>
      <c r="N2185" s="3" t="s">
        <v>202</v>
      </c>
      <c r="O2185" s="9" t="s">
        <v>206</v>
      </c>
      <c r="P2185" s="2">
        <f>+Precio_diario_frutas[[#This Row],[Precio promedio ponderado]]/Q2185</f>
        <v>1642.8571428571429</v>
      </c>
      <c r="Q2185" s="2">
        <f>+VLOOKUP(Precio_diario_frutas[[#This Row],[Unidad de comercialización]],Codigos_kg[],2,0)</f>
        <v>14</v>
      </c>
    </row>
    <row r="2186" spans="1:17" x14ac:dyDescent="0.35">
      <c r="A2186" s="8" t="s">
        <v>174</v>
      </c>
      <c r="B2186" s="3" t="str">
        <f>+VLOOKUP(A2186,Codigos_mercados_mayoristas[],2,0)</f>
        <v>Metropolitana</v>
      </c>
      <c r="C2186" s="4">
        <v>44155</v>
      </c>
      <c r="D2186" s="3">
        <f>+VLOOKUP(A2186,Codigos_mercados_mayoristas[],3,0)</f>
        <v>13</v>
      </c>
      <c r="E2186" s="3"/>
      <c r="F2186" s="3" t="str">
        <f>+VLOOKUP(G2186,Codigos_class_frutas[],2,0)</f>
        <v>Tropicales y subtropicales</v>
      </c>
      <c r="G2186" s="3" t="s">
        <v>204</v>
      </c>
      <c r="H2186" s="3" t="s">
        <v>254</v>
      </c>
      <c r="I2186" s="3" t="s">
        <v>19</v>
      </c>
      <c r="J2186" s="2">
        <v>45</v>
      </c>
      <c r="K2186" s="2">
        <v>16000</v>
      </c>
      <c r="L2186" s="2">
        <v>16000</v>
      </c>
      <c r="M2186" s="2">
        <v>16000</v>
      </c>
      <c r="N2186" s="3" t="s">
        <v>147</v>
      </c>
      <c r="O2186" s="9" t="s">
        <v>206</v>
      </c>
      <c r="P2186" s="2">
        <f>+Precio_diario_frutas[[#This Row],[Precio promedio ponderado]]/Q2186</f>
        <v>800</v>
      </c>
      <c r="Q2186" s="2">
        <f>+VLOOKUP(Precio_diario_frutas[[#This Row],[Unidad de comercialización]],Codigos_kg[],2,0)</f>
        <v>20</v>
      </c>
    </row>
    <row r="2187" spans="1:17" x14ac:dyDescent="0.35">
      <c r="A2187" s="8" t="s">
        <v>174</v>
      </c>
      <c r="B2187" s="3" t="str">
        <f>+VLOOKUP(A2187,Codigos_mercados_mayoristas[],2,0)</f>
        <v>Metropolitana</v>
      </c>
      <c r="C2187" s="4">
        <v>44155</v>
      </c>
      <c r="D2187" s="3">
        <f>+VLOOKUP(A2187,Codigos_mercados_mayoristas[],3,0)</f>
        <v>13</v>
      </c>
      <c r="E2187" s="3"/>
      <c r="F2187" s="3" t="str">
        <f>+VLOOKUP(G2187,Codigos_class_frutas[],2,0)</f>
        <v>Tropicales y subtropicales</v>
      </c>
      <c r="G2187" s="3" t="s">
        <v>204</v>
      </c>
      <c r="H2187" s="3" t="s">
        <v>12</v>
      </c>
      <c r="I2187" s="3" t="s">
        <v>247</v>
      </c>
      <c r="J2187" s="2">
        <v>400</v>
      </c>
      <c r="K2187" s="2">
        <v>16000</v>
      </c>
      <c r="L2187" s="2">
        <v>15000</v>
      </c>
      <c r="M2187" s="2">
        <v>15550</v>
      </c>
      <c r="N2187" s="3" t="s">
        <v>147</v>
      </c>
      <c r="O2187" s="9" t="s">
        <v>206</v>
      </c>
      <c r="P2187" s="2">
        <f>+Precio_diario_frutas[[#This Row],[Precio promedio ponderado]]/Q2187</f>
        <v>777.5</v>
      </c>
      <c r="Q2187" s="2">
        <f>+VLOOKUP(Precio_diario_frutas[[#This Row],[Unidad de comercialización]],Codigos_kg[],2,0)</f>
        <v>20</v>
      </c>
    </row>
    <row r="2188" spans="1:17" x14ac:dyDescent="0.35">
      <c r="A2188" s="8" t="s">
        <v>174</v>
      </c>
      <c r="B2188" s="3" t="str">
        <f>+VLOOKUP(A2188,Codigos_mercados_mayoristas[],2,0)</f>
        <v>Metropolitana</v>
      </c>
      <c r="C2188" s="4">
        <v>44155</v>
      </c>
      <c r="D2188" s="3">
        <f>+VLOOKUP(A2188,Codigos_mercados_mayoristas[],3,0)</f>
        <v>13</v>
      </c>
      <c r="E2188" s="3"/>
      <c r="F2188" s="3" t="str">
        <f>+VLOOKUP(G2188,Codigos_class_frutas[],2,0)</f>
        <v>Tropicales y subtropicales</v>
      </c>
      <c r="G2188" s="3" t="s">
        <v>204</v>
      </c>
      <c r="H2188" s="3" t="s">
        <v>12</v>
      </c>
      <c r="I2188" s="3" t="s">
        <v>205</v>
      </c>
      <c r="J2188" s="2">
        <v>2020</v>
      </c>
      <c r="K2188" s="2">
        <v>17000</v>
      </c>
      <c r="L2188" s="2">
        <v>16000</v>
      </c>
      <c r="M2188" s="2">
        <v>16564</v>
      </c>
      <c r="N2188" s="3" t="s">
        <v>147</v>
      </c>
      <c r="O2188" s="9" t="s">
        <v>206</v>
      </c>
      <c r="P2188" s="2">
        <f>+Precio_diario_frutas[[#This Row],[Precio promedio ponderado]]/Q2188</f>
        <v>828.2</v>
      </c>
      <c r="Q2188" s="2">
        <f>+VLOOKUP(Precio_diario_frutas[[#This Row],[Unidad de comercialización]],Codigos_kg[],2,0)</f>
        <v>20</v>
      </c>
    </row>
    <row r="2189" spans="1:17" x14ac:dyDescent="0.35">
      <c r="A2189" s="8" t="s">
        <v>174</v>
      </c>
      <c r="B2189" s="11" t="str">
        <f>+VLOOKUP(A2189,Codigos_mercados_mayoristas[],2,0)</f>
        <v>Metropolitana</v>
      </c>
      <c r="C2189" s="4">
        <v>44155</v>
      </c>
      <c r="D2189" s="11">
        <f>+VLOOKUP(A2189,Codigos_mercados_mayoristas[],3,0)</f>
        <v>13</v>
      </c>
      <c r="E2189" s="11"/>
      <c r="F2189" s="11" t="str">
        <f>+VLOOKUP(G2189,Codigos_class_frutas[],2,0)</f>
        <v>Tropicales y subtropicales</v>
      </c>
      <c r="G2189" s="11" t="s">
        <v>204</v>
      </c>
      <c r="H2189" s="11" t="s">
        <v>12</v>
      </c>
      <c r="I2189" s="11" t="s">
        <v>255</v>
      </c>
      <c r="J2189" s="13">
        <v>2040</v>
      </c>
      <c r="K2189" s="13">
        <v>20000</v>
      </c>
      <c r="L2189" s="13">
        <v>19000</v>
      </c>
      <c r="M2189" s="13">
        <v>19431</v>
      </c>
      <c r="N2189" s="11" t="s">
        <v>147</v>
      </c>
      <c r="O2189" s="14" t="s">
        <v>206</v>
      </c>
      <c r="P2189" s="2">
        <f>+Precio_diario_frutas[[#This Row],[Precio promedio ponderado]]/Q2189</f>
        <v>971.55</v>
      </c>
      <c r="Q2189" s="2">
        <f>+VLOOKUP(Precio_diario_frutas[[#This Row],[Unidad de comercialización]],Codigos_kg[],2,0)</f>
        <v>20</v>
      </c>
    </row>
    <row r="2190" spans="1:17" x14ac:dyDescent="0.35">
      <c r="A2190" s="8" t="s">
        <v>134</v>
      </c>
      <c r="B2190" s="3" t="str">
        <f>+VLOOKUP(A2190,Codigos_mercados_mayoristas[],2,0)</f>
        <v>Maule</v>
      </c>
      <c r="C2190" s="4">
        <v>44155</v>
      </c>
      <c r="D2190" s="3">
        <f>+VLOOKUP(A2190,Codigos_mercados_mayoristas[],3,0)</f>
        <v>7</v>
      </c>
      <c r="E2190" s="3"/>
      <c r="F2190" s="3" t="str">
        <f>+VLOOKUP(G2190,Codigos_class_frutas[],2,0)</f>
        <v>Frutos de hueso (carozo)</v>
      </c>
      <c r="G2190" s="3" t="s">
        <v>281</v>
      </c>
      <c r="H2190" s="3" t="s">
        <v>282</v>
      </c>
      <c r="I2190" s="3" t="s">
        <v>19</v>
      </c>
      <c r="J2190" s="2">
        <v>100</v>
      </c>
      <c r="K2190" s="2">
        <v>16000</v>
      </c>
      <c r="L2190" s="2">
        <v>15000</v>
      </c>
      <c r="M2190" s="3">
        <v>15600</v>
      </c>
      <c r="N2190" s="3" t="s">
        <v>37</v>
      </c>
      <c r="O2190" s="3" t="s">
        <v>252</v>
      </c>
      <c r="P2190" s="2">
        <f>+Precio_diario_frutas[[#This Row],[Precio promedio ponderado]]/Q2190</f>
        <v>1560</v>
      </c>
      <c r="Q2190" s="2">
        <f>+VLOOKUP(Precio_diario_frutas[[#This Row],[Unidad de comercialización]],Codigos_kg[],2,0)</f>
        <v>10</v>
      </c>
    </row>
    <row r="2191" spans="1:17" x14ac:dyDescent="0.35">
      <c r="A2191" s="8" t="s">
        <v>134</v>
      </c>
      <c r="B2191" s="3" t="str">
        <f>+VLOOKUP(A2191,Codigos_mercados_mayoristas[],2,0)</f>
        <v>Maule</v>
      </c>
      <c r="C2191" s="4">
        <v>44155</v>
      </c>
      <c r="D2191" s="3">
        <f>+VLOOKUP(A2191,Codigos_mercados_mayoristas[],3,0)</f>
        <v>7</v>
      </c>
      <c r="E2191" s="3"/>
      <c r="F2191" s="3" t="str">
        <f>+VLOOKUP(G2191,Codigos_class_frutas[],2,0)</f>
        <v>Frutos de hueso (carozo)</v>
      </c>
      <c r="G2191" s="3" t="s">
        <v>281</v>
      </c>
      <c r="H2191" s="3" t="s">
        <v>282</v>
      </c>
      <c r="I2191" s="3" t="s">
        <v>13</v>
      </c>
      <c r="J2191" s="2">
        <v>30</v>
      </c>
      <c r="K2191" s="2">
        <v>12000</v>
      </c>
      <c r="L2191" s="2">
        <v>12000</v>
      </c>
      <c r="M2191" s="3">
        <v>12000</v>
      </c>
      <c r="N2191" s="3" t="s">
        <v>37</v>
      </c>
      <c r="O2191" s="3" t="s">
        <v>252</v>
      </c>
      <c r="P2191" s="2">
        <f>+Precio_diario_frutas[[#This Row],[Precio promedio ponderado]]/Q2191</f>
        <v>1200</v>
      </c>
      <c r="Q2191" s="2">
        <f>+VLOOKUP(Precio_diario_frutas[[#This Row],[Unidad de comercialización]],Codigos_kg[],2,0)</f>
        <v>10</v>
      </c>
    </row>
    <row r="2192" spans="1:17" x14ac:dyDescent="0.35">
      <c r="A2192" s="8" t="s">
        <v>134</v>
      </c>
      <c r="B2192" s="3" t="str">
        <f>+VLOOKUP(A2192,Codigos_mercados_mayoristas[],2,0)</f>
        <v>Maule</v>
      </c>
      <c r="C2192" s="4">
        <v>44155</v>
      </c>
      <c r="D2192" s="3">
        <f>+VLOOKUP(A2192,Codigos_mercados_mayoristas[],3,0)</f>
        <v>7</v>
      </c>
      <c r="E2192" s="3"/>
      <c r="F2192" s="3" t="str">
        <f>+VLOOKUP(G2192,Codigos_class_frutas[],2,0)</f>
        <v>Frutos de hueso (carozo)</v>
      </c>
      <c r="G2192" s="3" t="s">
        <v>669</v>
      </c>
      <c r="H2192" s="3" t="s">
        <v>762</v>
      </c>
      <c r="I2192" s="3" t="s">
        <v>19</v>
      </c>
      <c r="J2192" s="2">
        <v>100</v>
      </c>
      <c r="K2192" s="2">
        <v>16000</v>
      </c>
      <c r="L2192" s="2">
        <v>16000</v>
      </c>
      <c r="M2192" s="3">
        <v>16000</v>
      </c>
      <c r="N2192" s="3" t="s">
        <v>37</v>
      </c>
      <c r="O2192" s="3" t="s">
        <v>45</v>
      </c>
      <c r="P2192" s="2">
        <f>+Precio_diario_frutas[[#This Row],[Precio promedio ponderado]]/Q2192</f>
        <v>1600</v>
      </c>
      <c r="Q2192" s="2">
        <f>+VLOOKUP(Precio_diario_frutas[[#This Row],[Unidad de comercialización]],Codigos_kg[],2,0)</f>
        <v>10</v>
      </c>
    </row>
    <row r="2193" spans="1:17" x14ac:dyDescent="0.35">
      <c r="A2193" s="8" t="s">
        <v>134</v>
      </c>
      <c r="B2193" s="3" t="str">
        <f>+VLOOKUP(A2193,Codigos_mercados_mayoristas[],2,0)</f>
        <v>Maule</v>
      </c>
      <c r="C2193" s="4">
        <v>44155</v>
      </c>
      <c r="D2193" s="3">
        <f>+VLOOKUP(A2193,Codigos_mercados_mayoristas[],3,0)</f>
        <v>7</v>
      </c>
      <c r="E2193" s="3"/>
      <c r="F2193" s="3" t="str">
        <f>+VLOOKUP(G2193,Codigos_class_frutas[],2,0)</f>
        <v>Frutos de hueso (carozo)</v>
      </c>
      <c r="G2193" s="3" t="s">
        <v>669</v>
      </c>
      <c r="H2193" s="3" t="s">
        <v>762</v>
      </c>
      <c r="I2193" s="3" t="s">
        <v>13</v>
      </c>
      <c r="J2193" s="2">
        <v>150</v>
      </c>
      <c r="K2193" s="2">
        <v>13000</v>
      </c>
      <c r="L2193" s="2">
        <v>13000</v>
      </c>
      <c r="M2193" s="3">
        <v>13000</v>
      </c>
      <c r="N2193" s="3" t="s">
        <v>37</v>
      </c>
      <c r="O2193" s="3" t="s">
        <v>45</v>
      </c>
      <c r="P2193" s="2">
        <f>+Precio_diario_frutas[[#This Row],[Precio promedio ponderado]]/Q2193</f>
        <v>1300</v>
      </c>
      <c r="Q2193" s="2">
        <f>+VLOOKUP(Precio_diario_frutas[[#This Row],[Unidad de comercialización]],Codigos_kg[],2,0)</f>
        <v>10</v>
      </c>
    </row>
    <row r="2194" spans="1:17" x14ac:dyDescent="0.35">
      <c r="A2194" s="8" t="s">
        <v>134</v>
      </c>
      <c r="B2194" s="3" t="str">
        <f>+VLOOKUP(A2194,Codigos_mercados_mayoristas[],2,0)</f>
        <v>Maule</v>
      </c>
      <c r="C2194" s="4">
        <v>44155</v>
      </c>
      <c r="D2194" s="3">
        <f>+VLOOKUP(A2194,Codigos_mercados_mayoristas[],3,0)</f>
        <v>7</v>
      </c>
      <c r="E2194" s="3"/>
      <c r="F2194" s="3" t="str">
        <f>+VLOOKUP(G2194,Codigos_class_frutas[],2,0)</f>
        <v>Frutos de hueso (carozo)</v>
      </c>
      <c r="G2194" s="3" t="s">
        <v>277</v>
      </c>
      <c r="H2194" s="3" t="s">
        <v>278</v>
      </c>
      <c r="I2194" s="3" t="s">
        <v>19</v>
      </c>
      <c r="J2194" s="2">
        <v>110</v>
      </c>
      <c r="K2194" s="2">
        <v>14000</v>
      </c>
      <c r="L2194" s="2">
        <v>14000</v>
      </c>
      <c r="M2194" s="3">
        <v>14000</v>
      </c>
      <c r="N2194" s="3" t="s">
        <v>251</v>
      </c>
      <c r="O2194" s="3" t="s">
        <v>123</v>
      </c>
      <c r="P2194" s="2">
        <f>+Precio_diario_frutas[[#This Row],[Precio promedio ponderado]]/Q2194</f>
        <v>933.33333333333337</v>
      </c>
      <c r="Q2194" s="2">
        <f>+VLOOKUP(Precio_diario_frutas[[#This Row],[Unidad de comercialización]],Codigos_kg[],2,0)</f>
        <v>15</v>
      </c>
    </row>
    <row r="2195" spans="1:17" x14ac:dyDescent="0.35">
      <c r="A2195" s="8" t="s">
        <v>134</v>
      </c>
      <c r="B2195" s="3" t="str">
        <f>+VLOOKUP(A2195,Codigos_mercados_mayoristas[],2,0)</f>
        <v>Maule</v>
      </c>
      <c r="C2195" s="4">
        <v>44155</v>
      </c>
      <c r="D2195" s="3">
        <f>+VLOOKUP(A2195,Codigos_mercados_mayoristas[],3,0)</f>
        <v>7</v>
      </c>
      <c r="E2195" s="3"/>
      <c r="F2195" s="3" t="str">
        <f>+VLOOKUP(G2195,Codigos_class_frutas[],2,0)</f>
        <v>Frutos de hueso (carozo)</v>
      </c>
      <c r="G2195" s="3" t="s">
        <v>277</v>
      </c>
      <c r="H2195" s="3" t="s">
        <v>278</v>
      </c>
      <c r="I2195" s="3" t="s">
        <v>13</v>
      </c>
      <c r="J2195" s="2">
        <v>70</v>
      </c>
      <c r="K2195" s="2">
        <v>11000</v>
      </c>
      <c r="L2195" s="2">
        <v>11000</v>
      </c>
      <c r="M2195" s="3">
        <v>11000</v>
      </c>
      <c r="N2195" s="3" t="s">
        <v>251</v>
      </c>
      <c r="O2195" s="3" t="s">
        <v>123</v>
      </c>
      <c r="P2195" s="2">
        <f>+Precio_diario_frutas[[#This Row],[Precio promedio ponderado]]/Q2195</f>
        <v>733.33333333333337</v>
      </c>
      <c r="Q2195" s="2">
        <f>+VLOOKUP(Precio_diario_frutas[[#This Row],[Unidad de comercialización]],Codigos_kg[],2,0)</f>
        <v>15</v>
      </c>
    </row>
    <row r="2196" spans="1:17" x14ac:dyDescent="0.35">
      <c r="A2196" s="8" t="s">
        <v>134</v>
      </c>
      <c r="B2196" s="3" t="str">
        <f>+VLOOKUP(A2196,Codigos_mercados_mayoristas[],2,0)</f>
        <v>Maule</v>
      </c>
      <c r="C2196" s="4">
        <v>44155</v>
      </c>
      <c r="D2196" s="3">
        <f>+VLOOKUP(A2196,Codigos_mercados_mayoristas[],3,0)</f>
        <v>7</v>
      </c>
      <c r="E2196" s="3"/>
      <c r="F2196" s="3" t="str">
        <f>+VLOOKUP(G2196,Codigos_class_frutas[],2,0)</f>
        <v>Berries</v>
      </c>
      <c r="G2196" s="3" t="s">
        <v>212</v>
      </c>
      <c r="H2196" s="3" t="s">
        <v>12</v>
      </c>
      <c r="I2196" s="3" t="s">
        <v>200</v>
      </c>
      <c r="J2196" s="2">
        <v>600</v>
      </c>
      <c r="K2196" s="2">
        <v>9000</v>
      </c>
      <c r="L2196" s="2">
        <v>9000</v>
      </c>
      <c r="M2196" s="3">
        <v>9000</v>
      </c>
      <c r="N2196" s="3" t="s">
        <v>213</v>
      </c>
      <c r="O2196" s="3" t="s">
        <v>155</v>
      </c>
      <c r="P2196" s="2">
        <f>+Precio_diario_frutas[[#This Row],[Precio promedio ponderado]]/Q2196</f>
        <v>1285.7142857142858</v>
      </c>
      <c r="Q2196" s="2">
        <f>+VLOOKUP(Precio_diario_frutas[[#This Row],[Unidad de comercialización]],Codigos_kg[],2,0)</f>
        <v>7</v>
      </c>
    </row>
    <row r="2197" spans="1:17" x14ac:dyDescent="0.35">
      <c r="A2197" s="8" t="s">
        <v>134</v>
      </c>
      <c r="B2197" s="3" t="str">
        <f>+VLOOKUP(A2197,Codigos_mercados_mayoristas[],2,0)</f>
        <v>Maule</v>
      </c>
      <c r="C2197" s="4">
        <v>44155</v>
      </c>
      <c r="D2197" s="3">
        <f>+VLOOKUP(A2197,Codigos_mercados_mayoristas[],3,0)</f>
        <v>7</v>
      </c>
      <c r="E2197" s="3"/>
      <c r="F2197" s="3" t="str">
        <f>+VLOOKUP(G2197,Codigos_class_frutas[],2,0)</f>
        <v>Berries</v>
      </c>
      <c r="G2197" s="3" t="s">
        <v>212</v>
      </c>
      <c r="H2197" s="3" t="s">
        <v>12</v>
      </c>
      <c r="I2197" s="3" t="s">
        <v>200</v>
      </c>
      <c r="J2197" s="2">
        <v>120</v>
      </c>
      <c r="K2197" s="2">
        <v>9000</v>
      </c>
      <c r="L2197" s="2">
        <v>9000</v>
      </c>
      <c r="M2197" s="3">
        <v>9000</v>
      </c>
      <c r="N2197" s="3" t="s">
        <v>678</v>
      </c>
      <c r="O2197" s="3" t="s">
        <v>109</v>
      </c>
      <c r="P2197" s="2">
        <f>+Precio_diario_frutas[[#This Row],[Precio promedio ponderado]]/Q2197</f>
        <v>1285.7142857142858</v>
      </c>
      <c r="Q2197" s="2">
        <f>+VLOOKUP(Precio_diario_frutas[[#This Row],[Unidad de comercialización]],Codigos_kg[],2,0)</f>
        <v>7</v>
      </c>
    </row>
    <row r="2198" spans="1:17" x14ac:dyDescent="0.35">
      <c r="A2198" s="8" t="s">
        <v>134</v>
      </c>
      <c r="B2198" s="3" t="str">
        <f>+VLOOKUP(A2198,Codigos_mercados_mayoristas[],2,0)</f>
        <v>Maule</v>
      </c>
      <c r="C2198" s="4">
        <v>44155</v>
      </c>
      <c r="D2198" s="3">
        <f>+VLOOKUP(A2198,Codigos_mercados_mayoristas[],3,0)</f>
        <v>7</v>
      </c>
      <c r="E2198" s="3"/>
      <c r="F2198" s="3" t="str">
        <f>+VLOOKUP(G2198,Codigos_class_frutas[],2,0)</f>
        <v>Berries</v>
      </c>
      <c r="G2198" s="3" t="s">
        <v>212</v>
      </c>
      <c r="H2198" s="3" t="s">
        <v>12</v>
      </c>
      <c r="I2198" s="3" t="s">
        <v>19</v>
      </c>
      <c r="J2198" s="2">
        <v>350</v>
      </c>
      <c r="K2198" s="2">
        <v>8000</v>
      </c>
      <c r="L2198" s="2">
        <v>7500</v>
      </c>
      <c r="M2198" s="3">
        <v>7857</v>
      </c>
      <c r="N2198" s="3" t="s">
        <v>213</v>
      </c>
      <c r="O2198" s="3" t="s">
        <v>155</v>
      </c>
      <c r="P2198" s="2">
        <f>+Precio_diario_frutas[[#This Row],[Precio promedio ponderado]]/Q2198</f>
        <v>1122.4285714285713</v>
      </c>
      <c r="Q2198" s="2">
        <f>+VLOOKUP(Precio_diario_frutas[[#This Row],[Unidad de comercialización]],Codigos_kg[],2,0)</f>
        <v>7</v>
      </c>
    </row>
    <row r="2199" spans="1:17" x14ac:dyDescent="0.35">
      <c r="A2199" s="8" t="s">
        <v>134</v>
      </c>
      <c r="B2199" s="3" t="str">
        <f>+VLOOKUP(A2199,Codigos_mercados_mayoristas[],2,0)</f>
        <v>Maule</v>
      </c>
      <c r="C2199" s="4">
        <v>44155</v>
      </c>
      <c r="D2199" s="3">
        <f>+VLOOKUP(A2199,Codigos_mercados_mayoristas[],3,0)</f>
        <v>7</v>
      </c>
      <c r="E2199" s="3"/>
      <c r="F2199" s="3" t="str">
        <f>+VLOOKUP(G2199,Codigos_class_frutas[],2,0)</f>
        <v>Berries</v>
      </c>
      <c r="G2199" s="3" t="s">
        <v>212</v>
      </c>
      <c r="H2199" s="3" t="s">
        <v>12</v>
      </c>
      <c r="I2199" s="3" t="s">
        <v>13</v>
      </c>
      <c r="J2199" s="2">
        <v>50</v>
      </c>
      <c r="K2199" s="2">
        <v>6000</v>
      </c>
      <c r="L2199" s="2">
        <v>6000</v>
      </c>
      <c r="M2199" s="3">
        <v>6000</v>
      </c>
      <c r="N2199" s="3" t="s">
        <v>678</v>
      </c>
      <c r="O2199" s="3" t="s">
        <v>109</v>
      </c>
      <c r="P2199" s="2">
        <f>+Precio_diario_frutas[[#This Row],[Precio promedio ponderado]]/Q2199</f>
        <v>857.14285714285711</v>
      </c>
      <c r="Q2199" s="2">
        <f>+VLOOKUP(Precio_diario_frutas[[#This Row],[Unidad de comercialización]],Codigos_kg[],2,0)</f>
        <v>7</v>
      </c>
    </row>
    <row r="2200" spans="1:17" x14ac:dyDescent="0.35">
      <c r="A2200" s="8" t="s">
        <v>134</v>
      </c>
      <c r="B2200" s="3" t="str">
        <f>+VLOOKUP(A2200,Codigos_mercados_mayoristas[],2,0)</f>
        <v>Maule</v>
      </c>
      <c r="C2200" s="4">
        <v>44155</v>
      </c>
      <c r="D2200" s="3">
        <f>+VLOOKUP(A2200,Codigos_mercados_mayoristas[],3,0)</f>
        <v>7</v>
      </c>
      <c r="E2200" s="3"/>
      <c r="F2200" s="3" t="str">
        <f>+VLOOKUP(G2200,Codigos_class_frutas[],2,0)</f>
        <v>Cítricos</v>
      </c>
      <c r="G2200" s="3" t="s">
        <v>214</v>
      </c>
      <c r="H2200" s="3" t="s">
        <v>12</v>
      </c>
      <c r="I2200" s="3" t="s">
        <v>271</v>
      </c>
      <c r="J2200" s="2">
        <v>350</v>
      </c>
      <c r="K2200" s="2">
        <v>8000</v>
      </c>
      <c r="L2200" s="2">
        <v>8000</v>
      </c>
      <c r="M2200" s="3">
        <v>8000</v>
      </c>
      <c r="N2200" s="3" t="s">
        <v>259</v>
      </c>
      <c r="O2200" s="3" t="s">
        <v>123</v>
      </c>
      <c r="P2200" s="2">
        <f>+Precio_diario_frutas[[#This Row],[Precio promedio ponderado]]/Q2200</f>
        <v>571.42857142857144</v>
      </c>
      <c r="Q2200" s="2">
        <f>+VLOOKUP(Precio_diario_frutas[[#This Row],[Unidad de comercialización]],Codigos_kg[],2,0)</f>
        <v>14</v>
      </c>
    </row>
    <row r="2201" spans="1:17" x14ac:dyDescent="0.35">
      <c r="A2201" s="8" t="s">
        <v>134</v>
      </c>
      <c r="B2201" s="3" t="str">
        <f>+VLOOKUP(A2201,Codigos_mercados_mayoristas[],2,0)</f>
        <v>Maule</v>
      </c>
      <c r="C2201" s="4">
        <v>44155</v>
      </c>
      <c r="D2201" s="3">
        <f>+VLOOKUP(A2201,Codigos_mercados_mayoristas[],3,0)</f>
        <v>7</v>
      </c>
      <c r="E2201" s="3"/>
      <c r="F2201" s="3" t="str">
        <f>+VLOOKUP(G2201,Codigos_class_frutas[],2,0)</f>
        <v>Cítricos</v>
      </c>
      <c r="G2201" s="3" t="s">
        <v>214</v>
      </c>
      <c r="H2201" s="3" t="s">
        <v>12</v>
      </c>
      <c r="I2201" s="3" t="s">
        <v>271</v>
      </c>
      <c r="J2201" s="2">
        <v>230</v>
      </c>
      <c r="K2201" s="2">
        <v>9000</v>
      </c>
      <c r="L2201" s="2">
        <v>9000</v>
      </c>
      <c r="M2201" s="3">
        <v>9000</v>
      </c>
      <c r="N2201" s="3" t="s">
        <v>122</v>
      </c>
      <c r="O2201" s="3" t="s">
        <v>45</v>
      </c>
      <c r="P2201" s="2">
        <f>+Precio_diario_frutas[[#This Row],[Precio promedio ponderado]]/Q2201</f>
        <v>562.5</v>
      </c>
      <c r="Q2201" s="2">
        <f>+VLOOKUP(Precio_diario_frutas[[#This Row],[Unidad de comercialización]],Codigos_kg[],2,0)</f>
        <v>16</v>
      </c>
    </row>
    <row r="2202" spans="1:17" x14ac:dyDescent="0.35">
      <c r="A2202" s="8" t="s">
        <v>134</v>
      </c>
      <c r="B2202" s="3" t="str">
        <f>+VLOOKUP(A2202,Codigos_mercados_mayoristas[],2,0)</f>
        <v>Maule</v>
      </c>
      <c r="C2202" s="4">
        <v>44155</v>
      </c>
      <c r="D2202" s="3">
        <f>+VLOOKUP(A2202,Codigos_mercados_mayoristas[],3,0)</f>
        <v>7</v>
      </c>
      <c r="E2202" s="3"/>
      <c r="F2202" s="3" t="str">
        <f>+VLOOKUP(G2202,Codigos_class_frutas[],2,0)</f>
        <v>Frutos de pepita</v>
      </c>
      <c r="G2202" s="3" t="s">
        <v>231</v>
      </c>
      <c r="H2202" s="3" t="s">
        <v>232</v>
      </c>
      <c r="I2202" s="3" t="s">
        <v>200</v>
      </c>
      <c r="J2202" s="2">
        <v>300</v>
      </c>
      <c r="K2202" s="2">
        <v>12000</v>
      </c>
      <c r="L2202" s="2">
        <v>12000</v>
      </c>
      <c r="M2202" s="3">
        <v>12000</v>
      </c>
      <c r="N2202" s="3" t="s">
        <v>261</v>
      </c>
      <c r="O2202" s="3" t="s">
        <v>123</v>
      </c>
      <c r="P2202" s="2">
        <f>+Precio_diario_frutas[[#This Row],[Precio promedio ponderado]]/Q2202</f>
        <v>800</v>
      </c>
      <c r="Q2202" s="2">
        <f>+VLOOKUP(Precio_diario_frutas[[#This Row],[Unidad de comercialización]],Codigos_kg[],2,0)</f>
        <v>15</v>
      </c>
    </row>
    <row r="2203" spans="1:17" x14ac:dyDescent="0.35">
      <c r="A2203" s="8" t="s">
        <v>134</v>
      </c>
      <c r="B2203" s="3" t="str">
        <f>+VLOOKUP(A2203,Codigos_mercados_mayoristas[],2,0)</f>
        <v>Maule</v>
      </c>
      <c r="C2203" s="4">
        <v>44155</v>
      </c>
      <c r="D2203" s="3">
        <f>+VLOOKUP(A2203,Codigos_mercados_mayoristas[],3,0)</f>
        <v>7</v>
      </c>
      <c r="E2203" s="3"/>
      <c r="F2203" s="3" t="str">
        <f>+VLOOKUP(G2203,Codigos_class_frutas[],2,0)</f>
        <v>Frutos de pepita</v>
      </c>
      <c r="G2203" s="3" t="s">
        <v>231</v>
      </c>
      <c r="H2203" s="3" t="s">
        <v>232</v>
      </c>
      <c r="I2203" s="3" t="s">
        <v>19</v>
      </c>
      <c r="J2203" s="2">
        <v>250</v>
      </c>
      <c r="K2203" s="2">
        <v>9000</v>
      </c>
      <c r="L2203" s="2">
        <v>9000</v>
      </c>
      <c r="M2203" s="3">
        <v>9000</v>
      </c>
      <c r="N2203" s="3" t="s">
        <v>261</v>
      </c>
      <c r="O2203" s="3" t="s">
        <v>123</v>
      </c>
      <c r="P2203" s="2">
        <f>+Precio_diario_frutas[[#This Row],[Precio promedio ponderado]]/Q2203</f>
        <v>600</v>
      </c>
      <c r="Q2203" s="2">
        <f>+VLOOKUP(Precio_diario_frutas[[#This Row],[Unidad de comercialización]],Codigos_kg[],2,0)</f>
        <v>15</v>
      </c>
    </row>
    <row r="2204" spans="1:17" x14ac:dyDescent="0.35">
      <c r="A2204" s="8" t="s">
        <v>134</v>
      </c>
      <c r="B2204" s="3" t="str">
        <f>+VLOOKUP(A2204,Codigos_mercados_mayoristas[],2,0)</f>
        <v>Maule</v>
      </c>
      <c r="C2204" s="4">
        <v>44155</v>
      </c>
      <c r="D2204" s="3">
        <f>+VLOOKUP(A2204,Codigos_mercados_mayoristas[],3,0)</f>
        <v>7</v>
      </c>
      <c r="E2204" s="3"/>
      <c r="F2204" s="3" t="str">
        <f>+VLOOKUP(G2204,Codigos_class_frutas[],2,0)</f>
        <v>Frutos de pepita</v>
      </c>
      <c r="G2204" s="3" t="s">
        <v>231</v>
      </c>
      <c r="H2204" s="3" t="s">
        <v>236</v>
      </c>
      <c r="I2204" s="3" t="s">
        <v>19</v>
      </c>
      <c r="J2204" s="2">
        <v>260</v>
      </c>
      <c r="K2204" s="2">
        <v>9000</v>
      </c>
      <c r="L2204" s="2">
        <v>9000</v>
      </c>
      <c r="M2204" s="3">
        <v>9000</v>
      </c>
      <c r="N2204" s="3" t="s">
        <v>261</v>
      </c>
      <c r="O2204" s="3" t="s">
        <v>123</v>
      </c>
      <c r="P2204" s="2">
        <f>+Precio_diario_frutas[[#This Row],[Precio promedio ponderado]]/Q2204</f>
        <v>600</v>
      </c>
      <c r="Q2204" s="2">
        <f>+VLOOKUP(Precio_diario_frutas[[#This Row],[Unidad de comercialización]],Codigos_kg[],2,0)</f>
        <v>15</v>
      </c>
    </row>
    <row r="2205" spans="1:17" x14ac:dyDescent="0.35">
      <c r="A2205" s="8" t="s">
        <v>134</v>
      </c>
      <c r="B2205" s="3" t="str">
        <f>+VLOOKUP(A2205,Codigos_mercados_mayoristas[],2,0)</f>
        <v>Maule</v>
      </c>
      <c r="C2205" s="4">
        <v>44155</v>
      </c>
      <c r="D2205" s="3">
        <f>+VLOOKUP(A2205,Codigos_mercados_mayoristas[],3,0)</f>
        <v>7</v>
      </c>
      <c r="E2205" s="3"/>
      <c r="F2205" s="3" t="str">
        <f>+VLOOKUP(G2205,Codigos_class_frutas[],2,0)</f>
        <v>Frutos de pepita</v>
      </c>
      <c r="G2205" s="3" t="s">
        <v>231</v>
      </c>
      <c r="H2205" s="3" t="s">
        <v>237</v>
      </c>
      <c r="I2205" s="3" t="s">
        <v>200</v>
      </c>
      <c r="J2205" s="2">
        <v>100</v>
      </c>
      <c r="K2205" s="2">
        <v>10000</v>
      </c>
      <c r="L2205" s="2">
        <v>10000</v>
      </c>
      <c r="M2205" s="3">
        <v>10000</v>
      </c>
      <c r="N2205" s="3" t="s">
        <v>261</v>
      </c>
      <c r="O2205" s="3" t="s">
        <v>123</v>
      </c>
      <c r="P2205" s="2">
        <f>+Precio_diario_frutas[[#This Row],[Precio promedio ponderado]]/Q2205</f>
        <v>666.66666666666663</v>
      </c>
      <c r="Q2205" s="2">
        <f>+VLOOKUP(Precio_diario_frutas[[#This Row],[Unidad de comercialización]],Codigos_kg[],2,0)</f>
        <v>15</v>
      </c>
    </row>
    <row r="2206" spans="1:17" x14ac:dyDescent="0.35">
      <c r="A2206" s="8" t="s">
        <v>134</v>
      </c>
      <c r="B2206" s="3" t="str">
        <f>+VLOOKUP(A2206,Codigos_mercados_mayoristas[],2,0)</f>
        <v>Maule</v>
      </c>
      <c r="C2206" s="4">
        <v>44155</v>
      </c>
      <c r="D2206" s="3">
        <f>+VLOOKUP(A2206,Codigos_mercados_mayoristas[],3,0)</f>
        <v>7</v>
      </c>
      <c r="E2206" s="3"/>
      <c r="F2206" s="3" t="str">
        <f>+VLOOKUP(G2206,Codigos_class_frutas[],2,0)</f>
        <v>Frutos de pepita</v>
      </c>
      <c r="G2206" s="3" t="s">
        <v>231</v>
      </c>
      <c r="H2206" s="3" t="s">
        <v>237</v>
      </c>
      <c r="I2206" s="3" t="s">
        <v>19</v>
      </c>
      <c r="J2206" s="2">
        <v>180</v>
      </c>
      <c r="K2206" s="2">
        <v>9000</v>
      </c>
      <c r="L2206" s="2">
        <v>9000</v>
      </c>
      <c r="M2206" s="3">
        <v>9000</v>
      </c>
      <c r="N2206" s="3" t="s">
        <v>261</v>
      </c>
      <c r="O2206" s="3" t="s">
        <v>123</v>
      </c>
      <c r="P2206" s="2">
        <f>+Precio_diario_frutas[[#This Row],[Precio promedio ponderado]]/Q2206</f>
        <v>600</v>
      </c>
      <c r="Q2206" s="2">
        <f>+VLOOKUP(Precio_diario_frutas[[#This Row],[Unidad de comercialización]],Codigos_kg[],2,0)</f>
        <v>15</v>
      </c>
    </row>
    <row r="2207" spans="1:17" ht="29" x14ac:dyDescent="0.35">
      <c r="A2207" s="8" t="s">
        <v>134</v>
      </c>
      <c r="B2207" s="3" t="str">
        <f>+VLOOKUP(A2207,Codigos_mercados_mayoristas[],2,0)</f>
        <v>Maule</v>
      </c>
      <c r="C2207" s="4">
        <v>44155</v>
      </c>
      <c r="D2207" s="3">
        <f>+VLOOKUP(A2207,Codigos_mercados_mayoristas[],3,0)</f>
        <v>7</v>
      </c>
      <c r="E2207" s="3"/>
      <c r="F2207" s="3" t="str">
        <f>+VLOOKUP(G2207,Codigos_class_frutas[],2,0)</f>
        <v>Cítricos</v>
      </c>
      <c r="G2207" s="3" t="s">
        <v>221</v>
      </c>
      <c r="H2207" s="3" t="s">
        <v>263</v>
      </c>
      <c r="I2207" s="3" t="s">
        <v>19</v>
      </c>
      <c r="J2207" s="2">
        <v>510</v>
      </c>
      <c r="K2207" s="2">
        <v>13500</v>
      </c>
      <c r="L2207" s="2">
        <v>13000</v>
      </c>
      <c r="M2207" s="3">
        <v>13176</v>
      </c>
      <c r="N2207" s="3" t="s">
        <v>764</v>
      </c>
      <c r="O2207" s="3" t="s">
        <v>123</v>
      </c>
      <c r="P2207" s="2">
        <f>+Precio_diario_frutas[[#This Row],[Precio promedio ponderado]]/Q2207</f>
        <v>878.4</v>
      </c>
      <c r="Q2207" s="2">
        <f>+VLOOKUP(Precio_diario_frutas[[#This Row],[Unidad de comercialización]],Codigos_kg[],2,0)</f>
        <v>15</v>
      </c>
    </row>
    <row r="2208" spans="1:17" x14ac:dyDescent="0.35">
      <c r="A2208" s="8" t="s">
        <v>134</v>
      </c>
      <c r="B2208" s="3" t="str">
        <f>+VLOOKUP(A2208,Codigos_mercados_mayoristas[],2,0)</f>
        <v>Maule</v>
      </c>
      <c r="C2208" s="4">
        <v>44155</v>
      </c>
      <c r="D2208" s="3">
        <f>+VLOOKUP(A2208,Codigos_mercados_mayoristas[],3,0)</f>
        <v>7</v>
      </c>
      <c r="E2208" s="3"/>
      <c r="F2208" s="3" t="str">
        <f>+VLOOKUP(G2208,Codigos_class_frutas[],2,0)</f>
        <v>Frutos de pepita</v>
      </c>
      <c r="G2208" s="3" t="s">
        <v>242</v>
      </c>
      <c r="H2208" s="3" t="s">
        <v>243</v>
      </c>
      <c r="I2208" s="3" t="s">
        <v>200</v>
      </c>
      <c r="J2208" s="2">
        <v>300</v>
      </c>
      <c r="K2208" s="2">
        <v>15000</v>
      </c>
      <c r="L2208" s="2">
        <v>15000</v>
      </c>
      <c r="M2208" s="3">
        <v>15000</v>
      </c>
      <c r="N2208" s="3" t="s">
        <v>280</v>
      </c>
      <c r="O2208" s="3" t="s">
        <v>123</v>
      </c>
      <c r="P2208" s="2">
        <f>+Precio_diario_frutas[[#This Row],[Precio promedio ponderado]]/Q2208</f>
        <v>833.33333333333337</v>
      </c>
      <c r="Q2208" s="2">
        <f>+VLOOKUP(Precio_diario_frutas[[#This Row],[Unidad de comercialización]],Codigos_kg[],2,0)</f>
        <v>18</v>
      </c>
    </row>
    <row r="2209" spans="1:17" x14ac:dyDescent="0.35">
      <c r="A2209" s="8" t="s">
        <v>134</v>
      </c>
      <c r="B2209" s="3" t="str">
        <f>+VLOOKUP(A2209,Codigos_mercados_mayoristas[],2,0)</f>
        <v>Maule</v>
      </c>
      <c r="C2209" s="4">
        <v>44155</v>
      </c>
      <c r="D2209" s="3">
        <f>+VLOOKUP(A2209,Codigos_mercados_mayoristas[],3,0)</f>
        <v>7</v>
      </c>
      <c r="E2209" s="3"/>
      <c r="F2209" s="3" t="str">
        <f>+VLOOKUP(G2209,Codigos_class_frutas[],2,0)</f>
        <v>Frutos de pepita</v>
      </c>
      <c r="G2209" s="3" t="s">
        <v>242</v>
      </c>
      <c r="H2209" s="3" t="s">
        <v>243</v>
      </c>
      <c r="I2209" s="3" t="s">
        <v>19</v>
      </c>
      <c r="J2209" s="2">
        <v>250</v>
      </c>
      <c r="K2209" s="2">
        <v>13000</v>
      </c>
      <c r="L2209" s="2">
        <v>13000</v>
      </c>
      <c r="M2209" s="3">
        <v>13000</v>
      </c>
      <c r="N2209" s="3" t="s">
        <v>280</v>
      </c>
      <c r="O2209" s="3" t="s">
        <v>123</v>
      </c>
      <c r="P2209" s="2">
        <f>+Precio_diario_frutas[[#This Row],[Precio promedio ponderado]]/Q2209</f>
        <v>722.22222222222217</v>
      </c>
      <c r="Q2209" s="2">
        <f>+VLOOKUP(Precio_diario_frutas[[#This Row],[Unidad de comercialización]],Codigos_kg[],2,0)</f>
        <v>18</v>
      </c>
    </row>
    <row r="2210" spans="1:17" x14ac:dyDescent="0.35">
      <c r="A2210" s="8" t="s">
        <v>134</v>
      </c>
      <c r="B2210" s="3" t="str">
        <f>+VLOOKUP(A2210,Codigos_mercados_mayoristas[],2,0)</f>
        <v>Maule</v>
      </c>
      <c r="C2210" s="4">
        <v>44155</v>
      </c>
      <c r="D2210" s="3">
        <f>+VLOOKUP(A2210,Codigos_mercados_mayoristas[],3,0)</f>
        <v>7</v>
      </c>
      <c r="E2210" s="3"/>
      <c r="F2210" s="3" t="str">
        <f>+VLOOKUP(G2210,Codigos_class_frutas[],2,0)</f>
        <v>Tropicales y subtropicales</v>
      </c>
      <c r="G2210" s="3" t="s">
        <v>198</v>
      </c>
      <c r="H2210" s="3" t="s">
        <v>246</v>
      </c>
      <c r="I2210" s="3" t="s">
        <v>16</v>
      </c>
      <c r="J2210" s="2">
        <v>300</v>
      </c>
      <c r="K2210" s="2">
        <v>21000</v>
      </c>
      <c r="L2210" s="2">
        <v>21000</v>
      </c>
      <c r="M2210" s="3">
        <v>21000</v>
      </c>
      <c r="N2210" s="3" t="s">
        <v>203</v>
      </c>
      <c r="O2210" s="3" t="s">
        <v>206</v>
      </c>
      <c r="P2210" s="2">
        <f>+Precio_diario_frutas[[#This Row],[Precio promedio ponderado]]/Q2210</f>
        <v>1312.5</v>
      </c>
      <c r="Q2210" s="2">
        <f>+VLOOKUP(Precio_diario_frutas[[#This Row],[Unidad de comercialización]],Codigos_kg[],2,0)</f>
        <v>16</v>
      </c>
    </row>
    <row r="2211" spans="1:17" x14ac:dyDescent="0.35">
      <c r="A2211" s="8" t="s">
        <v>134</v>
      </c>
      <c r="B2211" s="3" t="str">
        <f>+VLOOKUP(A2211,Codigos_mercados_mayoristas[],2,0)</f>
        <v>Maule</v>
      </c>
      <c r="C2211" s="4">
        <v>44155</v>
      </c>
      <c r="D2211" s="3">
        <f>+VLOOKUP(A2211,Codigos_mercados_mayoristas[],3,0)</f>
        <v>7</v>
      </c>
      <c r="E2211" s="3"/>
      <c r="F2211" s="3" t="str">
        <f>+VLOOKUP(G2211,Codigos_class_frutas[],2,0)</f>
        <v>Tropicales y subtropicales</v>
      </c>
      <c r="G2211" s="3" t="s">
        <v>204</v>
      </c>
      <c r="H2211" s="3" t="s">
        <v>12</v>
      </c>
      <c r="I2211" s="3" t="s">
        <v>205</v>
      </c>
      <c r="J2211" s="2">
        <v>800</v>
      </c>
      <c r="K2211" s="2">
        <v>18000</v>
      </c>
      <c r="L2211" s="2">
        <v>18000</v>
      </c>
      <c r="M2211" s="3">
        <v>18000</v>
      </c>
      <c r="N2211" s="3" t="s">
        <v>147</v>
      </c>
      <c r="O2211" s="3" t="s">
        <v>206</v>
      </c>
      <c r="P2211" s="2">
        <f>+Precio_diario_frutas[[#This Row],[Precio promedio ponderado]]/Q2211</f>
        <v>900</v>
      </c>
      <c r="Q2211" s="2">
        <f>+VLOOKUP(Precio_diario_frutas[[#This Row],[Unidad de comercialización]],Codigos_kg[],2,0)</f>
        <v>20</v>
      </c>
    </row>
    <row r="2212" spans="1:17" x14ac:dyDescent="0.35">
      <c r="A2212" s="8" t="s">
        <v>134</v>
      </c>
      <c r="B2212" s="11" t="str">
        <f>+VLOOKUP(A2212,Codigos_mercados_mayoristas[],2,0)</f>
        <v>Maule</v>
      </c>
      <c r="C2212" s="4">
        <v>44155</v>
      </c>
      <c r="D2212" s="11">
        <f>+VLOOKUP(A2212,Codigos_mercados_mayoristas[],3,0)</f>
        <v>7</v>
      </c>
      <c r="E2212" s="11"/>
      <c r="F2212" s="11" t="str">
        <f>+VLOOKUP(G2212,Codigos_class_frutas[],2,0)</f>
        <v>Tropicales y subtropicales</v>
      </c>
      <c r="G2212" s="3" t="s">
        <v>204</v>
      </c>
      <c r="H2212" s="3" t="s">
        <v>12</v>
      </c>
      <c r="I2212" s="3" t="s">
        <v>255</v>
      </c>
      <c r="J2212" s="2">
        <v>450</v>
      </c>
      <c r="K2212" s="2">
        <v>19000</v>
      </c>
      <c r="L2212" s="2">
        <v>19000</v>
      </c>
      <c r="M2212" s="3">
        <v>19000</v>
      </c>
      <c r="N2212" s="3" t="s">
        <v>147</v>
      </c>
      <c r="O2212" s="3" t="s">
        <v>206</v>
      </c>
      <c r="P2212" s="2">
        <f>+Precio_diario_frutas[[#This Row],[Precio promedio ponderado]]/Q2212</f>
        <v>950</v>
      </c>
      <c r="Q2212" s="2">
        <f>+VLOOKUP(Precio_diario_frutas[[#This Row],[Unidad de comercialización]],Codigos_kg[],2,0)</f>
        <v>20</v>
      </c>
    </row>
    <row r="2213" spans="1:17" ht="29" x14ac:dyDescent="0.35">
      <c r="A2213" s="8" t="s">
        <v>60</v>
      </c>
      <c r="B2213" s="3" t="str">
        <f>+VLOOKUP(A2213,Codigos_mercados_mayoristas[],2,0)</f>
        <v>Valparaíso</v>
      </c>
      <c r="C2213" s="4">
        <v>44155</v>
      </c>
      <c r="D2213" s="3">
        <f>+VLOOKUP(A2213,Codigos_mercados_mayoristas[],3,0)</f>
        <v>5</v>
      </c>
      <c r="E2213" s="3"/>
      <c r="F2213" s="3" t="str">
        <f>+VLOOKUP(G2213,Codigos_class_frutas[],2,0)</f>
        <v>Berries</v>
      </c>
      <c r="G2213" s="3" t="s">
        <v>207</v>
      </c>
      <c r="H2213" s="3" t="s">
        <v>12</v>
      </c>
      <c r="I2213" s="3" t="s">
        <v>19</v>
      </c>
      <c r="J2213" s="2">
        <v>50</v>
      </c>
      <c r="K2213" s="2">
        <v>9000</v>
      </c>
      <c r="L2213" s="2">
        <v>9000</v>
      </c>
      <c r="M2213" s="2">
        <v>9000</v>
      </c>
      <c r="N2213" s="3" t="s">
        <v>267</v>
      </c>
      <c r="O2213" s="9" t="s">
        <v>63</v>
      </c>
      <c r="P2213" s="2">
        <f>+Precio_diario_frutas[[#This Row],[Precio promedio ponderado]]/Q2213</f>
        <v>4411.7647058823532</v>
      </c>
      <c r="Q2213" s="2">
        <f>+VLOOKUP(Precio_diario_frutas[[#This Row],[Unidad de comercialización]],Codigos_kg[],2,0)</f>
        <v>2.04</v>
      </c>
    </row>
    <row r="2214" spans="1:17" x14ac:dyDescent="0.35">
      <c r="A2214" s="8" t="s">
        <v>60</v>
      </c>
      <c r="B2214" s="3" t="str">
        <f>+VLOOKUP(A2214,Codigos_mercados_mayoristas[],2,0)</f>
        <v>Valparaíso</v>
      </c>
      <c r="C2214" s="4">
        <v>44155</v>
      </c>
      <c r="D2214" s="3">
        <f>+VLOOKUP(A2214,Codigos_mercados_mayoristas[],3,0)</f>
        <v>5</v>
      </c>
      <c r="E2214" s="3"/>
      <c r="F2214" s="3" t="str">
        <f>+VLOOKUP(G2214,Codigos_class_frutas[],2,0)</f>
        <v>Berries</v>
      </c>
      <c r="G2214" s="3" t="s">
        <v>207</v>
      </c>
      <c r="H2214" s="3" t="s">
        <v>12</v>
      </c>
      <c r="I2214" s="3" t="s">
        <v>19</v>
      </c>
      <c r="J2214" s="2">
        <v>65</v>
      </c>
      <c r="K2214" s="2">
        <v>6000</v>
      </c>
      <c r="L2214" s="2">
        <v>6000</v>
      </c>
      <c r="M2214" s="2">
        <v>6000</v>
      </c>
      <c r="N2214" s="3" t="s">
        <v>208</v>
      </c>
      <c r="O2214" s="9" t="s">
        <v>63</v>
      </c>
      <c r="P2214" s="2">
        <f>+Precio_diario_frutas[[#This Row],[Precio promedio ponderado]]/Q2214</f>
        <v>3000</v>
      </c>
      <c r="Q2214" s="2">
        <f>+VLOOKUP(Precio_diario_frutas[[#This Row],[Unidad de comercialización]],Codigos_kg[],2,0)</f>
        <v>2</v>
      </c>
    </row>
    <row r="2215" spans="1:17" x14ac:dyDescent="0.35">
      <c r="A2215" s="8" t="s">
        <v>60</v>
      </c>
      <c r="B2215" s="3" t="str">
        <f>+VLOOKUP(A2215,Codigos_mercados_mayoristas[],2,0)</f>
        <v>Valparaíso</v>
      </c>
      <c r="C2215" s="4">
        <v>44155</v>
      </c>
      <c r="D2215" s="3">
        <f>+VLOOKUP(A2215,Codigos_mercados_mayoristas[],3,0)</f>
        <v>5</v>
      </c>
      <c r="E2215" s="3"/>
      <c r="F2215" s="3" t="str">
        <f>+VLOOKUP(G2215,Codigos_class_frutas[],2,0)</f>
        <v>Berries</v>
      </c>
      <c r="G2215" s="3" t="s">
        <v>207</v>
      </c>
      <c r="H2215" s="3" t="s">
        <v>12</v>
      </c>
      <c r="I2215" s="3" t="s">
        <v>13</v>
      </c>
      <c r="J2215" s="2">
        <v>50</v>
      </c>
      <c r="K2215" s="2">
        <v>5000</v>
      </c>
      <c r="L2215" s="2">
        <v>5000</v>
      </c>
      <c r="M2215" s="2">
        <v>5000</v>
      </c>
      <c r="N2215" s="3" t="s">
        <v>208</v>
      </c>
      <c r="O2215" s="9" t="s">
        <v>63</v>
      </c>
      <c r="P2215" s="2">
        <f>+Precio_diario_frutas[[#This Row],[Precio promedio ponderado]]/Q2215</f>
        <v>2500</v>
      </c>
      <c r="Q2215" s="2">
        <f>+VLOOKUP(Precio_diario_frutas[[#This Row],[Unidad de comercialización]],Codigos_kg[],2,0)</f>
        <v>2</v>
      </c>
    </row>
    <row r="2216" spans="1:17" x14ac:dyDescent="0.35">
      <c r="A2216" s="8" t="s">
        <v>60</v>
      </c>
      <c r="B2216" s="3" t="str">
        <f>+VLOOKUP(A2216,Codigos_mercados_mayoristas[],2,0)</f>
        <v>Valparaíso</v>
      </c>
      <c r="C2216" s="4">
        <v>44155</v>
      </c>
      <c r="D2216" s="3">
        <f>+VLOOKUP(A2216,Codigos_mercados_mayoristas[],3,0)</f>
        <v>5</v>
      </c>
      <c r="E2216" s="3"/>
      <c r="F2216" s="3" t="str">
        <f>+VLOOKUP(G2216,Codigos_class_frutas[],2,0)</f>
        <v>Frutos de hueso (carozo)</v>
      </c>
      <c r="G2216" s="3" t="s">
        <v>281</v>
      </c>
      <c r="H2216" s="3" t="s">
        <v>693</v>
      </c>
      <c r="I2216" s="3" t="s">
        <v>200</v>
      </c>
      <c r="J2216" s="2">
        <v>50</v>
      </c>
      <c r="K2216" s="2">
        <v>25000</v>
      </c>
      <c r="L2216" s="2">
        <v>25000</v>
      </c>
      <c r="M2216" s="2">
        <v>25000</v>
      </c>
      <c r="N2216" s="3" t="s">
        <v>220</v>
      </c>
      <c r="O2216" s="9" t="s">
        <v>118</v>
      </c>
      <c r="P2216" s="2">
        <f>+Precio_diario_frutas[[#This Row],[Precio promedio ponderado]]/Q2216</f>
        <v>2500</v>
      </c>
      <c r="Q2216" s="2">
        <f>+VLOOKUP(Precio_diario_frutas[[#This Row],[Unidad de comercialización]],Codigos_kg[],2,0)</f>
        <v>10</v>
      </c>
    </row>
    <row r="2217" spans="1:17" x14ac:dyDescent="0.35">
      <c r="A2217" s="8" t="s">
        <v>60</v>
      </c>
      <c r="B2217" s="3" t="str">
        <f>+VLOOKUP(A2217,Codigos_mercados_mayoristas[],2,0)</f>
        <v>Valparaíso</v>
      </c>
      <c r="C2217" s="4">
        <v>44155</v>
      </c>
      <c r="D2217" s="3">
        <f>+VLOOKUP(A2217,Codigos_mercados_mayoristas[],3,0)</f>
        <v>5</v>
      </c>
      <c r="E2217" s="3"/>
      <c r="F2217" s="3" t="str">
        <f>+VLOOKUP(G2217,Codigos_class_frutas[],2,0)</f>
        <v>Frutos de hueso (carozo)</v>
      </c>
      <c r="G2217" s="3" t="s">
        <v>281</v>
      </c>
      <c r="H2217" s="3" t="s">
        <v>693</v>
      </c>
      <c r="I2217" s="3" t="s">
        <v>19</v>
      </c>
      <c r="J2217" s="2">
        <v>48</v>
      </c>
      <c r="K2217" s="2">
        <v>22000</v>
      </c>
      <c r="L2217" s="2">
        <v>22000</v>
      </c>
      <c r="M2217" s="2">
        <v>22000</v>
      </c>
      <c r="N2217" s="3" t="s">
        <v>220</v>
      </c>
      <c r="O2217" s="9" t="s">
        <v>118</v>
      </c>
      <c r="P2217" s="2">
        <f>+Precio_diario_frutas[[#This Row],[Precio promedio ponderado]]/Q2217</f>
        <v>2200</v>
      </c>
      <c r="Q2217" s="2">
        <f>+VLOOKUP(Precio_diario_frutas[[#This Row],[Unidad de comercialización]],Codigos_kg[],2,0)</f>
        <v>10</v>
      </c>
    </row>
    <row r="2218" spans="1:17" x14ac:dyDescent="0.35">
      <c r="A2218" s="8" t="s">
        <v>60</v>
      </c>
      <c r="B2218" s="3" t="str">
        <f>+VLOOKUP(A2218,Codigos_mercados_mayoristas[],2,0)</f>
        <v>Valparaíso</v>
      </c>
      <c r="C2218" s="4">
        <v>44155</v>
      </c>
      <c r="D2218" s="3">
        <f>+VLOOKUP(A2218,Codigos_mercados_mayoristas[],3,0)</f>
        <v>5</v>
      </c>
      <c r="E2218" s="3"/>
      <c r="F2218" s="3" t="str">
        <f>+VLOOKUP(G2218,Codigos_class_frutas[],2,0)</f>
        <v>Frutos de hueso (carozo)</v>
      </c>
      <c r="G2218" s="3" t="s">
        <v>281</v>
      </c>
      <c r="H2218" s="3" t="s">
        <v>693</v>
      </c>
      <c r="I2218" s="3" t="s">
        <v>13</v>
      </c>
      <c r="J2218" s="2">
        <v>45</v>
      </c>
      <c r="K2218" s="2">
        <v>18000</v>
      </c>
      <c r="L2218" s="2">
        <v>18000</v>
      </c>
      <c r="M2218" s="2">
        <v>18000</v>
      </c>
      <c r="N2218" s="3" t="s">
        <v>220</v>
      </c>
      <c r="O2218" s="9" t="s">
        <v>118</v>
      </c>
      <c r="P2218" s="2">
        <f>+Precio_diario_frutas[[#This Row],[Precio promedio ponderado]]/Q2218</f>
        <v>1800</v>
      </c>
      <c r="Q2218" s="2">
        <f>+VLOOKUP(Precio_diario_frutas[[#This Row],[Unidad de comercialización]],Codigos_kg[],2,0)</f>
        <v>10</v>
      </c>
    </row>
    <row r="2219" spans="1:17" x14ac:dyDescent="0.35">
      <c r="A2219" s="8" t="s">
        <v>60</v>
      </c>
      <c r="B2219" s="3" t="str">
        <f>+VLOOKUP(A2219,Codigos_mercados_mayoristas[],2,0)</f>
        <v>Valparaíso</v>
      </c>
      <c r="C2219" s="4">
        <v>44155</v>
      </c>
      <c r="D2219" s="3">
        <f>+VLOOKUP(A2219,Codigos_mercados_mayoristas[],3,0)</f>
        <v>5</v>
      </c>
      <c r="E2219" s="3"/>
      <c r="F2219" s="3" t="str">
        <f>+VLOOKUP(G2219,Codigos_class_frutas[],2,0)</f>
        <v>Otros</v>
      </c>
      <c r="G2219" s="3" t="s">
        <v>209</v>
      </c>
      <c r="H2219" s="3" t="s">
        <v>228</v>
      </c>
      <c r="I2219" s="3" t="s">
        <v>13</v>
      </c>
      <c r="J2219" s="2">
        <v>45</v>
      </c>
      <c r="K2219" s="2">
        <v>15000</v>
      </c>
      <c r="L2219" s="2">
        <v>15000</v>
      </c>
      <c r="M2219" s="2">
        <v>15000</v>
      </c>
      <c r="N2219" s="3" t="s">
        <v>220</v>
      </c>
      <c r="O2219" s="9" t="s">
        <v>63</v>
      </c>
      <c r="P2219" s="2">
        <f>+Precio_diario_frutas[[#This Row],[Precio promedio ponderado]]/Q2219</f>
        <v>1500</v>
      </c>
      <c r="Q2219" s="2">
        <f>+VLOOKUP(Precio_diario_frutas[[#This Row],[Unidad de comercialización]],Codigos_kg[],2,0)</f>
        <v>10</v>
      </c>
    </row>
    <row r="2220" spans="1:17" x14ac:dyDescent="0.35">
      <c r="A2220" s="8" t="s">
        <v>60</v>
      </c>
      <c r="B2220" s="3" t="str">
        <f>+VLOOKUP(A2220,Codigos_mercados_mayoristas[],2,0)</f>
        <v>Valparaíso</v>
      </c>
      <c r="C2220" s="4">
        <v>44155</v>
      </c>
      <c r="D2220" s="3">
        <f>+VLOOKUP(A2220,Codigos_mercados_mayoristas[],3,0)</f>
        <v>5</v>
      </c>
      <c r="E2220" s="3"/>
      <c r="F2220" s="3" t="str">
        <f>+VLOOKUP(G2220,Codigos_class_frutas[],2,0)</f>
        <v>Otros</v>
      </c>
      <c r="G2220" s="3" t="s">
        <v>209</v>
      </c>
      <c r="H2220" s="3" t="s">
        <v>228</v>
      </c>
      <c r="I2220" s="3" t="s">
        <v>16</v>
      </c>
      <c r="J2220" s="2">
        <v>40</v>
      </c>
      <c r="K2220" s="2">
        <v>13000</v>
      </c>
      <c r="L2220" s="2">
        <v>13000</v>
      </c>
      <c r="M2220" s="2">
        <v>13000</v>
      </c>
      <c r="N2220" s="3" t="s">
        <v>220</v>
      </c>
      <c r="O2220" s="9" t="s">
        <v>63</v>
      </c>
      <c r="P2220" s="2">
        <f>+Precio_diario_frutas[[#This Row],[Precio promedio ponderado]]/Q2220</f>
        <v>1300</v>
      </c>
      <c r="Q2220" s="2">
        <f>+VLOOKUP(Precio_diario_frutas[[#This Row],[Unidad de comercialización]],Codigos_kg[],2,0)</f>
        <v>10</v>
      </c>
    </row>
    <row r="2221" spans="1:17" ht="29" x14ac:dyDescent="0.35">
      <c r="A2221" s="8" t="s">
        <v>60</v>
      </c>
      <c r="B2221" s="3" t="str">
        <f>+VLOOKUP(A2221,Codigos_mercados_mayoristas[],2,0)</f>
        <v>Valparaíso</v>
      </c>
      <c r="C2221" s="4">
        <v>44155</v>
      </c>
      <c r="D2221" s="3">
        <f>+VLOOKUP(A2221,Codigos_mercados_mayoristas[],3,0)</f>
        <v>5</v>
      </c>
      <c r="E2221" s="3"/>
      <c r="F2221" s="3" t="str">
        <f>+VLOOKUP(G2221,Codigos_class_frutas[],2,0)</f>
        <v>Frutos de hueso (carozo)</v>
      </c>
      <c r="G2221" s="3" t="s">
        <v>277</v>
      </c>
      <c r="H2221" s="3" t="s">
        <v>278</v>
      </c>
      <c r="I2221" s="3" t="s">
        <v>200</v>
      </c>
      <c r="J2221" s="2">
        <v>47</v>
      </c>
      <c r="K2221" s="2">
        <v>12000</v>
      </c>
      <c r="L2221" s="2">
        <v>12000</v>
      </c>
      <c r="M2221" s="2">
        <v>12000</v>
      </c>
      <c r="N2221" s="3" t="s">
        <v>676</v>
      </c>
      <c r="O2221" s="9" t="s">
        <v>45</v>
      </c>
      <c r="P2221" s="2">
        <f>+Precio_diario_frutas[[#This Row],[Precio promedio ponderado]]/Q2221</f>
        <v>1200</v>
      </c>
      <c r="Q2221" s="2">
        <f>+VLOOKUP(Precio_diario_frutas[[#This Row],[Unidad de comercialización]],Codigos_kg[],2,0)</f>
        <v>10</v>
      </c>
    </row>
    <row r="2222" spans="1:17" ht="29" x14ac:dyDescent="0.35">
      <c r="A2222" s="8" t="s">
        <v>60</v>
      </c>
      <c r="B2222" s="3" t="str">
        <f>+VLOOKUP(A2222,Codigos_mercados_mayoristas[],2,0)</f>
        <v>Valparaíso</v>
      </c>
      <c r="C2222" s="4">
        <v>44155</v>
      </c>
      <c r="D2222" s="3">
        <f>+VLOOKUP(A2222,Codigos_mercados_mayoristas[],3,0)</f>
        <v>5</v>
      </c>
      <c r="E2222" s="3"/>
      <c r="F2222" s="3" t="str">
        <f>+VLOOKUP(G2222,Codigos_class_frutas[],2,0)</f>
        <v>Frutos de hueso (carozo)</v>
      </c>
      <c r="G2222" s="3" t="s">
        <v>277</v>
      </c>
      <c r="H2222" s="3" t="s">
        <v>278</v>
      </c>
      <c r="I2222" s="3" t="s">
        <v>19</v>
      </c>
      <c r="J2222" s="2">
        <v>60</v>
      </c>
      <c r="K2222" s="2">
        <v>10000</v>
      </c>
      <c r="L2222" s="2">
        <v>10000</v>
      </c>
      <c r="M2222" s="2">
        <v>10000</v>
      </c>
      <c r="N2222" s="3" t="s">
        <v>676</v>
      </c>
      <c r="O2222" s="9" t="s">
        <v>45</v>
      </c>
      <c r="P2222" s="2">
        <f>+Precio_diario_frutas[[#This Row],[Precio promedio ponderado]]/Q2222</f>
        <v>1000</v>
      </c>
      <c r="Q2222" s="2">
        <f>+VLOOKUP(Precio_diario_frutas[[#This Row],[Unidad de comercialización]],Codigos_kg[],2,0)</f>
        <v>10</v>
      </c>
    </row>
    <row r="2223" spans="1:17" ht="29" x14ac:dyDescent="0.35">
      <c r="A2223" s="8" t="s">
        <v>60</v>
      </c>
      <c r="B2223" s="3" t="str">
        <f>+VLOOKUP(A2223,Codigos_mercados_mayoristas[],2,0)</f>
        <v>Valparaíso</v>
      </c>
      <c r="C2223" s="4">
        <v>44155</v>
      </c>
      <c r="D2223" s="3">
        <f>+VLOOKUP(A2223,Codigos_mercados_mayoristas[],3,0)</f>
        <v>5</v>
      </c>
      <c r="E2223" s="3"/>
      <c r="F2223" s="3" t="str">
        <f>+VLOOKUP(G2223,Codigos_class_frutas[],2,0)</f>
        <v>Frutos de hueso (carozo)</v>
      </c>
      <c r="G2223" s="3" t="s">
        <v>277</v>
      </c>
      <c r="H2223" s="3" t="s">
        <v>278</v>
      </c>
      <c r="I2223" s="3" t="s">
        <v>13</v>
      </c>
      <c r="J2223" s="2">
        <v>58</v>
      </c>
      <c r="K2223" s="2">
        <v>8000</v>
      </c>
      <c r="L2223" s="2">
        <v>8000</v>
      </c>
      <c r="M2223" s="2">
        <v>8000</v>
      </c>
      <c r="N2223" s="3" t="s">
        <v>676</v>
      </c>
      <c r="O2223" s="9" t="s">
        <v>45</v>
      </c>
      <c r="P2223" s="2">
        <f>+Precio_diario_frutas[[#This Row],[Precio promedio ponderado]]/Q2223</f>
        <v>800</v>
      </c>
      <c r="Q2223" s="2">
        <f>+VLOOKUP(Precio_diario_frutas[[#This Row],[Unidad de comercialización]],Codigos_kg[],2,0)</f>
        <v>10</v>
      </c>
    </row>
    <row r="2224" spans="1:17" x14ac:dyDescent="0.35">
      <c r="A2224" s="8" t="s">
        <v>60</v>
      </c>
      <c r="B2224" s="3" t="str">
        <f>+VLOOKUP(A2224,Codigos_mercados_mayoristas[],2,0)</f>
        <v>Valparaíso</v>
      </c>
      <c r="C2224" s="4">
        <v>44155</v>
      </c>
      <c r="D2224" s="3">
        <f>+VLOOKUP(A2224,Codigos_mercados_mayoristas[],3,0)</f>
        <v>5</v>
      </c>
      <c r="E2224" s="3"/>
      <c r="F2224" s="3" t="str">
        <f>+VLOOKUP(G2224,Codigos_class_frutas[],2,0)</f>
        <v>Frutos de hueso (carozo)</v>
      </c>
      <c r="G2224" s="3" t="s">
        <v>277</v>
      </c>
      <c r="H2224" s="3" t="s">
        <v>755</v>
      </c>
      <c r="I2224" s="3" t="s">
        <v>200</v>
      </c>
      <c r="J2224" s="2">
        <v>68</v>
      </c>
      <c r="K2224" s="2">
        <v>16000</v>
      </c>
      <c r="L2224" s="2">
        <v>16000</v>
      </c>
      <c r="M2224" s="2">
        <v>16000</v>
      </c>
      <c r="N2224" s="3" t="s">
        <v>233</v>
      </c>
      <c r="O2224" s="9" t="s">
        <v>123</v>
      </c>
      <c r="P2224" s="2">
        <f>+Precio_diario_frutas[[#This Row],[Precio promedio ponderado]]/Q2224</f>
        <v>1000</v>
      </c>
      <c r="Q2224" s="2">
        <f>+VLOOKUP(Precio_diario_frutas[[#This Row],[Unidad de comercialización]],Codigos_kg[],2,0)</f>
        <v>16</v>
      </c>
    </row>
    <row r="2225" spans="1:17" x14ac:dyDescent="0.35">
      <c r="A2225" s="8" t="s">
        <v>60</v>
      </c>
      <c r="B2225" s="3" t="str">
        <f>+VLOOKUP(A2225,Codigos_mercados_mayoristas[],2,0)</f>
        <v>Valparaíso</v>
      </c>
      <c r="C2225" s="4">
        <v>44155</v>
      </c>
      <c r="D2225" s="3">
        <f>+VLOOKUP(A2225,Codigos_mercados_mayoristas[],3,0)</f>
        <v>5</v>
      </c>
      <c r="E2225" s="3"/>
      <c r="F2225" s="3" t="str">
        <f>+VLOOKUP(G2225,Codigos_class_frutas[],2,0)</f>
        <v>Frutos de hueso (carozo)</v>
      </c>
      <c r="G2225" s="3" t="s">
        <v>277</v>
      </c>
      <c r="H2225" s="3" t="s">
        <v>755</v>
      </c>
      <c r="I2225" s="3" t="s">
        <v>19</v>
      </c>
      <c r="J2225" s="2">
        <v>70</v>
      </c>
      <c r="K2225" s="2">
        <v>15000</v>
      </c>
      <c r="L2225" s="2">
        <v>15000</v>
      </c>
      <c r="M2225" s="2">
        <v>15000</v>
      </c>
      <c r="N2225" s="3" t="s">
        <v>233</v>
      </c>
      <c r="O2225" s="9" t="s">
        <v>123</v>
      </c>
      <c r="P2225" s="2">
        <f>+Precio_diario_frutas[[#This Row],[Precio promedio ponderado]]/Q2225</f>
        <v>937.5</v>
      </c>
      <c r="Q2225" s="2">
        <f>+VLOOKUP(Precio_diario_frutas[[#This Row],[Unidad de comercialización]],Codigos_kg[],2,0)</f>
        <v>16</v>
      </c>
    </row>
    <row r="2226" spans="1:17" x14ac:dyDescent="0.35">
      <c r="A2226" s="8" t="s">
        <v>60</v>
      </c>
      <c r="B2226" s="3" t="str">
        <f>+VLOOKUP(A2226,Codigos_mercados_mayoristas[],2,0)</f>
        <v>Valparaíso</v>
      </c>
      <c r="C2226" s="4">
        <v>44155</v>
      </c>
      <c r="D2226" s="3">
        <f>+VLOOKUP(A2226,Codigos_mercados_mayoristas[],3,0)</f>
        <v>5</v>
      </c>
      <c r="E2226" s="3"/>
      <c r="F2226" s="3" t="str">
        <f>+VLOOKUP(G2226,Codigos_class_frutas[],2,0)</f>
        <v>Frutos de hueso (carozo)</v>
      </c>
      <c r="G2226" s="3" t="s">
        <v>277</v>
      </c>
      <c r="H2226" s="3" t="s">
        <v>755</v>
      </c>
      <c r="I2226" s="3" t="s">
        <v>13</v>
      </c>
      <c r="J2226" s="2">
        <v>58</v>
      </c>
      <c r="K2226" s="2">
        <v>14000</v>
      </c>
      <c r="L2226" s="2">
        <v>14000</v>
      </c>
      <c r="M2226" s="2">
        <v>14000</v>
      </c>
      <c r="N2226" s="3" t="s">
        <v>233</v>
      </c>
      <c r="O2226" s="9" t="s">
        <v>123</v>
      </c>
      <c r="P2226" s="2">
        <f>+Precio_diario_frutas[[#This Row],[Precio promedio ponderado]]/Q2226</f>
        <v>875</v>
      </c>
      <c r="Q2226" s="2">
        <f>+VLOOKUP(Precio_diario_frutas[[#This Row],[Unidad de comercialización]],Codigos_kg[],2,0)</f>
        <v>16</v>
      </c>
    </row>
    <row r="2227" spans="1:17" x14ac:dyDescent="0.35">
      <c r="A2227" s="8" t="s">
        <v>60</v>
      </c>
      <c r="B2227" s="3" t="str">
        <f>+VLOOKUP(A2227,Codigos_mercados_mayoristas[],2,0)</f>
        <v>Valparaíso</v>
      </c>
      <c r="C2227" s="4">
        <v>44155</v>
      </c>
      <c r="D2227" s="3">
        <f>+VLOOKUP(A2227,Codigos_mercados_mayoristas[],3,0)</f>
        <v>5</v>
      </c>
      <c r="E2227" s="3"/>
      <c r="F2227" s="3" t="str">
        <f>+VLOOKUP(G2227,Codigos_class_frutas[],2,0)</f>
        <v>Berries</v>
      </c>
      <c r="G2227" s="3" t="s">
        <v>212</v>
      </c>
      <c r="H2227" s="3" t="s">
        <v>12</v>
      </c>
      <c r="I2227" s="3" t="s">
        <v>200</v>
      </c>
      <c r="J2227" s="2">
        <v>75</v>
      </c>
      <c r="K2227" s="2">
        <v>9000</v>
      </c>
      <c r="L2227" s="2">
        <v>9000</v>
      </c>
      <c r="M2227" s="2">
        <v>9000</v>
      </c>
      <c r="N2227" s="3" t="s">
        <v>213</v>
      </c>
      <c r="O2227" s="9" t="s">
        <v>155</v>
      </c>
      <c r="P2227" s="2">
        <f>+Precio_diario_frutas[[#This Row],[Precio promedio ponderado]]/Q2227</f>
        <v>1285.7142857142858</v>
      </c>
      <c r="Q2227" s="2">
        <f>+VLOOKUP(Precio_diario_frutas[[#This Row],[Unidad de comercialización]],Codigos_kg[],2,0)</f>
        <v>7</v>
      </c>
    </row>
    <row r="2228" spans="1:17" x14ac:dyDescent="0.35">
      <c r="A2228" s="8" t="s">
        <v>60</v>
      </c>
      <c r="B2228" s="3" t="str">
        <f>+VLOOKUP(A2228,Codigos_mercados_mayoristas[],2,0)</f>
        <v>Valparaíso</v>
      </c>
      <c r="C2228" s="4">
        <v>44155</v>
      </c>
      <c r="D2228" s="3">
        <f>+VLOOKUP(A2228,Codigos_mercados_mayoristas[],3,0)</f>
        <v>5</v>
      </c>
      <c r="E2228" s="3"/>
      <c r="F2228" s="3" t="str">
        <f>+VLOOKUP(G2228,Codigos_class_frutas[],2,0)</f>
        <v>Berries</v>
      </c>
      <c r="G2228" s="3" t="s">
        <v>212</v>
      </c>
      <c r="H2228" s="3" t="s">
        <v>12</v>
      </c>
      <c r="I2228" s="3" t="s">
        <v>19</v>
      </c>
      <c r="J2228" s="2">
        <v>70</v>
      </c>
      <c r="K2228" s="2">
        <v>8000</v>
      </c>
      <c r="L2228" s="2">
        <v>8000</v>
      </c>
      <c r="M2228" s="2">
        <v>8000</v>
      </c>
      <c r="N2228" s="3" t="s">
        <v>213</v>
      </c>
      <c r="O2228" s="9" t="s">
        <v>155</v>
      </c>
      <c r="P2228" s="2">
        <f>+Precio_diario_frutas[[#This Row],[Precio promedio ponderado]]/Q2228</f>
        <v>1142.8571428571429</v>
      </c>
      <c r="Q2228" s="2">
        <f>+VLOOKUP(Precio_diario_frutas[[#This Row],[Unidad de comercialización]],Codigos_kg[],2,0)</f>
        <v>7</v>
      </c>
    </row>
    <row r="2229" spans="1:17" x14ac:dyDescent="0.35">
      <c r="A2229" s="8" t="s">
        <v>60</v>
      </c>
      <c r="B2229" s="3" t="str">
        <f>+VLOOKUP(A2229,Codigos_mercados_mayoristas[],2,0)</f>
        <v>Valparaíso</v>
      </c>
      <c r="C2229" s="4">
        <v>44155</v>
      </c>
      <c r="D2229" s="3">
        <f>+VLOOKUP(A2229,Codigos_mercados_mayoristas[],3,0)</f>
        <v>5</v>
      </c>
      <c r="E2229" s="3"/>
      <c r="F2229" s="3" t="str">
        <f>+VLOOKUP(G2229,Codigos_class_frutas[],2,0)</f>
        <v>Berries</v>
      </c>
      <c r="G2229" s="3" t="s">
        <v>212</v>
      </c>
      <c r="H2229" s="3" t="s">
        <v>12</v>
      </c>
      <c r="I2229" s="3" t="s">
        <v>13</v>
      </c>
      <c r="J2229" s="2">
        <v>68</v>
      </c>
      <c r="K2229" s="2">
        <v>5000</v>
      </c>
      <c r="L2229" s="2">
        <v>5000</v>
      </c>
      <c r="M2229" s="2">
        <v>5000</v>
      </c>
      <c r="N2229" s="3" t="s">
        <v>213</v>
      </c>
      <c r="O2229" s="9" t="s">
        <v>155</v>
      </c>
      <c r="P2229" s="2">
        <f>+Precio_diario_frutas[[#This Row],[Precio promedio ponderado]]/Q2229</f>
        <v>714.28571428571433</v>
      </c>
      <c r="Q2229" s="2">
        <f>+VLOOKUP(Precio_diario_frutas[[#This Row],[Unidad de comercialización]],Codigos_kg[],2,0)</f>
        <v>7</v>
      </c>
    </row>
    <row r="2230" spans="1:17" x14ac:dyDescent="0.35">
      <c r="A2230" s="8" t="s">
        <v>60</v>
      </c>
      <c r="B2230" s="3" t="str">
        <f>+VLOOKUP(A2230,Codigos_mercados_mayoristas[],2,0)</f>
        <v>Valparaíso</v>
      </c>
      <c r="C2230" s="4">
        <v>44155</v>
      </c>
      <c r="D2230" s="3">
        <f>+VLOOKUP(A2230,Codigos_mercados_mayoristas[],3,0)</f>
        <v>5</v>
      </c>
      <c r="E2230" s="3"/>
      <c r="F2230" s="3" t="str">
        <f>+VLOOKUP(G2230,Codigos_class_frutas[],2,0)</f>
        <v>Cítricos</v>
      </c>
      <c r="G2230" s="3" t="s">
        <v>218</v>
      </c>
      <c r="H2230" s="3" t="s">
        <v>219</v>
      </c>
      <c r="I2230" s="3" t="s">
        <v>200</v>
      </c>
      <c r="J2230" s="2">
        <v>45</v>
      </c>
      <c r="K2230" s="2">
        <v>8000</v>
      </c>
      <c r="L2230" s="2">
        <v>8000</v>
      </c>
      <c r="M2230" s="2">
        <v>8000</v>
      </c>
      <c r="N2230" s="3" t="s">
        <v>220</v>
      </c>
      <c r="O2230" s="9" t="s">
        <v>63</v>
      </c>
      <c r="P2230" s="2">
        <f>+Precio_diario_frutas[[#This Row],[Precio promedio ponderado]]/Q2230</f>
        <v>800</v>
      </c>
      <c r="Q2230" s="2">
        <f>+VLOOKUP(Precio_diario_frutas[[#This Row],[Unidad de comercialización]],Codigos_kg[],2,0)</f>
        <v>10</v>
      </c>
    </row>
    <row r="2231" spans="1:17" x14ac:dyDescent="0.35">
      <c r="A2231" s="8" t="s">
        <v>60</v>
      </c>
      <c r="B2231" s="3" t="str">
        <f>+VLOOKUP(A2231,Codigos_mercados_mayoristas[],2,0)</f>
        <v>Valparaíso</v>
      </c>
      <c r="C2231" s="4">
        <v>44155</v>
      </c>
      <c r="D2231" s="3">
        <f>+VLOOKUP(A2231,Codigos_mercados_mayoristas[],3,0)</f>
        <v>5</v>
      </c>
      <c r="E2231" s="3"/>
      <c r="F2231" s="3" t="str">
        <f>+VLOOKUP(G2231,Codigos_class_frutas[],2,0)</f>
        <v>Cítricos</v>
      </c>
      <c r="G2231" s="3" t="s">
        <v>218</v>
      </c>
      <c r="H2231" s="3" t="s">
        <v>219</v>
      </c>
      <c r="I2231" s="3" t="s">
        <v>19</v>
      </c>
      <c r="J2231" s="2">
        <v>48</v>
      </c>
      <c r="K2231" s="2">
        <v>7000</v>
      </c>
      <c r="L2231" s="2">
        <v>7000</v>
      </c>
      <c r="M2231" s="2">
        <v>7000</v>
      </c>
      <c r="N2231" s="3" t="s">
        <v>220</v>
      </c>
      <c r="O2231" s="9" t="s">
        <v>63</v>
      </c>
      <c r="P2231" s="2">
        <f>+Precio_diario_frutas[[#This Row],[Precio promedio ponderado]]/Q2231</f>
        <v>700</v>
      </c>
      <c r="Q2231" s="2">
        <f>+VLOOKUP(Precio_diario_frutas[[#This Row],[Unidad de comercialización]],Codigos_kg[],2,0)</f>
        <v>10</v>
      </c>
    </row>
    <row r="2232" spans="1:17" x14ac:dyDescent="0.35">
      <c r="A2232" s="8" t="s">
        <v>60</v>
      </c>
      <c r="B2232" s="3" t="str">
        <f>+VLOOKUP(A2232,Codigos_mercados_mayoristas[],2,0)</f>
        <v>Valparaíso</v>
      </c>
      <c r="C2232" s="4">
        <v>44155</v>
      </c>
      <c r="D2232" s="3">
        <f>+VLOOKUP(A2232,Codigos_mercados_mayoristas[],3,0)</f>
        <v>5</v>
      </c>
      <c r="E2232" s="3"/>
      <c r="F2232" s="3" t="str">
        <f>+VLOOKUP(G2232,Codigos_class_frutas[],2,0)</f>
        <v>Tropicales y subtropicales</v>
      </c>
      <c r="G2232" s="3" t="s">
        <v>229</v>
      </c>
      <c r="H2232" s="3" t="s">
        <v>12</v>
      </c>
      <c r="I2232" s="3" t="s">
        <v>19</v>
      </c>
      <c r="J2232" s="2">
        <v>228</v>
      </c>
      <c r="K2232" s="2">
        <v>7000</v>
      </c>
      <c r="L2232" s="2">
        <v>7000</v>
      </c>
      <c r="M2232" s="2">
        <v>7000</v>
      </c>
      <c r="N2232" s="3" t="s">
        <v>230</v>
      </c>
      <c r="O2232" s="9" t="s">
        <v>34</v>
      </c>
      <c r="P2232" s="2">
        <f>+Precio_diario_frutas[[#This Row],[Precio promedio ponderado]]/Q2232</f>
        <v>1750</v>
      </c>
      <c r="Q2232" s="2">
        <f>+VLOOKUP(Precio_diario_frutas[[#This Row],[Unidad de comercialización]],Codigos_kg[],2,0)</f>
        <v>4</v>
      </c>
    </row>
    <row r="2233" spans="1:17" x14ac:dyDescent="0.35">
      <c r="A2233" s="8" t="s">
        <v>60</v>
      </c>
      <c r="B2233" s="3" t="str">
        <f>+VLOOKUP(A2233,Codigos_mercados_mayoristas[],2,0)</f>
        <v>Valparaíso</v>
      </c>
      <c r="C2233" s="4">
        <v>44155</v>
      </c>
      <c r="D2233" s="3">
        <f>+VLOOKUP(A2233,Codigos_mercados_mayoristas[],3,0)</f>
        <v>5</v>
      </c>
      <c r="E2233" s="3"/>
      <c r="F2233" s="3" t="str">
        <f>+VLOOKUP(G2233,Codigos_class_frutas[],2,0)</f>
        <v>Frutos de pepita</v>
      </c>
      <c r="G2233" s="3" t="s">
        <v>231</v>
      </c>
      <c r="H2233" s="3" t="s">
        <v>232</v>
      </c>
      <c r="I2233" s="3" t="s">
        <v>200</v>
      </c>
      <c r="J2233" s="2">
        <v>68</v>
      </c>
      <c r="K2233" s="2">
        <v>13000</v>
      </c>
      <c r="L2233" s="2">
        <v>13000</v>
      </c>
      <c r="M2233" s="2">
        <v>13000</v>
      </c>
      <c r="N2233" s="3" t="s">
        <v>233</v>
      </c>
      <c r="O2233" s="9" t="s">
        <v>234</v>
      </c>
      <c r="P2233" s="2">
        <f>+Precio_diario_frutas[[#This Row],[Precio promedio ponderado]]/Q2233</f>
        <v>812.5</v>
      </c>
      <c r="Q2233" s="2">
        <f>+VLOOKUP(Precio_diario_frutas[[#This Row],[Unidad de comercialización]],Codigos_kg[],2,0)</f>
        <v>16</v>
      </c>
    </row>
    <row r="2234" spans="1:17" x14ac:dyDescent="0.35">
      <c r="A2234" s="8" t="s">
        <v>60</v>
      </c>
      <c r="B2234" s="3" t="str">
        <f>+VLOOKUP(A2234,Codigos_mercados_mayoristas[],2,0)</f>
        <v>Valparaíso</v>
      </c>
      <c r="C2234" s="4">
        <v>44155</v>
      </c>
      <c r="D2234" s="3">
        <f>+VLOOKUP(A2234,Codigos_mercados_mayoristas[],3,0)</f>
        <v>5</v>
      </c>
      <c r="E2234" s="3"/>
      <c r="F2234" s="3" t="str">
        <f>+VLOOKUP(G2234,Codigos_class_frutas[],2,0)</f>
        <v>Frutos de pepita</v>
      </c>
      <c r="G2234" s="3" t="s">
        <v>231</v>
      </c>
      <c r="H2234" s="3" t="s">
        <v>232</v>
      </c>
      <c r="I2234" s="3" t="s">
        <v>19</v>
      </c>
      <c r="J2234" s="2">
        <v>70</v>
      </c>
      <c r="K2234" s="2">
        <v>12000</v>
      </c>
      <c r="L2234" s="2">
        <v>12000</v>
      </c>
      <c r="M2234" s="2">
        <v>12000</v>
      </c>
      <c r="N2234" s="3" t="s">
        <v>233</v>
      </c>
      <c r="O2234" s="9" t="s">
        <v>234</v>
      </c>
      <c r="P2234" s="2">
        <f>+Precio_diario_frutas[[#This Row],[Precio promedio ponderado]]/Q2234</f>
        <v>750</v>
      </c>
      <c r="Q2234" s="2">
        <f>+VLOOKUP(Precio_diario_frutas[[#This Row],[Unidad de comercialización]],Codigos_kg[],2,0)</f>
        <v>16</v>
      </c>
    </row>
    <row r="2235" spans="1:17" x14ac:dyDescent="0.35">
      <c r="A2235" s="8" t="s">
        <v>60</v>
      </c>
      <c r="B2235" s="3" t="str">
        <f>+VLOOKUP(A2235,Codigos_mercados_mayoristas[],2,0)</f>
        <v>Valparaíso</v>
      </c>
      <c r="C2235" s="4">
        <v>44155</v>
      </c>
      <c r="D2235" s="3">
        <f>+VLOOKUP(A2235,Codigos_mercados_mayoristas[],3,0)</f>
        <v>5</v>
      </c>
      <c r="E2235" s="3"/>
      <c r="F2235" s="3" t="str">
        <f>+VLOOKUP(G2235,Codigos_class_frutas[],2,0)</f>
        <v>Frutos de pepita</v>
      </c>
      <c r="G2235" s="3" t="s">
        <v>231</v>
      </c>
      <c r="H2235" s="3" t="s">
        <v>232</v>
      </c>
      <c r="I2235" s="3" t="s">
        <v>13</v>
      </c>
      <c r="J2235" s="2">
        <v>58</v>
      </c>
      <c r="K2235" s="2">
        <v>11000</v>
      </c>
      <c r="L2235" s="2">
        <v>11000</v>
      </c>
      <c r="M2235" s="2">
        <v>11000</v>
      </c>
      <c r="N2235" s="3" t="s">
        <v>233</v>
      </c>
      <c r="O2235" s="9" t="s">
        <v>234</v>
      </c>
      <c r="P2235" s="2">
        <f>+Precio_diario_frutas[[#This Row],[Precio promedio ponderado]]/Q2235</f>
        <v>687.5</v>
      </c>
      <c r="Q2235" s="2">
        <f>+VLOOKUP(Precio_diario_frutas[[#This Row],[Unidad de comercialización]],Codigos_kg[],2,0)</f>
        <v>16</v>
      </c>
    </row>
    <row r="2236" spans="1:17" x14ac:dyDescent="0.35">
      <c r="A2236" s="8" t="s">
        <v>60</v>
      </c>
      <c r="B2236" s="3" t="str">
        <f>+VLOOKUP(A2236,Codigos_mercados_mayoristas[],2,0)</f>
        <v>Valparaíso</v>
      </c>
      <c r="C2236" s="4">
        <v>44155</v>
      </c>
      <c r="D2236" s="3">
        <f>+VLOOKUP(A2236,Codigos_mercados_mayoristas[],3,0)</f>
        <v>5</v>
      </c>
      <c r="E2236" s="3"/>
      <c r="F2236" s="3" t="str">
        <f>+VLOOKUP(G2236,Codigos_class_frutas[],2,0)</f>
        <v>Frutos de pepita</v>
      </c>
      <c r="G2236" s="3" t="s">
        <v>231</v>
      </c>
      <c r="H2236" s="3" t="s">
        <v>236</v>
      </c>
      <c r="I2236" s="3" t="s">
        <v>200</v>
      </c>
      <c r="J2236" s="2">
        <v>56</v>
      </c>
      <c r="K2236" s="2">
        <v>13000</v>
      </c>
      <c r="L2236" s="2">
        <v>13000</v>
      </c>
      <c r="M2236" s="2">
        <v>13000</v>
      </c>
      <c r="N2236" s="3" t="s">
        <v>233</v>
      </c>
      <c r="O2236" s="9" t="s">
        <v>234</v>
      </c>
      <c r="P2236" s="2">
        <f>+Precio_diario_frutas[[#This Row],[Precio promedio ponderado]]/Q2236</f>
        <v>812.5</v>
      </c>
      <c r="Q2236" s="2">
        <f>+VLOOKUP(Precio_diario_frutas[[#This Row],[Unidad de comercialización]],Codigos_kg[],2,0)</f>
        <v>16</v>
      </c>
    </row>
    <row r="2237" spans="1:17" x14ac:dyDescent="0.35">
      <c r="A2237" s="8" t="s">
        <v>60</v>
      </c>
      <c r="B2237" s="3" t="str">
        <f>+VLOOKUP(A2237,Codigos_mercados_mayoristas[],2,0)</f>
        <v>Valparaíso</v>
      </c>
      <c r="C2237" s="4">
        <v>44155</v>
      </c>
      <c r="D2237" s="3">
        <f>+VLOOKUP(A2237,Codigos_mercados_mayoristas[],3,0)</f>
        <v>5</v>
      </c>
      <c r="E2237" s="3"/>
      <c r="F2237" s="3" t="str">
        <f>+VLOOKUP(G2237,Codigos_class_frutas[],2,0)</f>
        <v>Frutos de pepita</v>
      </c>
      <c r="G2237" s="3" t="s">
        <v>231</v>
      </c>
      <c r="H2237" s="3" t="s">
        <v>236</v>
      </c>
      <c r="I2237" s="3" t="s">
        <v>19</v>
      </c>
      <c r="J2237" s="2">
        <v>70</v>
      </c>
      <c r="K2237" s="2">
        <v>12000</v>
      </c>
      <c r="L2237" s="2">
        <v>12000</v>
      </c>
      <c r="M2237" s="2">
        <v>12000</v>
      </c>
      <c r="N2237" s="3" t="s">
        <v>233</v>
      </c>
      <c r="O2237" s="9" t="s">
        <v>234</v>
      </c>
      <c r="P2237" s="2">
        <f>+Precio_diario_frutas[[#This Row],[Precio promedio ponderado]]/Q2237</f>
        <v>750</v>
      </c>
      <c r="Q2237" s="2">
        <f>+VLOOKUP(Precio_diario_frutas[[#This Row],[Unidad de comercialización]],Codigos_kg[],2,0)</f>
        <v>16</v>
      </c>
    </row>
    <row r="2238" spans="1:17" x14ac:dyDescent="0.35">
      <c r="A2238" s="8" t="s">
        <v>60</v>
      </c>
      <c r="B2238" s="3" t="str">
        <f>+VLOOKUP(A2238,Codigos_mercados_mayoristas[],2,0)</f>
        <v>Valparaíso</v>
      </c>
      <c r="C2238" s="4">
        <v>44155</v>
      </c>
      <c r="D2238" s="3">
        <f>+VLOOKUP(A2238,Codigos_mercados_mayoristas[],3,0)</f>
        <v>5</v>
      </c>
      <c r="E2238" s="3"/>
      <c r="F2238" s="3" t="str">
        <f>+VLOOKUP(G2238,Codigos_class_frutas[],2,0)</f>
        <v>Frutos de pepita</v>
      </c>
      <c r="G2238" s="3" t="s">
        <v>231</v>
      </c>
      <c r="H2238" s="3" t="s">
        <v>236</v>
      </c>
      <c r="I2238" s="3" t="s">
        <v>13</v>
      </c>
      <c r="J2238" s="2">
        <v>58</v>
      </c>
      <c r="K2238" s="2">
        <v>11000</v>
      </c>
      <c r="L2238" s="2">
        <v>11000</v>
      </c>
      <c r="M2238" s="2">
        <v>11000</v>
      </c>
      <c r="N2238" s="3" t="s">
        <v>233</v>
      </c>
      <c r="O2238" s="9" t="s">
        <v>234</v>
      </c>
      <c r="P2238" s="2">
        <f>+Precio_diario_frutas[[#This Row],[Precio promedio ponderado]]/Q2238</f>
        <v>687.5</v>
      </c>
      <c r="Q2238" s="2">
        <f>+VLOOKUP(Precio_diario_frutas[[#This Row],[Unidad de comercialización]],Codigos_kg[],2,0)</f>
        <v>16</v>
      </c>
    </row>
    <row r="2239" spans="1:17" x14ac:dyDescent="0.35">
      <c r="A2239" s="8" t="s">
        <v>60</v>
      </c>
      <c r="B2239" s="3" t="str">
        <f>+VLOOKUP(A2239,Codigos_mercados_mayoristas[],2,0)</f>
        <v>Valparaíso</v>
      </c>
      <c r="C2239" s="4">
        <v>44155</v>
      </c>
      <c r="D2239" s="3">
        <f>+VLOOKUP(A2239,Codigos_mercados_mayoristas[],3,0)</f>
        <v>5</v>
      </c>
      <c r="E2239" s="3"/>
      <c r="F2239" s="3" t="str">
        <f>+VLOOKUP(G2239,Codigos_class_frutas[],2,0)</f>
        <v>Frutos de pepita</v>
      </c>
      <c r="G2239" s="3" t="s">
        <v>231</v>
      </c>
      <c r="H2239" s="3" t="s">
        <v>237</v>
      </c>
      <c r="I2239" s="3" t="s">
        <v>19</v>
      </c>
      <c r="J2239" s="2">
        <v>56</v>
      </c>
      <c r="K2239" s="2">
        <v>12000</v>
      </c>
      <c r="L2239" s="2">
        <v>12000</v>
      </c>
      <c r="M2239" s="2">
        <v>12000</v>
      </c>
      <c r="N2239" s="3" t="s">
        <v>233</v>
      </c>
      <c r="O2239" s="9" t="s">
        <v>234</v>
      </c>
      <c r="P2239" s="2">
        <f>+Precio_diario_frutas[[#This Row],[Precio promedio ponderado]]/Q2239</f>
        <v>750</v>
      </c>
      <c r="Q2239" s="2">
        <f>+VLOOKUP(Precio_diario_frutas[[#This Row],[Unidad de comercialización]],Codigos_kg[],2,0)</f>
        <v>16</v>
      </c>
    </row>
    <row r="2240" spans="1:17" x14ac:dyDescent="0.35">
      <c r="A2240" s="8" t="s">
        <v>60</v>
      </c>
      <c r="B2240" s="3" t="str">
        <f>+VLOOKUP(A2240,Codigos_mercados_mayoristas[],2,0)</f>
        <v>Valparaíso</v>
      </c>
      <c r="C2240" s="4">
        <v>44155</v>
      </c>
      <c r="D2240" s="3">
        <f>+VLOOKUP(A2240,Codigos_mercados_mayoristas[],3,0)</f>
        <v>5</v>
      </c>
      <c r="E2240" s="3"/>
      <c r="F2240" s="3" t="str">
        <f>+VLOOKUP(G2240,Codigos_class_frutas[],2,0)</f>
        <v>Frutos de pepita</v>
      </c>
      <c r="G2240" s="3" t="s">
        <v>231</v>
      </c>
      <c r="H2240" s="3" t="s">
        <v>237</v>
      </c>
      <c r="I2240" s="3" t="s">
        <v>13</v>
      </c>
      <c r="J2240" s="2">
        <v>50</v>
      </c>
      <c r="K2240" s="2">
        <v>11000</v>
      </c>
      <c r="L2240" s="2">
        <v>11000</v>
      </c>
      <c r="M2240" s="2">
        <v>11000</v>
      </c>
      <c r="N2240" s="3" t="s">
        <v>233</v>
      </c>
      <c r="O2240" s="9" t="s">
        <v>234</v>
      </c>
      <c r="P2240" s="2">
        <f>+Precio_diario_frutas[[#This Row],[Precio promedio ponderado]]/Q2240</f>
        <v>687.5</v>
      </c>
      <c r="Q2240" s="2">
        <f>+VLOOKUP(Precio_diario_frutas[[#This Row],[Unidad de comercialización]],Codigos_kg[],2,0)</f>
        <v>16</v>
      </c>
    </row>
    <row r="2241" spans="1:17" x14ac:dyDescent="0.35">
      <c r="A2241" s="8" t="s">
        <v>60</v>
      </c>
      <c r="B2241" s="3" t="str">
        <f>+VLOOKUP(A2241,Codigos_mercados_mayoristas[],2,0)</f>
        <v>Valparaíso</v>
      </c>
      <c r="C2241" s="4">
        <v>44155</v>
      </c>
      <c r="D2241" s="3">
        <f>+VLOOKUP(A2241,Codigos_mercados_mayoristas[],3,0)</f>
        <v>5</v>
      </c>
      <c r="E2241" s="3"/>
      <c r="F2241" s="3" t="str">
        <f>+VLOOKUP(G2241,Codigos_class_frutas[],2,0)</f>
        <v>Cítricos</v>
      </c>
      <c r="G2241" s="3" t="s">
        <v>221</v>
      </c>
      <c r="H2241" s="3" t="s">
        <v>224</v>
      </c>
      <c r="I2241" s="3" t="s">
        <v>19</v>
      </c>
      <c r="J2241" s="2">
        <v>65</v>
      </c>
      <c r="K2241" s="2">
        <v>9000</v>
      </c>
      <c r="L2241" s="2">
        <v>9000</v>
      </c>
      <c r="M2241" s="2">
        <v>9000</v>
      </c>
      <c r="N2241" s="3" t="s">
        <v>240</v>
      </c>
      <c r="O2241" s="9" t="s">
        <v>63</v>
      </c>
      <c r="P2241" s="2">
        <f>+Precio_diario_frutas[[#This Row],[Precio promedio ponderado]]/Q2241</f>
        <v>692.30769230769226</v>
      </c>
      <c r="Q2241" s="2">
        <f>+VLOOKUP(Precio_diario_frutas[[#This Row],[Unidad de comercialización]],Codigos_kg[],2,0)</f>
        <v>13</v>
      </c>
    </row>
    <row r="2242" spans="1:17" x14ac:dyDescent="0.35">
      <c r="A2242" s="8" t="s">
        <v>60</v>
      </c>
      <c r="B2242" s="3" t="str">
        <f>+VLOOKUP(A2242,Codigos_mercados_mayoristas[],2,0)</f>
        <v>Valparaíso</v>
      </c>
      <c r="C2242" s="4">
        <v>44155</v>
      </c>
      <c r="D2242" s="3">
        <f>+VLOOKUP(A2242,Codigos_mercados_mayoristas[],3,0)</f>
        <v>5</v>
      </c>
      <c r="E2242" s="3"/>
      <c r="F2242" s="3" t="str">
        <f>+VLOOKUP(G2242,Codigos_class_frutas[],2,0)</f>
        <v>Cítricos</v>
      </c>
      <c r="G2242" s="3" t="s">
        <v>221</v>
      </c>
      <c r="H2242" s="3" t="s">
        <v>224</v>
      </c>
      <c r="I2242" s="3" t="s">
        <v>13</v>
      </c>
      <c r="J2242" s="2">
        <v>58</v>
      </c>
      <c r="K2242" s="2">
        <v>8000</v>
      </c>
      <c r="L2242" s="2">
        <v>8000</v>
      </c>
      <c r="M2242" s="2">
        <v>8000</v>
      </c>
      <c r="N2242" s="3" t="s">
        <v>240</v>
      </c>
      <c r="O2242" s="9" t="s">
        <v>63</v>
      </c>
      <c r="P2242" s="2">
        <f>+Precio_diario_frutas[[#This Row],[Precio promedio ponderado]]/Q2242</f>
        <v>615.38461538461536</v>
      </c>
      <c r="Q2242" s="2">
        <f>+VLOOKUP(Precio_diario_frutas[[#This Row],[Unidad de comercialización]],Codigos_kg[],2,0)</f>
        <v>13</v>
      </c>
    </row>
    <row r="2243" spans="1:17" x14ac:dyDescent="0.35">
      <c r="A2243" s="8" t="s">
        <v>60</v>
      </c>
      <c r="B2243" s="3" t="str">
        <f>+VLOOKUP(A2243,Codigos_mercados_mayoristas[],2,0)</f>
        <v>Valparaíso</v>
      </c>
      <c r="C2243" s="4">
        <v>44155</v>
      </c>
      <c r="D2243" s="3">
        <f>+VLOOKUP(A2243,Codigos_mercados_mayoristas[],3,0)</f>
        <v>5</v>
      </c>
      <c r="E2243" s="3"/>
      <c r="F2243" s="3" t="str">
        <f>+VLOOKUP(G2243,Codigos_class_frutas[],2,0)</f>
        <v>Oleaginosos</v>
      </c>
      <c r="G2243" s="3" t="s">
        <v>225</v>
      </c>
      <c r="H2243" s="3" t="s">
        <v>226</v>
      </c>
      <c r="I2243" s="3" t="s">
        <v>19</v>
      </c>
      <c r="J2243" s="2">
        <v>45</v>
      </c>
      <c r="K2243" s="2">
        <v>3300</v>
      </c>
      <c r="L2243" s="2">
        <v>3300</v>
      </c>
      <c r="M2243" s="2">
        <v>3300</v>
      </c>
      <c r="N2243" s="3" t="s">
        <v>227</v>
      </c>
      <c r="O2243" s="9" t="s">
        <v>63</v>
      </c>
      <c r="P2243" s="2">
        <f>+Precio_diario_frutas[[#This Row],[Precio promedio ponderado]]/Q2243</f>
        <v>220</v>
      </c>
      <c r="Q2243" s="2">
        <f>+VLOOKUP(Precio_diario_frutas[[#This Row],[Unidad de comercialización]],Codigos_kg[],2,0)</f>
        <v>15</v>
      </c>
    </row>
    <row r="2244" spans="1:17" x14ac:dyDescent="0.35">
      <c r="A2244" s="8" t="s">
        <v>60</v>
      </c>
      <c r="B2244" s="3" t="str">
        <f>+VLOOKUP(A2244,Codigos_mercados_mayoristas[],2,0)</f>
        <v>Valparaíso</v>
      </c>
      <c r="C2244" s="4">
        <v>44155</v>
      </c>
      <c r="D2244" s="3">
        <f>+VLOOKUP(A2244,Codigos_mercados_mayoristas[],3,0)</f>
        <v>5</v>
      </c>
      <c r="E2244" s="3"/>
      <c r="F2244" s="3" t="str">
        <f>+VLOOKUP(G2244,Codigos_class_frutas[],2,0)</f>
        <v>Oleaginosos</v>
      </c>
      <c r="G2244" s="3" t="s">
        <v>225</v>
      </c>
      <c r="H2244" s="3" t="s">
        <v>226</v>
      </c>
      <c r="I2244" s="3" t="s">
        <v>13</v>
      </c>
      <c r="J2244" s="2">
        <v>40</v>
      </c>
      <c r="K2244" s="2">
        <v>3000</v>
      </c>
      <c r="L2244" s="2">
        <v>3000</v>
      </c>
      <c r="M2244" s="2">
        <v>3000</v>
      </c>
      <c r="N2244" s="3" t="s">
        <v>227</v>
      </c>
      <c r="O2244" s="9" t="s">
        <v>63</v>
      </c>
      <c r="P2244" s="2">
        <f>+Precio_diario_frutas[[#This Row],[Precio promedio ponderado]]/Q2244</f>
        <v>200</v>
      </c>
      <c r="Q2244" s="2">
        <f>+VLOOKUP(Precio_diario_frutas[[#This Row],[Unidad de comercialización]],Codigos_kg[],2,0)</f>
        <v>15</v>
      </c>
    </row>
    <row r="2245" spans="1:17" x14ac:dyDescent="0.35">
      <c r="A2245" s="8" t="s">
        <v>60</v>
      </c>
      <c r="B2245" s="3" t="str">
        <f>+VLOOKUP(A2245,Codigos_mercados_mayoristas[],2,0)</f>
        <v>Valparaíso</v>
      </c>
      <c r="C2245" s="4">
        <v>44155</v>
      </c>
      <c r="D2245" s="3">
        <f>+VLOOKUP(A2245,Codigos_mercados_mayoristas[],3,0)</f>
        <v>5</v>
      </c>
      <c r="E2245" s="3"/>
      <c r="F2245" s="3" t="str">
        <f>+VLOOKUP(G2245,Codigos_class_frutas[],2,0)</f>
        <v>Frutos de pepita</v>
      </c>
      <c r="G2245" s="3" t="s">
        <v>242</v>
      </c>
      <c r="H2245" s="3" t="s">
        <v>243</v>
      </c>
      <c r="I2245" s="3" t="s">
        <v>200</v>
      </c>
      <c r="J2245" s="2">
        <v>60</v>
      </c>
      <c r="K2245" s="2">
        <v>13000</v>
      </c>
      <c r="L2245" s="2">
        <v>13000</v>
      </c>
      <c r="M2245" s="2">
        <v>13000</v>
      </c>
      <c r="N2245" s="3" t="s">
        <v>244</v>
      </c>
      <c r="O2245" s="9" t="s">
        <v>245</v>
      </c>
      <c r="P2245" s="2">
        <f>+Precio_diario_frutas[[#This Row],[Precio promedio ponderado]]/Q2245</f>
        <v>722.22222222222217</v>
      </c>
      <c r="Q2245" s="2">
        <f>+VLOOKUP(Precio_diario_frutas[[#This Row],[Unidad de comercialización]],Codigos_kg[],2,0)</f>
        <v>18</v>
      </c>
    </row>
    <row r="2246" spans="1:17" x14ac:dyDescent="0.35">
      <c r="A2246" s="8" t="s">
        <v>60</v>
      </c>
      <c r="B2246" s="3" t="str">
        <f>+VLOOKUP(A2246,Codigos_mercados_mayoristas[],2,0)</f>
        <v>Valparaíso</v>
      </c>
      <c r="C2246" s="4">
        <v>44155</v>
      </c>
      <c r="D2246" s="3">
        <f>+VLOOKUP(A2246,Codigos_mercados_mayoristas[],3,0)</f>
        <v>5</v>
      </c>
      <c r="E2246" s="3"/>
      <c r="F2246" s="3" t="str">
        <f>+VLOOKUP(G2246,Codigos_class_frutas[],2,0)</f>
        <v>Frutos de pepita</v>
      </c>
      <c r="G2246" s="3" t="s">
        <v>242</v>
      </c>
      <c r="H2246" s="3" t="s">
        <v>243</v>
      </c>
      <c r="I2246" s="3" t="s">
        <v>235</v>
      </c>
      <c r="J2246" s="2">
        <v>56</v>
      </c>
      <c r="K2246" s="2">
        <v>14000</v>
      </c>
      <c r="L2246" s="2">
        <v>14000</v>
      </c>
      <c r="M2246" s="2">
        <v>14000</v>
      </c>
      <c r="N2246" s="3" t="s">
        <v>244</v>
      </c>
      <c r="O2246" s="9" t="s">
        <v>245</v>
      </c>
      <c r="P2246" s="2">
        <f>+Precio_diario_frutas[[#This Row],[Precio promedio ponderado]]/Q2246</f>
        <v>777.77777777777783</v>
      </c>
      <c r="Q2246" s="2">
        <f>+VLOOKUP(Precio_diario_frutas[[#This Row],[Unidad de comercialización]],Codigos_kg[],2,0)</f>
        <v>18</v>
      </c>
    </row>
    <row r="2247" spans="1:17" x14ac:dyDescent="0.35">
      <c r="A2247" s="8" t="s">
        <v>60</v>
      </c>
      <c r="B2247" s="3" t="str">
        <f>+VLOOKUP(A2247,Codigos_mercados_mayoristas[],2,0)</f>
        <v>Valparaíso</v>
      </c>
      <c r="C2247" s="4">
        <v>44155</v>
      </c>
      <c r="D2247" s="3">
        <f>+VLOOKUP(A2247,Codigos_mercados_mayoristas[],3,0)</f>
        <v>5</v>
      </c>
      <c r="E2247" s="3"/>
      <c r="F2247" s="3" t="str">
        <f>+VLOOKUP(G2247,Codigos_class_frutas[],2,0)</f>
        <v>Frutos de pepita</v>
      </c>
      <c r="G2247" s="3" t="s">
        <v>242</v>
      </c>
      <c r="H2247" s="3" t="s">
        <v>243</v>
      </c>
      <c r="I2247" s="3" t="s">
        <v>19</v>
      </c>
      <c r="J2247" s="2">
        <v>68</v>
      </c>
      <c r="K2247" s="2">
        <v>12000</v>
      </c>
      <c r="L2247" s="2">
        <v>12000</v>
      </c>
      <c r="M2247" s="2">
        <v>12000</v>
      </c>
      <c r="N2247" s="3" t="s">
        <v>244</v>
      </c>
      <c r="O2247" s="9" t="s">
        <v>245</v>
      </c>
      <c r="P2247" s="2">
        <f>+Precio_diario_frutas[[#This Row],[Precio promedio ponderado]]/Q2247</f>
        <v>666.66666666666663</v>
      </c>
      <c r="Q2247" s="2">
        <f>+VLOOKUP(Precio_diario_frutas[[#This Row],[Unidad de comercialización]],Codigos_kg[],2,0)</f>
        <v>18</v>
      </c>
    </row>
    <row r="2248" spans="1:17" x14ac:dyDescent="0.35">
      <c r="A2248" s="8" t="s">
        <v>60</v>
      </c>
      <c r="B2248" s="3" t="str">
        <f>+VLOOKUP(A2248,Codigos_mercados_mayoristas[],2,0)</f>
        <v>Valparaíso</v>
      </c>
      <c r="C2248" s="4">
        <v>44155</v>
      </c>
      <c r="D2248" s="3">
        <f>+VLOOKUP(A2248,Codigos_mercados_mayoristas[],3,0)</f>
        <v>5</v>
      </c>
      <c r="E2248" s="3"/>
      <c r="F2248" s="3" t="str">
        <f>+VLOOKUP(G2248,Codigos_class_frutas[],2,0)</f>
        <v>Tropicales y subtropicales</v>
      </c>
      <c r="G2248" s="3" t="s">
        <v>198</v>
      </c>
      <c r="H2248" s="3" t="s">
        <v>12</v>
      </c>
      <c r="I2248" s="3" t="s">
        <v>19</v>
      </c>
      <c r="J2248" s="2">
        <v>108</v>
      </c>
      <c r="K2248" s="2">
        <v>22000</v>
      </c>
      <c r="L2248" s="2">
        <v>22000</v>
      </c>
      <c r="M2248" s="2">
        <v>22000</v>
      </c>
      <c r="N2248" s="3" t="s">
        <v>25</v>
      </c>
      <c r="O2248" s="9" t="s">
        <v>206</v>
      </c>
      <c r="P2248" s="2">
        <f>+Precio_diario_frutas[[#This Row],[Precio promedio ponderado]]/Q2248</f>
        <v>1833.3333333333333</v>
      </c>
      <c r="Q2248" s="2">
        <f>+VLOOKUP(Precio_diario_frutas[[#This Row],[Unidad de comercialización]],Codigos_kg[],2,0)</f>
        <v>12</v>
      </c>
    </row>
    <row r="2249" spans="1:17" x14ac:dyDescent="0.35">
      <c r="A2249" s="8" t="s">
        <v>60</v>
      </c>
      <c r="B2249" s="3" t="str">
        <f>+VLOOKUP(A2249,Codigos_mercados_mayoristas[],2,0)</f>
        <v>Valparaíso</v>
      </c>
      <c r="C2249" s="4">
        <v>44155</v>
      </c>
      <c r="D2249" s="3">
        <f>+VLOOKUP(A2249,Codigos_mercados_mayoristas[],3,0)</f>
        <v>5</v>
      </c>
      <c r="E2249" s="3"/>
      <c r="F2249" s="3" t="str">
        <f>+VLOOKUP(G2249,Codigos_class_frutas[],2,0)</f>
        <v>Tropicales y subtropicales</v>
      </c>
      <c r="G2249" s="3" t="s">
        <v>204</v>
      </c>
      <c r="H2249" s="3" t="s">
        <v>12</v>
      </c>
      <c r="I2249" s="3" t="s">
        <v>247</v>
      </c>
      <c r="J2249" s="2">
        <v>160</v>
      </c>
      <c r="K2249" s="2">
        <v>17000</v>
      </c>
      <c r="L2249" s="2">
        <v>17000</v>
      </c>
      <c r="M2249" s="2">
        <v>17000</v>
      </c>
      <c r="N2249" s="3" t="s">
        <v>147</v>
      </c>
      <c r="O2249" s="9" t="s">
        <v>206</v>
      </c>
      <c r="P2249" s="2">
        <f>+Precio_diario_frutas[[#This Row],[Precio promedio ponderado]]/Q2249</f>
        <v>850</v>
      </c>
      <c r="Q2249" s="2">
        <f>+VLOOKUP(Precio_diario_frutas[[#This Row],[Unidad de comercialización]],Codigos_kg[],2,0)</f>
        <v>20</v>
      </c>
    </row>
    <row r="2250" spans="1:17" x14ac:dyDescent="0.35">
      <c r="A2250" s="8" t="s">
        <v>60</v>
      </c>
      <c r="B2250" s="11" t="str">
        <f>+VLOOKUP(A2250,Codigos_mercados_mayoristas[],2,0)</f>
        <v>Valparaíso</v>
      </c>
      <c r="C2250" s="4">
        <v>44155</v>
      </c>
      <c r="D2250" s="11">
        <f>+VLOOKUP(A2250,Codigos_mercados_mayoristas[],3,0)</f>
        <v>5</v>
      </c>
      <c r="E2250" s="11"/>
      <c r="F2250" s="11" t="str">
        <f>+VLOOKUP(G2250,Codigos_class_frutas[],2,0)</f>
        <v>Tropicales y subtropicales</v>
      </c>
      <c r="G2250" s="11" t="s">
        <v>204</v>
      </c>
      <c r="H2250" s="11" t="s">
        <v>12</v>
      </c>
      <c r="I2250" s="11" t="s">
        <v>205</v>
      </c>
      <c r="J2250" s="13">
        <v>320</v>
      </c>
      <c r="K2250" s="13">
        <v>18000</v>
      </c>
      <c r="L2250" s="13">
        <v>18000</v>
      </c>
      <c r="M2250" s="13">
        <v>18000</v>
      </c>
      <c r="N2250" s="11" t="s">
        <v>147</v>
      </c>
      <c r="O2250" s="14" t="s">
        <v>206</v>
      </c>
      <c r="P2250" s="2">
        <f>+Precio_diario_frutas[[#This Row],[Precio promedio ponderado]]/Q2250</f>
        <v>900</v>
      </c>
      <c r="Q2250" s="2">
        <f>+VLOOKUP(Precio_diario_frutas[[#This Row],[Unidad de comercialización]],Codigos_kg[],2,0)</f>
        <v>20</v>
      </c>
    </row>
    <row r="2251" spans="1:17" x14ac:dyDescent="0.35">
      <c r="A2251" s="8" t="s">
        <v>170</v>
      </c>
      <c r="B2251" s="3" t="str">
        <f>+VLOOKUP(A2251,Codigos_mercados_mayoristas[],2,0)</f>
        <v>Coquimbo</v>
      </c>
      <c r="C2251" s="4">
        <v>44155</v>
      </c>
      <c r="D2251" s="3">
        <f>+VLOOKUP(A2251,Codigos_mercados_mayoristas[],3,0)</f>
        <v>4</v>
      </c>
      <c r="E2251" s="3"/>
      <c r="F2251" s="3" t="str">
        <f>+VLOOKUP(G2251,Codigos_class_frutas[],2,0)</f>
        <v>Berries</v>
      </c>
      <c r="G2251" s="3" t="s">
        <v>207</v>
      </c>
      <c r="H2251" s="3" t="s">
        <v>12</v>
      </c>
      <c r="I2251" s="3" t="s">
        <v>19</v>
      </c>
      <c r="J2251" s="2">
        <v>200</v>
      </c>
      <c r="K2251" s="2">
        <v>8500</v>
      </c>
      <c r="L2251" s="2">
        <v>8000</v>
      </c>
      <c r="M2251" s="2">
        <v>8250</v>
      </c>
      <c r="N2251" s="3" t="s">
        <v>208</v>
      </c>
      <c r="O2251" s="9" t="s">
        <v>45</v>
      </c>
      <c r="P2251" s="2">
        <f>+Precio_diario_frutas[[#This Row],[Precio promedio ponderado]]/Q2251</f>
        <v>4125</v>
      </c>
      <c r="Q2251" s="2">
        <f>+VLOOKUP(Precio_diario_frutas[[#This Row],[Unidad de comercialización]],Codigos_kg[],2,0)</f>
        <v>2</v>
      </c>
    </row>
    <row r="2252" spans="1:17" x14ac:dyDescent="0.35">
      <c r="A2252" s="8" t="s">
        <v>170</v>
      </c>
      <c r="B2252" s="3" t="str">
        <f>+VLOOKUP(A2252,Codigos_mercados_mayoristas[],2,0)</f>
        <v>Coquimbo</v>
      </c>
      <c r="C2252" s="4">
        <v>44155</v>
      </c>
      <c r="D2252" s="3">
        <f>+VLOOKUP(A2252,Codigos_mercados_mayoristas[],3,0)</f>
        <v>4</v>
      </c>
      <c r="E2252" s="3"/>
      <c r="F2252" s="3" t="str">
        <f>+VLOOKUP(G2252,Codigos_class_frutas[],2,0)</f>
        <v>Frutos de hueso (carozo)</v>
      </c>
      <c r="G2252" s="3" t="s">
        <v>281</v>
      </c>
      <c r="H2252" s="3" t="s">
        <v>282</v>
      </c>
      <c r="I2252" s="3" t="s">
        <v>200</v>
      </c>
      <c r="J2252" s="2">
        <v>240</v>
      </c>
      <c r="K2252" s="2">
        <v>25000</v>
      </c>
      <c r="L2252" s="2">
        <v>24500</v>
      </c>
      <c r="M2252" s="2">
        <v>24750</v>
      </c>
      <c r="N2252" s="3" t="s">
        <v>220</v>
      </c>
      <c r="O2252" s="9" t="s">
        <v>123</v>
      </c>
      <c r="P2252" s="2">
        <f>+Precio_diario_frutas[[#This Row],[Precio promedio ponderado]]/Q2252</f>
        <v>2475</v>
      </c>
      <c r="Q2252" s="2">
        <f>+VLOOKUP(Precio_diario_frutas[[#This Row],[Unidad de comercialización]],Codigos_kg[],2,0)</f>
        <v>10</v>
      </c>
    </row>
    <row r="2253" spans="1:17" x14ac:dyDescent="0.35">
      <c r="A2253" s="8" t="s">
        <v>170</v>
      </c>
      <c r="B2253" s="3" t="str">
        <f>+VLOOKUP(A2253,Codigos_mercados_mayoristas[],2,0)</f>
        <v>Coquimbo</v>
      </c>
      <c r="C2253" s="4">
        <v>44155</v>
      </c>
      <c r="D2253" s="3">
        <f>+VLOOKUP(A2253,Codigos_mercados_mayoristas[],3,0)</f>
        <v>4</v>
      </c>
      <c r="E2253" s="3"/>
      <c r="F2253" s="3" t="str">
        <f>+VLOOKUP(G2253,Codigos_class_frutas[],2,0)</f>
        <v>Frutos de hueso (carozo)</v>
      </c>
      <c r="G2253" s="3" t="s">
        <v>281</v>
      </c>
      <c r="H2253" s="3" t="s">
        <v>282</v>
      </c>
      <c r="I2253" s="3" t="s">
        <v>19</v>
      </c>
      <c r="J2253" s="2">
        <v>200</v>
      </c>
      <c r="K2253" s="2">
        <v>21000</v>
      </c>
      <c r="L2253" s="2">
        <v>20500</v>
      </c>
      <c r="M2253" s="2">
        <v>20750</v>
      </c>
      <c r="N2253" s="3" t="s">
        <v>220</v>
      </c>
      <c r="O2253" s="9" t="s">
        <v>123</v>
      </c>
      <c r="P2253" s="2">
        <f>+Precio_diario_frutas[[#This Row],[Precio promedio ponderado]]/Q2253</f>
        <v>2075</v>
      </c>
      <c r="Q2253" s="2">
        <f>+VLOOKUP(Precio_diario_frutas[[#This Row],[Unidad de comercialización]],Codigos_kg[],2,0)</f>
        <v>10</v>
      </c>
    </row>
    <row r="2254" spans="1:17" x14ac:dyDescent="0.35">
      <c r="A2254" s="8" t="s">
        <v>170</v>
      </c>
      <c r="B2254" s="3" t="str">
        <f>+VLOOKUP(A2254,Codigos_mercados_mayoristas[],2,0)</f>
        <v>Coquimbo</v>
      </c>
      <c r="C2254" s="4">
        <v>44155</v>
      </c>
      <c r="D2254" s="3">
        <f>+VLOOKUP(A2254,Codigos_mercados_mayoristas[],3,0)</f>
        <v>4</v>
      </c>
      <c r="E2254" s="3"/>
      <c r="F2254" s="3" t="str">
        <f>+VLOOKUP(G2254,Codigos_class_frutas[],2,0)</f>
        <v>Otros</v>
      </c>
      <c r="G2254" s="3" t="s">
        <v>209</v>
      </c>
      <c r="H2254" s="3" t="s">
        <v>210</v>
      </c>
      <c r="I2254" s="3" t="s">
        <v>200</v>
      </c>
      <c r="J2254" s="2">
        <v>300</v>
      </c>
      <c r="K2254" s="2">
        <v>15000</v>
      </c>
      <c r="L2254" s="2">
        <v>14500</v>
      </c>
      <c r="M2254" s="2">
        <v>14750</v>
      </c>
      <c r="N2254" s="3" t="s">
        <v>211</v>
      </c>
      <c r="O2254" s="9" t="s">
        <v>45</v>
      </c>
      <c r="P2254" s="2">
        <f>+Precio_diario_frutas[[#This Row],[Precio promedio ponderado]]/Q2254</f>
        <v>1843.75</v>
      </c>
      <c r="Q2254" s="2">
        <f>+VLOOKUP(Precio_diario_frutas[[#This Row],[Unidad de comercialización]],Codigos_kg[],2,0)</f>
        <v>8</v>
      </c>
    </row>
    <row r="2255" spans="1:17" x14ac:dyDescent="0.35">
      <c r="A2255" s="8" t="s">
        <v>170</v>
      </c>
      <c r="B2255" s="3" t="str">
        <f>+VLOOKUP(A2255,Codigos_mercados_mayoristas[],2,0)</f>
        <v>Coquimbo</v>
      </c>
      <c r="C2255" s="4">
        <v>44155</v>
      </c>
      <c r="D2255" s="3">
        <f>+VLOOKUP(A2255,Codigos_mercados_mayoristas[],3,0)</f>
        <v>4</v>
      </c>
      <c r="E2255" s="3"/>
      <c r="F2255" s="3" t="str">
        <f>+VLOOKUP(G2255,Codigos_class_frutas[],2,0)</f>
        <v>Otros</v>
      </c>
      <c r="G2255" s="3" t="s">
        <v>209</v>
      </c>
      <c r="H2255" s="3" t="s">
        <v>210</v>
      </c>
      <c r="I2255" s="3" t="s">
        <v>235</v>
      </c>
      <c r="J2255" s="2">
        <v>160</v>
      </c>
      <c r="K2255" s="2">
        <v>17000</v>
      </c>
      <c r="L2255" s="2">
        <v>16500</v>
      </c>
      <c r="M2255" s="2">
        <v>16750</v>
      </c>
      <c r="N2255" s="3" t="s">
        <v>211</v>
      </c>
      <c r="O2255" s="9" t="s">
        <v>45</v>
      </c>
      <c r="P2255" s="2">
        <f>+Precio_diario_frutas[[#This Row],[Precio promedio ponderado]]/Q2255</f>
        <v>2093.75</v>
      </c>
      <c r="Q2255" s="2">
        <f>+VLOOKUP(Precio_diario_frutas[[#This Row],[Unidad de comercialización]],Codigos_kg[],2,0)</f>
        <v>8</v>
      </c>
    </row>
    <row r="2256" spans="1:17" x14ac:dyDescent="0.35">
      <c r="A2256" s="8" t="s">
        <v>170</v>
      </c>
      <c r="B2256" s="3" t="str">
        <f>+VLOOKUP(A2256,Codigos_mercados_mayoristas[],2,0)</f>
        <v>Coquimbo</v>
      </c>
      <c r="C2256" s="4">
        <v>44155</v>
      </c>
      <c r="D2256" s="3">
        <f>+VLOOKUP(A2256,Codigos_mercados_mayoristas[],3,0)</f>
        <v>4</v>
      </c>
      <c r="E2256" s="3"/>
      <c r="F2256" s="3" t="str">
        <f>+VLOOKUP(G2256,Codigos_class_frutas[],2,0)</f>
        <v>Otros</v>
      </c>
      <c r="G2256" s="3" t="s">
        <v>209</v>
      </c>
      <c r="H2256" s="3" t="s">
        <v>210</v>
      </c>
      <c r="I2256" s="3" t="s">
        <v>19</v>
      </c>
      <c r="J2256" s="2">
        <v>300</v>
      </c>
      <c r="K2256" s="2">
        <v>13000</v>
      </c>
      <c r="L2256" s="2">
        <v>12500</v>
      </c>
      <c r="M2256" s="2">
        <v>12750</v>
      </c>
      <c r="N2256" s="3" t="s">
        <v>211</v>
      </c>
      <c r="O2256" s="9" t="s">
        <v>45</v>
      </c>
      <c r="P2256" s="2">
        <f>+Precio_diario_frutas[[#This Row],[Precio promedio ponderado]]/Q2256</f>
        <v>1593.75</v>
      </c>
      <c r="Q2256" s="2">
        <f>+VLOOKUP(Precio_diario_frutas[[#This Row],[Unidad de comercialización]],Codigos_kg[],2,0)</f>
        <v>8</v>
      </c>
    </row>
    <row r="2257" spans="1:17" x14ac:dyDescent="0.35">
      <c r="A2257" s="8" t="s">
        <v>170</v>
      </c>
      <c r="B2257" s="3" t="str">
        <f>+VLOOKUP(A2257,Codigos_mercados_mayoristas[],2,0)</f>
        <v>Coquimbo</v>
      </c>
      <c r="C2257" s="4">
        <v>44155</v>
      </c>
      <c r="D2257" s="3">
        <f>+VLOOKUP(A2257,Codigos_mercados_mayoristas[],3,0)</f>
        <v>4</v>
      </c>
      <c r="E2257" s="3"/>
      <c r="F2257" s="3" t="str">
        <f>+VLOOKUP(G2257,Codigos_class_frutas[],2,0)</f>
        <v>Otros</v>
      </c>
      <c r="G2257" s="3" t="s">
        <v>209</v>
      </c>
      <c r="H2257" s="3" t="s">
        <v>210</v>
      </c>
      <c r="I2257" s="3" t="s">
        <v>13</v>
      </c>
      <c r="J2257" s="2">
        <v>200</v>
      </c>
      <c r="K2257" s="2">
        <v>10000</v>
      </c>
      <c r="L2257" s="2">
        <v>9500</v>
      </c>
      <c r="M2257" s="2">
        <v>9750</v>
      </c>
      <c r="N2257" s="3" t="s">
        <v>211</v>
      </c>
      <c r="O2257" s="9" t="s">
        <v>45</v>
      </c>
      <c r="P2257" s="2">
        <f>+Precio_diario_frutas[[#This Row],[Precio promedio ponderado]]/Q2257</f>
        <v>1218.75</v>
      </c>
      <c r="Q2257" s="2">
        <f>+VLOOKUP(Precio_diario_frutas[[#This Row],[Unidad de comercialización]],Codigos_kg[],2,0)</f>
        <v>8</v>
      </c>
    </row>
    <row r="2258" spans="1:17" ht="29" x14ac:dyDescent="0.35">
      <c r="A2258" s="8" t="s">
        <v>170</v>
      </c>
      <c r="B2258" s="3" t="str">
        <f>+VLOOKUP(A2258,Codigos_mercados_mayoristas[],2,0)</f>
        <v>Coquimbo</v>
      </c>
      <c r="C2258" s="4">
        <v>44155</v>
      </c>
      <c r="D2258" s="3">
        <f>+VLOOKUP(A2258,Codigos_mercados_mayoristas[],3,0)</f>
        <v>4</v>
      </c>
      <c r="E2258" s="3"/>
      <c r="F2258" s="3" t="str">
        <f>+VLOOKUP(G2258,Codigos_class_frutas[],2,0)</f>
        <v>Frutos de hueso (carozo)</v>
      </c>
      <c r="G2258" s="3" t="s">
        <v>669</v>
      </c>
      <c r="H2258" s="3" t="s">
        <v>670</v>
      </c>
      <c r="I2258" s="3" t="s">
        <v>200</v>
      </c>
      <c r="J2258" s="2">
        <v>100</v>
      </c>
      <c r="K2258" s="2">
        <v>25000</v>
      </c>
      <c r="L2258" s="2">
        <v>24500</v>
      </c>
      <c r="M2258" s="2">
        <v>24750</v>
      </c>
      <c r="N2258" s="3" t="s">
        <v>56</v>
      </c>
      <c r="O2258" s="9" t="s">
        <v>664</v>
      </c>
      <c r="P2258" s="2">
        <f>+Precio_diario_frutas[[#This Row],[Precio promedio ponderado]]/Q2258</f>
        <v>1375</v>
      </c>
      <c r="Q2258" s="2">
        <f>+VLOOKUP(Precio_diario_frutas[[#This Row],[Unidad de comercialización]],Codigos_kg[],2,0)</f>
        <v>18</v>
      </c>
    </row>
    <row r="2259" spans="1:17" ht="29" x14ac:dyDescent="0.35">
      <c r="A2259" s="8" t="s">
        <v>170</v>
      </c>
      <c r="B2259" s="3" t="str">
        <f>+VLOOKUP(A2259,Codigos_mercados_mayoristas[],2,0)</f>
        <v>Coquimbo</v>
      </c>
      <c r="C2259" s="4">
        <v>44155</v>
      </c>
      <c r="D2259" s="3">
        <f>+VLOOKUP(A2259,Codigos_mercados_mayoristas[],3,0)</f>
        <v>4</v>
      </c>
      <c r="E2259" s="3"/>
      <c r="F2259" s="3" t="str">
        <f>+VLOOKUP(G2259,Codigos_class_frutas[],2,0)</f>
        <v>Frutos de hueso (carozo)</v>
      </c>
      <c r="G2259" s="3" t="s">
        <v>669</v>
      </c>
      <c r="H2259" s="3" t="s">
        <v>670</v>
      </c>
      <c r="I2259" s="3" t="s">
        <v>19</v>
      </c>
      <c r="J2259" s="2">
        <v>200</v>
      </c>
      <c r="K2259" s="2">
        <v>22000</v>
      </c>
      <c r="L2259" s="2">
        <v>21500</v>
      </c>
      <c r="M2259" s="2">
        <v>21750</v>
      </c>
      <c r="N2259" s="3" t="s">
        <v>56</v>
      </c>
      <c r="O2259" s="9" t="s">
        <v>664</v>
      </c>
      <c r="P2259" s="2">
        <f>+Precio_diario_frutas[[#This Row],[Precio promedio ponderado]]/Q2259</f>
        <v>1208.3333333333333</v>
      </c>
      <c r="Q2259" s="2">
        <f>+VLOOKUP(Precio_diario_frutas[[#This Row],[Unidad de comercialización]],Codigos_kg[],2,0)</f>
        <v>18</v>
      </c>
    </row>
    <row r="2260" spans="1:17" x14ac:dyDescent="0.35">
      <c r="A2260" s="8" t="s">
        <v>170</v>
      </c>
      <c r="B2260" s="3" t="str">
        <f>+VLOOKUP(A2260,Codigos_mercados_mayoristas[],2,0)</f>
        <v>Coquimbo</v>
      </c>
      <c r="C2260" s="4">
        <v>44155</v>
      </c>
      <c r="D2260" s="3">
        <f>+VLOOKUP(A2260,Codigos_mercados_mayoristas[],3,0)</f>
        <v>4</v>
      </c>
      <c r="E2260" s="3"/>
      <c r="F2260" s="3" t="str">
        <f>+VLOOKUP(G2260,Codigos_class_frutas[],2,0)</f>
        <v>Berries</v>
      </c>
      <c r="G2260" s="3" t="s">
        <v>212</v>
      </c>
      <c r="H2260" s="3" t="s">
        <v>12</v>
      </c>
      <c r="I2260" s="3" t="s">
        <v>200</v>
      </c>
      <c r="J2260" s="2">
        <v>200</v>
      </c>
      <c r="K2260" s="2">
        <v>15000</v>
      </c>
      <c r="L2260" s="2">
        <v>14500</v>
      </c>
      <c r="M2260" s="2">
        <v>14750</v>
      </c>
      <c r="N2260" s="3" t="s">
        <v>213</v>
      </c>
      <c r="O2260" s="9" t="s">
        <v>155</v>
      </c>
      <c r="P2260" s="2">
        <f>+Precio_diario_frutas[[#This Row],[Precio promedio ponderado]]/Q2260</f>
        <v>2107.1428571428573</v>
      </c>
      <c r="Q2260" s="2">
        <f>+VLOOKUP(Precio_diario_frutas[[#This Row],[Unidad de comercialización]],Codigos_kg[],2,0)</f>
        <v>7</v>
      </c>
    </row>
    <row r="2261" spans="1:17" x14ac:dyDescent="0.35">
      <c r="A2261" s="8" t="s">
        <v>170</v>
      </c>
      <c r="B2261" s="3" t="str">
        <f>+VLOOKUP(A2261,Codigos_mercados_mayoristas[],2,0)</f>
        <v>Coquimbo</v>
      </c>
      <c r="C2261" s="4">
        <v>44155</v>
      </c>
      <c r="D2261" s="3">
        <f>+VLOOKUP(A2261,Codigos_mercados_mayoristas[],3,0)</f>
        <v>4</v>
      </c>
      <c r="E2261" s="3"/>
      <c r="F2261" s="3" t="str">
        <f>+VLOOKUP(G2261,Codigos_class_frutas[],2,0)</f>
        <v>Berries</v>
      </c>
      <c r="G2261" s="3" t="s">
        <v>212</v>
      </c>
      <c r="H2261" s="3" t="s">
        <v>12</v>
      </c>
      <c r="I2261" s="3" t="s">
        <v>19</v>
      </c>
      <c r="J2261" s="2">
        <v>240</v>
      </c>
      <c r="K2261" s="2">
        <v>13000</v>
      </c>
      <c r="L2261" s="2">
        <v>12500</v>
      </c>
      <c r="M2261" s="2">
        <v>12750</v>
      </c>
      <c r="N2261" s="3" t="s">
        <v>213</v>
      </c>
      <c r="O2261" s="9" t="s">
        <v>155</v>
      </c>
      <c r="P2261" s="2">
        <f>+Precio_diario_frutas[[#This Row],[Precio promedio ponderado]]/Q2261</f>
        <v>1821.4285714285713</v>
      </c>
      <c r="Q2261" s="2">
        <f>+VLOOKUP(Precio_diario_frutas[[#This Row],[Unidad de comercialización]],Codigos_kg[],2,0)</f>
        <v>7</v>
      </c>
    </row>
    <row r="2262" spans="1:17" x14ac:dyDescent="0.35">
      <c r="A2262" s="8" t="s">
        <v>170</v>
      </c>
      <c r="B2262" s="3" t="str">
        <f>+VLOOKUP(A2262,Codigos_mercados_mayoristas[],2,0)</f>
        <v>Coquimbo</v>
      </c>
      <c r="C2262" s="4">
        <v>44155</v>
      </c>
      <c r="D2262" s="3">
        <f>+VLOOKUP(A2262,Codigos_mercados_mayoristas[],3,0)</f>
        <v>4</v>
      </c>
      <c r="E2262" s="3"/>
      <c r="F2262" s="3" t="str">
        <f>+VLOOKUP(G2262,Codigos_class_frutas[],2,0)</f>
        <v>Berries</v>
      </c>
      <c r="G2262" s="3" t="s">
        <v>212</v>
      </c>
      <c r="H2262" s="3" t="s">
        <v>12</v>
      </c>
      <c r="I2262" s="3" t="s">
        <v>13</v>
      </c>
      <c r="J2262" s="2">
        <v>240</v>
      </c>
      <c r="K2262" s="2">
        <v>11000</v>
      </c>
      <c r="L2262" s="2">
        <v>10500</v>
      </c>
      <c r="M2262" s="2">
        <v>10750</v>
      </c>
      <c r="N2262" s="3" t="s">
        <v>213</v>
      </c>
      <c r="O2262" s="9" t="s">
        <v>155</v>
      </c>
      <c r="P2262" s="2">
        <f>+Precio_diario_frutas[[#This Row],[Precio promedio ponderado]]/Q2262</f>
        <v>1535.7142857142858</v>
      </c>
      <c r="Q2262" s="2">
        <f>+VLOOKUP(Precio_diario_frutas[[#This Row],[Unidad de comercialización]],Codigos_kg[],2,0)</f>
        <v>7</v>
      </c>
    </row>
    <row r="2263" spans="1:17" x14ac:dyDescent="0.35">
      <c r="A2263" s="8" t="s">
        <v>170</v>
      </c>
      <c r="B2263" s="3" t="str">
        <f>+VLOOKUP(A2263,Codigos_mercados_mayoristas[],2,0)</f>
        <v>Coquimbo</v>
      </c>
      <c r="C2263" s="4">
        <v>44155</v>
      </c>
      <c r="D2263" s="3">
        <f>+VLOOKUP(A2263,Codigos_mercados_mayoristas[],3,0)</f>
        <v>4</v>
      </c>
      <c r="E2263" s="3"/>
      <c r="F2263" s="3" t="str">
        <f>+VLOOKUP(G2263,Codigos_class_frutas[],2,0)</f>
        <v>Cítricos</v>
      </c>
      <c r="G2263" s="3" t="s">
        <v>214</v>
      </c>
      <c r="H2263" s="3" t="s">
        <v>12</v>
      </c>
      <c r="I2263" s="3" t="s">
        <v>215</v>
      </c>
      <c r="J2263" s="2">
        <v>540</v>
      </c>
      <c r="K2263" s="2">
        <v>7000</v>
      </c>
      <c r="L2263" s="2">
        <v>6800</v>
      </c>
      <c r="M2263" s="2">
        <v>6900</v>
      </c>
      <c r="N2263" s="3" t="s">
        <v>121</v>
      </c>
      <c r="O2263" s="9" t="s">
        <v>45</v>
      </c>
      <c r="P2263" s="2">
        <f>+Precio_diario_frutas[[#This Row],[Precio promedio ponderado]]/Q2263</f>
        <v>383.33333333333331</v>
      </c>
      <c r="Q2263" s="2">
        <f>+VLOOKUP(Precio_diario_frutas[[#This Row],[Unidad de comercialización]],Codigos_kg[],2,0)</f>
        <v>18</v>
      </c>
    </row>
    <row r="2264" spans="1:17" x14ac:dyDescent="0.35">
      <c r="A2264" s="8" t="s">
        <v>170</v>
      </c>
      <c r="B2264" s="3" t="str">
        <f>+VLOOKUP(A2264,Codigos_mercados_mayoristas[],2,0)</f>
        <v>Coquimbo</v>
      </c>
      <c r="C2264" s="4">
        <v>44155</v>
      </c>
      <c r="D2264" s="3">
        <f>+VLOOKUP(A2264,Codigos_mercados_mayoristas[],3,0)</f>
        <v>4</v>
      </c>
      <c r="E2264" s="3"/>
      <c r="F2264" s="3" t="str">
        <f>+VLOOKUP(G2264,Codigos_class_frutas[],2,0)</f>
        <v>Cítricos</v>
      </c>
      <c r="G2264" s="3" t="s">
        <v>214</v>
      </c>
      <c r="H2264" s="3" t="s">
        <v>12</v>
      </c>
      <c r="I2264" s="3" t="s">
        <v>215</v>
      </c>
      <c r="J2264" s="2">
        <v>600</v>
      </c>
      <c r="K2264" s="2">
        <v>7000</v>
      </c>
      <c r="L2264" s="2">
        <v>6800</v>
      </c>
      <c r="M2264" s="2">
        <v>6900</v>
      </c>
      <c r="N2264" s="3" t="s">
        <v>121</v>
      </c>
      <c r="O2264" s="9" t="s">
        <v>139</v>
      </c>
      <c r="P2264" s="2">
        <f>+Precio_diario_frutas[[#This Row],[Precio promedio ponderado]]/Q2264</f>
        <v>383.33333333333331</v>
      </c>
      <c r="Q2264" s="2">
        <f>+VLOOKUP(Precio_diario_frutas[[#This Row],[Unidad de comercialización]],Codigos_kg[],2,0)</f>
        <v>18</v>
      </c>
    </row>
    <row r="2265" spans="1:17" x14ac:dyDescent="0.35">
      <c r="A2265" s="8" t="s">
        <v>170</v>
      </c>
      <c r="B2265" s="3" t="str">
        <f>+VLOOKUP(A2265,Codigos_mercados_mayoristas[],2,0)</f>
        <v>Coquimbo</v>
      </c>
      <c r="C2265" s="4">
        <v>44155</v>
      </c>
      <c r="D2265" s="3">
        <f>+VLOOKUP(A2265,Codigos_mercados_mayoristas[],3,0)</f>
        <v>4</v>
      </c>
      <c r="E2265" s="3"/>
      <c r="F2265" s="3" t="str">
        <f>+VLOOKUP(G2265,Codigos_class_frutas[],2,0)</f>
        <v>Cítricos</v>
      </c>
      <c r="G2265" s="3" t="s">
        <v>214</v>
      </c>
      <c r="H2265" s="3" t="s">
        <v>12</v>
      </c>
      <c r="I2265" s="3" t="s">
        <v>216</v>
      </c>
      <c r="J2265" s="2">
        <v>450</v>
      </c>
      <c r="K2265" s="2">
        <v>5000</v>
      </c>
      <c r="L2265" s="2">
        <v>4800</v>
      </c>
      <c r="M2265" s="2">
        <v>4900</v>
      </c>
      <c r="N2265" s="3" t="s">
        <v>121</v>
      </c>
      <c r="O2265" s="9" t="s">
        <v>45</v>
      </c>
      <c r="P2265" s="2">
        <f>+Precio_diario_frutas[[#This Row],[Precio promedio ponderado]]/Q2265</f>
        <v>272.22222222222223</v>
      </c>
      <c r="Q2265" s="2">
        <f>+VLOOKUP(Precio_diario_frutas[[#This Row],[Unidad de comercialización]],Codigos_kg[],2,0)</f>
        <v>18</v>
      </c>
    </row>
    <row r="2266" spans="1:17" x14ac:dyDescent="0.35">
      <c r="A2266" s="8" t="s">
        <v>170</v>
      </c>
      <c r="B2266" s="3" t="str">
        <f>+VLOOKUP(A2266,Codigos_mercados_mayoristas[],2,0)</f>
        <v>Coquimbo</v>
      </c>
      <c r="C2266" s="4">
        <v>44155</v>
      </c>
      <c r="D2266" s="3">
        <f>+VLOOKUP(A2266,Codigos_mercados_mayoristas[],3,0)</f>
        <v>4</v>
      </c>
      <c r="E2266" s="3"/>
      <c r="F2266" s="3" t="str">
        <f>+VLOOKUP(G2266,Codigos_class_frutas[],2,0)</f>
        <v>Cítricos</v>
      </c>
      <c r="G2266" s="3" t="s">
        <v>214</v>
      </c>
      <c r="H2266" s="3" t="s">
        <v>12</v>
      </c>
      <c r="I2266" s="3" t="s">
        <v>216</v>
      </c>
      <c r="J2266" s="2">
        <v>540</v>
      </c>
      <c r="K2266" s="2">
        <v>5000</v>
      </c>
      <c r="L2266" s="2">
        <v>4800</v>
      </c>
      <c r="M2266" s="2">
        <v>4900</v>
      </c>
      <c r="N2266" s="3" t="s">
        <v>121</v>
      </c>
      <c r="O2266" s="9" t="s">
        <v>139</v>
      </c>
      <c r="P2266" s="2">
        <f>+Precio_diario_frutas[[#This Row],[Precio promedio ponderado]]/Q2266</f>
        <v>272.22222222222223</v>
      </c>
      <c r="Q2266" s="2">
        <f>+VLOOKUP(Precio_diario_frutas[[#This Row],[Unidad de comercialización]],Codigos_kg[],2,0)</f>
        <v>18</v>
      </c>
    </row>
    <row r="2267" spans="1:17" x14ac:dyDescent="0.35">
      <c r="A2267" s="8" t="s">
        <v>170</v>
      </c>
      <c r="B2267" s="3" t="str">
        <f>+VLOOKUP(A2267,Codigos_mercados_mayoristas[],2,0)</f>
        <v>Coquimbo</v>
      </c>
      <c r="C2267" s="4">
        <v>44155</v>
      </c>
      <c r="D2267" s="3">
        <f>+VLOOKUP(A2267,Codigos_mercados_mayoristas[],3,0)</f>
        <v>4</v>
      </c>
      <c r="E2267" s="3"/>
      <c r="F2267" s="3" t="str">
        <f>+VLOOKUP(G2267,Codigos_class_frutas[],2,0)</f>
        <v>Cítricos</v>
      </c>
      <c r="G2267" s="3" t="s">
        <v>214</v>
      </c>
      <c r="H2267" s="3" t="s">
        <v>12</v>
      </c>
      <c r="I2267" s="3" t="s">
        <v>217</v>
      </c>
      <c r="J2267" s="2">
        <v>390</v>
      </c>
      <c r="K2267" s="2">
        <v>4000</v>
      </c>
      <c r="L2267" s="2">
        <v>3800</v>
      </c>
      <c r="M2267" s="2">
        <v>3900</v>
      </c>
      <c r="N2267" s="3" t="s">
        <v>121</v>
      </c>
      <c r="O2267" s="9" t="s">
        <v>45</v>
      </c>
      <c r="P2267" s="2">
        <f>+Precio_diario_frutas[[#This Row],[Precio promedio ponderado]]/Q2267</f>
        <v>216.66666666666666</v>
      </c>
      <c r="Q2267" s="2">
        <f>+VLOOKUP(Precio_diario_frutas[[#This Row],[Unidad de comercialización]],Codigos_kg[],2,0)</f>
        <v>18</v>
      </c>
    </row>
    <row r="2268" spans="1:17" x14ac:dyDescent="0.35">
      <c r="A2268" s="8" t="s">
        <v>170</v>
      </c>
      <c r="B2268" s="3" t="str">
        <f>+VLOOKUP(A2268,Codigos_mercados_mayoristas[],2,0)</f>
        <v>Coquimbo</v>
      </c>
      <c r="C2268" s="4">
        <v>44155</v>
      </c>
      <c r="D2268" s="3">
        <f>+VLOOKUP(A2268,Codigos_mercados_mayoristas[],3,0)</f>
        <v>4</v>
      </c>
      <c r="E2268" s="3"/>
      <c r="F2268" s="3" t="str">
        <f>+VLOOKUP(G2268,Codigos_class_frutas[],2,0)</f>
        <v>Cítricos</v>
      </c>
      <c r="G2268" s="3" t="s">
        <v>214</v>
      </c>
      <c r="H2268" s="3" t="s">
        <v>12</v>
      </c>
      <c r="I2268" s="3" t="s">
        <v>217</v>
      </c>
      <c r="J2268" s="2">
        <v>420</v>
      </c>
      <c r="K2268" s="2">
        <v>4000</v>
      </c>
      <c r="L2268" s="2">
        <v>3800</v>
      </c>
      <c r="M2268" s="2">
        <v>3900</v>
      </c>
      <c r="N2268" s="3" t="s">
        <v>121</v>
      </c>
      <c r="O2268" s="9" t="s">
        <v>139</v>
      </c>
      <c r="P2268" s="2">
        <f>+Precio_diario_frutas[[#This Row],[Precio promedio ponderado]]/Q2268</f>
        <v>216.66666666666666</v>
      </c>
      <c r="Q2268" s="2">
        <f>+VLOOKUP(Precio_diario_frutas[[#This Row],[Unidad de comercialización]],Codigos_kg[],2,0)</f>
        <v>18</v>
      </c>
    </row>
    <row r="2269" spans="1:17" x14ac:dyDescent="0.35">
      <c r="A2269" s="8" t="s">
        <v>170</v>
      </c>
      <c r="B2269" s="3" t="str">
        <f>+VLOOKUP(A2269,Codigos_mercados_mayoristas[],2,0)</f>
        <v>Coquimbo</v>
      </c>
      <c r="C2269" s="4">
        <v>44155</v>
      </c>
      <c r="D2269" s="3">
        <f>+VLOOKUP(A2269,Codigos_mercados_mayoristas[],3,0)</f>
        <v>4</v>
      </c>
      <c r="E2269" s="3"/>
      <c r="F2269" s="3" t="str">
        <f>+VLOOKUP(G2269,Codigos_class_frutas[],2,0)</f>
        <v>Cítricos</v>
      </c>
      <c r="G2269" s="3" t="s">
        <v>218</v>
      </c>
      <c r="H2269" s="3" t="s">
        <v>219</v>
      </c>
      <c r="I2269" s="3" t="s">
        <v>200</v>
      </c>
      <c r="J2269" s="2">
        <v>240</v>
      </c>
      <c r="K2269" s="2">
        <v>7000</v>
      </c>
      <c r="L2269" s="2">
        <v>6500</v>
      </c>
      <c r="M2269" s="2">
        <v>6750</v>
      </c>
      <c r="N2269" s="3" t="s">
        <v>220</v>
      </c>
      <c r="O2269" s="9" t="s">
        <v>45</v>
      </c>
      <c r="P2269" s="2">
        <f>+Precio_diario_frutas[[#This Row],[Precio promedio ponderado]]/Q2269</f>
        <v>675</v>
      </c>
      <c r="Q2269" s="2">
        <f>+VLOOKUP(Precio_diario_frutas[[#This Row],[Unidad de comercialización]],Codigos_kg[],2,0)</f>
        <v>10</v>
      </c>
    </row>
    <row r="2270" spans="1:17" x14ac:dyDescent="0.35">
      <c r="A2270" s="8" t="s">
        <v>170</v>
      </c>
      <c r="B2270" s="3" t="str">
        <f>+VLOOKUP(A2270,Codigos_mercados_mayoristas[],2,0)</f>
        <v>Coquimbo</v>
      </c>
      <c r="C2270" s="4">
        <v>44155</v>
      </c>
      <c r="D2270" s="3">
        <f>+VLOOKUP(A2270,Codigos_mercados_mayoristas[],3,0)</f>
        <v>4</v>
      </c>
      <c r="E2270" s="3"/>
      <c r="F2270" s="3" t="str">
        <f>+VLOOKUP(G2270,Codigos_class_frutas[],2,0)</f>
        <v>Cítricos</v>
      </c>
      <c r="G2270" s="3" t="s">
        <v>218</v>
      </c>
      <c r="H2270" s="3" t="s">
        <v>219</v>
      </c>
      <c r="I2270" s="3" t="s">
        <v>19</v>
      </c>
      <c r="J2270" s="2">
        <v>300</v>
      </c>
      <c r="K2270" s="2">
        <v>6000</v>
      </c>
      <c r="L2270" s="2">
        <v>5500</v>
      </c>
      <c r="M2270" s="2">
        <v>5750</v>
      </c>
      <c r="N2270" s="3" t="s">
        <v>220</v>
      </c>
      <c r="O2270" s="9" t="s">
        <v>45</v>
      </c>
      <c r="P2270" s="2">
        <f>+Precio_diario_frutas[[#This Row],[Precio promedio ponderado]]/Q2270</f>
        <v>575</v>
      </c>
      <c r="Q2270" s="2">
        <f>+VLOOKUP(Precio_diario_frutas[[#This Row],[Unidad de comercialización]],Codigos_kg[],2,0)</f>
        <v>10</v>
      </c>
    </row>
    <row r="2271" spans="1:17" x14ac:dyDescent="0.35">
      <c r="A2271" s="8" t="s">
        <v>170</v>
      </c>
      <c r="B2271" s="3" t="str">
        <f>+VLOOKUP(A2271,Codigos_mercados_mayoristas[],2,0)</f>
        <v>Coquimbo</v>
      </c>
      <c r="C2271" s="4">
        <v>44155</v>
      </c>
      <c r="D2271" s="3">
        <f>+VLOOKUP(A2271,Codigos_mercados_mayoristas[],3,0)</f>
        <v>4</v>
      </c>
      <c r="E2271" s="3"/>
      <c r="F2271" s="3" t="str">
        <f>+VLOOKUP(G2271,Codigos_class_frutas[],2,0)</f>
        <v>Cítricos</v>
      </c>
      <c r="G2271" s="3" t="s">
        <v>218</v>
      </c>
      <c r="H2271" s="3" t="s">
        <v>219</v>
      </c>
      <c r="I2271" s="3" t="s">
        <v>13</v>
      </c>
      <c r="J2271" s="2">
        <v>240</v>
      </c>
      <c r="K2271" s="2">
        <v>5000</v>
      </c>
      <c r="L2271" s="2">
        <v>4500</v>
      </c>
      <c r="M2271" s="2">
        <v>4750</v>
      </c>
      <c r="N2271" s="3" t="s">
        <v>220</v>
      </c>
      <c r="O2271" s="9" t="s">
        <v>45</v>
      </c>
      <c r="P2271" s="2">
        <f>+Precio_diario_frutas[[#This Row],[Precio promedio ponderado]]/Q2271</f>
        <v>475</v>
      </c>
      <c r="Q2271" s="2">
        <f>+VLOOKUP(Precio_diario_frutas[[#This Row],[Unidad de comercialización]],Codigos_kg[],2,0)</f>
        <v>10</v>
      </c>
    </row>
    <row r="2272" spans="1:17" x14ac:dyDescent="0.35">
      <c r="A2272" s="8" t="s">
        <v>170</v>
      </c>
      <c r="B2272" s="3" t="str">
        <f>+VLOOKUP(A2272,Codigos_mercados_mayoristas[],2,0)</f>
        <v>Coquimbo</v>
      </c>
      <c r="C2272" s="4">
        <v>44155</v>
      </c>
      <c r="D2272" s="3">
        <f>+VLOOKUP(A2272,Codigos_mercados_mayoristas[],3,0)</f>
        <v>4</v>
      </c>
      <c r="E2272" s="3"/>
      <c r="F2272" s="3" t="str">
        <f>+VLOOKUP(G2272,Codigos_class_frutas[],2,0)</f>
        <v>Cítricos</v>
      </c>
      <c r="G2272" s="3" t="s">
        <v>218</v>
      </c>
      <c r="H2272" s="3" t="s">
        <v>219</v>
      </c>
      <c r="I2272" s="3" t="s">
        <v>16</v>
      </c>
      <c r="J2272" s="2">
        <v>240</v>
      </c>
      <c r="K2272" s="2">
        <v>4000</v>
      </c>
      <c r="L2272" s="2">
        <v>3500</v>
      </c>
      <c r="M2272" s="2">
        <v>3750</v>
      </c>
      <c r="N2272" s="3" t="s">
        <v>220</v>
      </c>
      <c r="O2272" s="9" t="s">
        <v>45</v>
      </c>
      <c r="P2272" s="2">
        <f>+Precio_diario_frutas[[#This Row],[Precio promedio ponderado]]/Q2272</f>
        <v>375</v>
      </c>
      <c r="Q2272" s="2">
        <f>+VLOOKUP(Precio_diario_frutas[[#This Row],[Unidad de comercialización]],Codigos_kg[],2,0)</f>
        <v>10</v>
      </c>
    </row>
    <row r="2273" spans="1:17" x14ac:dyDescent="0.35">
      <c r="A2273" s="8" t="s">
        <v>170</v>
      </c>
      <c r="B2273" s="3" t="str">
        <f>+VLOOKUP(A2273,Codigos_mercados_mayoristas[],2,0)</f>
        <v>Coquimbo</v>
      </c>
      <c r="C2273" s="4">
        <v>44155</v>
      </c>
      <c r="D2273" s="3">
        <f>+VLOOKUP(A2273,Codigos_mercados_mayoristas[],3,0)</f>
        <v>4</v>
      </c>
      <c r="E2273" s="3"/>
      <c r="F2273" s="3" t="str">
        <f>+VLOOKUP(G2273,Codigos_class_frutas[],2,0)</f>
        <v>Tropicales y subtropicales</v>
      </c>
      <c r="G2273" s="3" t="s">
        <v>229</v>
      </c>
      <c r="H2273" s="3" t="s">
        <v>12</v>
      </c>
      <c r="I2273" s="3" t="s">
        <v>200</v>
      </c>
      <c r="J2273" s="2">
        <v>512</v>
      </c>
      <c r="K2273" s="2">
        <v>7000</v>
      </c>
      <c r="L2273" s="2">
        <v>6500</v>
      </c>
      <c r="M2273" s="2">
        <v>6750</v>
      </c>
      <c r="N2273" s="3" t="s">
        <v>230</v>
      </c>
      <c r="O2273" s="9" t="s">
        <v>34</v>
      </c>
      <c r="P2273" s="2">
        <f>+Precio_diario_frutas[[#This Row],[Precio promedio ponderado]]/Q2273</f>
        <v>1687.5</v>
      </c>
      <c r="Q2273" s="2">
        <f>+VLOOKUP(Precio_diario_frutas[[#This Row],[Unidad de comercialización]],Codigos_kg[],2,0)</f>
        <v>4</v>
      </c>
    </row>
    <row r="2274" spans="1:17" x14ac:dyDescent="0.35">
      <c r="A2274" s="8" t="s">
        <v>170</v>
      </c>
      <c r="B2274" s="3" t="str">
        <f>+VLOOKUP(A2274,Codigos_mercados_mayoristas[],2,0)</f>
        <v>Coquimbo</v>
      </c>
      <c r="C2274" s="4">
        <v>44155</v>
      </c>
      <c r="D2274" s="3">
        <f>+VLOOKUP(A2274,Codigos_mercados_mayoristas[],3,0)</f>
        <v>4</v>
      </c>
      <c r="E2274" s="3"/>
      <c r="F2274" s="3" t="str">
        <f>+VLOOKUP(G2274,Codigos_class_frutas[],2,0)</f>
        <v>Tropicales y subtropicales</v>
      </c>
      <c r="G2274" s="3" t="s">
        <v>229</v>
      </c>
      <c r="H2274" s="3" t="s">
        <v>12</v>
      </c>
      <c r="I2274" s="3" t="s">
        <v>19</v>
      </c>
      <c r="J2274" s="2">
        <v>512</v>
      </c>
      <c r="K2274" s="2">
        <v>7000</v>
      </c>
      <c r="L2274" s="2">
        <v>6500</v>
      </c>
      <c r="M2274" s="2">
        <v>6750</v>
      </c>
      <c r="N2274" s="3" t="s">
        <v>230</v>
      </c>
      <c r="O2274" s="9" t="s">
        <v>34</v>
      </c>
      <c r="P2274" s="2">
        <f>+Precio_diario_frutas[[#This Row],[Precio promedio ponderado]]/Q2274</f>
        <v>1687.5</v>
      </c>
      <c r="Q2274" s="2">
        <f>+VLOOKUP(Precio_diario_frutas[[#This Row],[Unidad de comercialización]],Codigos_kg[],2,0)</f>
        <v>4</v>
      </c>
    </row>
    <row r="2275" spans="1:17" x14ac:dyDescent="0.35">
      <c r="A2275" s="8" t="s">
        <v>170</v>
      </c>
      <c r="B2275" s="3" t="str">
        <f>+VLOOKUP(A2275,Codigos_mercados_mayoristas[],2,0)</f>
        <v>Coquimbo</v>
      </c>
      <c r="C2275" s="4">
        <v>44155</v>
      </c>
      <c r="D2275" s="3">
        <f>+VLOOKUP(A2275,Codigos_mercados_mayoristas[],3,0)</f>
        <v>4</v>
      </c>
      <c r="E2275" s="3"/>
      <c r="F2275" s="3" t="str">
        <f>+VLOOKUP(G2275,Codigos_class_frutas[],2,0)</f>
        <v>Tropicales y subtropicales</v>
      </c>
      <c r="G2275" s="3" t="s">
        <v>229</v>
      </c>
      <c r="H2275" s="3" t="s">
        <v>12</v>
      </c>
      <c r="I2275" s="3" t="s">
        <v>13</v>
      </c>
      <c r="J2275" s="2">
        <v>512</v>
      </c>
      <c r="K2275" s="2">
        <v>7000</v>
      </c>
      <c r="L2275" s="2">
        <v>6500</v>
      </c>
      <c r="M2275" s="2">
        <v>6750</v>
      </c>
      <c r="N2275" s="3" t="s">
        <v>230</v>
      </c>
      <c r="O2275" s="9" t="s">
        <v>34</v>
      </c>
      <c r="P2275" s="2">
        <f>+Precio_diario_frutas[[#This Row],[Precio promedio ponderado]]/Q2275</f>
        <v>1687.5</v>
      </c>
      <c r="Q2275" s="2">
        <f>+VLOOKUP(Precio_diario_frutas[[#This Row],[Unidad de comercialización]],Codigos_kg[],2,0)</f>
        <v>4</v>
      </c>
    </row>
    <row r="2276" spans="1:17" x14ac:dyDescent="0.35">
      <c r="A2276" s="8" t="s">
        <v>170</v>
      </c>
      <c r="B2276" s="3" t="str">
        <f>+VLOOKUP(A2276,Codigos_mercados_mayoristas[],2,0)</f>
        <v>Coquimbo</v>
      </c>
      <c r="C2276" s="4">
        <v>44155</v>
      </c>
      <c r="D2276" s="3">
        <f>+VLOOKUP(A2276,Codigos_mercados_mayoristas[],3,0)</f>
        <v>4</v>
      </c>
      <c r="E2276" s="3"/>
      <c r="F2276" s="3" t="str">
        <f>+VLOOKUP(G2276,Codigos_class_frutas[],2,0)</f>
        <v>Frutos de pepita</v>
      </c>
      <c r="G2276" s="3" t="s">
        <v>231</v>
      </c>
      <c r="H2276" s="3" t="s">
        <v>232</v>
      </c>
      <c r="I2276" s="3" t="s">
        <v>200</v>
      </c>
      <c r="J2276" s="2">
        <v>16</v>
      </c>
      <c r="K2276" s="2">
        <v>290000</v>
      </c>
      <c r="L2276" s="2">
        <v>285000</v>
      </c>
      <c r="M2276" s="2">
        <v>287500</v>
      </c>
      <c r="N2276" s="3" t="s">
        <v>223</v>
      </c>
      <c r="O2276" s="9" t="s">
        <v>123</v>
      </c>
      <c r="P2276" s="2">
        <f>+Precio_diario_frutas[[#This Row],[Precio promedio ponderado]]/Q2276</f>
        <v>718.75</v>
      </c>
      <c r="Q2276" s="2">
        <f>+VLOOKUP(Precio_diario_frutas[[#This Row],[Unidad de comercialización]],Codigos_kg[],2,0)</f>
        <v>400</v>
      </c>
    </row>
    <row r="2277" spans="1:17" x14ac:dyDescent="0.35">
      <c r="A2277" s="8" t="s">
        <v>170</v>
      </c>
      <c r="B2277" s="3" t="str">
        <f>+VLOOKUP(A2277,Codigos_mercados_mayoristas[],2,0)</f>
        <v>Coquimbo</v>
      </c>
      <c r="C2277" s="4">
        <v>44155</v>
      </c>
      <c r="D2277" s="3">
        <f>+VLOOKUP(A2277,Codigos_mercados_mayoristas[],3,0)</f>
        <v>4</v>
      </c>
      <c r="E2277" s="3"/>
      <c r="F2277" s="3" t="str">
        <f>+VLOOKUP(G2277,Codigos_class_frutas[],2,0)</f>
        <v>Frutos de pepita</v>
      </c>
      <c r="G2277" s="3" t="s">
        <v>231</v>
      </c>
      <c r="H2277" s="3" t="s">
        <v>232</v>
      </c>
      <c r="I2277" s="3" t="s">
        <v>19</v>
      </c>
      <c r="J2277" s="2">
        <v>20</v>
      </c>
      <c r="K2277" s="2">
        <v>270000</v>
      </c>
      <c r="L2277" s="2">
        <v>265000</v>
      </c>
      <c r="M2277" s="2">
        <v>267500</v>
      </c>
      <c r="N2277" s="3" t="s">
        <v>223</v>
      </c>
      <c r="O2277" s="9" t="s">
        <v>123</v>
      </c>
      <c r="P2277" s="2">
        <f>+Precio_diario_frutas[[#This Row],[Precio promedio ponderado]]/Q2277</f>
        <v>668.75</v>
      </c>
      <c r="Q2277" s="2">
        <f>+VLOOKUP(Precio_diario_frutas[[#This Row],[Unidad de comercialización]],Codigos_kg[],2,0)</f>
        <v>400</v>
      </c>
    </row>
    <row r="2278" spans="1:17" x14ac:dyDescent="0.35">
      <c r="A2278" s="8" t="s">
        <v>170</v>
      </c>
      <c r="B2278" s="3" t="str">
        <f>+VLOOKUP(A2278,Codigos_mercados_mayoristas[],2,0)</f>
        <v>Coquimbo</v>
      </c>
      <c r="C2278" s="4">
        <v>44155</v>
      </c>
      <c r="D2278" s="3">
        <f>+VLOOKUP(A2278,Codigos_mercados_mayoristas[],3,0)</f>
        <v>4</v>
      </c>
      <c r="E2278" s="3"/>
      <c r="F2278" s="3" t="str">
        <f>+VLOOKUP(G2278,Codigos_class_frutas[],2,0)</f>
        <v>Frutos de pepita</v>
      </c>
      <c r="G2278" s="3" t="s">
        <v>231</v>
      </c>
      <c r="H2278" s="3" t="s">
        <v>232</v>
      </c>
      <c r="I2278" s="3" t="s">
        <v>13</v>
      </c>
      <c r="J2278" s="2">
        <v>16</v>
      </c>
      <c r="K2278" s="2">
        <v>250000</v>
      </c>
      <c r="L2278" s="2">
        <v>245000</v>
      </c>
      <c r="M2278" s="2">
        <v>247500</v>
      </c>
      <c r="N2278" s="3" t="s">
        <v>223</v>
      </c>
      <c r="O2278" s="9" t="s">
        <v>123</v>
      </c>
      <c r="P2278" s="2">
        <f>+Precio_diario_frutas[[#This Row],[Precio promedio ponderado]]/Q2278</f>
        <v>618.75</v>
      </c>
      <c r="Q2278" s="2">
        <f>+VLOOKUP(Precio_diario_frutas[[#This Row],[Unidad de comercialización]],Codigos_kg[],2,0)</f>
        <v>400</v>
      </c>
    </row>
    <row r="2279" spans="1:17" x14ac:dyDescent="0.35">
      <c r="A2279" s="8" t="s">
        <v>170</v>
      </c>
      <c r="B2279" s="3" t="str">
        <f>+VLOOKUP(A2279,Codigos_mercados_mayoristas[],2,0)</f>
        <v>Coquimbo</v>
      </c>
      <c r="C2279" s="4">
        <v>44155</v>
      </c>
      <c r="D2279" s="3">
        <f>+VLOOKUP(A2279,Codigos_mercados_mayoristas[],3,0)</f>
        <v>4</v>
      </c>
      <c r="E2279" s="3"/>
      <c r="F2279" s="3" t="str">
        <f>+VLOOKUP(G2279,Codigos_class_frutas[],2,0)</f>
        <v>Frutos de pepita</v>
      </c>
      <c r="G2279" s="3" t="s">
        <v>231</v>
      </c>
      <c r="H2279" s="3" t="s">
        <v>236</v>
      </c>
      <c r="I2279" s="3" t="s">
        <v>200</v>
      </c>
      <c r="J2279" s="2">
        <v>16</v>
      </c>
      <c r="K2279" s="2">
        <v>280000</v>
      </c>
      <c r="L2279" s="2">
        <v>275000</v>
      </c>
      <c r="M2279" s="2">
        <v>277500</v>
      </c>
      <c r="N2279" s="3" t="s">
        <v>223</v>
      </c>
      <c r="O2279" s="9" t="s">
        <v>123</v>
      </c>
      <c r="P2279" s="2">
        <f>+Precio_diario_frutas[[#This Row],[Precio promedio ponderado]]/Q2279</f>
        <v>693.75</v>
      </c>
      <c r="Q2279" s="2">
        <f>+VLOOKUP(Precio_diario_frutas[[#This Row],[Unidad de comercialización]],Codigos_kg[],2,0)</f>
        <v>400</v>
      </c>
    </row>
    <row r="2280" spans="1:17" x14ac:dyDescent="0.35">
      <c r="A2280" s="8" t="s">
        <v>170</v>
      </c>
      <c r="B2280" s="3" t="str">
        <f>+VLOOKUP(A2280,Codigos_mercados_mayoristas[],2,0)</f>
        <v>Coquimbo</v>
      </c>
      <c r="C2280" s="4">
        <v>44155</v>
      </c>
      <c r="D2280" s="3">
        <f>+VLOOKUP(A2280,Codigos_mercados_mayoristas[],3,0)</f>
        <v>4</v>
      </c>
      <c r="E2280" s="3"/>
      <c r="F2280" s="3" t="str">
        <f>+VLOOKUP(G2280,Codigos_class_frutas[],2,0)</f>
        <v>Frutos de pepita</v>
      </c>
      <c r="G2280" s="3" t="s">
        <v>231</v>
      </c>
      <c r="H2280" s="3" t="s">
        <v>236</v>
      </c>
      <c r="I2280" s="3" t="s">
        <v>19</v>
      </c>
      <c r="J2280" s="2">
        <v>16</v>
      </c>
      <c r="K2280" s="2">
        <v>260000</v>
      </c>
      <c r="L2280" s="2">
        <v>255000</v>
      </c>
      <c r="M2280" s="2">
        <v>257500</v>
      </c>
      <c r="N2280" s="3" t="s">
        <v>223</v>
      </c>
      <c r="O2280" s="9" t="s">
        <v>123</v>
      </c>
      <c r="P2280" s="2">
        <f>+Precio_diario_frutas[[#This Row],[Precio promedio ponderado]]/Q2280</f>
        <v>643.75</v>
      </c>
      <c r="Q2280" s="2">
        <f>+VLOOKUP(Precio_diario_frutas[[#This Row],[Unidad de comercialización]],Codigos_kg[],2,0)</f>
        <v>400</v>
      </c>
    </row>
    <row r="2281" spans="1:17" x14ac:dyDescent="0.35">
      <c r="A2281" s="8" t="s">
        <v>170</v>
      </c>
      <c r="B2281" s="3" t="str">
        <f>+VLOOKUP(A2281,Codigos_mercados_mayoristas[],2,0)</f>
        <v>Coquimbo</v>
      </c>
      <c r="C2281" s="4">
        <v>44155</v>
      </c>
      <c r="D2281" s="3">
        <f>+VLOOKUP(A2281,Codigos_mercados_mayoristas[],3,0)</f>
        <v>4</v>
      </c>
      <c r="E2281" s="3"/>
      <c r="F2281" s="3" t="str">
        <f>+VLOOKUP(G2281,Codigos_class_frutas[],2,0)</f>
        <v>Frutos de pepita</v>
      </c>
      <c r="G2281" s="3" t="s">
        <v>231</v>
      </c>
      <c r="H2281" s="3" t="s">
        <v>236</v>
      </c>
      <c r="I2281" s="3" t="s">
        <v>13</v>
      </c>
      <c r="J2281" s="2">
        <v>20</v>
      </c>
      <c r="K2281" s="2">
        <v>230000</v>
      </c>
      <c r="L2281" s="2">
        <v>225000</v>
      </c>
      <c r="M2281" s="2">
        <v>227500</v>
      </c>
      <c r="N2281" s="3" t="s">
        <v>223</v>
      </c>
      <c r="O2281" s="9" t="s">
        <v>123</v>
      </c>
      <c r="P2281" s="2">
        <f>+Precio_diario_frutas[[#This Row],[Precio promedio ponderado]]/Q2281</f>
        <v>568.75</v>
      </c>
      <c r="Q2281" s="2">
        <f>+VLOOKUP(Precio_diario_frutas[[#This Row],[Unidad de comercialización]],Codigos_kg[],2,0)</f>
        <v>400</v>
      </c>
    </row>
    <row r="2282" spans="1:17" x14ac:dyDescent="0.35">
      <c r="A2282" s="8" t="s">
        <v>170</v>
      </c>
      <c r="B2282" s="3" t="str">
        <f>+VLOOKUP(A2282,Codigos_mercados_mayoristas[],2,0)</f>
        <v>Coquimbo</v>
      </c>
      <c r="C2282" s="4">
        <v>44155</v>
      </c>
      <c r="D2282" s="3">
        <f>+VLOOKUP(A2282,Codigos_mercados_mayoristas[],3,0)</f>
        <v>4</v>
      </c>
      <c r="E2282" s="3"/>
      <c r="F2282" s="3" t="str">
        <f>+VLOOKUP(G2282,Codigos_class_frutas[],2,0)</f>
        <v>Frutos de pepita</v>
      </c>
      <c r="G2282" s="3" t="s">
        <v>231</v>
      </c>
      <c r="H2282" s="3" t="s">
        <v>237</v>
      </c>
      <c r="I2282" s="3" t="s">
        <v>200</v>
      </c>
      <c r="J2282" s="2">
        <v>10</v>
      </c>
      <c r="K2282" s="2">
        <v>230000</v>
      </c>
      <c r="L2282" s="2">
        <v>225000</v>
      </c>
      <c r="M2282" s="2">
        <v>227500</v>
      </c>
      <c r="N2282" s="3" t="s">
        <v>223</v>
      </c>
      <c r="O2282" s="9" t="s">
        <v>123</v>
      </c>
      <c r="P2282" s="2">
        <f>+Precio_diario_frutas[[#This Row],[Precio promedio ponderado]]/Q2282</f>
        <v>568.75</v>
      </c>
      <c r="Q2282" s="2">
        <f>+VLOOKUP(Precio_diario_frutas[[#This Row],[Unidad de comercialización]],Codigos_kg[],2,0)</f>
        <v>400</v>
      </c>
    </row>
    <row r="2283" spans="1:17" x14ac:dyDescent="0.35">
      <c r="A2283" s="8" t="s">
        <v>170</v>
      </c>
      <c r="B2283" s="3" t="str">
        <f>+VLOOKUP(A2283,Codigos_mercados_mayoristas[],2,0)</f>
        <v>Coquimbo</v>
      </c>
      <c r="C2283" s="4">
        <v>44155</v>
      </c>
      <c r="D2283" s="3">
        <f>+VLOOKUP(A2283,Codigos_mercados_mayoristas[],3,0)</f>
        <v>4</v>
      </c>
      <c r="E2283" s="3"/>
      <c r="F2283" s="3" t="str">
        <f>+VLOOKUP(G2283,Codigos_class_frutas[],2,0)</f>
        <v>Frutos de pepita</v>
      </c>
      <c r="G2283" s="3" t="s">
        <v>231</v>
      </c>
      <c r="H2283" s="3" t="s">
        <v>237</v>
      </c>
      <c r="I2283" s="3" t="s">
        <v>19</v>
      </c>
      <c r="J2283" s="2">
        <v>16</v>
      </c>
      <c r="K2283" s="2">
        <v>210000</v>
      </c>
      <c r="L2283" s="2">
        <v>205000</v>
      </c>
      <c r="M2283" s="2">
        <v>207500</v>
      </c>
      <c r="N2283" s="3" t="s">
        <v>223</v>
      </c>
      <c r="O2283" s="9" t="s">
        <v>123</v>
      </c>
      <c r="P2283" s="2">
        <f>+Precio_diario_frutas[[#This Row],[Precio promedio ponderado]]/Q2283</f>
        <v>518.75</v>
      </c>
      <c r="Q2283" s="2">
        <f>+VLOOKUP(Precio_diario_frutas[[#This Row],[Unidad de comercialización]],Codigos_kg[],2,0)</f>
        <v>400</v>
      </c>
    </row>
    <row r="2284" spans="1:17" x14ac:dyDescent="0.35">
      <c r="A2284" s="8" t="s">
        <v>170</v>
      </c>
      <c r="B2284" s="3" t="str">
        <f>+VLOOKUP(A2284,Codigos_mercados_mayoristas[],2,0)</f>
        <v>Coquimbo</v>
      </c>
      <c r="C2284" s="4">
        <v>44155</v>
      </c>
      <c r="D2284" s="3">
        <f>+VLOOKUP(A2284,Codigos_mercados_mayoristas[],3,0)</f>
        <v>4</v>
      </c>
      <c r="E2284" s="3"/>
      <c r="F2284" s="3" t="str">
        <f>+VLOOKUP(G2284,Codigos_class_frutas[],2,0)</f>
        <v>Frutos de pepita</v>
      </c>
      <c r="G2284" s="3" t="s">
        <v>231</v>
      </c>
      <c r="H2284" s="3" t="s">
        <v>237</v>
      </c>
      <c r="I2284" s="3" t="s">
        <v>13</v>
      </c>
      <c r="J2284" s="2">
        <v>16</v>
      </c>
      <c r="K2284" s="2">
        <v>180000</v>
      </c>
      <c r="L2284" s="2">
        <v>175000</v>
      </c>
      <c r="M2284" s="2">
        <v>177500</v>
      </c>
      <c r="N2284" s="3" t="s">
        <v>223</v>
      </c>
      <c r="O2284" s="9" t="s">
        <v>123</v>
      </c>
      <c r="P2284" s="2">
        <f>+Precio_diario_frutas[[#This Row],[Precio promedio ponderado]]/Q2284</f>
        <v>443.75</v>
      </c>
      <c r="Q2284" s="2">
        <f>+VLOOKUP(Precio_diario_frutas[[#This Row],[Unidad de comercialización]],Codigos_kg[],2,0)</f>
        <v>400</v>
      </c>
    </row>
    <row r="2285" spans="1:17" x14ac:dyDescent="0.35">
      <c r="A2285" s="8" t="s">
        <v>170</v>
      </c>
      <c r="B2285" s="3" t="str">
        <f>+VLOOKUP(A2285,Codigos_mercados_mayoristas[],2,0)</f>
        <v>Coquimbo</v>
      </c>
      <c r="C2285" s="4">
        <v>44155</v>
      </c>
      <c r="D2285" s="3">
        <f>+VLOOKUP(A2285,Codigos_mercados_mayoristas[],3,0)</f>
        <v>4</v>
      </c>
      <c r="E2285" s="3"/>
      <c r="F2285" s="3" t="str">
        <f>+VLOOKUP(G2285,Codigos_class_frutas[],2,0)</f>
        <v>Cítricos</v>
      </c>
      <c r="G2285" s="3" t="s">
        <v>221</v>
      </c>
      <c r="H2285" s="3" t="s">
        <v>287</v>
      </c>
      <c r="I2285" s="3" t="s">
        <v>200</v>
      </c>
      <c r="J2285" s="2">
        <v>20</v>
      </c>
      <c r="K2285" s="2">
        <v>340000</v>
      </c>
      <c r="L2285" s="2">
        <v>335000</v>
      </c>
      <c r="M2285" s="2">
        <v>337500</v>
      </c>
      <c r="N2285" s="3" t="s">
        <v>223</v>
      </c>
      <c r="O2285" s="9" t="s">
        <v>45</v>
      </c>
      <c r="P2285" s="2">
        <f>+Precio_diario_frutas[[#This Row],[Precio promedio ponderado]]/Q2285</f>
        <v>843.75</v>
      </c>
      <c r="Q2285" s="2">
        <f>+VLOOKUP(Precio_diario_frutas[[#This Row],[Unidad de comercialización]],Codigos_kg[],2,0)</f>
        <v>400</v>
      </c>
    </row>
    <row r="2286" spans="1:17" x14ac:dyDescent="0.35">
      <c r="A2286" s="8" t="s">
        <v>170</v>
      </c>
      <c r="B2286" s="3" t="str">
        <f>+VLOOKUP(A2286,Codigos_mercados_mayoristas[],2,0)</f>
        <v>Coquimbo</v>
      </c>
      <c r="C2286" s="4">
        <v>44155</v>
      </c>
      <c r="D2286" s="3">
        <f>+VLOOKUP(A2286,Codigos_mercados_mayoristas[],3,0)</f>
        <v>4</v>
      </c>
      <c r="E2286" s="3"/>
      <c r="F2286" s="3" t="str">
        <f>+VLOOKUP(G2286,Codigos_class_frutas[],2,0)</f>
        <v>Cítricos</v>
      </c>
      <c r="G2286" s="3" t="s">
        <v>221</v>
      </c>
      <c r="H2286" s="3" t="s">
        <v>287</v>
      </c>
      <c r="I2286" s="3" t="s">
        <v>19</v>
      </c>
      <c r="J2286" s="2">
        <v>20</v>
      </c>
      <c r="K2286" s="2">
        <v>320000</v>
      </c>
      <c r="L2286" s="2">
        <v>315000</v>
      </c>
      <c r="M2286" s="2">
        <v>317500</v>
      </c>
      <c r="N2286" s="3" t="s">
        <v>223</v>
      </c>
      <c r="O2286" s="9" t="s">
        <v>45</v>
      </c>
      <c r="P2286" s="2">
        <f>+Precio_diario_frutas[[#This Row],[Precio promedio ponderado]]/Q2286</f>
        <v>793.75</v>
      </c>
      <c r="Q2286" s="2">
        <f>+VLOOKUP(Precio_diario_frutas[[#This Row],[Unidad de comercialización]],Codigos_kg[],2,0)</f>
        <v>400</v>
      </c>
    </row>
    <row r="2287" spans="1:17" x14ac:dyDescent="0.35">
      <c r="A2287" s="8" t="s">
        <v>170</v>
      </c>
      <c r="B2287" s="3" t="str">
        <f>+VLOOKUP(A2287,Codigos_mercados_mayoristas[],2,0)</f>
        <v>Coquimbo</v>
      </c>
      <c r="C2287" s="4">
        <v>44155</v>
      </c>
      <c r="D2287" s="3">
        <f>+VLOOKUP(A2287,Codigos_mercados_mayoristas[],3,0)</f>
        <v>4</v>
      </c>
      <c r="E2287" s="3"/>
      <c r="F2287" s="3" t="str">
        <f>+VLOOKUP(G2287,Codigos_class_frutas[],2,0)</f>
        <v>Cítricos</v>
      </c>
      <c r="G2287" s="3" t="s">
        <v>221</v>
      </c>
      <c r="H2287" s="3" t="s">
        <v>224</v>
      </c>
      <c r="I2287" s="3" t="s">
        <v>200</v>
      </c>
      <c r="J2287" s="2">
        <v>20</v>
      </c>
      <c r="K2287" s="2">
        <v>340000</v>
      </c>
      <c r="L2287" s="2">
        <v>335000</v>
      </c>
      <c r="M2287" s="2">
        <v>337500</v>
      </c>
      <c r="N2287" s="3" t="s">
        <v>223</v>
      </c>
      <c r="O2287" s="9" t="s">
        <v>45</v>
      </c>
      <c r="P2287" s="2">
        <f>+Precio_diario_frutas[[#This Row],[Precio promedio ponderado]]/Q2287</f>
        <v>843.75</v>
      </c>
      <c r="Q2287" s="2">
        <f>+VLOOKUP(Precio_diario_frutas[[#This Row],[Unidad de comercialización]],Codigos_kg[],2,0)</f>
        <v>400</v>
      </c>
    </row>
    <row r="2288" spans="1:17" x14ac:dyDescent="0.35">
      <c r="A2288" s="8" t="s">
        <v>170</v>
      </c>
      <c r="B2288" s="3" t="str">
        <f>+VLOOKUP(A2288,Codigos_mercados_mayoristas[],2,0)</f>
        <v>Coquimbo</v>
      </c>
      <c r="C2288" s="4">
        <v>44155</v>
      </c>
      <c r="D2288" s="3">
        <f>+VLOOKUP(A2288,Codigos_mercados_mayoristas[],3,0)</f>
        <v>4</v>
      </c>
      <c r="E2288" s="3"/>
      <c r="F2288" s="3" t="str">
        <f>+VLOOKUP(G2288,Codigos_class_frutas[],2,0)</f>
        <v>Cítricos</v>
      </c>
      <c r="G2288" s="3" t="s">
        <v>221</v>
      </c>
      <c r="H2288" s="3" t="s">
        <v>224</v>
      </c>
      <c r="I2288" s="3" t="s">
        <v>19</v>
      </c>
      <c r="J2288" s="2">
        <v>16</v>
      </c>
      <c r="K2288" s="2">
        <v>320000</v>
      </c>
      <c r="L2288" s="2">
        <v>315000</v>
      </c>
      <c r="M2288" s="2">
        <v>317500</v>
      </c>
      <c r="N2288" s="3" t="s">
        <v>223</v>
      </c>
      <c r="O2288" s="9" t="s">
        <v>45</v>
      </c>
      <c r="P2288" s="2">
        <f>+Precio_diario_frutas[[#This Row],[Precio promedio ponderado]]/Q2288</f>
        <v>793.75</v>
      </c>
      <c r="Q2288" s="2">
        <f>+VLOOKUP(Precio_diario_frutas[[#This Row],[Unidad de comercialización]],Codigos_kg[],2,0)</f>
        <v>400</v>
      </c>
    </row>
    <row r="2289" spans="1:17" x14ac:dyDescent="0.35">
      <c r="A2289" s="8" t="s">
        <v>170</v>
      </c>
      <c r="B2289" s="3" t="str">
        <f>+VLOOKUP(A2289,Codigos_mercados_mayoristas[],2,0)</f>
        <v>Coquimbo</v>
      </c>
      <c r="C2289" s="4">
        <v>44155</v>
      </c>
      <c r="D2289" s="3">
        <f>+VLOOKUP(A2289,Codigos_mercados_mayoristas[],3,0)</f>
        <v>4</v>
      </c>
      <c r="E2289" s="3"/>
      <c r="F2289" s="3" t="str">
        <f>+VLOOKUP(G2289,Codigos_class_frutas[],2,0)</f>
        <v>Oleaginosos</v>
      </c>
      <c r="G2289" s="3" t="s">
        <v>225</v>
      </c>
      <c r="H2289" s="3" t="s">
        <v>226</v>
      </c>
      <c r="I2289" s="3" t="s">
        <v>200</v>
      </c>
      <c r="J2289" s="2">
        <v>240</v>
      </c>
      <c r="K2289" s="2">
        <v>3500</v>
      </c>
      <c r="L2289" s="2">
        <v>3400</v>
      </c>
      <c r="M2289" s="2">
        <v>3450</v>
      </c>
      <c r="N2289" s="3" t="s">
        <v>227</v>
      </c>
      <c r="O2289" s="9" t="s">
        <v>45</v>
      </c>
      <c r="P2289" s="2">
        <f>+Precio_diario_frutas[[#This Row],[Precio promedio ponderado]]/Q2289</f>
        <v>230</v>
      </c>
      <c r="Q2289" s="2">
        <f>+VLOOKUP(Precio_diario_frutas[[#This Row],[Unidad de comercialización]],Codigos_kg[],2,0)</f>
        <v>15</v>
      </c>
    </row>
    <row r="2290" spans="1:17" x14ac:dyDescent="0.35">
      <c r="A2290" s="8" t="s">
        <v>170</v>
      </c>
      <c r="B2290" s="3" t="str">
        <f>+VLOOKUP(A2290,Codigos_mercados_mayoristas[],2,0)</f>
        <v>Coquimbo</v>
      </c>
      <c r="C2290" s="4">
        <v>44155</v>
      </c>
      <c r="D2290" s="3">
        <f>+VLOOKUP(A2290,Codigos_mercados_mayoristas[],3,0)</f>
        <v>4</v>
      </c>
      <c r="E2290" s="3"/>
      <c r="F2290" s="3" t="str">
        <f>+VLOOKUP(G2290,Codigos_class_frutas[],2,0)</f>
        <v>Oleaginosos</v>
      </c>
      <c r="G2290" s="3" t="s">
        <v>225</v>
      </c>
      <c r="H2290" s="3" t="s">
        <v>226</v>
      </c>
      <c r="I2290" s="3" t="s">
        <v>19</v>
      </c>
      <c r="J2290" s="2">
        <v>300</v>
      </c>
      <c r="K2290" s="2">
        <v>3200</v>
      </c>
      <c r="L2290" s="2">
        <v>3100</v>
      </c>
      <c r="M2290" s="2">
        <v>3150</v>
      </c>
      <c r="N2290" s="3" t="s">
        <v>227</v>
      </c>
      <c r="O2290" s="9" t="s">
        <v>45</v>
      </c>
      <c r="P2290" s="2">
        <f>+Precio_diario_frutas[[#This Row],[Precio promedio ponderado]]/Q2290</f>
        <v>210</v>
      </c>
      <c r="Q2290" s="2">
        <f>+VLOOKUP(Precio_diario_frutas[[#This Row],[Unidad de comercialización]],Codigos_kg[],2,0)</f>
        <v>15</v>
      </c>
    </row>
    <row r="2291" spans="1:17" x14ac:dyDescent="0.35">
      <c r="A2291" s="8" t="s">
        <v>170</v>
      </c>
      <c r="B2291" s="3" t="str">
        <f>+VLOOKUP(A2291,Codigos_mercados_mayoristas[],2,0)</f>
        <v>Coquimbo</v>
      </c>
      <c r="C2291" s="4">
        <v>44155</v>
      </c>
      <c r="D2291" s="3">
        <f>+VLOOKUP(A2291,Codigos_mercados_mayoristas[],3,0)</f>
        <v>4</v>
      </c>
      <c r="E2291" s="3"/>
      <c r="F2291" s="3" t="str">
        <f>+VLOOKUP(G2291,Codigos_class_frutas[],2,0)</f>
        <v>Oleaginosos</v>
      </c>
      <c r="G2291" s="3" t="s">
        <v>225</v>
      </c>
      <c r="H2291" s="3" t="s">
        <v>226</v>
      </c>
      <c r="I2291" s="3" t="s">
        <v>13</v>
      </c>
      <c r="J2291" s="2">
        <v>248</v>
      </c>
      <c r="K2291" s="2">
        <v>2900</v>
      </c>
      <c r="L2291" s="2">
        <v>2800</v>
      </c>
      <c r="M2291" s="2">
        <v>2852</v>
      </c>
      <c r="N2291" s="3" t="s">
        <v>227</v>
      </c>
      <c r="O2291" s="9" t="s">
        <v>45</v>
      </c>
      <c r="P2291" s="2">
        <f>+Precio_diario_frutas[[#This Row],[Precio promedio ponderado]]/Q2291</f>
        <v>190.13333333333333</v>
      </c>
      <c r="Q2291" s="2">
        <f>+VLOOKUP(Precio_diario_frutas[[#This Row],[Unidad de comercialización]],Codigos_kg[],2,0)</f>
        <v>15</v>
      </c>
    </row>
    <row r="2292" spans="1:17" x14ac:dyDescent="0.35">
      <c r="A2292" s="8" t="s">
        <v>170</v>
      </c>
      <c r="B2292" s="3" t="str">
        <f>+VLOOKUP(A2292,Codigos_mercados_mayoristas[],2,0)</f>
        <v>Coquimbo</v>
      </c>
      <c r="C2292" s="4">
        <v>44155</v>
      </c>
      <c r="D2292" s="3">
        <f>+VLOOKUP(A2292,Codigos_mercados_mayoristas[],3,0)</f>
        <v>4</v>
      </c>
      <c r="E2292" s="3"/>
      <c r="F2292" s="3" t="str">
        <f>+VLOOKUP(G2292,Codigos_class_frutas[],2,0)</f>
        <v>Tropicales y subtropicales</v>
      </c>
      <c r="G2292" s="3" t="s">
        <v>198</v>
      </c>
      <c r="H2292" s="3" t="s">
        <v>246</v>
      </c>
      <c r="I2292" s="3" t="s">
        <v>200</v>
      </c>
      <c r="J2292" s="2">
        <v>216</v>
      </c>
      <c r="K2292" s="2">
        <v>24000</v>
      </c>
      <c r="L2292" s="2">
        <v>23500</v>
      </c>
      <c r="M2292" s="2">
        <v>23750</v>
      </c>
      <c r="N2292" s="3" t="s">
        <v>88</v>
      </c>
      <c r="O2292" s="9" t="s">
        <v>206</v>
      </c>
      <c r="P2292" s="2">
        <f>+Precio_diario_frutas[[#This Row],[Precio promedio ponderado]]/Q2292</f>
        <v>2375</v>
      </c>
      <c r="Q2292" s="2">
        <f>+VLOOKUP(Precio_diario_frutas[[#This Row],[Unidad de comercialización]],Codigos_kg[],2,0)</f>
        <v>10</v>
      </c>
    </row>
    <row r="2293" spans="1:17" x14ac:dyDescent="0.35">
      <c r="A2293" s="8" t="s">
        <v>170</v>
      </c>
      <c r="B2293" s="3" t="str">
        <f>+VLOOKUP(A2293,Codigos_mercados_mayoristas[],2,0)</f>
        <v>Coquimbo</v>
      </c>
      <c r="C2293" s="4">
        <v>44155</v>
      </c>
      <c r="D2293" s="3">
        <f>+VLOOKUP(A2293,Codigos_mercados_mayoristas[],3,0)</f>
        <v>4</v>
      </c>
      <c r="E2293" s="3"/>
      <c r="F2293" s="3" t="str">
        <f>+VLOOKUP(G2293,Codigos_class_frutas[],2,0)</f>
        <v>Tropicales y subtropicales</v>
      </c>
      <c r="G2293" s="3" t="s">
        <v>198</v>
      </c>
      <c r="H2293" s="3" t="s">
        <v>246</v>
      </c>
      <c r="I2293" s="3" t="s">
        <v>19</v>
      </c>
      <c r="J2293" s="2">
        <v>216</v>
      </c>
      <c r="K2293" s="2">
        <v>24000</v>
      </c>
      <c r="L2293" s="2">
        <v>23500</v>
      </c>
      <c r="M2293" s="2">
        <v>23750</v>
      </c>
      <c r="N2293" s="3" t="s">
        <v>25</v>
      </c>
      <c r="O2293" s="9" t="s">
        <v>206</v>
      </c>
      <c r="P2293" s="2">
        <f>+Precio_diario_frutas[[#This Row],[Precio promedio ponderado]]/Q2293</f>
        <v>1979.1666666666667</v>
      </c>
      <c r="Q2293" s="2">
        <f>+VLOOKUP(Precio_diario_frutas[[#This Row],[Unidad de comercialización]],Codigos_kg[],2,0)</f>
        <v>12</v>
      </c>
    </row>
    <row r="2294" spans="1:17" x14ac:dyDescent="0.35">
      <c r="A2294" s="8" t="s">
        <v>170</v>
      </c>
      <c r="B2294" s="3" t="str">
        <f>+VLOOKUP(A2294,Codigos_mercados_mayoristas[],2,0)</f>
        <v>Coquimbo</v>
      </c>
      <c r="C2294" s="4">
        <v>44155</v>
      </c>
      <c r="D2294" s="3">
        <f>+VLOOKUP(A2294,Codigos_mercados_mayoristas[],3,0)</f>
        <v>4</v>
      </c>
      <c r="E2294" s="3"/>
      <c r="F2294" s="3" t="str">
        <f>+VLOOKUP(G2294,Codigos_class_frutas[],2,0)</f>
        <v>Tropicales y subtropicales</v>
      </c>
      <c r="G2294" s="3" t="s">
        <v>198</v>
      </c>
      <c r="H2294" s="3" t="s">
        <v>246</v>
      </c>
      <c r="I2294" s="3" t="s">
        <v>13</v>
      </c>
      <c r="J2294" s="2">
        <v>216</v>
      </c>
      <c r="K2294" s="2">
        <v>24000</v>
      </c>
      <c r="L2294" s="2">
        <v>23500</v>
      </c>
      <c r="M2294" s="2">
        <v>23750</v>
      </c>
      <c r="N2294" s="3" t="s">
        <v>202</v>
      </c>
      <c r="O2294" s="9" t="s">
        <v>206</v>
      </c>
      <c r="P2294" s="2">
        <f>+Precio_diario_frutas[[#This Row],[Precio promedio ponderado]]/Q2294</f>
        <v>1696.4285714285713</v>
      </c>
      <c r="Q2294" s="2">
        <f>+VLOOKUP(Precio_diario_frutas[[#This Row],[Unidad de comercialización]],Codigos_kg[],2,0)</f>
        <v>14</v>
      </c>
    </row>
    <row r="2295" spans="1:17" x14ac:dyDescent="0.35">
      <c r="A2295" s="8" t="s">
        <v>170</v>
      </c>
      <c r="B2295" s="3" t="str">
        <f>+VLOOKUP(A2295,Codigos_mercados_mayoristas[],2,0)</f>
        <v>Coquimbo</v>
      </c>
      <c r="C2295" s="4">
        <v>44155</v>
      </c>
      <c r="D2295" s="3">
        <f>+VLOOKUP(A2295,Codigos_mercados_mayoristas[],3,0)</f>
        <v>4</v>
      </c>
      <c r="E2295" s="3"/>
      <c r="F2295" s="3" t="str">
        <f>+VLOOKUP(G2295,Codigos_class_frutas[],2,0)</f>
        <v>Tropicales y subtropicales</v>
      </c>
      <c r="G2295" s="3" t="s">
        <v>204</v>
      </c>
      <c r="H2295" s="3" t="s">
        <v>12</v>
      </c>
      <c r="I2295" s="3" t="s">
        <v>205</v>
      </c>
      <c r="J2295" s="2">
        <v>80</v>
      </c>
      <c r="K2295" s="2">
        <v>19000</v>
      </c>
      <c r="L2295" s="2">
        <v>19000</v>
      </c>
      <c r="M2295" s="2">
        <v>19000</v>
      </c>
      <c r="N2295" s="3" t="s">
        <v>147</v>
      </c>
      <c r="O2295" s="9" t="s">
        <v>206</v>
      </c>
      <c r="P2295" s="2">
        <f>+Precio_diario_frutas[[#This Row],[Precio promedio ponderado]]/Q2295</f>
        <v>950</v>
      </c>
      <c r="Q2295" s="2">
        <f>+VLOOKUP(Precio_diario_frutas[[#This Row],[Unidad de comercialización]],Codigos_kg[],2,0)</f>
        <v>20</v>
      </c>
    </row>
    <row r="2296" spans="1:17" x14ac:dyDescent="0.35">
      <c r="A2296" s="8" t="s">
        <v>170</v>
      </c>
      <c r="B2296" s="3" t="str">
        <f>+VLOOKUP(A2296,Codigos_mercados_mayoristas[],2,0)</f>
        <v>Coquimbo</v>
      </c>
      <c r="C2296" s="4">
        <v>44155</v>
      </c>
      <c r="D2296" s="3">
        <f>+VLOOKUP(A2296,Codigos_mercados_mayoristas[],3,0)</f>
        <v>4</v>
      </c>
      <c r="E2296" s="3"/>
      <c r="F2296" s="3" t="str">
        <f>+VLOOKUP(G2296,Codigos_class_frutas[],2,0)</f>
        <v>Tropicales y subtropicales</v>
      </c>
      <c r="G2296" s="3" t="s">
        <v>204</v>
      </c>
      <c r="H2296" s="3" t="s">
        <v>12</v>
      </c>
      <c r="I2296" s="3" t="s">
        <v>275</v>
      </c>
      <c r="J2296" s="2">
        <v>120</v>
      </c>
      <c r="K2296" s="2">
        <v>20500</v>
      </c>
      <c r="L2296" s="2">
        <v>20500</v>
      </c>
      <c r="M2296" s="2">
        <v>20500</v>
      </c>
      <c r="N2296" s="3" t="s">
        <v>147</v>
      </c>
      <c r="O2296" s="9" t="s">
        <v>206</v>
      </c>
      <c r="P2296" s="2">
        <f>+Precio_diario_frutas[[#This Row],[Precio promedio ponderado]]/Q2296</f>
        <v>1025</v>
      </c>
      <c r="Q2296" s="2">
        <f>+VLOOKUP(Precio_diario_frutas[[#This Row],[Unidad de comercialización]],Codigos_kg[],2,0)</f>
        <v>20</v>
      </c>
    </row>
    <row r="2297" spans="1:17" x14ac:dyDescent="0.35">
      <c r="A2297" s="8" t="s">
        <v>170</v>
      </c>
      <c r="B2297" s="11" t="str">
        <f>+VLOOKUP(A2297,Codigos_mercados_mayoristas[],2,0)</f>
        <v>Coquimbo</v>
      </c>
      <c r="C2297" s="4">
        <v>44155</v>
      </c>
      <c r="D2297" s="11">
        <f>+VLOOKUP(A2297,Codigos_mercados_mayoristas[],3,0)</f>
        <v>4</v>
      </c>
      <c r="E2297" s="11"/>
      <c r="F2297" s="11" t="str">
        <f>+VLOOKUP(G2297,Codigos_class_frutas[],2,0)</f>
        <v>Tropicales y subtropicales</v>
      </c>
      <c r="G2297" s="11" t="s">
        <v>204</v>
      </c>
      <c r="H2297" s="11" t="s">
        <v>12</v>
      </c>
      <c r="I2297" s="11" t="s">
        <v>255</v>
      </c>
      <c r="J2297" s="13">
        <v>120</v>
      </c>
      <c r="K2297" s="13">
        <v>21000</v>
      </c>
      <c r="L2297" s="13">
        <v>21000</v>
      </c>
      <c r="M2297" s="13">
        <v>21000</v>
      </c>
      <c r="N2297" s="11" t="s">
        <v>147</v>
      </c>
      <c r="O2297" s="14" t="s">
        <v>206</v>
      </c>
      <c r="P2297" s="2">
        <f>+Precio_diario_frutas[[#This Row],[Precio promedio ponderado]]/Q2297</f>
        <v>1050</v>
      </c>
      <c r="Q2297" s="2">
        <f>+VLOOKUP(Precio_diario_frutas[[#This Row],[Unidad de comercialización]],Codigos_kg[],2,0)</f>
        <v>20</v>
      </c>
    </row>
    <row r="2298" spans="1:17" x14ac:dyDescent="0.35">
      <c r="A2298" s="8" t="s">
        <v>188</v>
      </c>
      <c r="B2298" s="3" t="str">
        <f>+VLOOKUP(A2298,Codigos_mercados_mayoristas[],2,0)</f>
        <v>Bíobío</v>
      </c>
      <c r="C2298" s="4">
        <v>44155</v>
      </c>
      <c r="D2298" s="3">
        <f>+VLOOKUP(A2298,Codigos_mercados_mayoristas[],3,0)</f>
        <v>8</v>
      </c>
      <c r="E2298" s="3"/>
      <c r="F2298" s="3" t="str">
        <f>+VLOOKUP(G2298,Codigos_class_frutas[],2,0)</f>
        <v>Frutos de hueso (carozo)</v>
      </c>
      <c r="G2298" s="3" t="s">
        <v>281</v>
      </c>
      <c r="H2298" s="3" t="s">
        <v>282</v>
      </c>
      <c r="I2298" s="3" t="s">
        <v>19</v>
      </c>
      <c r="J2298" s="2">
        <v>100</v>
      </c>
      <c r="K2298" s="2">
        <v>17000</v>
      </c>
      <c r="L2298" s="2">
        <v>16000</v>
      </c>
      <c r="M2298" s="2">
        <v>16500</v>
      </c>
      <c r="N2298" s="3" t="s">
        <v>37</v>
      </c>
      <c r="O2298" s="9" t="s">
        <v>252</v>
      </c>
      <c r="P2298" s="2">
        <f>+Precio_diario_frutas[[#This Row],[Precio promedio ponderado]]/Q2298</f>
        <v>1650</v>
      </c>
      <c r="Q2298" s="2">
        <f>+VLOOKUP(Precio_diario_frutas[[#This Row],[Unidad de comercialización]],Codigos_kg[],2,0)</f>
        <v>10</v>
      </c>
    </row>
    <row r="2299" spans="1:17" x14ac:dyDescent="0.35">
      <c r="A2299" s="8" t="s">
        <v>188</v>
      </c>
      <c r="B2299" s="3" t="str">
        <f>+VLOOKUP(A2299,Codigos_mercados_mayoristas[],2,0)</f>
        <v>Bíobío</v>
      </c>
      <c r="C2299" s="4">
        <v>44155</v>
      </c>
      <c r="D2299" s="3">
        <f>+VLOOKUP(A2299,Codigos_mercados_mayoristas[],3,0)</f>
        <v>8</v>
      </c>
      <c r="E2299" s="3"/>
      <c r="F2299" s="3" t="str">
        <f>+VLOOKUP(G2299,Codigos_class_frutas[],2,0)</f>
        <v>Frutos de hueso (carozo)</v>
      </c>
      <c r="G2299" s="3" t="s">
        <v>281</v>
      </c>
      <c r="H2299" s="3" t="s">
        <v>282</v>
      </c>
      <c r="I2299" s="3" t="s">
        <v>13</v>
      </c>
      <c r="J2299" s="2">
        <v>50</v>
      </c>
      <c r="K2299" s="2">
        <v>14000</v>
      </c>
      <c r="L2299" s="2">
        <v>14000</v>
      </c>
      <c r="M2299" s="2">
        <v>14000</v>
      </c>
      <c r="N2299" s="3" t="s">
        <v>37</v>
      </c>
      <c r="O2299" s="9" t="s">
        <v>252</v>
      </c>
      <c r="P2299" s="2">
        <f>+Precio_diario_frutas[[#This Row],[Precio promedio ponderado]]/Q2299</f>
        <v>1400</v>
      </c>
      <c r="Q2299" s="2">
        <f>+VLOOKUP(Precio_diario_frutas[[#This Row],[Unidad de comercialización]],Codigos_kg[],2,0)</f>
        <v>10</v>
      </c>
    </row>
    <row r="2300" spans="1:17" x14ac:dyDescent="0.35">
      <c r="A2300" s="8" t="s">
        <v>188</v>
      </c>
      <c r="B2300" s="3" t="str">
        <f>+VLOOKUP(A2300,Codigos_mercados_mayoristas[],2,0)</f>
        <v>Bíobío</v>
      </c>
      <c r="C2300" s="4">
        <v>44155</v>
      </c>
      <c r="D2300" s="3">
        <f>+VLOOKUP(A2300,Codigos_mercados_mayoristas[],3,0)</f>
        <v>8</v>
      </c>
      <c r="E2300" s="3"/>
      <c r="F2300" s="3" t="str">
        <f>+VLOOKUP(G2300,Codigos_class_frutas[],2,0)</f>
        <v>Berries</v>
      </c>
      <c r="G2300" s="3" t="s">
        <v>212</v>
      </c>
      <c r="H2300" s="3" t="s">
        <v>12</v>
      </c>
      <c r="I2300" s="3" t="s">
        <v>200</v>
      </c>
      <c r="J2300" s="2">
        <v>100</v>
      </c>
      <c r="K2300" s="2">
        <v>11000</v>
      </c>
      <c r="L2300" s="2">
        <v>11000</v>
      </c>
      <c r="M2300" s="2">
        <v>11000</v>
      </c>
      <c r="N2300" s="3" t="s">
        <v>213</v>
      </c>
      <c r="O2300" s="9" t="s">
        <v>155</v>
      </c>
      <c r="P2300" s="2">
        <f>+Precio_diario_frutas[[#This Row],[Precio promedio ponderado]]/Q2300</f>
        <v>1571.4285714285713</v>
      </c>
      <c r="Q2300" s="2">
        <f>+VLOOKUP(Precio_diario_frutas[[#This Row],[Unidad de comercialización]],Codigos_kg[],2,0)</f>
        <v>7</v>
      </c>
    </row>
    <row r="2301" spans="1:17" x14ac:dyDescent="0.35">
      <c r="A2301" s="8" t="s">
        <v>188</v>
      </c>
      <c r="B2301" s="3" t="str">
        <f>+VLOOKUP(A2301,Codigos_mercados_mayoristas[],2,0)</f>
        <v>Bíobío</v>
      </c>
      <c r="C2301" s="4">
        <v>44155</v>
      </c>
      <c r="D2301" s="3">
        <f>+VLOOKUP(A2301,Codigos_mercados_mayoristas[],3,0)</f>
        <v>8</v>
      </c>
      <c r="E2301" s="3"/>
      <c r="F2301" s="3" t="str">
        <f>+VLOOKUP(G2301,Codigos_class_frutas[],2,0)</f>
        <v>Berries</v>
      </c>
      <c r="G2301" s="3" t="s">
        <v>212</v>
      </c>
      <c r="H2301" s="3" t="s">
        <v>12</v>
      </c>
      <c r="I2301" s="3" t="s">
        <v>19</v>
      </c>
      <c r="J2301" s="2">
        <v>100</v>
      </c>
      <c r="K2301" s="2">
        <v>9000</v>
      </c>
      <c r="L2301" s="2">
        <v>9000</v>
      </c>
      <c r="M2301" s="2">
        <v>9000</v>
      </c>
      <c r="N2301" s="3" t="s">
        <v>213</v>
      </c>
      <c r="O2301" s="9" t="s">
        <v>155</v>
      </c>
      <c r="P2301" s="2">
        <f>+Precio_diario_frutas[[#This Row],[Precio promedio ponderado]]/Q2301</f>
        <v>1285.7142857142858</v>
      </c>
      <c r="Q2301" s="2">
        <f>+VLOOKUP(Precio_diario_frutas[[#This Row],[Unidad de comercialización]],Codigos_kg[],2,0)</f>
        <v>7</v>
      </c>
    </row>
    <row r="2302" spans="1:17" x14ac:dyDescent="0.35">
      <c r="A2302" s="8" t="s">
        <v>188</v>
      </c>
      <c r="B2302" s="3" t="str">
        <f>+VLOOKUP(A2302,Codigos_mercados_mayoristas[],2,0)</f>
        <v>Bíobío</v>
      </c>
      <c r="C2302" s="4">
        <v>44155</v>
      </c>
      <c r="D2302" s="3">
        <f>+VLOOKUP(A2302,Codigos_mercados_mayoristas[],3,0)</f>
        <v>8</v>
      </c>
      <c r="E2302" s="3"/>
      <c r="F2302" s="3" t="str">
        <f>+VLOOKUP(G2302,Codigos_class_frutas[],2,0)</f>
        <v>Berries</v>
      </c>
      <c r="G2302" s="3" t="s">
        <v>212</v>
      </c>
      <c r="H2302" s="3" t="s">
        <v>12</v>
      </c>
      <c r="I2302" s="3" t="s">
        <v>13</v>
      </c>
      <c r="J2302" s="2">
        <v>100</v>
      </c>
      <c r="K2302" s="2">
        <v>7000</v>
      </c>
      <c r="L2302" s="2">
        <v>7000</v>
      </c>
      <c r="M2302" s="2">
        <v>7000</v>
      </c>
      <c r="N2302" s="3" t="s">
        <v>213</v>
      </c>
      <c r="O2302" s="9" t="s">
        <v>155</v>
      </c>
      <c r="P2302" s="2">
        <f>+Precio_diario_frutas[[#This Row],[Precio promedio ponderado]]/Q2302</f>
        <v>1000</v>
      </c>
      <c r="Q2302" s="2">
        <f>+VLOOKUP(Precio_diario_frutas[[#This Row],[Unidad de comercialización]],Codigos_kg[],2,0)</f>
        <v>7</v>
      </c>
    </row>
    <row r="2303" spans="1:17" x14ac:dyDescent="0.35">
      <c r="A2303" s="8" t="s">
        <v>188</v>
      </c>
      <c r="B2303" s="3" t="str">
        <f>+VLOOKUP(A2303,Codigos_mercados_mayoristas[],2,0)</f>
        <v>Bíobío</v>
      </c>
      <c r="C2303" s="4">
        <v>44155</v>
      </c>
      <c r="D2303" s="3">
        <f>+VLOOKUP(A2303,Codigos_mercados_mayoristas[],3,0)</f>
        <v>8</v>
      </c>
      <c r="E2303" s="3"/>
      <c r="F2303" s="3" t="str">
        <f>+VLOOKUP(G2303,Codigos_class_frutas[],2,0)</f>
        <v>Cítricos</v>
      </c>
      <c r="G2303" s="3" t="s">
        <v>214</v>
      </c>
      <c r="H2303" s="3" t="s">
        <v>12</v>
      </c>
      <c r="I2303" s="3" t="s">
        <v>215</v>
      </c>
      <c r="J2303" s="2">
        <v>300</v>
      </c>
      <c r="K2303" s="2">
        <v>7000</v>
      </c>
      <c r="L2303" s="2">
        <v>7000</v>
      </c>
      <c r="M2303" s="2">
        <v>7000</v>
      </c>
      <c r="N2303" s="3" t="s">
        <v>122</v>
      </c>
      <c r="O2303" s="9" t="s">
        <v>155</v>
      </c>
      <c r="P2303" s="2">
        <f>+Precio_diario_frutas[[#This Row],[Precio promedio ponderado]]/Q2303</f>
        <v>437.5</v>
      </c>
      <c r="Q2303" s="2">
        <f>+VLOOKUP(Precio_diario_frutas[[#This Row],[Unidad de comercialización]],Codigos_kg[],2,0)</f>
        <v>16</v>
      </c>
    </row>
    <row r="2304" spans="1:17" x14ac:dyDescent="0.35">
      <c r="A2304" s="8" t="s">
        <v>188</v>
      </c>
      <c r="B2304" s="3" t="str">
        <f>+VLOOKUP(A2304,Codigos_mercados_mayoristas[],2,0)</f>
        <v>Bíobío</v>
      </c>
      <c r="C2304" s="4">
        <v>44155</v>
      </c>
      <c r="D2304" s="3">
        <f>+VLOOKUP(A2304,Codigos_mercados_mayoristas[],3,0)</f>
        <v>8</v>
      </c>
      <c r="E2304" s="3"/>
      <c r="F2304" s="3" t="str">
        <f>+VLOOKUP(G2304,Codigos_class_frutas[],2,0)</f>
        <v>Cítricos</v>
      </c>
      <c r="G2304" s="3" t="s">
        <v>214</v>
      </c>
      <c r="H2304" s="3" t="s">
        <v>12</v>
      </c>
      <c r="I2304" s="3" t="s">
        <v>216</v>
      </c>
      <c r="J2304" s="2">
        <v>200</v>
      </c>
      <c r="K2304" s="2">
        <v>6000</v>
      </c>
      <c r="L2304" s="2">
        <v>6000</v>
      </c>
      <c r="M2304" s="2">
        <v>6000</v>
      </c>
      <c r="N2304" s="3" t="s">
        <v>122</v>
      </c>
      <c r="O2304" s="9" t="s">
        <v>155</v>
      </c>
      <c r="P2304" s="2">
        <f>+Precio_diario_frutas[[#This Row],[Precio promedio ponderado]]/Q2304</f>
        <v>375</v>
      </c>
      <c r="Q2304" s="2">
        <f>+VLOOKUP(Precio_diario_frutas[[#This Row],[Unidad de comercialización]],Codigos_kg[],2,0)</f>
        <v>16</v>
      </c>
    </row>
    <row r="2305" spans="1:17" x14ac:dyDescent="0.35">
      <c r="A2305" s="8" t="s">
        <v>188</v>
      </c>
      <c r="B2305" s="3" t="str">
        <f>+VLOOKUP(A2305,Codigos_mercados_mayoristas[],2,0)</f>
        <v>Bíobío</v>
      </c>
      <c r="C2305" s="4">
        <v>44155</v>
      </c>
      <c r="D2305" s="3">
        <f>+VLOOKUP(A2305,Codigos_mercados_mayoristas[],3,0)</f>
        <v>8</v>
      </c>
      <c r="E2305" s="3"/>
      <c r="F2305" s="3" t="str">
        <f>+VLOOKUP(G2305,Codigos_class_frutas[],2,0)</f>
        <v>Frutos de pepita</v>
      </c>
      <c r="G2305" s="3" t="s">
        <v>231</v>
      </c>
      <c r="H2305" s="3" t="s">
        <v>232</v>
      </c>
      <c r="I2305" s="3" t="s">
        <v>19</v>
      </c>
      <c r="J2305" s="2">
        <v>100</v>
      </c>
      <c r="K2305" s="2">
        <v>11000</v>
      </c>
      <c r="L2305" s="2">
        <v>11000</v>
      </c>
      <c r="M2305" s="2">
        <v>11000</v>
      </c>
      <c r="N2305" s="3" t="s">
        <v>233</v>
      </c>
      <c r="O2305" s="9" t="s">
        <v>123</v>
      </c>
      <c r="P2305" s="2">
        <f>+Precio_diario_frutas[[#This Row],[Precio promedio ponderado]]/Q2305</f>
        <v>687.5</v>
      </c>
      <c r="Q2305" s="2">
        <f>+VLOOKUP(Precio_diario_frutas[[#This Row],[Unidad de comercialización]],Codigos_kg[],2,0)</f>
        <v>16</v>
      </c>
    </row>
    <row r="2306" spans="1:17" x14ac:dyDescent="0.35">
      <c r="A2306" s="8" t="s">
        <v>188</v>
      </c>
      <c r="B2306" s="3" t="str">
        <f>+VLOOKUP(A2306,Codigos_mercados_mayoristas[],2,0)</f>
        <v>Bíobío</v>
      </c>
      <c r="C2306" s="4">
        <v>44155</v>
      </c>
      <c r="D2306" s="3">
        <f>+VLOOKUP(A2306,Codigos_mercados_mayoristas[],3,0)</f>
        <v>8</v>
      </c>
      <c r="E2306" s="3"/>
      <c r="F2306" s="3" t="str">
        <f>+VLOOKUP(G2306,Codigos_class_frutas[],2,0)</f>
        <v>Frutos de pepita</v>
      </c>
      <c r="G2306" s="3" t="s">
        <v>231</v>
      </c>
      <c r="H2306" s="3" t="s">
        <v>232</v>
      </c>
      <c r="I2306" s="3" t="s">
        <v>13</v>
      </c>
      <c r="J2306" s="2">
        <v>100</v>
      </c>
      <c r="K2306" s="2">
        <v>9000</v>
      </c>
      <c r="L2306" s="2">
        <v>9000</v>
      </c>
      <c r="M2306" s="2">
        <v>9000</v>
      </c>
      <c r="N2306" s="3" t="s">
        <v>233</v>
      </c>
      <c r="O2306" s="9" t="s">
        <v>123</v>
      </c>
      <c r="P2306" s="2">
        <f>+Precio_diario_frutas[[#This Row],[Precio promedio ponderado]]/Q2306</f>
        <v>562.5</v>
      </c>
      <c r="Q2306" s="2">
        <f>+VLOOKUP(Precio_diario_frutas[[#This Row],[Unidad de comercialización]],Codigos_kg[],2,0)</f>
        <v>16</v>
      </c>
    </row>
    <row r="2307" spans="1:17" x14ac:dyDescent="0.35">
      <c r="A2307" s="8" t="s">
        <v>188</v>
      </c>
      <c r="B2307" s="3" t="str">
        <f>+VLOOKUP(A2307,Codigos_mercados_mayoristas[],2,0)</f>
        <v>Bíobío</v>
      </c>
      <c r="C2307" s="4">
        <v>44155</v>
      </c>
      <c r="D2307" s="3">
        <f>+VLOOKUP(A2307,Codigos_mercados_mayoristas[],3,0)</f>
        <v>8</v>
      </c>
      <c r="E2307" s="3"/>
      <c r="F2307" s="3" t="str">
        <f>+VLOOKUP(G2307,Codigos_class_frutas[],2,0)</f>
        <v>Frutos de pepita</v>
      </c>
      <c r="G2307" s="3" t="s">
        <v>231</v>
      </c>
      <c r="H2307" s="3" t="s">
        <v>236</v>
      </c>
      <c r="I2307" s="3" t="s">
        <v>19</v>
      </c>
      <c r="J2307" s="2">
        <v>100</v>
      </c>
      <c r="K2307" s="2">
        <v>11000</v>
      </c>
      <c r="L2307" s="2">
        <v>11000</v>
      </c>
      <c r="M2307" s="2">
        <v>11000</v>
      </c>
      <c r="N2307" s="3" t="s">
        <v>233</v>
      </c>
      <c r="O2307" s="9" t="s">
        <v>123</v>
      </c>
      <c r="P2307" s="2">
        <f>+Precio_diario_frutas[[#This Row],[Precio promedio ponderado]]/Q2307</f>
        <v>687.5</v>
      </c>
      <c r="Q2307" s="2">
        <f>+VLOOKUP(Precio_diario_frutas[[#This Row],[Unidad de comercialización]],Codigos_kg[],2,0)</f>
        <v>16</v>
      </c>
    </row>
    <row r="2308" spans="1:17" x14ac:dyDescent="0.35">
      <c r="A2308" s="8" t="s">
        <v>188</v>
      </c>
      <c r="B2308" s="3" t="str">
        <f>+VLOOKUP(A2308,Codigos_mercados_mayoristas[],2,0)</f>
        <v>Bíobío</v>
      </c>
      <c r="C2308" s="4">
        <v>44155</v>
      </c>
      <c r="D2308" s="3">
        <f>+VLOOKUP(A2308,Codigos_mercados_mayoristas[],3,0)</f>
        <v>8</v>
      </c>
      <c r="E2308" s="3"/>
      <c r="F2308" s="3" t="str">
        <f>+VLOOKUP(G2308,Codigos_class_frutas[],2,0)</f>
        <v>Frutos de pepita</v>
      </c>
      <c r="G2308" s="3" t="s">
        <v>231</v>
      </c>
      <c r="H2308" s="3" t="s">
        <v>236</v>
      </c>
      <c r="I2308" s="3" t="s">
        <v>13</v>
      </c>
      <c r="J2308" s="2">
        <v>100</v>
      </c>
      <c r="K2308" s="2">
        <v>9000</v>
      </c>
      <c r="L2308" s="2">
        <v>9000</v>
      </c>
      <c r="M2308" s="2">
        <v>9000</v>
      </c>
      <c r="N2308" s="3" t="s">
        <v>233</v>
      </c>
      <c r="O2308" s="9" t="s">
        <v>123</v>
      </c>
      <c r="P2308" s="2">
        <f>+Precio_diario_frutas[[#This Row],[Precio promedio ponderado]]/Q2308</f>
        <v>562.5</v>
      </c>
      <c r="Q2308" s="2">
        <f>+VLOOKUP(Precio_diario_frutas[[#This Row],[Unidad de comercialización]],Codigos_kg[],2,0)</f>
        <v>16</v>
      </c>
    </row>
    <row r="2309" spans="1:17" x14ac:dyDescent="0.35">
      <c r="A2309" s="8" t="s">
        <v>188</v>
      </c>
      <c r="B2309" s="3" t="str">
        <f>+VLOOKUP(A2309,Codigos_mercados_mayoristas[],2,0)</f>
        <v>Bíobío</v>
      </c>
      <c r="C2309" s="4">
        <v>44155</v>
      </c>
      <c r="D2309" s="3">
        <f>+VLOOKUP(A2309,Codigos_mercados_mayoristas[],3,0)</f>
        <v>8</v>
      </c>
      <c r="E2309" s="3"/>
      <c r="F2309" s="3" t="str">
        <f>+VLOOKUP(G2309,Codigos_class_frutas[],2,0)</f>
        <v>Frutos de pepita</v>
      </c>
      <c r="G2309" s="3" t="s">
        <v>231</v>
      </c>
      <c r="H2309" s="3" t="s">
        <v>237</v>
      </c>
      <c r="I2309" s="3" t="s">
        <v>19</v>
      </c>
      <c r="J2309" s="2">
        <v>100</v>
      </c>
      <c r="K2309" s="2">
        <v>11000</v>
      </c>
      <c r="L2309" s="2">
        <v>11000</v>
      </c>
      <c r="M2309" s="2">
        <v>11000</v>
      </c>
      <c r="N2309" s="3" t="s">
        <v>233</v>
      </c>
      <c r="O2309" s="9" t="s">
        <v>123</v>
      </c>
      <c r="P2309" s="2">
        <f>+Precio_diario_frutas[[#This Row],[Precio promedio ponderado]]/Q2309</f>
        <v>687.5</v>
      </c>
      <c r="Q2309" s="2">
        <f>+VLOOKUP(Precio_diario_frutas[[#This Row],[Unidad de comercialización]],Codigos_kg[],2,0)</f>
        <v>16</v>
      </c>
    </row>
    <row r="2310" spans="1:17" x14ac:dyDescent="0.35">
      <c r="A2310" s="8" t="s">
        <v>188</v>
      </c>
      <c r="B2310" s="3" t="str">
        <f>+VLOOKUP(A2310,Codigos_mercados_mayoristas[],2,0)</f>
        <v>Bíobío</v>
      </c>
      <c r="C2310" s="4">
        <v>44155</v>
      </c>
      <c r="D2310" s="3">
        <f>+VLOOKUP(A2310,Codigos_mercados_mayoristas[],3,0)</f>
        <v>8</v>
      </c>
      <c r="E2310" s="3"/>
      <c r="F2310" s="3" t="str">
        <f>+VLOOKUP(G2310,Codigos_class_frutas[],2,0)</f>
        <v>Frutos de pepita</v>
      </c>
      <c r="G2310" s="3" t="s">
        <v>231</v>
      </c>
      <c r="H2310" s="3" t="s">
        <v>237</v>
      </c>
      <c r="I2310" s="3" t="s">
        <v>13</v>
      </c>
      <c r="J2310" s="2">
        <v>100</v>
      </c>
      <c r="K2310" s="2">
        <v>9000</v>
      </c>
      <c r="L2310" s="2">
        <v>9000</v>
      </c>
      <c r="M2310" s="2">
        <v>9000</v>
      </c>
      <c r="N2310" s="3" t="s">
        <v>233</v>
      </c>
      <c r="O2310" s="9" t="s">
        <v>123</v>
      </c>
      <c r="P2310" s="2">
        <f>+Precio_diario_frutas[[#This Row],[Precio promedio ponderado]]/Q2310</f>
        <v>562.5</v>
      </c>
      <c r="Q2310" s="2">
        <f>+VLOOKUP(Precio_diario_frutas[[#This Row],[Unidad de comercialización]],Codigos_kg[],2,0)</f>
        <v>16</v>
      </c>
    </row>
    <row r="2311" spans="1:17" x14ac:dyDescent="0.35">
      <c r="A2311" s="8" t="s">
        <v>188</v>
      </c>
      <c r="B2311" s="3" t="str">
        <f>+VLOOKUP(A2311,Codigos_mercados_mayoristas[],2,0)</f>
        <v>Bíobío</v>
      </c>
      <c r="C2311" s="4">
        <v>44155</v>
      </c>
      <c r="D2311" s="3">
        <f>+VLOOKUP(A2311,Codigos_mercados_mayoristas[],3,0)</f>
        <v>8</v>
      </c>
      <c r="E2311" s="3"/>
      <c r="F2311" s="3" t="str">
        <f>+VLOOKUP(G2311,Codigos_class_frutas[],2,0)</f>
        <v>Cítricos</v>
      </c>
      <c r="G2311" s="3" t="s">
        <v>221</v>
      </c>
      <c r="H2311" s="3" t="s">
        <v>263</v>
      </c>
      <c r="I2311" s="3" t="s">
        <v>19</v>
      </c>
      <c r="J2311" s="2">
        <v>200</v>
      </c>
      <c r="K2311" s="2">
        <v>14000</v>
      </c>
      <c r="L2311" s="2">
        <v>13000</v>
      </c>
      <c r="M2311" s="2">
        <v>13500</v>
      </c>
      <c r="N2311" s="3" t="s">
        <v>251</v>
      </c>
      <c r="O2311" s="9" t="s">
        <v>123</v>
      </c>
      <c r="P2311" s="2">
        <f>+Precio_diario_frutas[[#This Row],[Precio promedio ponderado]]/Q2311</f>
        <v>900</v>
      </c>
      <c r="Q2311" s="2">
        <f>+VLOOKUP(Precio_diario_frutas[[#This Row],[Unidad de comercialización]],Codigos_kg[],2,0)</f>
        <v>15</v>
      </c>
    </row>
    <row r="2312" spans="1:17" x14ac:dyDescent="0.35">
      <c r="A2312" s="8" t="s">
        <v>188</v>
      </c>
      <c r="B2312" s="3" t="str">
        <f>+VLOOKUP(A2312,Codigos_mercados_mayoristas[],2,0)</f>
        <v>Bíobío</v>
      </c>
      <c r="C2312" s="4">
        <v>44155</v>
      </c>
      <c r="D2312" s="3">
        <f>+VLOOKUP(A2312,Codigos_mercados_mayoristas[],3,0)</f>
        <v>8</v>
      </c>
      <c r="E2312" s="3"/>
      <c r="F2312" s="3" t="str">
        <f>+VLOOKUP(G2312,Codigos_class_frutas[],2,0)</f>
        <v>Cítricos</v>
      </c>
      <c r="G2312" s="3" t="s">
        <v>221</v>
      </c>
      <c r="H2312" s="3" t="s">
        <v>263</v>
      </c>
      <c r="I2312" s="3" t="s">
        <v>13</v>
      </c>
      <c r="J2312" s="2">
        <v>100</v>
      </c>
      <c r="K2312" s="2">
        <v>11000</v>
      </c>
      <c r="L2312" s="2">
        <v>11000</v>
      </c>
      <c r="M2312" s="2">
        <v>11000</v>
      </c>
      <c r="N2312" s="3" t="s">
        <v>251</v>
      </c>
      <c r="O2312" s="9" t="s">
        <v>123</v>
      </c>
      <c r="P2312" s="2">
        <f>+Precio_diario_frutas[[#This Row],[Precio promedio ponderado]]/Q2312</f>
        <v>733.33333333333337</v>
      </c>
      <c r="Q2312" s="2">
        <f>+VLOOKUP(Precio_diario_frutas[[#This Row],[Unidad de comercialización]],Codigos_kg[],2,0)</f>
        <v>15</v>
      </c>
    </row>
    <row r="2313" spans="1:17" x14ac:dyDescent="0.35">
      <c r="A2313" s="8" t="s">
        <v>188</v>
      </c>
      <c r="B2313" s="3" t="str">
        <f>+VLOOKUP(A2313,Codigos_mercados_mayoristas[],2,0)</f>
        <v>Bíobío</v>
      </c>
      <c r="C2313" s="4">
        <v>44155</v>
      </c>
      <c r="D2313" s="3">
        <f>+VLOOKUP(A2313,Codigos_mercados_mayoristas[],3,0)</f>
        <v>8</v>
      </c>
      <c r="E2313" s="3"/>
      <c r="F2313" s="3" t="str">
        <f>+VLOOKUP(G2313,Codigos_class_frutas[],2,0)</f>
        <v>Oleaginosos</v>
      </c>
      <c r="G2313" s="3" t="s">
        <v>225</v>
      </c>
      <c r="H2313" s="3" t="s">
        <v>226</v>
      </c>
      <c r="I2313" s="3" t="s">
        <v>19</v>
      </c>
      <c r="J2313" s="2">
        <v>100</v>
      </c>
      <c r="K2313" s="2">
        <v>3400</v>
      </c>
      <c r="L2313" s="2">
        <v>3400</v>
      </c>
      <c r="M2313" s="2">
        <v>3400</v>
      </c>
      <c r="N2313" s="3" t="s">
        <v>227</v>
      </c>
      <c r="O2313" s="9" t="s">
        <v>63</v>
      </c>
      <c r="P2313" s="2">
        <f>+Precio_diario_frutas[[#This Row],[Precio promedio ponderado]]/Q2313</f>
        <v>226.66666666666666</v>
      </c>
      <c r="Q2313" s="2">
        <f>+VLOOKUP(Precio_diario_frutas[[#This Row],[Unidad de comercialización]],Codigos_kg[],2,0)</f>
        <v>15</v>
      </c>
    </row>
    <row r="2314" spans="1:17" x14ac:dyDescent="0.35">
      <c r="A2314" s="8" t="s">
        <v>188</v>
      </c>
      <c r="B2314" s="3" t="str">
        <f>+VLOOKUP(A2314,Codigos_mercados_mayoristas[],2,0)</f>
        <v>Bíobío</v>
      </c>
      <c r="C2314" s="4">
        <v>44155</v>
      </c>
      <c r="D2314" s="3">
        <f>+VLOOKUP(A2314,Codigos_mercados_mayoristas[],3,0)</f>
        <v>8</v>
      </c>
      <c r="E2314" s="3"/>
      <c r="F2314" s="3" t="str">
        <f>+VLOOKUP(G2314,Codigos_class_frutas[],2,0)</f>
        <v>Oleaginosos</v>
      </c>
      <c r="G2314" s="3" t="s">
        <v>225</v>
      </c>
      <c r="H2314" s="3" t="s">
        <v>226</v>
      </c>
      <c r="I2314" s="3" t="s">
        <v>13</v>
      </c>
      <c r="J2314" s="2">
        <v>100</v>
      </c>
      <c r="K2314" s="2">
        <v>3100</v>
      </c>
      <c r="L2314" s="2">
        <v>3100</v>
      </c>
      <c r="M2314" s="2">
        <v>3100</v>
      </c>
      <c r="N2314" s="3" t="s">
        <v>227</v>
      </c>
      <c r="O2314" s="9" t="s">
        <v>63</v>
      </c>
      <c r="P2314" s="2">
        <f>+Precio_diario_frutas[[#This Row],[Precio promedio ponderado]]/Q2314</f>
        <v>206.66666666666666</v>
      </c>
      <c r="Q2314" s="2">
        <f>+VLOOKUP(Precio_diario_frutas[[#This Row],[Unidad de comercialización]],Codigos_kg[],2,0)</f>
        <v>15</v>
      </c>
    </row>
    <row r="2315" spans="1:17" x14ac:dyDescent="0.35">
      <c r="A2315" s="8" t="s">
        <v>188</v>
      </c>
      <c r="B2315" s="3" t="str">
        <f>+VLOOKUP(A2315,Codigos_mercados_mayoristas[],2,0)</f>
        <v>Bíobío</v>
      </c>
      <c r="C2315" s="4">
        <v>44155</v>
      </c>
      <c r="D2315" s="3">
        <f>+VLOOKUP(A2315,Codigos_mercados_mayoristas[],3,0)</f>
        <v>8</v>
      </c>
      <c r="E2315" s="3"/>
      <c r="F2315" s="3" t="str">
        <f>+VLOOKUP(G2315,Codigos_class_frutas[],2,0)</f>
        <v>Oleaginosos</v>
      </c>
      <c r="G2315" s="3" t="s">
        <v>225</v>
      </c>
      <c r="H2315" s="3" t="s">
        <v>226</v>
      </c>
      <c r="I2315" s="3" t="s">
        <v>16</v>
      </c>
      <c r="J2315" s="2">
        <v>100</v>
      </c>
      <c r="K2315" s="2">
        <v>2700</v>
      </c>
      <c r="L2315" s="2">
        <v>2700</v>
      </c>
      <c r="M2315" s="2">
        <v>2700</v>
      </c>
      <c r="N2315" s="3" t="s">
        <v>227</v>
      </c>
      <c r="O2315" s="9" t="s">
        <v>63</v>
      </c>
      <c r="P2315" s="2">
        <f>+Precio_diario_frutas[[#This Row],[Precio promedio ponderado]]/Q2315</f>
        <v>180</v>
      </c>
      <c r="Q2315" s="2">
        <f>+VLOOKUP(Precio_diario_frutas[[#This Row],[Unidad de comercialización]],Codigos_kg[],2,0)</f>
        <v>15</v>
      </c>
    </row>
    <row r="2316" spans="1:17" x14ac:dyDescent="0.35">
      <c r="A2316" s="8" t="s">
        <v>188</v>
      </c>
      <c r="B2316" s="3" t="str">
        <f>+VLOOKUP(A2316,Codigos_mercados_mayoristas[],2,0)</f>
        <v>Bíobío</v>
      </c>
      <c r="C2316" s="4">
        <v>44155</v>
      </c>
      <c r="D2316" s="3">
        <f>+VLOOKUP(A2316,Codigos_mercados_mayoristas[],3,0)</f>
        <v>8</v>
      </c>
      <c r="E2316" s="3"/>
      <c r="F2316" s="3" t="str">
        <f>+VLOOKUP(G2316,Codigos_class_frutas[],2,0)</f>
        <v>Frutos de pepita</v>
      </c>
      <c r="G2316" s="3" t="s">
        <v>242</v>
      </c>
      <c r="H2316" s="3" t="s">
        <v>243</v>
      </c>
      <c r="I2316" s="3" t="s">
        <v>19</v>
      </c>
      <c r="J2316" s="2">
        <v>100</v>
      </c>
      <c r="K2316" s="2">
        <v>12000</v>
      </c>
      <c r="L2316" s="2">
        <v>12000</v>
      </c>
      <c r="M2316" s="2">
        <v>12000</v>
      </c>
      <c r="N2316" s="3" t="s">
        <v>233</v>
      </c>
      <c r="O2316" s="9" t="s">
        <v>123</v>
      </c>
      <c r="P2316" s="2">
        <f>+Precio_diario_frutas[[#This Row],[Precio promedio ponderado]]/Q2316</f>
        <v>750</v>
      </c>
      <c r="Q2316" s="2">
        <f>+VLOOKUP(Precio_diario_frutas[[#This Row],[Unidad de comercialización]],Codigos_kg[],2,0)</f>
        <v>16</v>
      </c>
    </row>
    <row r="2317" spans="1:17" x14ac:dyDescent="0.35">
      <c r="A2317" s="8" t="s">
        <v>188</v>
      </c>
      <c r="B2317" s="3" t="str">
        <f>+VLOOKUP(A2317,Codigos_mercados_mayoristas[],2,0)</f>
        <v>Bíobío</v>
      </c>
      <c r="C2317" s="4">
        <v>44155</v>
      </c>
      <c r="D2317" s="3">
        <f>+VLOOKUP(A2317,Codigos_mercados_mayoristas[],3,0)</f>
        <v>8</v>
      </c>
      <c r="E2317" s="3"/>
      <c r="F2317" s="3" t="str">
        <f>+VLOOKUP(G2317,Codigos_class_frutas[],2,0)</f>
        <v>Frutos de pepita</v>
      </c>
      <c r="G2317" s="3" t="s">
        <v>242</v>
      </c>
      <c r="H2317" s="3" t="s">
        <v>243</v>
      </c>
      <c r="I2317" s="3" t="s">
        <v>13</v>
      </c>
      <c r="J2317" s="2">
        <v>100</v>
      </c>
      <c r="K2317" s="2">
        <v>10000</v>
      </c>
      <c r="L2317" s="2">
        <v>10000</v>
      </c>
      <c r="M2317" s="2">
        <v>10000</v>
      </c>
      <c r="N2317" s="3" t="s">
        <v>233</v>
      </c>
      <c r="O2317" s="9" t="s">
        <v>123</v>
      </c>
      <c r="P2317" s="2">
        <f>+Precio_diario_frutas[[#This Row],[Precio promedio ponderado]]/Q2317</f>
        <v>625</v>
      </c>
      <c r="Q2317" s="2">
        <f>+VLOOKUP(Precio_diario_frutas[[#This Row],[Unidad de comercialización]],Codigos_kg[],2,0)</f>
        <v>16</v>
      </c>
    </row>
    <row r="2318" spans="1:17" x14ac:dyDescent="0.35">
      <c r="A2318" s="8" t="s">
        <v>188</v>
      </c>
      <c r="B2318" s="3" t="str">
        <f>+VLOOKUP(A2318,Codigos_mercados_mayoristas[],2,0)</f>
        <v>Bíobío</v>
      </c>
      <c r="C2318" s="4">
        <v>44155</v>
      </c>
      <c r="D2318" s="3">
        <f>+VLOOKUP(A2318,Codigos_mercados_mayoristas[],3,0)</f>
        <v>8</v>
      </c>
      <c r="E2318" s="3"/>
      <c r="F2318" s="3" t="str">
        <f>+VLOOKUP(G2318,Codigos_class_frutas[],2,0)</f>
        <v>Tropicales y subtropicales</v>
      </c>
      <c r="G2318" s="3" t="s">
        <v>198</v>
      </c>
      <c r="H2318" s="3" t="s">
        <v>246</v>
      </c>
      <c r="I2318" s="3" t="s">
        <v>13</v>
      </c>
      <c r="J2318" s="2">
        <v>200</v>
      </c>
      <c r="K2318" s="2">
        <v>21000</v>
      </c>
      <c r="L2318" s="2">
        <v>20000</v>
      </c>
      <c r="M2318" s="2">
        <v>20500</v>
      </c>
      <c r="N2318" s="3" t="s">
        <v>202</v>
      </c>
      <c r="O2318" s="9" t="s">
        <v>206</v>
      </c>
      <c r="P2318" s="2">
        <f>+Precio_diario_frutas[[#This Row],[Precio promedio ponderado]]/Q2318</f>
        <v>1464.2857142857142</v>
      </c>
      <c r="Q2318" s="2">
        <f>+VLOOKUP(Precio_diario_frutas[[#This Row],[Unidad de comercialización]],Codigos_kg[],2,0)</f>
        <v>14</v>
      </c>
    </row>
    <row r="2319" spans="1:17" x14ac:dyDescent="0.35">
      <c r="A2319" s="8" t="s">
        <v>188</v>
      </c>
      <c r="B2319" s="3" t="str">
        <f>+VLOOKUP(A2319,Codigos_mercados_mayoristas[],2,0)</f>
        <v>Bíobío</v>
      </c>
      <c r="C2319" s="4">
        <v>44155</v>
      </c>
      <c r="D2319" s="3">
        <f>+VLOOKUP(A2319,Codigos_mercados_mayoristas[],3,0)</f>
        <v>8</v>
      </c>
      <c r="E2319" s="3"/>
      <c r="F2319" s="3" t="str">
        <f>+VLOOKUP(G2319,Codigos_class_frutas[],2,0)</f>
        <v>Tropicales y subtropicales</v>
      </c>
      <c r="G2319" s="3" t="s">
        <v>204</v>
      </c>
      <c r="H2319" s="3" t="s">
        <v>12</v>
      </c>
      <c r="I2319" s="3" t="s">
        <v>205</v>
      </c>
      <c r="J2319" s="2">
        <v>300</v>
      </c>
      <c r="K2319" s="2">
        <v>18000</v>
      </c>
      <c r="L2319" s="2">
        <v>18000</v>
      </c>
      <c r="M2319" s="2">
        <v>18000</v>
      </c>
      <c r="N2319" s="3" t="s">
        <v>147</v>
      </c>
      <c r="O2319" s="9" t="s">
        <v>206</v>
      </c>
      <c r="P2319" s="2">
        <f>+Precio_diario_frutas[[#This Row],[Precio promedio ponderado]]/Q2319</f>
        <v>900</v>
      </c>
      <c r="Q2319" s="2">
        <f>+VLOOKUP(Precio_diario_frutas[[#This Row],[Unidad de comercialización]],Codigos_kg[],2,0)</f>
        <v>20</v>
      </c>
    </row>
    <row r="2320" spans="1:17" x14ac:dyDescent="0.35">
      <c r="A2320" s="8" t="s">
        <v>188</v>
      </c>
      <c r="B2320" s="11" t="str">
        <f>+VLOOKUP(A2320,Codigos_mercados_mayoristas[],2,0)</f>
        <v>Bíobío</v>
      </c>
      <c r="C2320" s="4">
        <v>44155</v>
      </c>
      <c r="D2320" s="11">
        <f>+VLOOKUP(A2320,Codigos_mercados_mayoristas[],3,0)</f>
        <v>8</v>
      </c>
      <c r="E2320" s="11"/>
      <c r="F2320" s="11" t="str">
        <f>+VLOOKUP(G2320,Codigos_class_frutas[],2,0)</f>
        <v>Tropicales y subtropicales</v>
      </c>
      <c r="G2320" s="11" t="s">
        <v>204</v>
      </c>
      <c r="H2320" s="11" t="s">
        <v>12</v>
      </c>
      <c r="I2320" s="11" t="s">
        <v>255</v>
      </c>
      <c r="J2320" s="13">
        <v>300</v>
      </c>
      <c r="K2320" s="13">
        <v>20000</v>
      </c>
      <c r="L2320" s="13">
        <v>20000</v>
      </c>
      <c r="M2320" s="13">
        <v>20000</v>
      </c>
      <c r="N2320" s="11" t="s">
        <v>147</v>
      </c>
      <c r="O2320" s="14" t="s">
        <v>206</v>
      </c>
      <c r="P2320" s="2">
        <f>+Precio_diario_frutas[[#This Row],[Precio promedio ponderado]]/Q2320</f>
        <v>1000</v>
      </c>
      <c r="Q2320" s="2">
        <f>+VLOOKUP(Precio_diario_frutas[[#This Row],[Unidad de comercialización]],Codigos_kg[],2,0)</f>
        <v>20</v>
      </c>
    </row>
    <row r="2321" spans="1:17" x14ac:dyDescent="0.35">
      <c r="A2321" s="8" t="s">
        <v>107</v>
      </c>
      <c r="B2321" s="3" t="str">
        <f>+VLOOKUP(A2321,Codigos_mercados_mayoristas[],2,0)</f>
        <v>Los Lagos</v>
      </c>
      <c r="C2321" s="4">
        <v>44155</v>
      </c>
      <c r="D2321" s="3">
        <f>+VLOOKUP(A2321,Codigos_mercados_mayoristas[],3,0)</f>
        <v>10</v>
      </c>
      <c r="E2321" s="3"/>
      <c r="F2321" s="3" t="str">
        <f>+VLOOKUP(G2321,Codigos_class_frutas[],2,0)</f>
        <v>Berries</v>
      </c>
      <c r="G2321" s="3" t="s">
        <v>207</v>
      </c>
      <c r="H2321" s="3" t="s">
        <v>12</v>
      </c>
      <c r="I2321" s="3" t="s">
        <v>13</v>
      </c>
      <c r="J2321" s="2">
        <v>300</v>
      </c>
      <c r="K2321" s="2">
        <v>7000</v>
      </c>
      <c r="L2321" s="2">
        <v>6500</v>
      </c>
      <c r="M2321" s="2">
        <v>6750</v>
      </c>
      <c r="N2321" s="3" t="s">
        <v>208</v>
      </c>
      <c r="O2321" s="9" t="s">
        <v>45</v>
      </c>
      <c r="P2321" s="2">
        <f>+Precio_diario_frutas[[#This Row],[Precio promedio ponderado]]/Q2321</f>
        <v>3375</v>
      </c>
      <c r="Q2321" s="2">
        <f>+VLOOKUP(Precio_diario_frutas[[#This Row],[Unidad de comercialización]],Codigos_kg[],2,0)</f>
        <v>2</v>
      </c>
    </row>
    <row r="2322" spans="1:17" x14ac:dyDescent="0.35">
      <c r="A2322" s="8" t="s">
        <v>107</v>
      </c>
      <c r="B2322" s="3" t="str">
        <f>+VLOOKUP(A2322,Codigos_mercados_mayoristas[],2,0)</f>
        <v>Los Lagos</v>
      </c>
      <c r="C2322" s="4">
        <v>44155</v>
      </c>
      <c r="D2322" s="3">
        <f>+VLOOKUP(A2322,Codigos_mercados_mayoristas[],3,0)</f>
        <v>10</v>
      </c>
      <c r="E2322" s="3"/>
      <c r="F2322" s="3" t="str">
        <f>+VLOOKUP(G2322,Codigos_class_frutas[],2,0)</f>
        <v>Frutos de hueso (carozo)</v>
      </c>
      <c r="G2322" s="3" t="s">
        <v>281</v>
      </c>
      <c r="H2322" s="3" t="s">
        <v>282</v>
      </c>
      <c r="I2322" s="3" t="s">
        <v>13</v>
      </c>
      <c r="J2322" s="2">
        <v>500</v>
      </c>
      <c r="K2322" s="2">
        <v>12000</v>
      </c>
      <c r="L2322" s="2">
        <v>11000</v>
      </c>
      <c r="M2322" s="2">
        <v>11500</v>
      </c>
      <c r="N2322" s="3" t="s">
        <v>213</v>
      </c>
      <c r="O2322" s="9" t="s">
        <v>123</v>
      </c>
      <c r="P2322" s="2">
        <f>+Precio_diario_frutas[[#This Row],[Precio promedio ponderado]]/Q2322</f>
        <v>1642.8571428571429</v>
      </c>
      <c r="Q2322" s="2">
        <f>+VLOOKUP(Precio_diario_frutas[[#This Row],[Unidad de comercialización]],Codigos_kg[],2,0)</f>
        <v>7</v>
      </c>
    </row>
    <row r="2323" spans="1:17" x14ac:dyDescent="0.35">
      <c r="A2323" s="8" t="s">
        <v>107</v>
      </c>
      <c r="B2323" s="3" t="str">
        <f>+VLOOKUP(A2323,Codigos_mercados_mayoristas[],2,0)</f>
        <v>Los Lagos</v>
      </c>
      <c r="C2323" s="4">
        <v>44155</v>
      </c>
      <c r="D2323" s="3">
        <f>+VLOOKUP(A2323,Codigos_mercados_mayoristas[],3,0)</f>
        <v>10</v>
      </c>
      <c r="E2323" s="3"/>
      <c r="F2323" s="3" t="str">
        <f>+VLOOKUP(G2323,Codigos_class_frutas[],2,0)</f>
        <v>Otros</v>
      </c>
      <c r="G2323" s="3" t="s">
        <v>209</v>
      </c>
      <c r="H2323" s="3" t="s">
        <v>210</v>
      </c>
      <c r="I2323" s="3" t="s">
        <v>19</v>
      </c>
      <c r="J2323" s="2">
        <v>300</v>
      </c>
      <c r="K2323" s="2">
        <v>2100</v>
      </c>
      <c r="L2323" s="2">
        <v>2000</v>
      </c>
      <c r="M2323" s="2">
        <v>2050</v>
      </c>
      <c r="N2323" s="3" t="s">
        <v>227</v>
      </c>
      <c r="O2323" s="9" t="s">
        <v>45</v>
      </c>
      <c r="P2323" s="2">
        <f>+Precio_diario_frutas[[#This Row],[Precio promedio ponderado]]/Q2323</f>
        <v>136.66666666666666</v>
      </c>
      <c r="Q2323" s="2">
        <f>+VLOOKUP(Precio_diario_frutas[[#This Row],[Unidad de comercialización]],Codigos_kg[],2,0)</f>
        <v>15</v>
      </c>
    </row>
    <row r="2324" spans="1:17" x14ac:dyDescent="0.35">
      <c r="A2324" s="8" t="s">
        <v>107</v>
      </c>
      <c r="B2324" s="3" t="str">
        <f>+VLOOKUP(A2324,Codigos_mercados_mayoristas[],2,0)</f>
        <v>Los Lagos</v>
      </c>
      <c r="C2324" s="4">
        <v>44155</v>
      </c>
      <c r="D2324" s="3">
        <f>+VLOOKUP(A2324,Codigos_mercados_mayoristas[],3,0)</f>
        <v>10</v>
      </c>
      <c r="E2324" s="3"/>
      <c r="F2324" s="3" t="str">
        <f>+VLOOKUP(G2324,Codigos_class_frutas[],2,0)</f>
        <v>Frutos de hueso (carozo)</v>
      </c>
      <c r="G2324" s="3" t="s">
        <v>669</v>
      </c>
      <c r="H2324" s="3" t="s">
        <v>670</v>
      </c>
      <c r="I2324" s="3" t="s">
        <v>16</v>
      </c>
      <c r="J2324" s="2">
        <v>500</v>
      </c>
      <c r="K2324" s="2">
        <v>17500</v>
      </c>
      <c r="L2324" s="2">
        <v>17000</v>
      </c>
      <c r="M2324" s="2">
        <v>17250</v>
      </c>
      <c r="N2324" s="3" t="s">
        <v>29</v>
      </c>
      <c r="O2324" s="9" t="s">
        <v>123</v>
      </c>
      <c r="P2324" s="2">
        <f>+Precio_diario_frutas[[#This Row],[Precio promedio ponderado]]/Q2324</f>
        <v>1150</v>
      </c>
      <c r="Q2324" s="2">
        <f>+VLOOKUP(Precio_diario_frutas[[#This Row],[Unidad de comercialización]],Codigos_kg[],2,0)</f>
        <v>15</v>
      </c>
    </row>
    <row r="2325" spans="1:17" ht="29" x14ac:dyDescent="0.35">
      <c r="A2325" s="8" t="s">
        <v>107</v>
      </c>
      <c r="B2325" s="3" t="str">
        <f>+VLOOKUP(A2325,Codigos_mercados_mayoristas[],2,0)</f>
        <v>Los Lagos</v>
      </c>
      <c r="C2325" s="4">
        <v>44155</v>
      </c>
      <c r="D2325" s="3">
        <f>+VLOOKUP(A2325,Codigos_mercados_mayoristas[],3,0)</f>
        <v>10</v>
      </c>
      <c r="E2325" s="3"/>
      <c r="F2325" s="3" t="str">
        <f>+VLOOKUP(G2325,Codigos_class_frutas[],2,0)</f>
        <v>Frutos de hueso (carozo)</v>
      </c>
      <c r="G2325" s="3" t="s">
        <v>277</v>
      </c>
      <c r="H2325" s="3" t="s">
        <v>278</v>
      </c>
      <c r="I2325" s="3" t="s">
        <v>19</v>
      </c>
      <c r="J2325" s="2">
        <v>250</v>
      </c>
      <c r="K2325" s="2">
        <v>21000</v>
      </c>
      <c r="L2325" s="2">
        <v>21000</v>
      </c>
      <c r="M2325" s="2">
        <v>21000</v>
      </c>
      <c r="N2325" s="3" t="s">
        <v>683</v>
      </c>
      <c r="O2325" s="9" t="s">
        <v>664</v>
      </c>
      <c r="P2325" s="2">
        <f>+Precio_diario_frutas[[#This Row],[Precio promedio ponderado]]/Q2325</f>
        <v>1750</v>
      </c>
      <c r="Q2325" s="2">
        <f>+VLOOKUP(Precio_diario_frutas[[#This Row],[Unidad de comercialización]],Codigos_kg[],2,0)</f>
        <v>12</v>
      </c>
    </row>
    <row r="2326" spans="1:17" ht="29" x14ac:dyDescent="0.35">
      <c r="A2326" s="8" t="s">
        <v>107</v>
      </c>
      <c r="B2326" s="3" t="str">
        <f>+VLOOKUP(A2326,Codigos_mercados_mayoristas[],2,0)</f>
        <v>Los Lagos</v>
      </c>
      <c r="C2326" s="4">
        <v>44155</v>
      </c>
      <c r="D2326" s="3">
        <f>+VLOOKUP(A2326,Codigos_mercados_mayoristas[],3,0)</f>
        <v>10</v>
      </c>
      <c r="E2326" s="3"/>
      <c r="F2326" s="3" t="str">
        <f>+VLOOKUP(G2326,Codigos_class_frutas[],2,0)</f>
        <v>Frutos de hueso (carozo)</v>
      </c>
      <c r="G2326" s="3" t="s">
        <v>277</v>
      </c>
      <c r="H2326" s="3" t="s">
        <v>278</v>
      </c>
      <c r="I2326" s="3" t="s">
        <v>13</v>
      </c>
      <c r="J2326" s="2">
        <v>250</v>
      </c>
      <c r="K2326" s="2">
        <v>16000</v>
      </c>
      <c r="L2326" s="2">
        <v>16000</v>
      </c>
      <c r="M2326" s="2">
        <v>16000</v>
      </c>
      <c r="N2326" s="3" t="s">
        <v>683</v>
      </c>
      <c r="O2326" s="9" t="s">
        <v>664</v>
      </c>
      <c r="P2326" s="2">
        <f>+Precio_diario_frutas[[#This Row],[Precio promedio ponderado]]/Q2326</f>
        <v>1333.3333333333333</v>
      </c>
      <c r="Q2326" s="2">
        <f>+VLOOKUP(Precio_diario_frutas[[#This Row],[Unidad de comercialización]],Codigos_kg[],2,0)</f>
        <v>12</v>
      </c>
    </row>
    <row r="2327" spans="1:17" ht="29" x14ac:dyDescent="0.35">
      <c r="A2327" s="8" t="s">
        <v>107</v>
      </c>
      <c r="B2327" s="3" t="str">
        <f>+VLOOKUP(A2327,Codigos_mercados_mayoristas[],2,0)</f>
        <v>Los Lagos</v>
      </c>
      <c r="C2327" s="4">
        <v>44155</v>
      </c>
      <c r="D2327" s="3">
        <f>+VLOOKUP(A2327,Codigos_mercados_mayoristas[],3,0)</f>
        <v>10</v>
      </c>
      <c r="E2327" s="3"/>
      <c r="F2327" s="3" t="str">
        <f>+VLOOKUP(G2327,Codigos_class_frutas[],2,0)</f>
        <v>Frutos de hueso (carozo)</v>
      </c>
      <c r="G2327" s="3" t="s">
        <v>277</v>
      </c>
      <c r="H2327" s="3" t="s">
        <v>278</v>
      </c>
      <c r="I2327" s="3" t="s">
        <v>16</v>
      </c>
      <c r="J2327" s="2">
        <v>250</v>
      </c>
      <c r="K2327" s="2">
        <v>12000</v>
      </c>
      <c r="L2327" s="2">
        <v>12000</v>
      </c>
      <c r="M2327" s="2">
        <v>12000</v>
      </c>
      <c r="N2327" s="3" t="s">
        <v>683</v>
      </c>
      <c r="O2327" s="9" t="s">
        <v>664</v>
      </c>
      <c r="P2327" s="2">
        <f>+Precio_diario_frutas[[#This Row],[Precio promedio ponderado]]/Q2327</f>
        <v>1000</v>
      </c>
      <c r="Q2327" s="2">
        <f>+VLOOKUP(Precio_diario_frutas[[#This Row],[Unidad de comercialización]],Codigos_kg[],2,0)</f>
        <v>12</v>
      </c>
    </row>
    <row r="2328" spans="1:17" x14ac:dyDescent="0.35">
      <c r="A2328" s="8" t="s">
        <v>107</v>
      </c>
      <c r="B2328" s="3" t="str">
        <f>+VLOOKUP(A2328,Codigos_mercados_mayoristas[],2,0)</f>
        <v>Los Lagos</v>
      </c>
      <c r="C2328" s="4">
        <v>44155</v>
      </c>
      <c r="D2328" s="3">
        <f>+VLOOKUP(A2328,Codigos_mercados_mayoristas[],3,0)</f>
        <v>10</v>
      </c>
      <c r="E2328" s="3"/>
      <c r="F2328" s="3" t="str">
        <f>+VLOOKUP(G2328,Codigos_class_frutas[],2,0)</f>
        <v>Berries</v>
      </c>
      <c r="G2328" s="3" t="s">
        <v>212</v>
      </c>
      <c r="H2328" s="3" t="s">
        <v>12</v>
      </c>
      <c r="I2328" s="3" t="s">
        <v>19</v>
      </c>
      <c r="J2328" s="2">
        <v>200</v>
      </c>
      <c r="K2328" s="2">
        <v>12000</v>
      </c>
      <c r="L2328" s="2">
        <v>11500</v>
      </c>
      <c r="M2328" s="2">
        <v>11750</v>
      </c>
      <c r="N2328" s="3" t="s">
        <v>213</v>
      </c>
      <c r="O2328" s="9" t="s">
        <v>155</v>
      </c>
      <c r="P2328" s="2">
        <f>+Precio_diario_frutas[[#This Row],[Precio promedio ponderado]]/Q2328</f>
        <v>1678.5714285714287</v>
      </c>
      <c r="Q2328" s="2">
        <f>+VLOOKUP(Precio_diario_frutas[[#This Row],[Unidad de comercialización]],Codigos_kg[],2,0)</f>
        <v>7</v>
      </c>
    </row>
    <row r="2329" spans="1:17" x14ac:dyDescent="0.35">
      <c r="A2329" s="8" t="s">
        <v>107</v>
      </c>
      <c r="B2329" s="3" t="str">
        <f>+VLOOKUP(A2329,Codigos_mercados_mayoristas[],2,0)</f>
        <v>Los Lagos</v>
      </c>
      <c r="C2329" s="4">
        <v>44155</v>
      </c>
      <c r="D2329" s="3">
        <f>+VLOOKUP(A2329,Codigos_mercados_mayoristas[],3,0)</f>
        <v>10</v>
      </c>
      <c r="E2329" s="3"/>
      <c r="F2329" s="3" t="str">
        <f>+VLOOKUP(G2329,Codigos_class_frutas[],2,0)</f>
        <v>Berries</v>
      </c>
      <c r="G2329" s="3" t="s">
        <v>212</v>
      </c>
      <c r="H2329" s="3" t="s">
        <v>12</v>
      </c>
      <c r="I2329" s="3" t="s">
        <v>19</v>
      </c>
      <c r="J2329" s="2">
        <v>600</v>
      </c>
      <c r="K2329" s="2">
        <v>10500</v>
      </c>
      <c r="L2329" s="2">
        <v>10000</v>
      </c>
      <c r="M2329" s="2">
        <v>10250</v>
      </c>
      <c r="N2329" s="3" t="s">
        <v>678</v>
      </c>
      <c r="O2329" s="9" t="s">
        <v>130</v>
      </c>
      <c r="P2329" s="2">
        <f>+Precio_diario_frutas[[#This Row],[Precio promedio ponderado]]/Q2329</f>
        <v>1464.2857142857142</v>
      </c>
      <c r="Q2329" s="2">
        <f>+VLOOKUP(Precio_diario_frutas[[#This Row],[Unidad de comercialización]],Codigos_kg[],2,0)</f>
        <v>7</v>
      </c>
    </row>
    <row r="2330" spans="1:17" x14ac:dyDescent="0.35">
      <c r="A2330" s="8" t="s">
        <v>107</v>
      </c>
      <c r="B2330" s="3" t="str">
        <f>+VLOOKUP(A2330,Codigos_mercados_mayoristas[],2,0)</f>
        <v>Los Lagos</v>
      </c>
      <c r="C2330" s="4">
        <v>44155</v>
      </c>
      <c r="D2330" s="3">
        <f>+VLOOKUP(A2330,Codigos_mercados_mayoristas[],3,0)</f>
        <v>10</v>
      </c>
      <c r="E2330" s="3"/>
      <c r="F2330" s="3" t="str">
        <f>+VLOOKUP(G2330,Codigos_class_frutas[],2,0)</f>
        <v>Berries</v>
      </c>
      <c r="G2330" s="3" t="s">
        <v>249</v>
      </c>
      <c r="H2330" s="3" t="s">
        <v>250</v>
      </c>
      <c r="I2330" s="3" t="s">
        <v>19</v>
      </c>
      <c r="J2330" s="2">
        <v>300</v>
      </c>
      <c r="K2330" s="2">
        <v>16000</v>
      </c>
      <c r="L2330" s="2">
        <v>15000</v>
      </c>
      <c r="M2330" s="2">
        <v>15500</v>
      </c>
      <c r="N2330" s="3" t="s">
        <v>29</v>
      </c>
      <c r="O2330" s="9" t="s">
        <v>123</v>
      </c>
      <c r="P2330" s="2">
        <f>+Precio_diario_frutas[[#This Row],[Precio promedio ponderado]]/Q2330</f>
        <v>1033.3333333333333</v>
      </c>
      <c r="Q2330" s="2">
        <f>+VLOOKUP(Precio_diario_frutas[[#This Row],[Unidad de comercialización]],Codigos_kg[],2,0)</f>
        <v>15</v>
      </c>
    </row>
    <row r="2331" spans="1:17" x14ac:dyDescent="0.35">
      <c r="A2331" s="8" t="s">
        <v>107</v>
      </c>
      <c r="B2331" s="3" t="str">
        <f>+VLOOKUP(A2331,Codigos_mercados_mayoristas[],2,0)</f>
        <v>Los Lagos</v>
      </c>
      <c r="C2331" s="4">
        <v>44155</v>
      </c>
      <c r="D2331" s="3">
        <f>+VLOOKUP(A2331,Codigos_mercados_mayoristas[],3,0)</f>
        <v>10</v>
      </c>
      <c r="E2331" s="3"/>
      <c r="F2331" s="3" t="str">
        <f>+VLOOKUP(G2331,Codigos_class_frutas[],2,0)</f>
        <v>Cítricos</v>
      </c>
      <c r="G2331" s="3" t="s">
        <v>214</v>
      </c>
      <c r="H2331" s="3" t="s">
        <v>12</v>
      </c>
      <c r="I2331" s="3" t="s">
        <v>215</v>
      </c>
      <c r="J2331" s="2">
        <v>1000</v>
      </c>
      <c r="K2331" s="2">
        <v>12500</v>
      </c>
      <c r="L2331" s="2">
        <v>12000</v>
      </c>
      <c r="M2331" s="2">
        <v>12250</v>
      </c>
      <c r="N2331" s="3" t="s">
        <v>122</v>
      </c>
      <c r="O2331" s="9" t="s">
        <v>123</v>
      </c>
      <c r="P2331" s="2">
        <f>+Precio_diario_frutas[[#This Row],[Precio promedio ponderado]]/Q2331</f>
        <v>765.625</v>
      </c>
      <c r="Q2331" s="2">
        <f>+VLOOKUP(Precio_diario_frutas[[#This Row],[Unidad de comercialización]],Codigos_kg[],2,0)</f>
        <v>16</v>
      </c>
    </row>
    <row r="2332" spans="1:17" x14ac:dyDescent="0.35">
      <c r="A2332" s="8" t="s">
        <v>107</v>
      </c>
      <c r="B2332" s="3" t="str">
        <f>+VLOOKUP(A2332,Codigos_mercados_mayoristas[],2,0)</f>
        <v>Los Lagos</v>
      </c>
      <c r="C2332" s="4">
        <v>44155</v>
      </c>
      <c r="D2332" s="3">
        <f>+VLOOKUP(A2332,Codigos_mercados_mayoristas[],3,0)</f>
        <v>10</v>
      </c>
      <c r="E2332" s="3"/>
      <c r="F2332" s="3" t="str">
        <f>+VLOOKUP(G2332,Codigos_class_frutas[],2,0)</f>
        <v>Cítricos</v>
      </c>
      <c r="G2332" s="3" t="s">
        <v>214</v>
      </c>
      <c r="H2332" s="3" t="s">
        <v>12</v>
      </c>
      <c r="I2332" s="3" t="s">
        <v>216</v>
      </c>
      <c r="J2332" s="2">
        <v>350</v>
      </c>
      <c r="K2332" s="2">
        <v>8000</v>
      </c>
      <c r="L2332" s="2">
        <v>8000</v>
      </c>
      <c r="M2332" s="2">
        <v>8000</v>
      </c>
      <c r="N2332" s="3" t="s">
        <v>122</v>
      </c>
      <c r="O2332" s="9" t="s">
        <v>123</v>
      </c>
      <c r="P2332" s="2">
        <f>+Precio_diario_frutas[[#This Row],[Precio promedio ponderado]]/Q2332</f>
        <v>500</v>
      </c>
      <c r="Q2332" s="2">
        <f>+VLOOKUP(Precio_diario_frutas[[#This Row],[Unidad de comercialización]],Codigos_kg[],2,0)</f>
        <v>16</v>
      </c>
    </row>
    <row r="2333" spans="1:17" x14ac:dyDescent="0.35">
      <c r="A2333" s="8" t="s">
        <v>107</v>
      </c>
      <c r="B2333" s="3" t="str">
        <f>+VLOOKUP(A2333,Codigos_mercados_mayoristas[],2,0)</f>
        <v>Los Lagos</v>
      </c>
      <c r="C2333" s="4">
        <v>44155</v>
      </c>
      <c r="D2333" s="3">
        <f>+VLOOKUP(A2333,Codigos_mercados_mayoristas[],3,0)</f>
        <v>10</v>
      </c>
      <c r="E2333" s="3"/>
      <c r="F2333" s="3" t="str">
        <f>+VLOOKUP(G2333,Codigos_class_frutas[],2,0)</f>
        <v>Cítricos</v>
      </c>
      <c r="G2333" s="3" t="s">
        <v>218</v>
      </c>
      <c r="H2333" s="3" t="s">
        <v>219</v>
      </c>
      <c r="I2333" s="3" t="s">
        <v>19</v>
      </c>
      <c r="J2333" s="2">
        <v>500</v>
      </c>
      <c r="K2333" s="2">
        <v>7500</v>
      </c>
      <c r="L2333" s="2">
        <v>7000</v>
      </c>
      <c r="M2333" s="2">
        <v>7250</v>
      </c>
      <c r="N2333" s="3" t="s">
        <v>220</v>
      </c>
      <c r="O2333" s="9" t="s">
        <v>45</v>
      </c>
      <c r="P2333" s="2">
        <f>+Precio_diario_frutas[[#This Row],[Precio promedio ponderado]]/Q2333</f>
        <v>725</v>
      </c>
      <c r="Q2333" s="2">
        <f>+VLOOKUP(Precio_diario_frutas[[#This Row],[Unidad de comercialización]],Codigos_kg[],2,0)</f>
        <v>10</v>
      </c>
    </row>
    <row r="2334" spans="1:17" x14ac:dyDescent="0.35">
      <c r="A2334" s="8" t="s">
        <v>107</v>
      </c>
      <c r="B2334" s="3" t="str">
        <f>+VLOOKUP(A2334,Codigos_mercados_mayoristas[],2,0)</f>
        <v>Los Lagos</v>
      </c>
      <c r="C2334" s="4">
        <v>44155</v>
      </c>
      <c r="D2334" s="3">
        <f>+VLOOKUP(A2334,Codigos_mercados_mayoristas[],3,0)</f>
        <v>10</v>
      </c>
      <c r="E2334" s="3"/>
      <c r="F2334" s="3" t="str">
        <f>+VLOOKUP(G2334,Codigos_class_frutas[],2,0)</f>
        <v>Tropicales y subtropicales</v>
      </c>
      <c r="G2334" s="3" t="s">
        <v>229</v>
      </c>
      <c r="H2334" s="3" t="s">
        <v>12</v>
      </c>
      <c r="I2334" s="3" t="s">
        <v>19</v>
      </c>
      <c r="J2334" s="2">
        <v>140</v>
      </c>
      <c r="K2334" s="2">
        <v>8500</v>
      </c>
      <c r="L2334" s="2">
        <v>8000</v>
      </c>
      <c r="M2334" s="2">
        <v>8286</v>
      </c>
      <c r="N2334" s="3" t="s">
        <v>230</v>
      </c>
      <c r="O2334" s="9" t="s">
        <v>274</v>
      </c>
      <c r="P2334" s="2">
        <f>+Precio_diario_frutas[[#This Row],[Precio promedio ponderado]]/Q2334</f>
        <v>2071.5</v>
      </c>
      <c r="Q2334" s="2">
        <f>+VLOOKUP(Precio_diario_frutas[[#This Row],[Unidad de comercialización]],Codigos_kg[],2,0)</f>
        <v>4</v>
      </c>
    </row>
    <row r="2335" spans="1:17" x14ac:dyDescent="0.35">
      <c r="A2335" s="8" t="s">
        <v>107</v>
      </c>
      <c r="B2335" s="3" t="str">
        <f>+VLOOKUP(A2335,Codigos_mercados_mayoristas[],2,0)</f>
        <v>Los Lagos</v>
      </c>
      <c r="C2335" s="4">
        <v>44155</v>
      </c>
      <c r="D2335" s="3">
        <f>+VLOOKUP(A2335,Codigos_mercados_mayoristas[],3,0)</f>
        <v>10</v>
      </c>
      <c r="E2335" s="3"/>
      <c r="F2335" s="3" t="str">
        <f>+VLOOKUP(G2335,Codigos_class_frutas[],2,0)</f>
        <v>Frutos de pepita</v>
      </c>
      <c r="G2335" s="3" t="s">
        <v>231</v>
      </c>
      <c r="H2335" s="3" t="s">
        <v>232</v>
      </c>
      <c r="I2335" s="3" t="s">
        <v>19</v>
      </c>
      <c r="J2335" s="2">
        <v>250</v>
      </c>
      <c r="K2335" s="2">
        <v>15000</v>
      </c>
      <c r="L2335" s="2">
        <v>15000</v>
      </c>
      <c r="M2335" s="2">
        <v>15000</v>
      </c>
      <c r="N2335" s="3" t="s">
        <v>251</v>
      </c>
      <c r="O2335" s="9" t="s">
        <v>252</v>
      </c>
      <c r="P2335" s="2">
        <f>+Precio_diario_frutas[[#This Row],[Precio promedio ponderado]]/Q2335</f>
        <v>1000</v>
      </c>
      <c r="Q2335" s="2">
        <f>+VLOOKUP(Precio_diario_frutas[[#This Row],[Unidad de comercialización]],Codigos_kg[],2,0)</f>
        <v>15</v>
      </c>
    </row>
    <row r="2336" spans="1:17" x14ac:dyDescent="0.35">
      <c r="A2336" s="8" t="s">
        <v>107</v>
      </c>
      <c r="B2336" s="3" t="str">
        <f>+VLOOKUP(A2336,Codigos_mercados_mayoristas[],2,0)</f>
        <v>Los Lagos</v>
      </c>
      <c r="C2336" s="4">
        <v>44155</v>
      </c>
      <c r="D2336" s="3">
        <f>+VLOOKUP(A2336,Codigos_mercados_mayoristas[],3,0)</f>
        <v>10</v>
      </c>
      <c r="E2336" s="3"/>
      <c r="F2336" s="3" t="str">
        <f>+VLOOKUP(G2336,Codigos_class_frutas[],2,0)</f>
        <v>Frutos de pepita</v>
      </c>
      <c r="G2336" s="3" t="s">
        <v>231</v>
      </c>
      <c r="H2336" s="3" t="s">
        <v>232</v>
      </c>
      <c r="I2336" s="3" t="s">
        <v>13</v>
      </c>
      <c r="J2336" s="2">
        <v>250</v>
      </c>
      <c r="K2336" s="2">
        <v>12500</v>
      </c>
      <c r="L2336" s="2">
        <v>12500</v>
      </c>
      <c r="M2336" s="2">
        <v>12500</v>
      </c>
      <c r="N2336" s="3" t="s">
        <v>251</v>
      </c>
      <c r="O2336" s="9" t="s">
        <v>252</v>
      </c>
      <c r="P2336" s="2">
        <f>+Precio_diario_frutas[[#This Row],[Precio promedio ponderado]]/Q2336</f>
        <v>833.33333333333337</v>
      </c>
      <c r="Q2336" s="2">
        <f>+VLOOKUP(Precio_diario_frutas[[#This Row],[Unidad de comercialización]],Codigos_kg[],2,0)</f>
        <v>15</v>
      </c>
    </row>
    <row r="2337" spans="1:17" x14ac:dyDescent="0.35">
      <c r="A2337" s="8" t="s">
        <v>107</v>
      </c>
      <c r="B2337" s="3" t="str">
        <f>+VLOOKUP(A2337,Codigos_mercados_mayoristas[],2,0)</f>
        <v>Los Lagos</v>
      </c>
      <c r="C2337" s="4">
        <v>44155</v>
      </c>
      <c r="D2337" s="3">
        <f>+VLOOKUP(A2337,Codigos_mercados_mayoristas[],3,0)</f>
        <v>10</v>
      </c>
      <c r="E2337" s="3"/>
      <c r="F2337" s="3" t="str">
        <f>+VLOOKUP(G2337,Codigos_class_frutas[],2,0)</f>
        <v>Frutos de pepita</v>
      </c>
      <c r="G2337" s="3" t="s">
        <v>231</v>
      </c>
      <c r="H2337" s="3" t="s">
        <v>236</v>
      </c>
      <c r="I2337" s="3" t="s">
        <v>19</v>
      </c>
      <c r="J2337" s="2">
        <v>300</v>
      </c>
      <c r="K2337" s="2">
        <v>15000</v>
      </c>
      <c r="L2337" s="2">
        <v>15000</v>
      </c>
      <c r="M2337" s="2">
        <v>15000</v>
      </c>
      <c r="N2337" s="3" t="s">
        <v>251</v>
      </c>
      <c r="O2337" s="9" t="s">
        <v>252</v>
      </c>
      <c r="P2337" s="2">
        <f>+Precio_diario_frutas[[#This Row],[Precio promedio ponderado]]/Q2337</f>
        <v>1000</v>
      </c>
      <c r="Q2337" s="2">
        <f>+VLOOKUP(Precio_diario_frutas[[#This Row],[Unidad de comercialización]],Codigos_kg[],2,0)</f>
        <v>15</v>
      </c>
    </row>
    <row r="2338" spans="1:17" x14ac:dyDescent="0.35">
      <c r="A2338" s="8" t="s">
        <v>107</v>
      </c>
      <c r="B2338" s="3" t="str">
        <f>+VLOOKUP(A2338,Codigos_mercados_mayoristas[],2,0)</f>
        <v>Los Lagos</v>
      </c>
      <c r="C2338" s="4">
        <v>44155</v>
      </c>
      <c r="D2338" s="3">
        <f>+VLOOKUP(A2338,Codigos_mercados_mayoristas[],3,0)</f>
        <v>10</v>
      </c>
      <c r="E2338" s="3"/>
      <c r="F2338" s="3" t="str">
        <f>+VLOOKUP(G2338,Codigos_class_frutas[],2,0)</f>
        <v>Frutos de pepita</v>
      </c>
      <c r="G2338" s="3" t="s">
        <v>231</v>
      </c>
      <c r="H2338" s="3" t="s">
        <v>236</v>
      </c>
      <c r="I2338" s="3" t="s">
        <v>13</v>
      </c>
      <c r="J2338" s="2">
        <v>300</v>
      </c>
      <c r="K2338" s="2">
        <v>13000</v>
      </c>
      <c r="L2338" s="2">
        <v>13000</v>
      </c>
      <c r="M2338" s="2">
        <v>13000</v>
      </c>
      <c r="N2338" s="3" t="s">
        <v>251</v>
      </c>
      <c r="O2338" s="9" t="s">
        <v>252</v>
      </c>
      <c r="P2338" s="2">
        <f>+Precio_diario_frutas[[#This Row],[Precio promedio ponderado]]/Q2338</f>
        <v>866.66666666666663</v>
      </c>
      <c r="Q2338" s="2">
        <f>+VLOOKUP(Precio_diario_frutas[[#This Row],[Unidad de comercialización]],Codigos_kg[],2,0)</f>
        <v>15</v>
      </c>
    </row>
    <row r="2339" spans="1:17" x14ac:dyDescent="0.35">
      <c r="A2339" s="8" t="s">
        <v>107</v>
      </c>
      <c r="B2339" s="3" t="str">
        <f>+VLOOKUP(A2339,Codigos_mercados_mayoristas[],2,0)</f>
        <v>Los Lagos</v>
      </c>
      <c r="C2339" s="4">
        <v>44155</v>
      </c>
      <c r="D2339" s="3">
        <f>+VLOOKUP(A2339,Codigos_mercados_mayoristas[],3,0)</f>
        <v>10</v>
      </c>
      <c r="E2339" s="3"/>
      <c r="F2339" s="3" t="str">
        <f>+VLOOKUP(G2339,Codigos_class_frutas[],2,0)</f>
        <v>Frutos de pepita</v>
      </c>
      <c r="G2339" s="3" t="s">
        <v>231</v>
      </c>
      <c r="H2339" s="3" t="s">
        <v>239</v>
      </c>
      <c r="I2339" s="3" t="s">
        <v>19</v>
      </c>
      <c r="J2339" s="2">
        <v>200</v>
      </c>
      <c r="K2339" s="2">
        <v>15000</v>
      </c>
      <c r="L2339" s="2">
        <v>15000</v>
      </c>
      <c r="M2339" s="2">
        <v>15000</v>
      </c>
      <c r="N2339" s="3" t="s">
        <v>251</v>
      </c>
      <c r="O2339" s="9" t="s">
        <v>252</v>
      </c>
      <c r="P2339" s="2">
        <f>+Precio_diario_frutas[[#This Row],[Precio promedio ponderado]]/Q2339</f>
        <v>1000</v>
      </c>
      <c r="Q2339" s="2">
        <f>+VLOOKUP(Precio_diario_frutas[[#This Row],[Unidad de comercialización]],Codigos_kg[],2,0)</f>
        <v>15</v>
      </c>
    </row>
    <row r="2340" spans="1:17" x14ac:dyDescent="0.35">
      <c r="A2340" s="8" t="s">
        <v>107</v>
      </c>
      <c r="B2340" s="3" t="str">
        <f>+VLOOKUP(A2340,Codigos_mercados_mayoristas[],2,0)</f>
        <v>Los Lagos</v>
      </c>
      <c r="C2340" s="4">
        <v>44155</v>
      </c>
      <c r="D2340" s="3">
        <f>+VLOOKUP(A2340,Codigos_mercados_mayoristas[],3,0)</f>
        <v>10</v>
      </c>
      <c r="E2340" s="3"/>
      <c r="F2340" s="3" t="str">
        <f>+VLOOKUP(G2340,Codigos_class_frutas[],2,0)</f>
        <v>Frutos de pepita</v>
      </c>
      <c r="G2340" s="3" t="s">
        <v>231</v>
      </c>
      <c r="H2340" s="3" t="s">
        <v>239</v>
      </c>
      <c r="I2340" s="3" t="s">
        <v>13</v>
      </c>
      <c r="J2340" s="2">
        <v>200</v>
      </c>
      <c r="K2340" s="2">
        <v>12500</v>
      </c>
      <c r="L2340" s="2">
        <v>12500</v>
      </c>
      <c r="M2340" s="2">
        <v>12500</v>
      </c>
      <c r="N2340" s="3" t="s">
        <v>251</v>
      </c>
      <c r="O2340" s="9" t="s">
        <v>252</v>
      </c>
      <c r="P2340" s="2">
        <f>+Precio_diario_frutas[[#This Row],[Precio promedio ponderado]]/Q2340</f>
        <v>833.33333333333337</v>
      </c>
      <c r="Q2340" s="2">
        <f>+VLOOKUP(Precio_diario_frutas[[#This Row],[Unidad de comercialización]],Codigos_kg[],2,0)</f>
        <v>15</v>
      </c>
    </row>
    <row r="2341" spans="1:17" x14ac:dyDescent="0.35">
      <c r="A2341" s="8" t="s">
        <v>107</v>
      </c>
      <c r="B2341" s="3" t="str">
        <f>+VLOOKUP(A2341,Codigos_mercados_mayoristas[],2,0)</f>
        <v>Los Lagos</v>
      </c>
      <c r="C2341" s="4">
        <v>44155</v>
      </c>
      <c r="D2341" s="3">
        <f>+VLOOKUP(A2341,Codigos_mercados_mayoristas[],3,0)</f>
        <v>10</v>
      </c>
      <c r="E2341" s="3"/>
      <c r="F2341" s="3" t="str">
        <f>+VLOOKUP(G2341,Codigos_class_frutas[],2,0)</f>
        <v>Cítricos</v>
      </c>
      <c r="G2341" s="3" t="s">
        <v>221</v>
      </c>
      <c r="H2341" s="3" t="s">
        <v>224</v>
      </c>
      <c r="I2341" s="3" t="s">
        <v>19</v>
      </c>
      <c r="J2341" s="2">
        <v>500</v>
      </c>
      <c r="K2341" s="2">
        <v>17000</v>
      </c>
      <c r="L2341" s="2">
        <v>16500</v>
      </c>
      <c r="M2341" s="2">
        <v>16750</v>
      </c>
      <c r="N2341" s="3" t="s">
        <v>251</v>
      </c>
      <c r="O2341" s="9" t="s">
        <v>123</v>
      </c>
      <c r="P2341" s="2">
        <f>+Precio_diario_frutas[[#This Row],[Precio promedio ponderado]]/Q2341</f>
        <v>1116.6666666666667</v>
      </c>
      <c r="Q2341" s="2">
        <f>+VLOOKUP(Precio_diario_frutas[[#This Row],[Unidad de comercialización]],Codigos_kg[],2,0)</f>
        <v>15</v>
      </c>
    </row>
    <row r="2342" spans="1:17" ht="29" x14ac:dyDescent="0.35">
      <c r="A2342" s="8" t="s">
        <v>107</v>
      </c>
      <c r="B2342" s="3" t="str">
        <f>+VLOOKUP(A2342,Codigos_mercados_mayoristas[],2,0)</f>
        <v>Los Lagos</v>
      </c>
      <c r="C2342" s="4">
        <v>44155</v>
      </c>
      <c r="D2342" s="3">
        <f>+VLOOKUP(A2342,Codigos_mercados_mayoristas[],3,0)</f>
        <v>10</v>
      </c>
      <c r="E2342" s="3"/>
      <c r="F2342" s="3" t="str">
        <f>+VLOOKUP(G2342,Codigos_class_frutas[],2,0)</f>
        <v>Frutos de hueso (carozo)</v>
      </c>
      <c r="G2342" s="3" t="s">
        <v>665</v>
      </c>
      <c r="H2342" s="3" t="s">
        <v>666</v>
      </c>
      <c r="I2342" s="3" t="s">
        <v>19</v>
      </c>
      <c r="J2342" s="2">
        <v>300</v>
      </c>
      <c r="K2342" s="2">
        <v>20000</v>
      </c>
      <c r="L2342" s="2">
        <v>20000</v>
      </c>
      <c r="M2342" s="2">
        <v>20000</v>
      </c>
      <c r="N2342" s="3" t="s">
        <v>683</v>
      </c>
      <c r="O2342" s="9" t="s">
        <v>664</v>
      </c>
      <c r="P2342" s="2">
        <f>+Precio_diario_frutas[[#This Row],[Precio promedio ponderado]]/Q2342</f>
        <v>1666.6666666666667</v>
      </c>
      <c r="Q2342" s="2">
        <f>+VLOOKUP(Precio_diario_frutas[[#This Row],[Unidad de comercialización]],Codigos_kg[],2,0)</f>
        <v>12</v>
      </c>
    </row>
    <row r="2343" spans="1:17" ht="29" x14ac:dyDescent="0.35">
      <c r="A2343" s="8" t="s">
        <v>107</v>
      </c>
      <c r="B2343" s="3" t="str">
        <f>+VLOOKUP(A2343,Codigos_mercados_mayoristas[],2,0)</f>
        <v>Los Lagos</v>
      </c>
      <c r="C2343" s="4">
        <v>44155</v>
      </c>
      <c r="D2343" s="3">
        <f>+VLOOKUP(A2343,Codigos_mercados_mayoristas[],3,0)</f>
        <v>10</v>
      </c>
      <c r="E2343" s="3"/>
      <c r="F2343" s="3" t="str">
        <f>+VLOOKUP(G2343,Codigos_class_frutas[],2,0)</f>
        <v>Frutos de hueso (carozo)</v>
      </c>
      <c r="G2343" s="3" t="s">
        <v>665</v>
      </c>
      <c r="H2343" s="3" t="s">
        <v>666</v>
      </c>
      <c r="I2343" s="3" t="s">
        <v>13</v>
      </c>
      <c r="J2343" s="2">
        <v>300</v>
      </c>
      <c r="K2343" s="2">
        <v>16000</v>
      </c>
      <c r="L2343" s="2">
        <v>16000</v>
      </c>
      <c r="M2343" s="2">
        <v>16000</v>
      </c>
      <c r="N2343" s="3" t="s">
        <v>683</v>
      </c>
      <c r="O2343" s="9" t="s">
        <v>664</v>
      </c>
      <c r="P2343" s="2">
        <f>+Precio_diario_frutas[[#This Row],[Precio promedio ponderado]]/Q2343</f>
        <v>1333.3333333333333</v>
      </c>
      <c r="Q2343" s="2">
        <f>+VLOOKUP(Precio_diario_frutas[[#This Row],[Unidad de comercialización]],Codigos_kg[],2,0)</f>
        <v>12</v>
      </c>
    </row>
    <row r="2344" spans="1:17" ht="29" x14ac:dyDescent="0.35">
      <c r="A2344" s="8" t="s">
        <v>107</v>
      </c>
      <c r="B2344" s="3" t="str">
        <f>+VLOOKUP(A2344,Codigos_mercados_mayoristas[],2,0)</f>
        <v>Los Lagos</v>
      </c>
      <c r="C2344" s="4">
        <v>44155</v>
      </c>
      <c r="D2344" s="3">
        <f>+VLOOKUP(A2344,Codigos_mercados_mayoristas[],3,0)</f>
        <v>10</v>
      </c>
      <c r="E2344" s="3"/>
      <c r="F2344" s="3" t="str">
        <f>+VLOOKUP(G2344,Codigos_class_frutas[],2,0)</f>
        <v>Frutos de hueso (carozo)</v>
      </c>
      <c r="G2344" s="3" t="s">
        <v>665</v>
      </c>
      <c r="H2344" s="3" t="s">
        <v>666</v>
      </c>
      <c r="I2344" s="3" t="s">
        <v>16</v>
      </c>
      <c r="J2344" s="2">
        <v>200</v>
      </c>
      <c r="K2344" s="2">
        <v>10000</v>
      </c>
      <c r="L2344" s="2">
        <v>10000</v>
      </c>
      <c r="M2344" s="2">
        <v>10000</v>
      </c>
      <c r="N2344" s="3" t="s">
        <v>683</v>
      </c>
      <c r="O2344" s="9" t="s">
        <v>664</v>
      </c>
      <c r="P2344" s="2">
        <f>+Precio_diario_frutas[[#This Row],[Precio promedio ponderado]]/Q2344</f>
        <v>833.33333333333337</v>
      </c>
      <c r="Q2344" s="2">
        <f>+VLOOKUP(Precio_diario_frutas[[#This Row],[Unidad de comercialización]],Codigos_kg[],2,0)</f>
        <v>12</v>
      </c>
    </row>
    <row r="2345" spans="1:17" x14ac:dyDescent="0.35">
      <c r="A2345" s="8" t="s">
        <v>107</v>
      </c>
      <c r="B2345" s="3" t="str">
        <f>+VLOOKUP(A2345,Codigos_mercados_mayoristas[],2,0)</f>
        <v>Los Lagos</v>
      </c>
      <c r="C2345" s="4">
        <v>44155</v>
      </c>
      <c r="D2345" s="3">
        <f>+VLOOKUP(A2345,Codigos_mercados_mayoristas[],3,0)</f>
        <v>10</v>
      </c>
      <c r="E2345" s="3"/>
      <c r="F2345" s="3" t="str">
        <f>+VLOOKUP(G2345,Codigos_class_frutas[],2,0)</f>
        <v>Oleaginosos</v>
      </c>
      <c r="G2345" s="3" t="s">
        <v>225</v>
      </c>
      <c r="H2345" s="3" t="s">
        <v>226</v>
      </c>
      <c r="I2345" s="3" t="s">
        <v>19</v>
      </c>
      <c r="J2345" s="2">
        <v>150</v>
      </c>
      <c r="K2345" s="2">
        <v>4500</v>
      </c>
      <c r="L2345" s="2">
        <v>4500</v>
      </c>
      <c r="M2345" s="2">
        <v>4500</v>
      </c>
      <c r="N2345" s="3" t="s">
        <v>253</v>
      </c>
      <c r="O2345" s="9" t="s">
        <v>63</v>
      </c>
      <c r="P2345" s="2">
        <f>+Precio_diario_frutas[[#This Row],[Precio promedio ponderado]]/Q2345</f>
        <v>4500</v>
      </c>
      <c r="Q2345" s="2">
        <f>+VLOOKUP(Precio_diario_frutas[[#This Row],[Unidad de comercialización]],Codigos_kg[],2,0)</f>
        <v>1</v>
      </c>
    </row>
    <row r="2346" spans="1:17" x14ac:dyDescent="0.35">
      <c r="A2346" s="8" t="s">
        <v>107</v>
      </c>
      <c r="B2346" s="3" t="str">
        <f>+VLOOKUP(A2346,Codigos_mercados_mayoristas[],2,0)</f>
        <v>Los Lagos</v>
      </c>
      <c r="C2346" s="4">
        <v>44155</v>
      </c>
      <c r="D2346" s="3">
        <f>+VLOOKUP(A2346,Codigos_mercados_mayoristas[],3,0)</f>
        <v>10</v>
      </c>
      <c r="E2346" s="3"/>
      <c r="F2346" s="3" t="str">
        <f>+VLOOKUP(G2346,Codigos_class_frutas[],2,0)</f>
        <v>Oleaginosos</v>
      </c>
      <c r="G2346" s="3" t="s">
        <v>225</v>
      </c>
      <c r="H2346" s="3" t="s">
        <v>226</v>
      </c>
      <c r="I2346" s="3" t="s">
        <v>13</v>
      </c>
      <c r="J2346" s="2">
        <v>150</v>
      </c>
      <c r="K2346" s="2">
        <v>3800</v>
      </c>
      <c r="L2346" s="2">
        <v>3800</v>
      </c>
      <c r="M2346" s="2">
        <v>3800</v>
      </c>
      <c r="N2346" s="3" t="s">
        <v>253</v>
      </c>
      <c r="O2346" s="9" t="s">
        <v>63</v>
      </c>
      <c r="P2346" s="2">
        <f>+Precio_diario_frutas[[#This Row],[Precio promedio ponderado]]/Q2346</f>
        <v>3800</v>
      </c>
      <c r="Q2346" s="2">
        <f>+VLOOKUP(Precio_diario_frutas[[#This Row],[Unidad de comercialización]],Codigos_kg[],2,0)</f>
        <v>1</v>
      </c>
    </row>
    <row r="2347" spans="1:17" x14ac:dyDescent="0.35">
      <c r="A2347" s="8" t="s">
        <v>107</v>
      </c>
      <c r="B2347" s="3" t="str">
        <f>+VLOOKUP(A2347,Codigos_mercados_mayoristas[],2,0)</f>
        <v>Los Lagos</v>
      </c>
      <c r="C2347" s="4">
        <v>44155</v>
      </c>
      <c r="D2347" s="3">
        <f>+VLOOKUP(A2347,Codigos_mercados_mayoristas[],3,0)</f>
        <v>10</v>
      </c>
      <c r="E2347" s="3"/>
      <c r="F2347" s="3" t="str">
        <f>+VLOOKUP(G2347,Codigos_class_frutas[],2,0)</f>
        <v>Oleaginosos</v>
      </c>
      <c r="G2347" s="3" t="s">
        <v>225</v>
      </c>
      <c r="H2347" s="3" t="s">
        <v>226</v>
      </c>
      <c r="I2347" s="3" t="s">
        <v>16</v>
      </c>
      <c r="J2347" s="2">
        <v>100</v>
      </c>
      <c r="K2347" s="2">
        <v>3200</v>
      </c>
      <c r="L2347" s="2">
        <v>3200</v>
      </c>
      <c r="M2347" s="2">
        <v>3200</v>
      </c>
      <c r="N2347" s="3" t="s">
        <v>253</v>
      </c>
      <c r="O2347" s="9" t="s">
        <v>63</v>
      </c>
      <c r="P2347" s="2">
        <f>+Precio_diario_frutas[[#This Row],[Precio promedio ponderado]]/Q2347</f>
        <v>3200</v>
      </c>
      <c r="Q2347" s="2">
        <f>+VLOOKUP(Precio_diario_frutas[[#This Row],[Unidad de comercialización]],Codigos_kg[],2,0)</f>
        <v>1</v>
      </c>
    </row>
    <row r="2348" spans="1:17" x14ac:dyDescent="0.35">
      <c r="A2348" s="8" t="s">
        <v>107</v>
      </c>
      <c r="B2348" s="3" t="str">
        <f>+VLOOKUP(A2348,Codigos_mercados_mayoristas[],2,0)</f>
        <v>Los Lagos</v>
      </c>
      <c r="C2348" s="4">
        <v>44155</v>
      </c>
      <c r="D2348" s="3">
        <f>+VLOOKUP(A2348,Codigos_mercados_mayoristas[],3,0)</f>
        <v>10</v>
      </c>
      <c r="E2348" s="3"/>
      <c r="F2348" s="3" t="str">
        <f>+VLOOKUP(G2348,Codigos_class_frutas[],2,0)</f>
        <v>Frutos de pepita</v>
      </c>
      <c r="G2348" s="3" t="s">
        <v>242</v>
      </c>
      <c r="H2348" s="3" t="s">
        <v>243</v>
      </c>
      <c r="I2348" s="3" t="s">
        <v>200</v>
      </c>
      <c r="J2348" s="2">
        <v>100</v>
      </c>
      <c r="K2348" s="2">
        <v>20000</v>
      </c>
      <c r="L2348" s="2">
        <v>20000</v>
      </c>
      <c r="M2348" s="2">
        <v>20000</v>
      </c>
      <c r="N2348" s="3" t="s">
        <v>251</v>
      </c>
      <c r="O2348" s="9" t="s">
        <v>123</v>
      </c>
      <c r="P2348" s="2">
        <f>+Precio_diario_frutas[[#This Row],[Precio promedio ponderado]]/Q2348</f>
        <v>1333.3333333333333</v>
      </c>
      <c r="Q2348" s="2">
        <f>+VLOOKUP(Precio_diario_frutas[[#This Row],[Unidad de comercialización]],Codigos_kg[],2,0)</f>
        <v>15</v>
      </c>
    </row>
    <row r="2349" spans="1:17" x14ac:dyDescent="0.35">
      <c r="A2349" s="8" t="s">
        <v>107</v>
      </c>
      <c r="B2349" s="3" t="str">
        <f>+VLOOKUP(A2349,Codigos_mercados_mayoristas[],2,0)</f>
        <v>Los Lagos</v>
      </c>
      <c r="C2349" s="4">
        <v>44155</v>
      </c>
      <c r="D2349" s="3">
        <f>+VLOOKUP(A2349,Codigos_mercados_mayoristas[],3,0)</f>
        <v>10</v>
      </c>
      <c r="E2349" s="3"/>
      <c r="F2349" s="3" t="str">
        <f>+VLOOKUP(G2349,Codigos_class_frutas[],2,0)</f>
        <v>Frutos de pepita</v>
      </c>
      <c r="G2349" s="3" t="s">
        <v>242</v>
      </c>
      <c r="H2349" s="3" t="s">
        <v>243</v>
      </c>
      <c r="I2349" s="3" t="s">
        <v>19</v>
      </c>
      <c r="J2349" s="2">
        <v>300</v>
      </c>
      <c r="K2349" s="2">
        <v>15000</v>
      </c>
      <c r="L2349" s="2">
        <v>14000</v>
      </c>
      <c r="M2349" s="2">
        <v>14500</v>
      </c>
      <c r="N2349" s="3" t="s">
        <v>251</v>
      </c>
      <c r="O2349" s="9" t="s">
        <v>123</v>
      </c>
      <c r="P2349" s="2">
        <f>+Precio_diario_frutas[[#This Row],[Precio promedio ponderado]]/Q2349</f>
        <v>966.66666666666663</v>
      </c>
      <c r="Q2349" s="2">
        <f>+VLOOKUP(Precio_diario_frutas[[#This Row],[Unidad de comercialización]],Codigos_kg[],2,0)</f>
        <v>15</v>
      </c>
    </row>
    <row r="2350" spans="1:17" x14ac:dyDescent="0.35">
      <c r="A2350" s="8" t="s">
        <v>107</v>
      </c>
      <c r="B2350" s="3" t="str">
        <f>+VLOOKUP(A2350,Codigos_mercados_mayoristas[],2,0)</f>
        <v>Los Lagos</v>
      </c>
      <c r="C2350" s="4">
        <v>44155</v>
      </c>
      <c r="D2350" s="3">
        <f>+VLOOKUP(A2350,Codigos_mercados_mayoristas[],3,0)</f>
        <v>10</v>
      </c>
      <c r="E2350" s="3"/>
      <c r="F2350" s="3" t="str">
        <f>+VLOOKUP(G2350,Codigos_class_frutas[],2,0)</f>
        <v>Tropicales y subtropicales</v>
      </c>
      <c r="G2350" s="3" t="s">
        <v>198</v>
      </c>
      <c r="H2350" s="3" t="s">
        <v>246</v>
      </c>
      <c r="I2350" s="3" t="s">
        <v>13</v>
      </c>
      <c r="J2350" s="2">
        <v>160</v>
      </c>
      <c r="K2350" s="2">
        <v>25000</v>
      </c>
      <c r="L2350" s="2">
        <v>24000</v>
      </c>
      <c r="M2350" s="2">
        <v>24500</v>
      </c>
      <c r="N2350" s="3" t="s">
        <v>202</v>
      </c>
      <c r="O2350" s="9" t="s">
        <v>206</v>
      </c>
      <c r="P2350" s="2">
        <f>+Precio_diario_frutas[[#This Row],[Precio promedio ponderado]]/Q2350</f>
        <v>1750</v>
      </c>
      <c r="Q2350" s="2">
        <f>+VLOOKUP(Precio_diario_frutas[[#This Row],[Unidad de comercialización]],Codigos_kg[],2,0)</f>
        <v>14</v>
      </c>
    </row>
    <row r="2351" spans="1:17" x14ac:dyDescent="0.35">
      <c r="A2351" s="8" t="s">
        <v>107</v>
      </c>
      <c r="B2351" s="3" t="str">
        <f>+VLOOKUP(A2351,Codigos_mercados_mayoristas[],2,0)</f>
        <v>Los Lagos</v>
      </c>
      <c r="C2351" s="4">
        <v>44155</v>
      </c>
      <c r="D2351" s="3">
        <f>+VLOOKUP(A2351,Codigos_mercados_mayoristas[],3,0)</f>
        <v>10</v>
      </c>
      <c r="E2351" s="3"/>
      <c r="F2351" s="3" t="str">
        <f>+VLOOKUP(G2351,Codigos_class_frutas[],2,0)</f>
        <v>Tropicales y subtropicales</v>
      </c>
      <c r="G2351" s="3" t="s">
        <v>204</v>
      </c>
      <c r="H2351" s="3" t="s">
        <v>12</v>
      </c>
      <c r="I2351" s="3" t="s">
        <v>205</v>
      </c>
      <c r="J2351" s="2">
        <v>600</v>
      </c>
      <c r="K2351" s="2">
        <v>19000</v>
      </c>
      <c r="L2351" s="2">
        <v>18000</v>
      </c>
      <c r="M2351" s="2">
        <v>18500</v>
      </c>
      <c r="N2351" s="3" t="s">
        <v>147</v>
      </c>
      <c r="O2351" s="9" t="s">
        <v>206</v>
      </c>
      <c r="P2351" s="2">
        <f>+Precio_diario_frutas[[#This Row],[Precio promedio ponderado]]/Q2351</f>
        <v>925</v>
      </c>
      <c r="Q2351" s="2">
        <f>+VLOOKUP(Precio_diario_frutas[[#This Row],[Unidad de comercialización]],Codigos_kg[],2,0)</f>
        <v>20</v>
      </c>
    </row>
    <row r="2352" spans="1:17" x14ac:dyDescent="0.35">
      <c r="A2352" s="8" t="s">
        <v>107</v>
      </c>
      <c r="B2352" s="3" t="str">
        <f>+VLOOKUP(A2352,Codigos_mercados_mayoristas[],2,0)</f>
        <v>Los Lagos</v>
      </c>
      <c r="C2352" s="4">
        <v>44155</v>
      </c>
      <c r="D2352" s="3">
        <f>+VLOOKUP(A2352,Codigos_mercados_mayoristas[],3,0)</f>
        <v>10</v>
      </c>
      <c r="E2352" s="3"/>
      <c r="F2352" s="3" t="str">
        <f>+VLOOKUP(G2352,Codigos_class_frutas[],2,0)</f>
        <v>Tropicales y subtropicales</v>
      </c>
      <c r="G2352" s="3" t="s">
        <v>204</v>
      </c>
      <c r="H2352" s="3" t="s">
        <v>12</v>
      </c>
      <c r="I2352" s="3" t="s">
        <v>255</v>
      </c>
      <c r="J2352" s="2">
        <v>1100</v>
      </c>
      <c r="K2352" s="2">
        <v>23000</v>
      </c>
      <c r="L2352" s="2">
        <v>22000</v>
      </c>
      <c r="M2352" s="2">
        <v>22500</v>
      </c>
      <c r="N2352" s="3" t="s">
        <v>147</v>
      </c>
      <c r="O2352" s="9" t="s">
        <v>206</v>
      </c>
      <c r="P2352" s="2">
        <f>+Precio_diario_frutas[[#This Row],[Precio promedio ponderado]]/Q2352</f>
        <v>1125</v>
      </c>
      <c r="Q2352" s="2">
        <f>+VLOOKUP(Precio_diario_frutas[[#This Row],[Unidad de comercialización]],Codigos_kg[],2,0)</f>
        <v>20</v>
      </c>
    </row>
    <row r="2353" spans="1:17" x14ac:dyDescent="0.35">
      <c r="A2353" s="8" t="s">
        <v>107</v>
      </c>
      <c r="B2353" s="11" t="str">
        <f>+VLOOKUP(A2353,Codigos_mercados_mayoristas[],2,0)</f>
        <v>Los Lagos</v>
      </c>
      <c r="C2353" s="4">
        <v>44155</v>
      </c>
      <c r="D2353" s="11">
        <f>+VLOOKUP(A2353,Codigos_mercados_mayoristas[],3,0)</f>
        <v>10</v>
      </c>
      <c r="E2353" s="11"/>
      <c r="F2353" s="11" t="str">
        <f>+VLOOKUP(G2353,Codigos_class_frutas[],2,0)</f>
        <v>Cítricos</v>
      </c>
      <c r="G2353" s="11" t="s">
        <v>256</v>
      </c>
      <c r="H2353" s="11" t="s">
        <v>257</v>
      </c>
      <c r="I2353" s="11" t="s">
        <v>19</v>
      </c>
      <c r="J2353" s="13">
        <v>160</v>
      </c>
      <c r="K2353" s="13">
        <v>10000</v>
      </c>
      <c r="L2353" s="13">
        <v>9000</v>
      </c>
      <c r="M2353" s="13">
        <v>9500</v>
      </c>
      <c r="N2353" s="11" t="s">
        <v>258</v>
      </c>
      <c r="O2353" s="14" t="s">
        <v>123</v>
      </c>
      <c r="P2353" s="2">
        <f>+Precio_diario_frutas[[#This Row],[Precio promedio ponderado]]/Q2353</f>
        <v>678.57142857142856</v>
      </c>
      <c r="Q2353" s="2">
        <f>+VLOOKUP(Precio_diario_frutas[[#This Row],[Unidad de comercialización]],Codigos_kg[],2,0)</f>
        <v>14</v>
      </c>
    </row>
    <row r="2354" spans="1:17" x14ac:dyDescent="0.35">
      <c r="A2354" s="8" t="s">
        <v>178</v>
      </c>
      <c r="B2354" s="3" t="str">
        <f>+VLOOKUP(A2354,Codigos_mercados_mayoristas[],2,0)</f>
        <v>La Araucanía</v>
      </c>
      <c r="C2354" s="4">
        <v>44155</v>
      </c>
      <c r="D2354" s="3">
        <f>+VLOOKUP(A2354,Codigos_mercados_mayoristas[],3,0)</f>
        <v>9</v>
      </c>
      <c r="E2354" s="3"/>
      <c r="F2354" s="3" t="str">
        <f>+VLOOKUP(G2354,Codigos_class_frutas[],2,0)</f>
        <v>Berries</v>
      </c>
      <c r="G2354" s="3" t="s">
        <v>207</v>
      </c>
      <c r="H2354" s="3" t="s">
        <v>12</v>
      </c>
      <c r="I2354" s="3" t="s">
        <v>19</v>
      </c>
      <c r="J2354" s="2">
        <v>100</v>
      </c>
      <c r="K2354" s="2">
        <v>3000</v>
      </c>
      <c r="L2354" s="2">
        <v>3000</v>
      </c>
      <c r="M2354" s="2">
        <v>3000</v>
      </c>
      <c r="N2354" s="3" t="s">
        <v>31</v>
      </c>
      <c r="O2354" s="9" t="s">
        <v>109</v>
      </c>
      <c r="P2354" s="2">
        <f>+Precio_diario_frutas[[#This Row],[Precio promedio ponderado]]/Q2354</f>
        <v>3000</v>
      </c>
      <c r="Q2354" s="2">
        <f>+VLOOKUP(Precio_diario_frutas[[#This Row],[Unidad de comercialización]],Codigos_kg[],2,0)</f>
        <v>1</v>
      </c>
    </row>
    <row r="2355" spans="1:17" x14ac:dyDescent="0.35">
      <c r="A2355" s="8" t="s">
        <v>178</v>
      </c>
      <c r="B2355" s="3" t="str">
        <f>+VLOOKUP(A2355,Codigos_mercados_mayoristas[],2,0)</f>
        <v>La Araucanía</v>
      </c>
      <c r="C2355" s="4">
        <v>44155</v>
      </c>
      <c r="D2355" s="3">
        <f>+VLOOKUP(A2355,Codigos_mercados_mayoristas[],3,0)</f>
        <v>9</v>
      </c>
      <c r="E2355" s="3"/>
      <c r="F2355" s="3" t="str">
        <f>+VLOOKUP(G2355,Codigos_class_frutas[],2,0)</f>
        <v>Frutos de hueso (carozo)</v>
      </c>
      <c r="G2355" s="3" t="s">
        <v>281</v>
      </c>
      <c r="H2355" s="3" t="s">
        <v>282</v>
      </c>
      <c r="I2355" s="3" t="s">
        <v>19</v>
      </c>
      <c r="J2355" s="2">
        <v>120</v>
      </c>
      <c r="K2355" s="2">
        <v>1500</v>
      </c>
      <c r="L2355" s="2">
        <v>1500</v>
      </c>
      <c r="M2355" s="2">
        <v>1500</v>
      </c>
      <c r="N2355" s="3" t="s">
        <v>227</v>
      </c>
      <c r="O2355" s="9" t="s">
        <v>109</v>
      </c>
      <c r="P2355" s="2">
        <f>+Precio_diario_frutas[[#This Row],[Precio promedio ponderado]]/Q2355</f>
        <v>100</v>
      </c>
      <c r="Q2355" s="2">
        <f>+VLOOKUP(Precio_diario_frutas[[#This Row],[Unidad de comercialización]],Codigos_kg[],2,0)</f>
        <v>15</v>
      </c>
    </row>
    <row r="2356" spans="1:17" x14ac:dyDescent="0.35">
      <c r="A2356" s="8" t="s">
        <v>178</v>
      </c>
      <c r="B2356" s="3" t="str">
        <f>+VLOOKUP(A2356,Codigos_mercados_mayoristas[],2,0)</f>
        <v>La Araucanía</v>
      </c>
      <c r="C2356" s="4">
        <v>44155</v>
      </c>
      <c r="D2356" s="3">
        <f>+VLOOKUP(A2356,Codigos_mercados_mayoristas[],3,0)</f>
        <v>9</v>
      </c>
      <c r="E2356" s="3"/>
      <c r="F2356" s="3" t="str">
        <f>+VLOOKUP(G2356,Codigos_class_frutas[],2,0)</f>
        <v>Otros</v>
      </c>
      <c r="G2356" s="3" t="s">
        <v>209</v>
      </c>
      <c r="H2356" s="3" t="s">
        <v>210</v>
      </c>
      <c r="I2356" s="3" t="s">
        <v>19</v>
      </c>
      <c r="J2356" s="2">
        <v>50</v>
      </c>
      <c r="K2356" s="2">
        <v>2300</v>
      </c>
      <c r="L2356" s="2">
        <v>2300</v>
      </c>
      <c r="M2356" s="2">
        <v>2300</v>
      </c>
      <c r="N2356" s="3" t="s">
        <v>227</v>
      </c>
      <c r="O2356" s="9" t="s">
        <v>139</v>
      </c>
      <c r="P2356" s="2">
        <f>+Precio_diario_frutas[[#This Row],[Precio promedio ponderado]]/Q2356</f>
        <v>153.33333333333334</v>
      </c>
      <c r="Q2356" s="2">
        <f>+VLOOKUP(Precio_diario_frutas[[#This Row],[Unidad de comercialización]],Codigos_kg[],2,0)</f>
        <v>15</v>
      </c>
    </row>
    <row r="2357" spans="1:17" x14ac:dyDescent="0.35">
      <c r="A2357" s="8" t="s">
        <v>178</v>
      </c>
      <c r="B2357" s="3" t="str">
        <f>+VLOOKUP(A2357,Codigos_mercados_mayoristas[],2,0)</f>
        <v>La Araucanía</v>
      </c>
      <c r="C2357" s="4">
        <v>44155</v>
      </c>
      <c r="D2357" s="3">
        <f>+VLOOKUP(A2357,Codigos_mercados_mayoristas[],3,0)</f>
        <v>9</v>
      </c>
      <c r="E2357" s="3"/>
      <c r="F2357" s="3" t="str">
        <f>+VLOOKUP(G2357,Codigos_class_frutas[],2,0)</f>
        <v>Frutos de hueso (carozo)</v>
      </c>
      <c r="G2357" s="3" t="s">
        <v>669</v>
      </c>
      <c r="H2357" s="3" t="s">
        <v>670</v>
      </c>
      <c r="I2357" s="3" t="s">
        <v>19</v>
      </c>
      <c r="J2357" s="2">
        <v>40</v>
      </c>
      <c r="K2357" s="2">
        <v>20000</v>
      </c>
      <c r="L2357" s="2">
        <v>20000</v>
      </c>
      <c r="M2357" s="2">
        <v>20000</v>
      </c>
      <c r="N2357" s="3" t="s">
        <v>29</v>
      </c>
      <c r="O2357" s="9" t="s">
        <v>45</v>
      </c>
      <c r="P2357" s="2">
        <f>+Precio_diario_frutas[[#This Row],[Precio promedio ponderado]]/Q2357</f>
        <v>1333.3333333333333</v>
      </c>
      <c r="Q2357" s="2">
        <f>+VLOOKUP(Precio_diario_frutas[[#This Row],[Unidad de comercialización]],Codigos_kg[],2,0)</f>
        <v>15</v>
      </c>
    </row>
    <row r="2358" spans="1:17" x14ac:dyDescent="0.35">
      <c r="A2358" s="8" t="s">
        <v>178</v>
      </c>
      <c r="B2358" s="3" t="str">
        <f>+VLOOKUP(A2358,Codigos_mercados_mayoristas[],2,0)</f>
        <v>La Araucanía</v>
      </c>
      <c r="C2358" s="4">
        <v>44155</v>
      </c>
      <c r="D2358" s="3">
        <f>+VLOOKUP(A2358,Codigos_mercados_mayoristas[],3,0)</f>
        <v>9</v>
      </c>
      <c r="E2358" s="3"/>
      <c r="F2358" s="3" t="str">
        <f>+VLOOKUP(G2358,Codigos_class_frutas[],2,0)</f>
        <v>Frutos de hueso (carozo)</v>
      </c>
      <c r="G2358" s="3" t="s">
        <v>277</v>
      </c>
      <c r="H2358" s="3" t="s">
        <v>278</v>
      </c>
      <c r="I2358" s="3" t="s">
        <v>19</v>
      </c>
      <c r="J2358" s="2">
        <v>80</v>
      </c>
      <c r="K2358" s="2">
        <v>15500</v>
      </c>
      <c r="L2358" s="2">
        <v>15500</v>
      </c>
      <c r="M2358" s="2">
        <v>15500</v>
      </c>
      <c r="N2358" s="3" t="s">
        <v>286</v>
      </c>
      <c r="O2358" s="9" t="s">
        <v>45</v>
      </c>
      <c r="P2358" s="2">
        <f>+Precio_diario_frutas[[#This Row],[Precio promedio ponderado]]/Q2358</f>
        <v>1033.3333333333333</v>
      </c>
      <c r="Q2358" s="2">
        <f>+VLOOKUP(Precio_diario_frutas[[#This Row],[Unidad de comercialización]],Codigos_kg[],2,0)</f>
        <v>15</v>
      </c>
    </row>
    <row r="2359" spans="1:17" x14ac:dyDescent="0.35">
      <c r="A2359" s="8" t="s">
        <v>178</v>
      </c>
      <c r="B2359" s="3" t="str">
        <f>+VLOOKUP(A2359,Codigos_mercados_mayoristas[],2,0)</f>
        <v>La Araucanía</v>
      </c>
      <c r="C2359" s="4">
        <v>44155</v>
      </c>
      <c r="D2359" s="3">
        <f>+VLOOKUP(A2359,Codigos_mercados_mayoristas[],3,0)</f>
        <v>9</v>
      </c>
      <c r="E2359" s="3"/>
      <c r="F2359" s="3" t="str">
        <f>+VLOOKUP(G2359,Codigos_class_frutas[],2,0)</f>
        <v>Berries</v>
      </c>
      <c r="G2359" s="3" t="s">
        <v>212</v>
      </c>
      <c r="H2359" s="3" t="s">
        <v>12</v>
      </c>
      <c r="I2359" s="3" t="s">
        <v>19</v>
      </c>
      <c r="J2359" s="2">
        <v>500</v>
      </c>
      <c r="K2359" s="2">
        <v>9000</v>
      </c>
      <c r="L2359" s="2">
        <v>9000</v>
      </c>
      <c r="M2359" s="2">
        <v>9000</v>
      </c>
      <c r="N2359" s="3" t="s">
        <v>213</v>
      </c>
      <c r="O2359" s="9" t="s">
        <v>155</v>
      </c>
      <c r="P2359" s="2">
        <f>+Precio_diario_frutas[[#This Row],[Precio promedio ponderado]]/Q2359</f>
        <v>1285.7142857142858</v>
      </c>
      <c r="Q2359" s="2">
        <f>+VLOOKUP(Precio_diario_frutas[[#This Row],[Unidad de comercialización]],Codigos_kg[],2,0)</f>
        <v>7</v>
      </c>
    </row>
    <row r="2360" spans="1:17" x14ac:dyDescent="0.35">
      <c r="A2360" s="8" t="s">
        <v>178</v>
      </c>
      <c r="B2360" s="3" t="str">
        <f>+VLOOKUP(A2360,Codigos_mercados_mayoristas[],2,0)</f>
        <v>La Araucanía</v>
      </c>
      <c r="C2360" s="4">
        <v>44155</v>
      </c>
      <c r="D2360" s="3">
        <f>+VLOOKUP(A2360,Codigos_mercados_mayoristas[],3,0)</f>
        <v>9</v>
      </c>
      <c r="E2360" s="3"/>
      <c r="F2360" s="3" t="str">
        <f>+VLOOKUP(G2360,Codigos_class_frutas[],2,0)</f>
        <v>Berries</v>
      </c>
      <c r="G2360" s="3" t="s">
        <v>212</v>
      </c>
      <c r="H2360" s="3" t="s">
        <v>12</v>
      </c>
      <c r="I2360" s="3" t="s">
        <v>19</v>
      </c>
      <c r="J2360" s="2">
        <v>100</v>
      </c>
      <c r="K2360" s="2">
        <v>8000</v>
      </c>
      <c r="L2360" s="2">
        <v>8000</v>
      </c>
      <c r="M2360" s="2">
        <v>8000</v>
      </c>
      <c r="N2360" s="3" t="s">
        <v>678</v>
      </c>
      <c r="O2360" s="9" t="s">
        <v>130</v>
      </c>
      <c r="P2360" s="2">
        <f>+Precio_diario_frutas[[#This Row],[Precio promedio ponderado]]/Q2360</f>
        <v>1142.8571428571429</v>
      </c>
      <c r="Q2360" s="2">
        <f>+VLOOKUP(Precio_diario_frutas[[#This Row],[Unidad de comercialización]],Codigos_kg[],2,0)</f>
        <v>7</v>
      </c>
    </row>
    <row r="2361" spans="1:17" x14ac:dyDescent="0.35">
      <c r="A2361" s="8" t="s">
        <v>178</v>
      </c>
      <c r="B2361" s="3" t="str">
        <f>+VLOOKUP(A2361,Codigos_mercados_mayoristas[],2,0)</f>
        <v>La Araucanía</v>
      </c>
      <c r="C2361" s="4">
        <v>44155</v>
      </c>
      <c r="D2361" s="3">
        <f>+VLOOKUP(A2361,Codigos_mercados_mayoristas[],3,0)</f>
        <v>9</v>
      </c>
      <c r="E2361" s="3"/>
      <c r="F2361" s="3" t="str">
        <f>+VLOOKUP(G2361,Codigos_class_frutas[],2,0)</f>
        <v>Berries</v>
      </c>
      <c r="G2361" s="3" t="s">
        <v>212</v>
      </c>
      <c r="H2361" s="3" t="s">
        <v>12</v>
      </c>
      <c r="I2361" s="3" t="s">
        <v>13</v>
      </c>
      <c r="J2361" s="2">
        <v>150</v>
      </c>
      <c r="K2361" s="2">
        <v>7000</v>
      </c>
      <c r="L2361" s="2">
        <v>7000</v>
      </c>
      <c r="M2361" s="2">
        <v>7000</v>
      </c>
      <c r="N2361" s="3" t="s">
        <v>213</v>
      </c>
      <c r="O2361" s="9" t="s">
        <v>155</v>
      </c>
      <c r="P2361" s="2">
        <f>+Precio_diario_frutas[[#This Row],[Precio promedio ponderado]]/Q2361</f>
        <v>1000</v>
      </c>
      <c r="Q2361" s="2">
        <f>+VLOOKUP(Precio_diario_frutas[[#This Row],[Unidad de comercialización]],Codigos_kg[],2,0)</f>
        <v>7</v>
      </c>
    </row>
    <row r="2362" spans="1:17" x14ac:dyDescent="0.35">
      <c r="A2362" s="8" t="s">
        <v>178</v>
      </c>
      <c r="B2362" s="3" t="str">
        <f>+VLOOKUP(A2362,Codigos_mercados_mayoristas[],2,0)</f>
        <v>La Araucanía</v>
      </c>
      <c r="C2362" s="4">
        <v>44155</v>
      </c>
      <c r="D2362" s="3">
        <f>+VLOOKUP(A2362,Codigos_mercados_mayoristas[],3,0)</f>
        <v>9</v>
      </c>
      <c r="E2362" s="3"/>
      <c r="F2362" s="3" t="str">
        <f>+VLOOKUP(G2362,Codigos_class_frutas[],2,0)</f>
        <v>Berries</v>
      </c>
      <c r="G2362" s="3" t="s">
        <v>212</v>
      </c>
      <c r="H2362" s="3" t="s">
        <v>12</v>
      </c>
      <c r="I2362" s="3" t="s">
        <v>16</v>
      </c>
      <c r="J2362" s="2">
        <v>50</v>
      </c>
      <c r="K2362" s="2">
        <v>5000</v>
      </c>
      <c r="L2362" s="2">
        <v>5000</v>
      </c>
      <c r="M2362" s="2">
        <v>5000</v>
      </c>
      <c r="N2362" s="3" t="s">
        <v>213</v>
      </c>
      <c r="O2362" s="9" t="s">
        <v>155</v>
      </c>
      <c r="P2362" s="2">
        <f>+Precio_diario_frutas[[#This Row],[Precio promedio ponderado]]/Q2362</f>
        <v>714.28571428571433</v>
      </c>
      <c r="Q2362" s="2">
        <f>+VLOOKUP(Precio_diario_frutas[[#This Row],[Unidad de comercialización]],Codigos_kg[],2,0)</f>
        <v>7</v>
      </c>
    </row>
    <row r="2363" spans="1:17" x14ac:dyDescent="0.35">
      <c r="A2363" s="8" t="s">
        <v>178</v>
      </c>
      <c r="B2363" s="3" t="str">
        <f>+VLOOKUP(A2363,Codigos_mercados_mayoristas[],2,0)</f>
        <v>La Araucanía</v>
      </c>
      <c r="C2363" s="4">
        <v>44155</v>
      </c>
      <c r="D2363" s="3">
        <f>+VLOOKUP(A2363,Codigos_mercados_mayoristas[],3,0)</f>
        <v>9</v>
      </c>
      <c r="E2363" s="3"/>
      <c r="F2363" s="3" t="str">
        <f>+VLOOKUP(G2363,Codigos_class_frutas[],2,0)</f>
        <v>Cítricos</v>
      </c>
      <c r="G2363" s="3" t="s">
        <v>214</v>
      </c>
      <c r="H2363" s="3" t="s">
        <v>12</v>
      </c>
      <c r="I2363" s="3" t="s">
        <v>215</v>
      </c>
      <c r="J2363" s="2">
        <v>170</v>
      </c>
      <c r="K2363" s="2">
        <v>10000</v>
      </c>
      <c r="L2363" s="2">
        <v>9000</v>
      </c>
      <c r="M2363" s="2">
        <v>9471</v>
      </c>
      <c r="N2363" s="3" t="s">
        <v>289</v>
      </c>
      <c r="O2363" s="9" t="s">
        <v>123</v>
      </c>
      <c r="P2363" s="2">
        <f>+Precio_diario_frutas[[#This Row],[Precio promedio ponderado]]/Q2363</f>
        <v>631.4</v>
      </c>
      <c r="Q2363" s="2">
        <f>+VLOOKUP(Precio_diario_frutas[[#This Row],[Unidad de comercialización]],Codigos_kg[],2,0)</f>
        <v>15</v>
      </c>
    </row>
    <row r="2364" spans="1:17" x14ac:dyDescent="0.35">
      <c r="A2364" s="8" t="s">
        <v>178</v>
      </c>
      <c r="B2364" s="3" t="str">
        <f>+VLOOKUP(A2364,Codigos_mercados_mayoristas[],2,0)</f>
        <v>La Araucanía</v>
      </c>
      <c r="C2364" s="4">
        <v>44155</v>
      </c>
      <c r="D2364" s="3">
        <f>+VLOOKUP(A2364,Codigos_mercados_mayoristas[],3,0)</f>
        <v>9</v>
      </c>
      <c r="E2364" s="3"/>
      <c r="F2364" s="3" t="str">
        <f>+VLOOKUP(G2364,Codigos_class_frutas[],2,0)</f>
        <v>Cítricos</v>
      </c>
      <c r="G2364" s="3" t="s">
        <v>214</v>
      </c>
      <c r="H2364" s="3" t="s">
        <v>12</v>
      </c>
      <c r="I2364" s="3" t="s">
        <v>215</v>
      </c>
      <c r="J2364" s="2">
        <v>100</v>
      </c>
      <c r="K2364" s="2">
        <v>13500</v>
      </c>
      <c r="L2364" s="2">
        <v>13500</v>
      </c>
      <c r="M2364" s="2">
        <v>13500</v>
      </c>
      <c r="N2364" s="3" t="s">
        <v>56</v>
      </c>
      <c r="O2364" s="9" t="s">
        <v>123</v>
      </c>
      <c r="P2364" s="2">
        <f>+Precio_diario_frutas[[#This Row],[Precio promedio ponderado]]/Q2364</f>
        <v>750</v>
      </c>
      <c r="Q2364" s="2">
        <f>+VLOOKUP(Precio_diario_frutas[[#This Row],[Unidad de comercialización]],Codigos_kg[],2,0)</f>
        <v>18</v>
      </c>
    </row>
    <row r="2365" spans="1:17" x14ac:dyDescent="0.35">
      <c r="A2365" s="8" t="s">
        <v>178</v>
      </c>
      <c r="B2365" s="3" t="str">
        <f>+VLOOKUP(A2365,Codigos_mercados_mayoristas[],2,0)</f>
        <v>La Araucanía</v>
      </c>
      <c r="C2365" s="4">
        <v>44155</v>
      </c>
      <c r="D2365" s="3">
        <f>+VLOOKUP(A2365,Codigos_mercados_mayoristas[],3,0)</f>
        <v>9</v>
      </c>
      <c r="E2365" s="3"/>
      <c r="F2365" s="3" t="str">
        <f>+VLOOKUP(G2365,Codigos_class_frutas[],2,0)</f>
        <v>Cítricos</v>
      </c>
      <c r="G2365" s="3" t="s">
        <v>214</v>
      </c>
      <c r="H2365" s="3" t="s">
        <v>12</v>
      </c>
      <c r="I2365" s="3" t="s">
        <v>215</v>
      </c>
      <c r="J2365" s="2">
        <v>90</v>
      </c>
      <c r="K2365" s="2">
        <v>10000</v>
      </c>
      <c r="L2365" s="2">
        <v>9000</v>
      </c>
      <c r="M2365" s="2">
        <v>9556</v>
      </c>
      <c r="N2365" s="3" t="s">
        <v>117</v>
      </c>
      <c r="O2365" s="9" t="s">
        <v>123</v>
      </c>
      <c r="P2365" s="2">
        <f>+Precio_diario_frutas[[#This Row],[Precio promedio ponderado]]/Q2365</f>
        <v>637.06666666666672</v>
      </c>
      <c r="Q2365" s="2">
        <f>+VLOOKUP(Precio_diario_frutas[[#This Row],[Unidad de comercialización]],Codigos_kg[],2,0)</f>
        <v>15</v>
      </c>
    </row>
    <row r="2366" spans="1:17" x14ac:dyDescent="0.35">
      <c r="A2366" s="8" t="s">
        <v>178</v>
      </c>
      <c r="B2366" s="3" t="str">
        <f>+VLOOKUP(A2366,Codigos_mercados_mayoristas[],2,0)</f>
        <v>La Araucanía</v>
      </c>
      <c r="C2366" s="4">
        <v>44155</v>
      </c>
      <c r="D2366" s="3">
        <f>+VLOOKUP(A2366,Codigos_mercados_mayoristas[],3,0)</f>
        <v>9</v>
      </c>
      <c r="E2366" s="3"/>
      <c r="F2366" s="3" t="str">
        <f>+VLOOKUP(G2366,Codigos_class_frutas[],2,0)</f>
        <v>Cítricos</v>
      </c>
      <c r="G2366" s="3" t="s">
        <v>214</v>
      </c>
      <c r="H2366" s="3" t="s">
        <v>12</v>
      </c>
      <c r="I2366" s="3" t="s">
        <v>217</v>
      </c>
      <c r="J2366" s="2">
        <v>30</v>
      </c>
      <c r="K2366" s="2">
        <v>5000</v>
      </c>
      <c r="L2366" s="2">
        <v>5000</v>
      </c>
      <c r="M2366" s="2">
        <v>5000</v>
      </c>
      <c r="N2366" s="3" t="s">
        <v>289</v>
      </c>
      <c r="O2366" s="9" t="s">
        <v>123</v>
      </c>
      <c r="P2366" s="2">
        <f>+Precio_diario_frutas[[#This Row],[Precio promedio ponderado]]/Q2366</f>
        <v>333.33333333333331</v>
      </c>
      <c r="Q2366" s="2">
        <f>+VLOOKUP(Precio_diario_frutas[[#This Row],[Unidad de comercialización]],Codigos_kg[],2,0)</f>
        <v>15</v>
      </c>
    </row>
    <row r="2367" spans="1:17" x14ac:dyDescent="0.35">
      <c r="A2367" s="8" t="s">
        <v>178</v>
      </c>
      <c r="B2367" s="3" t="str">
        <f>+VLOOKUP(A2367,Codigos_mercados_mayoristas[],2,0)</f>
        <v>La Araucanía</v>
      </c>
      <c r="C2367" s="4">
        <v>44155</v>
      </c>
      <c r="D2367" s="3">
        <f>+VLOOKUP(A2367,Codigos_mercados_mayoristas[],3,0)</f>
        <v>9</v>
      </c>
      <c r="E2367" s="3"/>
      <c r="F2367" s="3" t="str">
        <f>+VLOOKUP(G2367,Codigos_class_frutas[],2,0)</f>
        <v>Tropicales y subtropicales</v>
      </c>
      <c r="G2367" s="3" t="s">
        <v>229</v>
      </c>
      <c r="H2367" s="3" t="s">
        <v>12</v>
      </c>
      <c r="I2367" s="3" t="s">
        <v>19</v>
      </c>
      <c r="J2367" s="2">
        <v>440</v>
      </c>
      <c r="K2367" s="2">
        <v>7000</v>
      </c>
      <c r="L2367" s="2">
        <v>6500</v>
      </c>
      <c r="M2367" s="2">
        <v>6727</v>
      </c>
      <c r="N2367" s="3" t="s">
        <v>230</v>
      </c>
      <c r="O2367" s="9" t="s">
        <v>34</v>
      </c>
      <c r="P2367" s="2">
        <f>+Precio_diario_frutas[[#This Row],[Precio promedio ponderado]]/Q2367</f>
        <v>1681.75</v>
      </c>
      <c r="Q2367" s="2">
        <f>+VLOOKUP(Precio_diario_frutas[[#This Row],[Unidad de comercialización]],Codigos_kg[],2,0)</f>
        <v>4</v>
      </c>
    </row>
    <row r="2368" spans="1:17" x14ac:dyDescent="0.35">
      <c r="A2368" s="8" t="s">
        <v>178</v>
      </c>
      <c r="B2368" s="3" t="str">
        <f>+VLOOKUP(A2368,Codigos_mercados_mayoristas[],2,0)</f>
        <v>La Araucanía</v>
      </c>
      <c r="C2368" s="4">
        <v>44155</v>
      </c>
      <c r="D2368" s="3">
        <f>+VLOOKUP(A2368,Codigos_mercados_mayoristas[],3,0)</f>
        <v>9</v>
      </c>
      <c r="E2368" s="3"/>
      <c r="F2368" s="3" t="str">
        <f>+VLOOKUP(G2368,Codigos_class_frutas[],2,0)</f>
        <v>Frutos de pepita</v>
      </c>
      <c r="G2368" s="3" t="s">
        <v>231</v>
      </c>
      <c r="H2368" s="3" t="s">
        <v>236</v>
      </c>
      <c r="I2368" s="3" t="s">
        <v>284</v>
      </c>
      <c r="J2368" s="2">
        <v>80</v>
      </c>
      <c r="K2368" s="2">
        <v>20000</v>
      </c>
      <c r="L2368" s="2">
        <v>20000</v>
      </c>
      <c r="M2368" s="2">
        <v>20000</v>
      </c>
      <c r="N2368" s="3" t="s">
        <v>285</v>
      </c>
      <c r="O2368" s="9" t="s">
        <v>109</v>
      </c>
      <c r="P2368" s="2">
        <f>+Precio_diario_frutas[[#This Row],[Precio promedio ponderado]]/Q2368</f>
        <v>1111.1111111111111</v>
      </c>
      <c r="Q2368" s="2">
        <f>+VLOOKUP(Precio_diario_frutas[[#This Row],[Unidad de comercialización]],Codigos_kg[],2,0)</f>
        <v>18</v>
      </c>
    </row>
    <row r="2369" spans="1:17" x14ac:dyDescent="0.35">
      <c r="A2369" s="8" t="s">
        <v>178</v>
      </c>
      <c r="B2369" s="3" t="str">
        <f>+VLOOKUP(A2369,Codigos_mercados_mayoristas[],2,0)</f>
        <v>La Araucanía</v>
      </c>
      <c r="C2369" s="4">
        <v>44155</v>
      </c>
      <c r="D2369" s="3">
        <f>+VLOOKUP(A2369,Codigos_mercados_mayoristas[],3,0)</f>
        <v>9</v>
      </c>
      <c r="E2369" s="3"/>
      <c r="F2369" s="3" t="str">
        <f>+VLOOKUP(G2369,Codigos_class_frutas[],2,0)</f>
        <v>Frutos de pepita</v>
      </c>
      <c r="G2369" s="3" t="s">
        <v>231</v>
      </c>
      <c r="H2369" s="3" t="s">
        <v>239</v>
      </c>
      <c r="I2369" s="3" t="s">
        <v>284</v>
      </c>
      <c r="J2369" s="2">
        <v>50</v>
      </c>
      <c r="K2369" s="2">
        <v>19000</v>
      </c>
      <c r="L2369" s="2">
        <v>19000</v>
      </c>
      <c r="M2369" s="2">
        <v>19000</v>
      </c>
      <c r="N2369" s="3" t="s">
        <v>285</v>
      </c>
      <c r="O2369" s="9" t="s">
        <v>109</v>
      </c>
      <c r="P2369" s="2">
        <f>+Precio_diario_frutas[[#This Row],[Precio promedio ponderado]]/Q2369</f>
        <v>1055.5555555555557</v>
      </c>
      <c r="Q2369" s="2">
        <f>+VLOOKUP(Precio_diario_frutas[[#This Row],[Unidad de comercialización]],Codigos_kg[],2,0)</f>
        <v>18</v>
      </c>
    </row>
    <row r="2370" spans="1:17" x14ac:dyDescent="0.35">
      <c r="A2370" s="8" t="s">
        <v>178</v>
      </c>
      <c r="B2370" s="3" t="str">
        <f>+VLOOKUP(A2370,Codigos_mercados_mayoristas[],2,0)</f>
        <v>La Araucanía</v>
      </c>
      <c r="C2370" s="4">
        <v>44155</v>
      </c>
      <c r="D2370" s="3">
        <f>+VLOOKUP(A2370,Codigos_mercados_mayoristas[],3,0)</f>
        <v>9</v>
      </c>
      <c r="E2370" s="3"/>
      <c r="F2370" s="3" t="str">
        <f>+VLOOKUP(G2370,Codigos_class_frutas[],2,0)</f>
        <v>Cítricos</v>
      </c>
      <c r="G2370" s="3" t="s">
        <v>221</v>
      </c>
      <c r="H2370" s="3" t="s">
        <v>263</v>
      </c>
      <c r="I2370" s="3" t="s">
        <v>19</v>
      </c>
      <c r="J2370" s="2">
        <v>140</v>
      </c>
      <c r="K2370" s="2">
        <v>16000</v>
      </c>
      <c r="L2370" s="2">
        <v>15000</v>
      </c>
      <c r="M2370" s="2">
        <v>15571</v>
      </c>
      <c r="N2370" s="3" t="s">
        <v>261</v>
      </c>
      <c r="O2370" s="9" t="s">
        <v>123</v>
      </c>
      <c r="P2370" s="2">
        <f>+Precio_diario_frutas[[#This Row],[Precio promedio ponderado]]/Q2370</f>
        <v>1038.0666666666666</v>
      </c>
      <c r="Q2370" s="2">
        <f>+VLOOKUP(Precio_diario_frutas[[#This Row],[Unidad de comercialización]],Codigos_kg[],2,0)</f>
        <v>15</v>
      </c>
    </row>
    <row r="2371" spans="1:17" x14ac:dyDescent="0.35">
      <c r="A2371" s="8" t="s">
        <v>178</v>
      </c>
      <c r="B2371" s="3" t="str">
        <f>+VLOOKUP(A2371,Codigos_mercados_mayoristas[],2,0)</f>
        <v>La Araucanía</v>
      </c>
      <c r="C2371" s="4">
        <v>44155</v>
      </c>
      <c r="D2371" s="3">
        <f>+VLOOKUP(A2371,Codigos_mercados_mayoristas[],3,0)</f>
        <v>9</v>
      </c>
      <c r="E2371" s="3"/>
      <c r="F2371" s="3" t="str">
        <f>+VLOOKUP(G2371,Codigos_class_frutas[],2,0)</f>
        <v>Cítricos</v>
      </c>
      <c r="G2371" s="3" t="s">
        <v>221</v>
      </c>
      <c r="H2371" s="3" t="s">
        <v>263</v>
      </c>
      <c r="I2371" s="3" t="s">
        <v>13</v>
      </c>
      <c r="J2371" s="2">
        <v>30</v>
      </c>
      <c r="K2371" s="2">
        <v>12000</v>
      </c>
      <c r="L2371" s="2">
        <v>12000</v>
      </c>
      <c r="M2371" s="2">
        <v>12000</v>
      </c>
      <c r="N2371" s="3" t="s">
        <v>261</v>
      </c>
      <c r="O2371" s="9" t="s">
        <v>123</v>
      </c>
      <c r="P2371" s="2">
        <f>+Precio_diario_frutas[[#This Row],[Precio promedio ponderado]]/Q2371</f>
        <v>800</v>
      </c>
      <c r="Q2371" s="2">
        <f>+VLOOKUP(Precio_diario_frutas[[#This Row],[Unidad de comercialización]],Codigos_kg[],2,0)</f>
        <v>15</v>
      </c>
    </row>
    <row r="2372" spans="1:17" x14ac:dyDescent="0.35">
      <c r="A2372" s="8" t="s">
        <v>178</v>
      </c>
      <c r="B2372" s="3" t="str">
        <f>+VLOOKUP(A2372,Codigos_mercados_mayoristas[],2,0)</f>
        <v>La Araucanía</v>
      </c>
      <c r="C2372" s="4">
        <v>44155</v>
      </c>
      <c r="D2372" s="3">
        <f>+VLOOKUP(A2372,Codigos_mercados_mayoristas[],3,0)</f>
        <v>9</v>
      </c>
      <c r="E2372" s="3"/>
      <c r="F2372" s="3" t="str">
        <f>+VLOOKUP(G2372,Codigos_class_frutas[],2,0)</f>
        <v>Frutos de hueso (carozo)</v>
      </c>
      <c r="G2372" s="3" t="s">
        <v>665</v>
      </c>
      <c r="H2372" s="3" t="s">
        <v>666</v>
      </c>
      <c r="I2372" s="3" t="s">
        <v>19</v>
      </c>
      <c r="J2372" s="2">
        <v>50</v>
      </c>
      <c r="K2372" s="2">
        <v>15500</v>
      </c>
      <c r="L2372" s="2">
        <v>15500</v>
      </c>
      <c r="M2372" s="2">
        <v>15500</v>
      </c>
      <c r="N2372" s="3" t="s">
        <v>286</v>
      </c>
      <c r="O2372" s="9" t="s">
        <v>45</v>
      </c>
      <c r="P2372" s="2">
        <f>+Precio_diario_frutas[[#This Row],[Precio promedio ponderado]]/Q2372</f>
        <v>1033.3333333333333</v>
      </c>
      <c r="Q2372" s="2">
        <f>+VLOOKUP(Precio_diario_frutas[[#This Row],[Unidad de comercialización]],Codigos_kg[],2,0)</f>
        <v>15</v>
      </c>
    </row>
    <row r="2373" spans="1:17" ht="29" x14ac:dyDescent="0.35">
      <c r="A2373" s="8" t="s">
        <v>178</v>
      </c>
      <c r="B2373" s="3" t="str">
        <f>+VLOOKUP(A2373,Codigos_mercados_mayoristas[],2,0)</f>
        <v>La Araucanía</v>
      </c>
      <c r="C2373" s="4">
        <v>44155</v>
      </c>
      <c r="D2373" s="3">
        <f>+VLOOKUP(A2373,Codigos_mercados_mayoristas[],3,0)</f>
        <v>9</v>
      </c>
      <c r="E2373" s="3"/>
      <c r="F2373" s="3" t="str">
        <f>+VLOOKUP(G2373,Codigos_class_frutas[],2,0)</f>
        <v>Oleaginosos</v>
      </c>
      <c r="G2373" s="3" t="s">
        <v>225</v>
      </c>
      <c r="H2373" s="3" t="s">
        <v>775</v>
      </c>
      <c r="I2373" s="3" t="s">
        <v>13</v>
      </c>
      <c r="J2373" s="2">
        <v>50</v>
      </c>
      <c r="K2373" s="2">
        <v>3400</v>
      </c>
      <c r="L2373" s="2">
        <v>3400</v>
      </c>
      <c r="M2373" s="2">
        <v>3400</v>
      </c>
      <c r="N2373" s="3" t="s">
        <v>293</v>
      </c>
      <c r="O2373" s="9" t="s">
        <v>63</v>
      </c>
      <c r="P2373" s="2">
        <f>+Precio_diario_frutas[[#This Row],[Precio promedio ponderado]]/Q2373</f>
        <v>3400</v>
      </c>
      <c r="Q2373" s="2">
        <f>+VLOOKUP(Precio_diario_frutas[[#This Row],[Unidad de comercialización]],Codigos_kg[],2,0)</f>
        <v>1</v>
      </c>
    </row>
    <row r="2374" spans="1:17" ht="29" x14ac:dyDescent="0.35">
      <c r="A2374" s="8" t="s">
        <v>178</v>
      </c>
      <c r="B2374" s="3" t="str">
        <f>+VLOOKUP(A2374,Codigos_mercados_mayoristas[],2,0)</f>
        <v>La Araucanía</v>
      </c>
      <c r="C2374" s="4">
        <v>44155</v>
      </c>
      <c r="D2374" s="3">
        <f>+VLOOKUP(A2374,Codigos_mercados_mayoristas[],3,0)</f>
        <v>9</v>
      </c>
      <c r="E2374" s="3"/>
      <c r="F2374" s="3" t="str">
        <f>+VLOOKUP(G2374,Codigos_class_frutas[],2,0)</f>
        <v>Oleaginosos</v>
      </c>
      <c r="G2374" s="3" t="s">
        <v>225</v>
      </c>
      <c r="H2374" s="3" t="s">
        <v>775</v>
      </c>
      <c r="I2374" s="3" t="s">
        <v>16</v>
      </c>
      <c r="J2374" s="2">
        <v>160</v>
      </c>
      <c r="K2374" s="2">
        <v>3000</v>
      </c>
      <c r="L2374" s="2">
        <v>2800</v>
      </c>
      <c r="M2374" s="2">
        <v>2900</v>
      </c>
      <c r="N2374" s="3" t="s">
        <v>293</v>
      </c>
      <c r="O2374" s="9" t="s">
        <v>63</v>
      </c>
      <c r="P2374" s="2">
        <f>+Precio_diario_frutas[[#This Row],[Precio promedio ponderado]]/Q2374</f>
        <v>2900</v>
      </c>
      <c r="Q2374" s="2">
        <f>+VLOOKUP(Precio_diario_frutas[[#This Row],[Unidad de comercialización]],Codigos_kg[],2,0)</f>
        <v>1</v>
      </c>
    </row>
    <row r="2375" spans="1:17" ht="29" x14ac:dyDescent="0.35">
      <c r="A2375" s="8" t="s">
        <v>178</v>
      </c>
      <c r="B2375" s="3" t="str">
        <f>+VLOOKUP(A2375,Codigos_mercados_mayoristas[],2,0)</f>
        <v>La Araucanía</v>
      </c>
      <c r="C2375" s="4">
        <v>44155</v>
      </c>
      <c r="D2375" s="3">
        <f>+VLOOKUP(A2375,Codigos_mercados_mayoristas[],3,0)</f>
        <v>9</v>
      </c>
      <c r="E2375" s="3"/>
      <c r="F2375" s="3" t="str">
        <f>+VLOOKUP(G2375,Codigos_class_frutas[],2,0)</f>
        <v>Oleaginosos</v>
      </c>
      <c r="G2375" s="3" t="s">
        <v>225</v>
      </c>
      <c r="H2375" s="3" t="s">
        <v>226</v>
      </c>
      <c r="I2375" s="3" t="s">
        <v>264</v>
      </c>
      <c r="J2375" s="2">
        <v>80</v>
      </c>
      <c r="K2375" s="2">
        <v>2500</v>
      </c>
      <c r="L2375" s="2">
        <v>2500</v>
      </c>
      <c r="M2375" s="2">
        <v>2500</v>
      </c>
      <c r="N2375" s="3" t="s">
        <v>293</v>
      </c>
      <c r="O2375" s="9" t="s">
        <v>63</v>
      </c>
      <c r="P2375" s="2">
        <f>+Precio_diario_frutas[[#This Row],[Precio promedio ponderado]]/Q2375</f>
        <v>2500</v>
      </c>
      <c r="Q2375" s="2">
        <f>+VLOOKUP(Precio_diario_frutas[[#This Row],[Unidad de comercialización]],Codigos_kg[],2,0)</f>
        <v>1</v>
      </c>
    </row>
    <row r="2376" spans="1:17" ht="29" x14ac:dyDescent="0.35">
      <c r="A2376" s="8" t="s">
        <v>178</v>
      </c>
      <c r="B2376" s="3" t="str">
        <f>+VLOOKUP(A2376,Codigos_mercados_mayoristas[],2,0)</f>
        <v>La Araucanía</v>
      </c>
      <c r="C2376" s="4">
        <v>44155</v>
      </c>
      <c r="D2376" s="3">
        <f>+VLOOKUP(A2376,Codigos_mercados_mayoristas[],3,0)</f>
        <v>9</v>
      </c>
      <c r="E2376" s="3"/>
      <c r="F2376" s="3" t="str">
        <f>+VLOOKUP(G2376,Codigos_class_frutas[],2,0)</f>
        <v>Oleaginosos</v>
      </c>
      <c r="G2376" s="3" t="s">
        <v>225</v>
      </c>
      <c r="H2376" s="3" t="s">
        <v>226</v>
      </c>
      <c r="I2376" s="3" t="s">
        <v>200</v>
      </c>
      <c r="J2376" s="2">
        <v>80</v>
      </c>
      <c r="K2376" s="2">
        <v>4000</v>
      </c>
      <c r="L2376" s="2">
        <v>4000</v>
      </c>
      <c r="M2376" s="2">
        <v>4000</v>
      </c>
      <c r="N2376" s="3" t="s">
        <v>293</v>
      </c>
      <c r="O2376" s="9" t="s">
        <v>63</v>
      </c>
      <c r="P2376" s="2">
        <f>+Precio_diario_frutas[[#This Row],[Precio promedio ponderado]]/Q2376</f>
        <v>4000</v>
      </c>
      <c r="Q2376" s="2">
        <f>+VLOOKUP(Precio_diario_frutas[[#This Row],[Unidad de comercialización]],Codigos_kg[],2,0)</f>
        <v>1</v>
      </c>
    </row>
    <row r="2377" spans="1:17" ht="29" x14ac:dyDescent="0.35">
      <c r="A2377" s="8" t="s">
        <v>178</v>
      </c>
      <c r="B2377" s="3" t="str">
        <f>+VLOOKUP(A2377,Codigos_mercados_mayoristas[],2,0)</f>
        <v>La Araucanía</v>
      </c>
      <c r="C2377" s="4">
        <v>44155</v>
      </c>
      <c r="D2377" s="3">
        <f>+VLOOKUP(A2377,Codigos_mercados_mayoristas[],3,0)</f>
        <v>9</v>
      </c>
      <c r="E2377" s="3"/>
      <c r="F2377" s="3" t="str">
        <f>+VLOOKUP(G2377,Codigos_class_frutas[],2,0)</f>
        <v>Oleaginosos</v>
      </c>
      <c r="G2377" s="3" t="s">
        <v>225</v>
      </c>
      <c r="H2377" s="3" t="s">
        <v>226</v>
      </c>
      <c r="I2377" s="3" t="s">
        <v>19</v>
      </c>
      <c r="J2377" s="2">
        <v>160</v>
      </c>
      <c r="K2377" s="2">
        <v>3700</v>
      </c>
      <c r="L2377" s="2">
        <v>3600</v>
      </c>
      <c r="M2377" s="2">
        <v>3650</v>
      </c>
      <c r="N2377" s="3" t="s">
        <v>293</v>
      </c>
      <c r="O2377" s="9" t="s">
        <v>63</v>
      </c>
      <c r="P2377" s="2">
        <f>+Precio_diario_frutas[[#This Row],[Precio promedio ponderado]]/Q2377</f>
        <v>3650</v>
      </c>
      <c r="Q2377" s="2">
        <f>+VLOOKUP(Precio_diario_frutas[[#This Row],[Unidad de comercialización]],Codigos_kg[],2,0)</f>
        <v>1</v>
      </c>
    </row>
    <row r="2378" spans="1:17" ht="29" x14ac:dyDescent="0.35">
      <c r="A2378" s="8" t="s">
        <v>178</v>
      </c>
      <c r="B2378" s="3" t="str">
        <f>+VLOOKUP(A2378,Codigos_mercados_mayoristas[],2,0)</f>
        <v>La Araucanía</v>
      </c>
      <c r="C2378" s="4">
        <v>44155</v>
      </c>
      <c r="D2378" s="3">
        <f>+VLOOKUP(A2378,Codigos_mercados_mayoristas[],3,0)</f>
        <v>9</v>
      </c>
      <c r="E2378" s="3"/>
      <c r="F2378" s="3" t="str">
        <f>+VLOOKUP(G2378,Codigos_class_frutas[],2,0)</f>
        <v>Oleaginosos</v>
      </c>
      <c r="G2378" s="3" t="s">
        <v>225</v>
      </c>
      <c r="H2378" s="3" t="s">
        <v>226</v>
      </c>
      <c r="I2378" s="3" t="s">
        <v>13</v>
      </c>
      <c r="J2378" s="2">
        <v>50</v>
      </c>
      <c r="K2378" s="2">
        <v>3500</v>
      </c>
      <c r="L2378" s="2">
        <v>3500</v>
      </c>
      <c r="M2378" s="2">
        <v>3500</v>
      </c>
      <c r="N2378" s="3" t="s">
        <v>293</v>
      </c>
      <c r="O2378" s="9" t="s">
        <v>63</v>
      </c>
      <c r="P2378" s="2">
        <f>+Precio_diario_frutas[[#This Row],[Precio promedio ponderado]]/Q2378</f>
        <v>3500</v>
      </c>
      <c r="Q2378" s="2">
        <f>+VLOOKUP(Precio_diario_frutas[[#This Row],[Unidad de comercialización]],Codigos_kg[],2,0)</f>
        <v>1</v>
      </c>
    </row>
    <row r="2379" spans="1:17" x14ac:dyDescent="0.35">
      <c r="A2379" s="8" t="s">
        <v>178</v>
      </c>
      <c r="B2379" s="3" t="str">
        <f>+VLOOKUP(A2379,Codigos_mercados_mayoristas[],2,0)</f>
        <v>La Araucanía</v>
      </c>
      <c r="C2379" s="4">
        <v>44155</v>
      </c>
      <c r="D2379" s="3">
        <f>+VLOOKUP(A2379,Codigos_mercados_mayoristas[],3,0)</f>
        <v>9</v>
      </c>
      <c r="E2379" s="3"/>
      <c r="F2379" s="3" t="str">
        <f>+VLOOKUP(G2379,Codigos_class_frutas[],2,0)</f>
        <v>Frutos de pepita</v>
      </c>
      <c r="G2379" s="3" t="s">
        <v>242</v>
      </c>
      <c r="H2379" s="3" t="s">
        <v>243</v>
      </c>
      <c r="I2379" s="3" t="s">
        <v>19</v>
      </c>
      <c r="J2379" s="2">
        <v>110</v>
      </c>
      <c r="K2379" s="2">
        <v>16000</v>
      </c>
      <c r="L2379" s="2">
        <v>14000</v>
      </c>
      <c r="M2379" s="2">
        <v>15273</v>
      </c>
      <c r="N2379" s="3" t="s">
        <v>280</v>
      </c>
      <c r="O2379" s="9" t="s">
        <v>123</v>
      </c>
      <c r="P2379" s="2">
        <f>+Precio_diario_frutas[[#This Row],[Precio promedio ponderado]]/Q2379</f>
        <v>848.5</v>
      </c>
      <c r="Q2379" s="2">
        <f>+VLOOKUP(Precio_diario_frutas[[#This Row],[Unidad de comercialización]],Codigos_kg[],2,0)</f>
        <v>18</v>
      </c>
    </row>
    <row r="2380" spans="1:17" x14ac:dyDescent="0.35">
      <c r="A2380" s="8" t="s">
        <v>178</v>
      </c>
      <c r="B2380" s="3" t="str">
        <f>+VLOOKUP(A2380,Codigos_mercados_mayoristas[],2,0)</f>
        <v>La Araucanía</v>
      </c>
      <c r="C2380" s="4">
        <v>44155</v>
      </c>
      <c r="D2380" s="3">
        <f>+VLOOKUP(A2380,Codigos_mercados_mayoristas[],3,0)</f>
        <v>9</v>
      </c>
      <c r="E2380" s="3"/>
      <c r="F2380" s="3" t="str">
        <f>+VLOOKUP(G2380,Codigos_class_frutas[],2,0)</f>
        <v>Tropicales y subtropicales</v>
      </c>
      <c r="G2380" s="3" t="s">
        <v>204</v>
      </c>
      <c r="H2380" s="3" t="s">
        <v>12</v>
      </c>
      <c r="I2380" s="3" t="s">
        <v>247</v>
      </c>
      <c r="J2380" s="2">
        <v>50</v>
      </c>
      <c r="K2380" s="2">
        <v>15000</v>
      </c>
      <c r="L2380" s="2">
        <v>15000</v>
      </c>
      <c r="M2380" s="2">
        <v>15000</v>
      </c>
      <c r="N2380" s="3" t="s">
        <v>147</v>
      </c>
      <c r="O2380" s="9" t="s">
        <v>206</v>
      </c>
      <c r="P2380" s="2">
        <f>+Precio_diario_frutas[[#This Row],[Precio promedio ponderado]]/Q2380</f>
        <v>750</v>
      </c>
      <c r="Q2380" s="2">
        <f>+VLOOKUP(Precio_diario_frutas[[#This Row],[Unidad de comercialización]],Codigos_kg[],2,0)</f>
        <v>20</v>
      </c>
    </row>
    <row r="2381" spans="1:17" x14ac:dyDescent="0.35">
      <c r="A2381" s="8" t="s">
        <v>178</v>
      </c>
      <c r="B2381" s="3" t="str">
        <f>+VLOOKUP(A2381,Codigos_mercados_mayoristas[],2,0)</f>
        <v>La Araucanía</v>
      </c>
      <c r="C2381" s="4">
        <v>44155</v>
      </c>
      <c r="D2381" s="3">
        <f>+VLOOKUP(A2381,Codigos_mercados_mayoristas[],3,0)</f>
        <v>9</v>
      </c>
      <c r="E2381" s="3"/>
      <c r="F2381" s="3" t="str">
        <f>+VLOOKUP(G2381,Codigos_class_frutas[],2,0)</f>
        <v>Tropicales y subtropicales</v>
      </c>
      <c r="G2381" s="3" t="s">
        <v>204</v>
      </c>
      <c r="H2381" s="3" t="s">
        <v>12</v>
      </c>
      <c r="I2381" s="3" t="s">
        <v>205</v>
      </c>
      <c r="J2381" s="2">
        <v>1140</v>
      </c>
      <c r="K2381" s="2">
        <v>19000</v>
      </c>
      <c r="L2381" s="2">
        <v>19000</v>
      </c>
      <c r="M2381" s="2">
        <v>19000</v>
      </c>
      <c r="N2381" s="3" t="s">
        <v>147</v>
      </c>
      <c r="O2381" s="9" t="s">
        <v>206</v>
      </c>
      <c r="P2381" s="2">
        <f>+Precio_diario_frutas[[#This Row],[Precio promedio ponderado]]/Q2381</f>
        <v>950</v>
      </c>
      <c r="Q2381" s="2">
        <f>+VLOOKUP(Precio_diario_frutas[[#This Row],[Unidad de comercialización]],Codigos_kg[],2,0)</f>
        <v>20</v>
      </c>
    </row>
    <row r="2382" spans="1:17" x14ac:dyDescent="0.35">
      <c r="A2382" s="8" t="s">
        <v>178</v>
      </c>
      <c r="B2382" s="3" t="str">
        <f>+VLOOKUP(A2382,Codigos_mercados_mayoristas[],2,0)</f>
        <v>La Araucanía</v>
      </c>
      <c r="C2382" s="4">
        <v>44155</v>
      </c>
      <c r="D2382" s="3">
        <f>+VLOOKUP(A2382,Codigos_mercados_mayoristas[],3,0)</f>
        <v>9</v>
      </c>
      <c r="E2382" s="3"/>
      <c r="F2382" s="3" t="str">
        <f>+VLOOKUP(G2382,Codigos_class_frutas[],2,0)</f>
        <v>Cítricos</v>
      </c>
      <c r="G2382" s="3" t="s">
        <v>256</v>
      </c>
      <c r="H2382" s="3" t="s">
        <v>257</v>
      </c>
      <c r="I2382" s="3" t="s">
        <v>19</v>
      </c>
      <c r="J2382" s="2">
        <v>40</v>
      </c>
      <c r="K2382" s="2">
        <v>10000</v>
      </c>
      <c r="L2382" s="2">
        <v>9000</v>
      </c>
      <c r="M2382" s="2">
        <v>9500</v>
      </c>
      <c r="N2382" s="3" t="s">
        <v>261</v>
      </c>
      <c r="O2382" s="9" t="s">
        <v>123</v>
      </c>
      <c r="P2382" s="2">
        <f>+Precio_diario_frutas[[#This Row],[Precio promedio ponderado]]/Q2382</f>
        <v>633.33333333333337</v>
      </c>
      <c r="Q2382" s="2">
        <f>+VLOOKUP(Precio_diario_frutas[[#This Row],[Unidad de comercialización]],Codigos_kg[],2,0)</f>
        <v>15</v>
      </c>
    </row>
    <row r="2383" spans="1:17" x14ac:dyDescent="0.35">
      <c r="A2383" s="8" t="s">
        <v>178</v>
      </c>
      <c r="B2383" s="3" t="str">
        <f>+VLOOKUP(A2383,Codigos_mercados_mayoristas[],2,0)</f>
        <v>La Araucanía</v>
      </c>
      <c r="C2383" s="4">
        <v>44155</v>
      </c>
      <c r="D2383" s="3">
        <f>+VLOOKUP(A2383,Codigos_mercados_mayoristas[],3,0)</f>
        <v>9</v>
      </c>
      <c r="E2383" s="3"/>
      <c r="F2383" s="3" t="str">
        <f>+VLOOKUP(G2383,Codigos_class_frutas[],2,0)</f>
        <v>Uva</v>
      </c>
      <c r="G2383" s="3" t="s">
        <v>295</v>
      </c>
      <c r="H2383" s="3" t="s">
        <v>679</v>
      </c>
      <c r="I2383" s="3" t="s">
        <v>19</v>
      </c>
      <c r="J2383" s="2">
        <v>80</v>
      </c>
      <c r="K2383" s="2">
        <v>30000</v>
      </c>
      <c r="L2383" s="2">
        <v>30000</v>
      </c>
      <c r="M2383" s="2">
        <v>30000</v>
      </c>
      <c r="N2383" s="3" t="s">
        <v>220</v>
      </c>
      <c r="O2383" s="9" t="s">
        <v>680</v>
      </c>
      <c r="P2383" s="2">
        <f>+Precio_diario_frutas[[#This Row],[Precio promedio ponderado]]/Q2383</f>
        <v>3000</v>
      </c>
      <c r="Q2383" s="2">
        <f>+VLOOKUP(Precio_diario_frutas[[#This Row],[Unidad de comercialización]],Codigos_kg[],2,0)</f>
        <v>10</v>
      </c>
    </row>
    <row r="2384" spans="1:17" x14ac:dyDescent="0.35">
      <c r="A2384" s="8" t="s">
        <v>178</v>
      </c>
      <c r="B2384" s="11" t="str">
        <f>+VLOOKUP(A2384,Codigos_mercados_mayoristas[],2,0)</f>
        <v>La Araucanía</v>
      </c>
      <c r="C2384" s="4">
        <v>44155</v>
      </c>
      <c r="D2384" s="11">
        <f>+VLOOKUP(A2384,Codigos_mercados_mayoristas[],3,0)</f>
        <v>9</v>
      </c>
      <c r="E2384" s="11"/>
      <c r="F2384" s="11" t="str">
        <f>+VLOOKUP(G2384,Codigos_class_frutas[],2,0)</f>
        <v>Uva</v>
      </c>
      <c r="G2384" s="11" t="s">
        <v>295</v>
      </c>
      <c r="H2384" s="11" t="s">
        <v>298</v>
      </c>
      <c r="I2384" s="11" t="s">
        <v>19</v>
      </c>
      <c r="J2384" s="13">
        <v>100</v>
      </c>
      <c r="K2384" s="13">
        <v>35000</v>
      </c>
      <c r="L2384" s="13">
        <v>35000</v>
      </c>
      <c r="M2384" s="13">
        <v>35000</v>
      </c>
      <c r="N2384" s="11" t="s">
        <v>220</v>
      </c>
      <c r="O2384" s="14" t="s">
        <v>680</v>
      </c>
      <c r="P2384" s="2">
        <f>+Precio_diario_frutas[[#This Row],[Precio promedio ponderado]]/Q2384</f>
        <v>3500</v>
      </c>
      <c r="Q2384" s="2">
        <f>+VLOOKUP(Precio_diario_frutas[[#This Row],[Unidad de comercialización]],Codigos_kg[],2,0)</f>
        <v>10</v>
      </c>
    </row>
    <row r="2385" spans="1:17" x14ac:dyDescent="0.35">
      <c r="A2385" s="8" t="s">
        <v>166</v>
      </c>
      <c r="B2385" s="3" t="str">
        <f>+VLOOKUP(A2385,Codigos_mercados_mayoristas[],2,0)</f>
        <v>Ñuble</v>
      </c>
      <c r="C2385" s="4">
        <v>44155</v>
      </c>
      <c r="D2385" s="3">
        <f>+VLOOKUP(A2385,Codigos_mercados_mayoristas[],3,0)</f>
        <v>16</v>
      </c>
      <c r="E2385" s="3"/>
      <c r="F2385" s="11" t="str">
        <f>+VLOOKUP(G2385,Codigos_class_frutas[],2,0)</f>
        <v>Frutos de hueso (carozo)</v>
      </c>
      <c r="G2385" s="3" t="s">
        <v>281</v>
      </c>
      <c r="H2385" s="3" t="s">
        <v>282</v>
      </c>
      <c r="I2385" s="3" t="s">
        <v>19</v>
      </c>
      <c r="J2385" s="2">
        <v>40</v>
      </c>
      <c r="K2385" s="2">
        <v>17000</v>
      </c>
      <c r="L2385" s="2">
        <v>16000</v>
      </c>
      <c r="M2385" s="2">
        <v>16500</v>
      </c>
      <c r="N2385" s="2" t="s">
        <v>37</v>
      </c>
      <c r="O2385" s="3" t="s">
        <v>252</v>
      </c>
      <c r="P2385" s="2">
        <f>+Precio_diario_frutas[[#This Row],[Precio promedio ponderado]]/Q2385</f>
        <v>1650</v>
      </c>
      <c r="Q2385" s="2">
        <f>+VLOOKUP(Precio_diario_frutas[[#This Row],[Unidad de comercialización]],Codigos_kg[],2,0)</f>
        <v>10</v>
      </c>
    </row>
    <row r="2386" spans="1:17" x14ac:dyDescent="0.35">
      <c r="A2386" s="8" t="s">
        <v>166</v>
      </c>
      <c r="B2386" s="3" t="str">
        <f>+VLOOKUP(A2386,Codigos_mercados_mayoristas[],2,0)</f>
        <v>Ñuble</v>
      </c>
      <c r="C2386" s="4">
        <v>44155</v>
      </c>
      <c r="D2386" s="3">
        <f>+VLOOKUP(A2386,Codigos_mercados_mayoristas[],3,0)</f>
        <v>16</v>
      </c>
      <c r="E2386" s="3"/>
      <c r="F2386" s="11" t="str">
        <f>+VLOOKUP(G2386,Codigos_class_frutas[],2,0)</f>
        <v>Frutos de hueso (carozo)</v>
      </c>
      <c r="G2386" s="3" t="s">
        <v>281</v>
      </c>
      <c r="H2386" s="3" t="s">
        <v>282</v>
      </c>
      <c r="I2386" s="3" t="s">
        <v>13</v>
      </c>
      <c r="J2386" s="2">
        <v>15</v>
      </c>
      <c r="K2386" s="2">
        <v>15000</v>
      </c>
      <c r="L2386" s="2">
        <v>15000</v>
      </c>
      <c r="M2386" s="2">
        <v>15000</v>
      </c>
      <c r="N2386" s="2" t="s">
        <v>37</v>
      </c>
      <c r="O2386" s="3" t="s">
        <v>252</v>
      </c>
      <c r="P2386" s="2">
        <f>+Precio_diario_frutas[[#This Row],[Precio promedio ponderado]]/Q2386</f>
        <v>1500</v>
      </c>
      <c r="Q2386" s="2">
        <f>+VLOOKUP(Precio_diario_frutas[[#This Row],[Unidad de comercialización]],Codigos_kg[],2,0)</f>
        <v>10</v>
      </c>
    </row>
    <row r="2387" spans="1:17" x14ac:dyDescent="0.35">
      <c r="A2387" s="8" t="s">
        <v>166</v>
      </c>
      <c r="B2387" s="3" t="str">
        <f>+VLOOKUP(A2387,Codigos_mercados_mayoristas[],2,0)</f>
        <v>Ñuble</v>
      </c>
      <c r="C2387" s="4">
        <v>44155</v>
      </c>
      <c r="D2387" s="3">
        <f>+VLOOKUP(A2387,Codigos_mercados_mayoristas[],3,0)</f>
        <v>16</v>
      </c>
      <c r="E2387" s="3"/>
      <c r="F2387" s="11" t="str">
        <f>+VLOOKUP(G2387,Codigos_class_frutas[],2,0)</f>
        <v>Frutos de hueso (carozo)</v>
      </c>
      <c r="G2387" s="3" t="s">
        <v>277</v>
      </c>
      <c r="H2387" s="3" t="s">
        <v>278</v>
      </c>
      <c r="I2387" s="3" t="s">
        <v>19</v>
      </c>
      <c r="J2387" s="2">
        <v>120</v>
      </c>
      <c r="K2387" s="2">
        <v>15000</v>
      </c>
      <c r="L2387" s="2">
        <v>14000</v>
      </c>
      <c r="M2387" s="2">
        <v>14500</v>
      </c>
      <c r="N2387" s="2" t="s">
        <v>279</v>
      </c>
      <c r="O2387" s="3" t="s">
        <v>45</v>
      </c>
      <c r="P2387" s="2">
        <f>+Precio_diario_frutas[[#This Row],[Precio promedio ponderado]]/Q2387</f>
        <v>1450</v>
      </c>
      <c r="Q2387" s="2">
        <f>+VLOOKUP(Precio_diario_frutas[[#This Row],[Unidad de comercialización]],Codigos_kg[],2,0)</f>
        <v>10</v>
      </c>
    </row>
    <row r="2388" spans="1:17" x14ac:dyDescent="0.35">
      <c r="A2388" s="8" t="s">
        <v>166</v>
      </c>
      <c r="B2388" s="3" t="str">
        <f>+VLOOKUP(A2388,Codigos_mercados_mayoristas[],2,0)</f>
        <v>Ñuble</v>
      </c>
      <c r="C2388" s="4">
        <v>44155</v>
      </c>
      <c r="D2388" s="3">
        <f>+VLOOKUP(A2388,Codigos_mercados_mayoristas[],3,0)</f>
        <v>16</v>
      </c>
      <c r="E2388" s="3"/>
      <c r="F2388" s="11" t="str">
        <f>+VLOOKUP(G2388,Codigos_class_frutas[],2,0)</f>
        <v>Frutos de hueso (carozo)</v>
      </c>
      <c r="G2388" s="3" t="s">
        <v>277</v>
      </c>
      <c r="H2388" s="3" t="s">
        <v>278</v>
      </c>
      <c r="I2388" s="3" t="s">
        <v>13</v>
      </c>
      <c r="J2388" s="2">
        <v>60</v>
      </c>
      <c r="K2388" s="2">
        <v>13000</v>
      </c>
      <c r="L2388" s="2">
        <v>12000</v>
      </c>
      <c r="M2388" s="2">
        <v>12500</v>
      </c>
      <c r="N2388" s="2" t="s">
        <v>279</v>
      </c>
      <c r="O2388" s="3" t="s">
        <v>45</v>
      </c>
      <c r="P2388" s="2">
        <f>+Precio_diario_frutas[[#This Row],[Precio promedio ponderado]]/Q2388</f>
        <v>1250</v>
      </c>
      <c r="Q2388" s="2">
        <f>+VLOOKUP(Precio_diario_frutas[[#This Row],[Unidad de comercialización]],Codigos_kg[],2,0)</f>
        <v>10</v>
      </c>
    </row>
    <row r="2389" spans="1:17" x14ac:dyDescent="0.35">
      <c r="A2389" s="8" t="s">
        <v>166</v>
      </c>
      <c r="B2389" s="3" t="str">
        <f>+VLOOKUP(A2389,Codigos_mercados_mayoristas[],2,0)</f>
        <v>Ñuble</v>
      </c>
      <c r="C2389" s="4">
        <v>44155</v>
      </c>
      <c r="D2389" s="3">
        <f>+VLOOKUP(A2389,Codigos_mercados_mayoristas[],3,0)</f>
        <v>16</v>
      </c>
      <c r="E2389" s="3"/>
      <c r="F2389" s="11" t="str">
        <f>+VLOOKUP(G2389,Codigos_class_frutas[],2,0)</f>
        <v>Berries</v>
      </c>
      <c r="G2389" s="3" t="s">
        <v>212</v>
      </c>
      <c r="H2389" s="3" t="s">
        <v>12</v>
      </c>
      <c r="I2389" s="3" t="s">
        <v>200</v>
      </c>
      <c r="J2389" s="2">
        <v>120</v>
      </c>
      <c r="K2389" s="2">
        <v>11000</v>
      </c>
      <c r="L2389" s="2">
        <v>10000</v>
      </c>
      <c r="M2389" s="2">
        <v>10500</v>
      </c>
      <c r="N2389" s="2" t="s">
        <v>213</v>
      </c>
      <c r="O2389" s="3" t="s">
        <v>109</v>
      </c>
      <c r="P2389" s="2">
        <f>+Precio_diario_frutas[[#This Row],[Precio promedio ponderado]]/Q2389</f>
        <v>1500</v>
      </c>
      <c r="Q2389" s="2">
        <f>+VLOOKUP(Precio_diario_frutas[[#This Row],[Unidad de comercialización]],Codigos_kg[],2,0)</f>
        <v>7</v>
      </c>
    </row>
    <row r="2390" spans="1:17" x14ac:dyDescent="0.35">
      <c r="A2390" s="8" t="s">
        <v>166</v>
      </c>
      <c r="B2390" s="3" t="str">
        <f>+VLOOKUP(A2390,Codigos_mercados_mayoristas[],2,0)</f>
        <v>Ñuble</v>
      </c>
      <c r="C2390" s="4">
        <v>44155</v>
      </c>
      <c r="D2390" s="3">
        <f>+VLOOKUP(A2390,Codigos_mercados_mayoristas[],3,0)</f>
        <v>16</v>
      </c>
      <c r="E2390" s="3"/>
      <c r="F2390" s="11" t="str">
        <f>+VLOOKUP(G2390,Codigos_class_frutas[],2,0)</f>
        <v>Berries</v>
      </c>
      <c r="G2390" s="3" t="s">
        <v>212</v>
      </c>
      <c r="H2390" s="3" t="s">
        <v>12</v>
      </c>
      <c r="I2390" s="3" t="s">
        <v>19</v>
      </c>
      <c r="J2390" s="2">
        <v>120</v>
      </c>
      <c r="K2390" s="2">
        <v>9000</v>
      </c>
      <c r="L2390" s="2">
        <v>8000</v>
      </c>
      <c r="M2390" s="2">
        <v>8500</v>
      </c>
      <c r="N2390" s="2" t="s">
        <v>213</v>
      </c>
      <c r="O2390" s="3" t="s">
        <v>109</v>
      </c>
      <c r="P2390" s="2">
        <f>+Precio_diario_frutas[[#This Row],[Precio promedio ponderado]]/Q2390</f>
        <v>1214.2857142857142</v>
      </c>
      <c r="Q2390" s="2">
        <f>+VLOOKUP(Precio_diario_frutas[[#This Row],[Unidad de comercialización]],Codigos_kg[],2,0)</f>
        <v>7</v>
      </c>
    </row>
    <row r="2391" spans="1:17" x14ac:dyDescent="0.35">
      <c r="A2391" s="8" t="s">
        <v>166</v>
      </c>
      <c r="B2391" s="3" t="str">
        <f>+VLOOKUP(A2391,Codigos_mercados_mayoristas[],2,0)</f>
        <v>Ñuble</v>
      </c>
      <c r="C2391" s="4">
        <v>44155</v>
      </c>
      <c r="D2391" s="3">
        <f>+VLOOKUP(A2391,Codigos_mercados_mayoristas[],3,0)</f>
        <v>16</v>
      </c>
      <c r="E2391" s="3"/>
      <c r="F2391" s="11" t="str">
        <f>+VLOOKUP(G2391,Codigos_class_frutas[],2,0)</f>
        <v>Cítricos</v>
      </c>
      <c r="G2391" s="3" t="s">
        <v>214</v>
      </c>
      <c r="H2391" s="3" t="s">
        <v>12</v>
      </c>
      <c r="I2391" s="3" t="s">
        <v>215</v>
      </c>
      <c r="J2391" s="2">
        <v>120</v>
      </c>
      <c r="K2391" s="2">
        <v>8000</v>
      </c>
      <c r="L2391" s="2">
        <v>7500</v>
      </c>
      <c r="M2391" s="2">
        <v>7750</v>
      </c>
      <c r="N2391" s="2" t="s">
        <v>122</v>
      </c>
      <c r="O2391" s="3" t="s">
        <v>123</v>
      </c>
      <c r="P2391" s="2">
        <f>+Precio_diario_frutas[[#This Row],[Precio promedio ponderado]]/Q2391</f>
        <v>484.375</v>
      </c>
      <c r="Q2391" s="2">
        <f>+VLOOKUP(Precio_diario_frutas[[#This Row],[Unidad de comercialización]],Codigos_kg[],2,0)</f>
        <v>16</v>
      </c>
    </row>
    <row r="2392" spans="1:17" x14ac:dyDescent="0.35">
      <c r="A2392" s="8" t="s">
        <v>166</v>
      </c>
      <c r="B2392" s="3" t="str">
        <f>+VLOOKUP(A2392,Codigos_mercados_mayoristas[],2,0)</f>
        <v>Ñuble</v>
      </c>
      <c r="C2392" s="4">
        <v>44155</v>
      </c>
      <c r="D2392" s="3">
        <f>+VLOOKUP(A2392,Codigos_mercados_mayoristas[],3,0)</f>
        <v>16</v>
      </c>
      <c r="E2392" s="3"/>
      <c r="F2392" s="11" t="str">
        <f>+VLOOKUP(G2392,Codigos_class_frutas[],2,0)</f>
        <v>Cítricos</v>
      </c>
      <c r="G2392" s="3" t="s">
        <v>214</v>
      </c>
      <c r="H2392" s="3" t="s">
        <v>12</v>
      </c>
      <c r="I2392" s="3" t="s">
        <v>271</v>
      </c>
      <c r="J2392" s="2">
        <v>120</v>
      </c>
      <c r="K2392" s="2">
        <v>9500</v>
      </c>
      <c r="L2392" s="2">
        <v>9000</v>
      </c>
      <c r="M2392" s="2">
        <v>9250</v>
      </c>
      <c r="N2392" s="2" t="s">
        <v>122</v>
      </c>
      <c r="O2392" s="3" t="s">
        <v>45</v>
      </c>
      <c r="P2392" s="2">
        <f>+Precio_diario_frutas[[#This Row],[Precio promedio ponderado]]/Q2392</f>
        <v>578.125</v>
      </c>
      <c r="Q2392" s="2">
        <f>+VLOOKUP(Precio_diario_frutas[[#This Row],[Unidad de comercialización]],Codigos_kg[],2,0)</f>
        <v>16</v>
      </c>
    </row>
    <row r="2393" spans="1:17" x14ac:dyDescent="0.35">
      <c r="A2393" s="8" t="s">
        <v>166</v>
      </c>
      <c r="B2393" s="3" t="str">
        <f>+VLOOKUP(A2393,Codigos_mercados_mayoristas[],2,0)</f>
        <v>Ñuble</v>
      </c>
      <c r="C2393" s="4">
        <v>44155</v>
      </c>
      <c r="D2393" s="3">
        <f>+VLOOKUP(A2393,Codigos_mercados_mayoristas[],3,0)</f>
        <v>16</v>
      </c>
      <c r="E2393" s="3"/>
      <c r="F2393" s="11" t="str">
        <f>+VLOOKUP(G2393,Codigos_class_frutas[],2,0)</f>
        <v>Cítricos</v>
      </c>
      <c r="G2393" s="3" t="s">
        <v>214</v>
      </c>
      <c r="H2393" s="3" t="s">
        <v>12</v>
      </c>
      <c r="I2393" s="3" t="s">
        <v>216</v>
      </c>
      <c r="J2393" s="2">
        <v>120</v>
      </c>
      <c r="K2393" s="2">
        <v>7000</v>
      </c>
      <c r="L2393" s="2">
        <v>6500</v>
      </c>
      <c r="M2393" s="2">
        <v>6750</v>
      </c>
      <c r="N2393" s="2" t="s">
        <v>122</v>
      </c>
      <c r="O2393" s="3" t="s">
        <v>123</v>
      </c>
      <c r="P2393" s="2">
        <f>+Precio_diario_frutas[[#This Row],[Precio promedio ponderado]]/Q2393</f>
        <v>421.875</v>
      </c>
      <c r="Q2393" s="2">
        <f>+VLOOKUP(Precio_diario_frutas[[#This Row],[Unidad de comercialización]],Codigos_kg[],2,0)</f>
        <v>16</v>
      </c>
    </row>
    <row r="2394" spans="1:17" x14ac:dyDescent="0.35">
      <c r="A2394" s="8" t="s">
        <v>166</v>
      </c>
      <c r="B2394" s="3" t="str">
        <f>+VLOOKUP(A2394,Codigos_mercados_mayoristas[],2,0)</f>
        <v>Ñuble</v>
      </c>
      <c r="C2394" s="4">
        <v>44155</v>
      </c>
      <c r="D2394" s="3">
        <f>+VLOOKUP(A2394,Codigos_mercados_mayoristas[],3,0)</f>
        <v>16</v>
      </c>
      <c r="E2394" s="3"/>
      <c r="F2394" s="11" t="str">
        <f>+VLOOKUP(G2394,Codigos_class_frutas[],2,0)</f>
        <v>Cítricos</v>
      </c>
      <c r="G2394" s="3" t="s">
        <v>214</v>
      </c>
      <c r="H2394" s="3" t="s">
        <v>12</v>
      </c>
      <c r="I2394" s="3" t="s">
        <v>272</v>
      </c>
      <c r="J2394" s="2">
        <v>160</v>
      </c>
      <c r="K2394" s="2">
        <v>8500</v>
      </c>
      <c r="L2394" s="2">
        <v>8000</v>
      </c>
      <c r="M2394" s="2">
        <v>8250</v>
      </c>
      <c r="N2394" s="2" t="s">
        <v>122</v>
      </c>
      <c r="O2394" s="3" t="s">
        <v>45</v>
      </c>
      <c r="P2394" s="2">
        <f>+Precio_diario_frutas[[#This Row],[Precio promedio ponderado]]/Q2394</f>
        <v>515.625</v>
      </c>
      <c r="Q2394" s="2">
        <f>+VLOOKUP(Precio_diario_frutas[[#This Row],[Unidad de comercialización]],Codigos_kg[],2,0)</f>
        <v>16</v>
      </c>
    </row>
    <row r="2395" spans="1:17" x14ac:dyDescent="0.35">
      <c r="A2395" s="8" t="s">
        <v>166</v>
      </c>
      <c r="B2395" s="3" t="str">
        <f>+VLOOKUP(A2395,Codigos_mercados_mayoristas[],2,0)</f>
        <v>Ñuble</v>
      </c>
      <c r="C2395" s="4">
        <v>44155</v>
      </c>
      <c r="D2395" s="3">
        <f>+VLOOKUP(A2395,Codigos_mercados_mayoristas[],3,0)</f>
        <v>16</v>
      </c>
      <c r="E2395" s="3"/>
      <c r="F2395" s="11" t="str">
        <f>+VLOOKUP(G2395,Codigos_class_frutas[],2,0)</f>
        <v>Cítricos</v>
      </c>
      <c r="G2395" s="3" t="s">
        <v>218</v>
      </c>
      <c r="H2395" s="3" t="s">
        <v>219</v>
      </c>
      <c r="I2395" s="3" t="s">
        <v>19</v>
      </c>
      <c r="J2395" s="2">
        <v>120</v>
      </c>
      <c r="K2395" s="2">
        <v>9000</v>
      </c>
      <c r="L2395" s="2">
        <v>8500</v>
      </c>
      <c r="M2395" s="2">
        <v>8750</v>
      </c>
      <c r="N2395" s="2" t="s">
        <v>220</v>
      </c>
      <c r="O2395" s="3" t="s">
        <v>45</v>
      </c>
      <c r="P2395" s="2">
        <f>+Precio_diario_frutas[[#This Row],[Precio promedio ponderado]]/Q2395</f>
        <v>875</v>
      </c>
      <c r="Q2395" s="2">
        <f>+VLOOKUP(Precio_diario_frutas[[#This Row],[Unidad de comercialización]],Codigos_kg[],2,0)</f>
        <v>10</v>
      </c>
    </row>
    <row r="2396" spans="1:17" x14ac:dyDescent="0.35">
      <c r="A2396" s="8" t="s">
        <v>166</v>
      </c>
      <c r="B2396" s="3" t="str">
        <f>+VLOOKUP(A2396,Codigos_mercados_mayoristas[],2,0)</f>
        <v>Ñuble</v>
      </c>
      <c r="C2396" s="4">
        <v>44155</v>
      </c>
      <c r="D2396" s="3">
        <f>+VLOOKUP(A2396,Codigos_mercados_mayoristas[],3,0)</f>
        <v>16</v>
      </c>
      <c r="E2396" s="3"/>
      <c r="F2396" s="11" t="str">
        <f>+VLOOKUP(G2396,Codigos_class_frutas[],2,0)</f>
        <v>Cítricos</v>
      </c>
      <c r="G2396" s="3" t="s">
        <v>218</v>
      </c>
      <c r="H2396" s="3" t="s">
        <v>219</v>
      </c>
      <c r="I2396" s="3" t="s">
        <v>13</v>
      </c>
      <c r="J2396" s="2">
        <v>50</v>
      </c>
      <c r="K2396" s="2">
        <v>8000</v>
      </c>
      <c r="L2396" s="2">
        <v>8000</v>
      </c>
      <c r="M2396" s="2">
        <v>8000</v>
      </c>
      <c r="N2396" s="2" t="s">
        <v>220</v>
      </c>
      <c r="O2396" s="3" t="s">
        <v>45</v>
      </c>
      <c r="P2396" s="2">
        <f>+Precio_diario_frutas[[#This Row],[Precio promedio ponderado]]/Q2396</f>
        <v>800</v>
      </c>
      <c r="Q2396" s="2">
        <f>+VLOOKUP(Precio_diario_frutas[[#This Row],[Unidad de comercialización]],Codigos_kg[],2,0)</f>
        <v>10</v>
      </c>
    </row>
    <row r="2397" spans="1:17" x14ac:dyDescent="0.35">
      <c r="A2397" s="8" t="s">
        <v>166</v>
      </c>
      <c r="B2397" s="3" t="str">
        <f>+VLOOKUP(A2397,Codigos_mercados_mayoristas[],2,0)</f>
        <v>Ñuble</v>
      </c>
      <c r="C2397" s="4">
        <v>44155</v>
      </c>
      <c r="D2397" s="3">
        <f>+VLOOKUP(A2397,Codigos_mercados_mayoristas[],3,0)</f>
        <v>16</v>
      </c>
      <c r="E2397" s="3"/>
      <c r="F2397" s="11" t="str">
        <f>+VLOOKUP(G2397,Codigos_class_frutas[],2,0)</f>
        <v>Frutos de pepita</v>
      </c>
      <c r="G2397" s="3" t="s">
        <v>671</v>
      </c>
      <c r="H2397" s="3" t="s">
        <v>698</v>
      </c>
      <c r="I2397" s="3" t="s">
        <v>19</v>
      </c>
      <c r="J2397" s="2">
        <v>30</v>
      </c>
      <c r="K2397" s="2">
        <v>12000</v>
      </c>
      <c r="L2397" s="2">
        <v>11000</v>
      </c>
      <c r="M2397" s="2">
        <v>11500</v>
      </c>
      <c r="N2397" s="2" t="s">
        <v>37</v>
      </c>
      <c r="O2397" s="3" t="s">
        <v>123</v>
      </c>
      <c r="P2397" s="2">
        <f>+Precio_diario_frutas[[#This Row],[Precio promedio ponderado]]/Q2397</f>
        <v>1150</v>
      </c>
      <c r="Q2397" s="2">
        <f>+VLOOKUP(Precio_diario_frutas[[#This Row],[Unidad de comercialización]],Codigos_kg[],2,0)</f>
        <v>10</v>
      </c>
    </row>
    <row r="2398" spans="1:17" x14ac:dyDescent="0.35">
      <c r="A2398" s="8" t="s">
        <v>166</v>
      </c>
      <c r="B2398" s="3" t="str">
        <f>+VLOOKUP(A2398,Codigos_mercados_mayoristas[],2,0)</f>
        <v>Ñuble</v>
      </c>
      <c r="C2398" s="4">
        <v>44155</v>
      </c>
      <c r="D2398" s="3">
        <f>+VLOOKUP(A2398,Codigos_mercados_mayoristas[],3,0)</f>
        <v>16</v>
      </c>
      <c r="E2398" s="3"/>
      <c r="F2398" s="11" t="str">
        <f>+VLOOKUP(G2398,Codigos_class_frutas[],2,0)</f>
        <v>Oleaginosos</v>
      </c>
      <c r="G2398" s="3" t="s">
        <v>225</v>
      </c>
      <c r="H2398" s="3" t="s">
        <v>226</v>
      </c>
      <c r="I2398" s="3" t="s">
        <v>19</v>
      </c>
      <c r="J2398" s="2">
        <v>60</v>
      </c>
      <c r="K2398" s="2">
        <v>3600</v>
      </c>
      <c r="L2398" s="2">
        <v>3500</v>
      </c>
      <c r="M2398" s="2">
        <v>3550</v>
      </c>
      <c r="N2398" s="2" t="s">
        <v>227</v>
      </c>
      <c r="O2398" s="3" t="s">
        <v>63</v>
      </c>
      <c r="P2398" s="2">
        <f>+Precio_diario_frutas[[#This Row],[Precio promedio ponderado]]/Q2398</f>
        <v>236.66666666666666</v>
      </c>
      <c r="Q2398" s="2">
        <f>+VLOOKUP(Precio_diario_frutas[[#This Row],[Unidad de comercialización]],Codigos_kg[],2,0)</f>
        <v>15</v>
      </c>
    </row>
    <row r="2399" spans="1:17" x14ac:dyDescent="0.35">
      <c r="A2399" s="8" t="s">
        <v>166</v>
      </c>
      <c r="B2399" s="3" t="str">
        <f>+VLOOKUP(A2399,Codigos_mercados_mayoristas[],2,0)</f>
        <v>Ñuble</v>
      </c>
      <c r="C2399" s="4">
        <v>44155</v>
      </c>
      <c r="D2399" s="3">
        <f>+VLOOKUP(A2399,Codigos_mercados_mayoristas[],3,0)</f>
        <v>16</v>
      </c>
      <c r="E2399" s="3"/>
      <c r="F2399" s="11" t="str">
        <f>+VLOOKUP(G2399,Codigos_class_frutas[],2,0)</f>
        <v>Oleaginosos</v>
      </c>
      <c r="G2399" s="3" t="s">
        <v>225</v>
      </c>
      <c r="H2399" s="3" t="s">
        <v>226</v>
      </c>
      <c r="I2399" s="3" t="s">
        <v>13</v>
      </c>
      <c r="J2399" s="2">
        <v>120</v>
      </c>
      <c r="K2399" s="2">
        <v>3400</v>
      </c>
      <c r="L2399" s="2">
        <v>3300</v>
      </c>
      <c r="M2399" s="2">
        <v>3350</v>
      </c>
      <c r="N2399" s="2" t="s">
        <v>227</v>
      </c>
      <c r="O2399" s="3" t="s">
        <v>63</v>
      </c>
      <c r="P2399" s="2">
        <f>+Precio_diario_frutas[[#This Row],[Precio promedio ponderado]]/Q2399</f>
        <v>223.33333333333334</v>
      </c>
      <c r="Q2399" s="2">
        <f>+VLOOKUP(Precio_diario_frutas[[#This Row],[Unidad de comercialización]],Codigos_kg[],2,0)</f>
        <v>15</v>
      </c>
    </row>
    <row r="2400" spans="1:17" x14ac:dyDescent="0.35">
      <c r="A2400" s="8" t="s">
        <v>166</v>
      </c>
      <c r="B2400" s="3" t="str">
        <f>+VLOOKUP(A2400,Codigos_mercados_mayoristas[],2,0)</f>
        <v>Ñuble</v>
      </c>
      <c r="C2400" s="4">
        <v>44155</v>
      </c>
      <c r="D2400" s="3">
        <f>+VLOOKUP(A2400,Codigos_mercados_mayoristas[],3,0)</f>
        <v>16</v>
      </c>
      <c r="E2400" s="3"/>
      <c r="F2400" s="11" t="str">
        <f>+VLOOKUP(G2400,Codigos_class_frutas[],2,0)</f>
        <v>Tropicales y subtropicales</v>
      </c>
      <c r="G2400" s="3" t="s">
        <v>198</v>
      </c>
      <c r="H2400" s="3" t="s">
        <v>246</v>
      </c>
      <c r="I2400" s="3" t="s">
        <v>13</v>
      </c>
      <c r="J2400" s="2">
        <v>30</v>
      </c>
      <c r="K2400" s="2">
        <v>23000</v>
      </c>
      <c r="L2400" s="2">
        <v>22000</v>
      </c>
      <c r="M2400" s="2">
        <v>22500</v>
      </c>
      <c r="N2400" s="2" t="s">
        <v>202</v>
      </c>
      <c r="O2400" s="3" t="s">
        <v>206</v>
      </c>
      <c r="P2400" s="2">
        <f>+Precio_diario_frutas[[#This Row],[Precio promedio ponderado]]/Q2400</f>
        <v>1607.1428571428571</v>
      </c>
      <c r="Q2400" s="2">
        <f>+VLOOKUP(Precio_diario_frutas[[#This Row],[Unidad de comercialización]],Codigos_kg[],2,0)</f>
        <v>14</v>
      </c>
    </row>
    <row r="2401" spans="1:17" x14ac:dyDescent="0.35">
      <c r="A2401" s="8" t="s">
        <v>166</v>
      </c>
      <c r="B2401" s="3" t="str">
        <f>+VLOOKUP(A2401,Codigos_mercados_mayoristas[],2,0)</f>
        <v>Ñuble</v>
      </c>
      <c r="C2401" s="4">
        <v>44155</v>
      </c>
      <c r="D2401" s="3">
        <f>+VLOOKUP(A2401,Codigos_mercados_mayoristas[],3,0)</f>
        <v>16</v>
      </c>
      <c r="E2401" s="3"/>
      <c r="F2401" s="11" t="str">
        <f>+VLOOKUP(G2401,Codigos_class_frutas[],2,0)</f>
        <v>Tropicales y subtropicales</v>
      </c>
      <c r="G2401" s="3" t="s">
        <v>204</v>
      </c>
      <c r="H2401" s="3" t="s">
        <v>12</v>
      </c>
      <c r="I2401" s="3" t="s">
        <v>205</v>
      </c>
      <c r="J2401" s="2">
        <v>168</v>
      </c>
      <c r="K2401" s="2">
        <v>19000</v>
      </c>
      <c r="L2401" s="2">
        <v>18000</v>
      </c>
      <c r="M2401" s="2">
        <v>18476</v>
      </c>
      <c r="N2401" s="2" t="s">
        <v>147</v>
      </c>
      <c r="O2401" s="3" t="s">
        <v>206</v>
      </c>
      <c r="P2401" s="2">
        <f>+Precio_diario_frutas[[#This Row],[Precio promedio ponderado]]/Q2401</f>
        <v>923.8</v>
      </c>
      <c r="Q2401" s="2">
        <f>+VLOOKUP(Precio_diario_frutas[[#This Row],[Unidad de comercialización]],Codigos_kg[],2,0)</f>
        <v>20</v>
      </c>
    </row>
    <row r="2402" spans="1:17" x14ac:dyDescent="0.35">
      <c r="A2402" s="8" t="s">
        <v>166</v>
      </c>
      <c r="B2402" s="11" t="str">
        <f>+VLOOKUP(A2402,Codigos_mercados_mayoristas[],2,0)</f>
        <v>Ñuble</v>
      </c>
      <c r="C2402" s="4">
        <v>44155</v>
      </c>
      <c r="D2402" s="11">
        <f>+VLOOKUP(A2402,Codigos_mercados_mayoristas[],3,0)</f>
        <v>16</v>
      </c>
      <c r="E2402" s="11"/>
      <c r="F2402" s="11" t="str">
        <f>+VLOOKUP(G2402,Codigos_class_frutas[],2,0)</f>
        <v>Tropicales y subtropicales</v>
      </c>
      <c r="G2402" s="3" t="s">
        <v>204</v>
      </c>
      <c r="H2402" s="3" t="s">
        <v>12</v>
      </c>
      <c r="I2402" s="3" t="s">
        <v>255</v>
      </c>
      <c r="J2402" s="2">
        <v>240</v>
      </c>
      <c r="K2402" s="2">
        <v>21000</v>
      </c>
      <c r="L2402" s="2">
        <v>20000</v>
      </c>
      <c r="M2402" s="2">
        <v>20500</v>
      </c>
      <c r="N2402" s="2" t="s">
        <v>147</v>
      </c>
      <c r="O2402" s="11" t="s">
        <v>206</v>
      </c>
      <c r="P2402" s="2">
        <f>+Precio_diario_frutas[[#This Row],[Precio promedio ponderado]]/Q2402</f>
        <v>1025</v>
      </c>
      <c r="Q2402" s="2">
        <f>+VLOOKUP(Precio_diario_frutas[[#This Row],[Unidad de comercialización]],Codigos_kg[],2,0)</f>
        <v>20</v>
      </c>
    </row>
    <row r="2403" spans="1:17" x14ac:dyDescent="0.35">
      <c r="A2403" s="8" t="s">
        <v>10</v>
      </c>
      <c r="B2403" s="3" t="str">
        <f>+VLOOKUP(A2403,Codigos_mercados_mayoristas[],2,0)</f>
        <v>Arica y Parinacota</v>
      </c>
      <c r="C2403" s="4">
        <v>44155</v>
      </c>
      <c r="D2403" s="3">
        <f>+VLOOKUP(A2403,Codigos_mercados_mayoristas[],3,0)</f>
        <v>15</v>
      </c>
      <c r="E2403" s="3"/>
      <c r="F2403" s="3" t="str">
        <f>+VLOOKUP(G2403,Codigos_class_frutas[],2,0)</f>
        <v>Berries</v>
      </c>
      <c r="G2403" s="3" t="s">
        <v>212</v>
      </c>
      <c r="H2403" s="3" t="s">
        <v>12</v>
      </c>
      <c r="I2403" s="3" t="s">
        <v>200</v>
      </c>
      <c r="J2403" s="2">
        <v>100</v>
      </c>
      <c r="K2403" s="2">
        <v>7000</v>
      </c>
      <c r="L2403" s="2">
        <v>6000</v>
      </c>
      <c r="M2403" s="2">
        <v>6500</v>
      </c>
      <c r="N2403" s="3" t="s">
        <v>776</v>
      </c>
      <c r="O2403" s="9" t="s">
        <v>15</v>
      </c>
      <c r="P2403" s="2">
        <f>+Precio_diario_frutas[[#This Row],[Precio promedio ponderado]]/Q2403</f>
        <v>2166.6666666666665</v>
      </c>
      <c r="Q2403" s="2">
        <f>+VLOOKUP(Precio_diario_frutas[[#This Row],[Unidad de comercialización]],Codigos_kg[],2,0)</f>
        <v>3</v>
      </c>
    </row>
    <row r="2404" spans="1:17" x14ac:dyDescent="0.35">
      <c r="A2404" s="8" t="s">
        <v>10</v>
      </c>
      <c r="B2404" s="3" t="str">
        <f>+VLOOKUP(A2404,Codigos_mercados_mayoristas[],2,0)</f>
        <v>Arica y Parinacota</v>
      </c>
      <c r="C2404" s="4">
        <v>44155</v>
      </c>
      <c r="D2404" s="3">
        <f>+VLOOKUP(A2404,Codigos_mercados_mayoristas[],3,0)</f>
        <v>15</v>
      </c>
      <c r="E2404" s="3"/>
      <c r="F2404" s="3" t="str">
        <f>+VLOOKUP(G2404,Codigos_class_frutas[],2,0)</f>
        <v>Berries</v>
      </c>
      <c r="G2404" s="3" t="s">
        <v>212</v>
      </c>
      <c r="H2404" s="3" t="s">
        <v>12</v>
      </c>
      <c r="I2404" s="3" t="s">
        <v>19</v>
      </c>
      <c r="J2404" s="2">
        <v>120</v>
      </c>
      <c r="K2404" s="2">
        <v>6000</v>
      </c>
      <c r="L2404" s="2">
        <v>5500</v>
      </c>
      <c r="M2404" s="2">
        <v>5792</v>
      </c>
      <c r="N2404" s="3" t="s">
        <v>776</v>
      </c>
      <c r="O2404" s="9" t="s">
        <v>15</v>
      </c>
      <c r="P2404" s="2">
        <f>+Precio_diario_frutas[[#This Row],[Precio promedio ponderado]]/Q2404</f>
        <v>1930.6666666666667</v>
      </c>
      <c r="Q2404" s="2">
        <f>+VLOOKUP(Precio_diario_frutas[[#This Row],[Unidad de comercialización]],Codigos_kg[],2,0)</f>
        <v>3</v>
      </c>
    </row>
    <row r="2405" spans="1:17" x14ac:dyDescent="0.35">
      <c r="A2405" s="8" t="s">
        <v>10</v>
      </c>
      <c r="B2405" s="3" t="str">
        <f>+VLOOKUP(A2405,Codigos_mercados_mayoristas[],2,0)</f>
        <v>Arica y Parinacota</v>
      </c>
      <c r="C2405" s="4">
        <v>44155</v>
      </c>
      <c r="D2405" s="3">
        <f>+VLOOKUP(A2405,Codigos_mercados_mayoristas[],3,0)</f>
        <v>15</v>
      </c>
      <c r="E2405" s="3"/>
      <c r="F2405" s="3" t="str">
        <f>+VLOOKUP(G2405,Codigos_class_frutas[],2,0)</f>
        <v>Berries</v>
      </c>
      <c r="G2405" s="3" t="s">
        <v>212</v>
      </c>
      <c r="H2405" s="3" t="s">
        <v>12</v>
      </c>
      <c r="I2405" s="3" t="s">
        <v>13</v>
      </c>
      <c r="J2405" s="2">
        <v>140</v>
      </c>
      <c r="K2405" s="2">
        <v>5000</v>
      </c>
      <c r="L2405" s="2">
        <v>4500</v>
      </c>
      <c r="M2405" s="2">
        <v>4750</v>
      </c>
      <c r="N2405" s="3" t="s">
        <v>776</v>
      </c>
      <c r="O2405" s="9" t="s">
        <v>15</v>
      </c>
      <c r="P2405" s="2">
        <f>+Precio_diario_frutas[[#This Row],[Precio promedio ponderado]]/Q2405</f>
        <v>1583.3333333333333</v>
      </c>
      <c r="Q2405" s="2">
        <f>+VLOOKUP(Precio_diario_frutas[[#This Row],[Unidad de comercialización]],Codigos_kg[],2,0)</f>
        <v>3</v>
      </c>
    </row>
    <row r="2406" spans="1:17" x14ac:dyDescent="0.35">
      <c r="A2406" s="8" t="s">
        <v>10</v>
      </c>
      <c r="B2406" s="3" t="str">
        <f>+VLOOKUP(A2406,Codigos_mercados_mayoristas[],2,0)</f>
        <v>Arica y Parinacota</v>
      </c>
      <c r="C2406" s="4">
        <v>44155</v>
      </c>
      <c r="D2406" s="3">
        <f>+VLOOKUP(A2406,Codigos_mercados_mayoristas[],3,0)</f>
        <v>15</v>
      </c>
      <c r="E2406" s="3"/>
      <c r="F2406" s="3" t="str">
        <f>+VLOOKUP(G2406,Codigos_class_frutas[],2,0)</f>
        <v>Cítricos</v>
      </c>
      <c r="G2406" s="3" t="s">
        <v>214</v>
      </c>
      <c r="H2406" s="3" t="s">
        <v>694</v>
      </c>
      <c r="I2406" s="3" t="s">
        <v>19</v>
      </c>
      <c r="J2406" s="2">
        <v>200</v>
      </c>
      <c r="K2406" s="2">
        <v>35000</v>
      </c>
      <c r="L2406" s="2">
        <v>34000</v>
      </c>
      <c r="M2406" s="2">
        <v>34500</v>
      </c>
      <c r="N2406" s="3" t="s">
        <v>695</v>
      </c>
      <c r="O2406" s="9" t="s">
        <v>34</v>
      </c>
      <c r="P2406" s="2">
        <f>+Precio_diario_frutas[[#This Row],[Precio promedio ponderado]]/Q2406</f>
        <v>1437.5</v>
      </c>
      <c r="Q2406" s="2">
        <f>+VLOOKUP(Precio_diario_frutas[[#This Row],[Unidad de comercialización]],Codigos_kg[],2,0)</f>
        <v>24</v>
      </c>
    </row>
    <row r="2407" spans="1:17" x14ac:dyDescent="0.35">
      <c r="A2407" s="8" t="s">
        <v>10</v>
      </c>
      <c r="B2407" s="3" t="str">
        <f>+VLOOKUP(A2407,Codigos_mercados_mayoristas[],2,0)</f>
        <v>Arica y Parinacota</v>
      </c>
      <c r="C2407" s="4">
        <v>44155</v>
      </c>
      <c r="D2407" s="3">
        <f>+VLOOKUP(A2407,Codigos_mercados_mayoristas[],3,0)</f>
        <v>15</v>
      </c>
      <c r="E2407" s="3"/>
      <c r="F2407" s="3" t="str">
        <f>+VLOOKUP(G2407,Codigos_class_frutas[],2,0)</f>
        <v>Cítricos</v>
      </c>
      <c r="G2407" s="3" t="s">
        <v>214</v>
      </c>
      <c r="H2407" s="3" t="s">
        <v>696</v>
      </c>
      <c r="I2407" s="3" t="s">
        <v>19</v>
      </c>
      <c r="J2407" s="2">
        <v>340</v>
      </c>
      <c r="K2407" s="2">
        <v>32000</v>
      </c>
      <c r="L2407" s="2">
        <v>31000</v>
      </c>
      <c r="M2407" s="2">
        <v>31500</v>
      </c>
      <c r="N2407" s="3" t="s">
        <v>695</v>
      </c>
      <c r="O2407" s="9" t="s">
        <v>34</v>
      </c>
      <c r="P2407" s="2">
        <f>+Precio_diario_frutas[[#This Row],[Precio promedio ponderado]]/Q2407</f>
        <v>1312.5</v>
      </c>
      <c r="Q2407" s="2">
        <f>+VLOOKUP(Precio_diario_frutas[[#This Row],[Unidad de comercialización]],Codigos_kg[],2,0)</f>
        <v>24</v>
      </c>
    </row>
    <row r="2408" spans="1:17" x14ac:dyDescent="0.35">
      <c r="A2408" s="8" t="s">
        <v>10</v>
      </c>
      <c r="B2408" s="3" t="str">
        <f>+VLOOKUP(A2408,Codigos_mercados_mayoristas[],2,0)</f>
        <v>Arica y Parinacota</v>
      </c>
      <c r="C2408" s="4">
        <v>44155</v>
      </c>
      <c r="D2408" s="3">
        <f>+VLOOKUP(A2408,Codigos_mercados_mayoristas[],3,0)</f>
        <v>15</v>
      </c>
      <c r="E2408" s="3"/>
      <c r="F2408" s="3" t="str">
        <f>+VLOOKUP(G2408,Codigos_class_frutas[],2,0)</f>
        <v>Tropicales y subtropicales</v>
      </c>
      <c r="G2408" s="3" t="s">
        <v>229</v>
      </c>
      <c r="H2408" s="3" t="s">
        <v>12</v>
      </c>
      <c r="I2408" s="3" t="s">
        <v>200</v>
      </c>
      <c r="J2408" s="2">
        <v>450</v>
      </c>
      <c r="K2408" s="2">
        <v>4800</v>
      </c>
      <c r="L2408" s="2">
        <v>4500</v>
      </c>
      <c r="M2408" s="2">
        <v>4650</v>
      </c>
      <c r="N2408" s="3" t="s">
        <v>230</v>
      </c>
      <c r="O2408" s="9" t="s">
        <v>34</v>
      </c>
      <c r="P2408" s="2">
        <f>+Precio_diario_frutas[[#This Row],[Precio promedio ponderado]]/Q2408</f>
        <v>1162.5</v>
      </c>
      <c r="Q2408" s="2">
        <f>+VLOOKUP(Precio_diario_frutas[[#This Row],[Unidad de comercialización]],Codigos_kg[],2,0)</f>
        <v>4</v>
      </c>
    </row>
    <row r="2409" spans="1:17" x14ac:dyDescent="0.35">
      <c r="A2409" s="8" t="s">
        <v>10</v>
      </c>
      <c r="B2409" s="3" t="str">
        <f>+VLOOKUP(A2409,Codigos_mercados_mayoristas[],2,0)</f>
        <v>Arica y Parinacota</v>
      </c>
      <c r="C2409" s="4">
        <v>44155</v>
      </c>
      <c r="D2409" s="3">
        <f>+VLOOKUP(A2409,Codigos_mercados_mayoristas[],3,0)</f>
        <v>15</v>
      </c>
      <c r="E2409" s="3"/>
      <c r="F2409" s="3" t="str">
        <f>+VLOOKUP(G2409,Codigos_class_frutas[],2,0)</f>
        <v>Tropicales y subtropicales</v>
      </c>
      <c r="G2409" s="3" t="s">
        <v>229</v>
      </c>
      <c r="H2409" s="3" t="s">
        <v>12</v>
      </c>
      <c r="I2409" s="3" t="s">
        <v>19</v>
      </c>
      <c r="J2409" s="2">
        <v>400</v>
      </c>
      <c r="K2409" s="2">
        <v>4800</v>
      </c>
      <c r="L2409" s="2">
        <v>4500</v>
      </c>
      <c r="M2409" s="2">
        <v>4650</v>
      </c>
      <c r="N2409" s="3" t="s">
        <v>230</v>
      </c>
      <c r="O2409" s="9" t="s">
        <v>34</v>
      </c>
      <c r="P2409" s="2">
        <f>+Precio_diario_frutas[[#This Row],[Precio promedio ponderado]]/Q2409</f>
        <v>1162.5</v>
      </c>
      <c r="Q2409" s="2">
        <f>+VLOOKUP(Precio_diario_frutas[[#This Row],[Unidad de comercialización]],Codigos_kg[],2,0)</f>
        <v>4</v>
      </c>
    </row>
    <row r="2410" spans="1:17" x14ac:dyDescent="0.35">
      <c r="A2410" s="8" t="s">
        <v>10</v>
      </c>
      <c r="B2410" s="3" t="str">
        <f>+VLOOKUP(A2410,Codigos_mercados_mayoristas[],2,0)</f>
        <v>Arica y Parinacota</v>
      </c>
      <c r="C2410" s="4">
        <v>44155</v>
      </c>
      <c r="D2410" s="3">
        <f>+VLOOKUP(A2410,Codigos_mercados_mayoristas[],3,0)</f>
        <v>15</v>
      </c>
      <c r="E2410" s="3"/>
      <c r="F2410" s="3" t="str">
        <f>+VLOOKUP(G2410,Codigos_class_frutas[],2,0)</f>
        <v>Frutos de pepita</v>
      </c>
      <c r="G2410" s="3" t="s">
        <v>231</v>
      </c>
      <c r="H2410" s="3" t="s">
        <v>232</v>
      </c>
      <c r="I2410" s="3" t="s">
        <v>284</v>
      </c>
      <c r="J2410" s="2">
        <v>300</v>
      </c>
      <c r="K2410" s="2">
        <v>25000</v>
      </c>
      <c r="L2410" s="2">
        <v>24000</v>
      </c>
      <c r="M2410" s="2">
        <v>24500</v>
      </c>
      <c r="N2410" s="3" t="s">
        <v>285</v>
      </c>
      <c r="O2410" s="9" t="s">
        <v>252</v>
      </c>
      <c r="P2410" s="2">
        <f>+Precio_diario_frutas[[#This Row],[Precio promedio ponderado]]/Q2410</f>
        <v>1361.1111111111111</v>
      </c>
      <c r="Q2410" s="2">
        <f>+VLOOKUP(Precio_diario_frutas[[#This Row],[Unidad de comercialización]],Codigos_kg[],2,0)</f>
        <v>18</v>
      </c>
    </row>
    <row r="2411" spans="1:17" x14ac:dyDescent="0.35">
      <c r="A2411" s="8" t="s">
        <v>10</v>
      </c>
      <c r="B2411" s="3" t="str">
        <f>+VLOOKUP(A2411,Codigos_mercados_mayoristas[],2,0)</f>
        <v>Arica y Parinacota</v>
      </c>
      <c r="C2411" s="4">
        <v>44155</v>
      </c>
      <c r="D2411" s="3">
        <f>+VLOOKUP(A2411,Codigos_mercados_mayoristas[],3,0)</f>
        <v>15</v>
      </c>
      <c r="E2411" s="3"/>
      <c r="F2411" s="3" t="str">
        <f>+VLOOKUP(G2411,Codigos_class_frutas[],2,0)</f>
        <v>Frutos de pepita</v>
      </c>
      <c r="G2411" s="3" t="s">
        <v>231</v>
      </c>
      <c r="H2411" s="3" t="s">
        <v>236</v>
      </c>
      <c r="I2411" s="3" t="s">
        <v>284</v>
      </c>
      <c r="J2411" s="2">
        <v>300</v>
      </c>
      <c r="K2411" s="2">
        <v>25000</v>
      </c>
      <c r="L2411" s="2">
        <v>24000</v>
      </c>
      <c r="M2411" s="2">
        <v>24500</v>
      </c>
      <c r="N2411" s="3" t="s">
        <v>285</v>
      </c>
      <c r="O2411" s="9" t="s">
        <v>252</v>
      </c>
      <c r="P2411" s="2">
        <f>+Precio_diario_frutas[[#This Row],[Precio promedio ponderado]]/Q2411</f>
        <v>1361.1111111111111</v>
      </c>
      <c r="Q2411" s="2">
        <f>+VLOOKUP(Precio_diario_frutas[[#This Row],[Unidad de comercialización]],Codigos_kg[],2,0)</f>
        <v>18</v>
      </c>
    </row>
    <row r="2412" spans="1:17" x14ac:dyDescent="0.35">
      <c r="A2412" s="8" t="s">
        <v>10</v>
      </c>
      <c r="B2412" s="3" t="str">
        <f>+VLOOKUP(A2412,Codigos_mercados_mayoristas[],2,0)</f>
        <v>Arica y Parinacota</v>
      </c>
      <c r="C2412" s="4">
        <v>44155</v>
      </c>
      <c r="D2412" s="3">
        <f>+VLOOKUP(A2412,Codigos_mercados_mayoristas[],3,0)</f>
        <v>15</v>
      </c>
      <c r="E2412" s="3"/>
      <c r="F2412" s="3" t="str">
        <f>+VLOOKUP(G2412,Codigos_class_frutas[],2,0)</f>
        <v>Frutos de pepita</v>
      </c>
      <c r="G2412" s="3" t="s">
        <v>231</v>
      </c>
      <c r="H2412" s="3" t="s">
        <v>239</v>
      </c>
      <c r="I2412" s="3" t="s">
        <v>294</v>
      </c>
      <c r="J2412" s="2">
        <v>260</v>
      </c>
      <c r="K2412" s="2">
        <v>25000</v>
      </c>
      <c r="L2412" s="2">
        <v>24000</v>
      </c>
      <c r="M2412" s="2">
        <v>24500</v>
      </c>
      <c r="N2412" s="3" t="s">
        <v>285</v>
      </c>
      <c r="O2412" s="9" t="s">
        <v>252</v>
      </c>
      <c r="P2412" s="2">
        <f>+Precio_diario_frutas[[#This Row],[Precio promedio ponderado]]/Q2412</f>
        <v>1361.1111111111111</v>
      </c>
      <c r="Q2412" s="2">
        <f>+VLOOKUP(Precio_diario_frutas[[#This Row],[Unidad de comercialización]],Codigos_kg[],2,0)</f>
        <v>18</v>
      </c>
    </row>
    <row r="2413" spans="1:17" x14ac:dyDescent="0.35">
      <c r="A2413" s="8" t="s">
        <v>10</v>
      </c>
      <c r="B2413" s="3" t="str">
        <f>+VLOOKUP(A2413,Codigos_mercados_mayoristas[],2,0)</f>
        <v>Arica y Parinacota</v>
      </c>
      <c r="C2413" s="4">
        <v>44155</v>
      </c>
      <c r="D2413" s="3">
        <f>+VLOOKUP(A2413,Codigos_mercados_mayoristas[],3,0)</f>
        <v>15</v>
      </c>
      <c r="E2413" s="3"/>
      <c r="F2413" s="3" t="str">
        <f>+VLOOKUP(G2413,Codigos_class_frutas[],2,0)</f>
        <v>Tropicales y subtropicales</v>
      </c>
      <c r="G2413" s="3" t="s">
        <v>204</v>
      </c>
      <c r="H2413" s="3" t="s">
        <v>254</v>
      </c>
      <c r="I2413" s="3" t="s">
        <v>19</v>
      </c>
      <c r="J2413" s="2">
        <v>120</v>
      </c>
      <c r="K2413" s="2">
        <v>20000</v>
      </c>
      <c r="L2413" s="2">
        <v>18000</v>
      </c>
      <c r="M2413" s="2">
        <v>19000</v>
      </c>
      <c r="N2413" s="3" t="s">
        <v>147</v>
      </c>
      <c r="O2413" s="9" t="s">
        <v>206</v>
      </c>
      <c r="P2413" s="2">
        <f>+Precio_diario_frutas[[#This Row],[Precio promedio ponderado]]/Q2413</f>
        <v>950</v>
      </c>
      <c r="Q2413" s="2">
        <f>+VLOOKUP(Precio_diario_frutas[[#This Row],[Unidad de comercialización]],Codigos_kg[],2,0)</f>
        <v>20</v>
      </c>
    </row>
    <row r="2414" spans="1:17" x14ac:dyDescent="0.35">
      <c r="A2414" s="8" t="s">
        <v>10</v>
      </c>
      <c r="B2414" s="11" t="str">
        <f>+VLOOKUP(A2414,Codigos_mercados_mayoristas[],2,0)</f>
        <v>Arica y Parinacota</v>
      </c>
      <c r="C2414" s="4">
        <v>44155</v>
      </c>
      <c r="D2414" s="11">
        <f>+VLOOKUP(A2414,Codigos_mercados_mayoristas[],3,0)</f>
        <v>15</v>
      </c>
      <c r="E2414" s="11"/>
      <c r="F2414" s="11" t="str">
        <f>+VLOOKUP(G2414,Codigos_class_frutas[],2,0)</f>
        <v>Tropicales y subtropicales</v>
      </c>
      <c r="G2414" s="11" t="s">
        <v>204</v>
      </c>
      <c r="H2414" s="11" t="s">
        <v>12</v>
      </c>
      <c r="I2414" s="11" t="s">
        <v>205</v>
      </c>
      <c r="J2414" s="13">
        <v>80</v>
      </c>
      <c r="K2414" s="13">
        <v>15000</v>
      </c>
      <c r="L2414" s="13">
        <v>14000</v>
      </c>
      <c r="M2414" s="13">
        <v>14500</v>
      </c>
      <c r="N2414" s="11" t="s">
        <v>147</v>
      </c>
      <c r="O2414" s="14" t="s">
        <v>206</v>
      </c>
      <c r="P2414" s="13">
        <f>+Precio_diario_frutas[[#This Row],[Precio promedio ponderado]]/Q2414</f>
        <v>725</v>
      </c>
      <c r="Q2414" s="13">
        <f>+VLOOKUP(Precio_diario_frutas[[#This Row],[Unidad de comercialización]],Codigos_kg[],2,0)</f>
        <v>20</v>
      </c>
    </row>
    <row r="2415" spans="1:17" x14ac:dyDescent="0.35">
      <c r="A2415" s="10" t="s">
        <v>142</v>
      </c>
      <c r="B2415" s="11" t="str">
        <f>+VLOOKUP(A2415,Codigos_mercados_mayoristas[],2,0)</f>
        <v>Metropolitana</v>
      </c>
      <c r="C2415" s="12">
        <v>44158</v>
      </c>
      <c r="D2415" s="11">
        <f>+VLOOKUP(A2415,Codigos_mercados_mayoristas[],3,0)</f>
        <v>13</v>
      </c>
      <c r="E2415" s="11"/>
      <c r="F2415" s="11" t="str">
        <f>+VLOOKUP(G2415,Codigos_class_frutas[],2,0)</f>
        <v>Berries</v>
      </c>
      <c r="G2415" s="11" t="s">
        <v>207</v>
      </c>
      <c r="H2415" s="11" t="s">
        <v>12</v>
      </c>
      <c r="I2415" s="11" t="s">
        <v>19</v>
      </c>
      <c r="J2415" s="13">
        <v>500</v>
      </c>
      <c r="K2415" s="13">
        <v>6000</v>
      </c>
      <c r="L2415" s="13">
        <v>6000</v>
      </c>
      <c r="M2415" s="13">
        <v>6000</v>
      </c>
      <c r="N2415" s="11" t="s">
        <v>208</v>
      </c>
      <c r="O2415" s="14" t="s">
        <v>252</v>
      </c>
      <c r="P2415" s="13">
        <f>+Precio_diario_frutas[[#This Row],[Precio promedio ponderado]]/Q2415</f>
        <v>3000</v>
      </c>
      <c r="Q2415" s="13">
        <f>+VLOOKUP(Precio_diario_frutas[[#This Row],[Unidad de comercialización]],Codigos_kg[],2,0)</f>
        <v>2</v>
      </c>
    </row>
    <row r="2416" spans="1:17" x14ac:dyDescent="0.35">
      <c r="A2416" s="10" t="s">
        <v>142</v>
      </c>
      <c r="B2416" s="3" t="str">
        <f>+VLOOKUP(A2416,Codigos_mercados_mayoristas[],2,0)</f>
        <v>Metropolitana</v>
      </c>
      <c r="C2416" s="12">
        <v>44158</v>
      </c>
      <c r="D2416" s="3">
        <f>+VLOOKUP(A2416,Codigos_mercados_mayoristas[],3,0)</f>
        <v>13</v>
      </c>
      <c r="E2416" s="3"/>
      <c r="F2416" s="3" t="str">
        <f>+VLOOKUP(G2416,Codigos_class_frutas[],2,0)</f>
        <v>Frutos de hueso (carozo)</v>
      </c>
      <c r="G2416" s="3" t="s">
        <v>281</v>
      </c>
      <c r="H2416" s="3" t="s">
        <v>282</v>
      </c>
      <c r="I2416" s="3" t="s">
        <v>19</v>
      </c>
      <c r="J2416" s="2">
        <v>150</v>
      </c>
      <c r="K2416" s="2">
        <v>15000</v>
      </c>
      <c r="L2416" s="2">
        <v>15000</v>
      </c>
      <c r="M2416" s="2">
        <v>15000</v>
      </c>
      <c r="N2416" s="3" t="s">
        <v>220</v>
      </c>
      <c r="O2416" s="9" t="s">
        <v>252</v>
      </c>
      <c r="P2416" s="2">
        <f>+Precio_diario_frutas[[#This Row],[Precio promedio ponderado]]/Q2416</f>
        <v>1500</v>
      </c>
      <c r="Q2416" s="2">
        <f>+VLOOKUP(Precio_diario_frutas[[#This Row],[Unidad de comercialización]],Codigos_kg[],2,0)</f>
        <v>10</v>
      </c>
    </row>
    <row r="2417" spans="1:17" x14ac:dyDescent="0.35">
      <c r="A2417" s="10" t="s">
        <v>142</v>
      </c>
      <c r="B2417" s="3" t="str">
        <f>+VLOOKUP(A2417,Codigos_mercados_mayoristas[],2,0)</f>
        <v>Metropolitana</v>
      </c>
      <c r="C2417" s="12">
        <v>44158</v>
      </c>
      <c r="D2417" s="3">
        <f>+VLOOKUP(A2417,Codigos_mercados_mayoristas[],3,0)</f>
        <v>13</v>
      </c>
      <c r="E2417" s="3"/>
      <c r="F2417" s="3" t="str">
        <f>+VLOOKUP(G2417,Codigos_class_frutas[],2,0)</f>
        <v>Frutos de hueso (carozo)</v>
      </c>
      <c r="G2417" s="3" t="s">
        <v>281</v>
      </c>
      <c r="H2417" s="3" t="s">
        <v>282</v>
      </c>
      <c r="I2417" s="3" t="s">
        <v>13</v>
      </c>
      <c r="J2417" s="2">
        <v>100</v>
      </c>
      <c r="K2417" s="2">
        <v>10000</v>
      </c>
      <c r="L2417" s="2">
        <v>10000</v>
      </c>
      <c r="M2417" s="2">
        <v>10000</v>
      </c>
      <c r="N2417" s="3" t="s">
        <v>220</v>
      </c>
      <c r="O2417" s="9" t="s">
        <v>252</v>
      </c>
      <c r="P2417" s="2">
        <f>+Precio_diario_frutas[[#This Row],[Precio promedio ponderado]]/Q2417</f>
        <v>1000</v>
      </c>
      <c r="Q2417" s="2">
        <f>+VLOOKUP(Precio_diario_frutas[[#This Row],[Unidad de comercialización]],Codigos_kg[],2,0)</f>
        <v>10</v>
      </c>
    </row>
    <row r="2418" spans="1:17" x14ac:dyDescent="0.35">
      <c r="A2418" s="10" t="s">
        <v>142</v>
      </c>
      <c r="B2418" s="3" t="str">
        <f>+VLOOKUP(A2418,Codigos_mercados_mayoristas[],2,0)</f>
        <v>Metropolitana</v>
      </c>
      <c r="C2418" s="12">
        <v>44158</v>
      </c>
      <c r="D2418" s="3">
        <f>+VLOOKUP(A2418,Codigos_mercados_mayoristas[],3,0)</f>
        <v>13</v>
      </c>
      <c r="E2418" s="3"/>
      <c r="F2418" s="3" t="str">
        <f>+VLOOKUP(G2418,Codigos_class_frutas[],2,0)</f>
        <v>Frutos de hueso (carozo)</v>
      </c>
      <c r="G2418" s="3" t="s">
        <v>281</v>
      </c>
      <c r="H2418" s="3" t="s">
        <v>771</v>
      </c>
      <c r="I2418" s="3" t="s">
        <v>200</v>
      </c>
      <c r="J2418" s="2">
        <v>150</v>
      </c>
      <c r="K2418" s="2">
        <v>25000</v>
      </c>
      <c r="L2418" s="2">
        <v>25000</v>
      </c>
      <c r="M2418" s="2">
        <v>25000</v>
      </c>
      <c r="N2418" s="3" t="s">
        <v>220</v>
      </c>
      <c r="O2418" s="9" t="s">
        <v>118</v>
      </c>
      <c r="P2418" s="2">
        <f>+Precio_diario_frutas[[#This Row],[Precio promedio ponderado]]/Q2418</f>
        <v>2500</v>
      </c>
      <c r="Q2418" s="2">
        <f>+VLOOKUP(Precio_diario_frutas[[#This Row],[Unidad de comercialización]],Codigos_kg[],2,0)</f>
        <v>10</v>
      </c>
    </row>
    <row r="2419" spans="1:17" x14ac:dyDescent="0.35">
      <c r="A2419" s="10" t="s">
        <v>142</v>
      </c>
      <c r="B2419" s="3" t="str">
        <f>+VLOOKUP(A2419,Codigos_mercados_mayoristas[],2,0)</f>
        <v>Metropolitana</v>
      </c>
      <c r="C2419" s="12">
        <v>44158</v>
      </c>
      <c r="D2419" s="3">
        <f>+VLOOKUP(A2419,Codigos_mercados_mayoristas[],3,0)</f>
        <v>13</v>
      </c>
      <c r="E2419" s="3"/>
      <c r="F2419" s="3" t="str">
        <f>+VLOOKUP(G2419,Codigos_class_frutas[],2,0)</f>
        <v>Frutos de hueso (carozo)</v>
      </c>
      <c r="G2419" s="3" t="s">
        <v>281</v>
      </c>
      <c r="H2419" s="3" t="s">
        <v>754</v>
      </c>
      <c r="I2419" s="3" t="s">
        <v>200</v>
      </c>
      <c r="J2419" s="2">
        <v>350</v>
      </c>
      <c r="K2419" s="2">
        <v>17000</v>
      </c>
      <c r="L2419" s="2">
        <v>17000</v>
      </c>
      <c r="M2419" s="2">
        <v>17000</v>
      </c>
      <c r="N2419" s="3" t="s">
        <v>220</v>
      </c>
      <c r="O2419" s="9" t="s">
        <v>118</v>
      </c>
      <c r="P2419" s="2">
        <f>+Precio_diario_frutas[[#This Row],[Precio promedio ponderado]]/Q2419</f>
        <v>1700</v>
      </c>
      <c r="Q2419" s="2">
        <f>+VLOOKUP(Precio_diario_frutas[[#This Row],[Unidad de comercialización]],Codigos_kg[],2,0)</f>
        <v>10</v>
      </c>
    </row>
    <row r="2420" spans="1:17" x14ac:dyDescent="0.35">
      <c r="A2420" s="10" t="s">
        <v>142</v>
      </c>
      <c r="B2420" s="3" t="str">
        <f>+VLOOKUP(A2420,Codigos_mercados_mayoristas[],2,0)</f>
        <v>Metropolitana</v>
      </c>
      <c r="C2420" s="12">
        <v>44158</v>
      </c>
      <c r="D2420" s="3">
        <f>+VLOOKUP(A2420,Codigos_mercados_mayoristas[],3,0)</f>
        <v>13</v>
      </c>
      <c r="E2420" s="3"/>
      <c r="F2420" s="3" t="str">
        <f>+VLOOKUP(G2420,Codigos_class_frutas[],2,0)</f>
        <v>Frutos de hueso (carozo)</v>
      </c>
      <c r="G2420" s="3" t="s">
        <v>281</v>
      </c>
      <c r="H2420" s="3" t="s">
        <v>754</v>
      </c>
      <c r="I2420" s="3" t="s">
        <v>19</v>
      </c>
      <c r="J2420" s="2">
        <v>400</v>
      </c>
      <c r="K2420" s="2">
        <v>15000</v>
      </c>
      <c r="L2420" s="2">
        <v>15000</v>
      </c>
      <c r="M2420" s="2">
        <v>15000</v>
      </c>
      <c r="N2420" s="3" t="s">
        <v>220</v>
      </c>
      <c r="O2420" s="9" t="s">
        <v>118</v>
      </c>
      <c r="P2420" s="2">
        <f>+Precio_diario_frutas[[#This Row],[Precio promedio ponderado]]/Q2420</f>
        <v>1500</v>
      </c>
      <c r="Q2420" s="2">
        <f>+VLOOKUP(Precio_diario_frutas[[#This Row],[Unidad de comercialización]],Codigos_kg[],2,0)</f>
        <v>10</v>
      </c>
    </row>
    <row r="2421" spans="1:17" x14ac:dyDescent="0.35">
      <c r="A2421" s="10" t="s">
        <v>142</v>
      </c>
      <c r="B2421" s="3" t="str">
        <f>+VLOOKUP(A2421,Codigos_mercados_mayoristas[],2,0)</f>
        <v>Metropolitana</v>
      </c>
      <c r="C2421" s="12">
        <v>44158</v>
      </c>
      <c r="D2421" s="3">
        <f>+VLOOKUP(A2421,Codigos_mercados_mayoristas[],3,0)</f>
        <v>13</v>
      </c>
      <c r="E2421" s="3"/>
      <c r="F2421" s="3" t="str">
        <f>+VLOOKUP(G2421,Codigos_class_frutas[],2,0)</f>
        <v>Frutos de hueso (carozo)</v>
      </c>
      <c r="G2421" s="3" t="s">
        <v>281</v>
      </c>
      <c r="H2421" s="3" t="s">
        <v>754</v>
      </c>
      <c r="I2421" s="3" t="s">
        <v>19</v>
      </c>
      <c r="J2421" s="2">
        <v>180</v>
      </c>
      <c r="K2421" s="2">
        <v>14000</v>
      </c>
      <c r="L2421" s="2">
        <v>14000</v>
      </c>
      <c r="M2421" s="2">
        <v>14000</v>
      </c>
      <c r="N2421" s="3" t="s">
        <v>220</v>
      </c>
      <c r="O2421" s="9" t="s">
        <v>123</v>
      </c>
      <c r="P2421" s="2">
        <f>+Precio_diario_frutas[[#This Row],[Precio promedio ponderado]]/Q2421</f>
        <v>1400</v>
      </c>
      <c r="Q2421" s="2">
        <f>+VLOOKUP(Precio_diario_frutas[[#This Row],[Unidad de comercialización]],Codigos_kg[],2,0)</f>
        <v>10</v>
      </c>
    </row>
    <row r="2422" spans="1:17" x14ac:dyDescent="0.35">
      <c r="A2422" s="10" t="s">
        <v>142</v>
      </c>
      <c r="B2422" s="3" t="str">
        <f>+VLOOKUP(A2422,Codigos_mercados_mayoristas[],2,0)</f>
        <v>Metropolitana</v>
      </c>
      <c r="C2422" s="12">
        <v>44158</v>
      </c>
      <c r="D2422" s="3">
        <f>+VLOOKUP(A2422,Codigos_mercados_mayoristas[],3,0)</f>
        <v>13</v>
      </c>
      <c r="E2422" s="3"/>
      <c r="F2422" s="3" t="str">
        <f>+VLOOKUP(G2422,Codigos_class_frutas[],2,0)</f>
        <v>Frutos de hueso (carozo)</v>
      </c>
      <c r="G2422" s="3" t="s">
        <v>281</v>
      </c>
      <c r="H2422" s="3" t="s">
        <v>754</v>
      </c>
      <c r="I2422" s="3" t="s">
        <v>19</v>
      </c>
      <c r="J2422" s="2">
        <v>110</v>
      </c>
      <c r="K2422" s="2">
        <v>9000</v>
      </c>
      <c r="L2422" s="2">
        <v>8500</v>
      </c>
      <c r="M2422" s="2">
        <v>8750</v>
      </c>
      <c r="N2422" s="3" t="s">
        <v>283</v>
      </c>
      <c r="O2422" s="9" t="s">
        <v>252</v>
      </c>
      <c r="P2422" s="2">
        <f>+Precio_diario_frutas[[#This Row],[Precio promedio ponderado]]/Q2422</f>
        <v>1750</v>
      </c>
      <c r="Q2422" s="2">
        <f>+VLOOKUP(Precio_diario_frutas[[#This Row],[Unidad de comercialización]],Codigos_kg[],2,0)</f>
        <v>5</v>
      </c>
    </row>
    <row r="2423" spans="1:17" x14ac:dyDescent="0.35">
      <c r="A2423" s="10" t="s">
        <v>142</v>
      </c>
      <c r="B2423" s="3" t="str">
        <f>+VLOOKUP(A2423,Codigos_mercados_mayoristas[],2,0)</f>
        <v>Metropolitana</v>
      </c>
      <c r="C2423" s="12">
        <v>44158</v>
      </c>
      <c r="D2423" s="3">
        <f>+VLOOKUP(A2423,Codigos_mercados_mayoristas[],3,0)</f>
        <v>13</v>
      </c>
      <c r="E2423" s="3"/>
      <c r="F2423" s="3" t="str">
        <f>+VLOOKUP(G2423,Codigos_class_frutas[],2,0)</f>
        <v>Frutos de hueso (carozo)</v>
      </c>
      <c r="G2423" s="3" t="s">
        <v>281</v>
      </c>
      <c r="H2423" s="3" t="s">
        <v>754</v>
      </c>
      <c r="I2423" s="3" t="s">
        <v>16</v>
      </c>
      <c r="J2423" s="2">
        <v>160</v>
      </c>
      <c r="K2423" s="2">
        <v>8000</v>
      </c>
      <c r="L2423" s="2">
        <v>8000</v>
      </c>
      <c r="M2423" s="2">
        <v>8000</v>
      </c>
      <c r="N2423" s="3" t="s">
        <v>220</v>
      </c>
      <c r="O2423" s="9" t="s">
        <v>123</v>
      </c>
      <c r="P2423" s="2">
        <f>+Precio_diario_frutas[[#This Row],[Precio promedio ponderado]]/Q2423</f>
        <v>800</v>
      </c>
      <c r="Q2423" s="2">
        <f>+VLOOKUP(Precio_diario_frutas[[#This Row],[Unidad de comercialización]],Codigos_kg[],2,0)</f>
        <v>10</v>
      </c>
    </row>
    <row r="2424" spans="1:17" x14ac:dyDescent="0.35">
      <c r="A2424" s="10" t="s">
        <v>142</v>
      </c>
      <c r="B2424" s="3" t="str">
        <f>+VLOOKUP(A2424,Codigos_mercados_mayoristas[],2,0)</f>
        <v>Metropolitana</v>
      </c>
      <c r="C2424" s="12">
        <v>44158</v>
      </c>
      <c r="D2424" s="3">
        <f>+VLOOKUP(A2424,Codigos_mercados_mayoristas[],3,0)</f>
        <v>13</v>
      </c>
      <c r="E2424" s="3"/>
      <c r="F2424" s="3" t="str">
        <f>+VLOOKUP(G2424,Codigos_class_frutas[],2,0)</f>
        <v>Otros</v>
      </c>
      <c r="G2424" s="3" t="s">
        <v>209</v>
      </c>
      <c r="H2424" s="3" t="s">
        <v>210</v>
      </c>
      <c r="I2424" s="3" t="s">
        <v>200</v>
      </c>
      <c r="J2424" s="2">
        <v>150</v>
      </c>
      <c r="K2424" s="2">
        <v>16000</v>
      </c>
      <c r="L2424" s="2">
        <v>15000</v>
      </c>
      <c r="M2424" s="2">
        <v>15500</v>
      </c>
      <c r="N2424" s="3" t="s">
        <v>211</v>
      </c>
      <c r="O2424" s="9" t="s">
        <v>139</v>
      </c>
      <c r="P2424" s="2">
        <f>+Precio_diario_frutas[[#This Row],[Precio promedio ponderado]]/Q2424</f>
        <v>1937.5</v>
      </c>
      <c r="Q2424" s="2">
        <f>+VLOOKUP(Precio_diario_frutas[[#This Row],[Unidad de comercialización]],Codigos_kg[],2,0)</f>
        <v>8</v>
      </c>
    </row>
    <row r="2425" spans="1:17" x14ac:dyDescent="0.35">
      <c r="A2425" s="10" t="s">
        <v>142</v>
      </c>
      <c r="B2425" s="3" t="str">
        <f>+VLOOKUP(A2425,Codigos_mercados_mayoristas[],2,0)</f>
        <v>Metropolitana</v>
      </c>
      <c r="C2425" s="12">
        <v>44158</v>
      </c>
      <c r="D2425" s="3">
        <f>+VLOOKUP(A2425,Codigos_mercados_mayoristas[],3,0)</f>
        <v>13</v>
      </c>
      <c r="E2425" s="3"/>
      <c r="F2425" s="3" t="str">
        <f>+VLOOKUP(G2425,Codigos_class_frutas[],2,0)</f>
        <v>Otros</v>
      </c>
      <c r="G2425" s="3" t="s">
        <v>209</v>
      </c>
      <c r="H2425" s="3" t="s">
        <v>210</v>
      </c>
      <c r="I2425" s="3" t="s">
        <v>200</v>
      </c>
      <c r="J2425" s="2">
        <v>150</v>
      </c>
      <c r="K2425" s="2">
        <v>2000</v>
      </c>
      <c r="L2425" s="2">
        <v>2000</v>
      </c>
      <c r="M2425" s="2">
        <v>2000</v>
      </c>
      <c r="N2425" s="3" t="s">
        <v>227</v>
      </c>
      <c r="O2425" s="9" t="s">
        <v>139</v>
      </c>
      <c r="P2425" s="2">
        <f>+Precio_diario_frutas[[#This Row],[Precio promedio ponderado]]/Q2425</f>
        <v>133.33333333333334</v>
      </c>
      <c r="Q2425" s="2">
        <f>+VLOOKUP(Precio_diario_frutas[[#This Row],[Unidad de comercialización]],Codigos_kg[],2,0)</f>
        <v>15</v>
      </c>
    </row>
    <row r="2426" spans="1:17" x14ac:dyDescent="0.35">
      <c r="A2426" s="10" t="s">
        <v>142</v>
      </c>
      <c r="B2426" s="3" t="str">
        <f>+VLOOKUP(A2426,Codigos_mercados_mayoristas[],2,0)</f>
        <v>Metropolitana</v>
      </c>
      <c r="C2426" s="12">
        <v>44158</v>
      </c>
      <c r="D2426" s="3">
        <f>+VLOOKUP(A2426,Codigos_mercados_mayoristas[],3,0)</f>
        <v>13</v>
      </c>
      <c r="E2426" s="3"/>
      <c r="F2426" s="3" t="str">
        <f>+VLOOKUP(G2426,Codigos_class_frutas[],2,0)</f>
        <v>Otros</v>
      </c>
      <c r="G2426" s="3" t="s">
        <v>209</v>
      </c>
      <c r="H2426" s="3" t="s">
        <v>210</v>
      </c>
      <c r="I2426" s="3" t="s">
        <v>235</v>
      </c>
      <c r="J2426" s="2">
        <v>150</v>
      </c>
      <c r="K2426" s="2">
        <v>2300</v>
      </c>
      <c r="L2426" s="2">
        <v>2300</v>
      </c>
      <c r="M2426" s="2">
        <v>2300</v>
      </c>
      <c r="N2426" s="3" t="s">
        <v>227</v>
      </c>
      <c r="O2426" s="9" t="s">
        <v>139</v>
      </c>
      <c r="P2426" s="2">
        <f>+Precio_diario_frutas[[#This Row],[Precio promedio ponderado]]/Q2426</f>
        <v>153.33333333333334</v>
      </c>
      <c r="Q2426" s="2">
        <f>+VLOOKUP(Precio_diario_frutas[[#This Row],[Unidad de comercialización]],Codigos_kg[],2,0)</f>
        <v>15</v>
      </c>
    </row>
    <row r="2427" spans="1:17" x14ac:dyDescent="0.35">
      <c r="A2427" s="10" t="s">
        <v>142</v>
      </c>
      <c r="B2427" s="3" t="str">
        <f>+VLOOKUP(A2427,Codigos_mercados_mayoristas[],2,0)</f>
        <v>Metropolitana</v>
      </c>
      <c r="C2427" s="12">
        <v>44158</v>
      </c>
      <c r="D2427" s="3">
        <f>+VLOOKUP(A2427,Codigos_mercados_mayoristas[],3,0)</f>
        <v>13</v>
      </c>
      <c r="E2427" s="3"/>
      <c r="F2427" s="3" t="str">
        <f>+VLOOKUP(G2427,Codigos_class_frutas[],2,0)</f>
        <v>Otros</v>
      </c>
      <c r="G2427" s="3" t="s">
        <v>209</v>
      </c>
      <c r="H2427" s="3" t="s">
        <v>210</v>
      </c>
      <c r="I2427" s="3" t="s">
        <v>19</v>
      </c>
      <c r="J2427" s="2">
        <v>170</v>
      </c>
      <c r="K2427" s="2">
        <v>14000</v>
      </c>
      <c r="L2427" s="2">
        <v>13000</v>
      </c>
      <c r="M2427" s="2">
        <v>13500</v>
      </c>
      <c r="N2427" s="3" t="s">
        <v>211</v>
      </c>
      <c r="O2427" s="9" t="s">
        <v>139</v>
      </c>
      <c r="P2427" s="2">
        <f>+Precio_diario_frutas[[#This Row],[Precio promedio ponderado]]/Q2427</f>
        <v>1687.5</v>
      </c>
      <c r="Q2427" s="2">
        <f>+VLOOKUP(Precio_diario_frutas[[#This Row],[Unidad de comercialización]],Codigos_kg[],2,0)</f>
        <v>8</v>
      </c>
    </row>
    <row r="2428" spans="1:17" x14ac:dyDescent="0.35">
      <c r="A2428" s="10" t="s">
        <v>142</v>
      </c>
      <c r="B2428" s="3" t="str">
        <f>+VLOOKUP(A2428,Codigos_mercados_mayoristas[],2,0)</f>
        <v>Metropolitana</v>
      </c>
      <c r="C2428" s="12">
        <v>44158</v>
      </c>
      <c r="D2428" s="3">
        <f>+VLOOKUP(A2428,Codigos_mercados_mayoristas[],3,0)</f>
        <v>13</v>
      </c>
      <c r="E2428" s="3"/>
      <c r="F2428" s="3" t="str">
        <f>+VLOOKUP(G2428,Codigos_class_frutas[],2,0)</f>
        <v>Otros</v>
      </c>
      <c r="G2428" s="3" t="s">
        <v>209</v>
      </c>
      <c r="H2428" s="3" t="s">
        <v>210</v>
      </c>
      <c r="I2428" s="3" t="s">
        <v>19</v>
      </c>
      <c r="J2428" s="2">
        <v>150</v>
      </c>
      <c r="K2428" s="2">
        <v>1800</v>
      </c>
      <c r="L2428" s="2">
        <v>1800</v>
      </c>
      <c r="M2428" s="2">
        <v>1800</v>
      </c>
      <c r="N2428" s="3" t="s">
        <v>227</v>
      </c>
      <c r="O2428" s="9" t="s">
        <v>139</v>
      </c>
      <c r="P2428" s="2">
        <f>+Precio_diario_frutas[[#This Row],[Precio promedio ponderado]]/Q2428</f>
        <v>120</v>
      </c>
      <c r="Q2428" s="2">
        <f>+VLOOKUP(Precio_diario_frutas[[#This Row],[Unidad de comercialización]],Codigos_kg[],2,0)</f>
        <v>15</v>
      </c>
    </row>
    <row r="2429" spans="1:17" x14ac:dyDescent="0.35">
      <c r="A2429" s="10" t="s">
        <v>142</v>
      </c>
      <c r="B2429" s="3" t="str">
        <f>+VLOOKUP(A2429,Codigos_mercados_mayoristas[],2,0)</f>
        <v>Metropolitana</v>
      </c>
      <c r="C2429" s="12">
        <v>44158</v>
      </c>
      <c r="D2429" s="3">
        <f>+VLOOKUP(A2429,Codigos_mercados_mayoristas[],3,0)</f>
        <v>13</v>
      </c>
      <c r="E2429" s="3"/>
      <c r="F2429" s="3" t="str">
        <f>+VLOOKUP(G2429,Codigos_class_frutas[],2,0)</f>
        <v>Otros</v>
      </c>
      <c r="G2429" s="3" t="s">
        <v>209</v>
      </c>
      <c r="H2429" s="3" t="s">
        <v>210</v>
      </c>
      <c r="I2429" s="3" t="s">
        <v>13</v>
      </c>
      <c r="J2429" s="2">
        <v>150</v>
      </c>
      <c r="K2429" s="2">
        <v>11000</v>
      </c>
      <c r="L2429" s="2">
        <v>10000</v>
      </c>
      <c r="M2429" s="2">
        <v>10500</v>
      </c>
      <c r="N2429" s="3" t="s">
        <v>211</v>
      </c>
      <c r="O2429" s="9" t="s">
        <v>139</v>
      </c>
      <c r="P2429" s="2">
        <f>+Precio_diario_frutas[[#This Row],[Precio promedio ponderado]]/Q2429</f>
        <v>1312.5</v>
      </c>
      <c r="Q2429" s="2">
        <f>+VLOOKUP(Precio_diario_frutas[[#This Row],[Unidad de comercialización]],Codigos_kg[],2,0)</f>
        <v>8</v>
      </c>
    </row>
    <row r="2430" spans="1:17" x14ac:dyDescent="0.35">
      <c r="A2430" s="10" t="s">
        <v>142</v>
      </c>
      <c r="B2430" s="3" t="str">
        <f>+VLOOKUP(A2430,Codigos_mercados_mayoristas[],2,0)</f>
        <v>Metropolitana</v>
      </c>
      <c r="C2430" s="12">
        <v>44158</v>
      </c>
      <c r="D2430" s="3">
        <f>+VLOOKUP(A2430,Codigos_mercados_mayoristas[],3,0)</f>
        <v>13</v>
      </c>
      <c r="E2430" s="3"/>
      <c r="F2430" s="3" t="str">
        <f>+VLOOKUP(G2430,Codigos_class_frutas[],2,0)</f>
        <v>Otros</v>
      </c>
      <c r="G2430" s="3" t="s">
        <v>209</v>
      </c>
      <c r="H2430" s="3" t="s">
        <v>210</v>
      </c>
      <c r="I2430" s="3" t="s">
        <v>13</v>
      </c>
      <c r="J2430" s="2">
        <v>175</v>
      </c>
      <c r="K2430" s="2">
        <v>1500</v>
      </c>
      <c r="L2430" s="2">
        <v>1500</v>
      </c>
      <c r="M2430" s="2">
        <v>1500</v>
      </c>
      <c r="N2430" s="3" t="s">
        <v>227</v>
      </c>
      <c r="O2430" s="9" t="s">
        <v>139</v>
      </c>
      <c r="P2430" s="2">
        <f>+Precio_diario_frutas[[#This Row],[Precio promedio ponderado]]/Q2430</f>
        <v>100</v>
      </c>
      <c r="Q2430" s="2">
        <f>+VLOOKUP(Precio_diario_frutas[[#This Row],[Unidad de comercialización]],Codigos_kg[],2,0)</f>
        <v>15</v>
      </c>
    </row>
    <row r="2431" spans="1:17" x14ac:dyDescent="0.35">
      <c r="A2431" s="10" t="s">
        <v>142</v>
      </c>
      <c r="B2431" s="3" t="str">
        <f>+VLOOKUP(A2431,Codigos_mercados_mayoristas[],2,0)</f>
        <v>Metropolitana</v>
      </c>
      <c r="C2431" s="12">
        <v>44158</v>
      </c>
      <c r="D2431" s="3">
        <f>+VLOOKUP(A2431,Codigos_mercados_mayoristas[],3,0)</f>
        <v>13</v>
      </c>
      <c r="E2431" s="3"/>
      <c r="F2431" s="3" t="str">
        <f>+VLOOKUP(G2431,Codigos_class_frutas[],2,0)</f>
        <v>Frutos de hueso (carozo)</v>
      </c>
      <c r="G2431" s="3" t="s">
        <v>669</v>
      </c>
      <c r="H2431" s="3" t="s">
        <v>670</v>
      </c>
      <c r="I2431" s="3" t="s">
        <v>19</v>
      </c>
      <c r="J2431" s="2">
        <v>100</v>
      </c>
      <c r="K2431" s="2">
        <v>14000</v>
      </c>
      <c r="L2431" s="2">
        <v>14000</v>
      </c>
      <c r="M2431" s="2">
        <v>14000</v>
      </c>
      <c r="N2431" s="3" t="s">
        <v>29</v>
      </c>
      <c r="O2431" s="9" t="s">
        <v>118</v>
      </c>
      <c r="P2431" s="2">
        <f>+Precio_diario_frutas[[#This Row],[Precio promedio ponderado]]/Q2431</f>
        <v>933.33333333333337</v>
      </c>
      <c r="Q2431" s="2">
        <f>+VLOOKUP(Precio_diario_frutas[[#This Row],[Unidad de comercialización]],Codigos_kg[],2,0)</f>
        <v>15</v>
      </c>
    </row>
    <row r="2432" spans="1:17" x14ac:dyDescent="0.35">
      <c r="A2432" s="10" t="s">
        <v>142</v>
      </c>
      <c r="B2432" s="3" t="str">
        <f>+VLOOKUP(A2432,Codigos_mercados_mayoristas[],2,0)</f>
        <v>Metropolitana</v>
      </c>
      <c r="C2432" s="12">
        <v>44158</v>
      </c>
      <c r="D2432" s="3">
        <f>+VLOOKUP(A2432,Codigos_mercados_mayoristas[],3,0)</f>
        <v>13</v>
      </c>
      <c r="E2432" s="3"/>
      <c r="F2432" s="3" t="str">
        <f>+VLOOKUP(G2432,Codigos_class_frutas[],2,0)</f>
        <v>Frutos de hueso (carozo)</v>
      </c>
      <c r="G2432" s="3" t="s">
        <v>669</v>
      </c>
      <c r="H2432" s="3" t="s">
        <v>670</v>
      </c>
      <c r="I2432" s="3" t="s">
        <v>16</v>
      </c>
      <c r="J2432" s="2">
        <v>20</v>
      </c>
      <c r="K2432" s="2">
        <v>10000</v>
      </c>
      <c r="L2432" s="2">
        <v>10000</v>
      </c>
      <c r="M2432" s="2">
        <v>10000</v>
      </c>
      <c r="N2432" s="3" t="s">
        <v>29</v>
      </c>
      <c r="O2432" s="9" t="s">
        <v>118</v>
      </c>
      <c r="P2432" s="2">
        <f>+Precio_diario_frutas[[#This Row],[Precio promedio ponderado]]/Q2432</f>
        <v>666.66666666666663</v>
      </c>
      <c r="Q2432" s="2">
        <f>+VLOOKUP(Precio_diario_frutas[[#This Row],[Unidad de comercialización]],Codigos_kg[],2,0)</f>
        <v>15</v>
      </c>
    </row>
    <row r="2433" spans="1:17" x14ac:dyDescent="0.35">
      <c r="A2433" s="10" t="s">
        <v>142</v>
      </c>
      <c r="B2433" s="3" t="str">
        <f>+VLOOKUP(A2433,Codigos_mercados_mayoristas[],2,0)</f>
        <v>Metropolitana</v>
      </c>
      <c r="C2433" s="12">
        <v>44158</v>
      </c>
      <c r="D2433" s="3">
        <f>+VLOOKUP(A2433,Codigos_mercados_mayoristas[],3,0)</f>
        <v>13</v>
      </c>
      <c r="E2433" s="3"/>
      <c r="F2433" s="3" t="str">
        <f>+VLOOKUP(G2433,Codigos_class_frutas[],2,0)</f>
        <v>Frutos de hueso (carozo)</v>
      </c>
      <c r="G2433" s="3" t="s">
        <v>669</v>
      </c>
      <c r="H2433" s="3" t="s">
        <v>762</v>
      </c>
      <c r="I2433" s="3" t="s">
        <v>19</v>
      </c>
      <c r="J2433" s="2">
        <v>50</v>
      </c>
      <c r="K2433" s="2">
        <v>15000</v>
      </c>
      <c r="L2433" s="2">
        <v>15000</v>
      </c>
      <c r="M2433" s="2">
        <v>15000</v>
      </c>
      <c r="N2433" s="3" t="s">
        <v>784</v>
      </c>
      <c r="O2433" s="9" t="s">
        <v>118</v>
      </c>
      <c r="P2433" s="2">
        <f>+Precio_diario_frutas[[#This Row],[Precio promedio ponderado]]/Q2433</f>
        <v>937.5</v>
      </c>
      <c r="Q2433" s="2">
        <f>+VLOOKUP(Precio_diario_frutas[[#This Row],[Unidad de comercialización]],Codigos_kg[],2,0)</f>
        <v>16</v>
      </c>
    </row>
    <row r="2434" spans="1:17" ht="29" x14ac:dyDescent="0.35">
      <c r="A2434" s="10" t="s">
        <v>142</v>
      </c>
      <c r="B2434" s="3" t="str">
        <f>+VLOOKUP(A2434,Codigos_mercados_mayoristas[],2,0)</f>
        <v>Metropolitana</v>
      </c>
      <c r="C2434" s="12">
        <v>44158</v>
      </c>
      <c r="D2434" s="3">
        <f>+VLOOKUP(A2434,Codigos_mercados_mayoristas[],3,0)</f>
        <v>13</v>
      </c>
      <c r="E2434" s="3"/>
      <c r="F2434" s="3" t="str">
        <f>+VLOOKUP(G2434,Codigos_class_frutas[],2,0)</f>
        <v>Frutos de hueso (carozo)</v>
      </c>
      <c r="G2434" s="3" t="s">
        <v>669</v>
      </c>
      <c r="H2434" s="3" t="s">
        <v>762</v>
      </c>
      <c r="I2434" s="3" t="s">
        <v>13</v>
      </c>
      <c r="J2434" s="2">
        <v>50</v>
      </c>
      <c r="K2434" s="2">
        <v>12000</v>
      </c>
      <c r="L2434" s="2">
        <v>12000</v>
      </c>
      <c r="M2434" s="2">
        <v>12000</v>
      </c>
      <c r="N2434" s="3" t="s">
        <v>784</v>
      </c>
      <c r="O2434" s="9" t="s">
        <v>664</v>
      </c>
      <c r="P2434" s="2">
        <f>+Precio_diario_frutas[[#This Row],[Precio promedio ponderado]]/Q2434</f>
        <v>750</v>
      </c>
      <c r="Q2434" s="2">
        <f>+VLOOKUP(Precio_diario_frutas[[#This Row],[Unidad de comercialización]],Codigos_kg[],2,0)</f>
        <v>16</v>
      </c>
    </row>
    <row r="2435" spans="1:17" x14ac:dyDescent="0.35">
      <c r="A2435" s="10" t="s">
        <v>142</v>
      </c>
      <c r="B2435" s="3" t="str">
        <f>+VLOOKUP(A2435,Codigos_mercados_mayoristas[],2,0)</f>
        <v>Metropolitana</v>
      </c>
      <c r="C2435" s="12">
        <v>44158</v>
      </c>
      <c r="D2435" s="3">
        <f>+VLOOKUP(A2435,Codigos_mercados_mayoristas[],3,0)</f>
        <v>13</v>
      </c>
      <c r="E2435" s="3"/>
      <c r="F2435" s="3" t="str">
        <f>+VLOOKUP(G2435,Codigos_class_frutas[],2,0)</f>
        <v>Frutos de hueso (carozo)</v>
      </c>
      <c r="G2435" s="3" t="s">
        <v>669</v>
      </c>
      <c r="H2435" s="3" t="s">
        <v>762</v>
      </c>
      <c r="I2435" s="3" t="s">
        <v>13</v>
      </c>
      <c r="J2435" s="2">
        <v>50</v>
      </c>
      <c r="K2435" s="2">
        <v>12000</v>
      </c>
      <c r="L2435" s="2">
        <v>12000</v>
      </c>
      <c r="M2435" s="2">
        <v>12000</v>
      </c>
      <c r="N2435" s="3" t="s">
        <v>784</v>
      </c>
      <c r="O2435" s="9" t="s">
        <v>118</v>
      </c>
      <c r="P2435" s="2">
        <f>+Precio_diario_frutas[[#This Row],[Precio promedio ponderado]]/Q2435</f>
        <v>750</v>
      </c>
      <c r="Q2435" s="2">
        <f>+VLOOKUP(Precio_diario_frutas[[#This Row],[Unidad de comercialización]],Codigos_kg[],2,0)</f>
        <v>16</v>
      </c>
    </row>
    <row r="2436" spans="1:17" x14ac:dyDescent="0.35">
      <c r="A2436" s="10" t="s">
        <v>142</v>
      </c>
      <c r="B2436" s="3" t="str">
        <f>+VLOOKUP(A2436,Codigos_mercados_mayoristas[],2,0)</f>
        <v>Metropolitana</v>
      </c>
      <c r="C2436" s="12">
        <v>44158</v>
      </c>
      <c r="D2436" s="3">
        <f>+VLOOKUP(A2436,Codigos_mercados_mayoristas[],3,0)</f>
        <v>13</v>
      </c>
      <c r="E2436" s="3"/>
      <c r="F2436" s="3" t="str">
        <f>+VLOOKUP(G2436,Codigos_class_frutas[],2,0)</f>
        <v>Frutos de hueso (carozo)</v>
      </c>
      <c r="G2436" s="3" t="s">
        <v>277</v>
      </c>
      <c r="H2436" s="3" t="s">
        <v>278</v>
      </c>
      <c r="I2436" s="3" t="s">
        <v>19</v>
      </c>
      <c r="J2436" s="2">
        <v>150</v>
      </c>
      <c r="K2436" s="2">
        <v>15000</v>
      </c>
      <c r="L2436" s="2">
        <v>15000</v>
      </c>
      <c r="M2436" s="2">
        <v>15000</v>
      </c>
      <c r="N2436" s="3" t="s">
        <v>251</v>
      </c>
      <c r="O2436" s="9" t="s">
        <v>118</v>
      </c>
      <c r="P2436" s="2">
        <f>+Precio_diario_frutas[[#This Row],[Precio promedio ponderado]]/Q2436</f>
        <v>1000</v>
      </c>
      <c r="Q2436" s="2">
        <f>+VLOOKUP(Precio_diario_frutas[[#This Row],[Unidad de comercialización]],Codigos_kg[],2,0)</f>
        <v>15</v>
      </c>
    </row>
    <row r="2437" spans="1:17" x14ac:dyDescent="0.35">
      <c r="A2437" s="10" t="s">
        <v>142</v>
      </c>
      <c r="B2437" s="3" t="str">
        <f>+VLOOKUP(A2437,Codigos_mercados_mayoristas[],2,0)</f>
        <v>Metropolitana</v>
      </c>
      <c r="C2437" s="12">
        <v>44158</v>
      </c>
      <c r="D2437" s="3">
        <f>+VLOOKUP(A2437,Codigos_mercados_mayoristas[],3,0)</f>
        <v>13</v>
      </c>
      <c r="E2437" s="3"/>
      <c r="F2437" s="3" t="str">
        <f>+VLOOKUP(G2437,Codigos_class_frutas[],2,0)</f>
        <v>Berries</v>
      </c>
      <c r="G2437" s="3" t="s">
        <v>212</v>
      </c>
      <c r="H2437" s="3" t="s">
        <v>12</v>
      </c>
      <c r="I2437" s="3" t="s">
        <v>200</v>
      </c>
      <c r="J2437" s="2">
        <v>2000</v>
      </c>
      <c r="K2437" s="2">
        <v>10000</v>
      </c>
      <c r="L2437" s="2">
        <v>8000</v>
      </c>
      <c r="M2437" s="2">
        <v>8938</v>
      </c>
      <c r="N2437" s="3" t="s">
        <v>213</v>
      </c>
      <c r="O2437" s="9" t="s">
        <v>155</v>
      </c>
      <c r="P2437" s="2">
        <f>+Precio_diario_frutas[[#This Row],[Precio promedio ponderado]]/Q2437</f>
        <v>1276.8571428571429</v>
      </c>
      <c r="Q2437" s="2">
        <f>+VLOOKUP(Precio_diario_frutas[[#This Row],[Unidad de comercialización]],Codigos_kg[],2,0)</f>
        <v>7</v>
      </c>
    </row>
    <row r="2438" spans="1:17" x14ac:dyDescent="0.35">
      <c r="A2438" s="10" t="s">
        <v>142</v>
      </c>
      <c r="B2438" s="3" t="str">
        <f>+VLOOKUP(A2438,Codigos_mercados_mayoristas[],2,0)</f>
        <v>Metropolitana</v>
      </c>
      <c r="C2438" s="12">
        <v>44158</v>
      </c>
      <c r="D2438" s="3">
        <f>+VLOOKUP(A2438,Codigos_mercados_mayoristas[],3,0)</f>
        <v>13</v>
      </c>
      <c r="E2438" s="3"/>
      <c r="F2438" s="3" t="str">
        <f>+VLOOKUP(G2438,Codigos_class_frutas[],2,0)</f>
        <v>Berries</v>
      </c>
      <c r="G2438" s="3" t="s">
        <v>212</v>
      </c>
      <c r="H2438" s="3" t="s">
        <v>12</v>
      </c>
      <c r="I2438" s="3" t="s">
        <v>19</v>
      </c>
      <c r="J2438" s="2">
        <v>600</v>
      </c>
      <c r="K2438" s="2">
        <v>8000</v>
      </c>
      <c r="L2438" s="2">
        <v>7500</v>
      </c>
      <c r="M2438" s="2">
        <v>7750</v>
      </c>
      <c r="N2438" s="3" t="s">
        <v>213</v>
      </c>
      <c r="O2438" s="9" t="s">
        <v>155</v>
      </c>
      <c r="P2438" s="2">
        <f>+Precio_diario_frutas[[#This Row],[Precio promedio ponderado]]/Q2438</f>
        <v>1107.1428571428571</v>
      </c>
      <c r="Q2438" s="2">
        <f>+VLOOKUP(Precio_diario_frutas[[#This Row],[Unidad de comercialización]],Codigos_kg[],2,0)</f>
        <v>7</v>
      </c>
    </row>
    <row r="2439" spans="1:17" x14ac:dyDescent="0.35">
      <c r="A2439" s="10" t="s">
        <v>142</v>
      </c>
      <c r="B2439" s="3" t="str">
        <f>+VLOOKUP(A2439,Codigos_mercados_mayoristas[],2,0)</f>
        <v>Metropolitana</v>
      </c>
      <c r="C2439" s="12">
        <v>44158</v>
      </c>
      <c r="D2439" s="3">
        <f>+VLOOKUP(A2439,Codigos_mercados_mayoristas[],3,0)</f>
        <v>13</v>
      </c>
      <c r="E2439" s="3"/>
      <c r="F2439" s="3" t="str">
        <f>+VLOOKUP(G2439,Codigos_class_frutas[],2,0)</f>
        <v>Berries</v>
      </c>
      <c r="G2439" s="3" t="s">
        <v>212</v>
      </c>
      <c r="H2439" s="3" t="s">
        <v>12</v>
      </c>
      <c r="I2439" s="3" t="s">
        <v>13</v>
      </c>
      <c r="J2439" s="2">
        <v>300</v>
      </c>
      <c r="K2439" s="2">
        <v>5000</v>
      </c>
      <c r="L2439" s="2">
        <v>4500</v>
      </c>
      <c r="M2439" s="2">
        <v>4750</v>
      </c>
      <c r="N2439" s="3" t="s">
        <v>213</v>
      </c>
      <c r="O2439" s="9" t="s">
        <v>155</v>
      </c>
      <c r="P2439" s="2">
        <f>+Precio_diario_frutas[[#This Row],[Precio promedio ponderado]]/Q2439</f>
        <v>678.57142857142856</v>
      </c>
      <c r="Q2439" s="2">
        <f>+VLOOKUP(Precio_diario_frutas[[#This Row],[Unidad de comercialización]],Codigos_kg[],2,0)</f>
        <v>7</v>
      </c>
    </row>
    <row r="2440" spans="1:17" x14ac:dyDescent="0.35">
      <c r="A2440" s="10" t="s">
        <v>142</v>
      </c>
      <c r="B2440" s="3" t="str">
        <f>+VLOOKUP(A2440,Codigos_mercados_mayoristas[],2,0)</f>
        <v>Metropolitana</v>
      </c>
      <c r="C2440" s="12">
        <v>44158</v>
      </c>
      <c r="D2440" s="3">
        <f>+VLOOKUP(A2440,Codigos_mercados_mayoristas[],3,0)</f>
        <v>13</v>
      </c>
      <c r="E2440" s="3"/>
      <c r="F2440" s="3" t="str">
        <f>+VLOOKUP(G2440,Codigos_class_frutas[],2,0)</f>
        <v>Cítricos</v>
      </c>
      <c r="G2440" s="3" t="s">
        <v>214</v>
      </c>
      <c r="H2440" s="3" t="s">
        <v>12</v>
      </c>
      <c r="I2440" s="3" t="s">
        <v>215</v>
      </c>
      <c r="J2440" s="2">
        <v>145</v>
      </c>
      <c r="K2440" s="2">
        <v>8000</v>
      </c>
      <c r="L2440" s="2">
        <v>8000</v>
      </c>
      <c r="M2440" s="2">
        <v>8000</v>
      </c>
      <c r="N2440" s="3" t="s">
        <v>121</v>
      </c>
      <c r="O2440" s="9" t="s">
        <v>266</v>
      </c>
      <c r="P2440" s="2">
        <f>+Precio_diario_frutas[[#This Row],[Precio promedio ponderado]]/Q2440</f>
        <v>444.44444444444446</v>
      </c>
      <c r="Q2440" s="2">
        <f>+VLOOKUP(Precio_diario_frutas[[#This Row],[Unidad de comercialización]],Codigos_kg[],2,0)</f>
        <v>18</v>
      </c>
    </row>
    <row r="2441" spans="1:17" x14ac:dyDescent="0.35">
      <c r="A2441" s="10" t="s">
        <v>142</v>
      </c>
      <c r="B2441" s="3" t="str">
        <f>+VLOOKUP(A2441,Codigos_mercados_mayoristas[],2,0)</f>
        <v>Metropolitana</v>
      </c>
      <c r="C2441" s="12">
        <v>44158</v>
      </c>
      <c r="D2441" s="3">
        <f>+VLOOKUP(A2441,Codigos_mercados_mayoristas[],3,0)</f>
        <v>13</v>
      </c>
      <c r="E2441" s="3"/>
      <c r="F2441" s="3" t="str">
        <f>+VLOOKUP(G2441,Codigos_class_frutas[],2,0)</f>
        <v>Cítricos</v>
      </c>
      <c r="G2441" s="3" t="s">
        <v>214</v>
      </c>
      <c r="H2441" s="3" t="s">
        <v>12</v>
      </c>
      <c r="I2441" s="3" t="s">
        <v>215</v>
      </c>
      <c r="J2441" s="2">
        <v>300</v>
      </c>
      <c r="K2441" s="2">
        <v>8000</v>
      </c>
      <c r="L2441" s="2">
        <v>7000</v>
      </c>
      <c r="M2441" s="2">
        <v>7500</v>
      </c>
      <c r="N2441" s="3" t="s">
        <v>121</v>
      </c>
      <c r="O2441" s="9" t="s">
        <v>155</v>
      </c>
      <c r="P2441" s="2">
        <f>+Precio_diario_frutas[[#This Row],[Precio promedio ponderado]]/Q2441</f>
        <v>416.66666666666669</v>
      </c>
      <c r="Q2441" s="2">
        <f>+VLOOKUP(Precio_diario_frutas[[#This Row],[Unidad de comercialización]],Codigos_kg[],2,0)</f>
        <v>18</v>
      </c>
    </row>
    <row r="2442" spans="1:17" x14ac:dyDescent="0.35">
      <c r="A2442" s="10" t="s">
        <v>142</v>
      </c>
      <c r="B2442" s="3" t="str">
        <f>+VLOOKUP(A2442,Codigos_mercados_mayoristas[],2,0)</f>
        <v>Metropolitana</v>
      </c>
      <c r="C2442" s="12">
        <v>44158</v>
      </c>
      <c r="D2442" s="3">
        <f>+VLOOKUP(A2442,Codigos_mercados_mayoristas[],3,0)</f>
        <v>13</v>
      </c>
      <c r="E2442" s="3"/>
      <c r="F2442" s="3" t="str">
        <f>+VLOOKUP(G2442,Codigos_class_frutas[],2,0)</f>
        <v>Cítricos</v>
      </c>
      <c r="G2442" s="3" t="s">
        <v>214</v>
      </c>
      <c r="H2442" s="3" t="s">
        <v>12</v>
      </c>
      <c r="I2442" s="3" t="s">
        <v>215</v>
      </c>
      <c r="J2442" s="2">
        <v>145</v>
      </c>
      <c r="K2442" s="2">
        <v>8000</v>
      </c>
      <c r="L2442" s="2">
        <v>8000</v>
      </c>
      <c r="M2442" s="2">
        <v>8000</v>
      </c>
      <c r="N2442" s="3" t="s">
        <v>121</v>
      </c>
      <c r="O2442" s="9" t="s">
        <v>139</v>
      </c>
      <c r="P2442" s="2">
        <f>+Precio_diario_frutas[[#This Row],[Precio promedio ponderado]]/Q2442</f>
        <v>444.44444444444446</v>
      </c>
      <c r="Q2442" s="2">
        <f>+VLOOKUP(Precio_diario_frutas[[#This Row],[Unidad de comercialización]],Codigos_kg[],2,0)</f>
        <v>18</v>
      </c>
    </row>
    <row r="2443" spans="1:17" x14ac:dyDescent="0.35">
      <c r="A2443" s="10" t="s">
        <v>142</v>
      </c>
      <c r="B2443" s="3" t="str">
        <f>+VLOOKUP(A2443,Codigos_mercados_mayoristas[],2,0)</f>
        <v>Metropolitana</v>
      </c>
      <c r="C2443" s="12">
        <v>44158</v>
      </c>
      <c r="D2443" s="3">
        <f>+VLOOKUP(A2443,Codigos_mercados_mayoristas[],3,0)</f>
        <v>13</v>
      </c>
      <c r="E2443" s="3"/>
      <c r="F2443" s="3" t="str">
        <f>+VLOOKUP(G2443,Codigos_class_frutas[],2,0)</f>
        <v>Cítricos</v>
      </c>
      <c r="G2443" s="3" t="s">
        <v>214</v>
      </c>
      <c r="H2443" s="3" t="s">
        <v>12</v>
      </c>
      <c r="I2443" s="3" t="s">
        <v>215</v>
      </c>
      <c r="J2443" s="2">
        <v>175</v>
      </c>
      <c r="K2443" s="2">
        <v>7500</v>
      </c>
      <c r="L2443" s="2">
        <v>7500</v>
      </c>
      <c r="M2443" s="2">
        <v>7500</v>
      </c>
      <c r="N2443" s="3" t="s">
        <v>121</v>
      </c>
      <c r="O2443" s="9" t="s">
        <v>123</v>
      </c>
      <c r="P2443" s="2">
        <f>+Precio_diario_frutas[[#This Row],[Precio promedio ponderado]]/Q2443</f>
        <v>416.66666666666669</v>
      </c>
      <c r="Q2443" s="2">
        <f>+VLOOKUP(Precio_diario_frutas[[#This Row],[Unidad de comercialización]],Codigos_kg[],2,0)</f>
        <v>18</v>
      </c>
    </row>
    <row r="2444" spans="1:17" x14ac:dyDescent="0.35">
      <c r="A2444" s="10" t="s">
        <v>142</v>
      </c>
      <c r="B2444" s="3" t="str">
        <f>+VLOOKUP(A2444,Codigos_mercados_mayoristas[],2,0)</f>
        <v>Metropolitana</v>
      </c>
      <c r="C2444" s="12">
        <v>44158</v>
      </c>
      <c r="D2444" s="3">
        <f>+VLOOKUP(A2444,Codigos_mercados_mayoristas[],3,0)</f>
        <v>13</v>
      </c>
      <c r="E2444" s="3"/>
      <c r="F2444" s="3" t="str">
        <f>+VLOOKUP(G2444,Codigos_class_frutas[],2,0)</f>
        <v>Cítricos</v>
      </c>
      <c r="G2444" s="3" t="s">
        <v>214</v>
      </c>
      <c r="H2444" s="3" t="s">
        <v>12</v>
      </c>
      <c r="I2444" s="3" t="s">
        <v>216</v>
      </c>
      <c r="J2444" s="2">
        <v>180</v>
      </c>
      <c r="K2444" s="2">
        <v>6000</v>
      </c>
      <c r="L2444" s="2">
        <v>6000</v>
      </c>
      <c r="M2444" s="2">
        <v>6000</v>
      </c>
      <c r="N2444" s="3" t="s">
        <v>121</v>
      </c>
      <c r="O2444" s="9" t="s">
        <v>266</v>
      </c>
      <c r="P2444" s="2">
        <f>+Precio_diario_frutas[[#This Row],[Precio promedio ponderado]]/Q2444</f>
        <v>333.33333333333331</v>
      </c>
      <c r="Q2444" s="2">
        <f>+VLOOKUP(Precio_diario_frutas[[#This Row],[Unidad de comercialización]],Codigos_kg[],2,0)</f>
        <v>18</v>
      </c>
    </row>
    <row r="2445" spans="1:17" x14ac:dyDescent="0.35">
      <c r="A2445" s="10" t="s">
        <v>142</v>
      </c>
      <c r="B2445" s="3" t="str">
        <f>+VLOOKUP(A2445,Codigos_mercados_mayoristas[],2,0)</f>
        <v>Metropolitana</v>
      </c>
      <c r="C2445" s="12">
        <v>44158</v>
      </c>
      <c r="D2445" s="3">
        <f>+VLOOKUP(A2445,Codigos_mercados_mayoristas[],3,0)</f>
        <v>13</v>
      </c>
      <c r="E2445" s="3"/>
      <c r="F2445" s="3" t="str">
        <f>+VLOOKUP(G2445,Codigos_class_frutas[],2,0)</f>
        <v>Cítricos</v>
      </c>
      <c r="G2445" s="3" t="s">
        <v>214</v>
      </c>
      <c r="H2445" s="3" t="s">
        <v>12</v>
      </c>
      <c r="I2445" s="3" t="s">
        <v>216</v>
      </c>
      <c r="J2445" s="2">
        <v>250</v>
      </c>
      <c r="K2445" s="2">
        <v>6000</v>
      </c>
      <c r="L2445" s="2">
        <v>5500</v>
      </c>
      <c r="M2445" s="2">
        <v>5750</v>
      </c>
      <c r="N2445" s="3" t="s">
        <v>121</v>
      </c>
      <c r="O2445" s="9" t="s">
        <v>155</v>
      </c>
      <c r="P2445" s="2">
        <f>+Precio_diario_frutas[[#This Row],[Precio promedio ponderado]]/Q2445</f>
        <v>319.44444444444446</v>
      </c>
      <c r="Q2445" s="2">
        <f>+VLOOKUP(Precio_diario_frutas[[#This Row],[Unidad de comercialización]],Codigos_kg[],2,0)</f>
        <v>18</v>
      </c>
    </row>
    <row r="2446" spans="1:17" x14ac:dyDescent="0.35">
      <c r="A2446" s="10" t="s">
        <v>142</v>
      </c>
      <c r="B2446" s="3" t="str">
        <f>+VLOOKUP(A2446,Codigos_mercados_mayoristas[],2,0)</f>
        <v>Metropolitana</v>
      </c>
      <c r="C2446" s="12">
        <v>44158</v>
      </c>
      <c r="D2446" s="3">
        <f>+VLOOKUP(A2446,Codigos_mercados_mayoristas[],3,0)</f>
        <v>13</v>
      </c>
      <c r="E2446" s="3"/>
      <c r="F2446" s="3" t="str">
        <f>+VLOOKUP(G2446,Codigos_class_frutas[],2,0)</f>
        <v>Cítricos</v>
      </c>
      <c r="G2446" s="3" t="s">
        <v>214</v>
      </c>
      <c r="H2446" s="3" t="s">
        <v>12</v>
      </c>
      <c r="I2446" s="3" t="s">
        <v>216</v>
      </c>
      <c r="J2446" s="2">
        <v>150</v>
      </c>
      <c r="K2446" s="2">
        <v>6000</v>
      </c>
      <c r="L2446" s="2">
        <v>6000</v>
      </c>
      <c r="M2446" s="2">
        <v>6000</v>
      </c>
      <c r="N2446" s="3" t="s">
        <v>121</v>
      </c>
      <c r="O2446" s="9" t="s">
        <v>139</v>
      </c>
      <c r="P2446" s="2">
        <f>+Precio_diario_frutas[[#This Row],[Precio promedio ponderado]]/Q2446</f>
        <v>333.33333333333331</v>
      </c>
      <c r="Q2446" s="2">
        <f>+VLOOKUP(Precio_diario_frutas[[#This Row],[Unidad de comercialización]],Codigos_kg[],2,0)</f>
        <v>18</v>
      </c>
    </row>
    <row r="2447" spans="1:17" x14ac:dyDescent="0.35">
      <c r="A2447" s="10" t="s">
        <v>142</v>
      </c>
      <c r="B2447" s="3" t="str">
        <f>+VLOOKUP(A2447,Codigos_mercados_mayoristas[],2,0)</f>
        <v>Metropolitana</v>
      </c>
      <c r="C2447" s="12">
        <v>44158</v>
      </c>
      <c r="D2447" s="3">
        <f>+VLOOKUP(A2447,Codigos_mercados_mayoristas[],3,0)</f>
        <v>13</v>
      </c>
      <c r="E2447" s="3"/>
      <c r="F2447" s="3" t="str">
        <f>+VLOOKUP(G2447,Codigos_class_frutas[],2,0)</f>
        <v>Cítricos</v>
      </c>
      <c r="G2447" s="3" t="s">
        <v>214</v>
      </c>
      <c r="H2447" s="3" t="s">
        <v>12</v>
      </c>
      <c r="I2447" s="3" t="s">
        <v>216</v>
      </c>
      <c r="J2447" s="2">
        <v>180</v>
      </c>
      <c r="K2447" s="2">
        <v>5500</v>
      </c>
      <c r="L2447" s="2">
        <v>5500</v>
      </c>
      <c r="M2447" s="2">
        <v>5500</v>
      </c>
      <c r="N2447" s="3" t="s">
        <v>121</v>
      </c>
      <c r="O2447" s="9" t="s">
        <v>123</v>
      </c>
      <c r="P2447" s="2">
        <f>+Precio_diario_frutas[[#This Row],[Precio promedio ponderado]]/Q2447</f>
        <v>305.55555555555554</v>
      </c>
      <c r="Q2447" s="2">
        <f>+VLOOKUP(Precio_diario_frutas[[#This Row],[Unidad de comercialización]],Codigos_kg[],2,0)</f>
        <v>18</v>
      </c>
    </row>
    <row r="2448" spans="1:17" x14ac:dyDescent="0.35">
      <c r="A2448" s="10" t="s">
        <v>142</v>
      </c>
      <c r="B2448" s="3" t="str">
        <f>+VLOOKUP(A2448,Codigos_mercados_mayoristas[],2,0)</f>
        <v>Metropolitana</v>
      </c>
      <c r="C2448" s="12">
        <v>44158</v>
      </c>
      <c r="D2448" s="3">
        <f>+VLOOKUP(A2448,Codigos_mercados_mayoristas[],3,0)</f>
        <v>13</v>
      </c>
      <c r="E2448" s="3"/>
      <c r="F2448" s="3" t="str">
        <f>+VLOOKUP(G2448,Codigos_class_frutas[],2,0)</f>
        <v>Cítricos</v>
      </c>
      <c r="G2448" s="3" t="s">
        <v>214</v>
      </c>
      <c r="H2448" s="3" t="s">
        <v>12</v>
      </c>
      <c r="I2448" s="3" t="s">
        <v>217</v>
      </c>
      <c r="J2448" s="2">
        <v>150</v>
      </c>
      <c r="K2448" s="2">
        <v>4000</v>
      </c>
      <c r="L2448" s="2">
        <v>4000</v>
      </c>
      <c r="M2448" s="2">
        <v>4000</v>
      </c>
      <c r="N2448" s="3" t="s">
        <v>121</v>
      </c>
      <c r="O2448" s="9" t="s">
        <v>266</v>
      </c>
      <c r="P2448" s="2">
        <f>+Precio_diario_frutas[[#This Row],[Precio promedio ponderado]]/Q2448</f>
        <v>222.22222222222223</v>
      </c>
      <c r="Q2448" s="2">
        <f>+VLOOKUP(Precio_diario_frutas[[#This Row],[Unidad de comercialización]],Codigos_kg[],2,0)</f>
        <v>18</v>
      </c>
    </row>
    <row r="2449" spans="1:17" x14ac:dyDescent="0.35">
      <c r="A2449" s="10" t="s">
        <v>142</v>
      </c>
      <c r="B2449" s="3" t="str">
        <f>+VLOOKUP(A2449,Codigos_mercados_mayoristas[],2,0)</f>
        <v>Metropolitana</v>
      </c>
      <c r="C2449" s="12">
        <v>44158</v>
      </c>
      <c r="D2449" s="3">
        <f>+VLOOKUP(A2449,Codigos_mercados_mayoristas[],3,0)</f>
        <v>13</v>
      </c>
      <c r="E2449" s="3"/>
      <c r="F2449" s="3" t="str">
        <f>+VLOOKUP(G2449,Codigos_class_frutas[],2,0)</f>
        <v>Cítricos</v>
      </c>
      <c r="G2449" s="3" t="s">
        <v>214</v>
      </c>
      <c r="H2449" s="3" t="s">
        <v>12</v>
      </c>
      <c r="I2449" s="3" t="s">
        <v>217</v>
      </c>
      <c r="J2449" s="2">
        <v>200</v>
      </c>
      <c r="K2449" s="2">
        <v>5000</v>
      </c>
      <c r="L2449" s="2">
        <v>4000</v>
      </c>
      <c r="M2449" s="2">
        <v>4500</v>
      </c>
      <c r="N2449" s="3" t="s">
        <v>121</v>
      </c>
      <c r="O2449" s="9" t="s">
        <v>155</v>
      </c>
      <c r="P2449" s="2">
        <f>+Precio_diario_frutas[[#This Row],[Precio promedio ponderado]]/Q2449</f>
        <v>250</v>
      </c>
      <c r="Q2449" s="2">
        <f>+VLOOKUP(Precio_diario_frutas[[#This Row],[Unidad de comercialización]],Codigos_kg[],2,0)</f>
        <v>18</v>
      </c>
    </row>
    <row r="2450" spans="1:17" x14ac:dyDescent="0.35">
      <c r="A2450" s="10" t="s">
        <v>142</v>
      </c>
      <c r="B2450" s="3" t="str">
        <f>+VLOOKUP(A2450,Codigos_mercados_mayoristas[],2,0)</f>
        <v>Metropolitana</v>
      </c>
      <c r="C2450" s="12">
        <v>44158</v>
      </c>
      <c r="D2450" s="3">
        <f>+VLOOKUP(A2450,Codigos_mercados_mayoristas[],3,0)</f>
        <v>13</v>
      </c>
      <c r="E2450" s="3"/>
      <c r="F2450" s="3" t="str">
        <f>+VLOOKUP(G2450,Codigos_class_frutas[],2,0)</f>
        <v>Cítricos</v>
      </c>
      <c r="G2450" s="3" t="s">
        <v>214</v>
      </c>
      <c r="H2450" s="3" t="s">
        <v>12</v>
      </c>
      <c r="I2450" s="3" t="s">
        <v>217</v>
      </c>
      <c r="J2450" s="2">
        <v>125</v>
      </c>
      <c r="K2450" s="2">
        <v>4500</v>
      </c>
      <c r="L2450" s="2">
        <v>4500</v>
      </c>
      <c r="M2450" s="2">
        <v>4500</v>
      </c>
      <c r="N2450" s="3" t="s">
        <v>121</v>
      </c>
      <c r="O2450" s="9" t="s">
        <v>139</v>
      </c>
      <c r="P2450" s="2">
        <f>+Precio_diario_frutas[[#This Row],[Precio promedio ponderado]]/Q2450</f>
        <v>250</v>
      </c>
      <c r="Q2450" s="2">
        <f>+VLOOKUP(Precio_diario_frutas[[#This Row],[Unidad de comercialización]],Codigos_kg[],2,0)</f>
        <v>18</v>
      </c>
    </row>
    <row r="2451" spans="1:17" x14ac:dyDescent="0.35">
      <c r="A2451" s="10" t="s">
        <v>142</v>
      </c>
      <c r="B2451" s="3" t="str">
        <f>+VLOOKUP(A2451,Codigos_mercados_mayoristas[],2,0)</f>
        <v>Metropolitana</v>
      </c>
      <c r="C2451" s="12">
        <v>44158</v>
      </c>
      <c r="D2451" s="3">
        <f>+VLOOKUP(A2451,Codigos_mercados_mayoristas[],3,0)</f>
        <v>13</v>
      </c>
      <c r="E2451" s="3"/>
      <c r="F2451" s="3" t="str">
        <f>+VLOOKUP(G2451,Codigos_class_frutas[],2,0)</f>
        <v>Cítricos</v>
      </c>
      <c r="G2451" s="3" t="s">
        <v>214</v>
      </c>
      <c r="H2451" s="3" t="s">
        <v>12</v>
      </c>
      <c r="I2451" s="3" t="s">
        <v>217</v>
      </c>
      <c r="J2451" s="2">
        <v>150</v>
      </c>
      <c r="K2451" s="2">
        <v>4500</v>
      </c>
      <c r="L2451" s="2">
        <v>4500</v>
      </c>
      <c r="M2451" s="2">
        <v>4500</v>
      </c>
      <c r="N2451" s="3" t="s">
        <v>121</v>
      </c>
      <c r="O2451" s="9" t="s">
        <v>123</v>
      </c>
      <c r="P2451" s="2">
        <f>+Precio_diario_frutas[[#This Row],[Precio promedio ponderado]]/Q2451</f>
        <v>250</v>
      </c>
      <c r="Q2451" s="2">
        <f>+VLOOKUP(Precio_diario_frutas[[#This Row],[Unidad de comercialización]],Codigos_kg[],2,0)</f>
        <v>18</v>
      </c>
    </row>
    <row r="2452" spans="1:17" x14ac:dyDescent="0.35">
      <c r="A2452" s="10" t="s">
        <v>142</v>
      </c>
      <c r="B2452" s="3" t="str">
        <f>+VLOOKUP(A2452,Codigos_mercados_mayoristas[],2,0)</f>
        <v>Metropolitana</v>
      </c>
      <c r="C2452" s="12">
        <v>44158</v>
      </c>
      <c r="D2452" s="3">
        <f>+VLOOKUP(A2452,Codigos_mercados_mayoristas[],3,0)</f>
        <v>13</v>
      </c>
      <c r="E2452" s="3"/>
      <c r="F2452" s="3" t="str">
        <f>+VLOOKUP(G2452,Codigos_class_frutas[],2,0)</f>
        <v>Cítricos</v>
      </c>
      <c r="G2452" s="3" t="s">
        <v>218</v>
      </c>
      <c r="H2452" s="3" t="s">
        <v>219</v>
      </c>
      <c r="I2452" s="3" t="s">
        <v>200</v>
      </c>
      <c r="J2452" s="2">
        <v>175</v>
      </c>
      <c r="K2452" s="2">
        <v>10000</v>
      </c>
      <c r="L2452" s="2">
        <v>10000</v>
      </c>
      <c r="M2452" s="2">
        <v>10000</v>
      </c>
      <c r="N2452" s="3" t="s">
        <v>220</v>
      </c>
      <c r="O2452" s="9" t="s">
        <v>266</v>
      </c>
      <c r="P2452" s="2">
        <f>+Precio_diario_frutas[[#This Row],[Precio promedio ponderado]]/Q2452</f>
        <v>1000</v>
      </c>
      <c r="Q2452" s="2">
        <f>+VLOOKUP(Precio_diario_frutas[[#This Row],[Unidad de comercialización]],Codigos_kg[],2,0)</f>
        <v>10</v>
      </c>
    </row>
    <row r="2453" spans="1:17" x14ac:dyDescent="0.35">
      <c r="A2453" s="10" t="s">
        <v>142</v>
      </c>
      <c r="B2453" s="3" t="str">
        <f>+VLOOKUP(A2453,Codigos_mercados_mayoristas[],2,0)</f>
        <v>Metropolitana</v>
      </c>
      <c r="C2453" s="12">
        <v>44158</v>
      </c>
      <c r="D2453" s="3">
        <f>+VLOOKUP(A2453,Codigos_mercados_mayoristas[],3,0)</f>
        <v>13</v>
      </c>
      <c r="E2453" s="3"/>
      <c r="F2453" s="3" t="str">
        <f>+VLOOKUP(G2453,Codigos_class_frutas[],2,0)</f>
        <v>Cítricos</v>
      </c>
      <c r="G2453" s="3" t="s">
        <v>218</v>
      </c>
      <c r="H2453" s="3" t="s">
        <v>219</v>
      </c>
      <c r="I2453" s="3" t="s">
        <v>19</v>
      </c>
      <c r="J2453" s="2">
        <v>175</v>
      </c>
      <c r="K2453" s="2">
        <v>8000</v>
      </c>
      <c r="L2453" s="2">
        <v>8000</v>
      </c>
      <c r="M2453" s="2">
        <v>8000</v>
      </c>
      <c r="N2453" s="3" t="s">
        <v>220</v>
      </c>
      <c r="O2453" s="9" t="s">
        <v>266</v>
      </c>
      <c r="P2453" s="2">
        <f>+Precio_diario_frutas[[#This Row],[Precio promedio ponderado]]/Q2453</f>
        <v>800</v>
      </c>
      <c r="Q2453" s="2">
        <f>+VLOOKUP(Precio_diario_frutas[[#This Row],[Unidad de comercialización]],Codigos_kg[],2,0)</f>
        <v>10</v>
      </c>
    </row>
    <row r="2454" spans="1:17" x14ac:dyDescent="0.35">
      <c r="A2454" s="10" t="s">
        <v>142</v>
      </c>
      <c r="B2454" s="3" t="str">
        <f>+VLOOKUP(A2454,Codigos_mercados_mayoristas[],2,0)</f>
        <v>Metropolitana</v>
      </c>
      <c r="C2454" s="12">
        <v>44158</v>
      </c>
      <c r="D2454" s="3">
        <f>+VLOOKUP(A2454,Codigos_mercados_mayoristas[],3,0)</f>
        <v>13</v>
      </c>
      <c r="E2454" s="3"/>
      <c r="F2454" s="3" t="str">
        <f>+VLOOKUP(G2454,Codigos_class_frutas[],2,0)</f>
        <v>Tropicales y subtropicales</v>
      </c>
      <c r="G2454" s="3" t="s">
        <v>229</v>
      </c>
      <c r="H2454" s="3" t="s">
        <v>12</v>
      </c>
      <c r="I2454" s="3" t="s">
        <v>200</v>
      </c>
      <c r="J2454" s="2">
        <v>869</v>
      </c>
      <c r="K2454" s="2">
        <v>6500</v>
      </c>
      <c r="L2454" s="2">
        <v>5500</v>
      </c>
      <c r="M2454" s="2">
        <v>5894</v>
      </c>
      <c r="N2454" s="3" t="s">
        <v>230</v>
      </c>
      <c r="O2454" s="9" t="s">
        <v>34</v>
      </c>
      <c r="P2454" s="2">
        <f>+Precio_diario_frutas[[#This Row],[Precio promedio ponderado]]/Q2454</f>
        <v>1473.5</v>
      </c>
      <c r="Q2454" s="2">
        <f>+VLOOKUP(Precio_diario_frutas[[#This Row],[Unidad de comercialización]],Codigos_kg[],2,0)</f>
        <v>4</v>
      </c>
    </row>
    <row r="2455" spans="1:17" x14ac:dyDescent="0.35">
      <c r="A2455" s="10" t="s">
        <v>142</v>
      </c>
      <c r="B2455" s="3" t="str">
        <f>+VLOOKUP(A2455,Codigos_mercados_mayoristas[],2,0)</f>
        <v>Metropolitana</v>
      </c>
      <c r="C2455" s="12">
        <v>44158</v>
      </c>
      <c r="D2455" s="3">
        <f>+VLOOKUP(A2455,Codigos_mercados_mayoristas[],3,0)</f>
        <v>13</v>
      </c>
      <c r="E2455" s="3"/>
      <c r="F2455" s="3" t="str">
        <f>+VLOOKUP(G2455,Codigos_class_frutas[],2,0)</f>
        <v>Tropicales y subtropicales</v>
      </c>
      <c r="G2455" s="3" t="s">
        <v>229</v>
      </c>
      <c r="H2455" s="3" t="s">
        <v>12</v>
      </c>
      <c r="I2455" s="3" t="s">
        <v>19</v>
      </c>
      <c r="J2455" s="2">
        <v>869</v>
      </c>
      <c r="K2455" s="2">
        <v>6500</v>
      </c>
      <c r="L2455" s="2">
        <v>5500</v>
      </c>
      <c r="M2455" s="2">
        <v>5894</v>
      </c>
      <c r="N2455" s="3" t="s">
        <v>230</v>
      </c>
      <c r="O2455" s="9" t="s">
        <v>34</v>
      </c>
      <c r="P2455" s="2">
        <f>+Precio_diario_frutas[[#This Row],[Precio promedio ponderado]]/Q2455</f>
        <v>1473.5</v>
      </c>
      <c r="Q2455" s="2">
        <f>+VLOOKUP(Precio_diario_frutas[[#This Row],[Unidad de comercialización]],Codigos_kg[],2,0)</f>
        <v>4</v>
      </c>
    </row>
    <row r="2456" spans="1:17" x14ac:dyDescent="0.35">
      <c r="A2456" s="10" t="s">
        <v>142</v>
      </c>
      <c r="B2456" s="3" t="str">
        <f>+VLOOKUP(A2456,Codigos_mercados_mayoristas[],2,0)</f>
        <v>Metropolitana</v>
      </c>
      <c r="C2456" s="12">
        <v>44158</v>
      </c>
      <c r="D2456" s="3">
        <f>+VLOOKUP(A2456,Codigos_mercados_mayoristas[],3,0)</f>
        <v>13</v>
      </c>
      <c r="E2456" s="3"/>
      <c r="F2456" s="3" t="str">
        <f>+VLOOKUP(G2456,Codigos_class_frutas[],2,0)</f>
        <v>Tropicales y subtropicales</v>
      </c>
      <c r="G2456" s="3" t="s">
        <v>229</v>
      </c>
      <c r="H2456" s="3" t="s">
        <v>12</v>
      </c>
      <c r="I2456" s="3" t="s">
        <v>13</v>
      </c>
      <c r="J2456" s="2">
        <v>869</v>
      </c>
      <c r="K2456" s="2">
        <v>6500</v>
      </c>
      <c r="L2456" s="2">
        <v>5500</v>
      </c>
      <c r="M2456" s="2">
        <v>5894</v>
      </c>
      <c r="N2456" s="3" t="s">
        <v>230</v>
      </c>
      <c r="O2456" s="9" t="s">
        <v>34</v>
      </c>
      <c r="P2456" s="2">
        <f>+Precio_diario_frutas[[#This Row],[Precio promedio ponderado]]/Q2456</f>
        <v>1473.5</v>
      </c>
      <c r="Q2456" s="2">
        <f>+VLOOKUP(Precio_diario_frutas[[#This Row],[Unidad de comercialización]],Codigos_kg[],2,0)</f>
        <v>4</v>
      </c>
    </row>
    <row r="2457" spans="1:17" x14ac:dyDescent="0.35">
      <c r="A2457" s="10" t="s">
        <v>142</v>
      </c>
      <c r="B2457" s="3" t="str">
        <f>+VLOOKUP(A2457,Codigos_mercados_mayoristas[],2,0)</f>
        <v>Metropolitana</v>
      </c>
      <c r="C2457" s="12">
        <v>44158</v>
      </c>
      <c r="D2457" s="3">
        <f>+VLOOKUP(A2457,Codigos_mercados_mayoristas[],3,0)</f>
        <v>13</v>
      </c>
      <c r="E2457" s="3"/>
      <c r="F2457" s="3" t="str">
        <f>+VLOOKUP(G2457,Codigos_class_frutas[],2,0)</f>
        <v>Frutos de pepita</v>
      </c>
      <c r="G2457" s="3" t="s">
        <v>231</v>
      </c>
      <c r="H2457" s="3" t="s">
        <v>232</v>
      </c>
      <c r="I2457" s="3" t="s">
        <v>19</v>
      </c>
      <c r="J2457" s="2">
        <v>12</v>
      </c>
      <c r="K2457" s="2">
        <v>210000</v>
      </c>
      <c r="L2457" s="2">
        <v>190000</v>
      </c>
      <c r="M2457" s="2">
        <v>200000</v>
      </c>
      <c r="N2457" s="3" t="s">
        <v>223</v>
      </c>
      <c r="O2457" s="9" t="s">
        <v>252</v>
      </c>
      <c r="P2457" s="2">
        <f>+Precio_diario_frutas[[#This Row],[Precio promedio ponderado]]/Q2457</f>
        <v>500</v>
      </c>
      <c r="Q2457" s="2">
        <f>+VLOOKUP(Precio_diario_frutas[[#This Row],[Unidad de comercialización]],Codigos_kg[],2,0)</f>
        <v>400</v>
      </c>
    </row>
    <row r="2458" spans="1:17" x14ac:dyDescent="0.35">
      <c r="A2458" s="10" t="s">
        <v>142</v>
      </c>
      <c r="B2458" s="3" t="str">
        <f>+VLOOKUP(A2458,Codigos_mercados_mayoristas[],2,0)</f>
        <v>Metropolitana</v>
      </c>
      <c r="C2458" s="12">
        <v>44158</v>
      </c>
      <c r="D2458" s="3">
        <f>+VLOOKUP(A2458,Codigos_mercados_mayoristas[],3,0)</f>
        <v>13</v>
      </c>
      <c r="E2458" s="3"/>
      <c r="F2458" s="3" t="str">
        <f>+VLOOKUP(G2458,Codigos_class_frutas[],2,0)</f>
        <v>Frutos de pepita</v>
      </c>
      <c r="G2458" s="3" t="s">
        <v>231</v>
      </c>
      <c r="H2458" s="3" t="s">
        <v>232</v>
      </c>
      <c r="I2458" s="3" t="s">
        <v>13</v>
      </c>
      <c r="J2458" s="2">
        <v>10</v>
      </c>
      <c r="K2458" s="2">
        <v>160000</v>
      </c>
      <c r="L2458" s="2">
        <v>160000</v>
      </c>
      <c r="M2458" s="2">
        <v>160000</v>
      </c>
      <c r="N2458" s="3" t="s">
        <v>223</v>
      </c>
      <c r="O2458" s="9" t="s">
        <v>252</v>
      </c>
      <c r="P2458" s="2">
        <f>+Precio_diario_frutas[[#This Row],[Precio promedio ponderado]]/Q2458</f>
        <v>400</v>
      </c>
      <c r="Q2458" s="2">
        <f>+VLOOKUP(Precio_diario_frutas[[#This Row],[Unidad de comercialización]],Codigos_kg[],2,0)</f>
        <v>400</v>
      </c>
    </row>
    <row r="2459" spans="1:17" x14ac:dyDescent="0.35">
      <c r="A2459" s="10" t="s">
        <v>142</v>
      </c>
      <c r="B2459" s="3" t="str">
        <f>+VLOOKUP(A2459,Codigos_mercados_mayoristas[],2,0)</f>
        <v>Metropolitana</v>
      </c>
      <c r="C2459" s="12">
        <v>44158</v>
      </c>
      <c r="D2459" s="3">
        <f>+VLOOKUP(A2459,Codigos_mercados_mayoristas[],3,0)</f>
        <v>13</v>
      </c>
      <c r="E2459" s="3"/>
      <c r="F2459" s="3" t="str">
        <f>+VLOOKUP(G2459,Codigos_class_frutas[],2,0)</f>
        <v>Frutos de pepita</v>
      </c>
      <c r="G2459" s="3" t="s">
        <v>231</v>
      </c>
      <c r="H2459" s="3" t="s">
        <v>236</v>
      </c>
      <c r="I2459" s="3" t="s">
        <v>19</v>
      </c>
      <c r="J2459" s="2">
        <v>14</v>
      </c>
      <c r="K2459" s="2">
        <v>200000</v>
      </c>
      <c r="L2459" s="2">
        <v>190000</v>
      </c>
      <c r="M2459" s="2">
        <v>195000</v>
      </c>
      <c r="N2459" s="3" t="s">
        <v>223</v>
      </c>
      <c r="O2459" s="9" t="s">
        <v>252</v>
      </c>
      <c r="P2459" s="2">
        <f>+Precio_diario_frutas[[#This Row],[Precio promedio ponderado]]/Q2459</f>
        <v>487.5</v>
      </c>
      <c r="Q2459" s="2">
        <f>+VLOOKUP(Precio_diario_frutas[[#This Row],[Unidad de comercialización]],Codigos_kg[],2,0)</f>
        <v>400</v>
      </c>
    </row>
    <row r="2460" spans="1:17" x14ac:dyDescent="0.35">
      <c r="A2460" s="10" t="s">
        <v>142</v>
      </c>
      <c r="B2460" s="3" t="str">
        <f>+VLOOKUP(A2460,Codigos_mercados_mayoristas[],2,0)</f>
        <v>Metropolitana</v>
      </c>
      <c r="C2460" s="12">
        <v>44158</v>
      </c>
      <c r="D2460" s="3">
        <f>+VLOOKUP(A2460,Codigos_mercados_mayoristas[],3,0)</f>
        <v>13</v>
      </c>
      <c r="E2460" s="3"/>
      <c r="F2460" s="3" t="str">
        <f>+VLOOKUP(G2460,Codigos_class_frutas[],2,0)</f>
        <v>Frutos de pepita</v>
      </c>
      <c r="G2460" s="3" t="s">
        <v>231</v>
      </c>
      <c r="H2460" s="3" t="s">
        <v>236</v>
      </c>
      <c r="I2460" s="3" t="s">
        <v>13</v>
      </c>
      <c r="J2460" s="2">
        <v>12</v>
      </c>
      <c r="K2460" s="2">
        <v>150000</v>
      </c>
      <c r="L2460" s="2">
        <v>150000</v>
      </c>
      <c r="M2460" s="2">
        <v>150000</v>
      </c>
      <c r="N2460" s="3" t="s">
        <v>223</v>
      </c>
      <c r="O2460" s="9" t="s">
        <v>252</v>
      </c>
      <c r="P2460" s="2">
        <f>+Precio_diario_frutas[[#This Row],[Precio promedio ponderado]]/Q2460</f>
        <v>375</v>
      </c>
      <c r="Q2460" s="2">
        <f>+VLOOKUP(Precio_diario_frutas[[#This Row],[Unidad de comercialización]],Codigos_kg[],2,0)</f>
        <v>400</v>
      </c>
    </row>
    <row r="2461" spans="1:17" x14ac:dyDescent="0.35">
      <c r="A2461" s="10" t="s">
        <v>142</v>
      </c>
      <c r="B2461" s="3" t="str">
        <f>+VLOOKUP(A2461,Codigos_mercados_mayoristas[],2,0)</f>
        <v>Metropolitana</v>
      </c>
      <c r="C2461" s="12">
        <v>44158</v>
      </c>
      <c r="D2461" s="3">
        <f>+VLOOKUP(A2461,Codigos_mercados_mayoristas[],3,0)</f>
        <v>13</v>
      </c>
      <c r="E2461" s="3"/>
      <c r="F2461" s="3" t="str">
        <f>+VLOOKUP(G2461,Codigos_class_frutas[],2,0)</f>
        <v>Frutos de pepita</v>
      </c>
      <c r="G2461" s="3" t="s">
        <v>231</v>
      </c>
      <c r="H2461" s="3" t="s">
        <v>237</v>
      </c>
      <c r="I2461" s="3" t="s">
        <v>200</v>
      </c>
      <c r="J2461" s="2">
        <v>9</v>
      </c>
      <c r="K2461" s="2">
        <v>160000</v>
      </c>
      <c r="L2461" s="2">
        <v>160000</v>
      </c>
      <c r="M2461" s="2">
        <v>160000</v>
      </c>
      <c r="N2461" s="3" t="s">
        <v>223</v>
      </c>
      <c r="O2461" s="9" t="s">
        <v>123</v>
      </c>
      <c r="P2461" s="2">
        <f>+Precio_diario_frutas[[#This Row],[Precio promedio ponderado]]/Q2461</f>
        <v>400</v>
      </c>
      <c r="Q2461" s="2">
        <f>+VLOOKUP(Precio_diario_frutas[[#This Row],[Unidad de comercialización]],Codigos_kg[],2,0)</f>
        <v>400</v>
      </c>
    </row>
    <row r="2462" spans="1:17" x14ac:dyDescent="0.35">
      <c r="A2462" s="10" t="s">
        <v>142</v>
      </c>
      <c r="B2462" s="3" t="str">
        <f>+VLOOKUP(A2462,Codigos_mercados_mayoristas[],2,0)</f>
        <v>Metropolitana</v>
      </c>
      <c r="C2462" s="12">
        <v>44158</v>
      </c>
      <c r="D2462" s="3">
        <f>+VLOOKUP(A2462,Codigos_mercados_mayoristas[],3,0)</f>
        <v>13</v>
      </c>
      <c r="E2462" s="3"/>
      <c r="F2462" s="3" t="str">
        <f>+VLOOKUP(G2462,Codigos_class_frutas[],2,0)</f>
        <v>Frutos de pepita</v>
      </c>
      <c r="G2462" s="3" t="s">
        <v>231</v>
      </c>
      <c r="H2462" s="3" t="s">
        <v>237</v>
      </c>
      <c r="I2462" s="3" t="s">
        <v>19</v>
      </c>
      <c r="J2462" s="2">
        <v>12</v>
      </c>
      <c r="K2462" s="2">
        <v>140000</v>
      </c>
      <c r="L2462" s="2">
        <v>130000</v>
      </c>
      <c r="M2462" s="2">
        <v>135000</v>
      </c>
      <c r="N2462" s="3" t="s">
        <v>223</v>
      </c>
      <c r="O2462" s="9" t="s">
        <v>123</v>
      </c>
      <c r="P2462" s="2">
        <f>+Precio_diario_frutas[[#This Row],[Precio promedio ponderado]]/Q2462</f>
        <v>337.5</v>
      </c>
      <c r="Q2462" s="2">
        <f>+VLOOKUP(Precio_diario_frutas[[#This Row],[Unidad de comercialización]],Codigos_kg[],2,0)</f>
        <v>400</v>
      </c>
    </row>
    <row r="2463" spans="1:17" x14ac:dyDescent="0.35">
      <c r="A2463" s="10" t="s">
        <v>142</v>
      </c>
      <c r="B2463" s="3" t="str">
        <f>+VLOOKUP(A2463,Codigos_mercados_mayoristas[],2,0)</f>
        <v>Metropolitana</v>
      </c>
      <c r="C2463" s="12">
        <v>44158</v>
      </c>
      <c r="D2463" s="3">
        <f>+VLOOKUP(A2463,Codigos_mercados_mayoristas[],3,0)</f>
        <v>13</v>
      </c>
      <c r="E2463" s="3"/>
      <c r="F2463" s="3" t="str">
        <f>+VLOOKUP(G2463,Codigos_class_frutas[],2,0)</f>
        <v>Frutos de pepita</v>
      </c>
      <c r="G2463" s="3" t="s">
        <v>231</v>
      </c>
      <c r="H2463" s="3" t="s">
        <v>237</v>
      </c>
      <c r="I2463" s="3" t="s">
        <v>13</v>
      </c>
      <c r="J2463" s="2">
        <v>18</v>
      </c>
      <c r="K2463" s="2">
        <v>100000</v>
      </c>
      <c r="L2463" s="2">
        <v>100000</v>
      </c>
      <c r="M2463" s="2">
        <v>100000</v>
      </c>
      <c r="N2463" s="3" t="s">
        <v>223</v>
      </c>
      <c r="O2463" s="9" t="s">
        <v>123</v>
      </c>
      <c r="P2463" s="2">
        <f>+Precio_diario_frutas[[#This Row],[Precio promedio ponderado]]/Q2463</f>
        <v>250</v>
      </c>
      <c r="Q2463" s="2">
        <f>+VLOOKUP(Precio_diario_frutas[[#This Row],[Unidad de comercialización]],Codigos_kg[],2,0)</f>
        <v>400</v>
      </c>
    </row>
    <row r="2464" spans="1:17" x14ac:dyDescent="0.35">
      <c r="A2464" s="10" t="s">
        <v>142</v>
      </c>
      <c r="B2464" s="3" t="str">
        <f>+VLOOKUP(A2464,Codigos_mercados_mayoristas[],2,0)</f>
        <v>Metropolitana</v>
      </c>
      <c r="C2464" s="12">
        <v>44158</v>
      </c>
      <c r="D2464" s="3">
        <f>+VLOOKUP(A2464,Codigos_mercados_mayoristas[],3,0)</f>
        <v>13</v>
      </c>
      <c r="E2464" s="3"/>
      <c r="F2464" s="3" t="str">
        <f>+VLOOKUP(G2464,Codigos_class_frutas[],2,0)</f>
        <v>Cítricos</v>
      </c>
      <c r="G2464" s="3" t="s">
        <v>221</v>
      </c>
      <c r="H2464" s="3" t="s">
        <v>287</v>
      </c>
      <c r="I2464" s="3" t="s">
        <v>200</v>
      </c>
      <c r="J2464" s="2">
        <v>5</v>
      </c>
      <c r="K2464" s="2">
        <v>340000</v>
      </c>
      <c r="L2464" s="2">
        <v>340000</v>
      </c>
      <c r="M2464" s="2">
        <v>340000</v>
      </c>
      <c r="N2464" s="3" t="s">
        <v>223</v>
      </c>
      <c r="O2464" s="9" t="s">
        <v>155</v>
      </c>
      <c r="P2464" s="2">
        <f>+Precio_diario_frutas[[#This Row],[Precio promedio ponderado]]/Q2464</f>
        <v>850</v>
      </c>
      <c r="Q2464" s="2">
        <f>+VLOOKUP(Precio_diario_frutas[[#This Row],[Unidad de comercialización]],Codigos_kg[],2,0)</f>
        <v>400</v>
      </c>
    </row>
    <row r="2465" spans="1:17" x14ac:dyDescent="0.35">
      <c r="A2465" s="10" t="s">
        <v>142</v>
      </c>
      <c r="B2465" s="3" t="str">
        <f>+VLOOKUP(A2465,Codigos_mercados_mayoristas[],2,0)</f>
        <v>Metropolitana</v>
      </c>
      <c r="C2465" s="12">
        <v>44158</v>
      </c>
      <c r="D2465" s="3">
        <f>+VLOOKUP(A2465,Codigos_mercados_mayoristas[],3,0)</f>
        <v>13</v>
      </c>
      <c r="E2465" s="3"/>
      <c r="F2465" s="3" t="str">
        <f>+VLOOKUP(G2465,Codigos_class_frutas[],2,0)</f>
        <v>Cítricos</v>
      </c>
      <c r="G2465" s="3" t="s">
        <v>221</v>
      </c>
      <c r="H2465" s="3" t="s">
        <v>287</v>
      </c>
      <c r="I2465" s="3" t="s">
        <v>19</v>
      </c>
      <c r="J2465" s="2">
        <v>18</v>
      </c>
      <c r="K2465" s="2">
        <v>320000</v>
      </c>
      <c r="L2465" s="2">
        <v>320000</v>
      </c>
      <c r="M2465" s="2">
        <v>320000</v>
      </c>
      <c r="N2465" s="3" t="s">
        <v>223</v>
      </c>
      <c r="O2465" s="9" t="s">
        <v>155</v>
      </c>
      <c r="P2465" s="2">
        <f>+Precio_diario_frutas[[#This Row],[Precio promedio ponderado]]/Q2465</f>
        <v>800</v>
      </c>
      <c r="Q2465" s="2">
        <f>+VLOOKUP(Precio_diario_frutas[[#This Row],[Unidad de comercialización]],Codigos_kg[],2,0)</f>
        <v>400</v>
      </c>
    </row>
    <row r="2466" spans="1:17" x14ac:dyDescent="0.35">
      <c r="A2466" s="10" t="s">
        <v>142</v>
      </c>
      <c r="B2466" s="3" t="str">
        <f>+VLOOKUP(A2466,Codigos_mercados_mayoristas[],2,0)</f>
        <v>Metropolitana</v>
      </c>
      <c r="C2466" s="12">
        <v>44158</v>
      </c>
      <c r="D2466" s="3">
        <f>+VLOOKUP(A2466,Codigos_mercados_mayoristas[],3,0)</f>
        <v>13</v>
      </c>
      <c r="E2466" s="3"/>
      <c r="F2466" s="3" t="str">
        <f>+VLOOKUP(G2466,Codigos_class_frutas[],2,0)</f>
        <v>Cítricos</v>
      </c>
      <c r="G2466" s="3" t="s">
        <v>221</v>
      </c>
      <c r="H2466" s="3" t="s">
        <v>287</v>
      </c>
      <c r="I2466" s="3" t="s">
        <v>13</v>
      </c>
      <c r="J2466" s="2">
        <v>16</v>
      </c>
      <c r="K2466" s="2">
        <v>270000</v>
      </c>
      <c r="L2466" s="2">
        <v>270000</v>
      </c>
      <c r="M2466" s="2">
        <v>270000</v>
      </c>
      <c r="N2466" s="3" t="s">
        <v>223</v>
      </c>
      <c r="O2466" s="9" t="s">
        <v>155</v>
      </c>
      <c r="P2466" s="2">
        <f>+Precio_diario_frutas[[#This Row],[Precio promedio ponderado]]/Q2466</f>
        <v>675</v>
      </c>
      <c r="Q2466" s="2">
        <f>+VLOOKUP(Precio_diario_frutas[[#This Row],[Unidad de comercialización]],Codigos_kg[],2,0)</f>
        <v>400</v>
      </c>
    </row>
    <row r="2467" spans="1:17" x14ac:dyDescent="0.35">
      <c r="A2467" s="10" t="s">
        <v>142</v>
      </c>
      <c r="B2467" s="3" t="str">
        <f>+VLOOKUP(A2467,Codigos_mercados_mayoristas[],2,0)</f>
        <v>Metropolitana</v>
      </c>
      <c r="C2467" s="12">
        <v>44158</v>
      </c>
      <c r="D2467" s="3">
        <f>+VLOOKUP(A2467,Codigos_mercados_mayoristas[],3,0)</f>
        <v>13</v>
      </c>
      <c r="E2467" s="3"/>
      <c r="F2467" s="3" t="str">
        <f>+VLOOKUP(G2467,Codigos_class_frutas[],2,0)</f>
        <v>Cítricos</v>
      </c>
      <c r="G2467" s="3" t="s">
        <v>221</v>
      </c>
      <c r="H2467" s="3" t="s">
        <v>263</v>
      </c>
      <c r="I2467" s="3" t="s">
        <v>200</v>
      </c>
      <c r="J2467" s="2">
        <v>8</v>
      </c>
      <c r="K2467" s="2">
        <v>330000</v>
      </c>
      <c r="L2467" s="2">
        <v>330000</v>
      </c>
      <c r="M2467" s="2">
        <v>330000</v>
      </c>
      <c r="N2467" s="3" t="s">
        <v>223</v>
      </c>
      <c r="O2467" s="9" t="s">
        <v>123</v>
      </c>
      <c r="P2467" s="2">
        <f>+Precio_diario_frutas[[#This Row],[Precio promedio ponderado]]/Q2467</f>
        <v>825</v>
      </c>
      <c r="Q2467" s="2">
        <f>+VLOOKUP(Precio_diario_frutas[[#This Row],[Unidad de comercialización]],Codigos_kg[],2,0)</f>
        <v>400</v>
      </c>
    </row>
    <row r="2468" spans="1:17" x14ac:dyDescent="0.35">
      <c r="A2468" s="10" t="s">
        <v>142</v>
      </c>
      <c r="B2468" s="3" t="str">
        <f>+VLOOKUP(A2468,Codigos_mercados_mayoristas[],2,0)</f>
        <v>Metropolitana</v>
      </c>
      <c r="C2468" s="12">
        <v>44158</v>
      </c>
      <c r="D2468" s="3">
        <f>+VLOOKUP(A2468,Codigos_mercados_mayoristas[],3,0)</f>
        <v>13</v>
      </c>
      <c r="E2468" s="3"/>
      <c r="F2468" s="3" t="str">
        <f>+VLOOKUP(G2468,Codigos_class_frutas[],2,0)</f>
        <v>Cítricos</v>
      </c>
      <c r="G2468" s="3" t="s">
        <v>221</v>
      </c>
      <c r="H2468" s="3" t="s">
        <v>263</v>
      </c>
      <c r="I2468" s="3" t="s">
        <v>19</v>
      </c>
      <c r="J2468" s="2">
        <v>16</v>
      </c>
      <c r="K2468" s="2">
        <v>320000</v>
      </c>
      <c r="L2468" s="2">
        <v>320000</v>
      </c>
      <c r="M2468" s="2">
        <v>320000</v>
      </c>
      <c r="N2468" s="3" t="s">
        <v>223</v>
      </c>
      <c r="O2468" s="9" t="s">
        <v>155</v>
      </c>
      <c r="P2468" s="2">
        <f>+Precio_diario_frutas[[#This Row],[Precio promedio ponderado]]/Q2468</f>
        <v>800</v>
      </c>
      <c r="Q2468" s="2">
        <f>+VLOOKUP(Precio_diario_frutas[[#This Row],[Unidad de comercialización]],Codigos_kg[],2,0)</f>
        <v>400</v>
      </c>
    </row>
    <row r="2469" spans="1:17" x14ac:dyDescent="0.35">
      <c r="A2469" s="10" t="s">
        <v>142</v>
      </c>
      <c r="B2469" s="3" t="str">
        <f>+VLOOKUP(A2469,Codigos_mercados_mayoristas[],2,0)</f>
        <v>Metropolitana</v>
      </c>
      <c r="C2469" s="12">
        <v>44158</v>
      </c>
      <c r="D2469" s="3">
        <f>+VLOOKUP(A2469,Codigos_mercados_mayoristas[],3,0)</f>
        <v>13</v>
      </c>
      <c r="E2469" s="3"/>
      <c r="F2469" s="3" t="str">
        <f>+VLOOKUP(G2469,Codigos_class_frutas[],2,0)</f>
        <v>Cítricos</v>
      </c>
      <c r="G2469" s="3" t="s">
        <v>221</v>
      </c>
      <c r="H2469" s="3" t="s">
        <v>263</v>
      </c>
      <c r="I2469" s="3" t="s">
        <v>19</v>
      </c>
      <c r="J2469" s="2">
        <v>15</v>
      </c>
      <c r="K2469" s="2">
        <v>310000</v>
      </c>
      <c r="L2469" s="2">
        <v>310000</v>
      </c>
      <c r="M2469" s="2">
        <v>310000</v>
      </c>
      <c r="N2469" s="3" t="s">
        <v>223</v>
      </c>
      <c r="O2469" s="9" t="s">
        <v>123</v>
      </c>
      <c r="P2469" s="2">
        <f>+Precio_diario_frutas[[#This Row],[Precio promedio ponderado]]/Q2469</f>
        <v>775</v>
      </c>
      <c r="Q2469" s="2">
        <f>+VLOOKUP(Precio_diario_frutas[[#This Row],[Unidad de comercialización]],Codigos_kg[],2,0)</f>
        <v>400</v>
      </c>
    </row>
    <row r="2470" spans="1:17" x14ac:dyDescent="0.35">
      <c r="A2470" s="10" t="s">
        <v>142</v>
      </c>
      <c r="B2470" s="3" t="str">
        <f>+VLOOKUP(A2470,Codigos_mercados_mayoristas[],2,0)</f>
        <v>Metropolitana</v>
      </c>
      <c r="C2470" s="12">
        <v>44158</v>
      </c>
      <c r="D2470" s="3">
        <f>+VLOOKUP(A2470,Codigos_mercados_mayoristas[],3,0)</f>
        <v>13</v>
      </c>
      <c r="E2470" s="3"/>
      <c r="F2470" s="3" t="str">
        <f>+VLOOKUP(G2470,Codigos_class_frutas[],2,0)</f>
        <v>Cítricos</v>
      </c>
      <c r="G2470" s="3" t="s">
        <v>221</v>
      </c>
      <c r="H2470" s="3" t="s">
        <v>263</v>
      </c>
      <c r="I2470" s="3" t="s">
        <v>19</v>
      </c>
      <c r="J2470" s="2">
        <v>420</v>
      </c>
      <c r="K2470" s="2">
        <v>12000</v>
      </c>
      <c r="L2470" s="2">
        <v>12000</v>
      </c>
      <c r="M2470" s="2">
        <v>12000</v>
      </c>
      <c r="N2470" s="3" t="s">
        <v>29</v>
      </c>
      <c r="O2470" s="9" t="s">
        <v>123</v>
      </c>
      <c r="P2470" s="2">
        <f>+Precio_diario_frutas[[#This Row],[Precio promedio ponderado]]/Q2470</f>
        <v>800</v>
      </c>
      <c r="Q2470" s="2">
        <f>+VLOOKUP(Precio_diario_frutas[[#This Row],[Unidad de comercialización]],Codigos_kg[],2,0)</f>
        <v>15</v>
      </c>
    </row>
    <row r="2471" spans="1:17" x14ac:dyDescent="0.35">
      <c r="A2471" s="10" t="s">
        <v>142</v>
      </c>
      <c r="B2471" s="3" t="str">
        <f>+VLOOKUP(A2471,Codigos_mercados_mayoristas[],2,0)</f>
        <v>Metropolitana</v>
      </c>
      <c r="C2471" s="12">
        <v>44158</v>
      </c>
      <c r="D2471" s="3">
        <f>+VLOOKUP(A2471,Codigos_mercados_mayoristas[],3,0)</f>
        <v>13</v>
      </c>
      <c r="E2471" s="3"/>
      <c r="F2471" s="3" t="str">
        <f>+VLOOKUP(G2471,Codigos_class_frutas[],2,0)</f>
        <v>Cítricos</v>
      </c>
      <c r="G2471" s="3" t="s">
        <v>221</v>
      </c>
      <c r="H2471" s="3" t="s">
        <v>263</v>
      </c>
      <c r="I2471" s="3" t="s">
        <v>13</v>
      </c>
      <c r="J2471" s="2">
        <v>16</v>
      </c>
      <c r="K2471" s="2">
        <v>260000</v>
      </c>
      <c r="L2471" s="2">
        <v>260000</v>
      </c>
      <c r="M2471" s="2">
        <v>260000</v>
      </c>
      <c r="N2471" s="3" t="s">
        <v>223</v>
      </c>
      <c r="O2471" s="9" t="s">
        <v>123</v>
      </c>
      <c r="P2471" s="2">
        <f>+Precio_diario_frutas[[#This Row],[Precio promedio ponderado]]/Q2471</f>
        <v>650</v>
      </c>
      <c r="Q2471" s="2">
        <f>+VLOOKUP(Precio_diario_frutas[[#This Row],[Unidad de comercialización]],Codigos_kg[],2,0)</f>
        <v>400</v>
      </c>
    </row>
    <row r="2472" spans="1:17" x14ac:dyDescent="0.35">
      <c r="A2472" s="10" t="s">
        <v>142</v>
      </c>
      <c r="B2472" s="3" t="str">
        <f>+VLOOKUP(A2472,Codigos_mercados_mayoristas[],2,0)</f>
        <v>Metropolitana</v>
      </c>
      <c r="C2472" s="12">
        <v>44158</v>
      </c>
      <c r="D2472" s="3">
        <f>+VLOOKUP(A2472,Codigos_mercados_mayoristas[],3,0)</f>
        <v>13</v>
      </c>
      <c r="E2472" s="3"/>
      <c r="F2472" s="3" t="str">
        <f>+VLOOKUP(G2472,Codigos_class_frutas[],2,0)</f>
        <v>Frutos de hueso (carozo)</v>
      </c>
      <c r="G2472" s="3" t="s">
        <v>665</v>
      </c>
      <c r="H2472" s="3" t="s">
        <v>666</v>
      </c>
      <c r="I2472" s="3" t="s">
        <v>19</v>
      </c>
      <c r="J2472" s="2">
        <v>20</v>
      </c>
      <c r="K2472" s="2">
        <v>600000</v>
      </c>
      <c r="L2472" s="2">
        <v>600000</v>
      </c>
      <c r="M2472" s="2">
        <v>600000</v>
      </c>
      <c r="N2472" s="3" t="s">
        <v>667</v>
      </c>
      <c r="O2472" s="9" t="s">
        <v>123</v>
      </c>
      <c r="P2472" s="2">
        <f>+Precio_diario_frutas[[#This Row],[Precio promedio ponderado]]/Q2472</f>
        <v>1428.5714285714287</v>
      </c>
      <c r="Q2472" s="2">
        <f>+VLOOKUP(Precio_diario_frutas[[#This Row],[Unidad de comercialización]],Codigos_kg[],2,0)</f>
        <v>420</v>
      </c>
    </row>
    <row r="2473" spans="1:17" x14ac:dyDescent="0.35">
      <c r="A2473" s="10" t="s">
        <v>142</v>
      </c>
      <c r="B2473" s="3" t="str">
        <f>+VLOOKUP(A2473,Codigos_mercados_mayoristas[],2,0)</f>
        <v>Metropolitana</v>
      </c>
      <c r="C2473" s="12">
        <v>44158</v>
      </c>
      <c r="D2473" s="3">
        <f>+VLOOKUP(A2473,Codigos_mercados_mayoristas[],3,0)</f>
        <v>13</v>
      </c>
      <c r="E2473" s="3"/>
      <c r="F2473" s="3" t="str">
        <f>+VLOOKUP(G2473,Codigos_class_frutas[],2,0)</f>
        <v>Oleaginosos</v>
      </c>
      <c r="G2473" s="3" t="s">
        <v>225</v>
      </c>
      <c r="H2473" s="3" t="s">
        <v>288</v>
      </c>
      <c r="I2473" s="3" t="s">
        <v>200</v>
      </c>
      <c r="J2473" s="2">
        <v>175</v>
      </c>
      <c r="K2473" s="2">
        <v>2800</v>
      </c>
      <c r="L2473" s="2">
        <v>2800</v>
      </c>
      <c r="M2473" s="2">
        <v>2800</v>
      </c>
      <c r="N2473" s="3" t="s">
        <v>253</v>
      </c>
      <c r="O2473" s="9" t="s">
        <v>266</v>
      </c>
      <c r="P2473" s="2">
        <f>+Precio_diario_frutas[[#This Row],[Precio promedio ponderado]]/Q2473</f>
        <v>2800</v>
      </c>
      <c r="Q2473" s="2">
        <f>+VLOOKUP(Precio_diario_frutas[[#This Row],[Unidad de comercialización]],Codigos_kg[],2,0)</f>
        <v>1</v>
      </c>
    </row>
    <row r="2474" spans="1:17" x14ac:dyDescent="0.35">
      <c r="A2474" s="10" t="s">
        <v>142</v>
      </c>
      <c r="B2474" s="3" t="str">
        <f>+VLOOKUP(A2474,Codigos_mercados_mayoristas[],2,0)</f>
        <v>Metropolitana</v>
      </c>
      <c r="C2474" s="12">
        <v>44158</v>
      </c>
      <c r="D2474" s="3">
        <f>+VLOOKUP(A2474,Codigos_mercados_mayoristas[],3,0)</f>
        <v>13</v>
      </c>
      <c r="E2474" s="3"/>
      <c r="F2474" s="3" t="str">
        <f>+VLOOKUP(G2474,Codigos_class_frutas[],2,0)</f>
        <v>Oleaginosos</v>
      </c>
      <c r="G2474" s="3" t="s">
        <v>225</v>
      </c>
      <c r="H2474" s="3" t="s">
        <v>288</v>
      </c>
      <c r="I2474" s="3" t="s">
        <v>200</v>
      </c>
      <c r="J2474" s="2">
        <v>210</v>
      </c>
      <c r="K2474" s="2">
        <v>2800</v>
      </c>
      <c r="L2474" s="2">
        <v>2800</v>
      </c>
      <c r="M2474" s="2">
        <v>2800</v>
      </c>
      <c r="N2474" s="3" t="s">
        <v>253</v>
      </c>
      <c r="O2474" s="9" t="s">
        <v>118</v>
      </c>
      <c r="P2474" s="2">
        <f>+Precio_diario_frutas[[#This Row],[Precio promedio ponderado]]/Q2474</f>
        <v>2800</v>
      </c>
      <c r="Q2474" s="2">
        <f>+VLOOKUP(Precio_diario_frutas[[#This Row],[Unidad de comercialización]],Codigos_kg[],2,0)</f>
        <v>1</v>
      </c>
    </row>
    <row r="2475" spans="1:17" x14ac:dyDescent="0.35">
      <c r="A2475" s="10" t="s">
        <v>142</v>
      </c>
      <c r="B2475" s="3" t="str">
        <f>+VLOOKUP(A2475,Codigos_mercados_mayoristas[],2,0)</f>
        <v>Metropolitana</v>
      </c>
      <c r="C2475" s="12">
        <v>44158</v>
      </c>
      <c r="D2475" s="3">
        <f>+VLOOKUP(A2475,Codigos_mercados_mayoristas[],3,0)</f>
        <v>13</v>
      </c>
      <c r="E2475" s="3"/>
      <c r="F2475" s="3" t="str">
        <f>+VLOOKUP(G2475,Codigos_class_frutas[],2,0)</f>
        <v>Oleaginosos</v>
      </c>
      <c r="G2475" s="3" t="s">
        <v>225</v>
      </c>
      <c r="H2475" s="3" t="s">
        <v>288</v>
      </c>
      <c r="I2475" s="3" t="s">
        <v>235</v>
      </c>
      <c r="J2475" s="2">
        <v>125</v>
      </c>
      <c r="K2475" s="2">
        <v>3000</v>
      </c>
      <c r="L2475" s="2">
        <v>3000</v>
      </c>
      <c r="M2475" s="2">
        <v>3000</v>
      </c>
      <c r="N2475" s="3" t="s">
        <v>253</v>
      </c>
      <c r="O2475" s="9" t="s">
        <v>266</v>
      </c>
      <c r="P2475" s="2">
        <f>+Precio_diario_frutas[[#This Row],[Precio promedio ponderado]]/Q2475</f>
        <v>3000</v>
      </c>
      <c r="Q2475" s="2">
        <f>+VLOOKUP(Precio_diario_frutas[[#This Row],[Unidad de comercialización]],Codigos_kg[],2,0)</f>
        <v>1</v>
      </c>
    </row>
    <row r="2476" spans="1:17" x14ac:dyDescent="0.35">
      <c r="A2476" s="10" t="s">
        <v>142</v>
      </c>
      <c r="B2476" s="3" t="str">
        <f>+VLOOKUP(A2476,Codigos_mercados_mayoristas[],2,0)</f>
        <v>Metropolitana</v>
      </c>
      <c r="C2476" s="12">
        <v>44158</v>
      </c>
      <c r="D2476" s="3">
        <f>+VLOOKUP(A2476,Codigos_mercados_mayoristas[],3,0)</f>
        <v>13</v>
      </c>
      <c r="E2476" s="3"/>
      <c r="F2476" s="3" t="str">
        <f>+VLOOKUP(G2476,Codigos_class_frutas[],2,0)</f>
        <v>Oleaginosos</v>
      </c>
      <c r="G2476" s="3" t="s">
        <v>225</v>
      </c>
      <c r="H2476" s="3" t="s">
        <v>288</v>
      </c>
      <c r="I2476" s="3" t="s">
        <v>235</v>
      </c>
      <c r="J2476" s="2">
        <v>180</v>
      </c>
      <c r="K2476" s="2">
        <v>3000</v>
      </c>
      <c r="L2476" s="2">
        <v>3000</v>
      </c>
      <c r="M2476" s="2">
        <v>3000</v>
      </c>
      <c r="N2476" s="3" t="s">
        <v>253</v>
      </c>
      <c r="O2476" s="9" t="s">
        <v>118</v>
      </c>
      <c r="P2476" s="2">
        <f>+Precio_diario_frutas[[#This Row],[Precio promedio ponderado]]/Q2476</f>
        <v>3000</v>
      </c>
      <c r="Q2476" s="2">
        <f>+VLOOKUP(Precio_diario_frutas[[#This Row],[Unidad de comercialización]],Codigos_kg[],2,0)</f>
        <v>1</v>
      </c>
    </row>
    <row r="2477" spans="1:17" x14ac:dyDescent="0.35">
      <c r="A2477" s="10" t="s">
        <v>142</v>
      </c>
      <c r="B2477" s="3" t="str">
        <f>+VLOOKUP(A2477,Codigos_mercados_mayoristas[],2,0)</f>
        <v>Metropolitana</v>
      </c>
      <c r="C2477" s="12">
        <v>44158</v>
      </c>
      <c r="D2477" s="3">
        <f>+VLOOKUP(A2477,Codigos_mercados_mayoristas[],3,0)</f>
        <v>13</v>
      </c>
      <c r="E2477" s="3"/>
      <c r="F2477" s="3" t="str">
        <f>+VLOOKUP(G2477,Codigos_class_frutas[],2,0)</f>
        <v>Oleaginosos</v>
      </c>
      <c r="G2477" s="3" t="s">
        <v>225</v>
      </c>
      <c r="H2477" s="3" t="s">
        <v>288</v>
      </c>
      <c r="I2477" s="3" t="s">
        <v>19</v>
      </c>
      <c r="J2477" s="2">
        <v>250</v>
      </c>
      <c r="K2477" s="2">
        <v>2500</v>
      </c>
      <c r="L2477" s="2">
        <v>2500</v>
      </c>
      <c r="M2477" s="2">
        <v>2500</v>
      </c>
      <c r="N2477" s="3" t="s">
        <v>253</v>
      </c>
      <c r="O2477" s="9" t="s">
        <v>266</v>
      </c>
      <c r="P2477" s="2">
        <f>+Precio_diario_frutas[[#This Row],[Precio promedio ponderado]]/Q2477</f>
        <v>2500</v>
      </c>
      <c r="Q2477" s="2">
        <f>+VLOOKUP(Precio_diario_frutas[[#This Row],[Unidad de comercialización]],Codigos_kg[],2,0)</f>
        <v>1</v>
      </c>
    </row>
    <row r="2478" spans="1:17" x14ac:dyDescent="0.35">
      <c r="A2478" s="10" t="s">
        <v>142</v>
      </c>
      <c r="B2478" s="3" t="str">
        <f>+VLOOKUP(A2478,Codigos_mercados_mayoristas[],2,0)</f>
        <v>Metropolitana</v>
      </c>
      <c r="C2478" s="12">
        <v>44158</v>
      </c>
      <c r="D2478" s="3">
        <f>+VLOOKUP(A2478,Codigos_mercados_mayoristas[],3,0)</f>
        <v>13</v>
      </c>
      <c r="E2478" s="3"/>
      <c r="F2478" s="3" t="str">
        <f>+VLOOKUP(G2478,Codigos_class_frutas[],2,0)</f>
        <v>Oleaginosos</v>
      </c>
      <c r="G2478" s="3" t="s">
        <v>225</v>
      </c>
      <c r="H2478" s="3" t="s">
        <v>288</v>
      </c>
      <c r="I2478" s="3" t="s">
        <v>19</v>
      </c>
      <c r="J2478" s="2">
        <v>150</v>
      </c>
      <c r="K2478" s="2">
        <v>2600</v>
      </c>
      <c r="L2478" s="2">
        <v>2600</v>
      </c>
      <c r="M2478" s="2">
        <v>2600</v>
      </c>
      <c r="N2478" s="3" t="s">
        <v>253</v>
      </c>
      <c r="O2478" s="9" t="s">
        <v>118</v>
      </c>
      <c r="P2478" s="2">
        <f>+Precio_diario_frutas[[#This Row],[Precio promedio ponderado]]/Q2478</f>
        <v>2600</v>
      </c>
      <c r="Q2478" s="2">
        <f>+VLOOKUP(Precio_diario_frutas[[#This Row],[Unidad de comercialización]],Codigos_kg[],2,0)</f>
        <v>1</v>
      </c>
    </row>
    <row r="2479" spans="1:17" x14ac:dyDescent="0.35">
      <c r="A2479" s="10" t="s">
        <v>142</v>
      </c>
      <c r="B2479" s="3" t="str">
        <f>+VLOOKUP(A2479,Codigos_mercados_mayoristas[],2,0)</f>
        <v>Metropolitana</v>
      </c>
      <c r="C2479" s="12">
        <v>44158</v>
      </c>
      <c r="D2479" s="3">
        <f>+VLOOKUP(A2479,Codigos_mercados_mayoristas[],3,0)</f>
        <v>13</v>
      </c>
      <c r="E2479" s="3"/>
      <c r="F2479" s="3" t="str">
        <f>+VLOOKUP(G2479,Codigos_class_frutas[],2,0)</f>
        <v>Oleaginosos</v>
      </c>
      <c r="G2479" s="3" t="s">
        <v>225</v>
      </c>
      <c r="H2479" s="3" t="s">
        <v>288</v>
      </c>
      <c r="I2479" s="3" t="s">
        <v>13</v>
      </c>
      <c r="J2479" s="2">
        <v>125</v>
      </c>
      <c r="K2479" s="2">
        <v>2300</v>
      </c>
      <c r="L2479" s="2">
        <v>2300</v>
      </c>
      <c r="M2479" s="2">
        <v>2300</v>
      </c>
      <c r="N2479" s="3" t="s">
        <v>253</v>
      </c>
      <c r="O2479" s="9" t="s">
        <v>118</v>
      </c>
      <c r="P2479" s="2">
        <f>+Precio_diario_frutas[[#This Row],[Precio promedio ponderado]]/Q2479</f>
        <v>2300</v>
      </c>
      <c r="Q2479" s="2">
        <f>+VLOOKUP(Precio_diario_frutas[[#This Row],[Unidad de comercialización]],Codigos_kg[],2,0)</f>
        <v>1</v>
      </c>
    </row>
    <row r="2480" spans="1:17" x14ac:dyDescent="0.35">
      <c r="A2480" s="10" t="s">
        <v>142</v>
      </c>
      <c r="B2480" s="3" t="str">
        <f>+VLOOKUP(A2480,Codigos_mercados_mayoristas[],2,0)</f>
        <v>Metropolitana</v>
      </c>
      <c r="C2480" s="12">
        <v>44158</v>
      </c>
      <c r="D2480" s="3">
        <f>+VLOOKUP(A2480,Codigos_mercados_mayoristas[],3,0)</f>
        <v>13</v>
      </c>
      <c r="E2480" s="3"/>
      <c r="F2480" s="3" t="str">
        <f>+VLOOKUP(G2480,Codigos_class_frutas[],2,0)</f>
        <v>Oleaginosos</v>
      </c>
      <c r="G2480" s="3" t="s">
        <v>225</v>
      </c>
      <c r="H2480" s="3" t="s">
        <v>288</v>
      </c>
      <c r="I2480" s="3" t="s">
        <v>16</v>
      </c>
      <c r="J2480" s="2">
        <v>100</v>
      </c>
      <c r="K2480" s="2">
        <v>2000</v>
      </c>
      <c r="L2480" s="2">
        <v>2000</v>
      </c>
      <c r="M2480" s="2">
        <v>2000</v>
      </c>
      <c r="N2480" s="3" t="s">
        <v>253</v>
      </c>
      <c r="O2480" s="9" t="s">
        <v>118</v>
      </c>
      <c r="P2480" s="2">
        <f>+Precio_diario_frutas[[#This Row],[Precio promedio ponderado]]/Q2480</f>
        <v>2000</v>
      </c>
      <c r="Q2480" s="2">
        <f>+VLOOKUP(Precio_diario_frutas[[#This Row],[Unidad de comercialización]],Codigos_kg[],2,0)</f>
        <v>1</v>
      </c>
    </row>
    <row r="2481" spans="1:17" x14ac:dyDescent="0.35">
      <c r="A2481" s="10" t="s">
        <v>142</v>
      </c>
      <c r="B2481" s="3" t="str">
        <f>+VLOOKUP(A2481,Codigos_mercados_mayoristas[],2,0)</f>
        <v>Metropolitana</v>
      </c>
      <c r="C2481" s="12">
        <v>44158</v>
      </c>
      <c r="D2481" s="3">
        <f>+VLOOKUP(A2481,Codigos_mercados_mayoristas[],3,0)</f>
        <v>13</v>
      </c>
      <c r="E2481" s="3"/>
      <c r="F2481" s="3" t="str">
        <f>+VLOOKUP(G2481,Codigos_class_frutas[],2,0)</f>
        <v>Oleaginosos</v>
      </c>
      <c r="G2481" s="3" t="s">
        <v>225</v>
      </c>
      <c r="H2481" s="3" t="s">
        <v>226</v>
      </c>
      <c r="I2481" s="3" t="s">
        <v>200</v>
      </c>
      <c r="J2481" s="2">
        <v>135</v>
      </c>
      <c r="K2481" s="2">
        <v>2600</v>
      </c>
      <c r="L2481" s="2">
        <v>2600</v>
      </c>
      <c r="M2481" s="2">
        <v>2600</v>
      </c>
      <c r="N2481" s="3" t="s">
        <v>253</v>
      </c>
      <c r="O2481" s="9" t="s">
        <v>118</v>
      </c>
      <c r="P2481" s="2">
        <f>+Precio_diario_frutas[[#This Row],[Precio promedio ponderado]]/Q2481</f>
        <v>2600</v>
      </c>
      <c r="Q2481" s="2">
        <f>+VLOOKUP(Precio_diario_frutas[[#This Row],[Unidad de comercialización]],Codigos_kg[],2,0)</f>
        <v>1</v>
      </c>
    </row>
    <row r="2482" spans="1:17" x14ac:dyDescent="0.35">
      <c r="A2482" s="10" t="s">
        <v>142</v>
      </c>
      <c r="B2482" s="3" t="str">
        <f>+VLOOKUP(A2482,Codigos_mercados_mayoristas[],2,0)</f>
        <v>Metropolitana</v>
      </c>
      <c r="C2482" s="12">
        <v>44158</v>
      </c>
      <c r="D2482" s="3">
        <f>+VLOOKUP(A2482,Codigos_mercados_mayoristas[],3,0)</f>
        <v>13</v>
      </c>
      <c r="E2482" s="3"/>
      <c r="F2482" s="3" t="str">
        <f>+VLOOKUP(G2482,Codigos_class_frutas[],2,0)</f>
        <v>Oleaginosos</v>
      </c>
      <c r="G2482" s="3" t="s">
        <v>225</v>
      </c>
      <c r="H2482" s="3" t="s">
        <v>226</v>
      </c>
      <c r="I2482" s="3" t="s">
        <v>19</v>
      </c>
      <c r="J2482" s="2">
        <v>175</v>
      </c>
      <c r="K2482" s="2">
        <v>3400</v>
      </c>
      <c r="L2482" s="2">
        <v>3400</v>
      </c>
      <c r="M2482" s="2">
        <v>3400</v>
      </c>
      <c r="N2482" s="3" t="s">
        <v>253</v>
      </c>
      <c r="O2482" s="9" t="s">
        <v>63</v>
      </c>
      <c r="P2482" s="2">
        <f>+Precio_diario_frutas[[#This Row],[Precio promedio ponderado]]/Q2482</f>
        <v>3400</v>
      </c>
      <c r="Q2482" s="2">
        <f>+VLOOKUP(Precio_diario_frutas[[#This Row],[Unidad de comercialización]],Codigos_kg[],2,0)</f>
        <v>1</v>
      </c>
    </row>
    <row r="2483" spans="1:17" x14ac:dyDescent="0.35">
      <c r="A2483" s="10" t="s">
        <v>142</v>
      </c>
      <c r="B2483" s="3" t="str">
        <f>+VLOOKUP(A2483,Codigos_mercados_mayoristas[],2,0)</f>
        <v>Metropolitana</v>
      </c>
      <c r="C2483" s="12">
        <v>44158</v>
      </c>
      <c r="D2483" s="3">
        <f>+VLOOKUP(A2483,Codigos_mercados_mayoristas[],3,0)</f>
        <v>13</v>
      </c>
      <c r="E2483" s="3"/>
      <c r="F2483" s="3" t="str">
        <f>+VLOOKUP(G2483,Codigos_class_frutas[],2,0)</f>
        <v>Oleaginosos</v>
      </c>
      <c r="G2483" s="3" t="s">
        <v>225</v>
      </c>
      <c r="H2483" s="3" t="s">
        <v>226</v>
      </c>
      <c r="I2483" s="3" t="s">
        <v>19</v>
      </c>
      <c r="J2483" s="2">
        <v>145</v>
      </c>
      <c r="K2483" s="2">
        <v>2400</v>
      </c>
      <c r="L2483" s="2">
        <v>2400</v>
      </c>
      <c r="M2483" s="2">
        <v>2400</v>
      </c>
      <c r="N2483" s="3" t="s">
        <v>253</v>
      </c>
      <c r="O2483" s="9" t="s">
        <v>118</v>
      </c>
      <c r="P2483" s="2">
        <f>+Precio_diario_frutas[[#This Row],[Precio promedio ponderado]]/Q2483</f>
        <v>2400</v>
      </c>
      <c r="Q2483" s="2">
        <f>+VLOOKUP(Precio_diario_frutas[[#This Row],[Unidad de comercialización]],Codigos_kg[],2,0)</f>
        <v>1</v>
      </c>
    </row>
    <row r="2484" spans="1:17" x14ac:dyDescent="0.35">
      <c r="A2484" s="10" t="s">
        <v>142</v>
      </c>
      <c r="B2484" s="3" t="str">
        <f>+VLOOKUP(A2484,Codigos_mercados_mayoristas[],2,0)</f>
        <v>Metropolitana</v>
      </c>
      <c r="C2484" s="12">
        <v>44158</v>
      </c>
      <c r="D2484" s="3">
        <f>+VLOOKUP(A2484,Codigos_mercados_mayoristas[],3,0)</f>
        <v>13</v>
      </c>
      <c r="E2484" s="3"/>
      <c r="F2484" s="3" t="str">
        <f>+VLOOKUP(G2484,Codigos_class_frutas[],2,0)</f>
        <v>Oleaginosos</v>
      </c>
      <c r="G2484" s="3" t="s">
        <v>225</v>
      </c>
      <c r="H2484" s="3" t="s">
        <v>226</v>
      </c>
      <c r="I2484" s="3" t="s">
        <v>13</v>
      </c>
      <c r="J2484" s="2">
        <v>175</v>
      </c>
      <c r="K2484" s="2">
        <v>3000</v>
      </c>
      <c r="L2484" s="2">
        <v>3000</v>
      </c>
      <c r="M2484" s="2">
        <v>3000</v>
      </c>
      <c r="N2484" s="3" t="s">
        <v>253</v>
      </c>
      <c r="O2484" s="9" t="s">
        <v>63</v>
      </c>
      <c r="P2484" s="2">
        <f>+Precio_diario_frutas[[#This Row],[Precio promedio ponderado]]/Q2484</f>
        <v>3000</v>
      </c>
      <c r="Q2484" s="2">
        <f>+VLOOKUP(Precio_diario_frutas[[#This Row],[Unidad de comercialización]],Codigos_kg[],2,0)</f>
        <v>1</v>
      </c>
    </row>
    <row r="2485" spans="1:17" x14ac:dyDescent="0.35">
      <c r="A2485" s="10" t="s">
        <v>142</v>
      </c>
      <c r="B2485" s="3" t="str">
        <f>+VLOOKUP(A2485,Codigos_mercados_mayoristas[],2,0)</f>
        <v>Metropolitana</v>
      </c>
      <c r="C2485" s="12">
        <v>44158</v>
      </c>
      <c r="D2485" s="3">
        <f>+VLOOKUP(A2485,Codigos_mercados_mayoristas[],3,0)</f>
        <v>13</v>
      </c>
      <c r="E2485" s="3"/>
      <c r="F2485" s="3" t="str">
        <f>+VLOOKUP(G2485,Codigos_class_frutas[],2,0)</f>
        <v>Oleaginosos</v>
      </c>
      <c r="G2485" s="3" t="s">
        <v>225</v>
      </c>
      <c r="H2485" s="3" t="s">
        <v>226</v>
      </c>
      <c r="I2485" s="3" t="s">
        <v>13</v>
      </c>
      <c r="J2485" s="2">
        <v>80</v>
      </c>
      <c r="K2485" s="2">
        <v>2100</v>
      </c>
      <c r="L2485" s="2">
        <v>2100</v>
      </c>
      <c r="M2485" s="2">
        <v>2100</v>
      </c>
      <c r="N2485" s="3" t="s">
        <v>253</v>
      </c>
      <c r="O2485" s="9" t="s">
        <v>118</v>
      </c>
      <c r="P2485" s="2">
        <f>+Precio_diario_frutas[[#This Row],[Precio promedio ponderado]]/Q2485</f>
        <v>2100</v>
      </c>
      <c r="Q2485" s="2">
        <f>+VLOOKUP(Precio_diario_frutas[[#This Row],[Unidad de comercialización]],Codigos_kg[],2,0)</f>
        <v>1</v>
      </c>
    </row>
    <row r="2486" spans="1:17" x14ac:dyDescent="0.35">
      <c r="A2486" s="10" t="s">
        <v>142</v>
      </c>
      <c r="B2486" s="3" t="str">
        <f>+VLOOKUP(A2486,Codigos_mercados_mayoristas[],2,0)</f>
        <v>Metropolitana</v>
      </c>
      <c r="C2486" s="12">
        <v>44158</v>
      </c>
      <c r="D2486" s="3">
        <f>+VLOOKUP(A2486,Codigos_mercados_mayoristas[],3,0)</f>
        <v>13</v>
      </c>
      <c r="E2486" s="3"/>
      <c r="F2486" s="3" t="str">
        <f>+VLOOKUP(G2486,Codigos_class_frutas[],2,0)</f>
        <v>Frutos de pepita</v>
      </c>
      <c r="G2486" s="3" t="s">
        <v>242</v>
      </c>
      <c r="H2486" s="3" t="s">
        <v>243</v>
      </c>
      <c r="I2486" s="3" t="s">
        <v>19</v>
      </c>
      <c r="J2486" s="2">
        <v>7</v>
      </c>
      <c r="K2486" s="2">
        <v>280000</v>
      </c>
      <c r="L2486" s="2">
        <v>280000</v>
      </c>
      <c r="M2486" s="2">
        <v>280000</v>
      </c>
      <c r="N2486" s="3" t="s">
        <v>270</v>
      </c>
      <c r="O2486" s="9" t="s">
        <v>252</v>
      </c>
      <c r="P2486" s="2">
        <f>+Precio_diario_frutas[[#This Row],[Precio promedio ponderado]]/Q2486</f>
        <v>622.22222222222217</v>
      </c>
      <c r="Q2486" s="2">
        <f>+VLOOKUP(Precio_diario_frutas[[#This Row],[Unidad de comercialización]],Codigos_kg[],2,0)</f>
        <v>450</v>
      </c>
    </row>
    <row r="2487" spans="1:17" x14ac:dyDescent="0.35">
      <c r="A2487" s="10" t="s">
        <v>142</v>
      </c>
      <c r="B2487" s="3" t="str">
        <f>+VLOOKUP(A2487,Codigos_mercados_mayoristas[],2,0)</f>
        <v>Metropolitana</v>
      </c>
      <c r="C2487" s="12">
        <v>44158</v>
      </c>
      <c r="D2487" s="3">
        <f>+VLOOKUP(A2487,Codigos_mercados_mayoristas[],3,0)</f>
        <v>13</v>
      </c>
      <c r="E2487" s="3"/>
      <c r="F2487" s="3" t="str">
        <f>+VLOOKUP(G2487,Codigos_class_frutas[],2,0)</f>
        <v>Tropicales y subtropicales</v>
      </c>
      <c r="G2487" s="3" t="s">
        <v>198</v>
      </c>
      <c r="H2487" s="3" t="s">
        <v>246</v>
      </c>
      <c r="I2487" s="3" t="s">
        <v>200</v>
      </c>
      <c r="J2487" s="2">
        <v>308</v>
      </c>
      <c r="K2487" s="2">
        <v>22000</v>
      </c>
      <c r="L2487" s="2">
        <v>21000</v>
      </c>
      <c r="M2487" s="2">
        <v>21175</v>
      </c>
      <c r="N2487" s="3" t="s">
        <v>88</v>
      </c>
      <c r="O2487" s="9" t="s">
        <v>206</v>
      </c>
      <c r="P2487" s="2">
        <f>+Precio_diario_frutas[[#This Row],[Precio promedio ponderado]]/Q2487</f>
        <v>2117.5</v>
      </c>
      <c r="Q2487" s="2">
        <f>+VLOOKUP(Precio_diario_frutas[[#This Row],[Unidad de comercialización]],Codigos_kg[],2,0)</f>
        <v>10</v>
      </c>
    </row>
    <row r="2488" spans="1:17" x14ac:dyDescent="0.35">
      <c r="A2488" s="10" t="s">
        <v>142</v>
      </c>
      <c r="B2488" s="3" t="str">
        <f>+VLOOKUP(A2488,Codigos_mercados_mayoristas[],2,0)</f>
        <v>Metropolitana</v>
      </c>
      <c r="C2488" s="12">
        <v>44158</v>
      </c>
      <c r="D2488" s="3">
        <f>+VLOOKUP(A2488,Codigos_mercados_mayoristas[],3,0)</f>
        <v>13</v>
      </c>
      <c r="E2488" s="3"/>
      <c r="F2488" s="3" t="str">
        <f>+VLOOKUP(G2488,Codigos_class_frutas[],2,0)</f>
        <v>Tropicales y subtropicales</v>
      </c>
      <c r="G2488" s="3" t="s">
        <v>198</v>
      </c>
      <c r="H2488" s="3" t="s">
        <v>246</v>
      </c>
      <c r="I2488" s="3" t="s">
        <v>19</v>
      </c>
      <c r="J2488" s="2">
        <v>416</v>
      </c>
      <c r="K2488" s="2">
        <v>22000</v>
      </c>
      <c r="L2488" s="2">
        <v>21000</v>
      </c>
      <c r="M2488" s="2">
        <v>21740</v>
      </c>
      <c r="N2488" s="3" t="s">
        <v>25</v>
      </c>
      <c r="O2488" s="9" t="s">
        <v>206</v>
      </c>
      <c r="P2488" s="2">
        <f>+Precio_diario_frutas[[#This Row],[Precio promedio ponderado]]/Q2488</f>
        <v>1811.6666666666667</v>
      </c>
      <c r="Q2488" s="2">
        <f>+VLOOKUP(Precio_diario_frutas[[#This Row],[Unidad de comercialización]],Codigos_kg[],2,0)</f>
        <v>12</v>
      </c>
    </row>
    <row r="2489" spans="1:17" x14ac:dyDescent="0.35">
      <c r="A2489" s="10" t="s">
        <v>142</v>
      </c>
      <c r="B2489" s="3" t="str">
        <f>+VLOOKUP(A2489,Codigos_mercados_mayoristas[],2,0)</f>
        <v>Metropolitana</v>
      </c>
      <c r="C2489" s="12">
        <v>44158</v>
      </c>
      <c r="D2489" s="3">
        <f>+VLOOKUP(A2489,Codigos_mercados_mayoristas[],3,0)</f>
        <v>13</v>
      </c>
      <c r="E2489" s="3"/>
      <c r="F2489" s="3" t="str">
        <f>+VLOOKUP(G2489,Codigos_class_frutas[],2,0)</f>
        <v>Tropicales y subtropicales</v>
      </c>
      <c r="G2489" s="3" t="s">
        <v>198</v>
      </c>
      <c r="H2489" s="3" t="s">
        <v>246</v>
      </c>
      <c r="I2489" s="3" t="s">
        <v>13</v>
      </c>
      <c r="J2489" s="2">
        <v>416</v>
      </c>
      <c r="K2489" s="2">
        <v>22000</v>
      </c>
      <c r="L2489" s="2">
        <v>21000</v>
      </c>
      <c r="M2489" s="2">
        <v>21740</v>
      </c>
      <c r="N2489" s="3" t="s">
        <v>202</v>
      </c>
      <c r="O2489" s="9" t="s">
        <v>206</v>
      </c>
      <c r="P2489" s="2">
        <f>+Precio_diario_frutas[[#This Row],[Precio promedio ponderado]]/Q2489</f>
        <v>1552.8571428571429</v>
      </c>
      <c r="Q2489" s="2">
        <f>+VLOOKUP(Precio_diario_frutas[[#This Row],[Unidad de comercialización]],Codigos_kg[],2,0)</f>
        <v>14</v>
      </c>
    </row>
    <row r="2490" spans="1:17" x14ac:dyDescent="0.35">
      <c r="A2490" s="10" t="s">
        <v>142</v>
      </c>
      <c r="B2490" s="3" t="str">
        <f>+VLOOKUP(A2490,Codigos_mercados_mayoristas[],2,0)</f>
        <v>Metropolitana</v>
      </c>
      <c r="C2490" s="12">
        <v>44158</v>
      </c>
      <c r="D2490" s="3">
        <f>+VLOOKUP(A2490,Codigos_mercados_mayoristas[],3,0)</f>
        <v>13</v>
      </c>
      <c r="E2490" s="3"/>
      <c r="F2490" s="3" t="str">
        <f>+VLOOKUP(G2490,Codigos_class_frutas[],2,0)</f>
        <v>Tropicales y subtropicales</v>
      </c>
      <c r="G2490" s="3" t="s">
        <v>198</v>
      </c>
      <c r="H2490" s="3" t="s">
        <v>246</v>
      </c>
      <c r="I2490" s="3" t="s">
        <v>16</v>
      </c>
      <c r="J2490" s="2">
        <v>216</v>
      </c>
      <c r="K2490" s="2">
        <v>22000</v>
      </c>
      <c r="L2490" s="2">
        <v>21000</v>
      </c>
      <c r="M2490" s="2">
        <v>21500</v>
      </c>
      <c r="N2490" s="3" t="s">
        <v>203</v>
      </c>
      <c r="O2490" s="9" t="s">
        <v>206</v>
      </c>
      <c r="P2490" s="2">
        <f>+Precio_diario_frutas[[#This Row],[Precio promedio ponderado]]/Q2490</f>
        <v>1343.75</v>
      </c>
      <c r="Q2490" s="2">
        <f>+VLOOKUP(Precio_diario_frutas[[#This Row],[Unidad de comercialización]],Codigos_kg[],2,0)</f>
        <v>16</v>
      </c>
    </row>
    <row r="2491" spans="1:17" x14ac:dyDescent="0.35">
      <c r="A2491" s="10" t="s">
        <v>142</v>
      </c>
      <c r="B2491" s="3" t="str">
        <f>+VLOOKUP(A2491,Codigos_mercados_mayoristas[],2,0)</f>
        <v>Metropolitana</v>
      </c>
      <c r="C2491" s="12">
        <v>44158</v>
      </c>
      <c r="D2491" s="3">
        <f>+VLOOKUP(A2491,Codigos_mercados_mayoristas[],3,0)</f>
        <v>13</v>
      </c>
      <c r="E2491" s="3"/>
      <c r="F2491" s="3" t="str">
        <f>+VLOOKUP(G2491,Codigos_class_frutas[],2,0)</f>
        <v>Tropicales y subtropicales</v>
      </c>
      <c r="G2491" s="3" t="s">
        <v>204</v>
      </c>
      <c r="H2491" s="3" t="s">
        <v>254</v>
      </c>
      <c r="I2491" s="3" t="s">
        <v>19</v>
      </c>
      <c r="J2491" s="2">
        <v>216</v>
      </c>
      <c r="K2491" s="2">
        <v>14000</v>
      </c>
      <c r="L2491" s="2">
        <v>13000</v>
      </c>
      <c r="M2491" s="2">
        <v>13500</v>
      </c>
      <c r="N2491" s="3" t="s">
        <v>147</v>
      </c>
      <c r="O2491" s="9" t="s">
        <v>206</v>
      </c>
      <c r="P2491" s="2">
        <f>+Precio_diario_frutas[[#This Row],[Precio promedio ponderado]]/Q2491</f>
        <v>675</v>
      </c>
      <c r="Q2491" s="2">
        <f>+VLOOKUP(Precio_diario_frutas[[#This Row],[Unidad de comercialización]],Codigos_kg[],2,0)</f>
        <v>20</v>
      </c>
    </row>
    <row r="2492" spans="1:17" x14ac:dyDescent="0.35">
      <c r="A2492" s="10" t="s">
        <v>142</v>
      </c>
      <c r="B2492" s="3" t="str">
        <f>+VLOOKUP(A2492,Codigos_mercados_mayoristas[],2,0)</f>
        <v>Metropolitana</v>
      </c>
      <c r="C2492" s="12">
        <v>44158</v>
      </c>
      <c r="D2492" s="3">
        <f>+VLOOKUP(A2492,Codigos_mercados_mayoristas[],3,0)</f>
        <v>13</v>
      </c>
      <c r="E2492" s="3"/>
      <c r="F2492" s="3" t="str">
        <f>+VLOOKUP(G2492,Codigos_class_frutas[],2,0)</f>
        <v>Tropicales y subtropicales</v>
      </c>
      <c r="G2492" s="3" t="s">
        <v>204</v>
      </c>
      <c r="H2492" s="3" t="s">
        <v>12</v>
      </c>
      <c r="I2492" s="3" t="s">
        <v>205</v>
      </c>
      <c r="J2492" s="2">
        <v>1450</v>
      </c>
      <c r="K2492" s="2">
        <v>15000</v>
      </c>
      <c r="L2492" s="2">
        <v>14000</v>
      </c>
      <c r="M2492" s="2">
        <v>14586</v>
      </c>
      <c r="N2492" s="3" t="s">
        <v>147</v>
      </c>
      <c r="O2492" s="9" t="s">
        <v>206</v>
      </c>
      <c r="P2492" s="2">
        <f>+Precio_diario_frutas[[#This Row],[Precio promedio ponderado]]/Q2492</f>
        <v>729.3</v>
      </c>
      <c r="Q2492" s="2">
        <f>+VLOOKUP(Precio_diario_frutas[[#This Row],[Unidad de comercialización]],Codigos_kg[],2,0)</f>
        <v>20</v>
      </c>
    </row>
    <row r="2493" spans="1:17" x14ac:dyDescent="0.35">
      <c r="A2493" s="10" t="s">
        <v>142</v>
      </c>
      <c r="B2493" s="3" t="str">
        <f>+VLOOKUP(A2493,Codigos_mercados_mayoristas[],2,0)</f>
        <v>Metropolitana</v>
      </c>
      <c r="C2493" s="12">
        <v>44158</v>
      </c>
      <c r="D2493" s="3">
        <f>+VLOOKUP(A2493,Codigos_mercados_mayoristas[],3,0)</f>
        <v>13</v>
      </c>
      <c r="E2493" s="3"/>
      <c r="F2493" s="3" t="str">
        <f>+VLOOKUP(G2493,Codigos_class_frutas[],2,0)</f>
        <v>Tropicales y subtropicales</v>
      </c>
      <c r="G2493" s="3" t="s">
        <v>204</v>
      </c>
      <c r="H2493" s="3" t="s">
        <v>12</v>
      </c>
      <c r="I2493" s="3" t="s">
        <v>255</v>
      </c>
      <c r="J2493" s="2">
        <v>1850</v>
      </c>
      <c r="K2493" s="2">
        <v>17000</v>
      </c>
      <c r="L2493" s="2">
        <v>16000</v>
      </c>
      <c r="M2493" s="2">
        <v>16697</v>
      </c>
      <c r="N2493" s="3" t="s">
        <v>147</v>
      </c>
      <c r="O2493" s="9" t="s">
        <v>206</v>
      </c>
      <c r="P2493" s="2">
        <f>+Precio_diario_frutas[[#This Row],[Precio promedio ponderado]]/Q2493</f>
        <v>834.85</v>
      </c>
      <c r="Q2493" s="2">
        <f>+VLOOKUP(Precio_diario_frutas[[#This Row],[Unidad de comercialización]],Codigos_kg[],2,0)</f>
        <v>20</v>
      </c>
    </row>
    <row r="2494" spans="1:17" x14ac:dyDescent="0.35">
      <c r="A2494" s="10" t="s">
        <v>142</v>
      </c>
      <c r="B2494" s="3" t="str">
        <f>+VLOOKUP(A2494,Codigos_mercados_mayoristas[],2,0)</f>
        <v>Metropolitana</v>
      </c>
      <c r="C2494" s="12">
        <v>44158</v>
      </c>
      <c r="D2494" s="3">
        <f>+VLOOKUP(A2494,Codigos_mercados_mayoristas[],3,0)</f>
        <v>13</v>
      </c>
      <c r="E2494" s="3"/>
      <c r="F2494" s="3" t="str">
        <f>+VLOOKUP(G2494,Codigos_class_frutas[],2,0)</f>
        <v>Otros</v>
      </c>
      <c r="G2494" s="3" t="s">
        <v>717</v>
      </c>
      <c r="H2494" s="3" t="s">
        <v>12</v>
      </c>
      <c r="I2494" s="3" t="s">
        <v>235</v>
      </c>
      <c r="J2494" s="2">
        <v>20</v>
      </c>
      <c r="K2494" s="2">
        <v>32000</v>
      </c>
      <c r="L2494" s="2">
        <v>32000</v>
      </c>
      <c r="M2494" s="2">
        <v>32000</v>
      </c>
      <c r="N2494" s="3" t="s">
        <v>56</v>
      </c>
      <c r="O2494" s="9" t="s">
        <v>155</v>
      </c>
      <c r="P2494" s="2">
        <f>+Precio_diario_frutas[[#This Row],[Precio promedio ponderado]]/Q2494</f>
        <v>1777.7777777777778</v>
      </c>
      <c r="Q2494" s="2">
        <f>+VLOOKUP(Precio_diario_frutas[[#This Row],[Unidad de comercialización]],Codigos_kg[],2,0)</f>
        <v>18</v>
      </c>
    </row>
    <row r="2495" spans="1:17" x14ac:dyDescent="0.35">
      <c r="A2495" s="10" t="s">
        <v>142</v>
      </c>
      <c r="B2495" s="3" t="str">
        <f>+VLOOKUP(A2495,Codigos_mercados_mayoristas[],2,0)</f>
        <v>Metropolitana</v>
      </c>
      <c r="C2495" s="12">
        <v>44158</v>
      </c>
      <c r="D2495" s="3">
        <f>+VLOOKUP(A2495,Codigos_mercados_mayoristas[],3,0)</f>
        <v>13</v>
      </c>
      <c r="E2495" s="3"/>
      <c r="F2495" s="3" t="str">
        <f>+VLOOKUP(G2495,Codigos_class_frutas[],2,0)</f>
        <v>Uva</v>
      </c>
      <c r="G2495" s="3" t="s">
        <v>295</v>
      </c>
      <c r="H2495" s="3" t="s">
        <v>785</v>
      </c>
      <c r="I2495" s="3" t="s">
        <v>19</v>
      </c>
      <c r="J2495" s="2">
        <v>600</v>
      </c>
      <c r="K2495" s="2">
        <v>22000</v>
      </c>
      <c r="L2495" s="2">
        <v>22000</v>
      </c>
      <c r="M2495" s="2">
        <v>22000</v>
      </c>
      <c r="N2495" s="3" t="s">
        <v>220</v>
      </c>
      <c r="O2495" s="9" t="s">
        <v>680</v>
      </c>
      <c r="P2495" s="2">
        <f>+Precio_diario_frutas[[#This Row],[Precio promedio ponderado]]/Q2495</f>
        <v>2200</v>
      </c>
      <c r="Q2495" s="2">
        <f>+VLOOKUP(Precio_diario_frutas[[#This Row],[Unidad de comercialización]],Codigos_kg[],2,0)</f>
        <v>10</v>
      </c>
    </row>
    <row r="2496" spans="1:17" x14ac:dyDescent="0.35">
      <c r="A2496" s="8" t="s">
        <v>174</v>
      </c>
      <c r="B2496" s="3" t="str">
        <f>+VLOOKUP(A2496,Codigos_mercados_mayoristas[],2,0)</f>
        <v>Metropolitana</v>
      </c>
      <c r="C2496" s="12">
        <v>44158</v>
      </c>
      <c r="D2496" s="3">
        <f>+VLOOKUP(A2496,Codigos_mercados_mayoristas[],3,0)</f>
        <v>13</v>
      </c>
      <c r="E2496" s="3"/>
      <c r="F2496" s="3" t="str">
        <f>+VLOOKUP(G2496,Codigos_class_frutas[],2,0)</f>
        <v>Berries</v>
      </c>
      <c r="G2496" s="3" t="s">
        <v>207</v>
      </c>
      <c r="H2496" s="3" t="s">
        <v>12</v>
      </c>
      <c r="I2496" s="3" t="s">
        <v>19</v>
      </c>
      <c r="J2496" s="2">
        <v>210</v>
      </c>
      <c r="K2496" s="2">
        <v>5000</v>
      </c>
      <c r="L2496" s="2">
        <v>5000</v>
      </c>
      <c r="M2496" s="2">
        <v>5000</v>
      </c>
      <c r="N2496" s="3" t="s">
        <v>208</v>
      </c>
      <c r="O2496" s="9" t="s">
        <v>125</v>
      </c>
      <c r="P2496" s="2">
        <f>+Precio_diario_frutas[[#This Row],[Precio promedio ponderado]]/Q2496</f>
        <v>2500</v>
      </c>
      <c r="Q2496" s="2">
        <f>+VLOOKUP(Precio_diario_frutas[[#This Row],[Unidad de comercialización]],Codigos_kg[],2,0)</f>
        <v>2</v>
      </c>
    </row>
    <row r="2497" spans="1:17" x14ac:dyDescent="0.35">
      <c r="A2497" s="8" t="s">
        <v>174</v>
      </c>
      <c r="B2497" s="3" t="str">
        <f>+VLOOKUP(A2497,Codigos_mercados_mayoristas[],2,0)</f>
        <v>Metropolitana</v>
      </c>
      <c r="C2497" s="12">
        <v>44158</v>
      </c>
      <c r="D2497" s="3">
        <f>+VLOOKUP(A2497,Codigos_mercados_mayoristas[],3,0)</f>
        <v>13</v>
      </c>
      <c r="E2497" s="3"/>
      <c r="F2497" s="3" t="str">
        <f>+VLOOKUP(G2497,Codigos_class_frutas[],2,0)</f>
        <v>Berries</v>
      </c>
      <c r="G2497" s="3" t="s">
        <v>249</v>
      </c>
      <c r="H2497" s="3" t="s">
        <v>250</v>
      </c>
      <c r="I2497" s="3" t="s">
        <v>200</v>
      </c>
      <c r="J2497" s="2">
        <v>40</v>
      </c>
      <c r="K2497" s="2">
        <v>27000</v>
      </c>
      <c r="L2497" s="2">
        <v>27000</v>
      </c>
      <c r="M2497" s="2">
        <v>27000</v>
      </c>
      <c r="N2497" s="3" t="s">
        <v>286</v>
      </c>
      <c r="O2497" s="9" t="s">
        <v>118</v>
      </c>
      <c r="P2497" s="2">
        <f>+Precio_diario_frutas[[#This Row],[Precio promedio ponderado]]/Q2497</f>
        <v>1800</v>
      </c>
      <c r="Q2497" s="2">
        <f>+VLOOKUP(Precio_diario_frutas[[#This Row],[Unidad de comercialización]],Codigos_kg[],2,0)</f>
        <v>15</v>
      </c>
    </row>
    <row r="2498" spans="1:17" x14ac:dyDescent="0.35">
      <c r="A2498" s="8" t="s">
        <v>174</v>
      </c>
      <c r="B2498" s="3" t="str">
        <f>+VLOOKUP(A2498,Codigos_mercados_mayoristas[],2,0)</f>
        <v>Metropolitana</v>
      </c>
      <c r="C2498" s="12">
        <v>44158</v>
      </c>
      <c r="D2498" s="3">
        <f>+VLOOKUP(A2498,Codigos_mercados_mayoristas[],3,0)</f>
        <v>13</v>
      </c>
      <c r="E2498" s="3"/>
      <c r="F2498" s="3" t="str">
        <f>+VLOOKUP(G2498,Codigos_class_frutas[],2,0)</f>
        <v>Berries</v>
      </c>
      <c r="G2498" s="3" t="s">
        <v>249</v>
      </c>
      <c r="H2498" s="3" t="s">
        <v>250</v>
      </c>
      <c r="I2498" s="3" t="s">
        <v>19</v>
      </c>
      <c r="J2498" s="2">
        <v>60</v>
      </c>
      <c r="K2498" s="2">
        <v>22500</v>
      </c>
      <c r="L2498" s="2">
        <v>22500</v>
      </c>
      <c r="M2498" s="2">
        <v>22500</v>
      </c>
      <c r="N2498" s="3" t="s">
        <v>286</v>
      </c>
      <c r="O2498" s="9" t="s">
        <v>118</v>
      </c>
      <c r="P2498" s="2">
        <f>+Precio_diario_frutas[[#This Row],[Precio promedio ponderado]]/Q2498</f>
        <v>1500</v>
      </c>
      <c r="Q2498" s="2">
        <f>+VLOOKUP(Precio_diario_frutas[[#This Row],[Unidad de comercialización]],Codigos_kg[],2,0)</f>
        <v>15</v>
      </c>
    </row>
    <row r="2499" spans="1:17" x14ac:dyDescent="0.35">
      <c r="A2499" s="8" t="s">
        <v>174</v>
      </c>
      <c r="B2499" s="3" t="str">
        <f>+VLOOKUP(A2499,Codigos_mercados_mayoristas[],2,0)</f>
        <v>Metropolitana</v>
      </c>
      <c r="C2499" s="12">
        <v>44158</v>
      </c>
      <c r="D2499" s="3">
        <f>+VLOOKUP(A2499,Codigos_mercados_mayoristas[],3,0)</f>
        <v>13</v>
      </c>
      <c r="E2499" s="3"/>
      <c r="F2499" s="3" t="str">
        <f>+VLOOKUP(G2499,Codigos_class_frutas[],2,0)</f>
        <v>Berries</v>
      </c>
      <c r="G2499" s="3" t="s">
        <v>249</v>
      </c>
      <c r="H2499" s="3" t="s">
        <v>250</v>
      </c>
      <c r="I2499" s="3" t="s">
        <v>13</v>
      </c>
      <c r="J2499" s="2">
        <v>85</v>
      </c>
      <c r="K2499" s="2">
        <v>19500</v>
      </c>
      <c r="L2499" s="2">
        <v>19500</v>
      </c>
      <c r="M2499" s="2">
        <v>19500</v>
      </c>
      <c r="N2499" s="3" t="s">
        <v>286</v>
      </c>
      <c r="O2499" s="9" t="s">
        <v>118</v>
      </c>
      <c r="P2499" s="2">
        <f>+Precio_diario_frutas[[#This Row],[Precio promedio ponderado]]/Q2499</f>
        <v>1300</v>
      </c>
      <c r="Q2499" s="2">
        <f>+VLOOKUP(Precio_diario_frutas[[#This Row],[Unidad de comercialización]],Codigos_kg[],2,0)</f>
        <v>15</v>
      </c>
    </row>
    <row r="2500" spans="1:17" x14ac:dyDescent="0.35">
      <c r="A2500" s="8" t="s">
        <v>174</v>
      </c>
      <c r="B2500" s="3" t="str">
        <f>+VLOOKUP(A2500,Codigos_mercados_mayoristas[],2,0)</f>
        <v>Metropolitana</v>
      </c>
      <c r="C2500" s="12">
        <v>44158</v>
      </c>
      <c r="D2500" s="3">
        <f>+VLOOKUP(A2500,Codigos_mercados_mayoristas[],3,0)</f>
        <v>13</v>
      </c>
      <c r="E2500" s="3"/>
      <c r="F2500" s="3" t="str">
        <f>+VLOOKUP(G2500,Codigos_class_frutas[],2,0)</f>
        <v>Cítricos</v>
      </c>
      <c r="G2500" s="3" t="s">
        <v>214</v>
      </c>
      <c r="H2500" s="3" t="s">
        <v>12</v>
      </c>
      <c r="I2500" s="3" t="s">
        <v>215</v>
      </c>
      <c r="J2500" s="2">
        <v>145</v>
      </c>
      <c r="K2500" s="2">
        <v>9000</v>
      </c>
      <c r="L2500" s="2">
        <v>8500</v>
      </c>
      <c r="M2500" s="2">
        <v>8793</v>
      </c>
      <c r="N2500" s="3" t="s">
        <v>121</v>
      </c>
      <c r="O2500" s="9" t="s">
        <v>63</v>
      </c>
      <c r="P2500" s="2">
        <f>+Precio_diario_frutas[[#This Row],[Precio promedio ponderado]]/Q2500</f>
        <v>488.5</v>
      </c>
      <c r="Q2500" s="2">
        <f>+VLOOKUP(Precio_diario_frutas[[#This Row],[Unidad de comercialización]],Codigos_kg[],2,0)</f>
        <v>18</v>
      </c>
    </row>
    <row r="2501" spans="1:17" x14ac:dyDescent="0.35">
      <c r="A2501" s="8" t="s">
        <v>174</v>
      </c>
      <c r="B2501" s="3" t="str">
        <f>+VLOOKUP(A2501,Codigos_mercados_mayoristas[],2,0)</f>
        <v>Metropolitana</v>
      </c>
      <c r="C2501" s="12">
        <v>44158</v>
      </c>
      <c r="D2501" s="3">
        <f>+VLOOKUP(A2501,Codigos_mercados_mayoristas[],3,0)</f>
        <v>13</v>
      </c>
      <c r="E2501" s="3"/>
      <c r="F2501" s="3" t="str">
        <f>+VLOOKUP(G2501,Codigos_class_frutas[],2,0)</f>
        <v>Cítricos</v>
      </c>
      <c r="G2501" s="3" t="s">
        <v>214</v>
      </c>
      <c r="H2501" s="3" t="s">
        <v>12</v>
      </c>
      <c r="I2501" s="3" t="s">
        <v>216</v>
      </c>
      <c r="J2501" s="2">
        <v>175</v>
      </c>
      <c r="K2501" s="2">
        <v>8000</v>
      </c>
      <c r="L2501" s="2">
        <v>7500</v>
      </c>
      <c r="M2501" s="2">
        <v>7786</v>
      </c>
      <c r="N2501" s="3" t="s">
        <v>121</v>
      </c>
      <c r="O2501" s="9" t="s">
        <v>63</v>
      </c>
      <c r="P2501" s="2">
        <f>+Precio_diario_frutas[[#This Row],[Precio promedio ponderado]]/Q2501</f>
        <v>432.55555555555554</v>
      </c>
      <c r="Q2501" s="2">
        <f>+VLOOKUP(Precio_diario_frutas[[#This Row],[Unidad de comercialización]],Codigos_kg[],2,0)</f>
        <v>18</v>
      </c>
    </row>
    <row r="2502" spans="1:17" x14ac:dyDescent="0.35">
      <c r="A2502" s="8" t="s">
        <v>174</v>
      </c>
      <c r="B2502" s="3" t="str">
        <f>+VLOOKUP(A2502,Codigos_mercados_mayoristas[],2,0)</f>
        <v>Metropolitana</v>
      </c>
      <c r="C2502" s="12">
        <v>44158</v>
      </c>
      <c r="D2502" s="3">
        <f>+VLOOKUP(A2502,Codigos_mercados_mayoristas[],3,0)</f>
        <v>13</v>
      </c>
      <c r="E2502" s="3"/>
      <c r="F2502" s="3" t="str">
        <f>+VLOOKUP(G2502,Codigos_class_frutas[],2,0)</f>
        <v>Cítricos</v>
      </c>
      <c r="G2502" s="3" t="s">
        <v>218</v>
      </c>
      <c r="H2502" s="3" t="s">
        <v>219</v>
      </c>
      <c r="I2502" s="3" t="s">
        <v>200</v>
      </c>
      <c r="J2502" s="2">
        <v>70</v>
      </c>
      <c r="K2502" s="2">
        <v>13500</v>
      </c>
      <c r="L2502" s="2">
        <v>13500</v>
      </c>
      <c r="M2502" s="2">
        <v>13500</v>
      </c>
      <c r="N2502" s="3" t="s">
        <v>29</v>
      </c>
      <c r="O2502" s="9" t="s">
        <v>123</v>
      </c>
      <c r="P2502" s="2">
        <f>+Precio_diario_frutas[[#This Row],[Precio promedio ponderado]]/Q2502</f>
        <v>900</v>
      </c>
      <c r="Q2502" s="2">
        <f>+VLOOKUP(Precio_diario_frutas[[#This Row],[Unidad de comercialización]],Codigos_kg[],2,0)</f>
        <v>15</v>
      </c>
    </row>
    <row r="2503" spans="1:17" x14ac:dyDescent="0.35">
      <c r="A2503" s="8" t="s">
        <v>174</v>
      </c>
      <c r="B2503" s="3" t="str">
        <f>+VLOOKUP(A2503,Codigos_mercados_mayoristas[],2,0)</f>
        <v>Metropolitana</v>
      </c>
      <c r="C2503" s="12">
        <v>44158</v>
      </c>
      <c r="D2503" s="3">
        <f>+VLOOKUP(A2503,Codigos_mercados_mayoristas[],3,0)</f>
        <v>13</v>
      </c>
      <c r="E2503" s="3"/>
      <c r="F2503" s="3" t="str">
        <f>+VLOOKUP(G2503,Codigos_class_frutas[],2,0)</f>
        <v>Cítricos</v>
      </c>
      <c r="G2503" s="3" t="s">
        <v>218</v>
      </c>
      <c r="H2503" s="3" t="s">
        <v>219</v>
      </c>
      <c r="I2503" s="3" t="s">
        <v>19</v>
      </c>
      <c r="J2503" s="2">
        <v>90</v>
      </c>
      <c r="K2503" s="2">
        <v>10500</v>
      </c>
      <c r="L2503" s="2">
        <v>10500</v>
      </c>
      <c r="M2503" s="2">
        <v>10500</v>
      </c>
      <c r="N2503" s="3" t="s">
        <v>29</v>
      </c>
      <c r="O2503" s="9" t="s">
        <v>123</v>
      </c>
      <c r="P2503" s="2">
        <f>+Precio_diario_frutas[[#This Row],[Precio promedio ponderado]]/Q2503</f>
        <v>700</v>
      </c>
      <c r="Q2503" s="2">
        <f>+VLOOKUP(Precio_diario_frutas[[#This Row],[Unidad de comercialización]],Codigos_kg[],2,0)</f>
        <v>15</v>
      </c>
    </row>
    <row r="2504" spans="1:17" x14ac:dyDescent="0.35">
      <c r="A2504" s="8" t="s">
        <v>174</v>
      </c>
      <c r="B2504" s="3" t="str">
        <f>+VLOOKUP(A2504,Codigos_mercados_mayoristas[],2,0)</f>
        <v>Metropolitana</v>
      </c>
      <c r="C2504" s="12">
        <v>44158</v>
      </c>
      <c r="D2504" s="3">
        <f>+VLOOKUP(A2504,Codigos_mercados_mayoristas[],3,0)</f>
        <v>13</v>
      </c>
      <c r="E2504" s="3"/>
      <c r="F2504" s="3" t="str">
        <f>+VLOOKUP(G2504,Codigos_class_frutas[],2,0)</f>
        <v>Cítricos</v>
      </c>
      <c r="G2504" s="3" t="s">
        <v>218</v>
      </c>
      <c r="H2504" s="3" t="s">
        <v>219</v>
      </c>
      <c r="I2504" s="3" t="s">
        <v>13</v>
      </c>
      <c r="J2504" s="2">
        <v>85</v>
      </c>
      <c r="K2504" s="2">
        <v>9000</v>
      </c>
      <c r="L2504" s="2">
        <v>9000</v>
      </c>
      <c r="M2504" s="2">
        <v>9000</v>
      </c>
      <c r="N2504" s="3" t="s">
        <v>29</v>
      </c>
      <c r="O2504" s="9" t="s">
        <v>123</v>
      </c>
      <c r="P2504" s="2">
        <f>+Precio_diario_frutas[[#This Row],[Precio promedio ponderado]]/Q2504</f>
        <v>600</v>
      </c>
      <c r="Q2504" s="2">
        <f>+VLOOKUP(Precio_diario_frutas[[#This Row],[Unidad de comercialización]],Codigos_kg[],2,0)</f>
        <v>15</v>
      </c>
    </row>
    <row r="2505" spans="1:17" x14ac:dyDescent="0.35">
      <c r="A2505" s="8" t="s">
        <v>174</v>
      </c>
      <c r="B2505" s="3" t="str">
        <f>+VLOOKUP(A2505,Codigos_mercados_mayoristas[],2,0)</f>
        <v>Metropolitana</v>
      </c>
      <c r="C2505" s="12">
        <v>44158</v>
      </c>
      <c r="D2505" s="3">
        <f>+VLOOKUP(A2505,Codigos_mercados_mayoristas[],3,0)</f>
        <v>13</v>
      </c>
      <c r="E2505" s="3"/>
      <c r="F2505" s="3" t="str">
        <f>+VLOOKUP(G2505,Codigos_class_frutas[],2,0)</f>
        <v>Tropicales y subtropicales</v>
      </c>
      <c r="G2505" s="3" t="s">
        <v>229</v>
      </c>
      <c r="H2505" s="3" t="s">
        <v>12</v>
      </c>
      <c r="I2505" s="3" t="s">
        <v>19</v>
      </c>
      <c r="J2505" s="2">
        <v>290</v>
      </c>
      <c r="K2505" s="2">
        <v>7000</v>
      </c>
      <c r="L2505" s="2">
        <v>6000</v>
      </c>
      <c r="M2505" s="2">
        <v>6517</v>
      </c>
      <c r="N2505" s="3" t="s">
        <v>230</v>
      </c>
      <c r="O2505" s="9" t="s">
        <v>34</v>
      </c>
      <c r="P2505" s="2">
        <f>+Precio_diario_frutas[[#This Row],[Precio promedio ponderado]]/Q2505</f>
        <v>1629.25</v>
      </c>
      <c r="Q2505" s="2">
        <f>+VLOOKUP(Precio_diario_frutas[[#This Row],[Unidad de comercialización]],Codigos_kg[],2,0)</f>
        <v>4</v>
      </c>
    </row>
    <row r="2506" spans="1:17" x14ac:dyDescent="0.35">
      <c r="A2506" s="8" t="s">
        <v>174</v>
      </c>
      <c r="B2506" s="3" t="str">
        <f>+VLOOKUP(A2506,Codigos_mercados_mayoristas[],2,0)</f>
        <v>Metropolitana</v>
      </c>
      <c r="C2506" s="12">
        <v>44158</v>
      </c>
      <c r="D2506" s="3">
        <f>+VLOOKUP(A2506,Codigos_mercados_mayoristas[],3,0)</f>
        <v>13</v>
      </c>
      <c r="E2506" s="3"/>
      <c r="F2506" s="3" t="str">
        <f>+VLOOKUP(G2506,Codigos_class_frutas[],2,0)</f>
        <v>Frutos de pepita</v>
      </c>
      <c r="G2506" s="3" t="s">
        <v>231</v>
      </c>
      <c r="H2506" s="3" t="s">
        <v>232</v>
      </c>
      <c r="I2506" s="3" t="s">
        <v>19</v>
      </c>
      <c r="J2506" s="2">
        <v>115</v>
      </c>
      <c r="K2506" s="2">
        <v>12000</v>
      </c>
      <c r="L2506" s="2">
        <v>10500</v>
      </c>
      <c r="M2506" s="2">
        <v>11413</v>
      </c>
      <c r="N2506" s="3" t="s">
        <v>261</v>
      </c>
      <c r="O2506" s="9" t="s">
        <v>118</v>
      </c>
      <c r="P2506" s="2">
        <f>+Precio_diario_frutas[[#This Row],[Precio promedio ponderado]]/Q2506</f>
        <v>760.86666666666667</v>
      </c>
      <c r="Q2506" s="2">
        <f>+VLOOKUP(Precio_diario_frutas[[#This Row],[Unidad de comercialización]],Codigos_kg[],2,0)</f>
        <v>15</v>
      </c>
    </row>
    <row r="2507" spans="1:17" x14ac:dyDescent="0.35">
      <c r="A2507" s="8" t="s">
        <v>174</v>
      </c>
      <c r="B2507" s="3" t="str">
        <f>+VLOOKUP(A2507,Codigos_mercados_mayoristas[],2,0)</f>
        <v>Metropolitana</v>
      </c>
      <c r="C2507" s="12">
        <v>44158</v>
      </c>
      <c r="D2507" s="3">
        <f>+VLOOKUP(A2507,Codigos_mercados_mayoristas[],3,0)</f>
        <v>13</v>
      </c>
      <c r="E2507" s="3"/>
      <c r="F2507" s="3" t="str">
        <f>+VLOOKUP(G2507,Codigos_class_frutas[],2,0)</f>
        <v>Frutos de pepita</v>
      </c>
      <c r="G2507" s="3" t="s">
        <v>231</v>
      </c>
      <c r="H2507" s="3" t="s">
        <v>236</v>
      </c>
      <c r="I2507" s="3" t="s">
        <v>19</v>
      </c>
      <c r="J2507" s="2">
        <v>50</v>
      </c>
      <c r="K2507" s="2">
        <v>10500</v>
      </c>
      <c r="L2507" s="2">
        <v>10500</v>
      </c>
      <c r="M2507" s="2">
        <v>10500</v>
      </c>
      <c r="N2507" s="3" t="s">
        <v>261</v>
      </c>
      <c r="O2507" s="9" t="s">
        <v>123</v>
      </c>
      <c r="P2507" s="2">
        <f>+Precio_diario_frutas[[#This Row],[Precio promedio ponderado]]/Q2507</f>
        <v>700</v>
      </c>
      <c r="Q2507" s="2">
        <f>+VLOOKUP(Precio_diario_frutas[[#This Row],[Unidad de comercialización]],Codigos_kg[],2,0)</f>
        <v>15</v>
      </c>
    </row>
    <row r="2508" spans="1:17" x14ac:dyDescent="0.35">
      <c r="A2508" s="8" t="s">
        <v>174</v>
      </c>
      <c r="B2508" s="3" t="str">
        <f>+VLOOKUP(A2508,Codigos_mercados_mayoristas[],2,0)</f>
        <v>Metropolitana</v>
      </c>
      <c r="C2508" s="12">
        <v>44158</v>
      </c>
      <c r="D2508" s="3">
        <f>+VLOOKUP(A2508,Codigos_mercados_mayoristas[],3,0)</f>
        <v>13</v>
      </c>
      <c r="E2508" s="3"/>
      <c r="F2508" s="3" t="str">
        <f>+VLOOKUP(G2508,Codigos_class_frutas[],2,0)</f>
        <v>Cítricos</v>
      </c>
      <c r="G2508" s="3" t="s">
        <v>221</v>
      </c>
      <c r="H2508" s="3" t="s">
        <v>263</v>
      </c>
      <c r="I2508" s="3" t="s">
        <v>200</v>
      </c>
      <c r="J2508" s="2">
        <v>125</v>
      </c>
      <c r="K2508" s="2">
        <v>15000</v>
      </c>
      <c r="L2508" s="2">
        <v>14000</v>
      </c>
      <c r="M2508" s="2">
        <v>14560</v>
      </c>
      <c r="N2508" s="3" t="s">
        <v>286</v>
      </c>
      <c r="O2508" s="9" t="s">
        <v>123</v>
      </c>
      <c r="P2508" s="2">
        <f>+Precio_diario_frutas[[#This Row],[Precio promedio ponderado]]/Q2508</f>
        <v>970.66666666666663</v>
      </c>
      <c r="Q2508" s="2">
        <f>+VLOOKUP(Precio_diario_frutas[[#This Row],[Unidad de comercialización]],Codigos_kg[],2,0)</f>
        <v>15</v>
      </c>
    </row>
    <row r="2509" spans="1:17" x14ac:dyDescent="0.35">
      <c r="A2509" s="8" t="s">
        <v>174</v>
      </c>
      <c r="B2509" s="3" t="str">
        <f>+VLOOKUP(A2509,Codigos_mercados_mayoristas[],2,0)</f>
        <v>Metropolitana</v>
      </c>
      <c r="C2509" s="12">
        <v>44158</v>
      </c>
      <c r="D2509" s="3">
        <f>+VLOOKUP(A2509,Codigos_mercados_mayoristas[],3,0)</f>
        <v>13</v>
      </c>
      <c r="E2509" s="3"/>
      <c r="F2509" s="3" t="str">
        <f>+VLOOKUP(G2509,Codigos_class_frutas[],2,0)</f>
        <v>Cítricos</v>
      </c>
      <c r="G2509" s="3" t="s">
        <v>221</v>
      </c>
      <c r="H2509" s="3" t="s">
        <v>263</v>
      </c>
      <c r="I2509" s="3" t="s">
        <v>19</v>
      </c>
      <c r="J2509" s="2">
        <v>190</v>
      </c>
      <c r="K2509" s="2">
        <v>12000</v>
      </c>
      <c r="L2509" s="2">
        <v>11000</v>
      </c>
      <c r="M2509" s="2">
        <v>11526</v>
      </c>
      <c r="N2509" s="3" t="s">
        <v>286</v>
      </c>
      <c r="O2509" s="9" t="s">
        <v>123</v>
      </c>
      <c r="P2509" s="2">
        <f>+Precio_diario_frutas[[#This Row],[Precio promedio ponderado]]/Q2509</f>
        <v>768.4</v>
      </c>
      <c r="Q2509" s="2">
        <f>+VLOOKUP(Precio_diario_frutas[[#This Row],[Unidad de comercialización]],Codigos_kg[],2,0)</f>
        <v>15</v>
      </c>
    </row>
    <row r="2510" spans="1:17" x14ac:dyDescent="0.35">
      <c r="A2510" s="8" t="s">
        <v>174</v>
      </c>
      <c r="B2510" s="3" t="str">
        <f>+VLOOKUP(A2510,Codigos_mercados_mayoristas[],2,0)</f>
        <v>Metropolitana</v>
      </c>
      <c r="C2510" s="12">
        <v>44158</v>
      </c>
      <c r="D2510" s="3">
        <f>+VLOOKUP(A2510,Codigos_mercados_mayoristas[],3,0)</f>
        <v>13</v>
      </c>
      <c r="E2510" s="3"/>
      <c r="F2510" s="3" t="str">
        <f>+VLOOKUP(G2510,Codigos_class_frutas[],2,0)</f>
        <v>Oleaginosos</v>
      </c>
      <c r="G2510" s="3" t="s">
        <v>225</v>
      </c>
      <c r="H2510" s="3" t="s">
        <v>288</v>
      </c>
      <c r="I2510" s="3" t="s">
        <v>19</v>
      </c>
      <c r="J2510" s="2">
        <v>55</v>
      </c>
      <c r="K2510" s="2">
        <v>3200</v>
      </c>
      <c r="L2510" s="2">
        <v>3100</v>
      </c>
      <c r="M2510" s="2">
        <v>3155</v>
      </c>
      <c r="N2510" s="3" t="s">
        <v>253</v>
      </c>
      <c r="O2510" s="9" t="s">
        <v>63</v>
      </c>
      <c r="P2510" s="2">
        <f>+Precio_diario_frutas[[#This Row],[Precio promedio ponderado]]/Q2510</f>
        <v>3155</v>
      </c>
      <c r="Q2510" s="2">
        <f>+VLOOKUP(Precio_diario_frutas[[#This Row],[Unidad de comercialización]],Codigos_kg[],2,0)</f>
        <v>1</v>
      </c>
    </row>
    <row r="2511" spans="1:17" x14ac:dyDescent="0.35">
      <c r="A2511" s="8" t="s">
        <v>174</v>
      </c>
      <c r="B2511" s="3" t="str">
        <f>+VLOOKUP(A2511,Codigos_mercados_mayoristas[],2,0)</f>
        <v>Metropolitana</v>
      </c>
      <c r="C2511" s="12">
        <v>44158</v>
      </c>
      <c r="D2511" s="3">
        <f>+VLOOKUP(A2511,Codigos_mercados_mayoristas[],3,0)</f>
        <v>13</v>
      </c>
      <c r="E2511" s="3"/>
      <c r="F2511" s="3" t="str">
        <f>+VLOOKUP(G2511,Codigos_class_frutas[],2,0)</f>
        <v>Oleaginosos</v>
      </c>
      <c r="G2511" s="3" t="s">
        <v>225</v>
      </c>
      <c r="H2511" s="3" t="s">
        <v>288</v>
      </c>
      <c r="I2511" s="3" t="s">
        <v>13</v>
      </c>
      <c r="J2511" s="2">
        <v>135</v>
      </c>
      <c r="K2511" s="2">
        <v>2900</v>
      </c>
      <c r="L2511" s="2">
        <v>2800</v>
      </c>
      <c r="M2511" s="2">
        <v>2852</v>
      </c>
      <c r="N2511" s="3" t="s">
        <v>253</v>
      </c>
      <c r="O2511" s="9" t="s">
        <v>63</v>
      </c>
      <c r="P2511" s="2">
        <f>+Precio_diario_frutas[[#This Row],[Precio promedio ponderado]]/Q2511</f>
        <v>2852</v>
      </c>
      <c r="Q2511" s="2">
        <f>+VLOOKUP(Precio_diario_frutas[[#This Row],[Unidad de comercialización]],Codigos_kg[],2,0)</f>
        <v>1</v>
      </c>
    </row>
    <row r="2512" spans="1:17" x14ac:dyDescent="0.35">
      <c r="A2512" s="8" t="s">
        <v>174</v>
      </c>
      <c r="B2512" s="3" t="str">
        <f>+VLOOKUP(A2512,Codigos_mercados_mayoristas[],2,0)</f>
        <v>Metropolitana</v>
      </c>
      <c r="C2512" s="12">
        <v>44158</v>
      </c>
      <c r="D2512" s="3">
        <f>+VLOOKUP(A2512,Codigos_mercados_mayoristas[],3,0)</f>
        <v>13</v>
      </c>
      <c r="E2512" s="3"/>
      <c r="F2512" s="3" t="str">
        <f>+VLOOKUP(G2512,Codigos_class_frutas[],2,0)</f>
        <v>Oleaginosos</v>
      </c>
      <c r="G2512" s="3" t="s">
        <v>225</v>
      </c>
      <c r="H2512" s="3" t="s">
        <v>226</v>
      </c>
      <c r="I2512" s="3" t="s">
        <v>200</v>
      </c>
      <c r="J2512" s="2">
        <v>155</v>
      </c>
      <c r="K2512" s="2">
        <v>3600</v>
      </c>
      <c r="L2512" s="2">
        <v>3500</v>
      </c>
      <c r="M2512" s="2">
        <v>3555</v>
      </c>
      <c r="N2512" s="3" t="s">
        <v>253</v>
      </c>
      <c r="O2512" s="9" t="s">
        <v>63</v>
      </c>
      <c r="P2512" s="2">
        <f>+Precio_diario_frutas[[#This Row],[Precio promedio ponderado]]/Q2512</f>
        <v>3555</v>
      </c>
      <c r="Q2512" s="2">
        <f>+VLOOKUP(Precio_diario_frutas[[#This Row],[Unidad de comercialización]],Codigos_kg[],2,0)</f>
        <v>1</v>
      </c>
    </row>
    <row r="2513" spans="1:17" x14ac:dyDescent="0.35">
      <c r="A2513" s="8" t="s">
        <v>174</v>
      </c>
      <c r="B2513" s="3" t="str">
        <f>+VLOOKUP(A2513,Codigos_mercados_mayoristas[],2,0)</f>
        <v>Metropolitana</v>
      </c>
      <c r="C2513" s="12">
        <v>44158</v>
      </c>
      <c r="D2513" s="3">
        <f>+VLOOKUP(A2513,Codigos_mercados_mayoristas[],3,0)</f>
        <v>13</v>
      </c>
      <c r="E2513" s="3"/>
      <c r="F2513" s="3" t="str">
        <f>+VLOOKUP(G2513,Codigos_class_frutas[],2,0)</f>
        <v>Oleaginosos</v>
      </c>
      <c r="G2513" s="3" t="s">
        <v>225</v>
      </c>
      <c r="H2513" s="3" t="s">
        <v>226</v>
      </c>
      <c r="I2513" s="3" t="s">
        <v>235</v>
      </c>
      <c r="J2513" s="2">
        <v>40</v>
      </c>
      <c r="K2513" s="2">
        <v>3700</v>
      </c>
      <c r="L2513" s="2">
        <v>3700</v>
      </c>
      <c r="M2513" s="2">
        <v>3700</v>
      </c>
      <c r="N2513" s="3" t="s">
        <v>253</v>
      </c>
      <c r="O2513" s="9" t="s">
        <v>63</v>
      </c>
      <c r="P2513" s="2">
        <f>+Precio_diario_frutas[[#This Row],[Precio promedio ponderado]]/Q2513</f>
        <v>3700</v>
      </c>
      <c r="Q2513" s="2">
        <f>+VLOOKUP(Precio_diario_frutas[[#This Row],[Unidad de comercialización]],Codigos_kg[],2,0)</f>
        <v>1</v>
      </c>
    </row>
    <row r="2514" spans="1:17" x14ac:dyDescent="0.35">
      <c r="A2514" s="8" t="s">
        <v>174</v>
      </c>
      <c r="B2514" s="3" t="str">
        <f>+VLOOKUP(A2514,Codigos_mercados_mayoristas[],2,0)</f>
        <v>Metropolitana</v>
      </c>
      <c r="C2514" s="12">
        <v>44158</v>
      </c>
      <c r="D2514" s="3">
        <f>+VLOOKUP(A2514,Codigos_mercados_mayoristas[],3,0)</f>
        <v>13</v>
      </c>
      <c r="E2514" s="3"/>
      <c r="F2514" s="3" t="str">
        <f>+VLOOKUP(G2514,Codigos_class_frutas[],2,0)</f>
        <v>Oleaginosos</v>
      </c>
      <c r="G2514" s="3" t="s">
        <v>225</v>
      </c>
      <c r="H2514" s="3" t="s">
        <v>226</v>
      </c>
      <c r="I2514" s="3" t="s">
        <v>19</v>
      </c>
      <c r="J2514" s="2">
        <v>115</v>
      </c>
      <c r="K2514" s="2">
        <v>3400</v>
      </c>
      <c r="L2514" s="2">
        <v>3300</v>
      </c>
      <c r="M2514" s="2">
        <v>3352</v>
      </c>
      <c r="N2514" s="3" t="s">
        <v>253</v>
      </c>
      <c r="O2514" s="9" t="s">
        <v>63</v>
      </c>
      <c r="P2514" s="2">
        <f>+Precio_diario_frutas[[#This Row],[Precio promedio ponderado]]/Q2514</f>
        <v>3352</v>
      </c>
      <c r="Q2514" s="2">
        <f>+VLOOKUP(Precio_diario_frutas[[#This Row],[Unidad de comercialización]],Codigos_kg[],2,0)</f>
        <v>1</v>
      </c>
    </row>
    <row r="2515" spans="1:17" x14ac:dyDescent="0.35">
      <c r="A2515" s="8" t="s">
        <v>174</v>
      </c>
      <c r="B2515" s="3" t="str">
        <f>+VLOOKUP(A2515,Codigos_mercados_mayoristas[],2,0)</f>
        <v>Metropolitana</v>
      </c>
      <c r="C2515" s="12">
        <v>44158</v>
      </c>
      <c r="D2515" s="3">
        <f>+VLOOKUP(A2515,Codigos_mercados_mayoristas[],3,0)</f>
        <v>13</v>
      </c>
      <c r="E2515" s="3"/>
      <c r="F2515" s="3" t="str">
        <f>+VLOOKUP(G2515,Codigos_class_frutas[],2,0)</f>
        <v>Oleaginosos</v>
      </c>
      <c r="G2515" s="3" t="s">
        <v>225</v>
      </c>
      <c r="H2515" s="3" t="s">
        <v>226</v>
      </c>
      <c r="I2515" s="3" t="s">
        <v>13</v>
      </c>
      <c r="J2515" s="2">
        <v>115</v>
      </c>
      <c r="K2515" s="2">
        <v>3100</v>
      </c>
      <c r="L2515" s="2">
        <v>3000</v>
      </c>
      <c r="M2515" s="2">
        <v>3039</v>
      </c>
      <c r="N2515" s="3" t="s">
        <v>253</v>
      </c>
      <c r="O2515" s="9" t="s">
        <v>63</v>
      </c>
      <c r="P2515" s="2">
        <f>+Precio_diario_frutas[[#This Row],[Precio promedio ponderado]]/Q2515</f>
        <v>3039</v>
      </c>
      <c r="Q2515" s="2">
        <f>+VLOOKUP(Precio_diario_frutas[[#This Row],[Unidad de comercialización]],Codigos_kg[],2,0)</f>
        <v>1</v>
      </c>
    </row>
    <row r="2516" spans="1:17" x14ac:dyDescent="0.35">
      <c r="A2516" s="8" t="s">
        <v>174</v>
      </c>
      <c r="B2516" s="3" t="str">
        <f>+VLOOKUP(A2516,Codigos_mercados_mayoristas[],2,0)</f>
        <v>Metropolitana</v>
      </c>
      <c r="C2516" s="12">
        <v>44158</v>
      </c>
      <c r="D2516" s="3">
        <f>+VLOOKUP(A2516,Codigos_mercados_mayoristas[],3,0)</f>
        <v>13</v>
      </c>
      <c r="E2516" s="3"/>
      <c r="F2516" s="3" t="str">
        <f>+VLOOKUP(G2516,Codigos_class_frutas[],2,0)</f>
        <v>Oleaginosos</v>
      </c>
      <c r="G2516" s="3" t="s">
        <v>225</v>
      </c>
      <c r="H2516" s="3" t="s">
        <v>226</v>
      </c>
      <c r="I2516" s="3" t="s">
        <v>16</v>
      </c>
      <c r="J2516" s="2">
        <v>170</v>
      </c>
      <c r="K2516" s="2">
        <v>2800</v>
      </c>
      <c r="L2516" s="2">
        <v>2700</v>
      </c>
      <c r="M2516" s="2">
        <v>2753</v>
      </c>
      <c r="N2516" s="3" t="s">
        <v>253</v>
      </c>
      <c r="O2516" s="9" t="s">
        <v>63</v>
      </c>
      <c r="P2516" s="2">
        <f>+Precio_diario_frutas[[#This Row],[Precio promedio ponderado]]/Q2516</f>
        <v>2753</v>
      </c>
      <c r="Q2516" s="2">
        <f>+VLOOKUP(Precio_diario_frutas[[#This Row],[Unidad de comercialización]],Codigos_kg[],2,0)</f>
        <v>1</v>
      </c>
    </row>
    <row r="2517" spans="1:17" x14ac:dyDescent="0.35">
      <c r="A2517" s="8" t="s">
        <v>174</v>
      </c>
      <c r="B2517" s="3" t="str">
        <f>+VLOOKUP(A2517,Codigos_mercados_mayoristas[],2,0)</f>
        <v>Metropolitana</v>
      </c>
      <c r="C2517" s="12">
        <v>44158</v>
      </c>
      <c r="D2517" s="3">
        <f>+VLOOKUP(A2517,Codigos_mercados_mayoristas[],3,0)</f>
        <v>13</v>
      </c>
      <c r="E2517" s="3"/>
      <c r="F2517" s="3" t="str">
        <f>+VLOOKUP(G2517,Codigos_class_frutas[],2,0)</f>
        <v>Frutos de pepita</v>
      </c>
      <c r="G2517" s="3" t="s">
        <v>242</v>
      </c>
      <c r="H2517" s="3" t="s">
        <v>243</v>
      </c>
      <c r="I2517" s="3" t="s">
        <v>19</v>
      </c>
      <c r="J2517" s="2">
        <v>85</v>
      </c>
      <c r="K2517" s="2">
        <v>11500</v>
      </c>
      <c r="L2517" s="2">
        <v>11000</v>
      </c>
      <c r="M2517" s="2">
        <v>11235</v>
      </c>
      <c r="N2517" s="3" t="s">
        <v>286</v>
      </c>
      <c r="O2517" s="9" t="s">
        <v>118</v>
      </c>
      <c r="P2517" s="2">
        <f>+Precio_diario_frutas[[#This Row],[Precio promedio ponderado]]/Q2517</f>
        <v>749</v>
      </c>
      <c r="Q2517" s="2">
        <f>+VLOOKUP(Precio_diario_frutas[[#This Row],[Unidad de comercialización]],Codigos_kg[],2,0)</f>
        <v>15</v>
      </c>
    </row>
    <row r="2518" spans="1:17" x14ac:dyDescent="0.35">
      <c r="A2518" s="8" t="s">
        <v>174</v>
      </c>
      <c r="B2518" s="3" t="str">
        <f>+VLOOKUP(A2518,Codigos_mercados_mayoristas[],2,0)</f>
        <v>Metropolitana</v>
      </c>
      <c r="C2518" s="12">
        <v>44158</v>
      </c>
      <c r="D2518" s="3">
        <f>+VLOOKUP(A2518,Codigos_mercados_mayoristas[],3,0)</f>
        <v>13</v>
      </c>
      <c r="E2518" s="3"/>
      <c r="F2518" s="3" t="str">
        <f>+VLOOKUP(G2518,Codigos_class_frutas[],2,0)</f>
        <v>Tropicales y subtropicales</v>
      </c>
      <c r="G2518" s="3" t="s">
        <v>198</v>
      </c>
      <c r="H2518" s="3" t="s">
        <v>246</v>
      </c>
      <c r="I2518" s="3" t="s">
        <v>19</v>
      </c>
      <c r="J2518" s="2">
        <v>25</v>
      </c>
      <c r="K2518" s="2">
        <v>22000</v>
      </c>
      <c r="L2518" s="2">
        <v>22000</v>
      </c>
      <c r="M2518" s="2">
        <v>22000</v>
      </c>
      <c r="N2518" s="3" t="s">
        <v>25</v>
      </c>
      <c r="O2518" s="9" t="s">
        <v>206</v>
      </c>
      <c r="P2518" s="2">
        <f>+Precio_diario_frutas[[#This Row],[Precio promedio ponderado]]/Q2518</f>
        <v>1833.3333333333333</v>
      </c>
      <c r="Q2518" s="2">
        <f>+VLOOKUP(Precio_diario_frutas[[#This Row],[Unidad de comercialización]],Codigos_kg[],2,0)</f>
        <v>12</v>
      </c>
    </row>
    <row r="2519" spans="1:17" x14ac:dyDescent="0.35">
      <c r="A2519" s="8" t="s">
        <v>174</v>
      </c>
      <c r="B2519" s="3" t="str">
        <f>+VLOOKUP(A2519,Codigos_mercados_mayoristas[],2,0)</f>
        <v>Metropolitana</v>
      </c>
      <c r="C2519" s="12">
        <v>44158</v>
      </c>
      <c r="D2519" s="3">
        <f>+VLOOKUP(A2519,Codigos_mercados_mayoristas[],3,0)</f>
        <v>13</v>
      </c>
      <c r="E2519" s="3"/>
      <c r="F2519" s="3" t="str">
        <f>+VLOOKUP(G2519,Codigos_class_frutas[],2,0)</f>
        <v>Tropicales y subtropicales</v>
      </c>
      <c r="G2519" s="3" t="s">
        <v>198</v>
      </c>
      <c r="H2519" s="3" t="s">
        <v>246</v>
      </c>
      <c r="I2519" s="3" t="s">
        <v>13</v>
      </c>
      <c r="J2519" s="2">
        <v>45</v>
      </c>
      <c r="K2519" s="2">
        <v>13000</v>
      </c>
      <c r="L2519" s="2">
        <v>13000</v>
      </c>
      <c r="M2519" s="2">
        <v>13000</v>
      </c>
      <c r="N2519" s="3" t="s">
        <v>786</v>
      </c>
      <c r="O2519" s="9" t="s">
        <v>206</v>
      </c>
      <c r="P2519" s="2">
        <f>+Precio_diario_frutas[[#This Row],[Precio promedio ponderado]]/Q2519</f>
        <v>1857.1428571428571</v>
      </c>
      <c r="Q2519" s="2">
        <f>+VLOOKUP(Precio_diario_frutas[[#This Row],[Unidad de comercialización]],Codigos_kg[],2,0)</f>
        <v>7</v>
      </c>
    </row>
    <row r="2520" spans="1:17" x14ac:dyDescent="0.35">
      <c r="A2520" s="8" t="s">
        <v>174</v>
      </c>
      <c r="B2520" s="3" t="str">
        <f>+VLOOKUP(A2520,Codigos_mercados_mayoristas[],2,0)</f>
        <v>Metropolitana</v>
      </c>
      <c r="C2520" s="12">
        <v>44158</v>
      </c>
      <c r="D2520" s="3">
        <f>+VLOOKUP(A2520,Codigos_mercados_mayoristas[],3,0)</f>
        <v>13</v>
      </c>
      <c r="E2520" s="3"/>
      <c r="F2520" s="3" t="str">
        <f>+VLOOKUP(G2520,Codigos_class_frutas[],2,0)</f>
        <v>Tropicales y subtropicales</v>
      </c>
      <c r="G2520" s="3" t="s">
        <v>204</v>
      </c>
      <c r="H2520" s="3" t="s">
        <v>254</v>
      </c>
      <c r="I2520" s="3" t="s">
        <v>19</v>
      </c>
      <c r="J2520" s="2">
        <v>55</v>
      </c>
      <c r="K2520" s="2">
        <v>20000</v>
      </c>
      <c r="L2520" s="2">
        <v>19000</v>
      </c>
      <c r="M2520" s="2">
        <v>19545</v>
      </c>
      <c r="N2520" s="3" t="s">
        <v>147</v>
      </c>
      <c r="O2520" s="9" t="s">
        <v>206</v>
      </c>
      <c r="P2520" s="2">
        <f>+Precio_diario_frutas[[#This Row],[Precio promedio ponderado]]/Q2520</f>
        <v>977.25</v>
      </c>
      <c r="Q2520" s="2">
        <f>+VLOOKUP(Precio_diario_frutas[[#This Row],[Unidad de comercialización]],Codigos_kg[],2,0)</f>
        <v>20</v>
      </c>
    </row>
    <row r="2521" spans="1:17" x14ac:dyDescent="0.35">
      <c r="A2521" s="8" t="s">
        <v>174</v>
      </c>
      <c r="B2521" s="11" t="str">
        <f>+VLOOKUP(A2521,Codigos_mercados_mayoristas[],2,0)</f>
        <v>Metropolitana</v>
      </c>
      <c r="C2521" s="12">
        <v>44158</v>
      </c>
      <c r="D2521" s="11">
        <f>+VLOOKUP(A2521,Codigos_mercados_mayoristas[],3,0)</f>
        <v>13</v>
      </c>
      <c r="E2521" s="11"/>
      <c r="F2521" s="11" t="str">
        <f>+VLOOKUP(G2521,Codigos_class_frutas[],2,0)</f>
        <v>Tropicales y subtropicales</v>
      </c>
      <c r="G2521" s="11" t="s">
        <v>204</v>
      </c>
      <c r="H2521" s="11" t="s">
        <v>12</v>
      </c>
      <c r="I2521" s="11" t="s">
        <v>255</v>
      </c>
      <c r="J2521" s="13">
        <v>1240</v>
      </c>
      <c r="K2521" s="13">
        <v>17000</v>
      </c>
      <c r="L2521" s="13">
        <v>16500</v>
      </c>
      <c r="M2521" s="13">
        <v>16919</v>
      </c>
      <c r="N2521" s="11" t="s">
        <v>147</v>
      </c>
      <c r="O2521" s="14" t="s">
        <v>206</v>
      </c>
      <c r="P2521" s="13">
        <f>+Precio_diario_frutas[[#This Row],[Precio promedio ponderado]]/Q2521</f>
        <v>845.95</v>
      </c>
      <c r="Q2521" s="13">
        <f>+VLOOKUP(Precio_diario_frutas[[#This Row],[Unidad de comercialización]],Codigos_kg[],2,0)</f>
        <v>20</v>
      </c>
    </row>
    <row r="2522" spans="1:17" x14ac:dyDescent="0.35">
      <c r="A2522" s="10" t="s">
        <v>134</v>
      </c>
      <c r="B2522" s="11" t="str">
        <f>+VLOOKUP(A2522,Codigos_mercados_mayoristas[],2,0)</f>
        <v>Maule</v>
      </c>
      <c r="C2522" s="12">
        <v>44158</v>
      </c>
      <c r="D2522" s="11">
        <f>+VLOOKUP(A2522,Codigos_mercados_mayoristas[],3,0)</f>
        <v>7</v>
      </c>
      <c r="E2522" s="11"/>
      <c r="F2522" s="11" t="str">
        <f>+VLOOKUP(G2522,Codigos_class_frutas[],2,0)</f>
        <v>Frutos de hueso (carozo)</v>
      </c>
      <c r="G2522" s="11" t="s">
        <v>281</v>
      </c>
      <c r="H2522" s="11" t="s">
        <v>282</v>
      </c>
      <c r="I2522" s="11" t="s">
        <v>19</v>
      </c>
      <c r="J2522" s="13">
        <v>120</v>
      </c>
      <c r="K2522" s="13">
        <v>15000</v>
      </c>
      <c r="L2522" s="13">
        <v>15000</v>
      </c>
      <c r="M2522" s="13">
        <v>15000</v>
      </c>
      <c r="N2522" s="11" t="s">
        <v>37</v>
      </c>
      <c r="O2522" s="14" t="s">
        <v>252</v>
      </c>
      <c r="P2522" s="13">
        <f>+Precio_diario_frutas[[#This Row],[Precio promedio ponderado]]/Q2522</f>
        <v>1500</v>
      </c>
      <c r="Q2522" s="13">
        <f>+VLOOKUP(Precio_diario_frutas[[#This Row],[Unidad de comercialización]],Codigos_kg[],2,0)</f>
        <v>10</v>
      </c>
    </row>
    <row r="2523" spans="1:17" x14ac:dyDescent="0.35">
      <c r="A2523" s="10" t="s">
        <v>134</v>
      </c>
      <c r="B2523" s="3" t="str">
        <f>+VLOOKUP(A2523,Codigos_mercados_mayoristas[],2,0)</f>
        <v>Maule</v>
      </c>
      <c r="C2523" s="12">
        <v>44158</v>
      </c>
      <c r="D2523" s="3">
        <f>+VLOOKUP(A2523,Codigos_mercados_mayoristas[],3,0)</f>
        <v>7</v>
      </c>
      <c r="E2523" s="3"/>
      <c r="F2523" s="3" t="str">
        <f>+VLOOKUP(G2523,Codigos_class_frutas[],2,0)</f>
        <v>Frutos de hueso (carozo)</v>
      </c>
      <c r="G2523" s="3" t="s">
        <v>281</v>
      </c>
      <c r="H2523" s="3" t="s">
        <v>693</v>
      </c>
      <c r="I2523" s="3" t="s">
        <v>19</v>
      </c>
      <c r="J2523" s="2">
        <v>100</v>
      </c>
      <c r="K2523" s="2">
        <v>16000</v>
      </c>
      <c r="L2523" s="2">
        <v>16000</v>
      </c>
      <c r="M2523" s="2">
        <v>16000</v>
      </c>
      <c r="N2523" s="3" t="s">
        <v>37</v>
      </c>
      <c r="O2523" s="9" t="s">
        <v>252</v>
      </c>
      <c r="P2523" s="2">
        <f>+Precio_diario_frutas[[#This Row],[Precio promedio ponderado]]/Q2523</f>
        <v>1600</v>
      </c>
      <c r="Q2523" s="2">
        <f>+VLOOKUP(Precio_diario_frutas[[#This Row],[Unidad de comercialización]],Codigos_kg[],2,0)</f>
        <v>10</v>
      </c>
    </row>
    <row r="2524" spans="1:17" x14ac:dyDescent="0.35">
      <c r="A2524" s="10" t="s">
        <v>134</v>
      </c>
      <c r="B2524" s="3" t="str">
        <f>+VLOOKUP(A2524,Codigos_mercados_mayoristas[],2,0)</f>
        <v>Maule</v>
      </c>
      <c r="C2524" s="12">
        <v>44158</v>
      </c>
      <c r="D2524" s="3">
        <f>+VLOOKUP(A2524,Codigos_mercados_mayoristas[],3,0)</f>
        <v>7</v>
      </c>
      <c r="E2524" s="3"/>
      <c r="F2524" s="3" t="str">
        <f>+VLOOKUP(G2524,Codigos_class_frutas[],2,0)</f>
        <v>Frutos de hueso (carozo)</v>
      </c>
      <c r="G2524" s="3" t="s">
        <v>281</v>
      </c>
      <c r="H2524" s="3" t="s">
        <v>693</v>
      </c>
      <c r="I2524" s="3" t="s">
        <v>13</v>
      </c>
      <c r="J2524" s="2">
        <v>80</v>
      </c>
      <c r="K2524" s="2">
        <v>13000</v>
      </c>
      <c r="L2524" s="2">
        <v>13000</v>
      </c>
      <c r="M2524" s="2">
        <v>13000</v>
      </c>
      <c r="N2524" s="3" t="s">
        <v>37</v>
      </c>
      <c r="O2524" s="9" t="s">
        <v>252</v>
      </c>
      <c r="P2524" s="2">
        <f>+Precio_diario_frutas[[#This Row],[Precio promedio ponderado]]/Q2524</f>
        <v>1300</v>
      </c>
      <c r="Q2524" s="2">
        <f>+VLOOKUP(Precio_diario_frutas[[#This Row],[Unidad de comercialización]],Codigos_kg[],2,0)</f>
        <v>10</v>
      </c>
    </row>
    <row r="2525" spans="1:17" x14ac:dyDescent="0.35">
      <c r="A2525" s="10" t="s">
        <v>134</v>
      </c>
      <c r="B2525" s="3" t="str">
        <f>+VLOOKUP(A2525,Codigos_mercados_mayoristas[],2,0)</f>
        <v>Maule</v>
      </c>
      <c r="C2525" s="12">
        <v>44158</v>
      </c>
      <c r="D2525" s="3">
        <f>+VLOOKUP(A2525,Codigos_mercados_mayoristas[],3,0)</f>
        <v>7</v>
      </c>
      <c r="E2525" s="3"/>
      <c r="F2525" s="3" t="str">
        <f>+VLOOKUP(G2525,Codigos_class_frutas[],2,0)</f>
        <v>Otros</v>
      </c>
      <c r="G2525" s="3" t="s">
        <v>209</v>
      </c>
      <c r="H2525" s="3" t="s">
        <v>210</v>
      </c>
      <c r="I2525" s="3" t="s">
        <v>19</v>
      </c>
      <c r="J2525" s="2">
        <v>200</v>
      </c>
      <c r="K2525" s="2">
        <v>17000</v>
      </c>
      <c r="L2525" s="2">
        <v>17000</v>
      </c>
      <c r="M2525" s="2">
        <v>17000</v>
      </c>
      <c r="N2525" s="3" t="s">
        <v>220</v>
      </c>
      <c r="O2525" s="9" t="s">
        <v>45</v>
      </c>
      <c r="P2525" s="2">
        <f>+Precio_diario_frutas[[#This Row],[Precio promedio ponderado]]/Q2525</f>
        <v>1700</v>
      </c>
      <c r="Q2525" s="2">
        <f>+VLOOKUP(Precio_diario_frutas[[#This Row],[Unidad de comercialización]],Codigos_kg[],2,0)</f>
        <v>10</v>
      </c>
    </row>
    <row r="2526" spans="1:17" x14ac:dyDescent="0.35">
      <c r="A2526" s="10" t="s">
        <v>134</v>
      </c>
      <c r="B2526" s="3" t="str">
        <f>+VLOOKUP(A2526,Codigos_mercados_mayoristas[],2,0)</f>
        <v>Maule</v>
      </c>
      <c r="C2526" s="12">
        <v>44158</v>
      </c>
      <c r="D2526" s="3">
        <f>+VLOOKUP(A2526,Codigos_mercados_mayoristas[],3,0)</f>
        <v>7</v>
      </c>
      <c r="E2526" s="3"/>
      <c r="F2526" s="3" t="str">
        <f>+VLOOKUP(G2526,Codigos_class_frutas[],2,0)</f>
        <v>Frutos de hueso (carozo)</v>
      </c>
      <c r="G2526" s="3" t="s">
        <v>669</v>
      </c>
      <c r="H2526" s="3" t="s">
        <v>762</v>
      </c>
      <c r="I2526" s="3" t="s">
        <v>19</v>
      </c>
      <c r="J2526" s="2">
        <v>200</v>
      </c>
      <c r="K2526" s="2">
        <v>15000</v>
      </c>
      <c r="L2526" s="2">
        <v>15000</v>
      </c>
      <c r="M2526" s="2">
        <v>15000</v>
      </c>
      <c r="N2526" s="3" t="s">
        <v>37</v>
      </c>
      <c r="O2526" s="9" t="s">
        <v>45</v>
      </c>
      <c r="P2526" s="2">
        <f>+Precio_diario_frutas[[#This Row],[Precio promedio ponderado]]/Q2526</f>
        <v>1500</v>
      </c>
      <c r="Q2526" s="2">
        <f>+VLOOKUP(Precio_diario_frutas[[#This Row],[Unidad de comercialización]],Codigos_kg[],2,0)</f>
        <v>10</v>
      </c>
    </row>
    <row r="2527" spans="1:17" x14ac:dyDescent="0.35">
      <c r="A2527" s="10" t="s">
        <v>134</v>
      </c>
      <c r="B2527" s="3" t="str">
        <f>+VLOOKUP(A2527,Codigos_mercados_mayoristas[],2,0)</f>
        <v>Maule</v>
      </c>
      <c r="C2527" s="12">
        <v>44158</v>
      </c>
      <c r="D2527" s="3">
        <f>+VLOOKUP(A2527,Codigos_mercados_mayoristas[],3,0)</f>
        <v>7</v>
      </c>
      <c r="E2527" s="3"/>
      <c r="F2527" s="3" t="str">
        <f>+VLOOKUP(G2527,Codigos_class_frutas[],2,0)</f>
        <v>Berries</v>
      </c>
      <c r="G2527" s="3" t="s">
        <v>212</v>
      </c>
      <c r="H2527" s="3" t="s">
        <v>12</v>
      </c>
      <c r="I2527" s="3" t="s">
        <v>200</v>
      </c>
      <c r="J2527" s="2">
        <v>800</v>
      </c>
      <c r="K2527" s="2">
        <v>9000</v>
      </c>
      <c r="L2527" s="2">
        <v>8500</v>
      </c>
      <c r="M2527" s="2">
        <v>8875</v>
      </c>
      <c r="N2527" s="3" t="s">
        <v>213</v>
      </c>
      <c r="O2527" s="9" t="s">
        <v>155</v>
      </c>
      <c r="P2527" s="2">
        <f>+Precio_diario_frutas[[#This Row],[Precio promedio ponderado]]/Q2527</f>
        <v>1267.8571428571429</v>
      </c>
      <c r="Q2527" s="2">
        <f>+VLOOKUP(Precio_diario_frutas[[#This Row],[Unidad de comercialización]],Codigos_kg[],2,0)</f>
        <v>7</v>
      </c>
    </row>
    <row r="2528" spans="1:17" x14ac:dyDescent="0.35">
      <c r="A2528" s="10" t="s">
        <v>134</v>
      </c>
      <c r="B2528" s="3" t="str">
        <f>+VLOOKUP(A2528,Codigos_mercados_mayoristas[],2,0)</f>
        <v>Maule</v>
      </c>
      <c r="C2528" s="12">
        <v>44158</v>
      </c>
      <c r="D2528" s="3">
        <f>+VLOOKUP(A2528,Codigos_mercados_mayoristas[],3,0)</f>
        <v>7</v>
      </c>
      <c r="E2528" s="3"/>
      <c r="F2528" s="3" t="str">
        <f>+VLOOKUP(G2528,Codigos_class_frutas[],2,0)</f>
        <v>Berries</v>
      </c>
      <c r="G2528" s="3" t="s">
        <v>212</v>
      </c>
      <c r="H2528" s="3" t="s">
        <v>12</v>
      </c>
      <c r="I2528" s="3" t="s">
        <v>13</v>
      </c>
      <c r="J2528" s="2">
        <v>300</v>
      </c>
      <c r="K2528" s="2">
        <v>6500</v>
      </c>
      <c r="L2528" s="2">
        <v>6500</v>
      </c>
      <c r="M2528" s="2">
        <v>6500</v>
      </c>
      <c r="N2528" s="3" t="s">
        <v>213</v>
      </c>
      <c r="O2528" s="9" t="s">
        <v>155</v>
      </c>
      <c r="P2528" s="2">
        <f>+Precio_diario_frutas[[#This Row],[Precio promedio ponderado]]/Q2528</f>
        <v>928.57142857142856</v>
      </c>
      <c r="Q2528" s="2">
        <f>+VLOOKUP(Precio_diario_frutas[[#This Row],[Unidad de comercialización]],Codigos_kg[],2,0)</f>
        <v>7</v>
      </c>
    </row>
    <row r="2529" spans="1:17" x14ac:dyDescent="0.35">
      <c r="A2529" s="10" t="s">
        <v>134</v>
      </c>
      <c r="B2529" s="3" t="str">
        <f>+VLOOKUP(A2529,Codigos_mercados_mayoristas[],2,0)</f>
        <v>Maule</v>
      </c>
      <c r="C2529" s="12">
        <v>44158</v>
      </c>
      <c r="D2529" s="3">
        <f>+VLOOKUP(A2529,Codigos_mercados_mayoristas[],3,0)</f>
        <v>7</v>
      </c>
      <c r="E2529" s="3"/>
      <c r="F2529" s="3" t="str">
        <f>+VLOOKUP(G2529,Codigos_class_frutas[],2,0)</f>
        <v>Cítricos</v>
      </c>
      <c r="G2529" s="3" t="s">
        <v>214</v>
      </c>
      <c r="H2529" s="3" t="s">
        <v>12</v>
      </c>
      <c r="I2529" s="3" t="s">
        <v>271</v>
      </c>
      <c r="J2529" s="2">
        <v>500</v>
      </c>
      <c r="K2529" s="2">
        <v>8000</v>
      </c>
      <c r="L2529" s="2">
        <v>7500</v>
      </c>
      <c r="M2529" s="2">
        <v>7900</v>
      </c>
      <c r="N2529" s="3" t="s">
        <v>259</v>
      </c>
      <c r="O2529" s="9" t="s">
        <v>123</v>
      </c>
      <c r="P2529" s="2">
        <f>+Precio_diario_frutas[[#This Row],[Precio promedio ponderado]]/Q2529</f>
        <v>564.28571428571433</v>
      </c>
      <c r="Q2529" s="2">
        <f>+VLOOKUP(Precio_diario_frutas[[#This Row],[Unidad de comercialización]],Codigos_kg[],2,0)</f>
        <v>14</v>
      </c>
    </row>
    <row r="2530" spans="1:17" x14ac:dyDescent="0.35">
      <c r="A2530" s="10" t="s">
        <v>134</v>
      </c>
      <c r="B2530" s="3" t="str">
        <f>+VLOOKUP(A2530,Codigos_mercados_mayoristas[],2,0)</f>
        <v>Maule</v>
      </c>
      <c r="C2530" s="12">
        <v>44158</v>
      </c>
      <c r="D2530" s="3">
        <f>+VLOOKUP(A2530,Codigos_mercados_mayoristas[],3,0)</f>
        <v>7</v>
      </c>
      <c r="E2530" s="3"/>
      <c r="F2530" s="3" t="str">
        <f>+VLOOKUP(G2530,Codigos_class_frutas[],2,0)</f>
        <v>Cítricos</v>
      </c>
      <c r="G2530" s="3" t="s">
        <v>214</v>
      </c>
      <c r="H2530" s="3" t="s">
        <v>12</v>
      </c>
      <c r="I2530" s="3" t="s">
        <v>271</v>
      </c>
      <c r="J2530" s="2">
        <v>300</v>
      </c>
      <c r="K2530" s="2">
        <v>9000</v>
      </c>
      <c r="L2530" s="2">
        <v>9000</v>
      </c>
      <c r="M2530" s="2">
        <v>9000</v>
      </c>
      <c r="N2530" s="3" t="s">
        <v>122</v>
      </c>
      <c r="O2530" s="9" t="s">
        <v>45</v>
      </c>
      <c r="P2530" s="2">
        <f>+Precio_diario_frutas[[#This Row],[Precio promedio ponderado]]/Q2530</f>
        <v>562.5</v>
      </c>
      <c r="Q2530" s="2">
        <f>+VLOOKUP(Precio_diario_frutas[[#This Row],[Unidad de comercialización]],Codigos_kg[],2,0)</f>
        <v>16</v>
      </c>
    </row>
    <row r="2531" spans="1:17" x14ac:dyDescent="0.35">
      <c r="A2531" s="10" t="s">
        <v>134</v>
      </c>
      <c r="B2531" s="3" t="str">
        <f>+VLOOKUP(A2531,Codigos_mercados_mayoristas[],2,0)</f>
        <v>Maule</v>
      </c>
      <c r="C2531" s="12">
        <v>44158</v>
      </c>
      <c r="D2531" s="3">
        <f>+VLOOKUP(A2531,Codigos_mercados_mayoristas[],3,0)</f>
        <v>7</v>
      </c>
      <c r="E2531" s="3"/>
      <c r="F2531" s="3" t="str">
        <f>+VLOOKUP(G2531,Codigos_class_frutas[],2,0)</f>
        <v>Tropicales y subtropicales</v>
      </c>
      <c r="G2531" s="3" t="s">
        <v>229</v>
      </c>
      <c r="H2531" s="3" t="s">
        <v>12</v>
      </c>
      <c r="I2531" s="3" t="s">
        <v>19</v>
      </c>
      <c r="J2531" s="2">
        <v>200</v>
      </c>
      <c r="K2531" s="2">
        <v>7000</v>
      </c>
      <c r="L2531" s="2">
        <v>7000</v>
      </c>
      <c r="M2531" s="2">
        <v>7000</v>
      </c>
      <c r="N2531" s="3" t="s">
        <v>230</v>
      </c>
      <c r="O2531" s="9" t="s">
        <v>34</v>
      </c>
      <c r="P2531" s="2">
        <f>+Precio_diario_frutas[[#This Row],[Precio promedio ponderado]]/Q2531</f>
        <v>1750</v>
      </c>
      <c r="Q2531" s="2">
        <f>+VLOOKUP(Precio_diario_frutas[[#This Row],[Unidad de comercialización]],Codigos_kg[],2,0)</f>
        <v>4</v>
      </c>
    </row>
    <row r="2532" spans="1:17" x14ac:dyDescent="0.35">
      <c r="A2532" s="10" t="s">
        <v>134</v>
      </c>
      <c r="B2532" s="3" t="str">
        <f>+VLOOKUP(A2532,Codigos_mercados_mayoristas[],2,0)</f>
        <v>Maule</v>
      </c>
      <c r="C2532" s="12">
        <v>44158</v>
      </c>
      <c r="D2532" s="3">
        <f>+VLOOKUP(A2532,Codigos_mercados_mayoristas[],3,0)</f>
        <v>7</v>
      </c>
      <c r="E2532" s="3"/>
      <c r="F2532" s="3" t="str">
        <f>+VLOOKUP(G2532,Codigos_class_frutas[],2,0)</f>
        <v>Cítricos</v>
      </c>
      <c r="G2532" s="3" t="s">
        <v>221</v>
      </c>
      <c r="H2532" s="3" t="s">
        <v>263</v>
      </c>
      <c r="I2532" s="3" t="s">
        <v>19</v>
      </c>
      <c r="J2532" s="2">
        <v>400</v>
      </c>
      <c r="K2532" s="2">
        <v>13000</v>
      </c>
      <c r="L2532" s="2">
        <v>13000</v>
      </c>
      <c r="M2532" s="2">
        <v>13000</v>
      </c>
      <c r="N2532" s="3" t="s">
        <v>261</v>
      </c>
      <c r="O2532" s="9" t="s">
        <v>123</v>
      </c>
      <c r="P2532" s="2">
        <f>+Precio_diario_frutas[[#This Row],[Precio promedio ponderado]]/Q2532</f>
        <v>866.66666666666663</v>
      </c>
      <c r="Q2532" s="2">
        <f>+VLOOKUP(Precio_diario_frutas[[#This Row],[Unidad de comercialización]],Codigos_kg[],2,0)</f>
        <v>15</v>
      </c>
    </row>
    <row r="2533" spans="1:17" x14ac:dyDescent="0.35">
      <c r="A2533" s="10" t="s">
        <v>134</v>
      </c>
      <c r="B2533" s="3" t="str">
        <f>+VLOOKUP(A2533,Codigos_mercados_mayoristas[],2,0)</f>
        <v>Maule</v>
      </c>
      <c r="C2533" s="12">
        <v>44158</v>
      </c>
      <c r="D2533" s="3">
        <f>+VLOOKUP(A2533,Codigos_mercados_mayoristas[],3,0)</f>
        <v>7</v>
      </c>
      <c r="E2533" s="3"/>
      <c r="F2533" s="3" t="str">
        <f>+VLOOKUP(G2533,Codigos_class_frutas[],2,0)</f>
        <v>Frutos de hueso (carozo)</v>
      </c>
      <c r="G2533" s="3" t="s">
        <v>665</v>
      </c>
      <c r="H2533" s="3" t="s">
        <v>787</v>
      </c>
      <c r="I2533" s="3" t="s">
        <v>19</v>
      </c>
      <c r="J2533" s="2">
        <v>60</v>
      </c>
      <c r="K2533" s="2">
        <v>19000</v>
      </c>
      <c r="L2533" s="2">
        <v>19000</v>
      </c>
      <c r="M2533" s="2">
        <v>19000</v>
      </c>
      <c r="N2533" s="3" t="s">
        <v>251</v>
      </c>
      <c r="O2533" s="9" t="s">
        <v>123</v>
      </c>
      <c r="P2533" s="2">
        <f>+Precio_diario_frutas[[#This Row],[Precio promedio ponderado]]/Q2533</f>
        <v>1266.6666666666667</v>
      </c>
      <c r="Q2533" s="2">
        <f>+VLOOKUP(Precio_diario_frutas[[#This Row],[Unidad de comercialización]],Codigos_kg[],2,0)</f>
        <v>15</v>
      </c>
    </row>
    <row r="2534" spans="1:17" x14ac:dyDescent="0.35">
      <c r="A2534" s="10" t="s">
        <v>134</v>
      </c>
      <c r="B2534" s="3" t="str">
        <f>+VLOOKUP(A2534,Codigos_mercados_mayoristas[],2,0)</f>
        <v>Maule</v>
      </c>
      <c r="C2534" s="12">
        <v>44158</v>
      </c>
      <c r="D2534" s="3">
        <f>+VLOOKUP(A2534,Codigos_mercados_mayoristas[],3,0)</f>
        <v>7</v>
      </c>
      <c r="E2534" s="3"/>
      <c r="F2534" s="3" t="str">
        <f>+VLOOKUP(G2534,Codigos_class_frutas[],2,0)</f>
        <v>Frutos de hueso (carozo)</v>
      </c>
      <c r="G2534" s="3" t="s">
        <v>665</v>
      </c>
      <c r="H2534" s="3" t="s">
        <v>787</v>
      </c>
      <c r="I2534" s="3" t="s">
        <v>13</v>
      </c>
      <c r="J2534" s="2">
        <v>40</v>
      </c>
      <c r="K2534" s="2">
        <v>17000</v>
      </c>
      <c r="L2534" s="2">
        <v>17000</v>
      </c>
      <c r="M2534" s="2">
        <v>17000</v>
      </c>
      <c r="N2534" s="3" t="s">
        <v>251</v>
      </c>
      <c r="O2534" s="9" t="s">
        <v>123</v>
      </c>
      <c r="P2534" s="2">
        <f>+Precio_diario_frutas[[#This Row],[Precio promedio ponderado]]/Q2534</f>
        <v>1133.3333333333333</v>
      </c>
      <c r="Q2534" s="2">
        <f>+VLOOKUP(Precio_diario_frutas[[#This Row],[Unidad de comercialización]],Codigos_kg[],2,0)</f>
        <v>15</v>
      </c>
    </row>
    <row r="2535" spans="1:17" x14ac:dyDescent="0.35">
      <c r="A2535" s="10" t="s">
        <v>134</v>
      </c>
      <c r="B2535" s="3" t="str">
        <f>+VLOOKUP(A2535,Codigos_mercados_mayoristas[],2,0)</f>
        <v>Maule</v>
      </c>
      <c r="C2535" s="12">
        <v>44158</v>
      </c>
      <c r="D2535" s="3">
        <f>+VLOOKUP(A2535,Codigos_mercados_mayoristas[],3,0)</f>
        <v>7</v>
      </c>
      <c r="E2535" s="3"/>
      <c r="F2535" s="3" t="str">
        <f>+VLOOKUP(G2535,Codigos_class_frutas[],2,0)</f>
        <v>Tropicales y subtropicales</v>
      </c>
      <c r="G2535" s="3" t="s">
        <v>198</v>
      </c>
      <c r="H2535" s="3" t="s">
        <v>246</v>
      </c>
      <c r="I2535" s="3" t="s">
        <v>13</v>
      </c>
      <c r="J2535" s="2">
        <v>250</v>
      </c>
      <c r="K2535" s="2">
        <v>21000</v>
      </c>
      <c r="L2535" s="2">
        <v>21000</v>
      </c>
      <c r="M2535" s="2">
        <v>21000</v>
      </c>
      <c r="N2535" s="3" t="s">
        <v>202</v>
      </c>
      <c r="O2535" s="9" t="s">
        <v>206</v>
      </c>
      <c r="P2535" s="2">
        <f>+Precio_diario_frutas[[#This Row],[Precio promedio ponderado]]/Q2535</f>
        <v>1500</v>
      </c>
      <c r="Q2535" s="2">
        <f>+VLOOKUP(Precio_diario_frutas[[#This Row],[Unidad de comercialización]],Codigos_kg[],2,0)</f>
        <v>14</v>
      </c>
    </row>
    <row r="2536" spans="1:17" x14ac:dyDescent="0.35">
      <c r="A2536" s="10" t="s">
        <v>134</v>
      </c>
      <c r="B2536" s="3" t="str">
        <f>+VLOOKUP(A2536,Codigos_mercados_mayoristas[],2,0)</f>
        <v>Maule</v>
      </c>
      <c r="C2536" s="12">
        <v>44158</v>
      </c>
      <c r="D2536" s="3">
        <f>+VLOOKUP(A2536,Codigos_mercados_mayoristas[],3,0)</f>
        <v>7</v>
      </c>
      <c r="E2536" s="3"/>
      <c r="F2536" s="3" t="str">
        <f>+VLOOKUP(G2536,Codigos_class_frutas[],2,0)</f>
        <v>Tropicales y subtropicales</v>
      </c>
      <c r="G2536" s="3" t="s">
        <v>204</v>
      </c>
      <c r="H2536" s="3" t="s">
        <v>12</v>
      </c>
      <c r="I2536" s="3" t="s">
        <v>205</v>
      </c>
      <c r="J2536" s="2">
        <v>800</v>
      </c>
      <c r="K2536" s="2">
        <v>16000</v>
      </c>
      <c r="L2536" s="2">
        <v>16000</v>
      </c>
      <c r="M2536" s="2">
        <v>16000</v>
      </c>
      <c r="N2536" s="3" t="s">
        <v>147</v>
      </c>
      <c r="O2536" s="9" t="s">
        <v>206</v>
      </c>
      <c r="P2536" s="2">
        <f>+Precio_diario_frutas[[#This Row],[Precio promedio ponderado]]/Q2536</f>
        <v>800</v>
      </c>
      <c r="Q2536" s="2">
        <f>+VLOOKUP(Precio_diario_frutas[[#This Row],[Unidad de comercialización]],Codigos_kg[],2,0)</f>
        <v>20</v>
      </c>
    </row>
    <row r="2537" spans="1:17" x14ac:dyDescent="0.35">
      <c r="A2537" s="10" t="s">
        <v>134</v>
      </c>
      <c r="B2537" s="3" t="str">
        <f>+VLOOKUP(A2537,Codigos_mercados_mayoristas[],2,0)</f>
        <v>Maule</v>
      </c>
      <c r="C2537" s="12">
        <v>44158</v>
      </c>
      <c r="D2537" s="3">
        <f>+VLOOKUP(A2537,Codigos_mercados_mayoristas[],3,0)</f>
        <v>7</v>
      </c>
      <c r="E2537" s="3"/>
      <c r="F2537" s="3" t="str">
        <f>+VLOOKUP(G2537,Codigos_class_frutas[],2,0)</f>
        <v>Tropicales y subtropicales</v>
      </c>
      <c r="G2537" s="3" t="s">
        <v>204</v>
      </c>
      <c r="H2537" s="3" t="s">
        <v>12</v>
      </c>
      <c r="I2537" s="3" t="s">
        <v>255</v>
      </c>
      <c r="J2537" s="2">
        <v>500</v>
      </c>
      <c r="K2537" s="2">
        <v>17000</v>
      </c>
      <c r="L2537" s="2">
        <v>17000</v>
      </c>
      <c r="M2537" s="2">
        <v>17000</v>
      </c>
      <c r="N2537" s="3" t="s">
        <v>147</v>
      </c>
      <c r="O2537" s="9" t="s">
        <v>206</v>
      </c>
      <c r="P2537" s="2">
        <f>+Precio_diario_frutas[[#This Row],[Precio promedio ponderado]]/Q2537</f>
        <v>850</v>
      </c>
      <c r="Q2537" s="2">
        <f>+VLOOKUP(Precio_diario_frutas[[#This Row],[Unidad de comercialización]],Codigos_kg[],2,0)</f>
        <v>20</v>
      </c>
    </row>
    <row r="2538" spans="1:17" x14ac:dyDescent="0.35">
      <c r="A2538" s="10" t="s">
        <v>60</v>
      </c>
      <c r="B2538" s="11" t="str">
        <f>+VLOOKUP(A2538,Codigos_mercados_mayoristas[],2,0)</f>
        <v>Valparaíso</v>
      </c>
      <c r="C2538" s="12">
        <v>44158</v>
      </c>
      <c r="D2538" s="11">
        <f>+VLOOKUP(A2538,Codigos_mercados_mayoristas[],3,0)</f>
        <v>5</v>
      </c>
      <c r="E2538" s="11"/>
      <c r="F2538" s="11" t="str">
        <f>+VLOOKUP(G2538,Codigos_class_frutas[],2,0)</f>
        <v>Berries</v>
      </c>
      <c r="G2538" s="11" t="s">
        <v>207</v>
      </c>
      <c r="H2538" s="11" t="s">
        <v>12</v>
      </c>
      <c r="I2538" s="11" t="s">
        <v>19</v>
      </c>
      <c r="J2538" s="13">
        <v>133</v>
      </c>
      <c r="K2538" s="13">
        <v>6000</v>
      </c>
      <c r="L2538" s="13">
        <v>5500</v>
      </c>
      <c r="M2538" s="13">
        <v>5782</v>
      </c>
      <c r="N2538" s="11" t="s">
        <v>208</v>
      </c>
      <c r="O2538" s="14" t="s">
        <v>63</v>
      </c>
      <c r="P2538" s="13">
        <f>+Precio_diario_frutas[[#This Row],[Precio promedio ponderado]]/Q2538</f>
        <v>2891</v>
      </c>
      <c r="Q2538" s="13">
        <f>+VLOOKUP(Precio_diario_frutas[[#This Row],[Unidad de comercialización]],Codigos_kg[],2,0)</f>
        <v>2</v>
      </c>
    </row>
    <row r="2539" spans="1:17" x14ac:dyDescent="0.35">
      <c r="A2539" s="10" t="s">
        <v>60</v>
      </c>
      <c r="B2539" s="3" t="str">
        <f>+VLOOKUP(A2539,Codigos_mercados_mayoristas[],2,0)</f>
        <v>Valparaíso</v>
      </c>
      <c r="C2539" s="12">
        <v>44158</v>
      </c>
      <c r="D2539" s="3">
        <f>+VLOOKUP(A2539,Codigos_mercados_mayoristas[],3,0)</f>
        <v>5</v>
      </c>
      <c r="E2539" s="3"/>
      <c r="F2539" s="3" t="str">
        <f>+VLOOKUP(G2539,Codigos_class_frutas[],2,0)</f>
        <v>Berries</v>
      </c>
      <c r="G2539" s="3" t="s">
        <v>207</v>
      </c>
      <c r="H2539" s="3" t="s">
        <v>12</v>
      </c>
      <c r="I2539" s="3" t="s">
        <v>13</v>
      </c>
      <c r="J2539" s="2">
        <v>50</v>
      </c>
      <c r="K2539" s="2">
        <v>4500</v>
      </c>
      <c r="L2539" s="2">
        <v>4500</v>
      </c>
      <c r="M2539" s="2">
        <v>4500</v>
      </c>
      <c r="N2539" s="3" t="s">
        <v>208</v>
      </c>
      <c r="O2539" s="9" t="s">
        <v>63</v>
      </c>
      <c r="P2539" s="2">
        <f>+Precio_diario_frutas[[#This Row],[Precio promedio ponderado]]/Q2539</f>
        <v>2250</v>
      </c>
      <c r="Q2539" s="2">
        <f>+VLOOKUP(Precio_diario_frutas[[#This Row],[Unidad de comercialización]],Codigos_kg[],2,0)</f>
        <v>2</v>
      </c>
    </row>
    <row r="2540" spans="1:17" x14ac:dyDescent="0.35">
      <c r="A2540" s="10" t="s">
        <v>60</v>
      </c>
      <c r="B2540" s="3" t="str">
        <f>+VLOOKUP(A2540,Codigos_mercados_mayoristas[],2,0)</f>
        <v>Valparaíso</v>
      </c>
      <c r="C2540" s="12">
        <v>44158</v>
      </c>
      <c r="D2540" s="3">
        <f>+VLOOKUP(A2540,Codigos_mercados_mayoristas[],3,0)</f>
        <v>5</v>
      </c>
      <c r="E2540" s="3"/>
      <c r="F2540" s="3" t="str">
        <f>+VLOOKUP(G2540,Codigos_class_frutas[],2,0)</f>
        <v>Frutos de hueso (carozo)</v>
      </c>
      <c r="G2540" s="3" t="s">
        <v>281</v>
      </c>
      <c r="H2540" s="3" t="s">
        <v>693</v>
      </c>
      <c r="I2540" s="3" t="s">
        <v>200</v>
      </c>
      <c r="J2540" s="2">
        <v>140</v>
      </c>
      <c r="K2540" s="2">
        <v>15000</v>
      </c>
      <c r="L2540" s="2">
        <v>14000</v>
      </c>
      <c r="M2540" s="2">
        <v>14464</v>
      </c>
      <c r="N2540" s="3" t="s">
        <v>220</v>
      </c>
      <c r="O2540" s="9" t="s">
        <v>123</v>
      </c>
      <c r="P2540" s="2">
        <f>+Precio_diario_frutas[[#This Row],[Precio promedio ponderado]]/Q2540</f>
        <v>1446.4</v>
      </c>
      <c r="Q2540" s="2">
        <f>+VLOOKUP(Precio_diario_frutas[[#This Row],[Unidad de comercialización]],Codigos_kg[],2,0)</f>
        <v>10</v>
      </c>
    </row>
    <row r="2541" spans="1:17" x14ac:dyDescent="0.35">
      <c r="A2541" s="10" t="s">
        <v>60</v>
      </c>
      <c r="B2541" s="3" t="str">
        <f>+VLOOKUP(A2541,Codigos_mercados_mayoristas[],2,0)</f>
        <v>Valparaíso</v>
      </c>
      <c r="C2541" s="12">
        <v>44158</v>
      </c>
      <c r="D2541" s="3">
        <f>+VLOOKUP(A2541,Codigos_mercados_mayoristas[],3,0)</f>
        <v>5</v>
      </c>
      <c r="E2541" s="3"/>
      <c r="F2541" s="3" t="str">
        <f>+VLOOKUP(G2541,Codigos_class_frutas[],2,0)</f>
        <v>Frutos de hueso (carozo)</v>
      </c>
      <c r="G2541" s="3" t="s">
        <v>281</v>
      </c>
      <c r="H2541" s="3" t="s">
        <v>693</v>
      </c>
      <c r="I2541" s="3" t="s">
        <v>19</v>
      </c>
      <c r="J2541" s="2">
        <v>85</v>
      </c>
      <c r="K2541" s="2">
        <v>12000</v>
      </c>
      <c r="L2541" s="2">
        <v>12000</v>
      </c>
      <c r="M2541" s="2">
        <v>12000</v>
      </c>
      <c r="N2541" s="3" t="s">
        <v>220</v>
      </c>
      <c r="O2541" s="9" t="s">
        <v>123</v>
      </c>
      <c r="P2541" s="2">
        <f>+Precio_diario_frutas[[#This Row],[Precio promedio ponderado]]/Q2541</f>
        <v>1200</v>
      </c>
      <c r="Q2541" s="2">
        <f>+VLOOKUP(Precio_diario_frutas[[#This Row],[Unidad de comercialización]],Codigos_kg[],2,0)</f>
        <v>10</v>
      </c>
    </row>
    <row r="2542" spans="1:17" x14ac:dyDescent="0.35">
      <c r="A2542" s="10" t="s">
        <v>60</v>
      </c>
      <c r="B2542" s="3" t="str">
        <f>+VLOOKUP(A2542,Codigos_mercados_mayoristas[],2,0)</f>
        <v>Valparaíso</v>
      </c>
      <c r="C2542" s="12">
        <v>44158</v>
      </c>
      <c r="D2542" s="3">
        <f>+VLOOKUP(A2542,Codigos_mercados_mayoristas[],3,0)</f>
        <v>5</v>
      </c>
      <c r="E2542" s="3"/>
      <c r="F2542" s="3" t="str">
        <f>+VLOOKUP(G2542,Codigos_class_frutas[],2,0)</f>
        <v>Frutos de hueso (carozo)</v>
      </c>
      <c r="G2542" s="3" t="s">
        <v>281</v>
      </c>
      <c r="H2542" s="3" t="s">
        <v>693</v>
      </c>
      <c r="I2542" s="3" t="s">
        <v>13</v>
      </c>
      <c r="J2542" s="2">
        <v>70</v>
      </c>
      <c r="K2542" s="2">
        <v>9000</v>
      </c>
      <c r="L2542" s="2">
        <v>9000</v>
      </c>
      <c r="M2542" s="2">
        <v>9000</v>
      </c>
      <c r="N2542" s="3" t="s">
        <v>220</v>
      </c>
      <c r="O2542" s="9" t="s">
        <v>123</v>
      </c>
      <c r="P2542" s="2">
        <f>+Precio_diario_frutas[[#This Row],[Precio promedio ponderado]]/Q2542</f>
        <v>900</v>
      </c>
      <c r="Q2542" s="2">
        <f>+VLOOKUP(Precio_diario_frutas[[#This Row],[Unidad de comercialización]],Codigos_kg[],2,0)</f>
        <v>10</v>
      </c>
    </row>
    <row r="2543" spans="1:17" x14ac:dyDescent="0.35">
      <c r="A2543" s="10" t="s">
        <v>60</v>
      </c>
      <c r="B2543" s="3" t="str">
        <f>+VLOOKUP(A2543,Codigos_mercados_mayoristas[],2,0)</f>
        <v>Valparaíso</v>
      </c>
      <c r="C2543" s="12">
        <v>44158</v>
      </c>
      <c r="D2543" s="3">
        <f>+VLOOKUP(A2543,Codigos_mercados_mayoristas[],3,0)</f>
        <v>5</v>
      </c>
      <c r="E2543" s="3"/>
      <c r="F2543" s="3" t="str">
        <f>+VLOOKUP(G2543,Codigos_class_frutas[],2,0)</f>
        <v>Frutos de hueso (carozo)</v>
      </c>
      <c r="G2543" s="3" t="s">
        <v>281</v>
      </c>
      <c r="H2543" s="3" t="s">
        <v>754</v>
      </c>
      <c r="I2543" s="3" t="s">
        <v>200</v>
      </c>
      <c r="J2543" s="2">
        <v>67</v>
      </c>
      <c r="K2543" s="2">
        <v>14000</v>
      </c>
      <c r="L2543" s="2">
        <v>14000</v>
      </c>
      <c r="M2543" s="2">
        <v>14000</v>
      </c>
      <c r="N2543" s="3" t="s">
        <v>220</v>
      </c>
      <c r="O2543" s="9" t="s">
        <v>123</v>
      </c>
      <c r="P2543" s="2">
        <f>+Precio_diario_frutas[[#This Row],[Precio promedio ponderado]]/Q2543</f>
        <v>1400</v>
      </c>
      <c r="Q2543" s="2">
        <f>+VLOOKUP(Precio_diario_frutas[[#This Row],[Unidad de comercialización]],Codigos_kg[],2,0)</f>
        <v>10</v>
      </c>
    </row>
    <row r="2544" spans="1:17" x14ac:dyDescent="0.35">
      <c r="A2544" s="10" t="s">
        <v>60</v>
      </c>
      <c r="B2544" s="3" t="str">
        <f>+VLOOKUP(A2544,Codigos_mercados_mayoristas[],2,0)</f>
        <v>Valparaíso</v>
      </c>
      <c r="C2544" s="12">
        <v>44158</v>
      </c>
      <c r="D2544" s="3">
        <f>+VLOOKUP(A2544,Codigos_mercados_mayoristas[],3,0)</f>
        <v>5</v>
      </c>
      <c r="E2544" s="3"/>
      <c r="F2544" s="3" t="str">
        <f>+VLOOKUP(G2544,Codigos_class_frutas[],2,0)</f>
        <v>Frutos de hueso (carozo)</v>
      </c>
      <c r="G2544" s="3" t="s">
        <v>281</v>
      </c>
      <c r="H2544" s="3" t="s">
        <v>754</v>
      </c>
      <c r="I2544" s="3" t="s">
        <v>19</v>
      </c>
      <c r="J2544" s="2">
        <v>60</v>
      </c>
      <c r="K2544" s="2">
        <v>12000</v>
      </c>
      <c r="L2544" s="2">
        <v>12000</v>
      </c>
      <c r="M2544" s="2">
        <v>12000</v>
      </c>
      <c r="N2544" s="3" t="s">
        <v>220</v>
      </c>
      <c r="O2544" s="9" t="s">
        <v>123</v>
      </c>
      <c r="P2544" s="2">
        <f>+Precio_diario_frutas[[#This Row],[Precio promedio ponderado]]/Q2544</f>
        <v>1200</v>
      </c>
      <c r="Q2544" s="2">
        <f>+VLOOKUP(Precio_diario_frutas[[#This Row],[Unidad de comercialización]],Codigos_kg[],2,0)</f>
        <v>10</v>
      </c>
    </row>
    <row r="2545" spans="1:17" x14ac:dyDescent="0.35">
      <c r="A2545" s="10" t="s">
        <v>60</v>
      </c>
      <c r="B2545" s="3" t="str">
        <f>+VLOOKUP(A2545,Codigos_mercados_mayoristas[],2,0)</f>
        <v>Valparaíso</v>
      </c>
      <c r="C2545" s="12">
        <v>44158</v>
      </c>
      <c r="D2545" s="3">
        <f>+VLOOKUP(A2545,Codigos_mercados_mayoristas[],3,0)</f>
        <v>5</v>
      </c>
      <c r="E2545" s="3"/>
      <c r="F2545" s="3" t="str">
        <f>+VLOOKUP(G2545,Codigos_class_frutas[],2,0)</f>
        <v>Frutos de hueso (carozo)</v>
      </c>
      <c r="G2545" s="3" t="s">
        <v>281</v>
      </c>
      <c r="H2545" s="3" t="s">
        <v>754</v>
      </c>
      <c r="I2545" s="3" t="s">
        <v>13</v>
      </c>
      <c r="J2545" s="2">
        <v>57</v>
      </c>
      <c r="K2545" s="2">
        <v>8000</v>
      </c>
      <c r="L2545" s="2">
        <v>8000</v>
      </c>
      <c r="M2545" s="2">
        <v>8000</v>
      </c>
      <c r="N2545" s="3" t="s">
        <v>220</v>
      </c>
      <c r="O2545" s="9" t="s">
        <v>123</v>
      </c>
      <c r="P2545" s="2">
        <f>+Precio_diario_frutas[[#This Row],[Precio promedio ponderado]]/Q2545</f>
        <v>800</v>
      </c>
      <c r="Q2545" s="2">
        <f>+VLOOKUP(Precio_diario_frutas[[#This Row],[Unidad de comercialización]],Codigos_kg[],2,0)</f>
        <v>10</v>
      </c>
    </row>
    <row r="2546" spans="1:17" x14ac:dyDescent="0.35">
      <c r="A2546" s="10" t="s">
        <v>60</v>
      </c>
      <c r="B2546" s="3" t="str">
        <f>+VLOOKUP(A2546,Codigos_mercados_mayoristas[],2,0)</f>
        <v>Valparaíso</v>
      </c>
      <c r="C2546" s="12">
        <v>44158</v>
      </c>
      <c r="D2546" s="3">
        <f>+VLOOKUP(A2546,Codigos_mercados_mayoristas[],3,0)</f>
        <v>5</v>
      </c>
      <c r="E2546" s="3"/>
      <c r="F2546" s="3" t="str">
        <f>+VLOOKUP(G2546,Codigos_class_frutas[],2,0)</f>
        <v>Otros</v>
      </c>
      <c r="G2546" s="3" t="s">
        <v>209</v>
      </c>
      <c r="H2546" s="3" t="s">
        <v>210</v>
      </c>
      <c r="I2546" s="3" t="s">
        <v>200</v>
      </c>
      <c r="J2546" s="2">
        <v>65</v>
      </c>
      <c r="K2546" s="2">
        <v>22000</v>
      </c>
      <c r="L2546" s="2">
        <v>22000</v>
      </c>
      <c r="M2546" s="2">
        <v>22000</v>
      </c>
      <c r="N2546" s="3" t="s">
        <v>220</v>
      </c>
      <c r="O2546" s="9" t="s">
        <v>139</v>
      </c>
      <c r="P2546" s="2">
        <f>+Precio_diario_frutas[[#This Row],[Precio promedio ponderado]]/Q2546</f>
        <v>2200</v>
      </c>
      <c r="Q2546" s="2">
        <f>+VLOOKUP(Precio_diario_frutas[[#This Row],[Unidad de comercialización]],Codigos_kg[],2,0)</f>
        <v>10</v>
      </c>
    </row>
    <row r="2547" spans="1:17" x14ac:dyDescent="0.35">
      <c r="A2547" s="10" t="s">
        <v>60</v>
      </c>
      <c r="B2547" s="3" t="str">
        <f>+VLOOKUP(A2547,Codigos_mercados_mayoristas[],2,0)</f>
        <v>Valparaíso</v>
      </c>
      <c r="C2547" s="12">
        <v>44158</v>
      </c>
      <c r="D2547" s="3">
        <f>+VLOOKUP(A2547,Codigos_mercados_mayoristas[],3,0)</f>
        <v>5</v>
      </c>
      <c r="E2547" s="3"/>
      <c r="F2547" s="3" t="str">
        <f>+VLOOKUP(G2547,Codigos_class_frutas[],2,0)</f>
        <v>Otros</v>
      </c>
      <c r="G2547" s="3" t="s">
        <v>209</v>
      </c>
      <c r="H2547" s="3" t="s">
        <v>210</v>
      </c>
      <c r="I2547" s="3" t="s">
        <v>19</v>
      </c>
      <c r="J2547" s="2">
        <v>57</v>
      </c>
      <c r="K2547" s="2">
        <v>20000</v>
      </c>
      <c r="L2547" s="2">
        <v>20000</v>
      </c>
      <c r="M2547" s="2">
        <v>20000</v>
      </c>
      <c r="N2547" s="3" t="s">
        <v>220</v>
      </c>
      <c r="O2547" s="9" t="s">
        <v>139</v>
      </c>
      <c r="P2547" s="2">
        <f>+Precio_diario_frutas[[#This Row],[Precio promedio ponderado]]/Q2547</f>
        <v>2000</v>
      </c>
      <c r="Q2547" s="2">
        <f>+VLOOKUP(Precio_diario_frutas[[#This Row],[Unidad de comercialización]],Codigos_kg[],2,0)</f>
        <v>10</v>
      </c>
    </row>
    <row r="2548" spans="1:17" x14ac:dyDescent="0.35">
      <c r="A2548" s="10" t="s">
        <v>60</v>
      </c>
      <c r="B2548" s="3" t="str">
        <f>+VLOOKUP(A2548,Codigos_mercados_mayoristas[],2,0)</f>
        <v>Valparaíso</v>
      </c>
      <c r="C2548" s="12">
        <v>44158</v>
      </c>
      <c r="D2548" s="3">
        <f>+VLOOKUP(A2548,Codigos_mercados_mayoristas[],3,0)</f>
        <v>5</v>
      </c>
      <c r="E2548" s="3"/>
      <c r="F2548" s="3" t="str">
        <f>+VLOOKUP(G2548,Codigos_class_frutas[],2,0)</f>
        <v>Otros</v>
      </c>
      <c r="G2548" s="3" t="s">
        <v>209</v>
      </c>
      <c r="H2548" s="3" t="s">
        <v>228</v>
      </c>
      <c r="I2548" s="3" t="s">
        <v>13</v>
      </c>
      <c r="J2548" s="2">
        <v>56</v>
      </c>
      <c r="K2548" s="2">
        <v>16000</v>
      </c>
      <c r="L2548" s="2">
        <v>16000</v>
      </c>
      <c r="M2548" s="2">
        <v>16000</v>
      </c>
      <c r="N2548" s="3" t="s">
        <v>220</v>
      </c>
      <c r="O2548" s="9" t="s">
        <v>63</v>
      </c>
      <c r="P2548" s="2">
        <f>+Precio_diario_frutas[[#This Row],[Precio promedio ponderado]]/Q2548</f>
        <v>1600</v>
      </c>
      <c r="Q2548" s="2">
        <f>+VLOOKUP(Precio_diario_frutas[[#This Row],[Unidad de comercialización]],Codigos_kg[],2,0)</f>
        <v>10</v>
      </c>
    </row>
    <row r="2549" spans="1:17" x14ac:dyDescent="0.35">
      <c r="A2549" s="10" t="s">
        <v>60</v>
      </c>
      <c r="B2549" s="3" t="str">
        <f>+VLOOKUP(A2549,Codigos_mercados_mayoristas[],2,0)</f>
        <v>Valparaíso</v>
      </c>
      <c r="C2549" s="12">
        <v>44158</v>
      </c>
      <c r="D2549" s="3">
        <f>+VLOOKUP(A2549,Codigos_mercados_mayoristas[],3,0)</f>
        <v>5</v>
      </c>
      <c r="E2549" s="3"/>
      <c r="F2549" s="3" t="str">
        <f>+VLOOKUP(G2549,Codigos_class_frutas[],2,0)</f>
        <v>Otros</v>
      </c>
      <c r="G2549" s="3" t="s">
        <v>209</v>
      </c>
      <c r="H2549" s="3" t="s">
        <v>228</v>
      </c>
      <c r="I2549" s="3" t="s">
        <v>16</v>
      </c>
      <c r="J2549" s="2">
        <v>60</v>
      </c>
      <c r="K2549" s="2">
        <v>13000</v>
      </c>
      <c r="L2549" s="2">
        <v>13000</v>
      </c>
      <c r="M2549" s="2">
        <v>13000</v>
      </c>
      <c r="N2549" s="3" t="s">
        <v>220</v>
      </c>
      <c r="O2549" s="9" t="s">
        <v>63</v>
      </c>
      <c r="P2549" s="2">
        <f>+Precio_diario_frutas[[#This Row],[Precio promedio ponderado]]/Q2549</f>
        <v>1300</v>
      </c>
      <c r="Q2549" s="2">
        <f>+VLOOKUP(Precio_diario_frutas[[#This Row],[Unidad de comercialización]],Codigos_kg[],2,0)</f>
        <v>10</v>
      </c>
    </row>
    <row r="2550" spans="1:17" x14ac:dyDescent="0.35">
      <c r="A2550" s="10" t="s">
        <v>60</v>
      </c>
      <c r="B2550" s="3" t="str">
        <f>+VLOOKUP(A2550,Codigos_mercados_mayoristas[],2,0)</f>
        <v>Valparaíso</v>
      </c>
      <c r="C2550" s="12">
        <v>44158</v>
      </c>
      <c r="D2550" s="3">
        <f>+VLOOKUP(A2550,Codigos_mercados_mayoristas[],3,0)</f>
        <v>5</v>
      </c>
      <c r="E2550" s="3"/>
      <c r="F2550" s="3" t="str">
        <f>+VLOOKUP(G2550,Codigos_class_frutas[],2,0)</f>
        <v>Frutos de hueso (carozo)</v>
      </c>
      <c r="G2550" s="3" t="s">
        <v>702</v>
      </c>
      <c r="H2550" s="3" t="s">
        <v>703</v>
      </c>
      <c r="I2550" s="3" t="s">
        <v>19</v>
      </c>
      <c r="J2550" s="2">
        <v>75</v>
      </c>
      <c r="K2550" s="2">
        <v>14000</v>
      </c>
      <c r="L2550" s="2">
        <v>14000</v>
      </c>
      <c r="M2550" s="2">
        <v>14000</v>
      </c>
      <c r="N2550" s="3" t="s">
        <v>37</v>
      </c>
      <c r="O2550" s="9" t="s">
        <v>45</v>
      </c>
      <c r="P2550" s="2">
        <f>+Precio_diario_frutas[[#This Row],[Precio promedio ponderado]]/Q2550</f>
        <v>1400</v>
      </c>
      <c r="Q2550" s="2">
        <f>+VLOOKUP(Precio_diario_frutas[[#This Row],[Unidad de comercialización]],Codigos_kg[],2,0)</f>
        <v>10</v>
      </c>
    </row>
    <row r="2551" spans="1:17" x14ac:dyDescent="0.35">
      <c r="A2551" s="10" t="s">
        <v>60</v>
      </c>
      <c r="B2551" s="3" t="str">
        <f>+VLOOKUP(A2551,Codigos_mercados_mayoristas[],2,0)</f>
        <v>Valparaíso</v>
      </c>
      <c r="C2551" s="12">
        <v>44158</v>
      </c>
      <c r="D2551" s="3">
        <f>+VLOOKUP(A2551,Codigos_mercados_mayoristas[],3,0)</f>
        <v>5</v>
      </c>
      <c r="E2551" s="3"/>
      <c r="F2551" s="3" t="str">
        <f>+VLOOKUP(G2551,Codigos_class_frutas[],2,0)</f>
        <v>Frutos de hueso (carozo)</v>
      </c>
      <c r="G2551" s="3" t="s">
        <v>669</v>
      </c>
      <c r="H2551" s="3" t="s">
        <v>670</v>
      </c>
      <c r="I2551" s="3" t="s">
        <v>200</v>
      </c>
      <c r="J2551" s="2">
        <v>45</v>
      </c>
      <c r="K2551" s="2">
        <v>13000</v>
      </c>
      <c r="L2551" s="2">
        <v>13000</v>
      </c>
      <c r="M2551" s="2">
        <v>13000</v>
      </c>
      <c r="N2551" s="3" t="s">
        <v>37</v>
      </c>
      <c r="O2551" s="9" t="s">
        <v>788</v>
      </c>
      <c r="P2551" s="2">
        <f>+Precio_diario_frutas[[#This Row],[Precio promedio ponderado]]/Q2551</f>
        <v>1300</v>
      </c>
      <c r="Q2551" s="2">
        <f>+VLOOKUP(Precio_diario_frutas[[#This Row],[Unidad de comercialización]],Codigos_kg[],2,0)</f>
        <v>10</v>
      </c>
    </row>
    <row r="2552" spans="1:17" x14ac:dyDescent="0.35">
      <c r="A2552" s="10" t="s">
        <v>60</v>
      </c>
      <c r="B2552" s="3" t="str">
        <f>+VLOOKUP(A2552,Codigos_mercados_mayoristas[],2,0)</f>
        <v>Valparaíso</v>
      </c>
      <c r="C2552" s="12">
        <v>44158</v>
      </c>
      <c r="D2552" s="3">
        <f>+VLOOKUP(A2552,Codigos_mercados_mayoristas[],3,0)</f>
        <v>5</v>
      </c>
      <c r="E2552" s="3"/>
      <c r="F2552" s="3" t="str">
        <f>+VLOOKUP(G2552,Codigos_class_frutas[],2,0)</f>
        <v>Frutos de hueso (carozo)</v>
      </c>
      <c r="G2552" s="3" t="s">
        <v>669</v>
      </c>
      <c r="H2552" s="3" t="s">
        <v>670</v>
      </c>
      <c r="I2552" s="3" t="s">
        <v>19</v>
      </c>
      <c r="J2552" s="2">
        <v>58</v>
      </c>
      <c r="K2552" s="2">
        <v>12000</v>
      </c>
      <c r="L2552" s="2">
        <v>12000</v>
      </c>
      <c r="M2552" s="2">
        <v>12000</v>
      </c>
      <c r="N2552" s="3" t="s">
        <v>37</v>
      </c>
      <c r="O2552" s="9" t="s">
        <v>788</v>
      </c>
      <c r="P2552" s="2">
        <f>+Precio_diario_frutas[[#This Row],[Precio promedio ponderado]]/Q2552</f>
        <v>1200</v>
      </c>
      <c r="Q2552" s="2">
        <f>+VLOOKUP(Precio_diario_frutas[[#This Row],[Unidad de comercialización]],Codigos_kg[],2,0)</f>
        <v>10</v>
      </c>
    </row>
    <row r="2553" spans="1:17" x14ac:dyDescent="0.35">
      <c r="A2553" s="10" t="s">
        <v>60</v>
      </c>
      <c r="B2553" s="3" t="str">
        <f>+VLOOKUP(A2553,Codigos_mercados_mayoristas[],2,0)</f>
        <v>Valparaíso</v>
      </c>
      <c r="C2553" s="12">
        <v>44158</v>
      </c>
      <c r="D2553" s="3">
        <f>+VLOOKUP(A2553,Codigos_mercados_mayoristas[],3,0)</f>
        <v>5</v>
      </c>
      <c r="E2553" s="3"/>
      <c r="F2553" s="3" t="str">
        <f>+VLOOKUP(G2553,Codigos_class_frutas[],2,0)</f>
        <v>Frutos de hueso (carozo)</v>
      </c>
      <c r="G2553" s="3" t="s">
        <v>669</v>
      </c>
      <c r="H2553" s="3" t="s">
        <v>670</v>
      </c>
      <c r="I2553" s="3" t="s">
        <v>13</v>
      </c>
      <c r="J2553" s="2">
        <v>50</v>
      </c>
      <c r="K2553" s="2">
        <v>10000</v>
      </c>
      <c r="L2553" s="2">
        <v>10000</v>
      </c>
      <c r="M2553" s="2">
        <v>10000</v>
      </c>
      <c r="N2553" s="3" t="s">
        <v>37</v>
      </c>
      <c r="O2553" s="9" t="s">
        <v>788</v>
      </c>
      <c r="P2553" s="2">
        <f>+Precio_diario_frutas[[#This Row],[Precio promedio ponderado]]/Q2553</f>
        <v>1000</v>
      </c>
      <c r="Q2553" s="2">
        <f>+VLOOKUP(Precio_diario_frutas[[#This Row],[Unidad de comercialización]],Codigos_kg[],2,0)</f>
        <v>10</v>
      </c>
    </row>
    <row r="2554" spans="1:17" ht="29" x14ac:dyDescent="0.35">
      <c r="A2554" s="10" t="s">
        <v>60</v>
      </c>
      <c r="B2554" s="3" t="str">
        <f>+VLOOKUP(A2554,Codigos_mercados_mayoristas[],2,0)</f>
        <v>Valparaíso</v>
      </c>
      <c r="C2554" s="12">
        <v>44158</v>
      </c>
      <c r="D2554" s="3">
        <f>+VLOOKUP(A2554,Codigos_mercados_mayoristas[],3,0)</f>
        <v>5</v>
      </c>
      <c r="E2554" s="3"/>
      <c r="F2554" s="3" t="str">
        <f>+VLOOKUP(G2554,Codigos_class_frutas[],2,0)</f>
        <v>Frutos de hueso (carozo)</v>
      </c>
      <c r="G2554" s="3" t="s">
        <v>277</v>
      </c>
      <c r="H2554" s="3" t="s">
        <v>774</v>
      </c>
      <c r="I2554" s="3" t="s">
        <v>200</v>
      </c>
      <c r="J2554" s="2">
        <v>85</v>
      </c>
      <c r="K2554" s="2">
        <v>8000</v>
      </c>
      <c r="L2554" s="2">
        <v>8000</v>
      </c>
      <c r="M2554" s="2">
        <v>8000</v>
      </c>
      <c r="N2554" s="3" t="s">
        <v>759</v>
      </c>
      <c r="O2554" s="9" t="s">
        <v>664</v>
      </c>
      <c r="P2554" s="2">
        <f>+Precio_diario_frutas[[#This Row],[Precio promedio ponderado]]/Q2554</f>
        <v>1000</v>
      </c>
      <c r="Q2554" s="2">
        <f>+VLOOKUP(Precio_diario_frutas[[#This Row],[Unidad de comercialización]],Codigos_kg[],2,0)</f>
        <v>8</v>
      </c>
    </row>
    <row r="2555" spans="1:17" ht="29" x14ac:dyDescent="0.35">
      <c r="A2555" s="10" t="s">
        <v>60</v>
      </c>
      <c r="B2555" s="3" t="str">
        <f>+VLOOKUP(A2555,Codigos_mercados_mayoristas[],2,0)</f>
        <v>Valparaíso</v>
      </c>
      <c r="C2555" s="12">
        <v>44158</v>
      </c>
      <c r="D2555" s="3">
        <f>+VLOOKUP(A2555,Codigos_mercados_mayoristas[],3,0)</f>
        <v>5</v>
      </c>
      <c r="E2555" s="3"/>
      <c r="F2555" s="3" t="str">
        <f>+VLOOKUP(G2555,Codigos_class_frutas[],2,0)</f>
        <v>Frutos de hueso (carozo)</v>
      </c>
      <c r="G2555" s="3" t="s">
        <v>277</v>
      </c>
      <c r="H2555" s="3" t="s">
        <v>774</v>
      </c>
      <c r="I2555" s="3" t="s">
        <v>19</v>
      </c>
      <c r="J2555" s="2">
        <v>98</v>
      </c>
      <c r="K2555" s="2">
        <v>7000</v>
      </c>
      <c r="L2555" s="2">
        <v>7000</v>
      </c>
      <c r="M2555" s="2">
        <v>7000</v>
      </c>
      <c r="N2555" s="3" t="s">
        <v>759</v>
      </c>
      <c r="O2555" s="9" t="s">
        <v>664</v>
      </c>
      <c r="P2555" s="2">
        <f>+Precio_diario_frutas[[#This Row],[Precio promedio ponderado]]/Q2555</f>
        <v>875</v>
      </c>
      <c r="Q2555" s="2">
        <f>+VLOOKUP(Precio_diario_frutas[[#This Row],[Unidad de comercialización]],Codigos_kg[],2,0)</f>
        <v>8</v>
      </c>
    </row>
    <row r="2556" spans="1:17" ht="29" x14ac:dyDescent="0.35">
      <c r="A2556" s="10" t="s">
        <v>60</v>
      </c>
      <c r="B2556" s="3" t="str">
        <f>+VLOOKUP(A2556,Codigos_mercados_mayoristas[],2,0)</f>
        <v>Valparaíso</v>
      </c>
      <c r="C2556" s="12">
        <v>44158</v>
      </c>
      <c r="D2556" s="3">
        <f>+VLOOKUP(A2556,Codigos_mercados_mayoristas[],3,0)</f>
        <v>5</v>
      </c>
      <c r="E2556" s="3"/>
      <c r="F2556" s="3" t="str">
        <f>+VLOOKUP(G2556,Codigos_class_frutas[],2,0)</f>
        <v>Frutos de hueso (carozo)</v>
      </c>
      <c r="G2556" s="3" t="s">
        <v>277</v>
      </c>
      <c r="H2556" s="3" t="s">
        <v>774</v>
      </c>
      <c r="I2556" s="3" t="s">
        <v>13</v>
      </c>
      <c r="J2556" s="2">
        <v>87</v>
      </c>
      <c r="K2556" s="2">
        <v>6000</v>
      </c>
      <c r="L2556" s="2">
        <v>6000</v>
      </c>
      <c r="M2556" s="2">
        <v>6000</v>
      </c>
      <c r="N2556" s="3" t="s">
        <v>759</v>
      </c>
      <c r="O2556" s="9" t="s">
        <v>664</v>
      </c>
      <c r="P2556" s="2">
        <f>+Precio_diario_frutas[[#This Row],[Precio promedio ponderado]]/Q2556</f>
        <v>750</v>
      </c>
      <c r="Q2556" s="2">
        <f>+VLOOKUP(Precio_diario_frutas[[#This Row],[Unidad de comercialización]],Codigos_kg[],2,0)</f>
        <v>8</v>
      </c>
    </row>
    <row r="2557" spans="1:17" ht="29" x14ac:dyDescent="0.35">
      <c r="A2557" s="10" t="s">
        <v>60</v>
      </c>
      <c r="B2557" s="3" t="str">
        <f>+VLOOKUP(A2557,Codigos_mercados_mayoristas[],2,0)</f>
        <v>Valparaíso</v>
      </c>
      <c r="C2557" s="12">
        <v>44158</v>
      </c>
      <c r="D2557" s="3">
        <f>+VLOOKUP(A2557,Codigos_mercados_mayoristas[],3,0)</f>
        <v>5</v>
      </c>
      <c r="E2557" s="3"/>
      <c r="F2557" s="3" t="str">
        <f>+VLOOKUP(G2557,Codigos_class_frutas[],2,0)</f>
        <v>Frutos de hueso (carozo)</v>
      </c>
      <c r="G2557" s="3" t="s">
        <v>277</v>
      </c>
      <c r="H2557" s="3" t="s">
        <v>758</v>
      </c>
      <c r="I2557" s="3" t="s">
        <v>200</v>
      </c>
      <c r="J2557" s="2">
        <v>65</v>
      </c>
      <c r="K2557" s="2">
        <v>8000</v>
      </c>
      <c r="L2557" s="2">
        <v>8000</v>
      </c>
      <c r="M2557" s="2">
        <v>8000</v>
      </c>
      <c r="N2557" s="3" t="s">
        <v>759</v>
      </c>
      <c r="O2557" s="9" t="s">
        <v>664</v>
      </c>
      <c r="P2557" s="2">
        <f>+Precio_diario_frutas[[#This Row],[Precio promedio ponderado]]/Q2557</f>
        <v>1000</v>
      </c>
      <c r="Q2557" s="2">
        <f>+VLOOKUP(Precio_diario_frutas[[#This Row],[Unidad de comercialización]],Codigos_kg[],2,0)</f>
        <v>8</v>
      </c>
    </row>
    <row r="2558" spans="1:17" ht="29" x14ac:dyDescent="0.35">
      <c r="A2558" s="10" t="s">
        <v>60</v>
      </c>
      <c r="B2558" s="3" t="str">
        <f>+VLOOKUP(A2558,Codigos_mercados_mayoristas[],2,0)</f>
        <v>Valparaíso</v>
      </c>
      <c r="C2558" s="12">
        <v>44158</v>
      </c>
      <c r="D2558" s="3">
        <f>+VLOOKUP(A2558,Codigos_mercados_mayoristas[],3,0)</f>
        <v>5</v>
      </c>
      <c r="E2558" s="3"/>
      <c r="F2558" s="3" t="str">
        <f>+VLOOKUP(G2558,Codigos_class_frutas[],2,0)</f>
        <v>Frutos de hueso (carozo)</v>
      </c>
      <c r="G2558" s="3" t="s">
        <v>277</v>
      </c>
      <c r="H2558" s="3" t="s">
        <v>758</v>
      </c>
      <c r="I2558" s="3" t="s">
        <v>19</v>
      </c>
      <c r="J2558" s="2">
        <v>68</v>
      </c>
      <c r="K2558" s="2">
        <v>7000</v>
      </c>
      <c r="L2558" s="2">
        <v>7000</v>
      </c>
      <c r="M2558" s="2">
        <v>7000</v>
      </c>
      <c r="N2558" s="3" t="s">
        <v>759</v>
      </c>
      <c r="O2558" s="9" t="s">
        <v>664</v>
      </c>
      <c r="P2558" s="2">
        <f>+Precio_diario_frutas[[#This Row],[Precio promedio ponderado]]/Q2558</f>
        <v>875</v>
      </c>
      <c r="Q2558" s="2">
        <f>+VLOOKUP(Precio_diario_frutas[[#This Row],[Unidad de comercialización]],Codigos_kg[],2,0)</f>
        <v>8</v>
      </c>
    </row>
    <row r="2559" spans="1:17" ht="29" x14ac:dyDescent="0.35">
      <c r="A2559" s="10" t="s">
        <v>60</v>
      </c>
      <c r="B2559" s="3" t="str">
        <f>+VLOOKUP(A2559,Codigos_mercados_mayoristas[],2,0)</f>
        <v>Valparaíso</v>
      </c>
      <c r="C2559" s="12">
        <v>44158</v>
      </c>
      <c r="D2559" s="3">
        <f>+VLOOKUP(A2559,Codigos_mercados_mayoristas[],3,0)</f>
        <v>5</v>
      </c>
      <c r="E2559" s="3"/>
      <c r="F2559" s="3" t="str">
        <f>+VLOOKUP(G2559,Codigos_class_frutas[],2,0)</f>
        <v>Frutos de hueso (carozo)</v>
      </c>
      <c r="G2559" s="3" t="s">
        <v>277</v>
      </c>
      <c r="H2559" s="3" t="s">
        <v>758</v>
      </c>
      <c r="I2559" s="3" t="s">
        <v>13</v>
      </c>
      <c r="J2559" s="2">
        <v>67</v>
      </c>
      <c r="K2559" s="2">
        <v>6000</v>
      </c>
      <c r="L2559" s="2">
        <v>6000</v>
      </c>
      <c r="M2559" s="2">
        <v>6000</v>
      </c>
      <c r="N2559" s="3" t="s">
        <v>759</v>
      </c>
      <c r="O2559" s="9" t="s">
        <v>664</v>
      </c>
      <c r="P2559" s="2">
        <f>+Precio_diario_frutas[[#This Row],[Precio promedio ponderado]]/Q2559</f>
        <v>750</v>
      </c>
      <c r="Q2559" s="2">
        <f>+VLOOKUP(Precio_diario_frutas[[#This Row],[Unidad de comercialización]],Codigos_kg[],2,0)</f>
        <v>8</v>
      </c>
    </row>
    <row r="2560" spans="1:17" ht="29" x14ac:dyDescent="0.35">
      <c r="A2560" s="10" t="s">
        <v>60</v>
      </c>
      <c r="B2560" s="3" t="str">
        <f>+VLOOKUP(A2560,Codigos_mercados_mayoristas[],2,0)</f>
        <v>Valparaíso</v>
      </c>
      <c r="C2560" s="12">
        <v>44158</v>
      </c>
      <c r="D2560" s="3">
        <f>+VLOOKUP(A2560,Codigos_mercados_mayoristas[],3,0)</f>
        <v>5</v>
      </c>
      <c r="E2560" s="3"/>
      <c r="F2560" s="3" t="str">
        <f>+VLOOKUP(G2560,Codigos_class_frutas[],2,0)</f>
        <v>Frutos de hueso (carozo)</v>
      </c>
      <c r="G2560" s="3" t="s">
        <v>277</v>
      </c>
      <c r="H2560" s="3" t="s">
        <v>278</v>
      </c>
      <c r="I2560" s="3" t="s">
        <v>200</v>
      </c>
      <c r="J2560" s="2">
        <v>68</v>
      </c>
      <c r="K2560" s="2">
        <v>14000</v>
      </c>
      <c r="L2560" s="2">
        <v>14000</v>
      </c>
      <c r="M2560" s="2">
        <v>14000</v>
      </c>
      <c r="N2560" s="3" t="s">
        <v>233</v>
      </c>
      <c r="O2560" s="9" t="s">
        <v>664</v>
      </c>
      <c r="P2560" s="2">
        <f>+Precio_diario_frutas[[#This Row],[Precio promedio ponderado]]/Q2560</f>
        <v>875</v>
      </c>
      <c r="Q2560" s="2">
        <f>+VLOOKUP(Precio_diario_frutas[[#This Row],[Unidad de comercialización]],Codigos_kg[],2,0)</f>
        <v>16</v>
      </c>
    </row>
    <row r="2561" spans="1:17" x14ac:dyDescent="0.35">
      <c r="A2561" s="10" t="s">
        <v>60</v>
      </c>
      <c r="B2561" s="3" t="str">
        <f>+VLOOKUP(A2561,Codigos_mercados_mayoristas[],2,0)</f>
        <v>Valparaíso</v>
      </c>
      <c r="C2561" s="12">
        <v>44158</v>
      </c>
      <c r="D2561" s="3">
        <f>+VLOOKUP(A2561,Codigos_mercados_mayoristas[],3,0)</f>
        <v>5</v>
      </c>
      <c r="E2561" s="3"/>
      <c r="F2561" s="3" t="str">
        <f>+VLOOKUP(G2561,Codigos_class_frutas[],2,0)</f>
        <v>Frutos de hueso (carozo)</v>
      </c>
      <c r="G2561" s="3" t="s">
        <v>277</v>
      </c>
      <c r="H2561" s="3" t="s">
        <v>278</v>
      </c>
      <c r="I2561" s="3" t="s">
        <v>200</v>
      </c>
      <c r="J2561" s="2">
        <v>85</v>
      </c>
      <c r="K2561" s="2">
        <v>13000</v>
      </c>
      <c r="L2561" s="2">
        <v>13000</v>
      </c>
      <c r="M2561" s="2">
        <v>13000</v>
      </c>
      <c r="N2561" s="3" t="s">
        <v>674</v>
      </c>
      <c r="O2561" s="9" t="s">
        <v>45</v>
      </c>
      <c r="P2561" s="2">
        <f>+Precio_diario_frutas[[#This Row],[Precio promedio ponderado]]/Q2561</f>
        <v>812.5</v>
      </c>
      <c r="Q2561" s="2">
        <f>+VLOOKUP(Precio_diario_frutas[[#This Row],[Unidad de comercialización]],Codigos_kg[],2,0)</f>
        <v>16</v>
      </c>
    </row>
    <row r="2562" spans="1:17" ht="29" x14ac:dyDescent="0.35">
      <c r="A2562" s="10" t="s">
        <v>60</v>
      </c>
      <c r="B2562" s="3" t="str">
        <f>+VLOOKUP(A2562,Codigos_mercados_mayoristas[],2,0)</f>
        <v>Valparaíso</v>
      </c>
      <c r="C2562" s="12">
        <v>44158</v>
      </c>
      <c r="D2562" s="3">
        <f>+VLOOKUP(A2562,Codigos_mercados_mayoristas[],3,0)</f>
        <v>5</v>
      </c>
      <c r="E2562" s="3"/>
      <c r="F2562" s="3" t="str">
        <f>+VLOOKUP(G2562,Codigos_class_frutas[],2,0)</f>
        <v>Frutos de hueso (carozo)</v>
      </c>
      <c r="G2562" s="3" t="s">
        <v>277</v>
      </c>
      <c r="H2562" s="3" t="s">
        <v>278</v>
      </c>
      <c r="I2562" s="3" t="s">
        <v>19</v>
      </c>
      <c r="J2562" s="2">
        <v>80</v>
      </c>
      <c r="K2562" s="2">
        <v>12000</v>
      </c>
      <c r="L2562" s="2">
        <v>12000</v>
      </c>
      <c r="M2562" s="2">
        <v>12000</v>
      </c>
      <c r="N2562" s="3" t="s">
        <v>233</v>
      </c>
      <c r="O2562" s="9" t="s">
        <v>664</v>
      </c>
      <c r="P2562" s="2">
        <f>+Precio_diario_frutas[[#This Row],[Precio promedio ponderado]]/Q2562</f>
        <v>750</v>
      </c>
      <c r="Q2562" s="2">
        <f>+VLOOKUP(Precio_diario_frutas[[#This Row],[Unidad de comercialización]],Codigos_kg[],2,0)</f>
        <v>16</v>
      </c>
    </row>
    <row r="2563" spans="1:17" x14ac:dyDescent="0.35">
      <c r="A2563" s="10" t="s">
        <v>60</v>
      </c>
      <c r="B2563" s="3" t="str">
        <f>+VLOOKUP(A2563,Codigos_mercados_mayoristas[],2,0)</f>
        <v>Valparaíso</v>
      </c>
      <c r="C2563" s="12">
        <v>44158</v>
      </c>
      <c r="D2563" s="3">
        <f>+VLOOKUP(A2563,Codigos_mercados_mayoristas[],3,0)</f>
        <v>5</v>
      </c>
      <c r="E2563" s="3"/>
      <c r="F2563" s="3" t="str">
        <f>+VLOOKUP(G2563,Codigos_class_frutas[],2,0)</f>
        <v>Frutos de hueso (carozo)</v>
      </c>
      <c r="G2563" s="3" t="s">
        <v>277</v>
      </c>
      <c r="H2563" s="3" t="s">
        <v>278</v>
      </c>
      <c r="I2563" s="3" t="s">
        <v>19</v>
      </c>
      <c r="J2563" s="2">
        <v>87</v>
      </c>
      <c r="K2563" s="2">
        <v>12000</v>
      </c>
      <c r="L2563" s="2">
        <v>12000</v>
      </c>
      <c r="M2563" s="2">
        <v>12000</v>
      </c>
      <c r="N2563" s="3" t="s">
        <v>674</v>
      </c>
      <c r="O2563" s="9" t="s">
        <v>45</v>
      </c>
      <c r="P2563" s="2">
        <f>+Precio_diario_frutas[[#This Row],[Precio promedio ponderado]]/Q2563</f>
        <v>750</v>
      </c>
      <c r="Q2563" s="2">
        <f>+VLOOKUP(Precio_diario_frutas[[#This Row],[Unidad de comercialización]],Codigos_kg[],2,0)</f>
        <v>16</v>
      </c>
    </row>
    <row r="2564" spans="1:17" ht="29" x14ac:dyDescent="0.35">
      <c r="A2564" s="10" t="s">
        <v>60</v>
      </c>
      <c r="B2564" s="3" t="str">
        <f>+VLOOKUP(A2564,Codigos_mercados_mayoristas[],2,0)</f>
        <v>Valparaíso</v>
      </c>
      <c r="C2564" s="12">
        <v>44158</v>
      </c>
      <c r="D2564" s="3">
        <f>+VLOOKUP(A2564,Codigos_mercados_mayoristas[],3,0)</f>
        <v>5</v>
      </c>
      <c r="E2564" s="3"/>
      <c r="F2564" s="3" t="str">
        <f>+VLOOKUP(G2564,Codigos_class_frutas[],2,0)</f>
        <v>Frutos de hueso (carozo)</v>
      </c>
      <c r="G2564" s="3" t="s">
        <v>277</v>
      </c>
      <c r="H2564" s="3" t="s">
        <v>278</v>
      </c>
      <c r="I2564" s="3" t="s">
        <v>13</v>
      </c>
      <c r="J2564" s="2">
        <v>70</v>
      </c>
      <c r="K2564" s="2">
        <v>10000</v>
      </c>
      <c r="L2564" s="2">
        <v>10000</v>
      </c>
      <c r="M2564" s="2">
        <v>10000</v>
      </c>
      <c r="N2564" s="3" t="s">
        <v>233</v>
      </c>
      <c r="O2564" s="9" t="s">
        <v>664</v>
      </c>
      <c r="P2564" s="2">
        <f>+Precio_diario_frutas[[#This Row],[Precio promedio ponderado]]/Q2564</f>
        <v>625</v>
      </c>
      <c r="Q2564" s="2">
        <f>+VLOOKUP(Precio_diario_frutas[[#This Row],[Unidad de comercialización]],Codigos_kg[],2,0)</f>
        <v>16</v>
      </c>
    </row>
    <row r="2565" spans="1:17" x14ac:dyDescent="0.35">
      <c r="A2565" s="10" t="s">
        <v>60</v>
      </c>
      <c r="B2565" s="3" t="str">
        <f>+VLOOKUP(A2565,Codigos_mercados_mayoristas[],2,0)</f>
        <v>Valparaíso</v>
      </c>
      <c r="C2565" s="12">
        <v>44158</v>
      </c>
      <c r="D2565" s="3">
        <f>+VLOOKUP(A2565,Codigos_mercados_mayoristas[],3,0)</f>
        <v>5</v>
      </c>
      <c r="E2565" s="3"/>
      <c r="F2565" s="3" t="str">
        <f>+VLOOKUP(G2565,Codigos_class_frutas[],2,0)</f>
        <v>Berries</v>
      </c>
      <c r="G2565" s="3" t="s">
        <v>212</v>
      </c>
      <c r="H2565" s="3" t="s">
        <v>12</v>
      </c>
      <c r="I2565" s="3" t="s">
        <v>200</v>
      </c>
      <c r="J2565" s="2">
        <v>85</v>
      </c>
      <c r="K2565" s="2">
        <v>8500</v>
      </c>
      <c r="L2565" s="2">
        <v>8500</v>
      </c>
      <c r="M2565" s="2">
        <v>8500</v>
      </c>
      <c r="N2565" s="3" t="s">
        <v>213</v>
      </c>
      <c r="O2565" s="9" t="s">
        <v>155</v>
      </c>
      <c r="P2565" s="2">
        <f>+Precio_diario_frutas[[#This Row],[Precio promedio ponderado]]/Q2565</f>
        <v>1214.2857142857142</v>
      </c>
      <c r="Q2565" s="2">
        <f>+VLOOKUP(Precio_diario_frutas[[#This Row],[Unidad de comercialización]],Codigos_kg[],2,0)</f>
        <v>7</v>
      </c>
    </row>
    <row r="2566" spans="1:17" x14ac:dyDescent="0.35">
      <c r="A2566" s="10" t="s">
        <v>60</v>
      </c>
      <c r="B2566" s="3" t="str">
        <f>+VLOOKUP(A2566,Codigos_mercados_mayoristas[],2,0)</f>
        <v>Valparaíso</v>
      </c>
      <c r="C2566" s="12">
        <v>44158</v>
      </c>
      <c r="D2566" s="3">
        <f>+VLOOKUP(A2566,Codigos_mercados_mayoristas[],3,0)</f>
        <v>5</v>
      </c>
      <c r="E2566" s="3"/>
      <c r="F2566" s="3" t="str">
        <f>+VLOOKUP(G2566,Codigos_class_frutas[],2,0)</f>
        <v>Berries</v>
      </c>
      <c r="G2566" s="3" t="s">
        <v>212</v>
      </c>
      <c r="H2566" s="3" t="s">
        <v>12</v>
      </c>
      <c r="I2566" s="3" t="s">
        <v>19</v>
      </c>
      <c r="J2566" s="2">
        <v>70</v>
      </c>
      <c r="K2566" s="2">
        <v>8000</v>
      </c>
      <c r="L2566" s="2">
        <v>8000</v>
      </c>
      <c r="M2566" s="2">
        <v>8000</v>
      </c>
      <c r="N2566" s="3" t="s">
        <v>213</v>
      </c>
      <c r="O2566" s="9" t="s">
        <v>155</v>
      </c>
      <c r="P2566" s="2">
        <f>+Precio_diario_frutas[[#This Row],[Precio promedio ponderado]]/Q2566</f>
        <v>1142.8571428571429</v>
      </c>
      <c r="Q2566" s="2">
        <f>+VLOOKUP(Precio_diario_frutas[[#This Row],[Unidad de comercialización]],Codigos_kg[],2,0)</f>
        <v>7</v>
      </c>
    </row>
    <row r="2567" spans="1:17" x14ac:dyDescent="0.35">
      <c r="A2567" s="10" t="s">
        <v>60</v>
      </c>
      <c r="B2567" s="3" t="str">
        <f>+VLOOKUP(A2567,Codigos_mercados_mayoristas[],2,0)</f>
        <v>Valparaíso</v>
      </c>
      <c r="C2567" s="12">
        <v>44158</v>
      </c>
      <c r="D2567" s="3">
        <f>+VLOOKUP(A2567,Codigos_mercados_mayoristas[],3,0)</f>
        <v>5</v>
      </c>
      <c r="E2567" s="3"/>
      <c r="F2567" s="3" t="str">
        <f>+VLOOKUP(G2567,Codigos_class_frutas[],2,0)</f>
        <v>Berries</v>
      </c>
      <c r="G2567" s="3" t="s">
        <v>212</v>
      </c>
      <c r="H2567" s="3" t="s">
        <v>12</v>
      </c>
      <c r="I2567" s="3" t="s">
        <v>13</v>
      </c>
      <c r="J2567" s="2">
        <v>60</v>
      </c>
      <c r="K2567" s="2">
        <v>5000</v>
      </c>
      <c r="L2567" s="2">
        <v>5000</v>
      </c>
      <c r="M2567" s="2">
        <v>5000</v>
      </c>
      <c r="N2567" s="3" t="s">
        <v>213</v>
      </c>
      <c r="O2567" s="9" t="s">
        <v>155</v>
      </c>
      <c r="P2567" s="2">
        <f>+Precio_diario_frutas[[#This Row],[Precio promedio ponderado]]/Q2567</f>
        <v>714.28571428571433</v>
      </c>
      <c r="Q2567" s="2">
        <f>+VLOOKUP(Precio_diario_frutas[[#This Row],[Unidad de comercialización]],Codigos_kg[],2,0)</f>
        <v>7</v>
      </c>
    </row>
    <row r="2568" spans="1:17" x14ac:dyDescent="0.35">
      <c r="A2568" s="10" t="s">
        <v>60</v>
      </c>
      <c r="B2568" s="3" t="str">
        <f>+VLOOKUP(A2568,Codigos_mercados_mayoristas[],2,0)</f>
        <v>Valparaíso</v>
      </c>
      <c r="C2568" s="12">
        <v>44158</v>
      </c>
      <c r="D2568" s="3">
        <f>+VLOOKUP(A2568,Codigos_mercados_mayoristas[],3,0)</f>
        <v>5</v>
      </c>
      <c r="E2568" s="3"/>
      <c r="F2568" s="3" t="str">
        <f>+VLOOKUP(G2568,Codigos_class_frutas[],2,0)</f>
        <v>Cítricos</v>
      </c>
      <c r="G2568" s="3" t="s">
        <v>214</v>
      </c>
      <c r="H2568" s="3" t="s">
        <v>12</v>
      </c>
      <c r="I2568" s="3" t="s">
        <v>215</v>
      </c>
      <c r="J2568" s="2">
        <v>155</v>
      </c>
      <c r="K2568" s="2">
        <v>5500</v>
      </c>
      <c r="L2568" s="2">
        <v>5000</v>
      </c>
      <c r="M2568" s="2">
        <v>5242</v>
      </c>
      <c r="N2568" s="3" t="s">
        <v>122</v>
      </c>
      <c r="O2568" s="9" t="s">
        <v>63</v>
      </c>
      <c r="P2568" s="2">
        <f>+Precio_diario_frutas[[#This Row],[Precio promedio ponderado]]/Q2568</f>
        <v>327.625</v>
      </c>
      <c r="Q2568" s="2">
        <f>+VLOOKUP(Precio_diario_frutas[[#This Row],[Unidad de comercialización]],Codigos_kg[],2,0)</f>
        <v>16</v>
      </c>
    </row>
    <row r="2569" spans="1:17" x14ac:dyDescent="0.35">
      <c r="A2569" s="10" t="s">
        <v>60</v>
      </c>
      <c r="B2569" s="3" t="str">
        <f>+VLOOKUP(A2569,Codigos_mercados_mayoristas[],2,0)</f>
        <v>Valparaíso</v>
      </c>
      <c r="C2569" s="12">
        <v>44158</v>
      </c>
      <c r="D2569" s="3">
        <f>+VLOOKUP(A2569,Codigos_mercados_mayoristas[],3,0)</f>
        <v>5</v>
      </c>
      <c r="E2569" s="3"/>
      <c r="F2569" s="3" t="str">
        <f>+VLOOKUP(G2569,Codigos_class_frutas[],2,0)</f>
        <v>Cítricos</v>
      </c>
      <c r="G2569" s="3" t="s">
        <v>214</v>
      </c>
      <c r="H2569" s="3" t="s">
        <v>12</v>
      </c>
      <c r="I2569" s="3" t="s">
        <v>271</v>
      </c>
      <c r="J2569" s="2">
        <v>133</v>
      </c>
      <c r="K2569" s="2">
        <v>7000</v>
      </c>
      <c r="L2569" s="2">
        <v>6500</v>
      </c>
      <c r="M2569" s="2">
        <v>6744</v>
      </c>
      <c r="N2569" s="3" t="s">
        <v>122</v>
      </c>
      <c r="O2569" s="9" t="s">
        <v>63</v>
      </c>
      <c r="P2569" s="2">
        <f>+Precio_diario_frutas[[#This Row],[Precio promedio ponderado]]/Q2569</f>
        <v>421.5</v>
      </c>
      <c r="Q2569" s="2">
        <f>+VLOOKUP(Precio_diario_frutas[[#This Row],[Unidad de comercialización]],Codigos_kg[],2,0)</f>
        <v>16</v>
      </c>
    </row>
    <row r="2570" spans="1:17" x14ac:dyDescent="0.35">
      <c r="A2570" s="10" t="s">
        <v>60</v>
      </c>
      <c r="B2570" s="3" t="str">
        <f>+VLOOKUP(A2570,Codigos_mercados_mayoristas[],2,0)</f>
        <v>Valparaíso</v>
      </c>
      <c r="C2570" s="12">
        <v>44158</v>
      </c>
      <c r="D2570" s="3">
        <f>+VLOOKUP(A2570,Codigos_mercados_mayoristas[],3,0)</f>
        <v>5</v>
      </c>
      <c r="E2570" s="3"/>
      <c r="F2570" s="3" t="str">
        <f>+VLOOKUP(G2570,Codigos_class_frutas[],2,0)</f>
        <v>Cítricos</v>
      </c>
      <c r="G2570" s="3" t="s">
        <v>214</v>
      </c>
      <c r="H2570" s="3" t="s">
        <v>12</v>
      </c>
      <c r="I2570" s="3" t="s">
        <v>216</v>
      </c>
      <c r="J2570" s="2">
        <v>150</v>
      </c>
      <c r="K2570" s="2">
        <v>4500</v>
      </c>
      <c r="L2570" s="2">
        <v>4000</v>
      </c>
      <c r="M2570" s="2">
        <v>4267</v>
      </c>
      <c r="N2570" s="3" t="s">
        <v>122</v>
      </c>
      <c r="O2570" s="9" t="s">
        <v>63</v>
      </c>
      <c r="P2570" s="2">
        <f>+Precio_diario_frutas[[#This Row],[Precio promedio ponderado]]/Q2570</f>
        <v>266.6875</v>
      </c>
      <c r="Q2570" s="2">
        <f>+VLOOKUP(Precio_diario_frutas[[#This Row],[Unidad de comercialización]],Codigos_kg[],2,0)</f>
        <v>16</v>
      </c>
    </row>
    <row r="2571" spans="1:17" x14ac:dyDescent="0.35">
      <c r="A2571" s="10" t="s">
        <v>60</v>
      </c>
      <c r="B2571" s="3" t="str">
        <f>+VLOOKUP(A2571,Codigos_mercados_mayoristas[],2,0)</f>
        <v>Valparaíso</v>
      </c>
      <c r="C2571" s="12">
        <v>44158</v>
      </c>
      <c r="D2571" s="3">
        <f>+VLOOKUP(A2571,Codigos_mercados_mayoristas[],3,0)</f>
        <v>5</v>
      </c>
      <c r="E2571" s="3"/>
      <c r="F2571" s="3" t="str">
        <f>+VLOOKUP(G2571,Codigos_class_frutas[],2,0)</f>
        <v>Cítricos</v>
      </c>
      <c r="G2571" s="3" t="s">
        <v>218</v>
      </c>
      <c r="H2571" s="3" t="s">
        <v>219</v>
      </c>
      <c r="I2571" s="3" t="s">
        <v>200</v>
      </c>
      <c r="J2571" s="2">
        <v>65</v>
      </c>
      <c r="K2571" s="2">
        <v>14000</v>
      </c>
      <c r="L2571" s="2">
        <v>14000</v>
      </c>
      <c r="M2571" s="2">
        <v>14000</v>
      </c>
      <c r="N2571" s="3" t="s">
        <v>29</v>
      </c>
      <c r="O2571" s="9" t="s">
        <v>63</v>
      </c>
      <c r="P2571" s="2">
        <f>+Precio_diario_frutas[[#This Row],[Precio promedio ponderado]]/Q2571</f>
        <v>933.33333333333337</v>
      </c>
      <c r="Q2571" s="2">
        <f>+VLOOKUP(Precio_diario_frutas[[#This Row],[Unidad de comercialización]],Codigos_kg[],2,0)</f>
        <v>15</v>
      </c>
    </row>
    <row r="2572" spans="1:17" x14ac:dyDescent="0.35">
      <c r="A2572" s="10" t="s">
        <v>60</v>
      </c>
      <c r="B2572" s="3" t="str">
        <f>+VLOOKUP(A2572,Codigos_mercados_mayoristas[],2,0)</f>
        <v>Valparaíso</v>
      </c>
      <c r="C2572" s="12">
        <v>44158</v>
      </c>
      <c r="D2572" s="3">
        <f>+VLOOKUP(A2572,Codigos_mercados_mayoristas[],3,0)</f>
        <v>5</v>
      </c>
      <c r="E2572" s="3"/>
      <c r="F2572" s="3" t="str">
        <f>+VLOOKUP(G2572,Codigos_class_frutas[],2,0)</f>
        <v>Cítricos</v>
      </c>
      <c r="G2572" s="3" t="s">
        <v>218</v>
      </c>
      <c r="H2572" s="3" t="s">
        <v>219</v>
      </c>
      <c r="I2572" s="3" t="s">
        <v>19</v>
      </c>
      <c r="J2572" s="2">
        <v>67</v>
      </c>
      <c r="K2572" s="2">
        <v>13000</v>
      </c>
      <c r="L2572" s="2">
        <v>13000</v>
      </c>
      <c r="M2572" s="2">
        <v>13000</v>
      </c>
      <c r="N2572" s="3" t="s">
        <v>29</v>
      </c>
      <c r="O2572" s="9" t="s">
        <v>63</v>
      </c>
      <c r="P2572" s="2">
        <f>+Precio_diario_frutas[[#This Row],[Precio promedio ponderado]]/Q2572</f>
        <v>866.66666666666663</v>
      </c>
      <c r="Q2572" s="2">
        <f>+VLOOKUP(Precio_diario_frutas[[#This Row],[Unidad de comercialización]],Codigos_kg[],2,0)</f>
        <v>15</v>
      </c>
    </row>
    <row r="2573" spans="1:17" x14ac:dyDescent="0.35">
      <c r="A2573" s="10" t="s">
        <v>60</v>
      </c>
      <c r="B2573" s="3" t="str">
        <f>+VLOOKUP(A2573,Codigos_mercados_mayoristas[],2,0)</f>
        <v>Valparaíso</v>
      </c>
      <c r="C2573" s="12">
        <v>44158</v>
      </c>
      <c r="D2573" s="3">
        <f>+VLOOKUP(A2573,Codigos_mercados_mayoristas[],3,0)</f>
        <v>5</v>
      </c>
      <c r="E2573" s="3"/>
      <c r="F2573" s="3" t="str">
        <f>+VLOOKUP(G2573,Codigos_class_frutas[],2,0)</f>
        <v>Cítricos</v>
      </c>
      <c r="G2573" s="3" t="s">
        <v>218</v>
      </c>
      <c r="H2573" s="3" t="s">
        <v>219</v>
      </c>
      <c r="I2573" s="3" t="s">
        <v>13</v>
      </c>
      <c r="J2573" s="2">
        <v>60</v>
      </c>
      <c r="K2573" s="2">
        <v>12000</v>
      </c>
      <c r="L2573" s="2">
        <v>12000</v>
      </c>
      <c r="M2573" s="2">
        <v>12000</v>
      </c>
      <c r="N2573" s="3" t="s">
        <v>29</v>
      </c>
      <c r="O2573" s="9" t="s">
        <v>63</v>
      </c>
      <c r="P2573" s="2">
        <f>+Precio_diario_frutas[[#This Row],[Precio promedio ponderado]]/Q2573</f>
        <v>800</v>
      </c>
      <c r="Q2573" s="2">
        <f>+VLOOKUP(Precio_diario_frutas[[#This Row],[Unidad de comercialización]],Codigos_kg[],2,0)</f>
        <v>15</v>
      </c>
    </row>
    <row r="2574" spans="1:17" x14ac:dyDescent="0.35">
      <c r="A2574" s="10" t="s">
        <v>60</v>
      </c>
      <c r="B2574" s="3" t="str">
        <f>+VLOOKUP(A2574,Codigos_mercados_mayoristas[],2,0)</f>
        <v>Valparaíso</v>
      </c>
      <c r="C2574" s="12">
        <v>44158</v>
      </c>
      <c r="D2574" s="3">
        <f>+VLOOKUP(A2574,Codigos_mercados_mayoristas[],3,0)</f>
        <v>5</v>
      </c>
      <c r="E2574" s="3"/>
      <c r="F2574" s="3" t="str">
        <f>+VLOOKUP(G2574,Codigos_class_frutas[],2,0)</f>
        <v>Tropicales y subtropicales</v>
      </c>
      <c r="G2574" s="3" t="s">
        <v>229</v>
      </c>
      <c r="H2574" s="3" t="s">
        <v>12</v>
      </c>
      <c r="I2574" s="3" t="s">
        <v>19</v>
      </c>
      <c r="J2574" s="2">
        <v>456</v>
      </c>
      <c r="K2574" s="2">
        <v>7000</v>
      </c>
      <c r="L2574" s="2">
        <v>7000</v>
      </c>
      <c r="M2574" s="2">
        <v>7000</v>
      </c>
      <c r="N2574" s="3" t="s">
        <v>230</v>
      </c>
      <c r="O2574" s="9" t="s">
        <v>34</v>
      </c>
      <c r="P2574" s="2">
        <f>+Precio_diario_frutas[[#This Row],[Precio promedio ponderado]]/Q2574</f>
        <v>1750</v>
      </c>
      <c r="Q2574" s="2">
        <f>+VLOOKUP(Precio_diario_frutas[[#This Row],[Unidad de comercialización]],Codigos_kg[],2,0)</f>
        <v>4</v>
      </c>
    </row>
    <row r="2575" spans="1:17" x14ac:dyDescent="0.35">
      <c r="A2575" s="10" t="s">
        <v>60</v>
      </c>
      <c r="B2575" s="3" t="str">
        <f>+VLOOKUP(A2575,Codigos_mercados_mayoristas[],2,0)</f>
        <v>Valparaíso</v>
      </c>
      <c r="C2575" s="12">
        <v>44158</v>
      </c>
      <c r="D2575" s="3">
        <f>+VLOOKUP(A2575,Codigos_mercados_mayoristas[],3,0)</f>
        <v>5</v>
      </c>
      <c r="E2575" s="3"/>
      <c r="F2575" s="3" t="str">
        <f>+VLOOKUP(G2575,Codigos_class_frutas[],2,0)</f>
        <v>Tropicales y subtropicales</v>
      </c>
      <c r="G2575" s="3" t="s">
        <v>229</v>
      </c>
      <c r="H2575" s="3" t="s">
        <v>12</v>
      </c>
      <c r="I2575" s="3" t="s">
        <v>13</v>
      </c>
      <c r="J2575" s="2">
        <v>228</v>
      </c>
      <c r="K2575" s="2">
        <v>7000</v>
      </c>
      <c r="L2575" s="2">
        <v>7000</v>
      </c>
      <c r="M2575" s="2">
        <v>7000</v>
      </c>
      <c r="N2575" s="3" t="s">
        <v>230</v>
      </c>
      <c r="O2575" s="9" t="s">
        <v>34</v>
      </c>
      <c r="P2575" s="2">
        <f>+Precio_diario_frutas[[#This Row],[Precio promedio ponderado]]/Q2575</f>
        <v>1750</v>
      </c>
      <c r="Q2575" s="2">
        <f>+VLOOKUP(Precio_diario_frutas[[#This Row],[Unidad de comercialización]],Codigos_kg[],2,0)</f>
        <v>4</v>
      </c>
    </row>
    <row r="2576" spans="1:17" x14ac:dyDescent="0.35">
      <c r="A2576" s="10" t="s">
        <v>60</v>
      </c>
      <c r="B2576" s="3" t="str">
        <f>+VLOOKUP(A2576,Codigos_mercados_mayoristas[],2,0)</f>
        <v>Valparaíso</v>
      </c>
      <c r="C2576" s="12">
        <v>44158</v>
      </c>
      <c r="D2576" s="3">
        <f>+VLOOKUP(A2576,Codigos_mercados_mayoristas[],3,0)</f>
        <v>5</v>
      </c>
      <c r="E2576" s="3"/>
      <c r="F2576" s="3" t="str">
        <f>+VLOOKUP(G2576,Codigos_class_frutas[],2,0)</f>
        <v>Frutos de pepita</v>
      </c>
      <c r="G2576" s="3" t="s">
        <v>231</v>
      </c>
      <c r="H2576" s="3" t="s">
        <v>232</v>
      </c>
      <c r="I2576" s="3" t="s">
        <v>200</v>
      </c>
      <c r="J2576" s="2">
        <v>68</v>
      </c>
      <c r="K2576" s="2">
        <v>14000</v>
      </c>
      <c r="L2576" s="2">
        <v>14000</v>
      </c>
      <c r="M2576" s="2">
        <v>14000</v>
      </c>
      <c r="N2576" s="3" t="s">
        <v>233</v>
      </c>
      <c r="O2576" s="9" t="s">
        <v>234</v>
      </c>
      <c r="P2576" s="2">
        <f>+Precio_diario_frutas[[#This Row],[Precio promedio ponderado]]/Q2576</f>
        <v>875</v>
      </c>
      <c r="Q2576" s="2">
        <f>+VLOOKUP(Precio_diario_frutas[[#This Row],[Unidad de comercialización]],Codigos_kg[],2,0)</f>
        <v>16</v>
      </c>
    </row>
    <row r="2577" spans="1:17" x14ac:dyDescent="0.35">
      <c r="A2577" s="10" t="s">
        <v>60</v>
      </c>
      <c r="B2577" s="3" t="str">
        <f>+VLOOKUP(A2577,Codigos_mercados_mayoristas[],2,0)</f>
        <v>Valparaíso</v>
      </c>
      <c r="C2577" s="12">
        <v>44158</v>
      </c>
      <c r="D2577" s="3">
        <f>+VLOOKUP(A2577,Codigos_mercados_mayoristas[],3,0)</f>
        <v>5</v>
      </c>
      <c r="E2577" s="3"/>
      <c r="F2577" s="3" t="str">
        <f>+VLOOKUP(G2577,Codigos_class_frutas[],2,0)</f>
        <v>Frutos de pepita</v>
      </c>
      <c r="G2577" s="3" t="s">
        <v>231</v>
      </c>
      <c r="H2577" s="3" t="s">
        <v>232</v>
      </c>
      <c r="I2577" s="3" t="s">
        <v>19</v>
      </c>
      <c r="J2577" s="2">
        <v>75</v>
      </c>
      <c r="K2577" s="2">
        <v>13000</v>
      </c>
      <c r="L2577" s="2">
        <v>13000</v>
      </c>
      <c r="M2577" s="2">
        <v>13000</v>
      </c>
      <c r="N2577" s="3" t="s">
        <v>233</v>
      </c>
      <c r="O2577" s="9" t="s">
        <v>234</v>
      </c>
      <c r="P2577" s="2">
        <f>+Precio_diario_frutas[[#This Row],[Precio promedio ponderado]]/Q2577</f>
        <v>812.5</v>
      </c>
      <c r="Q2577" s="2">
        <f>+VLOOKUP(Precio_diario_frutas[[#This Row],[Unidad de comercialización]],Codigos_kg[],2,0)</f>
        <v>16</v>
      </c>
    </row>
    <row r="2578" spans="1:17" x14ac:dyDescent="0.35">
      <c r="A2578" s="10" t="s">
        <v>60</v>
      </c>
      <c r="B2578" s="3" t="str">
        <f>+VLOOKUP(A2578,Codigos_mercados_mayoristas[],2,0)</f>
        <v>Valparaíso</v>
      </c>
      <c r="C2578" s="12">
        <v>44158</v>
      </c>
      <c r="D2578" s="3">
        <f>+VLOOKUP(A2578,Codigos_mercados_mayoristas[],3,0)</f>
        <v>5</v>
      </c>
      <c r="E2578" s="3"/>
      <c r="F2578" s="3" t="str">
        <f>+VLOOKUP(G2578,Codigos_class_frutas[],2,0)</f>
        <v>Frutos de pepita</v>
      </c>
      <c r="G2578" s="3" t="s">
        <v>231</v>
      </c>
      <c r="H2578" s="3" t="s">
        <v>232</v>
      </c>
      <c r="I2578" s="3" t="s">
        <v>13</v>
      </c>
      <c r="J2578" s="2">
        <v>80</v>
      </c>
      <c r="K2578" s="2">
        <v>12000</v>
      </c>
      <c r="L2578" s="2">
        <v>12000</v>
      </c>
      <c r="M2578" s="2">
        <v>12000</v>
      </c>
      <c r="N2578" s="3" t="s">
        <v>233</v>
      </c>
      <c r="O2578" s="9" t="s">
        <v>234</v>
      </c>
      <c r="P2578" s="2">
        <f>+Precio_diario_frutas[[#This Row],[Precio promedio ponderado]]/Q2578</f>
        <v>750</v>
      </c>
      <c r="Q2578" s="2">
        <f>+VLOOKUP(Precio_diario_frutas[[#This Row],[Unidad de comercialización]],Codigos_kg[],2,0)</f>
        <v>16</v>
      </c>
    </row>
    <row r="2579" spans="1:17" x14ac:dyDescent="0.35">
      <c r="A2579" s="10" t="s">
        <v>60</v>
      </c>
      <c r="B2579" s="3" t="str">
        <f>+VLOOKUP(A2579,Codigos_mercados_mayoristas[],2,0)</f>
        <v>Valparaíso</v>
      </c>
      <c r="C2579" s="12">
        <v>44158</v>
      </c>
      <c r="D2579" s="3">
        <f>+VLOOKUP(A2579,Codigos_mercados_mayoristas[],3,0)</f>
        <v>5</v>
      </c>
      <c r="E2579" s="3"/>
      <c r="F2579" s="3" t="str">
        <f>+VLOOKUP(G2579,Codigos_class_frutas[],2,0)</f>
        <v>Frutos de pepita</v>
      </c>
      <c r="G2579" s="3" t="s">
        <v>231</v>
      </c>
      <c r="H2579" s="3" t="s">
        <v>236</v>
      </c>
      <c r="I2579" s="3" t="s">
        <v>200</v>
      </c>
      <c r="J2579" s="2">
        <v>86</v>
      </c>
      <c r="K2579" s="2">
        <v>14000</v>
      </c>
      <c r="L2579" s="2">
        <v>14000</v>
      </c>
      <c r="M2579" s="2">
        <v>14000</v>
      </c>
      <c r="N2579" s="3" t="s">
        <v>233</v>
      </c>
      <c r="O2579" s="9" t="s">
        <v>234</v>
      </c>
      <c r="P2579" s="2">
        <f>+Precio_diario_frutas[[#This Row],[Precio promedio ponderado]]/Q2579</f>
        <v>875</v>
      </c>
      <c r="Q2579" s="2">
        <f>+VLOOKUP(Precio_diario_frutas[[#This Row],[Unidad de comercialización]],Codigos_kg[],2,0)</f>
        <v>16</v>
      </c>
    </row>
    <row r="2580" spans="1:17" x14ac:dyDescent="0.35">
      <c r="A2580" s="10" t="s">
        <v>60</v>
      </c>
      <c r="B2580" s="3" t="str">
        <f>+VLOOKUP(A2580,Codigos_mercados_mayoristas[],2,0)</f>
        <v>Valparaíso</v>
      </c>
      <c r="C2580" s="12">
        <v>44158</v>
      </c>
      <c r="D2580" s="3">
        <f>+VLOOKUP(A2580,Codigos_mercados_mayoristas[],3,0)</f>
        <v>5</v>
      </c>
      <c r="E2580" s="3"/>
      <c r="F2580" s="3" t="str">
        <f>+VLOOKUP(G2580,Codigos_class_frutas[],2,0)</f>
        <v>Frutos de pepita</v>
      </c>
      <c r="G2580" s="3" t="s">
        <v>231</v>
      </c>
      <c r="H2580" s="3" t="s">
        <v>236</v>
      </c>
      <c r="I2580" s="3" t="s">
        <v>19</v>
      </c>
      <c r="J2580" s="2">
        <v>87</v>
      </c>
      <c r="K2580" s="2">
        <v>13000</v>
      </c>
      <c r="L2580" s="2">
        <v>13000</v>
      </c>
      <c r="M2580" s="2">
        <v>13000</v>
      </c>
      <c r="N2580" s="3" t="s">
        <v>233</v>
      </c>
      <c r="O2580" s="9" t="s">
        <v>234</v>
      </c>
      <c r="P2580" s="2">
        <f>+Precio_diario_frutas[[#This Row],[Precio promedio ponderado]]/Q2580</f>
        <v>812.5</v>
      </c>
      <c r="Q2580" s="2">
        <f>+VLOOKUP(Precio_diario_frutas[[#This Row],[Unidad de comercialización]],Codigos_kg[],2,0)</f>
        <v>16</v>
      </c>
    </row>
    <row r="2581" spans="1:17" x14ac:dyDescent="0.35">
      <c r="A2581" s="10" t="s">
        <v>60</v>
      </c>
      <c r="B2581" s="3" t="str">
        <f>+VLOOKUP(A2581,Codigos_mercados_mayoristas[],2,0)</f>
        <v>Valparaíso</v>
      </c>
      <c r="C2581" s="12">
        <v>44158</v>
      </c>
      <c r="D2581" s="3">
        <f>+VLOOKUP(A2581,Codigos_mercados_mayoristas[],3,0)</f>
        <v>5</v>
      </c>
      <c r="E2581" s="3"/>
      <c r="F2581" s="3" t="str">
        <f>+VLOOKUP(G2581,Codigos_class_frutas[],2,0)</f>
        <v>Frutos de pepita</v>
      </c>
      <c r="G2581" s="3" t="s">
        <v>231</v>
      </c>
      <c r="H2581" s="3" t="s">
        <v>236</v>
      </c>
      <c r="I2581" s="3" t="s">
        <v>13</v>
      </c>
      <c r="J2581" s="2">
        <v>80</v>
      </c>
      <c r="K2581" s="2">
        <v>12000</v>
      </c>
      <c r="L2581" s="2">
        <v>12000</v>
      </c>
      <c r="M2581" s="2">
        <v>12000</v>
      </c>
      <c r="N2581" s="3" t="s">
        <v>233</v>
      </c>
      <c r="O2581" s="9" t="s">
        <v>234</v>
      </c>
      <c r="P2581" s="2">
        <f>+Precio_diario_frutas[[#This Row],[Precio promedio ponderado]]/Q2581</f>
        <v>750</v>
      </c>
      <c r="Q2581" s="2">
        <f>+VLOOKUP(Precio_diario_frutas[[#This Row],[Unidad de comercialización]],Codigos_kg[],2,0)</f>
        <v>16</v>
      </c>
    </row>
    <row r="2582" spans="1:17" x14ac:dyDescent="0.35">
      <c r="A2582" s="10" t="s">
        <v>60</v>
      </c>
      <c r="B2582" s="3" t="str">
        <f>+VLOOKUP(A2582,Codigos_mercados_mayoristas[],2,0)</f>
        <v>Valparaíso</v>
      </c>
      <c r="C2582" s="12">
        <v>44158</v>
      </c>
      <c r="D2582" s="3">
        <f>+VLOOKUP(A2582,Codigos_mercados_mayoristas[],3,0)</f>
        <v>5</v>
      </c>
      <c r="E2582" s="3"/>
      <c r="F2582" s="3" t="str">
        <f>+VLOOKUP(G2582,Codigos_class_frutas[],2,0)</f>
        <v>Frutos de pepita</v>
      </c>
      <c r="G2582" s="3" t="s">
        <v>231</v>
      </c>
      <c r="H2582" s="3" t="s">
        <v>237</v>
      </c>
      <c r="I2582" s="3" t="s">
        <v>19</v>
      </c>
      <c r="J2582" s="2">
        <v>70</v>
      </c>
      <c r="K2582" s="2">
        <v>13000</v>
      </c>
      <c r="L2582" s="2">
        <v>13000</v>
      </c>
      <c r="M2582" s="2">
        <v>13000</v>
      </c>
      <c r="N2582" s="3" t="s">
        <v>233</v>
      </c>
      <c r="O2582" s="9" t="s">
        <v>234</v>
      </c>
      <c r="P2582" s="2">
        <f>+Precio_diario_frutas[[#This Row],[Precio promedio ponderado]]/Q2582</f>
        <v>812.5</v>
      </c>
      <c r="Q2582" s="2">
        <f>+VLOOKUP(Precio_diario_frutas[[#This Row],[Unidad de comercialización]],Codigos_kg[],2,0)</f>
        <v>16</v>
      </c>
    </row>
    <row r="2583" spans="1:17" x14ac:dyDescent="0.35">
      <c r="A2583" s="10" t="s">
        <v>60</v>
      </c>
      <c r="B2583" s="3" t="str">
        <f>+VLOOKUP(A2583,Codigos_mercados_mayoristas[],2,0)</f>
        <v>Valparaíso</v>
      </c>
      <c r="C2583" s="12">
        <v>44158</v>
      </c>
      <c r="D2583" s="3">
        <f>+VLOOKUP(A2583,Codigos_mercados_mayoristas[],3,0)</f>
        <v>5</v>
      </c>
      <c r="E2583" s="3"/>
      <c r="F2583" s="3" t="str">
        <f>+VLOOKUP(G2583,Codigos_class_frutas[],2,0)</f>
        <v>Frutos de pepita</v>
      </c>
      <c r="G2583" s="3" t="s">
        <v>231</v>
      </c>
      <c r="H2583" s="3" t="s">
        <v>237</v>
      </c>
      <c r="I2583" s="3" t="s">
        <v>13</v>
      </c>
      <c r="J2583" s="2">
        <v>70</v>
      </c>
      <c r="K2583" s="2">
        <v>12000</v>
      </c>
      <c r="L2583" s="2">
        <v>12000</v>
      </c>
      <c r="M2583" s="2">
        <v>12000</v>
      </c>
      <c r="N2583" s="3" t="s">
        <v>233</v>
      </c>
      <c r="O2583" s="9" t="s">
        <v>234</v>
      </c>
      <c r="P2583" s="2">
        <f>+Precio_diario_frutas[[#This Row],[Precio promedio ponderado]]/Q2583</f>
        <v>750</v>
      </c>
      <c r="Q2583" s="2">
        <f>+VLOOKUP(Precio_diario_frutas[[#This Row],[Unidad de comercialización]],Codigos_kg[],2,0)</f>
        <v>16</v>
      </c>
    </row>
    <row r="2584" spans="1:17" x14ac:dyDescent="0.35">
      <c r="A2584" s="10" t="s">
        <v>60</v>
      </c>
      <c r="B2584" s="3" t="str">
        <f>+VLOOKUP(A2584,Codigos_mercados_mayoristas[],2,0)</f>
        <v>Valparaíso</v>
      </c>
      <c r="C2584" s="12">
        <v>44158</v>
      </c>
      <c r="D2584" s="3">
        <f>+VLOOKUP(A2584,Codigos_mercados_mayoristas[],3,0)</f>
        <v>5</v>
      </c>
      <c r="E2584" s="3"/>
      <c r="F2584" s="3" t="str">
        <f>+VLOOKUP(G2584,Codigos_class_frutas[],2,0)</f>
        <v>Cítricos</v>
      </c>
      <c r="G2584" s="3" t="s">
        <v>221</v>
      </c>
      <c r="H2584" s="3" t="s">
        <v>287</v>
      </c>
      <c r="I2584" s="3" t="s">
        <v>19</v>
      </c>
      <c r="J2584" s="2">
        <v>68</v>
      </c>
      <c r="K2584" s="2">
        <v>9000</v>
      </c>
      <c r="L2584" s="2">
        <v>9000</v>
      </c>
      <c r="M2584" s="2">
        <v>9000</v>
      </c>
      <c r="N2584" s="3" t="s">
        <v>240</v>
      </c>
      <c r="O2584" s="9" t="s">
        <v>63</v>
      </c>
      <c r="P2584" s="2">
        <f>+Precio_diario_frutas[[#This Row],[Precio promedio ponderado]]/Q2584</f>
        <v>692.30769230769226</v>
      </c>
      <c r="Q2584" s="2">
        <f>+VLOOKUP(Precio_diario_frutas[[#This Row],[Unidad de comercialización]],Codigos_kg[],2,0)</f>
        <v>13</v>
      </c>
    </row>
    <row r="2585" spans="1:17" x14ac:dyDescent="0.35">
      <c r="A2585" s="10" t="s">
        <v>60</v>
      </c>
      <c r="B2585" s="3" t="str">
        <f>+VLOOKUP(A2585,Codigos_mercados_mayoristas[],2,0)</f>
        <v>Valparaíso</v>
      </c>
      <c r="C2585" s="12">
        <v>44158</v>
      </c>
      <c r="D2585" s="3">
        <f>+VLOOKUP(A2585,Codigos_mercados_mayoristas[],3,0)</f>
        <v>5</v>
      </c>
      <c r="E2585" s="3"/>
      <c r="F2585" s="3" t="str">
        <f>+VLOOKUP(G2585,Codigos_class_frutas[],2,0)</f>
        <v>Cítricos</v>
      </c>
      <c r="G2585" s="3" t="s">
        <v>221</v>
      </c>
      <c r="H2585" s="3" t="s">
        <v>287</v>
      </c>
      <c r="I2585" s="3" t="s">
        <v>13</v>
      </c>
      <c r="J2585" s="2">
        <v>67</v>
      </c>
      <c r="K2585" s="2">
        <v>8000</v>
      </c>
      <c r="L2585" s="2">
        <v>8000</v>
      </c>
      <c r="M2585" s="2">
        <v>8000</v>
      </c>
      <c r="N2585" s="3" t="s">
        <v>240</v>
      </c>
      <c r="O2585" s="9" t="s">
        <v>63</v>
      </c>
      <c r="P2585" s="2">
        <f>+Precio_diario_frutas[[#This Row],[Precio promedio ponderado]]/Q2585</f>
        <v>615.38461538461536</v>
      </c>
      <c r="Q2585" s="2">
        <f>+VLOOKUP(Precio_diario_frutas[[#This Row],[Unidad de comercialización]],Codigos_kg[],2,0)</f>
        <v>13</v>
      </c>
    </row>
    <row r="2586" spans="1:17" x14ac:dyDescent="0.35">
      <c r="A2586" s="10" t="s">
        <v>60</v>
      </c>
      <c r="B2586" s="3" t="str">
        <f>+VLOOKUP(A2586,Codigos_mercados_mayoristas[],2,0)</f>
        <v>Valparaíso</v>
      </c>
      <c r="C2586" s="12">
        <v>44158</v>
      </c>
      <c r="D2586" s="3">
        <f>+VLOOKUP(A2586,Codigos_mercados_mayoristas[],3,0)</f>
        <v>5</v>
      </c>
      <c r="E2586" s="3"/>
      <c r="F2586" s="3" t="str">
        <f>+VLOOKUP(G2586,Codigos_class_frutas[],2,0)</f>
        <v>Cítricos</v>
      </c>
      <c r="G2586" s="3" t="s">
        <v>221</v>
      </c>
      <c r="H2586" s="3" t="s">
        <v>224</v>
      </c>
      <c r="I2586" s="3" t="s">
        <v>19</v>
      </c>
      <c r="J2586" s="2">
        <v>56</v>
      </c>
      <c r="K2586" s="2">
        <v>9000</v>
      </c>
      <c r="L2586" s="2">
        <v>9000</v>
      </c>
      <c r="M2586" s="2">
        <v>9000</v>
      </c>
      <c r="N2586" s="3" t="s">
        <v>240</v>
      </c>
      <c r="O2586" s="9" t="s">
        <v>63</v>
      </c>
      <c r="P2586" s="2">
        <f>+Precio_diario_frutas[[#This Row],[Precio promedio ponderado]]/Q2586</f>
        <v>692.30769230769226</v>
      </c>
      <c r="Q2586" s="2">
        <f>+VLOOKUP(Precio_diario_frutas[[#This Row],[Unidad de comercialización]],Codigos_kg[],2,0)</f>
        <v>13</v>
      </c>
    </row>
    <row r="2587" spans="1:17" x14ac:dyDescent="0.35">
      <c r="A2587" s="10" t="s">
        <v>60</v>
      </c>
      <c r="B2587" s="3" t="str">
        <f>+VLOOKUP(A2587,Codigos_mercados_mayoristas[],2,0)</f>
        <v>Valparaíso</v>
      </c>
      <c r="C2587" s="12">
        <v>44158</v>
      </c>
      <c r="D2587" s="3">
        <f>+VLOOKUP(A2587,Codigos_mercados_mayoristas[],3,0)</f>
        <v>5</v>
      </c>
      <c r="E2587" s="3"/>
      <c r="F2587" s="3" t="str">
        <f>+VLOOKUP(G2587,Codigos_class_frutas[],2,0)</f>
        <v>Cítricos</v>
      </c>
      <c r="G2587" s="3" t="s">
        <v>221</v>
      </c>
      <c r="H2587" s="3" t="s">
        <v>224</v>
      </c>
      <c r="I2587" s="3" t="s">
        <v>13</v>
      </c>
      <c r="J2587" s="2">
        <v>60</v>
      </c>
      <c r="K2587" s="2">
        <v>8000</v>
      </c>
      <c r="L2587" s="2">
        <v>8000</v>
      </c>
      <c r="M2587" s="2">
        <v>8000</v>
      </c>
      <c r="N2587" s="3" t="s">
        <v>240</v>
      </c>
      <c r="O2587" s="9" t="s">
        <v>63</v>
      </c>
      <c r="P2587" s="2">
        <f>+Precio_diario_frutas[[#This Row],[Precio promedio ponderado]]/Q2587</f>
        <v>615.38461538461536</v>
      </c>
      <c r="Q2587" s="2">
        <f>+VLOOKUP(Precio_diario_frutas[[#This Row],[Unidad de comercialización]],Codigos_kg[],2,0)</f>
        <v>13</v>
      </c>
    </row>
    <row r="2588" spans="1:17" ht="29" x14ac:dyDescent="0.35">
      <c r="A2588" s="10" t="s">
        <v>60</v>
      </c>
      <c r="B2588" s="3" t="str">
        <f>+VLOOKUP(A2588,Codigos_mercados_mayoristas[],2,0)</f>
        <v>Valparaíso</v>
      </c>
      <c r="C2588" s="12">
        <v>44158</v>
      </c>
      <c r="D2588" s="3">
        <f>+VLOOKUP(A2588,Codigos_mercados_mayoristas[],3,0)</f>
        <v>5</v>
      </c>
      <c r="E2588" s="3"/>
      <c r="F2588" s="3" t="str">
        <f>+VLOOKUP(G2588,Codigos_class_frutas[],2,0)</f>
        <v>Frutos de hueso (carozo)</v>
      </c>
      <c r="G2588" s="3" t="s">
        <v>665</v>
      </c>
      <c r="H2588" s="3" t="s">
        <v>789</v>
      </c>
      <c r="I2588" s="3" t="s">
        <v>200</v>
      </c>
      <c r="J2588" s="2">
        <v>75</v>
      </c>
      <c r="K2588" s="2">
        <v>12000</v>
      </c>
      <c r="L2588" s="2">
        <v>12000</v>
      </c>
      <c r="M2588" s="2">
        <v>12000</v>
      </c>
      <c r="N2588" s="3" t="s">
        <v>790</v>
      </c>
      <c r="O2588" s="9" t="s">
        <v>664</v>
      </c>
      <c r="P2588" s="2">
        <f>+Precio_diario_frutas[[#This Row],[Precio promedio ponderado]]/Q2588</f>
        <v>1333.3333333333333</v>
      </c>
      <c r="Q2588" s="2">
        <f>+VLOOKUP(Precio_diario_frutas[[#This Row],[Unidad de comercialización]],Codigos_kg[],2,0)</f>
        <v>9</v>
      </c>
    </row>
    <row r="2589" spans="1:17" ht="29" x14ac:dyDescent="0.35">
      <c r="A2589" s="10" t="s">
        <v>60</v>
      </c>
      <c r="B2589" s="3" t="str">
        <f>+VLOOKUP(A2589,Codigos_mercados_mayoristas[],2,0)</f>
        <v>Valparaíso</v>
      </c>
      <c r="C2589" s="12">
        <v>44158</v>
      </c>
      <c r="D2589" s="3">
        <f>+VLOOKUP(A2589,Codigos_mercados_mayoristas[],3,0)</f>
        <v>5</v>
      </c>
      <c r="E2589" s="3"/>
      <c r="F2589" s="3" t="str">
        <f>+VLOOKUP(G2589,Codigos_class_frutas[],2,0)</f>
        <v>Frutos de hueso (carozo)</v>
      </c>
      <c r="G2589" s="3" t="s">
        <v>665</v>
      </c>
      <c r="H2589" s="3" t="s">
        <v>789</v>
      </c>
      <c r="I2589" s="3" t="s">
        <v>19</v>
      </c>
      <c r="J2589" s="2">
        <v>80</v>
      </c>
      <c r="K2589" s="2">
        <v>11000</v>
      </c>
      <c r="L2589" s="2">
        <v>11000</v>
      </c>
      <c r="M2589" s="2">
        <v>11000</v>
      </c>
      <c r="N2589" s="3" t="s">
        <v>790</v>
      </c>
      <c r="O2589" s="9" t="s">
        <v>664</v>
      </c>
      <c r="P2589" s="2">
        <f>+Precio_diario_frutas[[#This Row],[Precio promedio ponderado]]/Q2589</f>
        <v>1222.2222222222222</v>
      </c>
      <c r="Q2589" s="2">
        <f>+VLOOKUP(Precio_diario_frutas[[#This Row],[Unidad de comercialización]],Codigos_kg[],2,0)</f>
        <v>9</v>
      </c>
    </row>
    <row r="2590" spans="1:17" ht="29" x14ac:dyDescent="0.35">
      <c r="A2590" s="10" t="s">
        <v>60</v>
      </c>
      <c r="B2590" s="3" t="str">
        <f>+VLOOKUP(A2590,Codigos_mercados_mayoristas[],2,0)</f>
        <v>Valparaíso</v>
      </c>
      <c r="C2590" s="12">
        <v>44158</v>
      </c>
      <c r="D2590" s="3">
        <f>+VLOOKUP(A2590,Codigos_mercados_mayoristas[],3,0)</f>
        <v>5</v>
      </c>
      <c r="E2590" s="3"/>
      <c r="F2590" s="3" t="str">
        <f>+VLOOKUP(G2590,Codigos_class_frutas[],2,0)</f>
        <v>Frutos de hueso (carozo)</v>
      </c>
      <c r="G2590" s="3" t="s">
        <v>665</v>
      </c>
      <c r="H2590" s="3" t="s">
        <v>789</v>
      </c>
      <c r="I2590" s="3" t="s">
        <v>13</v>
      </c>
      <c r="J2590" s="2">
        <v>70</v>
      </c>
      <c r="K2590" s="2">
        <v>10000</v>
      </c>
      <c r="L2590" s="2">
        <v>10000</v>
      </c>
      <c r="M2590" s="2">
        <v>10000</v>
      </c>
      <c r="N2590" s="3" t="s">
        <v>790</v>
      </c>
      <c r="O2590" s="9" t="s">
        <v>664</v>
      </c>
      <c r="P2590" s="2">
        <f>+Precio_diario_frutas[[#This Row],[Precio promedio ponderado]]/Q2590</f>
        <v>1111.1111111111111</v>
      </c>
      <c r="Q2590" s="2">
        <f>+VLOOKUP(Precio_diario_frutas[[#This Row],[Unidad de comercialización]],Codigos_kg[],2,0)</f>
        <v>9</v>
      </c>
    </row>
    <row r="2591" spans="1:17" x14ac:dyDescent="0.35">
      <c r="A2591" s="10" t="s">
        <v>60</v>
      </c>
      <c r="B2591" s="3" t="str">
        <f>+VLOOKUP(A2591,Codigos_mercados_mayoristas[],2,0)</f>
        <v>Valparaíso</v>
      </c>
      <c r="C2591" s="12">
        <v>44158</v>
      </c>
      <c r="D2591" s="3">
        <f>+VLOOKUP(A2591,Codigos_mercados_mayoristas[],3,0)</f>
        <v>5</v>
      </c>
      <c r="E2591" s="3"/>
      <c r="F2591" s="3" t="str">
        <f>+VLOOKUP(G2591,Codigos_class_frutas[],2,0)</f>
        <v>Frutos de hueso (carozo)</v>
      </c>
      <c r="G2591" s="3" t="s">
        <v>665</v>
      </c>
      <c r="H2591" s="3" t="s">
        <v>666</v>
      </c>
      <c r="I2591" s="3" t="s">
        <v>13</v>
      </c>
      <c r="J2591" s="2">
        <v>80</v>
      </c>
      <c r="K2591" s="2">
        <v>12000</v>
      </c>
      <c r="L2591" s="2">
        <v>12000</v>
      </c>
      <c r="M2591" s="2">
        <v>12000</v>
      </c>
      <c r="N2591" s="3" t="s">
        <v>674</v>
      </c>
      <c r="O2591" s="9" t="s">
        <v>45</v>
      </c>
      <c r="P2591" s="2">
        <f>+Precio_diario_frutas[[#This Row],[Precio promedio ponderado]]/Q2591</f>
        <v>750</v>
      </c>
      <c r="Q2591" s="2">
        <f>+VLOOKUP(Precio_diario_frutas[[#This Row],[Unidad de comercialización]],Codigos_kg[],2,0)</f>
        <v>16</v>
      </c>
    </row>
    <row r="2592" spans="1:17" x14ac:dyDescent="0.35">
      <c r="A2592" s="10" t="s">
        <v>60</v>
      </c>
      <c r="B2592" s="3" t="str">
        <f>+VLOOKUP(A2592,Codigos_mercados_mayoristas[],2,0)</f>
        <v>Valparaíso</v>
      </c>
      <c r="C2592" s="12">
        <v>44158</v>
      </c>
      <c r="D2592" s="3">
        <f>+VLOOKUP(A2592,Codigos_mercados_mayoristas[],3,0)</f>
        <v>5</v>
      </c>
      <c r="E2592" s="3"/>
      <c r="F2592" s="3" t="str">
        <f>+VLOOKUP(G2592,Codigos_class_frutas[],2,0)</f>
        <v>Oleaginosos</v>
      </c>
      <c r="G2592" s="3" t="s">
        <v>225</v>
      </c>
      <c r="H2592" s="3" t="s">
        <v>226</v>
      </c>
      <c r="I2592" s="3" t="s">
        <v>19</v>
      </c>
      <c r="J2592" s="2">
        <v>45</v>
      </c>
      <c r="K2592" s="2">
        <v>3300</v>
      </c>
      <c r="L2592" s="2">
        <v>3300</v>
      </c>
      <c r="M2592" s="2">
        <v>3300</v>
      </c>
      <c r="N2592" s="3" t="s">
        <v>227</v>
      </c>
      <c r="O2592" s="9" t="s">
        <v>63</v>
      </c>
      <c r="P2592" s="2">
        <f>+Precio_diario_frutas[[#This Row],[Precio promedio ponderado]]/Q2592</f>
        <v>220</v>
      </c>
      <c r="Q2592" s="2">
        <f>+VLOOKUP(Precio_diario_frutas[[#This Row],[Unidad de comercialización]],Codigos_kg[],2,0)</f>
        <v>15</v>
      </c>
    </row>
    <row r="2593" spans="1:17" x14ac:dyDescent="0.35">
      <c r="A2593" s="10" t="s">
        <v>60</v>
      </c>
      <c r="B2593" s="3" t="str">
        <f>+VLOOKUP(A2593,Codigos_mercados_mayoristas[],2,0)</f>
        <v>Valparaíso</v>
      </c>
      <c r="C2593" s="12">
        <v>44158</v>
      </c>
      <c r="D2593" s="3">
        <f>+VLOOKUP(A2593,Codigos_mercados_mayoristas[],3,0)</f>
        <v>5</v>
      </c>
      <c r="E2593" s="3"/>
      <c r="F2593" s="3" t="str">
        <f>+VLOOKUP(G2593,Codigos_class_frutas[],2,0)</f>
        <v>Oleaginosos</v>
      </c>
      <c r="G2593" s="3" t="s">
        <v>225</v>
      </c>
      <c r="H2593" s="3" t="s">
        <v>226</v>
      </c>
      <c r="I2593" s="3" t="s">
        <v>13</v>
      </c>
      <c r="J2593" s="2">
        <v>56</v>
      </c>
      <c r="K2593" s="2">
        <v>3000</v>
      </c>
      <c r="L2593" s="2">
        <v>3000</v>
      </c>
      <c r="M2593" s="2">
        <v>3000</v>
      </c>
      <c r="N2593" s="3" t="s">
        <v>227</v>
      </c>
      <c r="O2593" s="9" t="s">
        <v>63</v>
      </c>
      <c r="P2593" s="2">
        <f>+Precio_diario_frutas[[#This Row],[Precio promedio ponderado]]/Q2593</f>
        <v>200</v>
      </c>
      <c r="Q2593" s="2">
        <f>+VLOOKUP(Precio_diario_frutas[[#This Row],[Unidad de comercialización]],Codigos_kg[],2,0)</f>
        <v>15</v>
      </c>
    </row>
    <row r="2594" spans="1:17" x14ac:dyDescent="0.35">
      <c r="A2594" s="10" t="s">
        <v>60</v>
      </c>
      <c r="B2594" s="3" t="str">
        <f>+VLOOKUP(A2594,Codigos_mercados_mayoristas[],2,0)</f>
        <v>Valparaíso</v>
      </c>
      <c r="C2594" s="12">
        <v>44158</v>
      </c>
      <c r="D2594" s="3">
        <f>+VLOOKUP(A2594,Codigos_mercados_mayoristas[],3,0)</f>
        <v>5</v>
      </c>
      <c r="E2594" s="3"/>
      <c r="F2594" s="3" t="str">
        <f>+VLOOKUP(G2594,Codigos_class_frutas[],2,0)</f>
        <v>Oleaginosos</v>
      </c>
      <c r="G2594" s="3" t="s">
        <v>225</v>
      </c>
      <c r="H2594" s="3" t="s">
        <v>226</v>
      </c>
      <c r="I2594" s="3" t="s">
        <v>16</v>
      </c>
      <c r="J2594" s="2">
        <v>50</v>
      </c>
      <c r="K2594" s="2">
        <v>2700</v>
      </c>
      <c r="L2594" s="2">
        <v>2700</v>
      </c>
      <c r="M2594" s="2">
        <v>2700</v>
      </c>
      <c r="N2594" s="3" t="s">
        <v>227</v>
      </c>
      <c r="O2594" s="9" t="s">
        <v>63</v>
      </c>
      <c r="P2594" s="2">
        <f>+Precio_diario_frutas[[#This Row],[Precio promedio ponderado]]/Q2594</f>
        <v>180</v>
      </c>
      <c r="Q2594" s="2">
        <f>+VLOOKUP(Precio_diario_frutas[[#This Row],[Unidad de comercialización]],Codigos_kg[],2,0)</f>
        <v>15</v>
      </c>
    </row>
    <row r="2595" spans="1:17" x14ac:dyDescent="0.35">
      <c r="A2595" s="10" t="s">
        <v>60</v>
      </c>
      <c r="B2595" s="3" t="str">
        <f>+VLOOKUP(A2595,Codigos_mercados_mayoristas[],2,0)</f>
        <v>Valparaíso</v>
      </c>
      <c r="C2595" s="12">
        <v>44158</v>
      </c>
      <c r="D2595" s="3">
        <f>+VLOOKUP(A2595,Codigos_mercados_mayoristas[],3,0)</f>
        <v>5</v>
      </c>
      <c r="E2595" s="3"/>
      <c r="F2595" s="3" t="str">
        <f>+VLOOKUP(G2595,Codigos_class_frutas[],2,0)</f>
        <v>Frutos de pepita</v>
      </c>
      <c r="G2595" s="3" t="s">
        <v>242</v>
      </c>
      <c r="H2595" s="3" t="s">
        <v>243</v>
      </c>
      <c r="I2595" s="3" t="s">
        <v>200</v>
      </c>
      <c r="J2595" s="2">
        <v>70</v>
      </c>
      <c r="K2595" s="2">
        <v>14000</v>
      </c>
      <c r="L2595" s="2">
        <v>14000</v>
      </c>
      <c r="M2595" s="2">
        <v>14000</v>
      </c>
      <c r="N2595" s="3" t="s">
        <v>244</v>
      </c>
      <c r="O2595" s="9" t="s">
        <v>245</v>
      </c>
      <c r="P2595" s="2">
        <f>+Precio_diario_frutas[[#This Row],[Precio promedio ponderado]]/Q2595</f>
        <v>777.77777777777783</v>
      </c>
      <c r="Q2595" s="2">
        <f>+VLOOKUP(Precio_diario_frutas[[#This Row],[Unidad de comercialización]],Codigos_kg[],2,0)</f>
        <v>18</v>
      </c>
    </row>
    <row r="2596" spans="1:17" x14ac:dyDescent="0.35">
      <c r="A2596" s="10" t="s">
        <v>60</v>
      </c>
      <c r="B2596" s="3" t="str">
        <f>+VLOOKUP(A2596,Codigos_mercados_mayoristas[],2,0)</f>
        <v>Valparaíso</v>
      </c>
      <c r="C2596" s="12">
        <v>44158</v>
      </c>
      <c r="D2596" s="3">
        <f>+VLOOKUP(A2596,Codigos_mercados_mayoristas[],3,0)</f>
        <v>5</v>
      </c>
      <c r="E2596" s="3"/>
      <c r="F2596" s="3" t="str">
        <f>+VLOOKUP(G2596,Codigos_class_frutas[],2,0)</f>
        <v>Frutos de pepita</v>
      </c>
      <c r="G2596" s="3" t="s">
        <v>242</v>
      </c>
      <c r="H2596" s="3" t="s">
        <v>243</v>
      </c>
      <c r="I2596" s="3" t="s">
        <v>19</v>
      </c>
      <c r="J2596" s="2">
        <v>75</v>
      </c>
      <c r="K2596" s="2">
        <v>13000</v>
      </c>
      <c r="L2596" s="2">
        <v>13000</v>
      </c>
      <c r="M2596" s="2">
        <v>13000</v>
      </c>
      <c r="N2596" s="3" t="s">
        <v>244</v>
      </c>
      <c r="O2596" s="9" t="s">
        <v>245</v>
      </c>
      <c r="P2596" s="2">
        <f>+Precio_diario_frutas[[#This Row],[Precio promedio ponderado]]/Q2596</f>
        <v>722.22222222222217</v>
      </c>
      <c r="Q2596" s="2">
        <f>+VLOOKUP(Precio_diario_frutas[[#This Row],[Unidad de comercialización]],Codigos_kg[],2,0)</f>
        <v>18</v>
      </c>
    </row>
    <row r="2597" spans="1:17" x14ac:dyDescent="0.35">
      <c r="A2597" s="10" t="s">
        <v>60</v>
      </c>
      <c r="B2597" s="3" t="str">
        <f>+VLOOKUP(A2597,Codigos_mercados_mayoristas[],2,0)</f>
        <v>Valparaíso</v>
      </c>
      <c r="C2597" s="12">
        <v>44158</v>
      </c>
      <c r="D2597" s="3">
        <f>+VLOOKUP(A2597,Codigos_mercados_mayoristas[],3,0)</f>
        <v>5</v>
      </c>
      <c r="E2597" s="3"/>
      <c r="F2597" s="3" t="str">
        <f>+VLOOKUP(G2597,Codigos_class_frutas[],2,0)</f>
        <v>Frutos de pepita</v>
      </c>
      <c r="G2597" s="3" t="s">
        <v>242</v>
      </c>
      <c r="H2597" s="3" t="s">
        <v>243</v>
      </c>
      <c r="I2597" s="3" t="s">
        <v>13</v>
      </c>
      <c r="J2597" s="2">
        <v>70</v>
      </c>
      <c r="K2597" s="2">
        <v>12000</v>
      </c>
      <c r="L2597" s="2">
        <v>12000</v>
      </c>
      <c r="M2597" s="2">
        <v>12000</v>
      </c>
      <c r="N2597" s="3" t="s">
        <v>244</v>
      </c>
      <c r="O2597" s="9" t="s">
        <v>245</v>
      </c>
      <c r="P2597" s="2">
        <f>+Precio_diario_frutas[[#This Row],[Precio promedio ponderado]]/Q2597</f>
        <v>666.66666666666663</v>
      </c>
      <c r="Q2597" s="2">
        <f>+VLOOKUP(Precio_diario_frutas[[#This Row],[Unidad de comercialización]],Codigos_kg[],2,0)</f>
        <v>18</v>
      </c>
    </row>
    <row r="2598" spans="1:17" x14ac:dyDescent="0.35">
      <c r="A2598" s="10" t="s">
        <v>60</v>
      </c>
      <c r="B2598" s="3" t="str">
        <f>+VLOOKUP(A2598,Codigos_mercados_mayoristas[],2,0)</f>
        <v>Valparaíso</v>
      </c>
      <c r="C2598" s="12">
        <v>44158</v>
      </c>
      <c r="D2598" s="3">
        <f>+VLOOKUP(A2598,Codigos_mercados_mayoristas[],3,0)</f>
        <v>5</v>
      </c>
      <c r="E2598" s="3"/>
      <c r="F2598" s="3" t="str">
        <f>+VLOOKUP(G2598,Codigos_class_frutas[],2,0)</f>
        <v>Tropicales y subtropicales</v>
      </c>
      <c r="G2598" s="3" t="s">
        <v>198</v>
      </c>
      <c r="H2598" s="3" t="s">
        <v>246</v>
      </c>
      <c r="I2598" s="3" t="s">
        <v>19</v>
      </c>
      <c r="J2598" s="2">
        <v>54</v>
      </c>
      <c r="K2598" s="2">
        <v>22000</v>
      </c>
      <c r="L2598" s="2">
        <v>22000</v>
      </c>
      <c r="M2598" s="2">
        <v>22000</v>
      </c>
      <c r="N2598" s="3" t="s">
        <v>25</v>
      </c>
      <c r="O2598" s="9" t="s">
        <v>206</v>
      </c>
      <c r="P2598" s="2">
        <f>+Precio_diario_frutas[[#This Row],[Precio promedio ponderado]]/Q2598</f>
        <v>1833.3333333333333</v>
      </c>
      <c r="Q2598" s="2">
        <f>+VLOOKUP(Precio_diario_frutas[[#This Row],[Unidad de comercialización]],Codigos_kg[],2,0)</f>
        <v>12</v>
      </c>
    </row>
    <row r="2599" spans="1:17" x14ac:dyDescent="0.35">
      <c r="A2599" s="10" t="s">
        <v>60</v>
      </c>
      <c r="B2599" s="3" t="str">
        <f>+VLOOKUP(A2599,Codigos_mercados_mayoristas[],2,0)</f>
        <v>Valparaíso</v>
      </c>
      <c r="C2599" s="12">
        <v>44158</v>
      </c>
      <c r="D2599" s="3">
        <f>+VLOOKUP(A2599,Codigos_mercados_mayoristas[],3,0)</f>
        <v>5</v>
      </c>
      <c r="E2599" s="3"/>
      <c r="F2599" s="3" t="str">
        <f>+VLOOKUP(G2599,Codigos_class_frutas[],2,0)</f>
        <v>Tropicales y subtropicales</v>
      </c>
      <c r="G2599" s="3" t="s">
        <v>204</v>
      </c>
      <c r="H2599" s="3" t="s">
        <v>12</v>
      </c>
      <c r="I2599" s="3" t="s">
        <v>205</v>
      </c>
      <c r="J2599" s="2">
        <v>440</v>
      </c>
      <c r="K2599" s="2">
        <v>18000</v>
      </c>
      <c r="L2599" s="2">
        <v>17500</v>
      </c>
      <c r="M2599" s="2">
        <v>17773</v>
      </c>
      <c r="N2599" s="3" t="s">
        <v>147</v>
      </c>
      <c r="O2599" s="9" t="s">
        <v>206</v>
      </c>
      <c r="P2599" s="2">
        <f>+Precio_diario_frutas[[#This Row],[Precio promedio ponderado]]/Q2599</f>
        <v>888.65</v>
      </c>
      <c r="Q2599" s="2">
        <f>+VLOOKUP(Precio_diario_frutas[[#This Row],[Unidad de comercialización]],Codigos_kg[],2,0)</f>
        <v>20</v>
      </c>
    </row>
    <row r="2600" spans="1:17" x14ac:dyDescent="0.35">
      <c r="A2600" s="10" t="s">
        <v>60</v>
      </c>
      <c r="B2600" s="3" t="str">
        <f>+VLOOKUP(A2600,Codigos_mercados_mayoristas[],2,0)</f>
        <v>Valparaíso</v>
      </c>
      <c r="C2600" s="12">
        <v>44158</v>
      </c>
      <c r="D2600" s="3">
        <f>+VLOOKUP(A2600,Codigos_mercados_mayoristas[],3,0)</f>
        <v>5</v>
      </c>
      <c r="E2600" s="3"/>
      <c r="F2600" s="3" t="str">
        <f>+VLOOKUP(G2600,Codigos_class_frutas[],2,0)</f>
        <v>Tropicales y subtropicales</v>
      </c>
      <c r="G2600" s="3" t="s">
        <v>204</v>
      </c>
      <c r="H2600" s="3" t="s">
        <v>12</v>
      </c>
      <c r="I2600" s="3" t="s">
        <v>255</v>
      </c>
      <c r="J2600" s="2">
        <v>200</v>
      </c>
      <c r="K2600" s="2">
        <v>20000</v>
      </c>
      <c r="L2600" s="2">
        <v>20000</v>
      </c>
      <c r="M2600" s="2">
        <v>20000</v>
      </c>
      <c r="N2600" s="3" t="s">
        <v>147</v>
      </c>
      <c r="O2600" s="9" t="s">
        <v>206</v>
      </c>
      <c r="P2600" s="2">
        <f>+Precio_diario_frutas[[#This Row],[Precio promedio ponderado]]/Q2600</f>
        <v>1000</v>
      </c>
      <c r="Q2600" s="2">
        <f>+VLOOKUP(Precio_diario_frutas[[#This Row],[Unidad de comercialización]],Codigos_kg[],2,0)</f>
        <v>20</v>
      </c>
    </row>
    <row r="2601" spans="1:17" x14ac:dyDescent="0.35">
      <c r="A2601" s="10" t="s">
        <v>60</v>
      </c>
      <c r="B2601" s="3" t="str">
        <f>+VLOOKUP(A2601,Codigos_mercados_mayoristas[],2,0)</f>
        <v>Valparaíso</v>
      </c>
      <c r="C2601" s="12">
        <v>44158</v>
      </c>
      <c r="D2601" s="3">
        <f>+VLOOKUP(A2601,Codigos_mercados_mayoristas[],3,0)</f>
        <v>5</v>
      </c>
      <c r="E2601" s="3"/>
      <c r="F2601" s="3" t="str">
        <f>+VLOOKUP(G2601,Codigos_class_frutas[],2,0)</f>
        <v>Uva</v>
      </c>
      <c r="G2601" s="3" t="s">
        <v>295</v>
      </c>
      <c r="H2601" s="3" t="s">
        <v>679</v>
      </c>
      <c r="I2601" s="3" t="s">
        <v>19</v>
      </c>
      <c r="J2601" s="2">
        <v>78</v>
      </c>
      <c r="K2601" s="2">
        <v>20000</v>
      </c>
      <c r="L2601" s="2">
        <v>20000</v>
      </c>
      <c r="M2601" s="2">
        <v>20000</v>
      </c>
      <c r="N2601" s="3" t="s">
        <v>220</v>
      </c>
      <c r="O2601" s="9" t="s">
        <v>680</v>
      </c>
      <c r="P2601" s="2">
        <f>+Precio_diario_frutas[[#This Row],[Precio promedio ponderado]]/Q2601</f>
        <v>2000</v>
      </c>
      <c r="Q2601" s="2">
        <f>+VLOOKUP(Precio_diario_frutas[[#This Row],[Unidad de comercialización]],Codigos_kg[],2,0)</f>
        <v>10</v>
      </c>
    </row>
    <row r="2602" spans="1:17" x14ac:dyDescent="0.35">
      <c r="A2602" s="10" t="s">
        <v>60</v>
      </c>
      <c r="B2602" s="3" t="str">
        <f>+VLOOKUP(A2602,Codigos_mercados_mayoristas[],2,0)</f>
        <v>Valparaíso</v>
      </c>
      <c r="C2602" s="12">
        <v>44158</v>
      </c>
      <c r="D2602" s="3">
        <f>+VLOOKUP(A2602,Codigos_mercados_mayoristas[],3,0)</f>
        <v>5</v>
      </c>
      <c r="E2602" s="3"/>
      <c r="F2602" s="3" t="str">
        <f>+VLOOKUP(G2602,Codigos_class_frutas[],2,0)</f>
        <v>Uva</v>
      </c>
      <c r="G2602" s="3" t="s">
        <v>295</v>
      </c>
      <c r="H2602" s="3" t="s">
        <v>298</v>
      </c>
      <c r="I2602" s="3" t="s">
        <v>19</v>
      </c>
      <c r="J2602" s="2">
        <v>68</v>
      </c>
      <c r="K2602" s="2">
        <v>22000</v>
      </c>
      <c r="L2602" s="2">
        <v>22000</v>
      </c>
      <c r="M2602" s="2">
        <v>22000</v>
      </c>
      <c r="N2602" s="3" t="s">
        <v>220</v>
      </c>
      <c r="O2602" s="9" t="s">
        <v>680</v>
      </c>
      <c r="P2602" s="2">
        <f>+Precio_diario_frutas[[#This Row],[Precio promedio ponderado]]/Q2602</f>
        <v>2200</v>
      </c>
      <c r="Q2602" s="2">
        <f>+VLOOKUP(Precio_diario_frutas[[#This Row],[Unidad de comercialización]],Codigos_kg[],2,0)</f>
        <v>10</v>
      </c>
    </row>
    <row r="2603" spans="1:17" x14ac:dyDescent="0.35">
      <c r="A2603" s="8" t="s">
        <v>170</v>
      </c>
      <c r="B2603" s="3" t="str">
        <f>+VLOOKUP(A2603,Codigos_mercados_mayoristas[],2,0)</f>
        <v>Coquimbo</v>
      </c>
      <c r="C2603" s="12">
        <v>44158</v>
      </c>
      <c r="D2603" s="3">
        <f>+VLOOKUP(A2603,Codigos_mercados_mayoristas[],3,0)</f>
        <v>4</v>
      </c>
      <c r="E2603" s="3"/>
      <c r="F2603" s="3" t="str">
        <f>+VLOOKUP(G2603,Codigos_class_frutas[],2,0)</f>
        <v>Frutos de hueso (carozo)</v>
      </c>
      <c r="G2603" s="3" t="s">
        <v>281</v>
      </c>
      <c r="H2603" s="3" t="s">
        <v>282</v>
      </c>
      <c r="I2603" s="3" t="s">
        <v>200</v>
      </c>
      <c r="J2603" s="2">
        <v>300</v>
      </c>
      <c r="K2603" s="2">
        <v>21000</v>
      </c>
      <c r="L2603" s="2">
        <v>20000</v>
      </c>
      <c r="M2603" s="2">
        <v>20500</v>
      </c>
      <c r="N2603" s="3" t="s">
        <v>220</v>
      </c>
      <c r="O2603" s="9" t="s">
        <v>123</v>
      </c>
      <c r="P2603" s="2">
        <f>+Precio_diario_frutas[[#This Row],[Precio promedio ponderado]]/Q2603</f>
        <v>2050</v>
      </c>
      <c r="Q2603" s="2">
        <f>+VLOOKUP(Precio_diario_frutas[[#This Row],[Unidad de comercialización]],Codigos_kg[],2,0)</f>
        <v>10</v>
      </c>
    </row>
    <row r="2604" spans="1:17" x14ac:dyDescent="0.35">
      <c r="A2604" s="8" t="s">
        <v>170</v>
      </c>
      <c r="B2604" s="3" t="str">
        <f>+VLOOKUP(A2604,Codigos_mercados_mayoristas[],2,0)</f>
        <v>Coquimbo</v>
      </c>
      <c r="C2604" s="12">
        <v>44158</v>
      </c>
      <c r="D2604" s="3">
        <f>+VLOOKUP(A2604,Codigos_mercados_mayoristas[],3,0)</f>
        <v>4</v>
      </c>
      <c r="E2604" s="3"/>
      <c r="F2604" s="3" t="str">
        <f>+VLOOKUP(G2604,Codigos_class_frutas[],2,0)</f>
        <v>Frutos de hueso (carozo)</v>
      </c>
      <c r="G2604" s="3" t="s">
        <v>281</v>
      </c>
      <c r="H2604" s="3" t="s">
        <v>282</v>
      </c>
      <c r="I2604" s="3" t="s">
        <v>19</v>
      </c>
      <c r="J2604" s="2">
        <v>240</v>
      </c>
      <c r="K2604" s="2">
        <v>16000</v>
      </c>
      <c r="L2604" s="2">
        <v>15000</v>
      </c>
      <c r="M2604" s="2">
        <v>15500</v>
      </c>
      <c r="N2604" s="3" t="s">
        <v>220</v>
      </c>
      <c r="O2604" s="9" t="s">
        <v>123</v>
      </c>
      <c r="P2604" s="2">
        <f>+Precio_diario_frutas[[#This Row],[Precio promedio ponderado]]/Q2604</f>
        <v>1550</v>
      </c>
      <c r="Q2604" s="2">
        <f>+VLOOKUP(Precio_diario_frutas[[#This Row],[Unidad de comercialización]],Codigos_kg[],2,0)</f>
        <v>10</v>
      </c>
    </row>
    <row r="2605" spans="1:17" x14ac:dyDescent="0.35">
      <c r="A2605" s="8" t="s">
        <v>170</v>
      </c>
      <c r="B2605" s="3" t="str">
        <f>+VLOOKUP(A2605,Codigos_mercados_mayoristas[],2,0)</f>
        <v>Coquimbo</v>
      </c>
      <c r="C2605" s="12">
        <v>44158</v>
      </c>
      <c r="D2605" s="3">
        <f>+VLOOKUP(A2605,Codigos_mercados_mayoristas[],3,0)</f>
        <v>4</v>
      </c>
      <c r="E2605" s="3"/>
      <c r="F2605" s="3" t="str">
        <f>+VLOOKUP(G2605,Codigos_class_frutas[],2,0)</f>
        <v>Otros</v>
      </c>
      <c r="G2605" s="3" t="s">
        <v>209</v>
      </c>
      <c r="H2605" s="3" t="s">
        <v>210</v>
      </c>
      <c r="I2605" s="3" t="s">
        <v>200</v>
      </c>
      <c r="J2605" s="2">
        <v>360</v>
      </c>
      <c r="K2605" s="2">
        <v>14000</v>
      </c>
      <c r="L2605" s="2">
        <v>13500</v>
      </c>
      <c r="M2605" s="2">
        <v>13750</v>
      </c>
      <c r="N2605" s="3" t="s">
        <v>211</v>
      </c>
      <c r="O2605" s="9" t="s">
        <v>45</v>
      </c>
      <c r="P2605" s="2">
        <f>+Precio_diario_frutas[[#This Row],[Precio promedio ponderado]]/Q2605</f>
        <v>1718.75</v>
      </c>
      <c r="Q2605" s="2">
        <f>+VLOOKUP(Precio_diario_frutas[[#This Row],[Unidad de comercialización]],Codigos_kg[],2,0)</f>
        <v>8</v>
      </c>
    </row>
    <row r="2606" spans="1:17" x14ac:dyDescent="0.35">
      <c r="A2606" s="8" t="s">
        <v>170</v>
      </c>
      <c r="B2606" s="3" t="str">
        <f>+VLOOKUP(A2606,Codigos_mercados_mayoristas[],2,0)</f>
        <v>Coquimbo</v>
      </c>
      <c r="C2606" s="12">
        <v>44158</v>
      </c>
      <c r="D2606" s="3">
        <f>+VLOOKUP(A2606,Codigos_mercados_mayoristas[],3,0)</f>
        <v>4</v>
      </c>
      <c r="E2606" s="3"/>
      <c r="F2606" s="3" t="str">
        <f>+VLOOKUP(G2606,Codigos_class_frutas[],2,0)</f>
        <v>Otros</v>
      </c>
      <c r="G2606" s="3" t="s">
        <v>209</v>
      </c>
      <c r="H2606" s="3" t="s">
        <v>210</v>
      </c>
      <c r="I2606" s="3" t="s">
        <v>19</v>
      </c>
      <c r="J2606" s="2">
        <v>300</v>
      </c>
      <c r="K2606" s="2">
        <v>12000</v>
      </c>
      <c r="L2606" s="2">
        <v>11500</v>
      </c>
      <c r="M2606" s="2">
        <v>11750</v>
      </c>
      <c r="N2606" s="3" t="s">
        <v>211</v>
      </c>
      <c r="O2606" s="9" t="s">
        <v>45</v>
      </c>
      <c r="P2606" s="2">
        <f>+Precio_diario_frutas[[#This Row],[Precio promedio ponderado]]/Q2606</f>
        <v>1468.75</v>
      </c>
      <c r="Q2606" s="2">
        <f>+VLOOKUP(Precio_diario_frutas[[#This Row],[Unidad de comercialización]],Codigos_kg[],2,0)</f>
        <v>8</v>
      </c>
    </row>
    <row r="2607" spans="1:17" x14ac:dyDescent="0.35">
      <c r="A2607" s="8" t="s">
        <v>170</v>
      </c>
      <c r="B2607" s="3" t="str">
        <f>+VLOOKUP(A2607,Codigos_mercados_mayoristas[],2,0)</f>
        <v>Coquimbo</v>
      </c>
      <c r="C2607" s="12">
        <v>44158</v>
      </c>
      <c r="D2607" s="3">
        <f>+VLOOKUP(A2607,Codigos_mercados_mayoristas[],3,0)</f>
        <v>4</v>
      </c>
      <c r="E2607" s="3"/>
      <c r="F2607" s="3" t="str">
        <f>+VLOOKUP(G2607,Codigos_class_frutas[],2,0)</f>
        <v>Berries</v>
      </c>
      <c r="G2607" s="3" t="s">
        <v>212</v>
      </c>
      <c r="H2607" s="3" t="s">
        <v>12</v>
      </c>
      <c r="I2607" s="3" t="s">
        <v>200</v>
      </c>
      <c r="J2607" s="2">
        <v>280</v>
      </c>
      <c r="K2607" s="2">
        <v>15000</v>
      </c>
      <c r="L2607" s="2">
        <v>14500</v>
      </c>
      <c r="M2607" s="2">
        <v>14750</v>
      </c>
      <c r="N2607" s="3" t="s">
        <v>213</v>
      </c>
      <c r="O2607" s="9" t="s">
        <v>155</v>
      </c>
      <c r="P2607" s="2">
        <f>+Precio_diario_frutas[[#This Row],[Precio promedio ponderado]]/Q2607</f>
        <v>2107.1428571428573</v>
      </c>
      <c r="Q2607" s="2">
        <f>+VLOOKUP(Precio_diario_frutas[[#This Row],[Unidad de comercialización]],Codigos_kg[],2,0)</f>
        <v>7</v>
      </c>
    </row>
    <row r="2608" spans="1:17" x14ac:dyDescent="0.35">
      <c r="A2608" s="8" t="s">
        <v>170</v>
      </c>
      <c r="B2608" s="3" t="str">
        <f>+VLOOKUP(A2608,Codigos_mercados_mayoristas[],2,0)</f>
        <v>Coquimbo</v>
      </c>
      <c r="C2608" s="12">
        <v>44158</v>
      </c>
      <c r="D2608" s="3">
        <f>+VLOOKUP(A2608,Codigos_mercados_mayoristas[],3,0)</f>
        <v>4</v>
      </c>
      <c r="E2608" s="3"/>
      <c r="F2608" s="3" t="str">
        <f>+VLOOKUP(G2608,Codigos_class_frutas[],2,0)</f>
        <v>Berries</v>
      </c>
      <c r="G2608" s="3" t="s">
        <v>212</v>
      </c>
      <c r="H2608" s="3" t="s">
        <v>12</v>
      </c>
      <c r="I2608" s="3" t="s">
        <v>19</v>
      </c>
      <c r="J2608" s="2">
        <v>240</v>
      </c>
      <c r="K2608" s="2">
        <v>13000</v>
      </c>
      <c r="L2608" s="2">
        <v>12500</v>
      </c>
      <c r="M2608" s="2">
        <v>12750</v>
      </c>
      <c r="N2608" s="3" t="s">
        <v>213</v>
      </c>
      <c r="O2608" s="9" t="s">
        <v>155</v>
      </c>
      <c r="P2608" s="2">
        <f>+Precio_diario_frutas[[#This Row],[Precio promedio ponderado]]/Q2608</f>
        <v>1821.4285714285713</v>
      </c>
      <c r="Q2608" s="2">
        <f>+VLOOKUP(Precio_diario_frutas[[#This Row],[Unidad de comercialización]],Codigos_kg[],2,0)</f>
        <v>7</v>
      </c>
    </row>
    <row r="2609" spans="1:17" x14ac:dyDescent="0.35">
      <c r="A2609" s="8" t="s">
        <v>170</v>
      </c>
      <c r="B2609" s="3" t="str">
        <f>+VLOOKUP(A2609,Codigos_mercados_mayoristas[],2,0)</f>
        <v>Coquimbo</v>
      </c>
      <c r="C2609" s="12">
        <v>44158</v>
      </c>
      <c r="D2609" s="3">
        <f>+VLOOKUP(A2609,Codigos_mercados_mayoristas[],3,0)</f>
        <v>4</v>
      </c>
      <c r="E2609" s="3"/>
      <c r="F2609" s="3" t="str">
        <f>+VLOOKUP(G2609,Codigos_class_frutas[],2,0)</f>
        <v>Berries</v>
      </c>
      <c r="G2609" s="3" t="s">
        <v>212</v>
      </c>
      <c r="H2609" s="3" t="s">
        <v>12</v>
      </c>
      <c r="I2609" s="3" t="s">
        <v>13</v>
      </c>
      <c r="J2609" s="2">
        <v>200</v>
      </c>
      <c r="K2609" s="2">
        <v>11000</v>
      </c>
      <c r="L2609" s="2">
        <v>10500</v>
      </c>
      <c r="M2609" s="2">
        <v>10750</v>
      </c>
      <c r="N2609" s="3" t="s">
        <v>213</v>
      </c>
      <c r="O2609" s="9" t="s">
        <v>155</v>
      </c>
      <c r="P2609" s="2">
        <f>+Precio_diario_frutas[[#This Row],[Precio promedio ponderado]]/Q2609</f>
        <v>1535.7142857142858</v>
      </c>
      <c r="Q2609" s="2">
        <f>+VLOOKUP(Precio_diario_frutas[[#This Row],[Unidad de comercialización]],Codigos_kg[],2,0)</f>
        <v>7</v>
      </c>
    </row>
    <row r="2610" spans="1:17" x14ac:dyDescent="0.35">
      <c r="A2610" s="8" t="s">
        <v>170</v>
      </c>
      <c r="B2610" s="3" t="str">
        <f>+VLOOKUP(A2610,Codigos_mercados_mayoristas[],2,0)</f>
        <v>Coquimbo</v>
      </c>
      <c r="C2610" s="12">
        <v>44158</v>
      </c>
      <c r="D2610" s="3">
        <f>+VLOOKUP(A2610,Codigos_mercados_mayoristas[],3,0)</f>
        <v>4</v>
      </c>
      <c r="E2610" s="3"/>
      <c r="F2610" s="3" t="str">
        <f>+VLOOKUP(G2610,Codigos_class_frutas[],2,0)</f>
        <v>Cítricos</v>
      </c>
      <c r="G2610" s="3" t="s">
        <v>214</v>
      </c>
      <c r="H2610" s="3" t="s">
        <v>12</v>
      </c>
      <c r="I2610" s="3" t="s">
        <v>215</v>
      </c>
      <c r="J2610" s="2">
        <v>600</v>
      </c>
      <c r="K2610" s="2">
        <v>7500</v>
      </c>
      <c r="L2610" s="2">
        <v>7300</v>
      </c>
      <c r="M2610" s="2">
        <v>7400</v>
      </c>
      <c r="N2610" s="3" t="s">
        <v>121</v>
      </c>
      <c r="O2610" s="9" t="s">
        <v>139</v>
      </c>
      <c r="P2610" s="2">
        <f>+Precio_diario_frutas[[#This Row],[Precio promedio ponderado]]/Q2610</f>
        <v>411.11111111111109</v>
      </c>
      <c r="Q2610" s="2">
        <f>+VLOOKUP(Precio_diario_frutas[[#This Row],[Unidad de comercialización]],Codigos_kg[],2,0)</f>
        <v>18</v>
      </c>
    </row>
    <row r="2611" spans="1:17" x14ac:dyDescent="0.35">
      <c r="A2611" s="8" t="s">
        <v>170</v>
      </c>
      <c r="B2611" s="3" t="str">
        <f>+VLOOKUP(A2611,Codigos_mercados_mayoristas[],2,0)</f>
        <v>Coquimbo</v>
      </c>
      <c r="C2611" s="12">
        <v>44158</v>
      </c>
      <c r="D2611" s="3">
        <f>+VLOOKUP(A2611,Codigos_mercados_mayoristas[],3,0)</f>
        <v>4</v>
      </c>
      <c r="E2611" s="3"/>
      <c r="F2611" s="3" t="str">
        <f>+VLOOKUP(G2611,Codigos_class_frutas[],2,0)</f>
        <v>Cítricos</v>
      </c>
      <c r="G2611" s="3" t="s">
        <v>214</v>
      </c>
      <c r="H2611" s="3" t="s">
        <v>12</v>
      </c>
      <c r="I2611" s="3" t="s">
        <v>216</v>
      </c>
      <c r="J2611" s="2">
        <v>480</v>
      </c>
      <c r="K2611" s="2">
        <v>5500</v>
      </c>
      <c r="L2611" s="2">
        <v>5300</v>
      </c>
      <c r="M2611" s="2">
        <v>5400</v>
      </c>
      <c r="N2611" s="3" t="s">
        <v>121</v>
      </c>
      <c r="O2611" s="9" t="s">
        <v>139</v>
      </c>
      <c r="P2611" s="2">
        <f>+Precio_diario_frutas[[#This Row],[Precio promedio ponderado]]/Q2611</f>
        <v>300</v>
      </c>
      <c r="Q2611" s="2">
        <f>+VLOOKUP(Precio_diario_frutas[[#This Row],[Unidad de comercialización]],Codigos_kg[],2,0)</f>
        <v>18</v>
      </c>
    </row>
    <row r="2612" spans="1:17" x14ac:dyDescent="0.35">
      <c r="A2612" s="8" t="s">
        <v>170</v>
      </c>
      <c r="B2612" s="3" t="str">
        <f>+VLOOKUP(A2612,Codigos_mercados_mayoristas[],2,0)</f>
        <v>Coquimbo</v>
      </c>
      <c r="C2612" s="12">
        <v>44158</v>
      </c>
      <c r="D2612" s="3">
        <f>+VLOOKUP(A2612,Codigos_mercados_mayoristas[],3,0)</f>
        <v>4</v>
      </c>
      <c r="E2612" s="3"/>
      <c r="F2612" s="3" t="str">
        <f>+VLOOKUP(G2612,Codigos_class_frutas[],2,0)</f>
        <v>Cítricos</v>
      </c>
      <c r="G2612" s="3" t="s">
        <v>214</v>
      </c>
      <c r="H2612" s="3" t="s">
        <v>12</v>
      </c>
      <c r="I2612" s="3" t="s">
        <v>217</v>
      </c>
      <c r="J2612" s="2">
        <v>450</v>
      </c>
      <c r="K2612" s="2">
        <v>4000</v>
      </c>
      <c r="L2612" s="2">
        <v>3800</v>
      </c>
      <c r="M2612" s="2">
        <v>3900</v>
      </c>
      <c r="N2612" s="3" t="s">
        <v>121</v>
      </c>
      <c r="O2612" s="9" t="s">
        <v>139</v>
      </c>
      <c r="P2612" s="2">
        <f>+Precio_diario_frutas[[#This Row],[Precio promedio ponderado]]/Q2612</f>
        <v>216.66666666666666</v>
      </c>
      <c r="Q2612" s="2">
        <f>+VLOOKUP(Precio_diario_frutas[[#This Row],[Unidad de comercialización]],Codigos_kg[],2,0)</f>
        <v>18</v>
      </c>
    </row>
    <row r="2613" spans="1:17" x14ac:dyDescent="0.35">
      <c r="A2613" s="8" t="s">
        <v>170</v>
      </c>
      <c r="B2613" s="3" t="str">
        <f>+VLOOKUP(A2613,Codigos_mercados_mayoristas[],2,0)</f>
        <v>Coquimbo</v>
      </c>
      <c r="C2613" s="12">
        <v>44158</v>
      </c>
      <c r="D2613" s="3">
        <f>+VLOOKUP(A2613,Codigos_mercados_mayoristas[],3,0)</f>
        <v>4</v>
      </c>
      <c r="E2613" s="3"/>
      <c r="F2613" s="3" t="str">
        <f>+VLOOKUP(G2613,Codigos_class_frutas[],2,0)</f>
        <v>Cítricos</v>
      </c>
      <c r="G2613" s="3" t="s">
        <v>218</v>
      </c>
      <c r="H2613" s="3" t="s">
        <v>219</v>
      </c>
      <c r="I2613" s="3" t="s">
        <v>200</v>
      </c>
      <c r="J2613" s="2">
        <v>320</v>
      </c>
      <c r="K2613" s="2">
        <v>7000</v>
      </c>
      <c r="L2613" s="2">
        <v>6500</v>
      </c>
      <c r="M2613" s="2">
        <v>6750</v>
      </c>
      <c r="N2613" s="3" t="s">
        <v>220</v>
      </c>
      <c r="O2613" s="9" t="s">
        <v>45</v>
      </c>
      <c r="P2613" s="2">
        <f>+Precio_diario_frutas[[#This Row],[Precio promedio ponderado]]/Q2613</f>
        <v>675</v>
      </c>
      <c r="Q2613" s="2">
        <f>+VLOOKUP(Precio_diario_frutas[[#This Row],[Unidad de comercialización]],Codigos_kg[],2,0)</f>
        <v>10</v>
      </c>
    </row>
    <row r="2614" spans="1:17" x14ac:dyDescent="0.35">
      <c r="A2614" s="8" t="s">
        <v>170</v>
      </c>
      <c r="B2614" s="3" t="str">
        <f>+VLOOKUP(A2614,Codigos_mercados_mayoristas[],2,0)</f>
        <v>Coquimbo</v>
      </c>
      <c r="C2614" s="12">
        <v>44158</v>
      </c>
      <c r="D2614" s="3">
        <f>+VLOOKUP(A2614,Codigos_mercados_mayoristas[],3,0)</f>
        <v>4</v>
      </c>
      <c r="E2614" s="3"/>
      <c r="F2614" s="3" t="str">
        <f>+VLOOKUP(G2614,Codigos_class_frutas[],2,0)</f>
        <v>Cítricos</v>
      </c>
      <c r="G2614" s="3" t="s">
        <v>218</v>
      </c>
      <c r="H2614" s="3" t="s">
        <v>219</v>
      </c>
      <c r="I2614" s="3" t="s">
        <v>19</v>
      </c>
      <c r="J2614" s="2">
        <v>300</v>
      </c>
      <c r="K2614" s="2">
        <v>6000</v>
      </c>
      <c r="L2614" s="2">
        <v>5500</v>
      </c>
      <c r="M2614" s="2">
        <v>5750</v>
      </c>
      <c r="N2614" s="3" t="s">
        <v>220</v>
      </c>
      <c r="O2614" s="9" t="s">
        <v>45</v>
      </c>
      <c r="P2614" s="2">
        <f>+Precio_diario_frutas[[#This Row],[Precio promedio ponderado]]/Q2614</f>
        <v>575</v>
      </c>
      <c r="Q2614" s="2">
        <f>+VLOOKUP(Precio_diario_frutas[[#This Row],[Unidad de comercialización]],Codigos_kg[],2,0)</f>
        <v>10</v>
      </c>
    </row>
    <row r="2615" spans="1:17" x14ac:dyDescent="0.35">
      <c r="A2615" s="8" t="s">
        <v>170</v>
      </c>
      <c r="B2615" s="3" t="str">
        <f>+VLOOKUP(A2615,Codigos_mercados_mayoristas[],2,0)</f>
        <v>Coquimbo</v>
      </c>
      <c r="C2615" s="12">
        <v>44158</v>
      </c>
      <c r="D2615" s="3">
        <f>+VLOOKUP(A2615,Codigos_mercados_mayoristas[],3,0)</f>
        <v>4</v>
      </c>
      <c r="E2615" s="3"/>
      <c r="F2615" s="3" t="str">
        <f>+VLOOKUP(G2615,Codigos_class_frutas[],2,0)</f>
        <v>Cítricos</v>
      </c>
      <c r="G2615" s="3" t="s">
        <v>218</v>
      </c>
      <c r="H2615" s="3" t="s">
        <v>219</v>
      </c>
      <c r="I2615" s="3" t="s">
        <v>13</v>
      </c>
      <c r="J2615" s="2">
        <v>240</v>
      </c>
      <c r="K2615" s="2">
        <v>5000</v>
      </c>
      <c r="L2615" s="2">
        <v>4500</v>
      </c>
      <c r="M2615" s="2">
        <v>4750</v>
      </c>
      <c r="N2615" s="3" t="s">
        <v>220</v>
      </c>
      <c r="O2615" s="9" t="s">
        <v>45</v>
      </c>
      <c r="P2615" s="2">
        <f>+Precio_diario_frutas[[#This Row],[Precio promedio ponderado]]/Q2615</f>
        <v>475</v>
      </c>
      <c r="Q2615" s="2">
        <f>+VLOOKUP(Precio_diario_frutas[[#This Row],[Unidad de comercialización]],Codigos_kg[],2,0)</f>
        <v>10</v>
      </c>
    </row>
    <row r="2616" spans="1:17" x14ac:dyDescent="0.35">
      <c r="A2616" s="8" t="s">
        <v>170</v>
      </c>
      <c r="B2616" s="3" t="str">
        <f>+VLOOKUP(A2616,Codigos_mercados_mayoristas[],2,0)</f>
        <v>Coquimbo</v>
      </c>
      <c r="C2616" s="12">
        <v>44158</v>
      </c>
      <c r="D2616" s="3">
        <f>+VLOOKUP(A2616,Codigos_mercados_mayoristas[],3,0)</f>
        <v>4</v>
      </c>
      <c r="E2616" s="3"/>
      <c r="F2616" s="3" t="str">
        <f>+VLOOKUP(G2616,Codigos_class_frutas[],2,0)</f>
        <v>Cítricos</v>
      </c>
      <c r="G2616" s="3" t="s">
        <v>218</v>
      </c>
      <c r="H2616" s="3" t="s">
        <v>219</v>
      </c>
      <c r="I2616" s="3" t="s">
        <v>16</v>
      </c>
      <c r="J2616" s="2">
        <v>200</v>
      </c>
      <c r="K2616" s="2">
        <v>4000</v>
      </c>
      <c r="L2616" s="2">
        <v>3500</v>
      </c>
      <c r="M2616" s="2">
        <v>3750</v>
      </c>
      <c r="N2616" s="3" t="s">
        <v>220</v>
      </c>
      <c r="O2616" s="9" t="s">
        <v>45</v>
      </c>
      <c r="P2616" s="2">
        <f>+Precio_diario_frutas[[#This Row],[Precio promedio ponderado]]/Q2616</f>
        <v>375</v>
      </c>
      <c r="Q2616" s="2">
        <f>+VLOOKUP(Precio_diario_frutas[[#This Row],[Unidad de comercialización]],Codigos_kg[],2,0)</f>
        <v>10</v>
      </c>
    </row>
    <row r="2617" spans="1:17" x14ac:dyDescent="0.35">
      <c r="A2617" s="8" t="s">
        <v>170</v>
      </c>
      <c r="B2617" s="3" t="str">
        <f>+VLOOKUP(A2617,Codigos_mercados_mayoristas[],2,0)</f>
        <v>Coquimbo</v>
      </c>
      <c r="C2617" s="12">
        <v>44158</v>
      </c>
      <c r="D2617" s="3">
        <f>+VLOOKUP(A2617,Codigos_mercados_mayoristas[],3,0)</f>
        <v>4</v>
      </c>
      <c r="E2617" s="3"/>
      <c r="F2617" s="3" t="str">
        <f>+VLOOKUP(G2617,Codigos_class_frutas[],2,0)</f>
        <v>Tropicales y subtropicales</v>
      </c>
      <c r="G2617" s="3" t="s">
        <v>229</v>
      </c>
      <c r="H2617" s="3" t="s">
        <v>12</v>
      </c>
      <c r="I2617" s="3" t="s">
        <v>200</v>
      </c>
      <c r="J2617" s="2">
        <v>512</v>
      </c>
      <c r="K2617" s="2">
        <v>6500</v>
      </c>
      <c r="L2617" s="2">
        <v>6000</v>
      </c>
      <c r="M2617" s="2">
        <v>6250</v>
      </c>
      <c r="N2617" s="3" t="s">
        <v>230</v>
      </c>
      <c r="O2617" s="9" t="s">
        <v>34</v>
      </c>
      <c r="P2617" s="2">
        <f>+Precio_diario_frutas[[#This Row],[Precio promedio ponderado]]/Q2617</f>
        <v>1562.5</v>
      </c>
      <c r="Q2617" s="2">
        <f>+VLOOKUP(Precio_diario_frutas[[#This Row],[Unidad de comercialización]],Codigos_kg[],2,0)</f>
        <v>4</v>
      </c>
    </row>
    <row r="2618" spans="1:17" x14ac:dyDescent="0.35">
      <c r="A2618" s="8" t="s">
        <v>170</v>
      </c>
      <c r="B2618" s="3" t="str">
        <f>+VLOOKUP(A2618,Codigos_mercados_mayoristas[],2,0)</f>
        <v>Coquimbo</v>
      </c>
      <c r="C2618" s="12">
        <v>44158</v>
      </c>
      <c r="D2618" s="3">
        <f>+VLOOKUP(A2618,Codigos_mercados_mayoristas[],3,0)</f>
        <v>4</v>
      </c>
      <c r="E2618" s="3"/>
      <c r="F2618" s="3" t="str">
        <f>+VLOOKUP(G2618,Codigos_class_frutas[],2,0)</f>
        <v>Tropicales y subtropicales</v>
      </c>
      <c r="G2618" s="3" t="s">
        <v>229</v>
      </c>
      <c r="H2618" s="3" t="s">
        <v>12</v>
      </c>
      <c r="I2618" s="3" t="s">
        <v>19</v>
      </c>
      <c r="J2618" s="2">
        <v>512</v>
      </c>
      <c r="K2618" s="2">
        <v>6500</v>
      </c>
      <c r="L2618" s="2">
        <v>6000</v>
      </c>
      <c r="M2618" s="2">
        <v>6250</v>
      </c>
      <c r="N2618" s="3" t="s">
        <v>230</v>
      </c>
      <c r="O2618" s="9" t="s">
        <v>34</v>
      </c>
      <c r="P2618" s="2">
        <f>+Precio_diario_frutas[[#This Row],[Precio promedio ponderado]]/Q2618</f>
        <v>1562.5</v>
      </c>
      <c r="Q2618" s="2">
        <f>+VLOOKUP(Precio_diario_frutas[[#This Row],[Unidad de comercialización]],Codigos_kg[],2,0)</f>
        <v>4</v>
      </c>
    </row>
    <row r="2619" spans="1:17" x14ac:dyDescent="0.35">
      <c r="A2619" s="8" t="s">
        <v>170</v>
      </c>
      <c r="B2619" s="3" t="str">
        <f>+VLOOKUP(A2619,Codigos_mercados_mayoristas[],2,0)</f>
        <v>Coquimbo</v>
      </c>
      <c r="C2619" s="12">
        <v>44158</v>
      </c>
      <c r="D2619" s="3">
        <f>+VLOOKUP(A2619,Codigos_mercados_mayoristas[],3,0)</f>
        <v>4</v>
      </c>
      <c r="E2619" s="3"/>
      <c r="F2619" s="3" t="str">
        <f>+VLOOKUP(G2619,Codigos_class_frutas[],2,0)</f>
        <v>Tropicales y subtropicales</v>
      </c>
      <c r="G2619" s="3" t="s">
        <v>229</v>
      </c>
      <c r="H2619" s="3" t="s">
        <v>12</v>
      </c>
      <c r="I2619" s="3" t="s">
        <v>13</v>
      </c>
      <c r="J2619" s="2">
        <v>512</v>
      </c>
      <c r="K2619" s="2">
        <v>6500</v>
      </c>
      <c r="L2619" s="2">
        <v>6000</v>
      </c>
      <c r="M2619" s="2">
        <v>6250</v>
      </c>
      <c r="N2619" s="3" t="s">
        <v>230</v>
      </c>
      <c r="O2619" s="9" t="s">
        <v>34</v>
      </c>
      <c r="P2619" s="2">
        <f>+Precio_diario_frutas[[#This Row],[Precio promedio ponderado]]/Q2619</f>
        <v>1562.5</v>
      </c>
      <c r="Q2619" s="2">
        <f>+VLOOKUP(Precio_diario_frutas[[#This Row],[Unidad de comercialización]],Codigos_kg[],2,0)</f>
        <v>4</v>
      </c>
    </row>
    <row r="2620" spans="1:17" x14ac:dyDescent="0.35">
      <c r="A2620" s="8" t="s">
        <v>170</v>
      </c>
      <c r="B2620" s="3" t="str">
        <f>+VLOOKUP(A2620,Codigos_mercados_mayoristas[],2,0)</f>
        <v>Coquimbo</v>
      </c>
      <c r="C2620" s="12">
        <v>44158</v>
      </c>
      <c r="D2620" s="3">
        <f>+VLOOKUP(A2620,Codigos_mercados_mayoristas[],3,0)</f>
        <v>4</v>
      </c>
      <c r="E2620" s="3"/>
      <c r="F2620" s="3" t="str">
        <f>+VLOOKUP(G2620,Codigos_class_frutas[],2,0)</f>
        <v>Frutos de pepita</v>
      </c>
      <c r="G2620" s="3" t="s">
        <v>231</v>
      </c>
      <c r="H2620" s="3" t="s">
        <v>232</v>
      </c>
      <c r="I2620" s="3" t="s">
        <v>200</v>
      </c>
      <c r="J2620" s="2">
        <v>24</v>
      </c>
      <c r="K2620" s="2">
        <v>290000</v>
      </c>
      <c r="L2620" s="2">
        <v>285000</v>
      </c>
      <c r="M2620" s="2">
        <v>287500</v>
      </c>
      <c r="N2620" s="3" t="s">
        <v>223</v>
      </c>
      <c r="O2620" s="9" t="s">
        <v>252</v>
      </c>
      <c r="P2620" s="2">
        <f>+Precio_diario_frutas[[#This Row],[Precio promedio ponderado]]/Q2620</f>
        <v>718.75</v>
      </c>
      <c r="Q2620" s="2">
        <f>+VLOOKUP(Precio_diario_frutas[[#This Row],[Unidad de comercialización]],Codigos_kg[],2,0)</f>
        <v>400</v>
      </c>
    </row>
    <row r="2621" spans="1:17" x14ac:dyDescent="0.35">
      <c r="A2621" s="8" t="s">
        <v>170</v>
      </c>
      <c r="B2621" s="3" t="str">
        <f>+VLOOKUP(A2621,Codigos_mercados_mayoristas[],2,0)</f>
        <v>Coquimbo</v>
      </c>
      <c r="C2621" s="12">
        <v>44158</v>
      </c>
      <c r="D2621" s="3">
        <f>+VLOOKUP(A2621,Codigos_mercados_mayoristas[],3,0)</f>
        <v>4</v>
      </c>
      <c r="E2621" s="3"/>
      <c r="F2621" s="3" t="str">
        <f>+VLOOKUP(G2621,Codigos_class_frutas[],2,0)</f>
        <v>Frutos de pepita</v>
      </c>
      <c r="G2621" s="3" t="s">
        <v>231</v>
      </c>
      <c r="H2621" s="3" t="s">
        <v>232</v>
      </c>
      <c r="I2621" s="3" t="s">
        <v>19</v>
      </c>
      <c r="J2621" s="2">
        <v>20</v>
      </c>
      <c r="K2621" s="2">
        <v>270000</v>
      </c>
      <c r="L2621" s="2">
        <v>265000</v>
      </c>
      <c r="M2621" s="2">
        <v>267500</v>
      </c>
      <c r="N2621" s="3" t="s">
        <v>223</v>
      </c>
      <c r="O2621" s="9" t="s">
        <v>252</v>
      </c>
      <c r="P2621" s="2">
        <f>+Precio_diario_frutas[[#This Row],[Precio promedio ponderado]]/Q2621</f>
        <v>668.75</v>
      </c>
      <c r="Q2621" s="2">
        <f>+VLOOKUP(Precio_diario_frutas[[#This Row],[Unidad de comercialización]],Codigos_kg[],2,0)</f>
        <v>400</v>
      </c>
    </row>
    <row r="2622" spans="1:17" x14ac:dyDescent="0.35">
      <c r="A2622" s="8" t="s">
        <v>170</v>
      </c>
      <c r="B2622" s="3" t="str">
        <f>+VLOOKUP(A2622,Codigos_mercados_mayoristas[],2,0)</f>
        <v>Coquimbo</v>
      </c>
      <c r="C2622" s="12">
        <v>44158</v>
      </c>
      <c r="D2622" s="3">
        <f>+VLOOKUP(A2622,Codigos_mercados_mayoristas[],3,0)</f>
        <v>4</v>
      </c>
      <c r="E2622" s="3"/>
      <c r="F2622" s="3" t="str">
        <f>+VLOOKUP(G2622,Codigos_class_frutas[],2,0)</f>
        <v>Frutos de pepita</v>
      </c>
      <c r="G2622" s="3" t="s">
        <v>231</v>
      </c>
      <c r="H2622" s="3" t="s">
        <v>232</v>
      </c>
      <c r="I2622" s="3" t="s">
        <v>13</v>
      </c>
      <c r="J2622" s="2">
        <v>18</v>
      </c>
      <c r="K2622" s="2">
        <v>250000</v>
      </c>
      <c r="L2622" s="2">
        <v>245000</v>
      </c>
      <c r="M2622" s="2">
        <v>247500</v>
      </c>
      <c r="N2622" s="3" t="s">
        <v>223</v>
      </c>
      <c r="O2622" s="9" t="s">
        <v>252</v>
      </c>
      <c r="P2622" s="2">
        <f>+Precio_diario_frutas[[#This Row],[Precio promedio ponderado]]/Q2622</f>
        <v>618.75</v>
      </c>
      <c r="Q2622" s="2">
        <f>+VLOOKUP(Precio_diario_frutas[[#This Row],[Unidad de comercialización]],Codigos_kg[],2,0)</f>
        <v>400</v>
      </c>
    </row>
    <row r="2623" spans="1:17" x14ac:dyDescent="0.35">
      <c r="A2623" s="8" t="s">
        <v>170</v>
      </c>
      <c r="B2623" s="3" t="str">
        <f>+VLOOKUP(A2623,Codigos_mercados_mayoristas[],2,0)</f>
        <v>Coquimbo</v>
      </c>
      <c r="C2623" s="12">
        <v>44158</v>
      </c>
      <c r="D2623" s="3">
        <f>+VLOOKUP(A2623,Codigos_mercados_mayoristas[],3,0)</f>
        <v>4</v>
      </c>
      <c r="E2623" s="3"/>
      <c r="F2623" s="3" t="str">
        <f>+VLOOKUP(G2623,Codigos_class_frutas[],2,0)</f>
        <v>Frutos de pepita</v>
      </c>
      <c r="G2623" s="3" t="s">
        <v>231</v>
      </c>
      <c r="H2623" s="3" t="s">
        <v>236</v>
      </c>
      <c r="I2623" s="3" t="s">
        <v>19</v>
      </c>
      <c r="J2623" s="2">
        <v>24</v>
      </c>
      <c r="K2623" s="2">
        <v>260000</v>
      </c>
      <c r="L2623" s="2">
        <v>255000</v>
      </c>
      <c r="M2623" s="2">
        <v>257500</v>
      </c>
      <c r="N2623" s="3" t="s">
        <v>223</v>
      </c>
      <c r="O2623" s="9" t="s">
        <v>252</v>
      </c>
      <c r="P2623" s="2">
        <f>+Precio_diario_frutas[[#This Row],[Precio promedio ponderado]]/Q2623</f>
        <v>643.75</v>
      </c>
      <c r="Q2623" s="2">
        <f>+VLOOKUP(Precio_diario_frutas[[#This Row],[Unidad de comercialización]],Codigos_kg[],2,0)</f>
        <v>400</v>
      </c>
    </row>
    <row r="2624" spans="1:17" x14ac:dyDescent="0.35">
      <c r="A2624" s="8" t="s">
        <v>170</v>
      </c>
      <c r="B2624" s="3" t="str">
        <f>+VLOOKUP(A2624,Codigos_mercados_mayoristas[],2,0)</f>
        <v>Coquimbo</v>
      </c>
      <c r="C2624" s="12">
        <v>44158</v>
      </c>
      <c r="D2624" s="3">
        <f>+VLOOKUP(A2624,Codigos_mercados_mayoristas[],3,0)</f>
        <v>4</v>
      </c>
      <c r="E2624" s="3"/>
      <c r="F2624" s="3" t="str">
        <f>+VLOOKUP(G2624,Codigos_class_frutas[],2,0)</f>
        <v>Frutos de pepita</v>
      </c>
      <c r="G2624" s="3" t="s">
        <v>231</v>
      </c>
      <c r="H2624" s="3" t="s">
        <v>236</v>
      </c>
      <c r="I2624" s="3" t="s">
        <v>13</v>
      </c>
      <c r="J2624" s="2">
        <v>20</v>
      </c>
      <c r="K2624" s="2">
        <v>225000</v>
      </c>
      <c r="L2624" s="2">
        <v>220000</v>
      </c>
      <c r="M2624" s="2">
        <v>222500</v>
      </c>
      <c r="N2624" s="3" t="s">
        <v>223</v>
      </c>
      <c r="O2624" s="9" t="s">
        <v>252</v>
      </c>
      <c r="P2624" s="2">
        <f>+Precio_diario_frutas[[#This Row],[Precio promedio ponderado]]/Q2624</f>
        <v>556.25</v>
      </c>
      <c r="Q2624" s="2">
        <f>+VLOOKUP(Precio_diario_frutas[[#This Row],[Unidad de comercialización]],Codigos_kg[],2,0)</f>
        <v>400</v>
      </c>
    </row>
    <row r="2625" spans="1:17" x14ac:dyDescent="0.35">
      <c r="A2625" s="8" t="s">
        <v>170</v>
      </c>
      <c r="B2625" s="3" t="str">
        <f>+VLOOKUP(A2625,Codigos_mercados_mayoristas[],2,0)</f>
        <v>Coquimbo</v>
      </c>
      <c r="C2625" s="12">
        <v>44158</v>
      </c>
      <c r="D2625" s="3">
        <f>+VLOOKUP(A2625,Codigos_mercados_mayoristas[],3,0)</f>
        <v>4</v>
      </c>
      <c r="E2625" s="3"/>
      <c r="F2625" s="3" t="str">
        <f>+VLOOKUP(G2625,Codigos_class_frutas[],2,0)</f>
        <v>Frutos de pepita</v>
      </c>
      <c r="G2625" s="3" t="s">
        <v>231</v>
      </c>
      <c r="H2625" s="3" t="s">
        <v>237</v>
      </c>
      <c r="I2625" s="3" t="s">
        <v>200</v>
      </c>
      <c r="J2625" s="2">
        <v>26</v>
      </c>
      <c r="K2625" s="2">
        <v>220000</v>
      </c>
      <c r="L2625" s="2">
        <v>215000</v>
      </c>
      <c r="M2625" s="2">
        <v>217500</v>
      </c>
      <c r="N2625" s="3" t="s">
        <v>223</v>
      </c>
      <c r="O2625" s="9" t="s">
        <v>123</v>
      </c>
      <c r="P2625" s="2">
        <f>+Precio_diario_frutas[[#This Row],[Precio promedio ponderado]]/Q2625</f>
        <v>543.75</v>
      </c>
      <c r="Q2625" s="2">
        <f>+VLOOKUP(Precio_diario_frutas[[#This Row],[Unidad de comercialización]],Codigos_kg[],2,0)</f>
        <v>400</v>
      </c>
    </row>
    <row r="2626" spans="1:17" x14ac:dyDescent="0.35">
      <c r="A2626" s="8" t="s">
        <v>170</v>
      </c>
      <c r="B2626" s="3" t="str">
        <f>+VLOOKUP(A2626,Codigos_mercados_mayoristas[],2,0)</f>
        <v>Coquimbo</v>
      </c>
      <c r="C2626" s="12">
        <v>44158</v>
      </c>
      <c r="D2626" s="3">
        <f>+VLOOKUP(A2626,Codigos_mercados_mayoristas[],3,0)</f>
        <v>4</v>
      </c>
      <c r="E2626" s="3"/>
      <c r="F2626" s="3" t="str">
        <f>+VLOOKUP(G2626,Codigos_class_frutas[],2,0)</f>
        <v>Frutos de pepita</v>
      </c>
      <c r="G2626" s="3" t="s">
        <v>231</v>
      </c>
      <c r="H2626" s="3" t="s">
        <v>237</v>
      </c>
      <c r="I2626" s="3" t="s">
        <v>19</v>
      </c>
      <c r="J2626" s="2">
        <v>20</v>
      </c>
      <c r="K2626" s="2">
        <v>200000</v>
      </c>
      <c r="L2626" s="2">
        <v>195000</v>
      </c>
      <c r="M2626" s="2">
        <v>197500</v>
      </c>
      <c r="N2626" s="3" t="s">
        <v>223</v>
      </c>
      <c r="O2626" s="9" t="s">
        <v>123</v>
      </c>
      <c r="P2626" s="2">
        <f>+Precio_diario_frutas[[#This Row],[Precio promedio ponderado]]/Q2626</f>
        <v>493.75</v>
      </c>
      <c r="Q2626" s="2">
        <f>+VLOOKUP(Precio_diario_frutas[[#This Row],[Unidad de comercialización]],Codigos_kg[],2,0)</f>
        <v>400</v>
      </c>
    </row>
    <row r="2627" spans="1:17" x14ac:dyDescent="0.35">
      <c r="A2627" s="8" t="s">
        <v>170</v>
      </c>
      <c r="B2627" s="3" t="str">
        <f>+VLOOKUP(A2627,Codigos_mercados_mayoristas[],2,0)</f>
        <v>Coquimbo</v>
      </c>
      <c r="C2627" s="12">
        <v>44158</v>
      </c>
      <c r="D2627" s="3">
        <f>+VLOOKUP(A2627,Codigos_mercados_mayoristas[],3,0)</f>
        <v>4</v>
      </c>
      <c r="E2627" s="3"/>
      <c r="F2627" s="3" t="str">
        <f>+VLOOKUP(G2627,Codigos_class_frutas[],2,0)</f>
        <v>Frutos de pepita</v>
      </c>
      <c r="G2627" s="3" t="s">
        <v>231</v>
      </c>
      <c r="H2627" s="3" t="s">
        <v>237</v>
      </c>
      <c r="I2627" s="3" t="s">
        <v>13</v>
      </c>
      <c r="J2627" s="2">
        <v>16</v>
      </c>
      <c r="K2627" s="2">
        <v>170000</v>
      </c>
      <c r="L2627" s="2">
        <v>165000</v>
      </c>
      <c r="M2627" s="2">
        <v>167500</v>
      </c>
      <c r="N2627" s="3" t="s">
        <v>223</v>
      </c>
      <c r="O2627" s="9" t="s">
        <v>123</v>
      </c>
      <c r="P2627" s="2">
        <f>+Precio_diario_frutas[[#This Row],[Precio promedio ponderado]]/Q2627</f>
        <v>418.75</v>
      </c>
      <c r="Q2627" s="2">
        <f>+VLOOKUP(Precio_diario_frutas[[#This Row],[Unidad de comercialización]],Codigos_kg[],2,0)</f>
        <v>400</v>
      </c>
    </row>
    <row r="2628" spans="1:17" x14ac:dyDescent="0.35">
      <c r="A2628" s="8" t="s">
        <v>170</v>
      </c>
      <c r="B2628" s="3" t="str">
        <f>+VLOOKUP(A2628,Codigos_mercados_mayoristas[],2,0)</f>
        <v>Coquimbo</v>
      </c>
      <c r="C2628" s="12">
        <v>44158</v>
      </c>
      <c r="D2628" s="3">
        <f>+VLOOKUP(A2628,Codigos_mercados_mayoristas[],3,0)</f>
        <v>4</v>
      </c>
      <c r="E2628" s="3"/>
      <c r="F2628" s="3" t="str">
        <f>+VLOOKUP(G2628,Codigos_class_frutas[],2,0)</f>
        <v>Cítricos</v>
      </c>
      <c r="G2628" s="3" t="s">
        <v>221</v>
      </c>
      <c r="H2628" s="3" t="s">
        <v>287</v>
      </c>
      <c r="I2628" s="3" t="s">
        <v>200</v>
      </c>
      <c r="J2628" s="2">
        <v>24</v>
      </c>
      <c r="K2628" s="2">
        <v>340000</v>
      </c>
      <c r="L2628" s="2">
        <v>335000</v>
      </c>
      <c r="M2628" s="2">
        <v>337500</v>
      </c>
      <c r="N2628" s="3" t="s">
        <v>223</v>
      </c>
      <c r="O2628" s="9" t="s">
        <v>45</v>
      </c>
      <c r="P2628" s="2">
        <f>+Precio_diario_frutas[[#This Row],[Precio promedio ponderado]]/Q2628</f>
        <v>843.75</v>
      </c>
      <c r="Q2628" s="2">
        <f>+VLOOKUP(Precio_diario_frutas[[#This Row],[Unidad de comercialización]],Codigos_kg[],2,0)</f>
        <v>400</v>
      </c>
    </row>
    <row r="2629" spans="1:17" x14ac:dyDescent="0.35">
      <c r="A2629" s="8" t="s">
        <v>170</v>
      </c>
      <c r="B2629" s="3" t="str">
        <f>+VLOOKUP(A2629,Codigos_mercados_mayoristas[],2,0)</f>
        <v>Coquimbo</v>
      </c>
      <c r="C2629" s="12">
        <v>44158</v>
      </c>
      <c r="D2629" s="3">
        <f>+VLOOKUP(A2629,Codigos_mercados_mayoristas[],3,0)</f>
        <v>4</v>
      </c>
      <c r="E2629" s="3"/>
      <c r="F2629" s="3" t="str">
        <f>+VLOOKUP(G2629,Codigos_class_frutas[],2,0)</f>
        <v>Cítricos</v>
      </c>
      <c r="G2629" s="3" t="s">
        <v>221</v>
      </c>
      <c r="H2629" s="3" t="s">
        <v>287</v>
      </c>
      <c r="I2629" s="3" t="s">
        <v>19</v>
      </c>
      <c r="J2629" s="2">
        <v>20</v>
      </c>
      <c r="K2629" s="2">
        <v>320000</v>
      </c>
      <c r="L2629" s="2">
        <v>315000</v>
      </c>
      <c r="M2629" s="2">
        <v>317500</v>
      </c>
      <c r="N2629" s="3" t="s">
        <v>223</v>
      </c>
      <c r="O2629" s="9" t="s">
        <v>45</v>
      </c>
      <c r="P2629" s="2">
        <f>+Precio_diario_frutas[[#This Row],[Precio promedio ponderado]]/Q2629</f>
        <v>793.75</v>
      </c>
      <c r="Q2629" s="2">
        <f>+VLOOKUP(Precio_diario_frutas[[#This Row],[Unidad de comercialización]],Codigos_kg[],2,0)</f>
        <v>400</v>
      </c>
    </row>
    <row r="2630" spans="1:17" x14ac:dyDescent="0.35">
      <c r="A2630" s="8" t="s">
        <v>170</v>
      </c>
      <c r="B2630" s="3" t="str">
        <f>+VLOOKUP(A2630,Codigos_mercados_mayoristas[],2,0)</f>
        <v>Coquimbo</v>
      </c>
      <c r="C2630" s="12">
        <v>44158</v>
      </c>
      <c r="D2630" s="3">
        <f>+VLOOKUP(A2630,Codigos_mercados_mayoristas[],3,0)</f>
        <v>4</v>
      </c>
      <c r="E2630" s="3"/>
      <c r="F2630" s="3" t="str">
        <f>+VLOOKUP(G2630,Codigos_class_frutas[],2,0)</f>
        <v>Oleaginosos</v>
      </c>
      <c r="G2630" s="3" t="s">
        <v>225</v>
      </c>
      <c r="H2630" s="3" t="s">
        <v>226</v>
      </c>
      <c r="I2630" s="3" t="s">
        <v>200</v>
      </c>
      <c r="J2630" s="2">
        <v>300</v>
      </c>
      <c r="K2630" s="2">
        <v>3500</v>
      </c>
      <c r="L2630" s="2">
        <v>3400</v>
      </c>
      <c r="M2630" s="2">
        <v>3450</v>
      </c>
      <c r="N2630" s="3" t="s">
        <v>227</v>
      </c>
      <c r="O2630" s="9" t="s">
        <v>45</v>
      </c>
      <c r="P2630" s="2">
        <f>+Precio_diario_frutas[[#This Row],[Precio promedio ponderado]]/Q2630</f>
        <v>230</v>
      </c>
      <c r="Q2630" s="2">
        <f>+VLOOKUP(Precio_diario_frutas[[#This Row],[Unidad de comercialización]],Codigos_kg[],2,0)</f>
        <v>15</v>
      </c>
    </row>
    <row r="2631" spans="1:17" x14ac:dyDescent="0.35">
      <c r="A2631" s="8" t="s">
        <v>170</v>
      </c>
      <c r="B2631" s="3" t="str">
        <f>+VLOOKUP(A2631,Codigos_mercados_mayoristas[],2,0)</f>
        <v>Coquimbo</v>
      </c>
      <c r="C2631" s="12">
        <v>44158</v>
      </c>
      <c r="D2631" s="3">
        <f>+VLOOKUP(A2631,Codigos_mercados_mayoristas[],3,0)</f>
        <v>4</v>
      </c>
      <c r="E2631" s="3"/>
      <c r="F2631" s="3" t="str">
        <f>+VLOOKUP(G2631,Codigos_class_frutas[],2,0)</f>
        <v>Oleaginosos</v>
      </c>
      <c r="G2631" s="3" t="s">
        <v>225</v>
      </c>
      <c r="H2631" s="3" t="s">
        <v>226</v>
      </c>
      <c r="I2631" s="3" t="s">
        <v>19</v>
      </c>
      <c r="J2631" s="2">
        <v>280</v>
      </c>
      <c r="K2631" s="2">
        <v>3200</v>
      </c>
      <c r="L2631" s="2">
        <v>3100</v>
      </c>
      <c r="M2631" s="2">
        <v>3150</v>
      </c>
      <c r="N2631" s="3" t="s">
        <v>227</v>
      </c>
      <c r="O2631" s="9" t="s">
        <v>45</v>
      </c>
      <c r="P2631" s="2">
        <f>+Precio_diario_frutas[[#This Row],[Precio promedio ponderado]]/Q2631</f>
        <v>210</v>
      </c>
      <c r="Q2631" s="2">
        <f>+VLOOKUP(Precio_diario_frutas[[#This Row],[Unidad de comercialización]],Codigos_kg[],2,0)</f>
        <v>15</v>
      </c>
    </row>
    <row r="2632" spans="1:17" x14ac:dyDescent="0.35">
      <c r="A2632" s="8" t="s">
        <v>170</v>
      </c>
      <c r="B2632" s="3" t="str">
        <f>+VLOOKUP(A2632,Codigos_mercados_mayoristas[],2,0)</f>
        <v>Coquimbo</v>
      </c>
      <c r="C2632" s="12">
        <v>44158</v>
      </c>
      <c r="D2632" s="3">
        <f>+VLOOKUP(A2632,Codigos_mercados_mayoristas[],3,0)</f>
        <v>4</v>
      </c>
      <c r="E2632" s="3"/>
      <c r="F2632" s="3" t="str">
        <f>+VLOOKUP(G2632,Codigos_class_frutas[],2,0)</f>
        <v>Oleaginosos</v>
      </c>
      <c r="G2632" s="3" t="s">
        <v>225</v>
      </c>
      <c r="H2632" s="3" t="s">
        <v>226</v>
      </c>
      <c r="I2632" s="3" t="s">
        <v>13</v>
      </c>
      <c r="J2632" s="2">
        <v>240</v>
      </c>
      <c r="K2632" s="2">
        <v>2900</v>
      </c>
      <c r="L2632" s="2">
        <v>2800</v>
      </c>
      <c r="M2632" s="2">
        <v>2850</v>
      </c>
      <c r="N2632" s="3" t="s">
        <v>227</v>
      </c>
      <c r="O2632" s="9" t="s">
        <v>45</v>
      </c>
      <c r="P2632" s="2">
        <f>+Precio_diario_frutas[[#This Row],[Precio promedio ponderado]]/Q2632</f>
        <v>190</v>
      </c>
      <c r="Q2632" s="2">
        <f>+VLOOKUP(Precio_diario_frutas[[#This Row],[Unidad de comercialización]],Codigos_kg[],2,0)</f>
        <v>15</v>
      </c>
    </row>
    <row r="2633" spans="1:17" x14ac:dyDescent="0.35">
      <c r="A2633" s="8" t="s">
        <v>170</v>
      </c>
      <c r="B2633" s="3" t="str">
        <f>+VLOOKUP(A2633,Codigos_mercados_mayoristas[],2,0)</f>
        <v>Coquimbo</v>
      </c>
      <c r="C2633" s="12">
        <v>44158</v>
      </c>
      <c r="D2633" s="3">
        <f>+VLOOKUP(A2633,Codigos_mercados_mayoristas[],3,0)</f>
        <v>4</v>
      </c>
      <c r="E2633" s="3"/>
      <c r="F2633" s="3" t="str">
        <f>+VLOOKUP(G2633,Codigos_class_frutas[],2,0)</f>
        <v>Tropicales y subtropicales</v>
      </c>
      <c r="G2633" s="3" t="s">
        <v>198</v>
      </c>
      <c r="H2633" s="3" t="s">
        <v>246</v>
      </c>
      <c r="I2633" s="3" t="s">
        <v>200</v>
      </c>
      <c r="J2633" s="2">
        <v>216</v>
      </c>
      <c r="K2633" s="2">
        <v>24000</v>
      </c>
      <c r="L2633" s="2">
        <v>23500</v>
      </c>
      <c r="M2633" s="2">
        <v>23750</v>
      </c>
      <c r="N2633" s="3" t="s">
        <v>88</v>
      </c>
      <c r="O2633" s="9" t="s">
        <v>206</v>
      </c>
      <c r="P2633" s="2">
        <f>+Precio_diario_frutas[[#This Row],[Precio promedio ponderado]]/Q2633</f>
        <v>2375</v>
      </c>
      <c r="Q2633" s="2">
        <f>+VLOOKUP(Precio_diario_frutas[[#This Row],[Unidad de comercialización]],Codigos_kg[],2,0)</f>
        <v>10</v>
      </c>
    </row>
    <row r="2634" spans="1:17" x14ac:dyDescent="0.35">
      <c r="A2634" s="8" t="s">
        <v>170</v>
      </c>
      <c r="B2634" s="3" t="str">
        <f>+VLOOKUP(A2634,Codigos_mercados_mayoristas[],2,0)</f>
        <v>Coquimbo</v>
      </c>
      <c r="C2634" s="12">
        <v>44158</v>
      </c>
      <c r="D2634" s="3">
        <f>+VLOOKUP(A2634,Codigos_mercados_mayoristas[],3,0)</f>
        <v>4</v>
      </c>
      <c r="E2634" s="3"/>
      <c r="F2634" s="3" t="str">
        <f>+VLOOKUP(G2634,Codigos_class_frutas[],2,0)</f>
        <v>Tropicales y subtropicales</v>
      </c>
      <c r="G2634" s="3" t="s">
        <v>198</v>
      </c>
      <c r="H2634" s="3" t="s">
        <v>246</v>
      </c>
      <c r="I2634" s="3" t="s">
        <v>19</v>
      </c>
      <c r="J2634" s="2">
        <v>216</v>
      </c>
      <c r="K2634" s="2">
        <v>24000</v>
      </c>
      <c r="L2634" s="2">
        <v>23500</v>
      </c>
      <c r="M2634" s="2">
        <v>23750</v>
      </c>
      <c r="N2634" s="3" t="s">
        <v>25</v>
      </c>
      <c r="O2634" s="9" t="s">
        <v>206</v>
      </c>
      <c r="P2634" s="2">
        <f>+Precio_diario_frutas[[#This Row],[Precio promedio ponderado]]/Q2634</f>
        <v>1979.1666666666667</v>
      </c>
      <c r="Q2634" s="2">
        <f>+VLOOKUP(Precio_diario_frutas[[#This Row],[Unidad de comercialización]],Codigos_kg[],2,0)</f>
        <v>12</v>
      </c>
    </row>
    <row r="2635" spans="1:17" x14ac:dyDescent="0.35">
      <c r="A2635" s="8" t="s">
        <v>170</v>
      </c>
      <c r="B2635" s="11" t="str">
        <f>+VLOOKUP(A2635,Codigos_mercados_mayoristas[],2,0)</f>
        <v>Coquimbo</v>
      </c>
      <c r="C2635" s="12">
        <v>44158</v>
      </c>
      <c r="D2635" s="11">
        <f>+VLOOKUP(A2635,Codigos_mercados_mayoristas[],3,0)</f>
        <v>4</v>
      </c>
      <c r="E2635" s="11"/>
      <c r="F2635" s="11" t="str">
        <f>+VLOOKUP(G2635,Codigos_class_frutas[],2,0)</f>
        <v>Tropicales y subtropicales</v>
      </c>
      <c r="G2635" s="11" t="s">
        <v>198</v>
      </c>
      <c r="H2635" s="11" t="s">
        <v>246</v>
      </c>
      <c r="I2635" s="11" t="s">
        <v>13</v>
      </c>
      <c r="J2635" s="13">
        <v>216</v>
      </c>
      <c r="K2635" s="13">
        <v>24000</v>
      </c>
      <c r="L2635" s="13">
        <v>23500</v>
      </c>
      <c r="M2635" s="13">
        <v>23750</v>
      </c>
      <c r="N2635" s="11" t="s">
        <v>202</v>
      </c>
      <c r="O2635" s="14" t="s">
        <v>206</v>
      </c>
      <c r="P2635" s="13">
        <f>+Precio_diario_frutas[[#This Row],[Precio promedio ponderado]]/Q2635</f>
        <v>1696.4285714285713</v>
      </c>
      <c r="Q2635" s="13">
        <f>+VLOOKUP(Precio_diario_frutas[[#This Row],[Unidad de comercialización]],Codigos_kg[],2,0)</f>
        <v>14</v>
      </c>
    </row>
    <row r="2636" spans="1:17" x14ac:dyDescent="0.35">
      <c r="A2636" s="8" t="s">
        <v>107</v>
      </c>
      <c r="B2636" s="3" t="str">
        <f>+VLOOKUP(A2636,Codigos_mercados_mayoristas[],2,0)</f>
        <v>Los Lagos</v>
      </c>
      <c r="C2636" s="12">
        <v>44158</v>
      </c>
      <c r="D2636" s="3">
        <f>+VLOOKUP(A2636,Codigos_mercados_mayoristas[],3,0)</f>
        <v>10</v>
      </c>
      <c r="E2636" s="3"/>
      <c r="F2636" s="3" t="str">
        <f>+VLOOKUP(G2636,Codigos_class_frutas[],2,0)</f>
        <v>Berries</v>
      </c>
      <c r="G2636" s="3" t="s">
        <v>212</v>
      </c>
      <c r="H2636" s="3" t="s">
        <v>12</v>
      </c>
      <c r="I2636" s="3" t="s">
        <v>19</v>
      </c>
      <c r="J2636" s="2">
        <v>400</v>
      </c>
      <c r="K2636" s="2">
        <v>12000</v>
      </c>
      <c r="L2636" s="2">
        <v>11500</v>
      </c>
      <c r="M2636" s="2">
        <v>11750</v>
      </c>
      <c r="N2636" s="3" t="s">
        <v>213</v>
      </c>
      <c r="O2636" s="9" t="s">
        <v>155</v>
      </c>
      <c r="P2636" s="2">
        <f>+Precio_diario_frutas[[#This Row],[Precio promedio ponderado]]/Q2636</f>
        <v>1678.5714285714287</v>
      </c>
      <c r="Q2636" s="2">
        <f>+VLOOKUP(Precio_diario_frutas[[#This Row],[Unidad de comercialización]],Codigos_kg[],2,0)</f>
        <v>7</v>
      </c>
    </row>
    <row r="2637" spans="1:17" x14ac:dyDescent="0.35">
      <c r="A2637" s="8" t="s">
        <v>107</v>
      </c>
      <c r="B2637" s="3" t="str">
        <f>+VLOOKUP(A2637,Codigos_mercados_mayoristas[],2,0)</f>
        <v>Los Lagos</v>
      </c>
      <c r="C2637" s="12">
        <v>44158</v>
      </c>
      <c r="D2637" s="3">
        <f>+VLOOKUP(A2637,Codigos_mercados_mayoristas[],3,0)</f>
        <v>10</v>
      </c>
      <c r="E2637" s="3"/>
      <c r="F2637" s="3" t="str">
        <f>+VLOOKUP(G2637,Codigos_class_frutas[],2,0)</f>
        <v>Cítricos</v>
      </c>
      <c r="G2637" s="3" t="s">
        <v>214</v>
      </c>
      <c r="H2637" s="3" t="s">
        <v>12</v>
      </c>
      <c r="I2637" s="3" t="s">
        <v>215</v>
      </c>
      <c r="J2637" s="2">
        <v>850</v>
      </c>
      <c r="K2637" s="2">
        <v>12500</v>
      </c>
      <c r="L2637" s="2">
        <v>12000</v>
      </c>
      <c r="M2637" s="2">
        <v>12235</v>
      </c>
      <c r="N2637" s="3" t="s">
        <v>122</v>
      </c>
      <c r="O2637" s="9" t="s">
        <v>123</v>
      </c>
      <c r="P2637" s="2">
        <f>+Precio_diario_frutas[[#This Row],[Precio promedio ponderado]]/Q2637</f>
        <v>764.6875</v>
      </c>
      <c r="Q2637" s="2">
        <f>+VLOOKUP(Precio_diario_frutas[[#This Row],[Unidad de comercialización]],Codigos_kg[],2,0)</f>
        <v>16</v>
      </c>
    </row>
    <row r="2638" spans="1:17" x14ac:dyDescent="0.35">
      <c r="A2638" s="8" t="s">
        <v>107</v>
      </c>
      <c r="B2638" s="3" t="str">
        <f>+VLOOKUP(A2638,Codigos_mercados_mayoristas[],2,0)</f>
        <v>Los Lagos</v>
      </c>
      <c r="C2638" s="12">
        <v>44158</v>
      </c>
      <c r="D2638" s="3">
        <f>+VLOOKUP(A2638,Codigos_mercados_mayoristas[],3,0)</f>
        <v>10</v>
      </c>
      <c r="E2638" s="3"/>
      <c r="F2638" s="3" t="str">
        <f>+VLOOKUP(G2638,Codigos_class_frutas[],2,0)</f>
        <v>Cítricos</v>
      </c>
      <c r="G2638" s="3" t="s">
        <v>214</v>
      </c>
      <c r="H2638" s="3" t="s">
        <v>12</v>
      </c>
      <c r="I2638" s="3" t="s">
        <v>216</v>
      </c>
      <c r="J2638" s="2">
        <v>300</v>
      </c>
      <c r="K2638" s="2">
        <v>8500</v>
      </c>
      <c r="L2638" s="2">
        <v>8500</v>
      </c>
      <c r="M2638" s="2">
        <v>8500</v>
      </c>
      <c r="N2638" s="3" t="s">
        <v>122</v>
      </c>
      <c r="O2638" s="9" t="s">
        <v>123</v>
      </c>
      <c r="P2638" s="2">
        <f>+Precio_diario_frutas[[#This Row],[Precio promedio ponderado]]/Q2638</f>
        <v>531.25</v>
      </c>
      <c r="Q2638" s="2">
        <f>+VLOOKUP(Precio_diario_frutas[[#This Row],[Unidad de comercialización]],Codigos_kg[],2,0)</f>
        <v>16</v>
      </c>
    </row>
    <row r="2639" spans="1:17" x14ac:dyDescent="0.35">
      <c r="A2639" s="8" t="s">
        <v>107</v>
      </c>
      <c r="B2639" s="3" t="str">
        <f>+VLOOKUP(A2639,Codigos_mercados_mayoristas[],2,0)</f>
        <v>Los Lagos</v>
      </c>
      <c r="C2639" s="12">
        <v>44158</v>
      </c>
      <c r="D2639" s="3">
        <f>+VLOOKUP(A2639,Codigos_mercados_mayoristas[],3,0)</f>
        <v>10</v>
      </c>
      <c r="E2639" s="3"/>
      <c r="F2639" s="3" t="str">
        <f>+VLOOKUP(G2639,Codigos_class_frutas[],2,0)</f>
        <v>Cítricos</v>
      </c>
      <c r="G2639" s="3" t="s">
        <v>218</v>
      </c>
      <c r="H2639" s="3" t="s">
        <v>219</v>
      </c>
      <c r="I2639" s="3" t="s">
        <v>19</v>
      </c>
      <c r="J2639" s="2">
        <v>400</v>
      </c>
      <c r="K2639" s="2">
        <v>7500</v>
      </c>
      <c r="L2639" s="2">
        <v>7000</v>
      </c>
      <c r="M2639" s="2">
        <v>7250</v>
      </c>
      <c r="N2639" s="3" t="s">
        <v>220</v>
      </c>
      <c r="O2639" s="9" t="s">
        <v>45</v>
      </c>
      <c r="P2639" s="2">
        <f>+Precio_diario_frutas[[#This Row],[Precio promedio ponderado]]/Q2639</f>
        <v>725</v>
      </c>
      <c r="Q2639" s="2">
        <f>+VLOOKUP(Precio_diario_frutas[[#This Row],[Unidad de comercialización]],Codigos_kg[],2,0)</f>
        <v>10</v>
      </c>
    </row>
    <row r="2640" spans="1:17" x14ac:dyDescent="0.35">
      <c r="A2640" s="8" t="s">
        <v>107</v>
      </c>
      <c r="B2640" s="3" t="str">
        <f>+VLOOKUP(A2640,Codigos_mercados_mayoristas[],2,0)</f>
        <v>Los Lagos</v>
      </c>
      <c r="C2640" s="12">
        <v>44158</v>
      </c>
      <c r="D2640" s="3">
        <f>+VLOOKUP(A2640,Codigos_mercados_mayoristas[],3,0)</f>
        <v>10</v>
      </c>
      <c r="E2640" s="3"/>
      <c r="F2640" s="3" t="str">
        <f>+VLOOKUP(G2640,Codigos_class_frutas[],2,0)</f>
        <v>Frutos de pepita</v>
      </c>
      <c r="G2640" s="3" t="s">
        <v>231</v>
      </c>
      <c r="H2640" s="3" t="s">
        <v>232</v>
      </c>
      <c r="I2640" s="3" t="s">
        <v>19</v>
      </c>
      <c r="J2640" s="2">
        <v>150</v>
      </c>
      <c r="K2640" s="2">
        <v>15000</v>
      </c>
      <c r="L2640" s="2">
        <v>15000</v>
      </c>
      <c r="M2640" s="2">
        <v>15000</v>
      </c>
      <c r="N2640" s="3" t="s">
        <v>251</v>
      </c>
      <c r="O2640" s="9" t="s">
        <v>252</v>
      </c>
      <c r="P2640" s="2">
        <f>+Precio_diario_frutas[[#This Row],[Precio promedio ponderado]]/Q2640</f>
        <v>1000</v>
      </c>
      <c r="Q2640" s="2">
        <f>+VLOOKUP(Precio_diario_frutas[[#This Row],[Unidad de comercialización]],Codigos_kg[],2,0)</f>
        <v>15</v>
      </c>
    </row>
    <row r="2641" spans="1:17" x14ac:dyDescent="0.35">
      <c r="A2641" s="8" t="s">
        <v>107</v>
      </c>
      <c r="B2641" s="3" t="str">
        <f>+VLOOKUP(A2641,Codigos_mercados_mayoristas[],2,0)</f>
        <v>Los Lagos</v>
      </c>
      <c r="C2641" s="12">
        <v>44158</v>
      </c>
      <c r="D2641" s="3">
        <f>+VLOOKUP(A2641,Codigos_mercados_mayoristas[],3,0)</f>
        <v>10</v>
      </c>
      <c r="E2641" s="3"/>
      <c r="F2641" s="3" t="str">
        <f>+VLOOKUP(G2641,Codigos_class_frutas[],2,0)</f>
        <v>Frutos de pepita</v>
      </c>
      <c r="G2641" s="3" t="s">
        <v>231</v>
      </c>
      <c r="H2641" s="3" t="s">
        <v>232</v>
      </c>
      <c r="I2641" s="3" t="s">
        <v>13</v>
      </c>
      <c r="J2641" s="2">
        <v>150</v>
      </c>
      <c r="K2641" s="2">
        <v>12500</v>
      </c>
      <c r="L2641" s="2">
        <v>12500</v>
      </c>
      <c r="M2641" s="2">
        <v>12500</v>
      </c>
      <c r="N2641" s="3" t="s">
        <v>251</v>
      </c>
      <c r="O2641" s="9" t="s">
        <v>252</v>
      </c>
      <c r="P2641" s="2">
        <f>+Precio_diario_frutas[[#This Row],[Precio promedio ponderado]]/Q2641</f>
        <v>833.33333333333337</v>
      </c>
      <c r="Q2641" s="2">
        <f>+VLOOKUP(Precio_diario_frutas[[#This Row],[Unidad de comercialización]],Codigos_kg[],2,0)</f>
        <v>15</v>
      </c>
    </row>
    <row r="2642" spans="1:17" x14ac:dyDescent="0.35">
      <c r="A2642" s="8" t="s">
        <v>107</v>
      </c>
      <c r="B2642" s="3" t="str">
        <f>+VLOOKUP(A2642,Codigos_mercados_mayoristas[],2,0)</f>
        <v>Los Lagos</v>
      </c>
      <c r="C2642" s="12">
        <v>44158</v>
      </c>
      <c r="D2642" s="3">
        <f>+VLOOKUP(A2642,Codigos_mercados_mayoristas[],3,0)</f>
        <v>10</v>
      </c>
      <c r="E2642" s="3"/>
      <c r="F2642" s="3" t="str">
        <f>+VLOOKUP(G2642,Codigos_class_frutas[],2,0)</f>
        <v>Frutos de pepita</v>
      </c>
      <c r="G2642" s="3" t="s">
        <v>231</v>
      </c>
      <c r="H2642" s="3" t="s">
        <v>236</v>
      </c>
      <c r="I2642" s="3" t="s">
        <v>19</v>
      </c>
      <c r="J2642" s="2">
        <v>200</v>
      </c>
      <c r="K2642" s="2">
        <v>15000</v>
      </c>
      <c r="L2642" s="2">
        <v>15000</v>
      </c>
      <c r="M2642" s="2">
        <v>15000</v>
      </c>
      <c r="N2642" s="3" t="s">
        <v>251</v>
      </c>
      <c r="O2642" s="9" t="s">
        <v>252</v>
      </c>
      <c r="P2642" s="2">
        <f>+Precio_diario_frutas[[#This Row],[Precio promedio ponderado]]/Q2642</f>
        <v>1000</v>
      </c>
      <c r="Q2642" s="2">
        <f>+VLOOKUP(Precio_diario_frutas[[#This Row],[Unidad de comercialización]],Codigos_kg[],2,0)</f>
        <v>15</v>
      </c>
    </row>
    <row r="2643" spans="1:17" x14ac:dyDescent="0.35">
      <c r="A2643" s="8" t="s">
        <v>107</v>
      </c>
      <c r="B2643" s="3" t="str">
        <f>+VLOOKUP(A2643,Codigos_mercados_mayoristas[],2,0)</f>
        <v>Los Lagos</v>
      </c>
      <c r="C2643" s="12">
        <v>44158</v>
      </c>
      <c r="D2643" s="3">
        <f>+VLOOKUP(A2643,Codigos_mercados_mayoristas[],3,0)</f>
        <v>10</v>
      </c>
      <c r="E2643" s="3"/>
      <c r="F2643" s="3" t="str">
        <f>+VLOOKUP(G2643,Codigos_class_frutas[],2,0)</f>
        <v>Frutos de pepita</v>
      </c>
      <c r="G2643" s="3" t="s">
        <v>231</v>
      </c>
      <c r="H2643" s="3" t="s">
        <v>236</v>
      </c>
      <c r="I2643" s="3" t="s">
        <v>13</v>
      </c>
      <c r="J2643" s="2">
        <v>200</v>
      </c>
      <c r="K2643" s="2">
        <v>12500</v>
      </c>
      <c r="L2643" s="2">
        <v>12500</v>
      </c>
      <c r="M2643" s="2">
        <v>12500</v>
      </c>
      <c r="N2643" s="3" t="s">
        <v>251</v>
      </c>
      <c r="O2643" s="9" t="s">
        <v>252</v>
      </c>
      <c r="P2643" s="2">
        <f>+Precio_diario_frutas[[#This Row],[Precio promedio ponderado]]/Q2643</f>
        <v>833.33333333333337</v>
      </c>
      <c r="Q2643" s="2">
        <f>+VLOOKUP(Precio_diario_frutas[[#This Row],[Unidad de comercialización]],Codigos_kg[],2,0)</f>
        <v>15</v>
      </c>
    </row>
    <row r="2644" spans="1:17" x14ac:dyDescent="0.35">
      <c r="A2644" s="8" t="s">
        <v>107</v>
      </c>
      <c r="B2644" s="3" t="str">
        <f>+VLOOKUP(A2644,Codigos_mercados_mayoristas[],2,0)</f>
        <v>Los Lagos</v>
      </c>
      <c r="C2644" s="12">
        <v>44158</v>
      </c>
      <c r="D2644" s="3">
        <f>+VLOOKUP(A2644,Codigos_mercados_mayoristas[],3,0)</f>
        <v>10</v>
      </c>
      <c r="E2644" s="3"/>
      <c r="F2644" s="3" t="str">
        <f>+VLOOKUP(G2644,Codigos_class_frutas[],2,0)</f>
        <v>Cítricos</v>
      </c>
      <c r="G2644" s="3" t="s">
        <v>221</v>
      </c>
      <c r="H2644" s="3" t="s">
        <v>263</v>
      </c>
      <c r="I2644" s="3" t="s">
        <v>19</v>
      </c>
      <c r="J2644" s="2">
        <v>400</v>
      </c>
      <c r="K2644" s="2">
        <v>17000</v>
      </c>
      <c r="L2644" s="2">
        <v>16500</v>
      </c>
      <c r="M2644" s="2">
        <v>16750</v>
      </c>
      <c r="N2644" s="3" t="s">
        <v>251</v>
      </c>
      <c r="O2644" s="9" t="s">
        <v>123</v>
      </c>
      <c r="P2644" s="2">
        <f>+Precio_diario_frutas[[#This Row],[Precio promedio ponderado]]/Q2644</f>
        <v>1116.6666666666667</v>
      </c>
      <c r="Q2644" s="2">
        <f>+VLOOKUP(Precio_diario_frutas[[#This Row],[Unidad de comercialización]],Codigos_kg[],2,0)</f>
        <v>15</v>
      </c>
    </row>
    <row r="2645" spans="1:17" ht="29" x14ac:dyDescent="0.35">
      <c r="A2645" s="8" t="s">
        <v>107</v>
      </c>
      <c r="B2645" s="3" t="str">
        <f>+VLOOKUP(A2645,Codigos_mercados_mayoristas[],2,0)</f>
        <v>Los Lagos</v>
      </c>
      <c r="C2645" s="12">
        <v>44158</v>
      </c>
      <c r="D2645" s="3">
        <f>+VLOOKUP(A2645,Codigos_mercados_mayoristas[],3,0)</f>
        <v>10</v>
      </c>
      <c r="E2645" s="3"/>
      <c r="F2645" s="3" t="str">
        <f>+VLOOKUP(G2645,Codigos_class_frutas[],2,0)</f>
        <v>Frutos de hueso (carozo)</v>
      </c>
      <c r="G2645" s="3" t="s">
        <v>665</v>
      </c>
      <c r="H2645" s="3" t="s">
        <v>666</v>
      </c>
      <c r="I2645" s="3" t="s">
        <v>19</v>
      </c>
      <c r="J2645" s="2">
        <v>200</v>
      </c>
      <c r="K2645" s="2">
        <v>21000</v>
      </c>
      <c r="L2645" s="2">
        <v>21000</v>
      </c>
      <c r="M2645" s="2">
        <v>21000</v>
      </c>
      <c r="N2645" s="3" t="s">
        <v>683</v>
      </c>
      <c r="O2645" s="9" t="s">
        <v>664</v>
      </c>
      <c r="P2645" s="2">
        <f>+Precio_diario_frutas[[#This Row],[Precio promedio ponderado]]/Q2645</f>
        <v>1750</v>
      </c>
      <c r="Q2645" s="2">
        <f>+VLOOKUP(Precio_diario_frutas[[#This Row],[Unidad de comercialización]],Codigos_kg[],2,0)</f>
        <v>12</v>
      </c>
    </row>
    <row r="2646" spans="1:17" ht="29" x14ac:dyDescent="0.35">
      <c r="A2646" s="8" t="s">
        <v>107</v>
      </c>
      <c r="B2646" s="3" t="str">
        <f>+VLOOKUP(A2646,Codigos_mercados_mayoristas[],2,0)</f>
        <v>Los Lagos</v>
      </c>
      <c r="C2646" s="12">
        <v>44158</v>
      </c>
      <c r="D2646" s="3">
        <f>+VLOOKUP(A2646,Codigos_mercados_mayoristas[],3,0)</f>
        <v>10</v>
      </c>
      <c r="E2646" s="3"/>
      <c r="F2646" s="3" t="str">
        <f>+VLOOKUP(G2646,Codigos_class_frutas[],2,0)</f>
        <v>Frutos de hueso (carozo)</v>
      </c>
      <c r="G2646" s="3" t="s">
        <v>665</v>
      </c>
      <c r="H2646" s="3" t="s">
        <v>666</v>
      </c>
      <c r="I2646" s="3" t="s">
        <v>13</v>
      </c>
      <c r="J2646" s="2">
        <v>200</v>
      </c>
      <c r="K2646" s="2">
        <v>16000</v>
      </c>
      <c r="L2646" s="2">
        <v>16000</v>
      </c>
      <c r="M2646" s="2">
        <v>16000</v>
      </c>
      <c r="N2646" s="3" t="s">
        <v>683</v>
      </c>
      <c r="O2646" s="9" t="s">
        <v>664</v>
      </c>
      <c r="P2646" s="2">
        <f>+Precio_diario_frutas[[#This Row],[Precio promedio ponderado]]/Q2646</f>
        <v>1333.3333333333333</v>
      </c>
      <c r="Q2646" s="2">
        <f>+VLOOKUP(Precio_diario_frutas[[#This Row],[Unidad de comercialización]],Codigos_kg[],2,0)</f>
        <v>12</v>
      </c>
    </row>
    <row r="2647" spans="1:17" ht="29" x14ac:dyDescent="0.35">
      <c r="A2647" s="8" t="s">
        <v>107</v>
      </c>
      <c r="B2647" s="3" t="str">
        <f>+VLOOKUP(A2647,Codigos_mercados_mayoristas[],2,0)</f>
        <v>Los Lagos</v>
      </c>
      <c r="C2647" s="12">
        <v>44158</v>
      </c>
      <c r="D2647" s="3">
        <f>+VLOOKUP(A2647,Codigos_mercados_mayoristas[],3,0)</f>
        <v>10</v>
      </c>
      <c r="E2647" s="3"/>
      <c r="F2647" s="3" t="str">
        <f>+VLOOKUP(G2647,Codigos_class_frutas[],2,0)</f>
        <v>Frutos de hueso (carozo)</v>
      </c>
      <c r="G2647" s="3" t="s">
        <v>665</v>
      </c>
      <c r="H2647" s="3" t="s">
        <v>666</v>
      </c>
      <c r="I2647" s="3" t="s">
        <v>16</v>
      </c>
      <c r="J2647" s="2">
        <v>100</v>
      </c>
      <c r="K2647" s="2">
        <v>10000</v>
      </c>
      <c r="L2647" s="2">
        <v>10000</v>
      </c>
      <c r="M2647" s="2">
        <v>10000</v>
      </c>
      <c r="N2647" s="3" t="s">
        <v>683</v>
      </c>
      <c r="O2647" s="9" t="s">
        <v>664</v>
      </c>
      <c r="P2647" s="2">
        <f>+Precio_diario_frutas[[#This Row],[Precio promedio ponderado]]/Q2647</f>
        <v>833.33333333333337</v>
      </c>
      <c r="Q2647" s="2">
        <f>+VLOOKUP(Precio_diario_frutas[[#This Row],[Unidad de comercialización]],Codigos_kg[],2,0)</f>
        <v>12</v>
      </c>
    </row>
    <row r="2648" spans="1:17" x14ac:dyDescent="0.35">
      <c r="A2648" s="8" t="s">
        <v>107</v>
      </c>
      <c r="B2648" s="3" t="str">
        <f>+VLOOKUP(A2648,Codigos_mercados_mayoristas[],2,0)</f>
        <v>Los Lagos</v>
      </c>
      <c r="C2648" s="12">
        <v>44158</v>
      </c>
      <c r="D2648" s="3">
        <f>+VLOOKUP(A2648,Codigos_mercados_mayoristas[],3,0)</f>
        <v>10</v>
      </c>
      <c r="E2648" s="3"/>
      <c r="F2648" s="3" t="str">
        <f>+VLOOKUP(G2648,Codigos_class_frutas[],2,0)</f>
        <v>Tropicales y subtropicales</v>
      </c>
      <c r="G2648" s="3" t="s">
        <v>204</v>
      </c>
      <c r="H2648" s="3" t="s">
        <v>12</v>
      </c>
      <c r="I2648" s="3" t="s">
        <v>205</v>
      </c>
      <c r="J2648" s="2">
        <v>500</v>
      </c>
      <c r="K2648" s="2">
        <v>19000</v>
      </c>
      <c r="L2648" s="2">
        <v>18000</v>
      </c>
      <c r="M2648" s="2">
        <v>18500</v>
      </c>
      <c r="N2648" s="3" t="s">
        <v>147</v>
      </c>
      <c r="O2648" s="9" t="s">
        <v>206</v>
      </c>
      <c r="P2648" s="2">
        <f>+Precio_diario_frutas[[#This Row],[Precio promedio ponderado]]/Q2648</f>
        <v>925</v>
      </c>
      <c r="Q2648" s="2">
        <f>+VLOOKUP(Precio_diario_frutas[[#This Row],[Unidad de comercialización]],Codigos_kg[],2,0)</f>
        <v>20</v>
      </c>
    </row>
    <row r="2649" spans="1:17" x14ac:dyDescent="0.35">
      <c r="A2649" s="8" t="s">
        <v>107</v>
      </c>
      <c r="B2649" s="11" t="str">
        <f>+VLOOKUP(A2649,Codigos_mercados_mayoristas[],2,0)</f>
        <v>Los Lagos</v>
      </c>
      <c r="C2649" s="12">
        <v>44158</v>
      </c>
      <c r="D2649" s="11">
        <f>+VLOOKUP(A2649,Codigos_mercados_mayoristas[],3,0)</f>
        <v>10</v>
      </c>
      <c r="E2649" s="11"/>
      <c r="F2649" s="11" t="str">
        <f>+VLOOKUP(G2649,Codigos_class_frutas[],2,0)</f>
        <v>Cítricos</v>
      </c>
      <c r="G2649" s="11" t="s">
        <v>256</v>
      </c>
      <c r="H2649" s="11" t="s">
        <v>257</v>
      </c>
      <c r="I2649" s="11" t="s">
        <v>19</v>
      </c>
      <c r="J2649" s="13">
        <v>120</v>
      </c>
      <c r="K2649" s="13">
        <v>10000</v>
      </c>
      <c r="L2649" s="13">
        <v>9000</v>
      </c>
      <c r="M2649" s="13">
        <v>9500</v>
      </c>
      <c r="N2649" s="11" t="s">
        <v>258</v>
      </c>
      <c r="O2649" s="14" t="s">
        <v>123</v>
      </c>
      <c r="P2649" s="13">
        <f>+Precio_diario_frutas[[#This Row],[Precio promedio ponderado]]/Q2649</f>
        <v>678.57142857142856</v>
      </c>
      <c r="Q2649" s="13">
        <f>+VLOOKUP(Precio_diario_frutas[[#This Row],[Unidad de comercialización]],Codigos_kg[],2,0)</f>
        <v>14</v>
      </c>
    </row>
    <row r="2650" spans="1:17" x14ac:dyDescent="0.35">
      <c r="A2650" s="8" t="s">
        <v>178</v>
      </c>
      <c r="B2650" s="3" t="str">
        <f>+VLOOKUP(A2650,Codigos_mercados_mayoristas[],2,0)</f>
        <v>La Araucanía</v>
      </c>
      <c r="C2650" s="12">
        <v>44158</v>
      </c>
      <c r="D2650" s="3">
        <f>+VLOOKUP(A2650,Codigos_mercados_mayoristas[],3,0)</f>
        <v>9</v>
      </c>
      <c r="E2650" s="3"/>
      <c r="F2650" s="3" t="str">
        <f>+VLOOKUP(G2650,Codigos_class_frutas[],2,0)</f>
        <v>Berries</v>
      </c>
      <c r="G2650" s="3" t="s">
        <v>207</v>
      </c>
      <c r="H2650" s="3" t="s">
        <v>12</v>
      </c>
      <c r="I2650" s="3" t="s">
        <v>19</v>
      </c>
      <c r="J2650" s="2">
        <v>250</v>
      </c>
      <c r="K2650" s="2">
        <v>3000</v>
      </c>
      <c r="L2650" s="2">
        <v>3000</v>
      </c>
      <c r="M2650" s="2">
        <v>3000</v>
      </c>
      <c r="N2650" s="3" t="s">
        <v>31</v>
      </c>
      <c r="O2650" s="9" t="s">
        <v>109</v>
      </c>
      <c r="P2650" s="2">
        <f>+Precio_diario_frutas[[#This Row],[Precio promedio ponderado]]/Q2650</f>
        <v>3000</v>
      </c>
      <c r="Q2650" s="2">
        <f>+VLOOKUP(Precio_diario_frutas[[#This Row],[Unidad de comercialización]],Codigos_kg[],2,0)</f>
        <v>1</v>
      </c>
    </row>
    <row r="2651" spans="1:17" x14ac:dyDescent="0.35">
      <c r="A2651" s="8" t="s">
        <v>178</v>
      </c>
      <c r="B2651" s="3" t="str">
        <f>+VLOOKUP(A2651,Codigos_mercados_mayoristas[],2,0)</f>
        <v>La Araucanía</v>
      </c>
      <c r="C2651" s="12">
        <v>44158</v>
      </c>
      <c r="D2651" s="3">
        <f>+VLOOKUP(A2651,Codigos_mercados_mayoristas[],3,0)</f>
        <v>9</v>
      </c>
      <c r="E2651" s="3"/>
      <c r="F2651" s="3" t="str">
        <f>+VLOOKUP(G2651,Codigos_class_frutas[],2,0)</f>
        <v>Berries</v>
      </c>
      <c r="G2651" s="3" t="s">
        <v>207</v>
      </c>
      <c r="H2651" s="3" t="s">
        <v>12</v>
      </c>
      <c r="I2651" s="3" t="s">
        <v>13</v>
      </c>
      <c r="J2651" s="2">
        <v>200</v>
      </c>
      <c r="K2651" s="2">
        <v>2800</v>
      </c>
      <c r="L2651" s="2">
        <v>2800</v>
      </c>
      <c r="M2651" s="2">
        <v>2800</v>
      </c>
      <c r="N2651" s="3" t="s">
        <v>31</v>
      </c>
      <c r="O2651" s="9" t="s">
        <v>109</v>
      </c>
      <c r="P2651" s="2">
        <f>+Precio_diario_frutas[[#This Row],[Precio promedio ponderado]]/Q2651</f>
        <v>2800</v>
      </c>
      <c r="Q2651" s="2">
        <f>+VLOOKUP(Precio_diario_frutas[[#This Row],[Unidad de comercialización]],Codigos_kg[],2,0)</f>
        <v>1</v>
      </c>
    </row>
    <row r="2652" spans="1:17" x14ac:dyDescent="0.35">
      <c r="A2652" s="8" t="s">
        <v>178</v>
      </c>
      <c r="B2652" s="3" t="str">
        <f>+VLOOKUP(A2652,Codigos_mercados_mayoristas[],2,0)</f>
        <v>La Araucanía</v>
      </c>
      <c r="C2652" s="12">
        <v>44158</v>
      </c>
      <c r="D2652" s="3">
        <f>+VLOOKUP(A2652,Codigos_mercados_mayoristas[],3,0)</f>
        <v>9</v>
      </c>
      <c r="E2652" s="3"/>
      <c r="F2652" s="3" t="str">
        <f>+VLOOKUP(G2652,Codigos_class_frutas[],2,0)</f>
        <v>Frutos de hueso (carozo)</v>
      </c>
      <c r="G2652" s="3" t="s">
        <v>281</v>
      </c>
      <c r="H2652" s="3" t="s">
        <v>663</v>
      </c>
      <c r="I2652" s="3" t="s">
        <v>200</v>
      </c>
      <c r="J2652" s="2">
        <v>355</v>
      </c>
      <c r="K2652" s="2">
        <v>15000</v>
      </c>
      <c r="L2652" s="2">
        <v>15000</v>
      </c>
      <c r="M2652" s="2">
        <v>15000</v>
      </c>
      <c r="N2652" s="3" t="s">
        <v>283</v>
      </c>
      <c r="O2652" s="9" t="s">
        <v>123</v>
      </c>
      <c r="P2652" s="2">
        <f>+Precio_diario_frutas[[#This Row],[Precio promedio ponderado]]/Q2652</f>
        <v>3000</v>
      </c>
      <c r="Q2652" s="2">
        <f>+VLOOKUP(Precio_diario_frutas[[#This Row],[Unidad de comercialización]],Codigos_kg[],2,0)</f>
        <v>5</v>
      </c>
    </row>
    <row r="2653" spans="1:17" x14ac:dyDescent="0.35">
      <c r="A2653" s="8" t="s">
        <v>178</v>
      </c>
      <c r="B2653" s="3" t="str">
        <f>+VLOOKUP(A2653,Codigos_mercados_mayoristas[],2,0)</f>
        <v>La Araucanía</v>
      </c>
      <c r="C2653" s="12">
        <v>44158</v>
      </c>
      <c r="D2653" s="3">
        <f>+VLOOKUP(A2653,Codigos_mercados_mayoristas[],3,0)</f>
        <v>9</v>
      </c>
      <c r="E2653" s="3"/>
      <c r="F2653" s="3" t="str">
        <f>+VLOOKUP(G2653,Codigos_class_frutas[],2,0)</f>
        <v>Frutos de hueso (carozo)</v>
      </c>
      <c r="G2653" s="3" t="s">
        <v>281</v>
      </c>
      <c r="H2653" s="3" t="s">
        <v>282</v>
      </c>
      <c r="I2653" s="3" t="s">
        <v>19</v>
      </c>
      <c r="J2653" s="2">
        <v>350</v>
      </c>
      <c r="K2653" s="2">
        <v>2000</v>
      </c>
      <c r="L2653" s="2">
        <v>2000</v>
      </c>
      <c r="M2653" s="2">
        <v>2000</v>
      </c>
      <c r="N2653" s="3" t="s">
        <v>227</v>
      </c>
      <c r="O2653" s="9" t="s">
        <v>109</v>
      </c>
      <c r="P2653" s="2">
        <f>+Precio_diario_frutas[[#This Row],[Precio promedio ponderado]]/Q2653</f>
        <v>133.33333333333334</v>
      </c>
      <c r="Q2653" s="2">
        <f>+VLOOKUP(Precio_diario_frutas[[#This Row],[Unidad de comercialización]],Codigos_kg[],2,0)</f>
        <v>15</v>
      </c>
    </row>
    <row r="2654" spans="1:17" x14ac:dyDescent="0.35">
      <c r="A2654" s="8" t="s">
        <v>178</v>
      </c>
      <c r="B2654" s="3" t="str">
        <f>+VLOOKUP(A2654,Codigos_mercados_mayoristas[],2,0)</f>
        <v>La Araucanía</v>
      </c>
      <c r="C2654" s="12">
        <v>44158</v>
      </c>
      <c r="D2654" s="3">
        <f>+VLOOKUP(A2654,Codigos_mercados_mayoristas[],3,0)</f>
        <v>9</v>
      </c>
      <c r="E2654" s="3"/>
      <c r="F2654" s="3" t="str">
        <f>+VLOOKUP(G2654,Codigos_class_frutas[],2,0)</f>
        <v>Frutos de hueso (carozo)</v>
      </c>
      <c r="G2654" s="3" t="s">
        <v>281</v>
      </c>
      <c r="H2654" s="3" t="s">
        <v>282</v>
      </c>
      <c r="I2654" s="3" t="s">
        <v>13</v>
      </c>
      <c r="J2654" s="2">
        <v>450</v>
      </c>
      <c r="K2654" s="2">
        <v>1500</v>
      </c>
      <c r="L2654" s="2">
        <v>1500</v>
      </c>
      <c r="M2654" s="2">
        <v>1500</v>
      </c>
      <c r="N2654" s="3" t="s">
        <v>227</v>
      </c>
      <c r="O2654" s="9" t="s">
        <v>638</v>
      </c>
      <c r="P2654" s="2">
        <f>+Precio_diario_frutas[[#This Row],[Precio promedio ponderado]]/Q2654</f>
        <v>100</v>
      </c>
      <c r="Q2654" s="2">
        <f>+VLOOKUP(Precio_diario_frutas[[#This Row],[Unidad de comercialización]],Codigos_kg[],2,0)</f>
        <v>15</v>
      </c>
    </row>
    <row r="2655" spans="1:17" x14ac:dyDescent="0.35">
      <c r="A2655" s="8" t="s">
        <v>178</v>
      </c>
      <c r="B2655" s="3" t="str">
        <f>+VLOOKUP(A2655,Codigos_mercados_mayoristas[],2,0)</f>
        <v>La Araucanía</v>
      </c>
      <c r="C2655" s="12">
        <v>44158</v>
      </c>
      <c r="D2655" s="3">
        <f>+VLOOKUP(A2655,Codigos_mercados_mayoristas[],3,0)</f>
        <v>9</v>
      </c>
      <c r="E2655" s="3"/>
      <c r="F2655" s="3" t="str">
        <f>+VLOOKUP(G2655,Codigos_class_frutas[],2,0)</f>
        <v>Frutos de hueso (carozo)</v>
      </c>
      <c r="G2655" s="3" t="s">
        <v>281</v>
      </c>
      <c r="H2655" s="3" t="s">
        <v>282</v>
      </c>
      <c r="I2655" s="3" t="s">
        <v>13</v>
      </c>
      <c r="J2655" s="2">
        <v>250</v>
      </c>
      <c r="K2655" s="2">
        <v>1500</v>
      </c>
      <c r="L2655" s="2">
        <v>1500</v>
      </c>
      <c r="M2655" s="2">
        <v>1500</v>
      </c>
      <c r="N2655" s="3" t="s">
        <v>227</v>
      </c>
      <c r="O2655" s="9" t="s">
        <v>109</v>
      </c>
      <c r="P2655" s="2">
        <f>+Precio_diario_frutas[[#This Row],[Precio promedio ponderado]]/Q2655</f>
        <v>100</v>
      </c>
      <c r="Q2655" s="2">
        <f>+VLOOKUP(Precio_diario_frutas[[#This Row],[Unidad de comercialización]],Codigos_kg[],2,0)</f>
        <v>15</v>
      </c>
    </row>
    <row r="2656" spans="1:17" x14ac:dyDescent="0.35">
      <c r="A2656" s="8" t="s">
        <v>178</v>
      </c>
      <c r="B2656" s="3" t="str">
        <f>+VLOOKUP(A2656,Codigos_mercados_mayoristas[],2,0)</f>
        <v>La Araucanía</v>
      </c>
      <c r="C2656" s="12">
        <v>44158</v>
      </c>
      <c r="D2656" s="3">
        <f>+VLOOKUP(A2656,Codigos_mercados_mayoristas[],3,0)</f>
        <v>9</v>
      </c>
      <c r="E2656" s="3"/>
      <c r="F2656" s="3" t="str">
        <f>+VLOOKUP(G2656,Codigos_class_frutas[],2,0)</f>
        <v>Frutos de hueso (carozo)</v>
      </c>
      <c r="G2656" s="3" t="s">
        <v>281</v>
      </c>
      <c r="H2656" s="3" t="s">
        <v>282</v>
      </c>
      <c r="I2656" s="3" t="s">
        <v>16</v>
      </c>
      <c r="J2656" s="2">
        <v>300</v>
      </c>
      <c r="K2656" s="2">
        <v>1300</v>
      </c>
      <c r="L2656" s="2">
        <v>1300</v>
      </c>
      <c r="M2656" s="2">
        <v>1300</v>
      </c>
      <c r="N2656" s="3" t="s">
        <v>227</v>
      </c>
      <c r="O2656" s="9" t="s">
        <v>109</v>
      </c>
      <c r="P2656" s="2">
        <f>+Precio_diario_frutas[[#This Row],[Precio promedio ponderado]]/Q2656</f>
        <v>86.666666666666671</v>
      </c>
      <c r="Q2656" s="2">
        <f>+VLOOKUP(Precio_diario_frutas[[#This Row],[Unidad de comercialización]],Codigos_kg[],2,0)</f>
        <v>15</v>
      </c>
    </row>
    <row r="2657" spans="1:17" x14ac:dyDescent="0.35">
      <c r="A2657" s="8" t="s">
        <v>178</v>
      </c>
      <c r="B2657" s="3" t="str">
        <f>+VLOOKUP(A2657,Codigos_mercados_mayoristas[],2,0)</f>
        <v>La Araucanía</v>
      </c>
      <c r="C2657" s="12">
        <v>44158</v>
      </c>
      <c r="D2657" s="3">
        <f>+VLOOKUP(A2657,Codigos_mercados_mayoristas[],3,0)</f>
        <v>9</v>
      </c>
      <c r="E2657" s="3"/>
      <c r="F2657" s="3" t="str">
        <f>+VLOOKUP(G2657,Codigos_class_frutas[],2,0)</f>
        <v>Otros</v>
      </c>
      <c r="G2657" s="3" t="s">
        <v>209</v>
      </c>
      <c r="H2657" s="3" t="s">
        <v>210</v>
      </c>
      <c r="I2657" s="3" t="s">
        <v>19</v>
      </c>
      <c r="J2657" s="2">
        <v>80</v>
      </c>
      <c r="K2657" s="2">
        <v>2500</v>
      </c>
      <c r="L2657" s="2">
        <v>2300</v>
      </c>
      <c r="M2657" s="2">
        <v>2400</v>
      </c>
      <c r="N2657" s="3" t="s">
        <v>227</v>
      </c>
      <c r="O2657" s="9" t="s">
        <v>139</v>
      </c>
      <c r="P2657" s="2">
        <f>+Precio_diario_frutas[[#This Row],[Precio promedio ponderado]]/Q2657</f>
        <v>160</v>
      </c>
      <c r="Q2657" s="2">
        <f>+VLOOKUP(Precio_diario_frutas[[#This Row],[Unidad de comercialización]],Codigos_kg[],2,0)</f>
        <v>15</v>
      </c>
    </row>
    <row r="2658" spans="1:17" x14ac:dyDescent="0.35">
      <c r="A2658" s="8" t="s">
        <v>178</v>
      </c>
      <c r="B2658" s="3" t="str">
        <f>+VLOOKUP(A2658,Codigos_mercados_mayoristas[],2,0)</f>
        <v>La Araucanía</v>
      </c>
      <c r="C2658" s="12">
        <v>44158</v>
      </c>
      <c r="D2658" s="3">
        <f>+VLOOKUP(A2658,Codigos_mercados_mayoristas[],3,0)</f>
        <v>9</v>
      </c>
      <c r="E2658" s="3"/>
      <c r="F2658" s="3" t="str">
        <f>+VLOOKUP(G2658,Codigos_class_frutas[],2,0)</f>
        <v>Otros</v>
      </c>
      <c r="G2658" s="3" t="s">
        <v>209</v>
      </c>
      <c r="H2658" s="3" t="s">
        <v>210</v>
      </c>
      <c r="I2658" s="3" t="s">
        <v>13</v>
      </c>
      <c r="J2658" s="2">
        <v>35</v>
      </c>
      <c r="K2658" s="2">
        <v>2000</v>
      </c>
      <c r="L2658" s="2">
        <v>2000</v>
      </c>
      <c r="M2658" s="2">
        <v>2000</v>
      </c>
      <c r="N2658" s="3" t="s">
        <v>227</v>
      </c>
      <c r="O2658" s="9" t="s">
        <v>139</v>
      </c>
      <c r="P2658" s="2">
        <f>+Precio_diario_frutas[[#This Row],[Precio promedio ponderado]]/Q2658</f>
        <v>133.33333333333334</v>
      </c>
      <c r="Q2658" s="2">
        <f>+VLOOKUP(Precio_diario_frutas[[#This Row],[Unidad de comercialización]],Codigos_kg[],2,0)</f>
        <v>15</v>
      </c>
    </row>
    <row r="2659" spans="1:17" x14ac:dyDescent="0.35">
      <c r="A2659" s="8" t="s">
        <v>178</v>
      </c>
      <c r="B2659" s="3" t="str">
        <f>+VLOOKUP(A2659,Codigos_mercados_mayoristas[],2,0)</f>
        <v>La Araucanía</v>
      </c>
      <c r="C2659" s="12">
        <v>44158</v>
      </c>
      <c r="D2659" s="3">
        <f>+VLOOKUP(A2659,Codigos_mercados_mayoristas[],3,0)</f>
        <v>9</v>
      </c>
      <c r="E2659" s="3"/>
      <c r="F2659" s="3" t="str">
        <f>+VLOOKUP(G2659,Codigos_class_frutas[],2,0)</f>
        <v>Frutos de hueso (carozo)</v>
      </c>
      <c r="G2659" s="3" t="s">
        <v>669</v>
      </c>
      <c r="H2659" s="3" t="s">
        <v>670</v>
      </c>
      <c r="I2659" s="3" t="s">
        <v>19</v>
      </c>
      <c r="J2659" s="2">
        <v>55</v>
      </c>
      <c r="K2659" s="2">
        <v>20000</v>
      </c>
      <c r="L2659" s="2">
        <v>20000</v>
      </c>
      <c r="M2659" s="2">
        <v>20000</v>
      </c>
      <c r="N2659" s="3" t="s">
        <v>29</v>
      </c>
      <c r="O2659" s="9" t="s">
        <v>45</v>
      </c>
      <c r="P2659" s="2">
        <f>+Precio_diario_frutas[[#This Row],[Precio promedio ponderado]]/Q2659</f>
        <v>1333.3333333333333</v>
      </c>
      <c r="Q2659" s="2">
        <f>+VLOOKUP(Precio_diario_frutas[[#This Row],[Unidad de comercialización]],Codigos_kg[],2,0)</f>
        <v>15</v>
      </c>
    </row>
    <row r="2660" spans="1:17" x14ac:dyDescent="0.35">
      <c r="A2660" s="8" t="s">
        <v>178</v>
      </c>
      <c r="B2660" s="3" t="str">
        <f>+VLOOKUP(A2660,Codigos_mercados_mayoristas[],2,0)</f>
        <v>La Araucanía</v>
      </c>
      <c r="C2660" s="12">
        <v>44158</v>
      </c>
      <c r="D2660" s="3">
        <f>+VLOOKUP(A2660,Codigos_mercados_mayoristas[],3,0)</f>
        <v>9</v>
      </c>
      <c r="E2660" s="3"/>
      <c r="F2660" s="3" t="str">
        <f>+VLOOKUP(G2660,Codigos_class_frutas[],2,0)</f>
        <v>Frutos de hueso (carozo)</v>
      </c>
      <c r="G2660" s="3" t="s">
        <v>669</v>
      </c>
      <c r="H2660" s="3" t="s">
        <v>670</v>
      </c>
      <c r="I2660" s="3" t="s">
        <v>19</v>
      </c>
      <c r="J2660" s="2">
        <v>45</v>
      </c>
      <c r="K2660" s="2">
        <v>26000</v>
      </c>
      <c r="L2660" s="2">
        <v>26000</v>
      </c>
      <c r="M2660" s="2">
        <v>26000</v>
      </c>
      <c r="N2660" s="3" t="s">
        <v>56</v>
      </c>
      <c r="O2660" s="9" t="s">
        <v>45</v>
      </c>
      <c r="P2660" s="2">
        <f>+Precio_diario_frutas[[#This Row],[Precio promedio ponderado]]/Q2660</f>
        <v>1444.4444444444443</v>
      </c>
      <c r="Q2660" s="2">
        <f>+VLOOKUP(Precio_diario_frutas[[#This Row],[Unidad de comercialización]],Codigos_kg[],2,0)</f>
        <v>18</v>
      </c>
    </row>
    <row r="2661" spans="1:17" x14ac:dyDescent="0.35">
      <c r="A2661" s="8" t="s">
        <v>178</v>
      </c>
      <c r="B2661" s="3" t="str">
        <f>+VLOOKUP(A2661,Codigos_mercados_mayoristas[],2,0)</f>
        <v>La Araucanía</v>
      </c>
      <c r="C2661" s="12">
        <v>44158</v>
      </c>
      <c r="D2661" s="3">
        <f>+VLOOKUP(A2661,Codigos_mercados_mayoristas[],3,0)</f>
        <v>9</v>
      </c>
      <c r="E2661" s="3"/>
      <c r="F2661" s="3" t="str">
        <f>+VLOOKUP(G2661,Codigos_class_frutas[],2,0)</f>
        <v>Frutos de hueso (carozo)</v>
      </c>
      <c r="G2661" s="3" t="s">
        <v>277</v>
      </c>
      <c r="H2661" s="3" t="s">
        <v>278</v>
      </c>
      <c r="I2661" s="3" t="s">
        <v>200</v>
      </c>
      <c r="J2661" s="2">
        <v>95</v>
      </c>
      <c r="K2661" s="2">
        <v>18000</v>
      </c>
      <c r="L2661" s="2">
        <v>18000</v>
      </c>
      <c r="M2661" s="2">
        <v>18000</v>
      </c>
      <c r="N2661" s="3" t="s">
        <v>261</v>
      </c>
      <c r="O2661" s="9" t="s">
        <v>45</v>
      </c>
      <c r="P2661" s="2">
        <f>+Precio_diario_frutas[[#This Row],[Precio promedio ponderado]]/Q2661</f>
        <v>1200</v>
      </c>
      <c r="Q2661" s="2">
        <f>+VLOOKUP(Precio_diario_frutas[[#This Row],[Unidad de comercialización]],Codigos_kg[],2,0)</f>
        <v>15</v>
      </c>
    </row>
    <row r="2662" spans="1:17" x14ac:dyDescent="0.35">
      <c r="A2662" s="8" t="s">
        <v>178</v>
      </c>
      <c r="B2662" s="3" t="str">
        <f>+VLOOKUP(A2662,Codigos_mercados_mayoristas[],2,0)</f>
        <v>La Araucanía</v>
      </c>
      <c r="C2662" s="12">
        <v>44158</v>
      </c>
      <c r="D2662" s="3">
        <f>+VLOOKUP(A2662,Codigos_mercados_mayoristas[],3,0)</f>
        <v>9</v>
      </c>
      <c r="E2662" s="3"/>
      <c r="F2662" s="3" t="str">
        <f>+VLOOKUP(G2662,Codigos_class_frutas[],2,0)</f>
        <v>Frutos de hueso (carozo)</v>
      </c>
      <c r="G2662" s="3" t="s">
        <v>277</v>
      </c>
      <c r="H2662" s="3" t="s">
        <v>278</v>
      </c>
      <c r="I2662" s="3" t="s">
        <v>19</v>
      </c>
      <c r="J2662" s="2">
        <v>110</v>
      </c>
      <c r="K2662" s="2">
        <v>14000</v>
      </c>
      <c r="L2662" s="2">
        <v>14000</v>
      </c>
      <c r="M2662" s="2">
        <v>14000</v>
      </c>
      <c r="N2662" s="3" t="s">
        <v>261</v>
      </c>
      <c r="O2662" s="9" t="s">
        <v>45</v>
      </c>
      <c r="P2662" s="2">
        <f>+Precio_diario_frutas[[#This Row],[Precio promedio ponderado]]/Q2662</f>
        <v>933.33333333333337</v>
      </c>
      <c r="Q2662" s="2">
        <f>+VLOOKUP(Precio_diario_frutas[[#This Row],[Unidad de comercialización]],Codigos_kg[],2,0)</f>
        <v>15</v>
      </c>
    </row>
    <row r="2663" spans="1:17" x14ac:dyDescent="0.35">
      <c r="A2663" s="8" t="s">
        <v>178</v>
      </c>
      <c r="B2663" s="3" t="str">
        <f>+VLOOKUP(A2663,Codigos_mercados_mayoristas[],2,0)</f>
        <v>La Araucanía</v>
      </c>
      <c r="C2663" s="12">
        <v>44158</v>
      </c>
      <c r="D2663" s="3">
        <f>+VLOOKUP(A2663,Codigos_mercados_mayoristas[],3,0)</f>
        <v>9</v>
      </c>
      <c r="E2663" s="3"/>
      <c r="F2663" s="3" t="str">
        <f>+VLOOKUP(G2663,Codigos_class_frutas[],2,0)</f>
        <v>Berries</v>
      </c>
      <c r="G2663" s="3" t="s">
        <v>212</v>
      </c>
      <c r="H2663" s="3" t="s">
        <v>12</v>
      </c>
      <c r="I2663" s="3" t="s">
        <v>19</v>
      </c>
      <c r="J2663" s="2">
        <v>450</v>
      </c>
      <c r="K2663" s="2">
        <v>9000</v>
      </c>
      <c r="L2663" s="2">
        <v>9000</v>
      </c>
      <c r="M2663" s="2">
        <v>9000</v>
      </c>
      <c r="N2663" s="3" t="s">
        <v>213</v>
      </c>
      <c r="O2663" s="9" t="s">
        <v>155</v>
      </c>
      <c r="P2663" s="2">
        <f>+Precio_diario_frutas[[#This Row],[Precio promedio ponderado]]/Q2663</f>
        <v>1285.7142857142858</v>
      </c>
      <c r="Q2663" s="2">
        <f>+VLOOKUP(Precio_diario_frutas[[#This Row],[Unidad de comercialización]],Codigos_kg[],2,0)</f>
        <v>7</v>
      </c>
    </row>
    <row r="2664" spans="1:17" x14ac:dyDescent="0.35">
      <c r="A2664" s="8" t="s">
        <v>178</v>
      </c>
      <c r="B2664" s="3" t="str">
        <f>+VLOOKUP(A2664,Codigos_mercados_mayoristas[],2,0)</f>
        <v>La Araucanía</v>
      </c>
      <c r="C2664" s="12">
        <v>44158</v>
      </c>
      <c r="D2664" s="3">
        <f>+VLOOKUP(A2664,Codigos_mercados_mayoristas[],3,0)</f>
        <v>9</v>
      </c>
      <c r="E2664" s="3"/>
      <c r="F2664" s="3" t="str">
        <f>+VLOOKUP(G2664,Codigos_class_frutas[],2,0)</f>
        <v>Berries</v>
      </c>
      <c r="G2664" s="3" t="s">
        <v>212</v>
      </c>
      <c r="H2664" s="3" t="s">
        <v>12</v>
      </c>
      <c r="I2664" s="3" t="s">
        <v>19</v>
      </c>
      <c r="J2664" s="2">
        <v>530</v>
      </c>
      <c r="K2664" s="2">
        <v>8000</v>
      </c>
      <c r="L2664" s="2">
        <v>7500</v>
      </c>
      <c r="M2664" s="2">
        <v>7736</v>
      </c>
      <c r="N2664" s="3" t="s">
        <v>678</v>
      </c>
      <c r="O2664" s="9" t="s">
        <v>130</v>
      </c>
      <c r="P2664" s="2">
        <f>+Precio_diario_frutas[[#This Row],[Precio promedio ponderado]]/Q2664</f>
        <v>1105.1428571428571</v>
      </c>
      <c r="Q2664" s="2">
        <f>+VLOOKUP(Precio_diario_frutas[[#This Row],[Unidad de comercialización]],Codigos_kg[],2,0)</f>
        <v>7</v>
      </c>
    </row>
    <row r="2665" spans="1:17" x14ac:dyDescent="0.35">
      <c r="A2665" s="8" t="s">
        <v>178</v>
      </c>
      <c r="B2665" s="3" t="str">
        <f>+VLOOKUP(A2665,Codigos_mercados_mayoristas[],2,0)</f>
        <v>La Araucanía</v>
      </c>
      <c r="C2665" s="12">
        <v>44158</v>
      </c>
      <c r="D2665" s="3">
        <f>+VLOOKUP(A2665,Codigos_mercados_mayoristas[],3,0)</f>
        <v>9</v>
      </c>
      <c r="E2665" s="3"/>
      <c r="F2665" s="3" t="str">
        <f>+VLOOKUP(G2665,Codigos_class_frutas[],2,0)</f>
        <v>Berries</v>
      </c>
      <c r="G2665" s="3" t="s">
        <v>212</v>
      </c>
      <c r="H2665" s="3" t="s">
        <v>12</v>
      </c>
      <c r="I2665" s="3" t="s">
        <v>13</v>
      </c>
      <c r="J2665" s="2">
        <v>185</v>
      </c>
      <c r="K2665" s="2">
        <v>7000</v>
      </c>
      <c r="L2665" s="2">
        <v>7000</v>
      </c>
      <c r="M2665" s="2">
        <v>7000</v>
      </c>
      <c r="N2665" s="3" t="s">
        <v>213</v>
      </c>
      <c r="O2665" s="9" t="s">
        <v>155</v>
      </c>
      <c r="P2665" s="2">
        <f>+Precio_diario_frutas[[#This Row],[Precio promedio ponderado]]/Q2665</f>
        <v>1000</v>
      </c>
      <c r="Q2665" s="2">
        <f>+VLOOKUP(Precio_diario_frutas[[#This Row],[Unidad de comercialización]],Codigos_kg[],2,0)</f>
        <v>7</v>
      </c>
    </row>
    <row r="2666" spans="1:17" x14ac:dyDescent="0.35">
      <c r="A2666" s="8" t="s">
        <v>178</v>
      </c>
      <c r="B2666" s="3" t="str">
        <f>+VLOOKUP(A2666,Codigos_mercados_mayoristas[],2,0)</f>
        <v>La Araucanía</v>
      </c>
      <c r="C2666" s="12">
        <v>44158</v>
      </c>
      <c r="D2666" s="3">
        <f>+VLOOKUP(A2666,Codigos_mercados_mayoristas[],3,0)</f>
        <v>9</v>
      </c>
      <c r="E2666" s="3"/>
      <c r="F2666" s="3" t="str">
        <f>+VLOOKUP(G2666,Codigos_class_frutas[],2,0)</f>
        <v>Cítricos</v>
      </c>
      <c r="G2666" s="3" t="s">
        <v>214</v>
      </c>
      <c r="H2666" s="3" t="s">
        <v>12</v>
      </c>
      <c r="I2666" s="3" t="s">
        <v>215</v>
      </c>
      <c r="J2666" s="2">
        <v>15</v>
      </c>
      <c r="K2666" s="2">
        <v>315000</v>
      </c>
      <c r="L2666" s="2">
        <v>315000</v>
      </c>
      <c r="M2666" s="2">
        <v>315000</v>
      </c>
      <c r="N2666" s="3" t="s">
        <v>270</v>
      </c>
      <c r="O2666" s="9" t="s">
        <v>123</v>
      </c>
      <c r="P2666" s="2">
        <f>+Precio_diario_frutas[[#This Row],[Precio promedio ponderado]]/Q2666</f>
        <v>700</v>
      </c>
      <c r="Q2666" s="2">
        <f>+VLOOKUP(Precio_diario_frutas[[#This Row],[Unidad de comercialización]],Codigos_kg[],2,0)</f>
        <v>450</v>
      </c>
    </row>
    <row r="2667" spans="1:17" x14ac:dyDescent="0.35">
      <c r="A2667" s="8" t="s">
        <v>178</v>
      </c>
      <c r="B2667" s="3" t="str">
        <f>+VLOOKUP(A2667,Codigos_mercados_mayoristas[],2,0)</f>
        <v>La Araucanía</v>
      </c>
      <c r="C2667" s="12">
        <v>44158</v>
      </c>
      <c r="D2667" s="3">
        <f>+VLOOKUP(A2667,Codigos_mercados_mayoristas[],3,0)</f>
        <v>9</v>
      </c>
      <c r="E2667" s="3"/>
      <c r="F2667" s="3" t="str">
        <f>+VLOOKUP(G2667,Codigos_class_frutas[],2,0)</f>
        <v>Cítricos</v>
      </c>
      <c r="G2667" s="3" t="s">
        <v>214</v>
      </c>
      <c r="H2667" s="3" t="s">
        <v>12</v>
      </c>
      <c r="I2667" s="3" t="s">
        <v>215</v>
      </c>
      <c r="J2667" s="2">
        <v>280</v>
      </c>
      <c r="K2667" s="2">
        <v>14000</v>
      </c>
      <c r="L2667" s="2">
        <v>14000</v>
      </c>
      <c r="M2667" s="2">
        <v>14000</v>
      </c>
      <c r="N2667" s="3" t="s">
        <v>56</v>
      </c>
      <c r="O2667" s="9" t="s">
        <v>123</v>
      </c>
      <c r="P2667" s="2">
        <f>+Precio_diario_frutas[[#This Row],[Precio promedio ponderado]]/Q2667</f>
        <v>777.77777777777783</v>
      </c>
      <c r="Q2667" s="2">
        <f>+VLOOKUP(Precio_diario_frutas[[#This Row],[Unidad de comercialización]],Codigos_kg[],2,0)</f>
        <v>18</v>
      </c>
    </row>
    <row r="2668" spans="1:17" x14ac:dyDescent="0.35">
      <c r="A2668" s="8" t="s">
        <v>178</v>
      </c>
      <c r="B2668" s="3" t="str">
        <f>+VLOOKUP(A2668,Codigos_mercados_mayoristas[],2,0)</f>
        <v>La Araucanía</v>
      </c>
      <c r="C2668" s="12">
        <v>44158</v>
      </c>
      <c r="D2668" s="3">
        <f>+VLOOKUP(A2668,Codigos_mercados_mayoristas[],3,0)</f>
        <v>9</v>
      </c>
      <c r="E2668" s="3"/>
      <c r="F2668" s="3" t="str">
        <f>+VLOOKUP(G2668,Codigos_class_frutas[],2,0)</f>
        <v>Cítricos</v>
      </c>
      <c r="G2668" s="3" t="s">
        <v>214</v>
      </c>
      <c r="H2668" s="3" t="s">
        <v>12</v>
      </c>
      <c r="I2668" s="3" t="s">
        <v>215</v>
      </c>
      <c r="J2668" s="2">
        <v>185</v>
      </c>
      <c r="K2668" s="2">
        <v>9000</v>
      </c>
      <c r="L2668" s="2">
        <v>9000</v>
      </c>
      <c r="M2668" s="2">
        <v>9000</v>
      </c>
      <c r="N2668" s="3" t="s">
        <v>117</v>
      </c>
      <c r="O2668" s="9" t="s">
        <v>123</v>
      </c>
      <c r="P2668" s="2">
        <f>+Precio_diario_frutas[[#This Row],[Precio promedio ponderado]]/Q2668</f>
        <v>600</v>
      </c>
      <c r="Q2668" s="2">
        <f>+VLOOKUP(Precio_diario_frutas[[#This Row],[Unidad de comercialización]],Codigos_kg[],2,0)</f>
        <v>15</v>
      </c>
    </row>
    <row r="2669" spans="1:17" x14ac:dyDescent="0.35">
      <c r="A2669" s="8" t="s">
        <v>178</v>
      </c>
      <c r="B2669" s="3" t="str">
        <f>+VLOOKUP(A2669,Codigos_mercados_mayoristas[],2,0)</f>
        <v>La Araucanía</v>
      </c>
      <c r="C2669" s="12">
        <v>44158</v>
      </c>
      <c r="D2669" s="3">
        <f>+VLOOKUP(A2669,Codigos_mercados_mayoristas[],3,0)</f>
        <v>9</v>
      </c>
      <c r="E2669" s="3"/>
      <c r="F2669" s="3" t="str">
        <f>+VLOOKUP(G2669,Codigos_class_frutas[],2,0)</f>
        <v>Cítricos</v>
      </c>
      <c r="G2669" s="3" t="s">
        <v>214</v>
      </c>
      <c r="H2669" s="3" t="s">
        <v>12</v>
      </c>
      <c r="I2669" s="3" t="s">
        <v>271</v>
      </c>
      <c r="J2669" s="2">
        <v>250</v>
      </c>
      <c r="K2669" s="2">
        <v>9000</v>
      </c>
      <c r="L2669" s="2">
        <v>9000</v>
      </c>
      <c r="M2669" s="2">
        <v>9000</v>
      </c>
      <c r="N2669" s="3" t="s">
        <v>117</v>
      </c>
      <c r="O2669" s="9" t="s">
        <v>123</v>
      </c>
      <c r="P2669" s="2">
        <f>+Precio_diario_frutas[[#This Row],[Precio promedio ponderado]]/Q2669</f>
        <v>600</v>
      </c>
      <c r="Q2669" s="2">
        <f>+VLOOKUP(Precio_diario_frutas[[#This Row],[Unidad de comercialización]],Codigos_kg[],2,0)</f>
        <v>15</v>
      </c>
    </row>
    <row r="2670" spans="1:17" x14ac:dyDescent="0.35">
      <c r="A2670" s="8" t="s">
        <v>178</v>
      </c>
      <c r="B2670" s="3" t="str">
        <f>+VLOOKUP(A2670,Codigos_mercados_mayoristas[],2,0)</f>
        <v>La Araucanía</v>
      </c>
      <c r="C2670" s="12">
        <v>44158</v>
      </c>
      <c r="D2670" s="3">
        <f>+VLOOKUP(A2670,Codigos_mercados_mayoristas[],3,0)</f>
        <v>9</v>
      </c>
      <c r="E2670" s="3"/>
      <c r="F2670" s="3" t="str">
        <f>+VLOOKUP(G2670,Codigos_class_frutas[],2,0)</f>
        <v>Cítricos</v>
      </c>
      <c r="G2670" s="3" t="s">
        <v>214</v>
      </c>
      <c r="H2670" s="3" t="s">
        <v>12</v>
      </c>
      <c r="I2670" s="3" t="s">
        <v>216</v>
      </c>
      <c r="J2670" s="2">
        <v>15</v>
      </c>
      <c r="K2670" s="2">
        <v>270000</v>
      </c>
      <c r="L2670" s="2">
        <v>270000</v>
      </c>
      <c r="M2670" s="2">
        <v>270000</v>
      </c>
      <c r="N2670" s="3" t="s">
        <v>270</v>
      </c>
      <c r="O2670" s="9" t="s">
        <v>123</v>
      </c>
      <c r="P2670" s="2">
        <f>+Precio_diario_frutas[[#This Row],[Precio promedio ponderado]]/Q2670</f>
        <v>600</v>
      </c>
      <c r="Q2670" s="2">
        <f>+VLOOKUP(Precio_diario_frutas[[#This Row],[Unidad de comercialización]],Codigos_kg[],2,0)</f>
        <v>450</v>
      </c>
    </row>
    <row r="2671" spans="1:17" x14ac:dyDescent="0.35">
      <c r="A2671" s="8" t="s">
        <v>178</v>
      </c>
      <c r="B2671" s="3" t="str">
        <f>+VLOOKUP(A2671,Codigos_mercados_mayoristas[],2,0)</f>
        <v>La Araucanía</v>
      </c>
      <c r="C2671" s="12">
        <v>44158</v>
      </c>
      <c r="D2671" s="3">
        <f>+VLOOKUP(A2671,Codigos_mercados_mayoristas[],3,0)</f>
        <v>9</v>
      </c>
      <c r="E2671" s="3"/>
      <c r="F2671" s="3" t="str">
        <f>+VLOOKUP(G2671,Codigos_class_frutas[],2,0)</f>
        <v>Cítricos</v>
      </c>
      <c r="G2671" s="3" t="s">
        <v>214</v>
      </c>
      <c r="H2671" s="3" t="s">
        <v>12</v>
      </c>
      <c r="I2671" s="3" t="s">
        <v>216</v>
      </c>
      <c r="J2671" s="2">
        <v>110</v>
      </c>
      <c r="K2671" s="2">
        <v>7500</v>
      </c>
      <c r="L2671" s="2">
        <v>7500</v>
      </c>
      <c r="M2671" s="2">
        <v>7500</v>
      </c>
      <c r="N2671" s="3" t="s">
        <v>117</v>
      </c>
      <c r="O2671" s="9" t="s">
        <v>123</v>
      </c>
      <c r="P2671" s="2">
        <f>+Precio_diario_frutas[[#This Row],[Precio promedio ponderado]]/Q2671</f>
        <v>500</v>
      </c>
      <c r="Q2671" s="2">
        <f>+VLOOKUP(Precio_diario_frutas[[#This Row],[Unidad de comercialización]],Codigos_kg[],2,0)</f>
        <v>15</v>
      </c>
    </row>
    <row r="2672" spans="1:17" x14ac:dyDescent="0.35">
      <c r="A2672" s="8" t="s">
        <v>178</v>
      </c>
      <c r="B2672" s="3" t="str">
        <f>+VLOOKUP(A2672,Codigos_mercados_mayoristas[],2,0)</f>
        <v>La Araucanía</v>
      </c>
      <c r="C2672" s="12">
        <v>44158</v>
      </c>
      <c r="D2672" s="3">
        <f>+VLOOKUP(A2672,Codigos_mercados_mayoristas[],3,0)</f>
        <v>9</v>
      </c>
      <c r="E2672" s="3"/>
      <c r="F2672" s="3" t="str">
        <f>+VLOOKUP(G2672,Codigos_class_frutas[],2,0)</f>
        <v>Cítricos</v>
      </c>
      <c r="G2672" s="3" t="s">
        <v>218</v>
      </c>
      <c r="H2672" s="3" t="s">
        <v>219</v>
      </c>
      <c r="I2672" s="3" t="s">
        <v>19</v>
      </c>
      <c r="J2672" s="2">
        <v>125</v>
      </c>
      <c r="K2672" s="2">
        <v>18000</v>
      </c>
      <c r="L2672" s="2">
        <v>18000</v>
      </c>
      <c r="M2672" s="2">
        <v>18000</v>
      </c>
      <c r="N2672" s="3" t="s">
        <v>59</v>
      </c>
      <c r="O2672" s="9" t="s">
        <v>123</v>
      </c>
      <c r="P2672" s="2">
        <f>+Precio_diario_frutas[[#This Row],[Precio promedio ponderado]]/Q2672</f>
        <v>1000</v>
      </c>
      <c r="Q2672" s="2">
        <f>+VLOOKUP(Precio_diario_frutas[[#This Row],[Unidad de comercialización]],Codigos_kg[],2,0)</f>
        <v>18</v>
      </c>
    </row>
    <row r="2673" spans="1:17" x14ac:dyDescent="0.35">
      <c r="A2673" s="8" t="s">
        <v>178</v>
      </c>
      <c r="B2673" s="3" t="str">
        <f>+VLOOKUP(A2673,Codigos_mercados_mayoristas[],2,0)</f>
        <v>La Araucanía</v>
      </c>
      <c r="C2673" s="12">
        <v>44158</v>
      </c>
      <c r="D2673" s="3">
        <f>+VLOOKUP(A2673,Codigos_mercados_mayoristas[],3,0)</f>
        <v>9</v>
      </c>
      <c r="E2673" s="3"/>
      <c r="F2673" s="3" t="str">
        <f>+VLOOKUP(G2673,Codigos_class_frutas[],2,0)</f>
        <v>Cítricos</v>
      </c>
      <c r="G2673" s="3" t="s">
        <v>218</v>
      </c>
      <c r="H2673" s="3" t="s">
        <v>219</v>
      </c>
      <c r="I2673" s="3" t="s">
        <v>13</v>
      </c>
      <c r="J2673" s="2">
        <v>110</v>
      </c>
      <c r="K2673" s="2">
        <v>16000</v>
      </c>
      <c r="L2673" s="2">
        <v>16000</v>
      </c>
      <c r="M2673" s="2">
        <v>16000</v>
      </c>
      <c r="N2673" s="3" t="s">
        <v>59</v>
      </c>
      <c r="O2673" s="9" t="s">
        <v>123</v>
      </c>
      <c r="P2673" s="2">
        <f>+Precio_diario_frutas[[#This Row],[Precio promedio ponderado]]/Q2673</f>
        <v>888.88888888888891</v>
      </c>
      <c r="Q2673" s="2">
        <f>+VLOOKUP(Precio_diario_frutas[[#This Row],[Unidad de comercialización]],Codigos_kg[],2,0)</f>
        <v>18</v>
      </c>
    </row>
    <row r="2674" spans="1:17" x14ac:dyDescent="0.35">
      <c r="A2674" s="8" t="s">
        <v>178</v>
      </c>
      <c r="B2674" s="3" t="str">
        <f>+VLOOKUP(A2674,Codigos_mercados_mayoristas[],2,0)</f>
        <v>La Araucanía</v>
      </c>
      <c r="C2674" s="12">
        <v>44158</v>
      </c>
      <c r="D2674" s="3">
        <f>+VLOOKUP(A2674,Codigos_mercados_mayoristas[],3,0)</f>
        <v>9</v>
      </c>
      <c r="E2674" s="3"/>
      <c r="F2674" s="3" t="str">
        <f>+VLOOKUP(G2674,Codigos_class_frutas[],2,0)</f>
        <v>Tropicales y subtropicales</v>
      </c>
      <c r="G2674" s="3" t="s">
        <v>229</v>
      </c>
      <c r="H2674" s="3" t="s">
        <v>12</v>
      </c>
      <c r="I2674" s="3" t="s">
        <v>19</v>
      </c>
      <c r="J2674" s="2">
        <v>350</v>
      </c>
      <c r="K2674" s="2">
        <v>8000</v>
      </c>
      <c r="L2674" s="2">
        <v>8000</v>
      </c>
      <c r="M2674" s="2">
        <v>8000</v>
      </c>
      <c r="N2674" s="3" t="s">
        <v>230</v>
      </c>
      <c r="O2674" s="9" t="s">
        <v>34</v>
      </c>
      <c r="P2674" s="2">
        <f>+Precio_diario_frutas[[#This Row],[Precio promedio ponderado]]/Q2674</f>
        <v>2000</v>
      </c>
      <c r="Q2674" s="2">
        <f>+VLOOKUP(Precio_diario_frutas[[#This Row],[Unidad de comercialización]],Codigos_kg[],2,0)</f>
        <v>4</v>
      </c>
    </row>
    <row r="2675" spans="1:17" x14ac:dyDescent="0.35">
      <c r="A2675" s="8" t="s">
        <v>178</v>
      </c>
      <c r="B2675" s="3" t="str">
        <f>+VLOOKUP(A2675,Codigos_mercados_mayoristas[],2,0)</f>
        <v>La Araucanía</v>
      </c>
      <c r="C2675" s="12">
        <v>44158</v>
      </c>
      <c r="D2675" s="3">
        <f>+VLOOKUP(A2675,Codigos_mercados_mayoristas[],3,0)</f>
        <v>9</v>
      </c>
      <c r="E2675" s="3"/>
      <c r="F2675" s="3" t="str">
        <f>+VLOOKUP(G2675,Codigos_class_frutas[],2,0)</f>
        <v>Tropicales y subtropicales</v>
      </c>
      <c r="G2675" s="3" t="s">
        <v>229</v>
      </c>
      <c r="H2675" s="3" t="s">
        <v>12</v>
      </c>
      <c r="I2675" s="3" t="s">
        <v>13</v>
      </c>
      <c r="J2675" s="2">
        <v>200</v>
      </c>
      <c r="K2675" s="2">
        <v>7500</v>
      </c>
      <c r="L2675" s="2">
        <v>7500</v>
      </c>
      <c r="M2675" s="2">
        <v>7500</v>
      </c>
      <c r="N2675" s="3" t="s">
        <v>230</v>
      </c>
      <c r="O2675" s="9" t="s">
        <v>34</v>
      </c>
      <c r="P2675" s="2">
        <f>+Precio_diario_frutas[[#This Row],[Precio promedio ponderado]]/Q2675</f>
        <v>1875</v>
      </c>
      <c r="Q2675" s="2">
        <f>+VLOOKUP(Precio_diario_frutas[[#This Row],[Unidad de comercialización]],Codigos_kg[],2,0)</f>
        <v>4</v>
      </c>
    </row>
    <row r="2676" spans="1:17" x14ac:dyDescent="0.35">
      <c r="A2676" s="8" t="s">
        <v>178</v>
      </c>
      <c r="B2676" s="3" t="str">
        <f>+VLOOKUP(A2676,Codigos_mercados_mayoristas[],2,0)</f>
        <v>La Araucanía</v>
      </c>
      <c r="C2676" s="12">
        <v>44158</v>
      </c>
      <c r="D2676" s="3">
        <f>+VLOOKUP(A2676,Codigos_mercados_mayoristas[],3,0)</f>
        <v>9</v>
      </c>
      <c r="E2676" s="3"/>
      <c r="F2676" s="3" t="str">
        <f>+VLOOKUP(G2676,Codigos_class_frutas[],2,0)</f>
        <v>Frutos de pepita</v>
      </c>
      <c r="G2676" s="3" t="s">
        <v>231</v>
      </c>
      <c r="H2676" s="3" t="s">
        <v>232</v>
      </c>
      <c r="I2676" s="3" t="s">
        <v>291</v>
      </c>
      <c r="J2676" s="2">
        <v>285</v>
      </c>
      <c r="K2676" s="2">
        <v>17000</v>
      </c>
      <c r="L2676" s="2">
        <v>17000</v>
      </c>
      <c r="M2676" s="2">
        <v>17000</v>
      </c>
      <c r="N2676" s="3" t="s">
        <v>285</v>
      </c>
      <c r="O2676" s="9" t="s">
        <v>123</v>
      </c>
      <c r="P2676" s="2">
        <f>+Precio_diario_frutas[[#This Row],[Precio promedio ponderado]]/Q2676</f>
        <v>944.44444444444446</v>
      </c>
      <c r="Q2676" s="2">
        <f>+VLOOKUP(Precio_diario_frutas[[#This Row],[Unidad de comercialización]],Codigos_kg[],2,0)</f>
        <v>18</v>
      </c>
    </row>
    <row r="2677" spans="1:17" x14ac:dyDescent="0.35">
      <c r="A2677" s="8" t="s">
        <v>178</v>
      </c>
      <c r="B2677" s="3" t="str">
        <f>+VLOOKUP(A2677,Codigos_mercados_mayoristas[],2,0)</f>
        <v>La Araucanía</v>
      </c>
      <c r="C2677" s="12">
        <v>44158</v>
      </c>
      <c r="D2677" s="3">
        <f>+VLOOKUP(A2677,Codigos_mercados_mayoristas[],3,0)</f>
        <v>9</v>
      </c>
      <c r="E2677" s="3"/>
      <c r="F2677" s="3" t="str">
        <f>+VLOOKUP(G2677,Codigos_class_frutas[],2,0)</f>
        <v>Frutos de pepita</v>
      </c>
      <c r="G2677" s="3" t="s">
        <v>231</v>
      </c>
      <c r="H2677" s="3" t="s">
        <v>232</v>
      </c>
      <c r="I2677" s="3" t="s">
        <v>294</v>
      </c>
      <c r="J2677" s="2">
        <v>255</v>
      </c>
      <c r="K2677" s="2">
        <v>20000</v>
      </c>
      <c r="L2677" s="2">
        <v>20000</v>
      </c>
      <c r="M2677" s="2">
        <v>20000</v>
      </c>
      <c r="N2677" s="3" t="s">
        <v>285</v>
      </c>
      <c r="O2677" s="9" t="s">
        <v>123</v>
      </c>
      <c r="P2677" s="2">
        <f>+Precio_diario_frutas[[#This Row],[Precio promedio ponderado]]/Q2677</f>
        <v>1111.1111111111111</v>
      </c>
      <c r="Q2677" s="2">
        <f>+VLOOKUP(Precio_diario_frutas[[#This Row],[Unidad de comercialización]],Codigos_kg[],2,0)</f>
        <v>18</v>
      </c>
    </row>
    <row r="2678" spans="1:17" x14ac:dyDescent="0.35">
      <c r="A2678" s="8" t="s">
        <v>178</v>
      </c>
      <c r="B2678" s="3" t="str">
        <f>+VLOOKUP(A2678,Codigos_mercados_mayoristas[],2,0)</f>
        <v>La Araucanía</v>
      </c>
      <c r="C2678" s="12">
        <v>44158</v>
      </c>
      <c r="D2678" s="3">
        <f>+VLOOKUP(A2678,Codigos_mercados_mayoristas[],3,0)</f>
        <v>9</v>
      </c>
      <c r="E2678" s="3"/>
      <c r="F2678" s="3" t="str">
        <f>+VLOOKUP(G2678,Codigos_class_frutas[],2,0)</f>
        <v>Frutos de pepita</v>
      </c>
      <c r="G2678" s="3" t="s">
        <v>231</v>
      </c>
      <c r="H2678" s="3" t="s">
        <v>232</v>
      </c>
      <c r="I2678" s="3" t="s">
        <v>19</v>
      </c>
      <c r="J2678" s="2">
        <v>175</v>
      </c>
      <c r="K2678" s="2">
        <v>16000</v>
      </c>
      <c r="L2678" s="2">
        <v>14000</v>
      </c>
      <c r="M2678" s="2">
        <v>14743</v>
      </c>
      <c r="N2678" s="3" t="s">
        <v>261</v>
      </c>
      <c r="O2678" s="9" t="s">
        <v>123</v>
      </c>
      <c r="P2678" s="2">
        <f>+Precio_diario_frutas[[#This Row],[Precio promedio ponderado]]/Q2678</f>
        <v>982.86666666666667</v>
      </c>
      <c r="Q2678" s="2">
        <f>+VLOOKUP(Precio_diario_frutas[[#This Row],[Unidad de comercialización]],Codigos_kg[],2,0)</f>
        <v>15</v>
      </c>
    </row>
    <row r="2679" spans="1:17" x14ac:dyDescent="0.35">
      <c r="A2679" s="8" t="s">
        <v>178</v>
      </c>
      <c r="B2679" s="3" t="str">
        <f>+VLOOKUP(A2679,Codigos_mercados_mayoristas[],2,0)</f>
        <v>La Araucanía</v>
      </c>
      <c r="C2679" s="12">
        <v>44158</v>
      </c>
      <c r="D2679" s="3">
        <f>+VLOOKUP(A2679,Codigos_mercados_mayoristas[],3,0)</f>
        <v>9</v>
      </c>
      <c r="E2679" s="3"/>
      <c r="F2679" s="3" t="str">
        <f>+VLOOKUP(G2679,Codigos_class_frutas[],2,0)</f>
        <v>Frutos de pepita</v>
      </c>
      <c r="G2679" s="3" t="s">
        <v>231</v>
      </c>
      <c r="H2679" s="3" t="s">
        <v>236</v>
      </c>
      <c r="I2679" s="3" t="s">
        <v>291</v>
      </c>
      <c r="J2679" s="2">
        <v>155</v>
      </c>
      <c r="K2679" s="2">
        <v>17000</v>
      </c>
      <c r="L2679" s="2">
        <v>17000</v>
      </c>
      <c r="M2679" s="2">
        <v>17000</v>
      </c>
      <c r="N2679" s="3" t="s">
        <v>285</v>
      </c>
      <c r="O2679" s="9" t="s">
        <v>123</v>
      </c>
      <c r="P2679" s="2">
        <f>+Precio_diario_frutas[[#This Row],[Precio promedio ponderado]]/Q2679</f>
        <v>944.44444444444446</v>
      </c>
      <c r="Q2679" s="2">
        <f>+VLOOKUP(Precio_diario_frutas[[#This Row],[Unidad de comercialización]],Codigos_kg[],2,0)</f>
        <v>18</v>
      </c>
    </row>
    <row r="2680" spans="1:17" x14ac:dyDescent="0.35">
      <c r="A2680" s="8" t="s">
        <v>178</v>
      </c>
      <c r="B2680" s="3" t="str">
        <f>+VLOOKUP(A2680,Codigos_mercados_mayoristas[],2,0)</f>
        <v>La Araucanía</v>
      </c>
      <c r="C2680" s="12">
        <v>44158</v>
      </c>
      <c r="D2680" s="3">
        <f>+VLOOKUP(A2680,Codigos_mercados_mayoristas[],3,0)</f>
        <v>9</v>
      </c>
      <c r="E2680" s="3"/>
      <c r="F2680" s="3" t="str">
        <f>+VLOOKUP(G2680,Codigos_class_frutas[],2,0)</f>
        <v>Frutos de pepita</v>
      </c>
      <c r="G2680" s="3" t="s">
        <v>231</v>
      </c>
      <c r="H2680" s="3" t="s">
        <v>236</v>
      </c>
      <c r="I2680" s="3" t="s">
        <v>294</v>
      </c>
      <c r="J2680" s="2">
        <v>155</v>
      </c>
      <c r="K2680" s="2">
        <v>18000</v>
      </c>
      <c r="L2680" s="2">
        <v>18000</v>
      </c>
      <c r="M2680" s="2">
        <v>18000</v>
      </c>
      <c r="N2680" s="3" t="s">
        <v>285</v>
      </c>
      <c r="O2680" s="9" t="s">
        <v>123</v>
      </c>
      <c r="P2680" s="2">
        <f>+Precio_diario_frutas[[#This Row],[Precio promedio ponderado]]/Q2680</f>
        <v>1000</v>
      </c>
      <c r="Q2680" s="2">
        <f>+VLOOKUP(Precio_diario_frutas[[#This Row],[Unidad de comercialización]],Codigos_kg[],2,0)</f>
        <v>18</v>
      </c>
    </row>
    <row r="2681" spans="1:17" x14ac:dyDescent="0.35">
      <c r="A2681" s="8" t="s">
        <v>178</v>
      </c>
      <c r="B2681" s="3" t="str">
        <f>+VLOOKUP(A2681,Codigos_mercados_mayoristas[],2,0)</f>
        <v>La Araucanía</v>
      </c>
      <c r="C2681" s="12">
        <v>44158</v>
      </c>
      <c r="D2681" s="3">
        <f>+VLOOKUP(A2681,Codigos_mercados_mayoristas[],3,0)</f>
        <v>9</v>
      </c>
      <c r="E2681" s="3"/>
      <c r="F2681" s="3" t="str">
        <f>+VLOOKUP(G2681,Codigos_class_frutas[],2,0)</f>
        <v>Frutos de pepita</v>
      </c>
      <c r="G2681" s="3" t="s">
        <v>231</v>
      </c>
      <c r="H2681" s="3" t="s">
        <v>236</v>
      </c>
      <c r="I2681" s="3" t="s">
        <v>19</v>
      </c>
      <c r="J2681" s="2">
        <v>210</v>
      </c>
      <c r="K2681" s="2">
        <v>16000</v>
      </c>
      <c r="L2681" s="2">
        <v>15000</v>
      </c>
      <c r="M2681" s="2">
        <v>15452</v>
      </c>
      <c r="N2681" s="3" t="s">
        <v>261</v>
      </c>
      <c r="O2681" s="9" t="s">
        <v>123</v>
      </c>
      <c r="P2681" s="2">
        <f>+Precio_diario_frutas[[#This Row],[Precio promedio ponderado]]/Q2681</f>
        <v>1030.1333333333334</v>
      </c>
      <c r="Q2681" s="2">
        <f>+VLOOKUP(Precio_diario_frutas[[#This Row],[Unidad de comercialización]],Codigos_kg[],2,0)</f>
        <v>15</v>
      </c>
    </row>
    <row r="2682" spans="1:17" x14ac:dyDescent="0.35">
      <c r="A2682" s="8" t="s">
        <v>178</v>
      </c>
      <c r="B2682" s="3" t="str">
        <f>+VLOOKUP(A2682,Codigos_mercados_mayoristas[],2,0)</f>
        <v>La Araucanía</v>
      </c>
      <c r="C2682" s="12">
        <v>44158</v>
      </c>
      <c r="D2682" s="3">
        <f>+VLOOKUP(A2682,Codigos_mercados_mayoristas[],3,0)</f>
        <v>9</v>
      </c>
      <c r="E2682" s="3"/>
      <c r="F2682" s="3" t="str">
        <f>+VLOOKUP(G2682,Codigos_class_frutas[],2,0)</f>
        <v>Frutos de pepita</v>
      </c>
      <c r="G2682" s="3" t="s">
        <v>231</v>
      </c>
      <c r="H2682" s="3" t="s">
        <v>237</v>
      </c>
      <c r="I2682" s="3" t="s">
        <v>291</v>
      </c>
      <c r="J2682" s="2">
        <v>155</v>
      </c>
      <c r="K2682" s="2">
        <v>16000</v>
      </c>
      <c r="L2682" s="2">
        <v>16000</v>
      </c>
      <c r="M2682" s="2">
        <v>16000</v>
      </c>
      <c r="N2682" s="3" t="s">
        <v>285</v>
      </c>
      <c r="O2682" s="9" t="s">
        <v>123</v>
      </c>
      <c r="P2682" s="2">
        <f>+Precio_diario_frutas[[#This Row],[Precio promedio ponderado]]/Q2682</f>
        <v>888.88888888888891</v>
      </c>
      <c r="Q2682" s="2">
        <f>+VLOOKUP(Precio_diario_frutas[[#This Row],[Unidad de comercialización]],Codigos_kg[],2,0)</f>
        <v>18</v>
      </c>
    </row>
    <row r="2683" spans="1:17" x14ac:dyDescent="0.35">
      <c r="A2683" s="8" t="s">
        <v>178</v>
      </c>
      <c r="B2683" s="3" t="str">
        <f>+VLOOKUP(A2683,Codigos_mercados_mayoristas[],2,0)</f>
        <v>La Araucanía</v>
      </c>
      <c r="C2683" s="12">
        <v>44158</v>
      </c>
      <c r="D2683" s="3">
        <f>+VLOOKUP(A2683,Codigos_mercados_mayoristas[],3,0)</f>
        <v>9</v>
      </c>
      <c r="E2683" s="3"/>
      <c r="F2683" s="3" t="str">
        <f>+VLOOKUP(G2683,Codigos_class_frutas[],2,0)</f>
        <v>Cítricos</v>
      </c>
      <c r="G2683" s="3" t="s">
        <v>221</v>
      </c>
      <c r="H2683" s="3" t="s">
        <v>263</v>
      </c>
      <c r="I2683" s="3" t="s">
        <v>19</v>
      </c>
      <c r="J2683" s="2">
        <v>340</v>
      </c>
      <c r="K2683" s="2">
        <v>16000</v>
      </c>
      <c r="L2683" s="2">
        <v>15000</v>
      </c>
      <c r="M2683" s="2">
        <v>15456</v>
      </c>
      <c r="N2683" s="3" t="s">
        <v>261</v>
      </c>
      <c r="O2683" s="9" t="s">
        <v>123</v>
      </c>
      <c r="P2683" s="2">
        <f>+Precio_diario_frutas[[#This Row],[Precio promedio ponderado]]/Q2683</f>
        <v>1030.4000000000001</v>
      </c>
      <c r="Q2683" s="2">
        <f>+VLOOKUP(Precio_diario_frutas[[#This Row],[Unidad de comercialización]],Codigos_kg[],2,0)</f>
        <v>15</v>
      </c>
    </row>
    <row r="2684" spans="1:17" x14ac:dyDescent="0.35">
      <c r="A2684" s="8" t="s">
        <v>178</v>
      </c>
      <c r="B2684" s="3" t="str">
        <f>+VLOOKUP(A2684,Codigos_mercados_mayoristas[],2,0)</f>
        <v>La Araucanía</v>
      </c>
      <c r="C2684" s="12">
        <v>44158</v>
      </c>
      <c r="D2684" s="3">
        <f>+VLOOKUP(A2684,Codigos_mercados_mayoristas[],3,0)</f>
        <v>9</v>
      </c>
      <c r="E2684" s="3"/>
      <c r="F2684" s="3" t="str">
        <f>+VLOOKUP(G2684,Codigos_class_frutas[],2,0)</f>
        <v>Cítricos</v>
      </c>
      <c r="G2684" s="3" t="s">
        <v>221</v>
      </c>
      <c r="H2684" s="3" t="s">
        <v>263</v>
      </c>
      <c r="I2684" s="3" t="s">
        <v>19</v>
      </c>
      <c r="J2684" s="2">
        <v>25</v>
      </c>
      <c r="K2684" s="2">
        <v>320000</v>
      </c>
      <c r="L2684" s="2">
        <v>320000</v>
      </c>
      <c r="M2684" s="2">
        <v>320000</v>
      </c>
      <c r="N2684" s="3" t="s">
        <v>223</v>
      </c>
      <c r="O2684" s="9" t="s">
        <v>123</v>
      </c>
      <c r="P2684" s="2">
        <f>+Precio_diario_frutas[[#This Row],[Precio promedio ponderado]]/Q2684</f>
        <v>800</v>
      </c>
      <c r="Q2684" s="2">
        <f>+VLOOKUP(Precio_diario_frutas[[#This Row],[Unidad de comercialización]],Codigos_kg[],2,0)</f>
        <v>400</v>
      </c>
    </row>
    <row r="2685" spans="1:17" x14ac:dyDescent="0.35">
      <c r="A2685" s="8" t="s">
        <v>178</v>
      </c>
      <c r="B2685" s="3" t="str">
        <f>+VLOOKUP(A2685,Codigos_mercados_mayoristas[],2,0)</f>
        <v>La Araucanía</v>
      </c>
      <c r="C2685" s="12">
        <v>44158</v>
      </c>
      <c r="D2685" s="3">
        <f>+VLOOKUP(A2685,Codigos_mercados_mayoristas[],3,0)</f>
        <v>9</v>
      </c>
      <c r="E2685" s="3"/>
      <c r="F2685" s="3" t="str">
        <f>+VLOOKUP(G2685,Codigos_class_frutas[],2,0)</f>
        <v>Cítricos</v>
      </c>
      <c r="G2685" s="3" t="s">
        <v>221</v>
      </c>
      <c r="H2685" s="3" t="s">
        <v>263</v>
      </c>
      <c r="I2685" s="3" t="s">
        <v>13</v>
      </c>
      <c r="J2685" s="2">
        <v>110</v>
      </c>
      <c r="K2685" s="2">
        <v>14000</v>
      </c>
      <c r="L2685" s="2">
        <v>14000</v>
      </c>
      <c r="M2685" s="2">
        <v>14000</v>
      </c>
      <c r="N2685" s="3" t="s">
        <v>261</v>
      </c>
      <c r="O2685" s="9" t="s">
        <v>123</v>
      </c>
      <c r="P2685" s="2">
        <f>+Precio_diario_frutas[[#This Row],[Precio promedio ponderado]]/Q2685</f>
        <v>933.33333333333337</v>
      </c>
      <c r="Q2685" s="2">
        <f>+VLOOKUP(Precio_diario_frutas[[#This Row],[Unidad de comercialización]],Codigos_kg[],2,0)</f>
        <v>15</v>
      </c>
    </row>
    <row r="2686" spans="1:17" x14ac:dyDescent="0.35">
      <c r="A2686" s="8" t="s">
        <v>178</v>
      </c>
      <c r="B2686" s="3" t="str">
        <f>+VLOOKUP(A2686,Codigos_mercados_mayoristas[],2,0)</f>
        <v>La Araucanía</v>
      </c>
      <c r="C2686" s="12">
        <v>44158</v>
      </c>
      <c r="D2686" s="3">
        <f>+VLOOKUP(A2686,Codigos_mercados_mayoristas[],3,0)</f>
        <v>9</v>
      </c>
      <c r="E2686" s="3"/>
      <c r="F2686" s="3" t="str">
        <f>+VLOOKUP(G2686,Codigos_class_frutas[],2,0)</f>
        <v>Frutos de hueso (carozo)</v>
      </c>
      <c r="G2686" s="3" t="s">
        <v>665</v>
      </c>
      <c r="H2686" s="3" t="s">
        <v>666</v>
      </c>
      <c r="I2686" s="3" t="s">
        <v>200</v>
      </c>
      <c r="J2686" s="2">
        <v>95</v>
      </c>
      <c r="K2686" s="2">
        <v>26000</v>
      </c>
      <c r="L2686" s="2">
        <v>26000</v>
      </c>
      <c r="M2686" s="2">
        <v>26000</v>
      </c>
      <c r="N2686" s="3" t="s">
        <v>280</v>
      </c>
      <c r="O2686" s="9" t="s">
        <v>45</v>
      </c>
      <c r="P2686" s="2">
        <f>+Precio_diario_frutas[[#This Row],[Precio promedio ponderado]]/Q2686</f>
        <v>1444.4444444444443</v>
      </c>
      <c r="Q2686" s="2">
        <f>+VLOOKUP(Precio_diario_frutas[[#This Row],[Unidad de comercialización]],Codigos_kg[],2,0)</f>
        <v>18</v>
      </c>
    </row>
    <row r="2687" spans="1:17" x14ac:dyDescent="0.35">
      <c r="A2687" s="8" t="s">
        <v>178</v>
      </c>
      <c r="B2687" s="3" t="str">
        <f>+VLOOKUP(A2687,Codigos_mercados_mayoristas[],2,0)</f>
        <v>La Araucanía</v>
      </c>
      <c r="C2687" s="12">
        <v>44158</v>
      </c>
      <c r="D2687" s="3">
        <f>+VLOOKUP(A2687,Codigos_mercados_mayoristas[],3,0)</f>
        <v>9</v>
      </c>
      <c r="E2687" s="3"/>
      <c r="F2687" s="3" t="str">
        <f>+VLOOKUP(G2687,Codigos_class_frutas[],2,0)</f>
        <v>Frutos de hueso (carozo)</v>
      </c>
      <c r="G2687" s="3" t="s">
        <v>665</v>
      </c>
      <c r="H2687" s="3" t="s">
        <v>666</v>
      </c>
      <c r="I2687" s="3" t="s">
        <v>19</v>
      </c>
      <c r="J2687" s="2">
        <v>250</v>
      </c>
      <c r="K2687" s="2">
        <v>15000</v>
      </c>
      <c r="L2687" s="2">
        <v>15000</v>
      </c>
      <c r="M2687" s="2">
        <v>15000</v>
      </c>
      <c r="N2687" s="3" t="s">
        <v>286</v>
      </c>
      <c r="O2687" s="9" t="s">
        <v>45</v>
      </c>
      <c r="P2687" s="2">
        <f>+Precio_diario_frutas[[#This Row],[Precio promedio ponderado]]/Q2687</f>
        <v>1000</v>
      </c>
      <c r="Q2687" s="2">
        <f>+VLOOKUP(Precio_diario_frutas[[#This Row],[Unidad de comercialización]],Codigos_kg[],2,0)</f>
        <v>15</v>
      </c>
    </row>
    <row r="2688" spans="1:17" x14ac:dyDescent="0.35">
      <c r="A2688" s="8" t="s">
        <v>178</v>
      </c>
      <c r="B2688" s="3" t="str">
        <f>+VLOOKUP(A2688,Codigos_mercados_mayoristas[],2,0)</f>
        <v>La Araucanía</v>
      </c>
      <c r="C2688" s="12">
        <v>44158</v>
      </c>
      <c r="D2688" s="3">
        <f>+VLOOKUP(A2688,Codigos_mercados_mayoristas[],3,0)</f>
        <v>9</v>
      </c>
      <c r="E2688" s="3"/>
      <c r="F2688" s="3" t="str">
        <f>+VLOOKUP(G2688,Codigos_class_frutas[],2,0)</f>
        <v>Oleaginosos</v>
      </c>
      <c r="G2688" s="3" t="s">
        <v>225</v>
      </c>
      <c r="H2688" s="3" t="s">
        <v>226</v>
      </c>
      <c r="I2688" s="3" t="s">
        <v>264</v>
      </c>
      <c r="J2688" s="2">
        <v>530</v>
      </c>
      <c r="K2688" s="2">
        <v>2400</v>
      </c>
      <c r="L2688" s="2">
        <v>2300</v>
      </c>
      <c r="M2688" s="2">
        <v>2347</v>
      </c>
      <c r="N2688" s="3" t="s">
        <v>227</v>
      </c>
      <c r="O2688" s="9" t="s">
        <v>63</v>
      </c>
      <c r="P2688" s="2">
        <f>+Precio_diario_frutas[[#This Row],[Precio promedio ponderado]]/Q2688</f>
        <v>156.46666666666667</v>
      </c>
      <c r="Q2688" s="2">
        <f>+VLOOKUP(Precio_diario_frutas[[#This Row],[Unidad de comercialización]],Codigos_kg[],2,0)</f>
        <v>15</v>
      </c>
    </row>
    <row r="2689" spans="1:17" ht="29" x14ac:dyDescent="0.35">
      <c r="A2689" s="8" t="s">
        <v>178</v>
      </c>
      <c r="B2689" s="3" t="str">
        <f>+VLOOKUP(A2689,Codigos_mercados_mayoristas[],2,0)</f>
        <v>La Araucanía</v>
      </c>
      <c r="C2689" s="12">
        <v>44158</v>
      </c>
      <c r="D2689" s="3">
        <f>+VLOOKUP(A2689,Codigos_mercados_mayoristas[],3,0)</f>
        <v>9</v>
      </c>
      <c r="E2689" s="3"/>
      <c r="F2689" s="3" t="str">
        <f>+VLOOKUP(G2689,Codigos_class_frutas[],2,0)</f>
        <v>Oleaginosos</v>
      </c>
      <c r="G2689" s="3" t="s">
        <v>225</v>
      </c>
      <c r="H2689" s="3" t="s">
        <v>226</v>
      </c>
      <c r="I2689" s="3" t="s">
        <v>200</v>
      </c>
      <c r="J2689" s="2">
        <v>140</v>
      </c>
      <c r="K2689" s="2">
        <v>4000</v>
      </c>
      <c r="L2689" s="2">
        <v>3800</v>
      </c>
      <c r="M2689" s="2">
        <v>3893</v>
      </c>
      <c r="N2689" s="3" t="s">
        <v>293</v>
      </c>
      <c r="O2689" s="9" t="s">
        <v>63</v>
      </c>
      <c r="P2689" s="2">
        <f>+Precio_diario_frutas[[#This Row],[Precio promedio ponderado]]/Q2689</f>
        <v>3893</v>
      </c>
      <c r="Q2689" s="2">
        <f>+VLOOKUP(Precio_diario_frutas[[#This Row],[Unidad de comercialización]],Codigos_kg[],2,0)</f>
        <v>1</v>
      </c>
    </row>
    <row r="2690" spans="1:17" ht="29" x14ac:dyDescent="0.35">
      <c r="A2690" s="8" t="s">
        <v>178</v>
      </c>
      <c r="B2690" s="3" t="str">
        <f>+VLOOKUP(A2690,Codigos_mercados_mayoristas[],2,0)</f>
        <v>La Araucanía</v>
      </c>
      <c r="C2690" s="12">
        <v>44158</v>
      </c>
      <c r="D2690" s="3">
        <f>+VLOOKUP(A2690,Codigos_mercados_mayoristas[],3,0)</f>
        <v>9</v>
      </c>
      <c r="E2690" s="3"/>
      <c r="F2690" s="3" t="str">
        <f>+VLOOKUP(G2690,Codigos_class_frutas[],2,0)</f>
        <v>Oleaginosos</v>
      </c>
      <c r="G2690" s="3" t="s">
        <v>225</v>
      </c>
      <c r="H2690" s="3" t="s">
        <v>226</v>
      </c>
      <c r="I2690" s="3" t="s">
        <v>19</v>
      </c>
      <c r="J2690" s="2">
        <v>145</v>
      </c>
      <c r="K2690" s="2">
        <v>3600</v>
      </c>
      <c r="L2690" s="2">
        <v>3400</v>
      </c>
      <c r="M2690" s="2">
        <v>3490</v>
      </c>
      <c r="N2690" s="3" t="s">
        <v>293</v>
      </c>
      <c r="O2690" s="9" t="s">
        <v>63</v>
      </c>
      <c r="P2690" s="2">
        <f>+Precio_diario_frutas[[#This Row],[Precio promedio ponderado]]/Q2690</f>
        <v>3490</v>
      </c>
      <c r="Q2690" s="2">
        <f>+VLOOKUP(Precio_diario_frutas[[#This Row],[Unidad de comercialización]],Codigos_kg[],2,0)</f>
        <v>1</v>
      </c>
    </row>
    <row r="2691" spans="1:17" ht="29" x14ac:dyDescent="0.35">
      <c r="A2691" s="8" t="s">
        <v>178</v>
      </c>
      <c r="B2691" s="3" t="str">
        <f>+VLOOKUP(A2691,Codigos_mercados_mayoristas[],2,0)</f>
        <v>La Araucanía</v>
      </c>
      <c r="C2691" s="12">
        <v>44158</v>
      </c>
      <c r="D2691" s="3">
        <f>+VLOOKUP(A2691,Codigos_mercados_mayoristas[],3,0)</f>
        <v>9</v>
      </c>
      <c r="E2691" s="3"/>
      <c r="F2691" s="3" t="str">
        <f>+VLOOKUP(G2691,Codigos_class_frutas[],2,0)</f>
        <v>Oleaginosos</v>
      </c>
      <c r="G2691" s="3" t="s">
        <v>225</v>
      </c>
      <c r="H2691" s="3" t="s">
        <v>226</v>
      </c>
      <c r="I2691" s="3" t="s">
        <v>13</v>
      </c>
      <c r="J2691" s="2">
        <v>145</v>
      </c>
      <c r="K2691" s="2">
        <v>3000</v>
      </c>
      <c r="L2691" s="2">
        <v>2800</v>
      </c>
      <c r="M2691" s="2">
        <v>2890</v>
      </c>
      <c r="N2691" s="3" t="s">
        <v>293</v>
      </c>
      <c r="O2691" s="9" t="s">
        <v>63</v>
      </c>
      <c r="P2691" s="2">
        <f>+Precio_diario_frutas[[#This Row],[Precio promedio ponderado]]/Q2691</f>
        <v>2890</v>
      </c>
      <c r="Q2691" s="2">
        <f>+VLOOKUP(Precio_diario_frutas[[#This Row],[Unidad de comercialización]],Codigos_kg[],2,0)</f>
        <v>1</v>
      </c>
    </row>
    <row r="2692" spans="1:17" ht="29" x14ac:dyDescent="0.35">
      <c r="A2692" s="8" t="s">
        <v>178</v>
      </c>
      <c r="B2692" s="3" t="str">
        <f>+VLOOKUP(A2692,Codigos_mercados_mayoristas[],2,0)</f>
        <v>La Araucanía</v>
      </c>
      <c r="C2692" s="12">
        <v>44158</v>
      </c>
      <c r="D2692" s="3">
        <f>+VLOOKUP(A2692,Codigos_mercados_mayoristas[],3,0)</f>
        <v>9</v>
      </c>
      <c r="E2692" s="3"/>
      <c r="F2692" s="3" t="str">
        <f>+VLOOKUP(G2692,Codigos_class_frutas[],2,0)</f>
        <v>Oleaginosos</v>
      </c>
      <c r="G2692" s="3" t="s">
        <v>225</v>
      </c>
      <c r="H2692" s="3" t="s">
        <v>226</v>
      </c>
      <c r="I2692" s="3" t="s">
        <v>16</v>
      </c>
      <c r="J2692" s="2">
        <v>210</v>
      </c>
      <c r="K2692" s="2">
        <v>2500</v>
      </c>
      <c r="L2692" s="2">
        <v>2500</v>
      </c>
      <c r="M2692" s="2">
        <v>2500</v>
      </c>
      <c r="N2692" s="3" t="s">
        <v>293</v>
      </c>
      <c r="O2692" s="9" t="s">
        <v>63</v>
      </c>
      <c r="P2692" s="2">
        <f>+Precio_diario_frutas[[#This Row],[Precio promedio ponderado]]/Q2692</f>
        <v>2500</v>
      </c>
      <c r="Q2692" s="2">
        <f>+VLOOKUP(Precio_diario_frutas[[#This Row],[Unidad de comercialización]],Codigos_kg[],2,0)</f>
        <v>1</v>
      </c>
    </row>
    <row r="2693" spans="1:17" x14ac:dyDescent="0.35">
      <c r="A2693" s="8" t="s">
        <v>178</v>
      </c>
      <c r="B2693" s="3" t="str">
        <f>+VLOOKUP(A2693,Codigos_mercados_mayoristas[],2,0)</f>
        <v>La Araucanía</v>
      </c>
      <c r="C2693" s="12">
        <v>44158</v>
      </c>
      <c r="D2693" s="3">
        <f>+VLOOKUP(A2693,Codigos_mercados_mayoristas[],3,0)</f>
        <v>9</v>
      </c>
      <c r="E2693" s="3"/>
      <c r="F2693" s="3" t="str">
        <f>+VLOOKUP(G2693,Codigos_class_frutas[],2,0)</f>
        <v>Oleaginosos</v>
      </c>
      <c r="G2693" s="3" t="s">
        <v>225</v>
      </c>
      <c r="H2693" s="3" t="s">
        <v>226</v>
      </c>
      <c r="I2693" s="3" t="s">
        <v>16</v>
      </c>
      <c r="J2693" s="2">
        <v>155</v>
      </c>
      <c r="K2693" s="2">
        <v>2700</v>
      </c>
      <c r="L2693" s="2">
        <v>2700</v>
      </c>
      <c r="M2693" s="2">
        <v>2700</v>
      </c>
      <c r="N2693" s="3" t="s">
        <v>227</v>
      </c>
      <c r="O2693" s="9" t="s">
        <v>63</v>
      </c>
      <c r="P2693" s="2">
        <f>+Precio_diario_frutas[[#This Row],[Precio promedio ponderado]]/Q2693</f>
        <v>180</v>
      </c>
      <c r="Q2693" s="2">
        <f>+VLOOKUP(Precio_diario_frutas[[#This Row],[Unidad de comercialización]],Codigos_kg[],2,0)</f>
        <v>15</v>
      </c>
    </row>
    <row r="2694" spans="1:17" x14ac:dyDescent="0.35">
      <c r="A2694" s="8" t="s">
        <v>178</v>
      </c>
      <c r="B2694" s="3" t="str">
        <f>+VLOOKUP(A2694,Codigos_mercados_mayoristas[],2,0)</f>
        <v>La Araucanía</v>
      </c>
      <c r="C2694" s="12">
        <v>44158</v>
      </c>
      <c r="D2694" s="3">
        <f>+VLOOKUP(A2694,Codigos_mercados_mayoristas[],3,0)</f>
        <v>9</v>
      </c>
      <c r="E2694" s="3"/>
      <c r="F2694" s="3" t="str">
        <f>+VLOOKUP(G2694,Codigos_class_frutas[],2,0)</f>
        <v>Frutos de pepita</v>
      </c>
      <c r="G2694" s="3" t="s">
        <v>242</v>
      </c>
      <c r="H2694" s="3" t="s">
        <v>243</v>
      </c>
      <c r="I2694" s="3" t="s">
        <v>19</v>
      </c>
      <c r="J2694" s="2">
        <v>110</v>
      </c>
      <c r="K2694" s="2">
        <v>17000</v>
      </c>
      <c r="L2694" s="2">
        <v>17000</v>
      </c>
      <c r="M2694" s="2">
        <v>17000</v>
      </c>
      <c r="N2694" s="3" t="s">
        <v>280</v>
      </c>
      <c r="O2694" s="9" t="s">
        <v>123</v>
      </c>
      <c r="P2694" s="2">
        <f>+Precio_diario_frutas[[#This Row],[Precio promedio ponderado]]/Q2694</f>
        <v>944.44444444444446</v>
      </c>
      <c r="Q2694" s="2">
        <f>+VLOOKUP(Precio_diario_frutas[[#This Row],[Unidad de comercialización]],Codigos_kg[],2,0)</f>
        <v>18</v>
      </c>
    </row>
    <row r="2695" spans="1:17" x14ac:dyDescent="0.35">
      <c r="A2695" s="8" t="s">
        <v>178</v>
      </c>
      <c r="B2695" s="3" t="str">
        <f>+VLOOKUP(A2695,Codigos_mercados_mayoristas[],2,0)</f>
        <v>La Araucanía</v>
      </c>
      <c r="C2695" s="12">
        <v>44158</v>
      </c>
      <c r="D2695" s="3">
        <f>+VLOOKUP(A2695,Codigos_mercados_mayoristas[],3,0)</f>
        <v>9</v>
      </c>
      <c r="E2695" s="3"/>
      <c r="F2695" s="3" t="str">
        <f>+VLOOKUP(G2695,Codigos_class_frutas[],2,0)</f>
        <v>Tropicales y subtropicales</v>
      </c>
      <c r="G2695" s="3" t="s">
        <v>198</v>
      </c>
      <c r="H2695" s="3" t="s">
        <v>246</v>
      </c>
      <c r="I2695" s="3" t="s">
        <v>19</v>
      </c>
      <c r="J2695" s="2">
        <v>75</v>
      </c>
      <c r="K2695" s="2">
        <v>25000</v>
      </c>
      <c r="L2695" s="2">
        <v>25000</v>
      </c>
      <c r="M2695" s="2">
        <v>25000</v>
      </c>
      <c r="N2695" s="3" t="s">
        <v>25</v>
      </c>
      <c r="O2695" s="9" t="s">
        <v>206</v>
      </c>
      <c r="P2695" s="2">
        <f>+Precio_diario_frutas[[#This Row],[Precio promedio ponderado]]/Q2695</f>
        <v>2083.3333333333335</v>
      </c>
      <c r="Q2695" s="2">
        <f>+VLOOKUP(Precio_diario_frutas[[#This Row],[Unidad de comercialización]],Codigos_kg[],2,0)</f>
        <v>12</v>
      </c>
    </row>
    <row r="2696" spans="1:17" x14ac:dyDescent="0.35">
      <c r="A2696" s="8" t="s">
        <v>178</v>
      </c>
      <c r="B2696" s="3" t="str">
        <f>+VLOOKUP(A2696,Codigos_mercados_mayoristas[],2,0)</f>
        <v>La Araucanía</v>
      </c>
      <c r="C2696" s="12">
        <v>44158</v>
      </c>
      <c r="D2696" s="3">
        <f>+VLOOKUP(A2696,Codigos_mercados_mayoristas[],3,0)</f>
        <v>9</v>
      </c>
      <c r="E2696" s="3"/>
      <c r="F2696" s="3" t="str">
        <f>+VLOOKUP(G2696,Codigos_class_frutas[],2,0)</f>
        <v>Tropicales y subtropicales</v>
      </c>
      <c r="G2696" s="3" t="s">
        <v>198</v>
      </c>
      <c r="H2696" s="3" t="s">
        <v>246</v>
      </c>
      <c r="I2696" s="3" t="s">
        <v>13</v>
      </c>
      <c r="J2696" s="2">
        <v>55</v>
      </c>
      <c r="K2696" s="2">
        <v>25000</v>
      </c>
      <c r="L2696" s="2">
        <v>25000</v>
      </c>
      <c r="M2696" s="2">
        <v>25000</v>
      </c>
      <c r="N2696" s="3" t="s">
        <v>202</v>
      </c>
      <c r="O2696" s="9" t="s">
        <v>206</v>
      </c>
      <c r="P2696" s="2">
        <f>+Precio_diario_frutas[[#This Row],[Precio promedio ponderado]]/Q2696</f>
        <v>1785.7142857142858</v>
      </c>
      <c r="Q2696" s="2">
        <f>+VLOOKUP(Precio_diario_frutas[[#This Row],[Unidad de comercialización]],Codigos_kg[],2,0)</f>
        <v>14</v>
      </c>
    </row>
    <row r="2697" spans="1:17" x14ac:dyDescent="0.35">
      <c r="A2697" s="8" t="s">
        <v>178</v>
      </c>
      <c r="B2697" s="3" t="str">
        <f>+VLOOKUP(A2697,Codigos_mercados_mayoristas[],2,0)</f>
        <v>La Araucanía</v>
      </c>
      <c r="C2697" s="12">
        <v>44158</v>
      </c>
      <c r="D2697" s="3">
        <f>+VLOOKUP(A2697,Codigos_mercados_mayoristas[],3,0)</f>
        <v>9</v>
      </c>
      <c r="E2697" s="3"/>
      <c r="F2697" s="3" t="str">
        <f>+VLOOKUP(G2697,Codigos_class_frutas[],2,0)</f>
        <v>Tropicales y subtropicales</v>
      </c>
      <c r="G2697" s="3" t="s">
        <v>204</v>
      </c>
      <c r="H2697" s="3" t="s">
        <v>12</v>
      </c>
      <c r="I2697" s="3" t="s">
        <v>205</v>
      </c>
      <c r="J2697" s="2">
        <v>1750</v>
      </c>
      <c r="K2697" s="2">
        <v>22000</v>
      </c>
      <c r="L2697" s="2">
        <v>17000</v>
      </c>
      <c r="M2697" s="2">
        <v>18429</v>
      </c>
      <c r="N2697" s="3" t="s">
        <v>147</v>
      </c>
      <c r="O2697" s="9" t="s">
        <v>206</v>
      </c>
      <c r="P2697" s="2">
        <f>+Precio_diario_frutas[[#This Row],[Precio promedio ponderado]]/Q2697</f>
        <v>921.45</v>
      </c>
      <c r="Q2697" s="2">
        <f>+VLOOKUP(Precio_diario_frutas[[#This Row],[Unidad de comercialización]],Codigos_kg[],2,0)</f>
        <v>20</v>
      </c>
    </row>
    <row r="2698" spans="1:17" x14ac:dyDescent="0.35">
      <c r="A2698" s="8" t="s">
        <v>178</v>
      </c>
      <c r="B2698" s="11" t="str">
        <f>+VLOOKUP(A2698,Codigos_mercados_mayoristas[],2,0)</f>
        <v>La Araucanía</v>
      </c>
      <c r="C2698" s="12">
        <v>44158</v>
      </c>
      <c r="D2698" s="11">
        <f>+VLOOKUP(A2698,Codigos_mercados_mayoristas[],3,0)</f>
        <v>9</v>
      </c>
      <c r="E2698" s="11"/>
      <c r="F2698" s="11" t="str">
        <f>+VLOOKUP(G2698,Codigos_class_frutas[],2,0)</f>
        <v>Uva</v>
      </c>
      <c r="G2698" s="11" t="s">
        <v>295</v>
      </c>
      <c r="H2698" s="11" t="s">
        <v>679</v>
      </c>
      <c r="I2698" s="11" t="s">
        <v>19</v>
      </c>
      <c r="J2698" s="13">
        <v>85</v>
      </c>
      <c r="K2698" s="13">
        <v>23000</v>
      </c>
      <c r="L2698" s="13">
        <v>23000</v>
      </c>
      <c r="M2698" s="13">
        <v>23000</v>
      </c>
      <c r="N2698" s="11" t="s">
        <v>220</v>
      </c>
      <c r="O2698" s="14" t="s">
        <v>45</v>
      </c>
      <c r="P2698" s="13">
        <f>+Precio_diario_frutas[[#This Row],[Precio promedio ponderado]]/Q2698</f>
        <v>2300</v>
      </c>
      <c r="Q2698" s="13">
        <f>+VLOOKUP(Precio_diario_frutas[[#This Row],[Unidad de comercialización]],Codigos_kg[],2,0)</f>
        <v>10</v>
      </c>
    </row>
    <row r="2699" spans="1:17" x14ac:dyDescent="0.35">
      <c r="A2699" s="8" t="s">
        <v>166</v>
      </c>
      <c r="B2699" s="3" t="str">
        <f>+VLOOKUP(A2699,Codigos_mercados_mayoristas[],2,0)</f>
        <v>Ñuble</v>
      </c>
      <c r="C2699" s="12">
        <v>44158</v>
      </c>
      <c r="D2699" s="3">
        <f>+VLOOKUP(A2699,Codigos_mercados_mayoristas[],3,0)</f>
        <v>16</v>
      </c>
      <c r="E2699" s="3"/>
      <c r="F2699" s="3" t="str">
        <f>+VLOOKUP(G2699,Codigos_class_frutas[],2,0)</f>
        <v>Frutos de hueso (carozo)</v>
      </c>
      <c r="G2699" s="3" t="s">
        <v>281</v>
      </c>
      <c r="H2699" s="3" t="s">
        <v>282</v>
      </c>
      <c r="I2699" s="3" t="s">
        <v>19</v>
      </c>
      <c r="J2699" s="2">
        <v>60</v>
      </c>
      <c r="K2699" s="2">
        <v>14000</v>
      </c>
      <c r="L2699" s="2">
        <v>13000</v>
      </c>
      <c r="M2699" s="2">
        <v>13500</v>
      </c>
      <c r="N2699" s="3" t="s">
        <v>37</v>
      </c>
      <c r="O2699" s="9" t="s">
        <v>252</v>
      </c>
      <c r="P2699" s="2">
        <f>+Precio_diario_frutas[[#This Row],[Precio promedio ponderado]]/Q2699</f>
        <v>1350</v>
      </c>
      <c r="Q2699" s="2">
        <f>+VLOOKUP(Precio_diario_frutas[[#This Row],[Unidad de comercialización]],Codigos_kg[],2,0)</f>
        <v>10</v>
      </c>
    </row>
    <row r="2700" spans="1:17" x14ac:dyDescent="0.35">
      <c r="A2700" s="8" t="s">
        <v>166</v>
      </c>
      <c r="B2700" s="3" t="str">
        <f>+VLOOKUP(A2700,Codigos_mercados_mayoristas[],2,0)</f>
        <v>Ñuble</v>
      </c>
      <c r="C2700" s="12">
        <v>44158</v>
      </c>
      <c r="D2700" s="3">
        <f>+VLOOKUP(A2700,Codigos_mercados_mayoristas[],3,0)</f>
        <v>16</v>
      </c>
      <c r="E2700" s="3"/>
      <c r="F2700" s="3" t="str">
        <f>+VLOOKUP(G2700,Codigos_class_frutas[],2,0)</f>
        <v>Frutos de hueso (carozo)</v>
      </c>
      <c r="G2700" s="3" t="s">
        <v>281</v>
      </c>
      <c r="H2700" s="3" t="s">
        <v>282</v>
      </c>
      <c r="I2700" s="3" t="s">
        <v>13</v>
      </c>
      <c r="J2700" s="2">
        <v>40</v>
      </c>
      <c r="K2700" s="2">
        <v>12000</v>
      </c>
      <c r="L2700" s="2">
        <v>12000</v>
      </c>
      <c r="M2700" s="2">
        <v>12000</v>
      </c>
      <c r="N2700" s="3" t="s">
        <v>37</v>
      </c>
      <c r="O2700" s="9" t="s">
        <v>252</v>
      </c>
      <c r="P2700" s="2">
        <f>+Precio_diario_frutas[[#This Row],[Precio promedio ponderado]]/Q2700</f>
        <v>1200</v>
      </c>
      <c r="Q2700" s="2">
        <f>+VLOOKUP(Precio_diario_frutas[[#This Row],[Unidad de comercialización]],Codigos_kg[],2,0)</f>
        <v>10</v>
      </c>
    </row>
    <row r="2701" spans="1:17" x14ac:dyDescent="0.35">
      <c r="A2701" s="8" t="s">
        <v>166</v>
      </c>
      <c r="B2701" s="3" t="str">
        <f>+VLOOKUP(A2701,Codigos_mercados_mayoristas[],2,0)</f>
        <v>Ñuble</v>
      </c>
      <c r="C2701" s="12">
        <v>44158</v>
      </c>
      <c r="D2701" s="3">
        <f>+VLOOKUP(A2701,Codigos_mercados_mayoristas[],3,0)</f>
        <v>16</v>
      </c>
      <c r="E2701" s="3"/>
      <c r="F2701" s="3" t="str">
        <f>+VLOOKUP(G2701,Codigos_class_frutas[],2,0)</f>
        <v>Berries</v>
      </c>
      <c r="G2701" s="3" t="s">
        <v>212</v>
      </c>
      <c r="H2701" s="3" t="s">
        <v>12</v>
      </c>
      <c r="I2701" s="3" t="s">
        <v>19</v>
      </c>
      <c r="J2701" s="2">
        <v>60</v>
      </c>
      <c r="K2701" s="2">
        <v>10000</v>
      </c>
      <c r="L2701" s="2">
        <v>9000</v>
      </c>
      <c r="M2701" s="2">
        <v>9500</v>
      </c>
      <c r="N2701" s="3" t="s">
        <v>678</v>
      </c>
      <c r="O2701" s="9" t="s">
        <v>168</v>
      </c>
      <c r="P2701" s="2">
        <f>+Precio_diario_frutas[[#This Row],[Precio promedio ponderado]]/Q2701</f>
        <v>1357.1428571428571</v>
      </c>
      <c r="Q2701" s="2">
        <f>+VLOOKUP(Precio_diario_frutas[[#This Row],[Unidad de comercialización]],Codigos_kg[],2,0)</f>
        <v>7</v>
      </c>
    </row>
    <row r="2702" spans="1:17" x14ac:dyDescent="0.35">
      <c r="A2702" s="8" t="s">
        <v>166</v>
      </c>
      <c r="B2702" s="3" t="str">
        <f>+VLOOKUP(A2702,Codigos_mercados_mayoristas[],2,0)</f>
        <v>Ñuble</v>
      </c>
      <c r="C2702" s="12">
        <v>44158</v>
      </c>
      <c r="D2702" s="3">
        <f>+VLOOKUP(A2702,Codigos_mercados_mayoristas[],3,0)</f>
        <v>16</v>
      </c>
      <c r="E2702" s="3"/>
      <c r="F2702" s="3" t="str">
        <f>+VLOOKUP(G2702,Codigos_class_frutas[],2,0)</f>
        <v>Berries</v>
      </c>
      <c r="G2702" s="3" t="s">
        <v>212</v>
      </c>
      <c r="H2702" s="3" t="s">
        <v>12</v>
      </c>
      <c r="I2702" s="3" t="s">
        <v>13</v>
      </c>
      <c r="J2702" s="2">
        <v>50</v>
      </c>
      <c r="K2702" s="2">
        <v>8000</v>
      </c>
      <c r="L2702" s="2">
        <v>8000</v>
      </c>
      <c r="M2702" s="2">
        <v>8000</v>
      </c>
      <c r="N2702" s="3" t="s">
        <v>678</v>
      </c>
      <c r="O2702" s="9" t="s">
        <v>168</v>
      </c>
      <c r="P2702" s="2">
        <f>+Precio_diario_frutas[[#This Row],[Precio promedio ponderado]]/Q2702</f>
        <v>1142.8571428571429</v>
      </c>
      <c r="Q2702" s="2">
        <f>+VLOOKUP(Precio_diario_frutas[[#This Row],[Unidad de comercialización]],Codigos_kg[],2,0)</f>
        <v>7</v>
      </c>
    </row>
    <row r="2703" spans="1:17" x14ac:dyDescent="0.35">
      <c r="A2703" s="8" t="s">
        <v>166</v>
      </c>
      <c r="B2703" s="3" t="str">
        <f>+VLOOKUP(A2703,Codigos_mercados_mayoristas[],2,0)</f>
        <v>Ñuble</v>
      </c>
      <c r="C2703" s="12">
        <v>44158</v>
      </c>
      <c r="D2703" s="3">
        <f>+VLOOKUP(A2703,Codigos_mercados_mayoristas[],3,0)</f>
        <v>16</v>
      </c>
      <c r="E2703" s="3"/>
      <c r="F2703" s="3" t="str">
        <f>+VLOOKUP(G2703,Codigos_class_frutas[],2,0)</f>
        <v>Cítricos</v>
      </c>
      <c r="G2703" s="3" t="s">
        <v>214</v>
      </c>
      <c r="H2703" s="3" t="s">
        <v>12</v>
      </c>
      <c r="I2703" s="3" t="s">
        <v>215</v>
      </c>
      <c r="J2703" s="2">
        <v>120</v>
      </c>
      <c r="K2703" s="2">
        <v>7500</v>
      </c>
      <c r="L2703" s="2">
        <v>7000</v>
      </c>
      <c r="M2703" s="2">
        <v>7250</v>
      </c>
      <c r="N2703" s="3" t="s">
        <v>122</v>
      </c>
      <c r="O2703" s="9" t="s">
        <v>123</v>
      </c>
      <c r="P2703" s="2">
        <f>+Precio_diario_frutas[[#This Row],[Precio promedio ponderado]]/Q2703</f>
        <v>453.125</v>
      </c>
      <c r="Q2703" s="2">
        <f>+VLOOKUP(Precio_diario_frutas[[#This Row],[Unidad de comercialización]],Codigos_kg[],2,0)</f>
        <v>16</v>
      </c>
    </row>
    <row r="2704" spans="1:17" x14ac:dyDescent="0.35">
      <c r="A2704" s="8" t="s">
        <v>166</v>
      </c>
      <c r="B2704" s="3" t="str">
        <f>+VLOOKUP(A2704,Codigos_mercados_mayoristas[],2,0)</f>
        <v>Ñuble</v>
      </c>
      <c r="C2704" s="12">
        <v>44158</v>
      </c>
      <c r="D2704" s="3">
        <f>+VLOOKUP(A2704,Codigos_mercados_mayoristas[],3,0)</f>
        <v>16</v>
      </c>
      <c r="E2704" s="3"/>
      <c r="F2704" s="3" t="str">
        <f>+VLOOKUP(G2704,Codigos_class_frutas[],2,0)</f>
        <v>Cítricos</v>
      </c>
      <c r="G2704" s="3" t="s">
        <v>214</v>
      </c>
      <c r="H2704" s="3" t="s">
        <v>12</v>
      </c>
      <c r="I2704" s="3" t="s">
        <v>271</v>
      </c>
      <c r="J2704" s="2">
        <v>120</v>
      </c>
      <c r="K2704" s="2">
        <v>8500</v>
      </c>
      <c r="L2704" s="2">
        <v>8000</v>
      </c>
      <c r="M2704" s="2">
        <v>8250</v>
      </c>
      <c r="N2704" s="3" t="s">
        <v>122</v>
      </c>
      <c r="O2704" s="9" t="s">
        <v>123</v>
      </c>
      <c r="P2704" s="2">
        <f>+Precio_diario_frutas[[#This Row],[Precio promedio ponderado]]/Q2704</f>
        <v>515.625</v>
      </c>
      <c r="Q2704" s="2">
        <f>+VLOOKUP(Precio_diario_frutas[[#This Row],[Unidad de comercialización]],Codigos_kg[],2,0)</f>
        <v>16</v>
      </c>
    </row>
    <row r="2705" spans="1:17" x14ac:dyDescent="0.35">
      <c r="A2705" s="8" t="s">
        <v>166</v>
      </c>
      <c r="B2705" s="3" t="str">
        <f>+VLOOKUP(A2705,Codigos_mercados_mayoristas[],2,0)</f>
        <v>Ñuble</v>
      </c>
      <c r="C2705" s="12">
        <v>44158</v>
      </c>
      <c r="D2705" s="3">
        <f>+VLOOKUP(A2705,Codigos_mercados_mayoristas[],3,0)</f>
        <v>16</v>
      </c>
      <c r="E2705" s="3"/>
      <c r="F2705" s="3" t="str">
        <f>+VLOOKUP(G2705,Codigos_class_frutas[],2,0)</f>
        <v>Cítricos</v>
      </c>
      <c r="G2705" s="3" t="s">
        <v>214</v>
      </c>
      <c r="H2705" s="3" t="s">
        <v>12</v>
      </c>
      <c r="I2705" s="3" t="s">
        <v>216</v>
      </c>
      <c r="J2705" s="2">
        <v>120</v>
      </c>
      <c r="K2705" s="2">
        <v>6500</v>
      </c>
      <c r="L2705" s="2">
        <v>6000</v>
      </c>
      <c r="M2705" s="2">
        <v>6250</v>
      </c>
      <c r="N2705" s="3" t="s">
        <v>122</v>
      </c>
      <c r="O2705" s="9" t="s">
        <v>123</v>
      </c>
      <c r="P2705" s="2">
        <f>+Precio_diario_frutas[[#This Row],[Precio promedio ponderado]]/Q2705</f>
        <v>390.625</v>
      </c>
      <c r="Q2705" s="2">
        <f>+VLOOKUP(Precio_diario_frutas[[#This Row],[Unidad de comercialización]],Codigos_kg[],2,0)</f>
        <v>16</v>
      </c>
    </row>
    <row r="2706" spans="1:17" x14ac:dyDescent="0.35">
      <c r="A2706" s="8" t="s">
        <v>166</v>
      </c>
      <c r="B2706" s="3" t="str">
        <f>+VLOOKUP(A2706,Codigos_mercados_mayoristas[],2,0)</f>
        <v>Ñuble</v>
      </c>
      <c r="C2706" s="12">
        <v>44158</v>
      </c>
      <c r="D2706" s="3">
        <f>+VLOOKUP(A2706,Codigos_mercados_mayoristas[],3,0)</f>
        <v>16</v>
      </c>
      <c r="E2706" s="3"/>
      <c r="F2706" s="3" t="str">
        <f>+VLOOKUP(G2706,Codigos_class_frutas[],2,0)</f>
        <v>Frutos de pepita</v>
      </c>
      <c r="G2706" s="3" t="s">
        <v>231</v>
      </c>
      <c r="H2706" s="3" t="s">
        <v>236</v>
      </c>
      <c r="I2706" s="3" t="s">
        <v>19</v>
      </c>
      <c r="J2706" s="2">
        <v>120</v>
      </c>
      <c r="K2706" s="2">
        <v>11000</v>
      </c>
      <c r="L2706" s="2">
        <v>10000</v>
      </c>
      <c r="M2706" s="2">
        <v>10500</v>
      </c>
      <c r="N2706" s="3" t="s">
        <v>233</v>
      </c>
      <c r="O2706" s="9" t="s">
        <v>252</v>
      </c>
      <c r="P2706" s="2">
        <f>+Precio_diario_frutas[[#This Row],[Precio promedio ponderado]]/Q2706</f>
        <v>656.25</v>
      </c>
      <c r="Q2706" s="2">
        <f>+VLOOKUP(Precio_diario_frutas[[#This Row],[Unidad de comercialización]],Codigos_kg[],2,0)</f>
        <v>16</v>
      </c>
    </row>
    <row r="2707" spans="1:17" x14ac:dyDescent="0.35">
      <c r="A2707" s="8" t="s">
        <v>166</v>
      </c>
      <c r="B2707" s="3" t="str">
        <f>+VLOOKUP(A2707,Codigos_mercados_mayoristas[],2,0)</f>
        <v>Ñuble</v>
      </c>
      <c r="C2707" s="12">
        <v>44158</v>
      </c>
      <c r="D2707" s="3">
        <f>+VLOOKUP(A2707,Codigos_mercados_mayoristas[],3,0)</f>
        <v>16</v>
      </c>
      <c r="E2707" s="3"/>
      <c r="F2707" s="3" t="str">
        <f>+VLOOKUP(G2707,Codigos_class_frutas[],2,0)</f>
        <v>Frutos de pepita</v>
      </c>
      <c r="G2707" s="3" t="s">
        <v>231</v>
      </c>
      <c r="H2707" s="3" t="s">
        <v>236</v>
      </c>
      <c r="I2707" s="3" t="s">
        <v>13</v>
      </c>
      <c r="J2707" s="2">
        <v>60</v>
      </c>
      <c r="K2707" s="2">
        <v>9000</v>
      </c>
      <c r="L2707" s="2">
        <v>9000</v>
      </c>
      <c r="M2707" s="2">
        <v>9000</v>
      </c>
      <c r="N2707" s="3" t="s">
        <v>233</v>
      </c>
      <c r="O2707" s="9" t="s">
        <v>252</v>
      </c>
      <c r="P2707" s="2">
        <f>+Precio_diario_frutas[[#This Row],[Precio promedio ponderado]]/Q2707</f>
        <v>562.5</v>
      </c>
      <c r="Q2707" s="2">
        <f>+VLOOKUP(Precio_diario_frutas[[#This Row],[Unidad de comercialización]],Codigos_kg[],2,0)</f>
        <v>16</v>
      </c>
    </row>
    <row r="2708" spans="1:17" x14ac:dyDescent="0.35">
      <c r="A2708" s="8" t="s">
        <v>166</v>
      </c>
      <c r="B2708" s="3" t="str">
        <f>+VLOOKUP(A2708,Codigos_mercados_mayoristas[],2,0)</f>
        <v>Ñuble</v>
      </c>
      <c r="C2708" s="12">
        <v>44158</v>
      </c>
      <c r="D2708" s="3">
        <f>+VLOOKUP(A2708,Codigos_mercados_mayoristas[],3,0)</f>
        <v>16</v>
      </c>
      <c r="E2708" s="3"/>
      <c r="F2708" s="3" t="str">
        <f>+VLOOKUP(G2708,Codigos_class_frutas[],2,0)</f>
        <v>Oleaginosos</v>
      </c>
      <c r="G2708" s="3" t="s">
        <v>225</v>
      </c>
      <c r="H2708" s="3" t="s">
        <v>226</v>
      </c>
      <c r="I2708" s="3" t="s">
        <v>19</v>
      </c>
      <c r="J2708" s="2">
        <v>120</v>
      </c>
      <c r="K2708" s="2">
        <v>3600</v>
      </c>
      <c r="L2708" s="2">
        <v>3500</v>
      </c>
      <c r="M2708" s="2">
        <v>3550</v>
      </c>
      <c r="N2708" s="3" t="s">
        <v>227</v>
      </c>
      <c r="O2708" s="9" t="s">
        <v>63</v>
      </c>
      <c r="P2708" s="2">
        <f>+Precio_diario_frutas[[#This Row],[Precio promedio ponderado]]/Q2708</f>
        <v>236.66666666666666</v>
      </c>
      <c r="Q2708" s="2">
        <f>+VLOOKUP(Precio_diario_frutas[[#This Row],[Unidad de comercialización]],Codigos_kg[],2,0)</f>
        <v>15</v>
      </c>
    </row>
    <row r="2709" spans="1:17" x14ac:dyDescent="0.35">
      <c r="A2709" s="8" t="s">
        <v>166</v>
      </c>
      <c r="B2709" s="3" t="str">
        <f>+VLOOKUP(A2709,Codigos_mercados_mayoristas[],2,0)</f>
        <v>Ñuble</v>
      </c>
      <c r="C2709" s="12">
        <v>44158</v>
      </c>
      <c r="D2709" s="3">
        <f>+VLOOKUP(A2709,Codigos_mercados_mayoristas[],3,0)</f>
        <v>16</v>
      </c>
      <c r="E2709" s="3"/>
      <c r="F2709" s="3" t="str">
        <f>+VLOOKUP(G2709,Codigos_class_frutas[],2,0)</f>
        <v>Oleaginosos</v>
      </c>
      <c r="G2709" s="3" t="s">
        <v>225</v>
      </c>
      <c r="H2709" s="3" t="s">
        <v>226</v>
      </c>
      <c r="I2709" s="3" t="s">
        <v>13</v>
      </c>
      <c r="J2709" s="2">
        <v>60</v>
      </c>
      <c r="K2709" s="2">
        <v>3300</v>
      </c>
      <c r="L2709" s="2">
        <v>3200</v>
      </c>
      <c r="M2709" s="2">
        <v>3250</v>
      </c>
      <c r="N2709" s="3" t="s">
        <v>227</v>
      </c>
      <c r="O2709" s="9" t="s">
        <v>63</v>
      </c>
      <c r="P2709" s="2">
        <f>+Precio_diario_frutas[[#This Row],[Precio promedio ponderado]]/Q2709</f>
        <v>216.66666666666666</v>
      </c>
      <c r="Q2709" s="2">
        <f>+VLOOKUP(Precio_diario_frutas[[#This Row],[Unidad de comercialización]],Codigos_kg[],2,0)</f>
        <v>15</v>
      </c>
    </row>
    <row r="2710" spans="1:17" x14ac:dyDescent="0.35">
      <c r="A2710" s="8" t="s">
        <v>166</v>
      </c>
      <c r="B2710" s="3" t="str">
        <f>+VLOOKUP(A2710,Codigos_mercados_mayoristas[],2,0)</f>
        <v>Ñuble</v>
      </c>
      <c r="C2710" s="12">
        <v>44158</v>
      </c>
      <c r="D2710" s="3">
        <f>+VLOOKUP(A2710,Codigos_mercados_mayoristas[],3,0)</f>
        <v>16</v>
      </c>
      <c r="E2710" s="3"/>
      <c r="F2710" s="3" t="str">
        <f>+VLOOKUP(G2710,Codigos_class_frutas[],2,0)</f>
        <v>Tropicales y subtropicales</v>
      </c>
      <c r="G2710" s="3" t="s">
        <v>204</v>
      </c>
      <c r="H2710" s="3" t="s">
        <v>12</v>
      </c>
      <c r="I2710" s="3" t="s">
        <v>205</v>
      </c>
      <c r="J2710" s="2">
        <v>80</v>
      </c>
      <c r="K2710" s="2">
        <v>18000</v>
      </c>
      <c r="L2710" s="2">
        <v>18000</v>
      </c>
      <c r="M2710" s="2">
        <v>18000</v>
      </c>
      <c r="N2710" s="3" t="s">
        <v>147</v>
      </c>
      <c r="O2710" s="9" t="s">
        <v>206</v>
      </c>
      <c r="P2710" s="2">
        <f>+Precio_diario_frutas[[#This Row],[Precio promedio ponderado]]/Q2710</f>
        <v>900</v>
      </c>
      <c r="Q2710" s="2">
        <f>+VLOOKUP(Precio_diario_frutas[[#This Row],[Unidad de comercialización]],Codigos_kg[],2,0)</f>
        <v>20</v>
      </c>
    </row>
    <row r="2711" spans="1:17" x14ac:dyDescent="0.35">
      <c r="A2711" s="8" t="s">
        <v>166</v>
      </c>
      <c r="B2711" s="11" t="str">
        <f>+VLOOKUP(A2711,Codigos_mercados_mayoristas[],2,0)</f>
        <v>Ñuble</v>
      </c>
      <c r="C2711" s="12">
        <v>44158</v>
      </c>
      <c r="D2711" s="11">
        <f>+VLOOKUP(A2711,Codigos_mercados_mayoristas[],3,0)</f>
        <v>16</v>
      </c>
      <c r="E2711" s="11"/>
      <c r="F2711" s="11" t="str">
        <f>+VLOOKUP(G2711,Codigos_class_frutas[],2,0)</f>
        <v>Tropicales y subtropicales</v>
      </c>
      <c r="G2711" s="11" t="s">
        <v>204</v>
      </c>
      <c r="H2711" s="11" t="s">
        <v>12</v>
      </c>
      <c r="I2711" s="11" t="s">
        <v>255</v>
      </c>
      <c r="J2711" s="13">
        <v>240</v>
      </c>
      <c r="K2711" s="13">
        <v>20000</v>
      </c>
      <c r="L2711" s="13">
        <v>19000</v>
      </c>
      <c r="M2711" s="13">
        <v>19500</v>
      </c>
      <c r="N2711" s="11" t="s">
        <v>147</v>
      </c>
      <c r="O2711" s="14" t="s">
        <v>206</v>
      </c>
      <c r="P2711" s="13">
        <f>+Precio_diario_frutas[[#This Row],[Precio promedio ponderado]]/Q2711</f>
        <v>975</v>
      </c>
      <c r="Q2711" s="13">
        <f>+VLOOKUP(Precio_diario_frutas[[#This Row],[Unidad de comercialización]],Codigos_kg[],2,0)</f>
        <v>20</v>
      </c>
    </row>
    <row r="2712" spans="1:17" x14ac:dyDescent="0.35">
      <c r="A2712" s="8" t="s">
        <v>10</v>
      </c>
      <c r="B2712" s="3" t="str">
        <f>+VLOOKUP(A2712,Codigos_mercados_mayoristas[],2,0)</f>
        <v>Arica y Parinacota</v>
      </c>
      <c r="C2712" s="12">
        <v>44158</v>
      </c>
      <c r="D2712" s="3">
        <f>+VLOOKUP(A2712,Codigos_mercados_mayoristas[],3,0)</f>
        <v>15</v>
      </c>
      <c r="E2712" s="3"/>
      <c r="F2712" s="3" t="str">
        <f>+VLOOKUP(G2712,Codigos_class_frutas[],2,0)</f>
        <v>Tropicales y subtropicales</v>
      </c>
      <c r="G2712" s="3" t="s">
        <v>229</v>
      </c>
      <c r="H2712" s="3" t="s">
        <v>12</v>
      </c>
      <c r="I2712" s="3" t="s">
        <v>200</v>
      </c>
      <c r="J2712" s="2">
        <v>456</v>
      </c>
      <c r="K2712" s="2">
        <v>4800</v>
      </c>
      <c r="L2712" s="2">
        <v>4500</v>
      </c>
      <c r="M2712" s="2">
        <v>4650</v>
      </c>
      <c r="N2712" s="3" t="s">
        <v>230</v>
      </c>
      <c r="O2712" s="9" t="s">
        <v>34</v>
      </c>
      <c r="P2712" s="2">
        <f>+Precio_diario_frutas[[#This Row],[Precio promedio ponderado]]/Q2712</f>
        <v>1162.5</v>
      </c>
      <c r="Q2712" s="2">
        <f>+VLOOKUP(Precio_diario_frutas[[#This Row],[Unidad de comercialización]],Codigos_kg[],2,0)</f>
        <v>4</v>
      </c>
    </row>
    <row r="2713" spans="1:17" x14ac:dyDescent="0.35">
      <c r="A2713" s="8" t="s">
        <v>10</v>
      </c>
      <c r="B2713" s="3" t="str">
        <f>+VLOOKUP(A2713,Codigos_mercados_mayoristas[],2,0)</f>
        <v>Arica y Parinacota</v>
      </c>
      <c r="C2713" s="12">
        <v>44158</v>
      </c>
      <c r="D2713" s="3">
        <f>+VLOOKUP(A2713,Codigos_mercados_mayoristas[],3,0)</f>
        <v>15</v>
      </c>
      <c r="E2713" s="3"/>
      <c r="F2713" s="3" t="str">
        <f>+VLOOKUP(G2713,Codigos_class_frutas[],2,0)</f>
        <v>Tropicales y subtropicales</v>
      </c>
      <c r="G2713" s="3" t="s">
        <v>229</v>
      </c>
      <c r="H2713" s="3" t="s">
        <v>12</v>
      </c>
      <c r="I2713" s="3" t="s">
        <v>235</v>
      </c>
      <c r="J2713" s="2">
        <v>228</v>
      </c>
      <c r="K2713" s="2">
        <v>4800</v>
      </c>
      <c r="L2713" s="2">
        <v>4500</v>
      </c>
      <c r="M2713" s="2">
        <v>4650</v>
      </c>
      <c r="N2713" s="3" t="s">
        <v>230</v>
      </c>
      <c r="O2713" s="9" t="s">
        <v>34</v>
      </c>
      <c r="P2713" s="2">
        <f>+Precio_diario_frutas[[#This Row],[Precio promedio ponderado]]/Q2713</f>
        <v>1162.5</v>
      </c>
      <c r="Q2713" s="2">
        <f>+VLOOKUP(Precio_diario_frutas[[#This Row],[Unidad de comercialización]],Codigos_kg[],2,0)</f>
        <v>4</v>
      </c>
    </row>
    <row r="2714" spans="1:17" x14ac:dyDescent="0.35">
      <c r="A2714" s="8" t="s">
        <v>10</v>
      </c>
      <c r="B2714" s="3" t="str">
        <f>+VLOOKUP(A2714,Codigos_mercados_mayoristas[],2,0)</f>
        <v>Arica y Parinacota</v>
      </c>
      <c r="C2714" s="12">
        <v>44158</v>
      </c>
      <c r="D2714" s="3">
        <f>+VLOOKUP(A2714,Codigos_mercados_mayoristas[],3,0)</f>
        <v>15</v>
      </c>
      <c r="E2714" s="3"/>
      <c r="F2714" s="3" t="str">
        <f>+VLOOKUP(G2714,Codigos_class_frutas[],2,0)</f>
        <v>Frutos de hueso (carozo)</v>
      </c>
      <c r="G2714" s="3" t="s">
        <v>665</v>
      </c>
      <c r="H2714" s="3" t="s">
        <v>666</v>
      </c>
      <c r="I2714" s="3" t="s">
        <v>13</v>
      </c>
      <c r="J2714" s="2">
        <v>250</v>
      </c>
      <c r="K2714" s="2">
        <v>25000</v>
      </c>
      <c r="L2714" s="2">
        <v>24000</v>
      </c>
      <c r="M2714" s="2">
        <v>24500</v>
      </c>
      <c r="N2714" s="3" t="s">
        <v>280</v>
      </c>
      <c r="O2714" s="9" t="s">
        <v>123</v>
      </c>
      <c r="P2714" s="2">
        <f>+Precio_diario_frutas[[#This Row],[Precio promedio ponderado]]/Q2714</f>
        <v>1361.1111111111111</v>
      </c>
      <c r="Q2714" s="2">
        <f>+VLOOKUP(Precio_diario_frutas[[#This Row],[Unidad de comercialización]],Codigos_kg[],2,0)</f>
        <v>18</v>
      </c>
    </row>
    <row r="2715" spans="1:17" x14ac:dyDescent="0.35">
      <c r="A2715" s="8" t="s">
        <v>10</v>
      </c>
      <c r="B2715" s="3" t="str">
        <f>+VLOOKUP(A2715,Codigos_mercados_mayoristas[],2,0)</f>
        <v>Arica y Parinacota</v>
      </c>
      <c r="C2715" s="12">
        <v>44158</v>
      </c>
      <c r="D2715" s="3">
        <f>+VLOOKUP(A2715,Codigos_mercados_mayoristas[],3,0)</f>
        <v>15</v>
      </c>
      <c r="E2715" s="3"/>
      <c r="F2715" s="3" t="str">
        <f>+VLOOKUP(G2715,Codigos_class_frutas[],2,0)</f>
        <v>Tropicales y subtropicales</v>
      </c>
      <c r="G2715" s="3" t="s">
        <v>204</v>
      </c>
      <c r="H2715" s="3" t="s">
        <v>12</v>
      </c>
      <c r="I2715" s="3" t="s">
        <v>205</v>
      </c>
      <c r="J2715" s="2">
        <v>80</v>
      </c>
      <c r="K2715" s="2">
        <v>16000</v>
      </c>
      <c r="L2715" s="2">
        <v>15000</v>
      </c>
      <c r="M2715" s="2">
        <v>15500</v>
      </c>
      <c r="N2715" s="3" t="s">
        <v>147</v>
      </c>
      <c r="O2715" s="9" t="s">
        <v>206</v>
      </c>
      <c r="P2715" s="2">
        <f>+Precio_diario_frutas[[#This Row],[Precio promedio ponderado]]/Q2715</f>
        <v>775</v>
      </c>
      <c r="Q2715" s="2">
        <f>+VLOOKUP(Precio_diario_frutas[[#This Row],[Unidad de comercialización]],Codigos_kg[],2,0)</f>
        <v>20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774"/>
  <sheetViews>
    <sheetView topLeftCell="C1" zoomScale="80" zoomScaleNormal="80" workbookViewId="0">
      <selection activeCell="F2228" sqref="F2108:F2228"/>
    </sheetView>
  </sheetViews>
  <sheetFormatPr baseColWidth="10" defaultColWidth="8.7265625" defaultRowHeight="14.5" x14ac:dyDescent="0.35"/>
  <cols>
    <col min="1" max="1" width="39.26953125" customWidth="1"/>
    <col min="2" max="2" width="20.6328125" customWidth="1"/>
    <col min="3" max="3" width="11" customWidth="1"/>
    <col min="4" max="4" width="14.453125" customWidth="1"/>
    <col min="5" max="5" width="20.6328125" customWidth="1"/>
    <col min="6" max="6" width="22.453125" customWidth="1"/>
    <col min="7" max="8" width="26.26953125" customWidth="1"/>
    <col min="9" max="9" width="10.7265625" customWidth="1"/>
    <col min="10" max="11" width="17.453125" customWidth="1"/>
    <col min="12" max="12" width="27.08984375" customWidth="1"/>
    <col min="13" max="13" width="27.26953125" customWidth="1"/>
    <col min="14" max="14" width="40" customWidth="1"/>
    <col min="15" max="15" width="11.90625" customWidth="1"/>
  </cols>
  <sheetData>
    <row r="1" spans="1:16" ht="29" x14ac:dyDescent="0.35">
      <c r="A1" s="25" t="s">
        <v>0</v>
      </c>
      <c r="B1" s="25" t="s">
        <v>193</v>
      </c>
      <c r="C1" s="25" t="s">
        <v>194</v>
      </c>
      <c r="D1" s="25" t="s">
        <v>195</v>
      </c>
      <c r="E1" s="25" t="s">
        <v>197</v>
      </c>
      <c r="F1" s="25" t="s">
        <v>1</v>
      </c>
      <c r="G1" s="25" t="s">
        <v>2</v>
      </c>
      <c r="H1" s="25" t="s">
        <v>3</v>
      </c>
      <c r="I1" s="25" t="s">
        <v>4</v>
      </c>
      <c r="J1" s="25" t="s">
        <v>5</v>
      </c>
      <c r="K1" s="25" t="s">
        <v>6</v>
      </c>
      <c r="L1" s="25" t="s">
        <v>7</v>
      </c>
      <c r="M1" s="25" t="s">
        <v>8</v>
      </c>
      <c r="N1" s="25" t="s">
        <v>9</v>
      </c>
      <c r="O1" s="25" t="s">
        <v>783</v>
      </c>
      <c r="P1" s="25" t="s">
        <v>779</v>
      </c>
    </row>
    <row r="2" spans="1:16" hidden="1" x14ac:dyDescent="0.35">
      <c r="A2" s="1" t="s">
        <v>10</v>
      </c>
      <c r="B2" s="1" t="str">
        <f>+VLOOKUP(A2,Codigos_mercados_mayoristas[],2,0)</f>
        <v>Arica y Parinacota</v>
      </c>
      <c r="C2" s="1">
        <f>+VLOOKUP(A2,Codigos_mercados_mayoristas[],3,0)</f>
        <v>15</v>
      </c>
      <c r="D2" s="4">
        <v>44131</v>
      </c>
      <c r="E2" s="4" t="s">
        <v>196</v>
      </c>
      <c r="F2" s="1" t="s">
        <v>11</v>
      </c>
      <c r="G2" s="1" t="s">
        <v>12</v>
      </c>
      <c r="H2" s="1" t="s">
        <v>13</v>
      </c>
      <c r="I2" s="2">
        <v>1200</v>
      </c>
      <c r="J2" s="2">
        <v>400</v>
      </c>
      <c r="K2" s="2">
        <v>450</v>
      </c>
      <c r="L2" s="2">
        <v>425</v>
      </c>
      <c r="M2" s="1" t="s">
        <v>14</v>
      </c>
      <c r="N2" s="1" t="s">
        <v>15</v>
      </c>
      <c r="O2">
        <f>+VLOOKUP(Precio_diario_hortalizas[[#This Row],[Unidad de comercialización]],Codigos_kg[],2,0)</f>
        <v>1</v>
      </c>
      <c r="P2">
        <f>+Precio_diario_hortalizas[[#This Row],[Precio promedio ponderado]]/Precio_diario_hortalizas[[#This Row],[Kg o Unidades]]</f>
        <v>425</v>
      </c>
    </row>
    <row r="3" spans="1:16" hidden="1" x14ac:dyDescent="0.35">
      <c r="A3" s="1" t="s">
        <v>10</v>
      </c>
      <c r="B3" s="1" t="str">
        <f>+VLOOKUP(A3,Codigos_mercados_mayoristas[],2,0)</f>
        <v>Arica y Parinacota</v>
      </c>
      <c r="C3" s="1">
        <f>+VLOOKUP(A3,Codigos_mercados_mayoristas[],3,0)</f>
        <v>15</v>
      </c>
      <c r="D3" s="4">
        <v>44131</v>
      </c>
      <c r="E3" s="4" t="s">
        <v>196</v>
      </c>
      <c r="F3" s="1" t="s">
        <v>11</v>
      </c>
      <c r="G3" s="1" t="s">
        <v>12</v>
      </c>
      <c r="H3" s="1" t="s">
        <v>16</v>
      </c>
      <c r="I3" s="2">
        <v>1200</v>
      </c>
      <c r="J3" s="2">
        <v>300</v>
      </c>
      <c r="K3" s="2">
        <v>350</v>
      </c>
      <c r="L3" s="2">
        <v>325</v>
      </c>
      <c r="M3" s="1" t="s">
        <v>14</v>
      </c>
      <c r="N3" s="1" t="s">
        <v>15</v>
      </c>
      <c r="O3">
        <f>+VLOOKUP(Precio_diario_hortalizas[[#This Row],[Unidad de comercialización]],Codigos_kg[],2,0)</f>
        <v>1</v>
      </c>
      <c r="P3">
        <f>+Precio_diario_hortalizas[[#This Row],[Precio promedio ponderado]]/Precio_diario_hortalizas[[#This Row],[Kg o Unidades]]</f>
        <v>325</v>
      </c>
    </row>
    <row r="4" spans="1:16" hidden="1" x14ac:dyDescent="0.35">
      <c r="A4" s="1" t="s">
        <v>10</v>
      </c>
      <c r="B4" s="1" t="str">
        <f>+VLOOKUP(A4,Codigos_mercados_mayoristas[],2,0)</f>
        <v>Arica y Parinacota</v>
      </c>
      <c r="C4" s="1">
        <f>+VLOOKUP(A4,Codigos_mercados_mayoristas[],3,0)</f>
        <v>15</v>
      </c>
      <c r="D4" s="4">
        <v>44131</v>
      </c>
      <c r="E4" s="4" t="s">
        <v>196</v>
      </c>
      <c r="F4" s="1" t="s">
        <v>17</v>
      </c>
      <c r="G4" s="1" t="s">
        <v>18</v>
      </c>
      <c r="H4" s="1" t="s">
        <v>19</v>
      </c>
      <c r="I4" s="2">
        <v>60</v>
      </c>
      <c r="J4" s="2">
        <v>32000</v>
      </c>
      <c r="K4" s="2">
        <v>33000</v>
      </c>
      <c r="L4" s="2">
        <v>32500</v>
      </c>
      <c r="M4" s="1" t="s">
        <v>20</v>
      </c>
      <c r="N4" s="1" t="s">
        <v>15</v>
      </c>
      <c r="O4">
        <f>+VLOOKUP(Precio_diario_hortalizas[[#This Row],[Unidad de comercialización]],Codigos_kg[],2,0)</f>
        <v>50</v>
      </c>
      <c r="P4">
        <f>+Precio_diario_hortalizas[[#This Row],[Precio promedio ponderado]]/Precio_diario_hortalizas[[#This Row],[Kg o Unidades]]</f>
        <v>650</v>
      </c>
    </row>
    <row r="5" spans="1:16" hidden="1" x14ac:dyDescent="0.35">
      <c r="A5" s="1" t="s">
        <v>10</v>
      </c>
      <c r="B5" s="1" t="str">
        <f>+VLOOKUP(A5,Codigos_mercados_mayoristas[],2,0)</f>
        <v>Arica y Parinacota</v>
      </c>
      <c r="C5" s="1">
        <f>+VLOOKUP(A5,Codigos_mercados_mayoristas[],3,0)</f>
        <v>15</v>
      </c>
      <c r="D5" s="4">
        <v>44131</v>
      </c>
      <c r="E5" s="4" t="s">
        <v>196</v>
      </c>
      <c r="F5" s="1" t="s">
        <v>21</v>
      </c>
      <c r="G5" s="1" t="s">
        <v>12</v>
      </c>
      <c r="H5" s="1" t="s">
        <v>19</v>
      </c>
      <c r="I5" s="2">
        <v>200</v>
      </c>
      <c r="J5" s="2">
        <v>900</v>
      </c>
      <c r="K5" s="2">
        <v>1000</v>
      </c>
      <c r="L5" s="2">
        <v>950</v>
      </c>
      <c r="M5" s="1" t="s">
        <v>22</v>
      </c>
      <c r="N5" s="1" t="s">
        <v>15</v>
      </c>
      <c r="O5">
        <f>+VLOOKUP(Precio_diario_hortalizas[[#This Row],[Unidad de comercialización]],Codigos_kg[],2,0)</f>
        <v>3</v>
      </c>
      <c r="P5">
        <f>+Precio_diario_hortalizas[[#This Row],[Precio promedio ponderado]]/Precio_diario_hortalizas[[#This Row],[Kg o Unidades]]</f>
        <v>316.66666666666669</v>
      </c>
    </row>
    <row r="6" spans="1:16" hidden="1" x14ac:dyDescent="0.35">
      <c r="A6" s="1" t="s">
        <v>10</v>
      </c>
      <c r="B6" s="1" t="str">
        <f>+VLOOKUP(A6,Codigos_mercados_mayoristas[],2,0)</f>
        <v>Arica y Parinacota</v>
      </c>
      <c r="C6" s="1">
        <f>+VLOOKUP(A6,Codigos_mercados_mayoristas[],3,0)</f>
        <v>15</v>
      </c>
      <c r="D6" s="4">
        <v>44131</v>
      </c>
      <c r="E6" s="4" t="s">
        <v>196</v>
      </c>
      <c r="F6" s="1" t="s">
        <v>23</v>
      </c>
      <c r="G6" s="1" t="s">
        <v>24</v>
      </c>
      <c r="H6" s="1" t="s">
        <v>19</v>
      </c>
      <c r="I6" s="2">
        <v>160</v>
      </c>
      <c r="J6" s="2">
        <v>3500</v>
      </c>
      <c r="K6" s="2">
        <v>4000</v>
      </c>
      <c r="L6" s="2">
        <v>3750</v>
      </c>
      <c r="M6" s="1" t="s">
        <v>25</v>
      </c>
      <c r="N6" s="1" t="s">
        <v>15</v>
      </c>
      <c r="O6">
        <f>+VLOOKUP(Precio_diario_hortalizas[[#This Row],[Unidad de comercialización]],Codigos_kg[],2,0)</f>
        <v>12</v>
      </c>
      <c r="P6">
        <f>+Precio_diario_hortalizas[[#This Row],[Precio promedio ponderado]]/Precio_diario_hortalizas[[#This Row],[Kg o Unidades]]</f>
        <v>312.5</v>
      </c>
    </row>
    <row r="7" spans="1:16" hidden="1" x14ac:dyDescent="0.35">
      <c r="A7" s="1" t="s">
        <v>10</v>
      </c>
      <c r="B7" s="1" t="str">
        <f>+VLOOKUP(A7,Codigos_mercados_mayoristas[],2,0)</f>
        <v>Arica y Parinacota</v>
      </c>
      <c r="C7" s="1">
        <f>+VLOOKUP(A7,Codigos_mercados_mayoristas[],3,0)</f>
        <v>15</v>
      </c>
      <c r="D7" s="4">
        <v>44131</v>
      </c>
      <c r="E7" s="4" t="s">
        <v>196</v>
      </c>
      <c r="F7" s="1" t="s">
        <v>23</v>
      </c>
      <c r="G7" s="1" t="s">
        <v>24</v>
      </c>
      <c r="H7" s="1" t="s">
        <v>13</v>
      </c>
      <c r="I7" s="2">
        <v>120</v>
      </c>
      <c r="J7" s="2">
        <v>3500</v>
      </c>
      <c r="K7" s="2">
        <v>4000</v>
      </c>
      <c r="L7" s="2">
        <v>3750</v>
      </c>
      <c r="M7" s="1" t="s">
        <v>26</v>
      </c>
      <c r="N7" s="1" t="s">
        <v>15</v>
      </c>
      <c r="O7">
        <f>+VLOOKUP(Precio_diario_hortalizas[[#This Row],[Unidad de comercialización]],Codigos_kg[],2,0)</f>
        <v>18</v>
      </c>
      <c r="P7">
        <f>+Precio_diario_hortalizas[[#This Row],[Precio promedio ponderado]]/Precio_diario_hortalizas[[#This Row],[Kg o Unidades]]</f>
        <v>208.33333333333334</v>
      </c>
    </row>
    <row r="8" spans="1:16" hidden="1" x14ac:dyDescent="0.35">
      <c r="A8" s="1" t="s">
        <v>10</v>
      </c>
      <c r="B8" s="1" t="str">
        <f>+VLOOKUP(A8,Codigos_mercados_mayoristas[],2,0)</f>
        <v>Arica y Parinacota</v>
      </c>
      <c r="C8" s="1">
        <f>+VLOOKUP(A8,Codigos_mercados_mayoristas[],3,0)</f>
        <v>15</v>
      </c>
      <c r="D8" s="4">
        <v>44131</v>
      </c>
      <c r="E8" s="4" t="s">
        <v>196</v>
      </c>
      <c r="F8" s="1" t="s">
        <v>27</v>
      </c>
      <c r="G8" s="1" t="s">
        <v>28</v>
      </c>
      <c r="H8" s="1" t="s">
        <v>19</v>
      </c>
      <c r="I8" s="2">
        <v>80</v>
      </c>
      <c r="J8" s="2">
        <v>30000</v>
      </c>
      <c r="K8" s="2">
        <v>31000</v>
      </c>
      <c r="L8" s="2">
        <v>30500</v>
      </c>
      <c r="M8" s="1" t="s">
        <v>29</v>
      </c>
      <c r="N8" s="1" t="s">
        <v>15</v>
      </c>
      <c r="O8">
        <f>+VLOOKUP(Precio_diario_hortalizas[[#This Row],[Unidad de comercialización]],Codigos_kg[],2,0)</f>
        <v>15</v>
      </c>
      <c r="P8">
        <f>+Precio_diario_hortalizas[[#This Row],[Precio promedio ponderado]]/Precio_diario_hortalizas[[#This Row],[Kg o Unidades]]</f>
        <v>2033.3333333333333</v>
      </c>
    </row>
    <row r="9" spans="1:16" hidden="1" x14ac:dyDescent="0.35">
      <c r="A9" s="1" t="s">
        <v>10</v>
      </c>
      <c r="B9" s="1" t="str">
        <f>+VLOOKUP(A9,Codigos_mercados_mayoristas[],2,0)</f>
        <v>Arica y Parinacota</v>
      </c>
      <c r="C9" s="1">
        <f>+VLOOKUP(A9,Codigos_mercados_mayoristas[],3,0)</f>
        <v>15</v>
      </c>
      <c r="D9" s="4">
        <v>44131</v>
      </c>
      <c r="E9" s="4" t="s">
        <v>196</v>
      </c>
      <c r="F9" s="1" t="s">
        <v>27</v>
      </c>
      <c r="G9" s="1" t="s">
        <v>28</v>
      </c>
      <c r="H9" s="1" t="s">
        <v>13</v>
      </c>
      <c r="I9" s="2">
        <v>140</v>
      </c>
      <c r="J9" s="2">
        <v>28000</v>
      </c>
      <c r="K9" s="2">
        <v>29000</v>
      </c>
      <c r="L9" s="2">
        <v>28500</v>
      </c>
      <c r="M9" s="1" t="s">
        <v>29</v>
      </c>
      <c r="N9" s="1" t="s">
        <v>15</v>
      </c>
      <c r="O9">
        <f>+VLOOKUP(Precio_diario_hortalizas[[#This Row],[Unidad de comercialización]],Codigos_kg[],2,0)</f>
        <v>15</v>
      </c>
      <c r="P9">
        <f>+Precio_diario_hortalizas[[#This Row],[Precio promedio ponderado]]/Precio_diario_hortalizas[[#This Row],[Kg o Unidades]]</f>
        <v>1900</v>
      </c>
    </row>
    <row r="10" spans="1:16" hidden="1" x14ac:dyDescent="0.35">
      <c r="A10" s="1" t="s">
        <v>10</v>
      </c>
      <c r="B10" s="1" t="str">
        <f>+VLOOKUP(A10,Codigos_mercados_mayoristas[],2,0)</f>
        <v>Arica y Parinacota</v>
      </c>
      <c r="C10" s="1">
        <f>+VLOOKUP(A10,Codigos_mercados_mayoristas[],3,0)</f>
        <v>15</v>
      </c>
      <c r="D10" s="4">
        <v>44131</v>
      </c>
      <c r="E10" s="4" t="s">
        <v>196</v>
      </c>
      <c r="F10" s="1" t="s">
        <v>27</v>
      </c>
      <c r="G10" s="1" t="s">
        <v>28</v>
      </c>
      <c r="H10" s="1" t="s">
        <v>16</v>
      </c>
      <c r="I10" s="2">
        <v>140</v>
      </c>
      <c r="J10" s="2">
        <v>26000</v>
      </c>
      <c r="K10" s="2">
        <v>27000</v>
      </c>
      <c r="L10" s="2">
        <v>26500</v>
      </c>
      <c r="M10" s="1" t="s">
        <v>29</v>
      </c>
      <c r="N10" s="1" t="s">
        <v>15</v>
      </c>
      <c r="O10">
        <f>+VLOOKUP(Precio_diario_hortalizas[[#This Row],[Unidad de comercialización]],Codigos_kg[],2,0)</f>
        <v>15</v>
      </c>
      <c r="P10">
        <f>+Precio_diario_hortalizas[[#This Row],[Precio promedio ponderado]]/Precio_diario_hortalizas[[#This Row],[Kg o Unidades]]</f>
        <v>1766.6666666666667</v>
      </c>
    </row>
    <row r="11" spans="1:16" hidden="1" x14ac:dyDescent="0.35">
      <c r="A11" s="1" t="s">
        <v>10</v>
      </c>
      <c r="B11" s="1" t="str">
        <f>+VLOOKUP(A11,Codigos_mercados_mayoristas[],2,0)</f>
        <v>Arica y Parinacota</v>
      </c>
      <c r="C11" s="1">
        <f>+VLOOKUP(A11,Codigos_mercados_mayoristas[],3,0)</f>
        <v>15</v>
      </c>
      <c r="D11" s="4">
        <v>44131</v>
      </c>
      <c r="E11" s="4" t="s">
        <v>196</v>
      </c>
      <c r="F11" s="1" t="s">
        <v>30</v>
      </c>
      <c r="G11" s="1" t="s">
        <v>12</v>
      </c>
      <c r="H11" s="1" t="s">
        <v>19</v>
      </c>
      <c r="I11" s="2">
        <v>1700</v>
      </c>
      <c r="J11" s="2">
        <v>800</v>
      </c>
      <c r="K11" s="2">
        <v>900</v>
      </c>
      <c r="L11" s="2">
        <v>850</v>
      </c>
      <c r="M11" s="1" t="s">
        <v>31</v>
      </c>
      <c r="N11" s="1" t="s">
        <v>15</v>
      </c>
      <c r="O11">
        <f>+VLOOKUP(Precio_diario_hortalizas[[#This Row],[Unidad de comercialización]],Codigos_kg[],2,0)</f>
        <v>1</v>
      </c>
      <c r="P11">
        <f>+Precio_diario_hortalizas[[#This Row],[Precio promedio ponderado]]/Precio_diario_hortalizas[[#This Row],[Kg o Unidades]]</f>
        <v>850</v>
      </c>
    </row>
    <row r="12" spans="1:16" hidden="1" x14ac:dyDescent="0.35">
      <c r="A12" s="1" t="s">
        <v>10</v>
      </c>
      <c r="B12" s="1" t="str">
        <f>+VLOOKUP(A12,Codigos_mercados_mayoristas[],2,0)</f>
        <v>Arica y Parinacota</v>
      </c>
      <c r="C12" s="1">
        <f>+VLOOKUP(A12,Codigos_mercados_mayoristas[],3,0)</f>
        <v>15</v>
      </c>
      <c r="D12" s="4">
        <v>44131</v>
      </c>
      <c r="E12" s="4" t="s">
        <v>196</v>
      </c>
      <c r="F12" s="1" t="s">
        <v>32</v>
      </c>
      <c r="G12" s="1" t="s">
        <v>12</v>
      </c>
      <c r="H12" s="1" t="s">
        <v>13</v>
      </c>
      <c r="I12" s="2">
        <v>800</v>
      </c>
      <c r="J12" s="2">
        <v>650</v>
      </c>
      <c r="K12" s="2">
        <v>700</v>
      </c>
      <c r="L12" s="2">
        <v>675</v>
      </c>
      <c r="M12" s="1" t="s">
        <v>33</v>
      </c>
      <c r="N12" s="1" t="s">
        <v>34</v>
      </c>
      <c r="O12">
        <f>+VLOOKUP(Precio_diario_hortalizas[[#This Row],[Unidad de comercialización]],Codigos_kg[],2,0)</f>
        <v>1</v>
      </c>
      <c r="P12">
        <f>+Precio_diario_hortalizas[[#This Row],[Precio promedio ponderado]]/Precio_diario_hortalizas[[#This Row],[Kg o Unidades]]</f>
        <v>675</v>
      </c>
    </row>
    <row r="13" spans="1:16" hidden="1" x14ac:dyDescent="0.35">
      <c r="A13" s="1" t="s">
        <v>10</v>
      </c>
      <c r="B13" s="1" t="str">
        <f>+VLOOKUP(A13,Codigos_mercados_mayoristas[],2,0)</f>
        <v>Arica y Parinacota</v>
      </c>
      <c r="C13" s="1">
        <f>+VLOOKUP(A13,Codigos_mercados_mayoristas[],3,0)</f>
        <v>15</v>
      </c>
      <c r="D13" s="4">
        <v>44131</v>
      </c>
      <c r="E13" s="4" t="s">
        <v>196</v>
      </c>
      <c r="F13" s="1" t="s">
        <v>35</v>
      </c>
      <c r="G13" s="1" t="s">
        <v>36</v>
      </c>
      <c r="H13" s="1" t="s">
        <v>19</v>
      </c>
      <c r="I13" s="2">
        <v>200</v>
      </c>
      <c r="J13" s="2">
        <v>5000</v>
      </c>
      <c r="K13" s="2">
        <v>6000</v>
      </c>
      <c r="L13" s="2">
        <v>5500</v>
      </c>
      <c r="M13" s="1" t="s">
        <v>37</v>
      </c>
      <c r="N13" s="1" t="s">
        <v>15</v>
      </c>
      <c r="O13">
        <f>+VLOOKUP(Precio_diario_hortalizas[[#This Row],[Unidad de comercialización]],Codigos_kg[],2,0)</f>
        <v>10</v>
      </c>
      <c r="P13">
        <f>+Precio_diario_hortalizas[[#This Row],[Precio promedio ponderado]]/Precio_diario_hortalizas[[#This Row],[Kg o Unidades]]</f>
        <v>550</v>
      </c>
    </row>
    <row r="14" spans="1:16" hidden="1" x14ac:dyDescent="0.35">
      <c r="A14" s="1" t="s">
        <v>10</v>
      </c>
      <c r="B14" s="1" t="str">
        <f>+VLOOKUP(A14,Codigos_mercados_mayoristas[],2,0)</f>
        <v>Arica y Parinacota</v>
      </c>
      <c r="C14" s="1">
        <f>+VLOOKUP(A14,Codigos_mercados_mayoristas[],3,0)</f>
        <v>15</v>
      </c>
      <c r="D14" s="4">
        <v>44131</v>
      </c>
      <c r="E14" s="4" t="s">
        <v>196</v>
      </c>
      <c r="F14" s="1" t="s">
        <v>35</v>
      </c>
      <c r="G14" s="1" t="s">
        <v>36</v>
      </c>
      <c r="H14" s="1" t="s">
        <v>13</v>
      </c>
      <c r="I14" s="2">
        <v>340</v>
      </c>
      <c r="J14" s="2">
        <v>4000</v>
      </c>
      <c r="K14" s="2">
        <v>5000</v>
      </c>
      <c r="L14" s="2">
        <v>4500</v>
      </c>
      <c r="M14" s="1" t="s">
        <v>37</v>
      </c>
      <c r="N14" s="1" t="s">
        <v>15</v>
      </c>
      <c r="O14">
        <f>+VLOOKUP(Precio_diario_hortalizas[[#This Row],[Unidad de comercialización]],Codigos_kg[],2,0)</f>
        <v>10</v>
      </c>
      <c r="P14">
        <f>+Precio_diario_hortalizas[[#This Row],[Precio promedio ponderado]]/Precio_diario_hortalizas[[#This Row],[Kg o Unidades]]</f>
        <v>450</v>
      </c>
    </row>
    <row r="15" spans="1:16" hidden="1" x14ac:dyDescent="0.35">
      <c r="A15" s="1" t="s">
        <v>10</v>
      </c>
      <c r="B15" s="1" t="str">
        <f>+VLOOKUP(A15,Codigos_mercados_mayoristas[],2,0)</f>
        <v>Arica y Parinacota</v>
      </c>
      <c r="C15" s="1">
        <f>+VLOOKUP(A15,Codigos_mercados_mayoristas[],3,0)</f>
        <v>15</v>
      </c>
      <c r="D15" s="4">
        <v>44131</v>
      </c>
      <c r="E15" s="4" t="s">
        <v>196</v>
      </c>
      <c r="F15" s="1" t="s">
        <v>35</v>
      </c>
      <c r="G15" s="1" t="s">
        <v>36</v>
      </c>
      <c r="H15" s="1" t="s">
        <v>16</v>
      </c>
      <c r="I15" s="2">
        <v>380</v>
      </c>
      <c r="J15" s="2">
        <v>3000</v>
      </c>
      <c r="K15" s="2">
        <v>4000</v>
      </c>
      <c r="L15" s="2">
        <v>3500</v>
      </c>
      <c r="M15" s="1" t="s">
        <v>37</v>
      </c>
      <c r="N15" s="1" t="s">
        <v>15</v>
      </c>
      <c r="O15">
        <f>+VLOOKUP(Precio_diario_hortalizas[[#This Row],[Unidad de comercialización]],Codigos_kg[],2,0)</f>
        <v>10</v>
      </c>
      <c r="P15">
        <f>+Precio_diario_hortalizas[[#This Row],[Precio promedio ponderado]]/Precio_diario_hortalizas[[#This Row],[Kg o Unidades]]</f>
        <v>350</v>
      </c>
    </row>
    <row r="16" spans="1:16" hidden="1" x14ac:dyDescent="0.35">
      <c r="A16" s="1" t="s">
        <v>10</v>
      </c>
      <c r="B16" s="1" t="str">
        <f>+VLOOKUP(A16,Codigos_mercados_mayoristas[],2,0)</f>
        <v>Arica y Parinacota</v>
      </c>
      <c r="C16" s="1">
        <f>+VLOOKUP(A16,Codigos_mercados_mayoristas[],3,0)</f>
        <v>15</v>
      </c>
      <c r="D16" s="4">
        <v>44131</v>
      </c>
      <c r="E16" s="4" t="s">
        <v>196</v>
      </c>
      <c r="F16" s="1" t="s">
        <v>38</v>
      </c>
      <c r="G16" s="1" t="s">
        <v>12</v>
      </c>
      <c r="H16" s="1" t="s">
        <v>19</v>
      </c>
      <c r="I16" s="2">
        <v>100</v>
      </c>
      <c r="J16" s="2">
        <v>10000</v>
      </c>
      <c r="K16" s="2">
        <v>11000</v>
      </c>
      <c r="L16" s="2">
        <v>10500</v>
      </c>
      <c r="M16" s="1" t="s">
        <v>39</v>
      </c>
      <c r="N16" s="1" t="s">
        <v>40</v>
      </c>
      <c r="O16">
        <f>+VLOOKUP(Precio_diario_hortalizas[[#This Row],[Unidad de comercialización]],Codigos_kg[],2,0)</f>
        <v>25</v>
      </c>
      <c r="P16">
        <f>+Precio_diario_hortalizas[[#This Row],[Precio promedio ponderado]]/Precio_diario_hortalizas[[#This Row],[Kg o Unidades]]</f>
        <v>420</v>
      </c>
    </row>
    <row r="17" spans="1:16" hidden="1" x14ac:dyDescent="0.35">
      <c r="A17" s="1" t="s">
        <v>41</v>
      </c>
      <c r="B17" s="1" t="str">
        <f>+VLOOKUP(A17,Codigos_mercados_mayoristas[],2,0)</f>
        <v>Coquimbo</v>
      </c>
      <c r="C17" s="1">
        <f>+VLOOKUP(A17,Codigos_mercados_mayoristas[],3,0)</f>
        <v>4</v>
      </c>
      <c r="D17" s="4">
        <v>44131</v>
      </c>
      <c r="E17" s="4" t="s">
        <v>196</v>
      </c>
      <c r="F17" s="1" t="s">
        <v>42</v>
      </c>
      <c r="G17" s="1" t="s">
        <v>43</v>
      </c>
      <c r="H17" s="1" t="s">
        <v>19</v>
      </c>
      <c r="I17" s="2">
        <v>240</v>
      </c>
      <c r="J17" s="2">
        <v>35000</v>
      </c>
      <c r="K17" s="2">
        <v>40000</v>
      </c>
      <c r="L17" s="2">
        <v>37500</v>
      </c>
      <c r="M17" s="1" t="s">
        <v>44</v>
      </c>
      <c r="N17" s="1" t="s">
        <v>45</v>
      </c>
      <c r="O17">
        <f>+VLOOKUP(Precio_diario_hortalizas[[#This Row],[Unidad de comercialización]],Codigos_kg[],2,0)</f>
        <v>25</v>
      </c>
      <c r="P17">
        <f>+Precio_diario_hortalizas[[#This Row],[Precio promedio ponderado]]/Precio_diario_hortalizas[[#This Row],[Kg o Unidades]]</f>
        <v>1500</v>
      </c>
    </row>
    <row r="18" spans="1:16" hidden="1" x14ac:dyDescent="0.35">
      <c r="A18" s="1" t="s">
        <v>41</v>
      </c>
      <c r="B18" s="1" t="str">
        <f>+VLOOKUP(A18,Codigos_mercados_mayoristas[],2,0)</f>
        <v>Coquimbo</v>
      </c>
      <c r="C18" s="1">
        <f>+VLOOKUP(A18,Codigos_mercados_mayoristas[],3,0)</f>
        <v>4</v>
      </c>
      <c r="D18" s="4">
        <v>44131</v>
      </c>
      <c r="E18" s="4" t="s">
        <v>196</v>
      </c>
      <c r="F18" s="1" t="s">
        <v>42</v>
      </c>
      <c r="G18" s="1" t="s">
        <v>43</v>
      </c>
      <c r="H18" s="1" t="s">
        <v>13</v>
      </c>
      <c r="I18" s="2">
        <v>100</v>
      </c>
      <c r="J18" s="2">
        <v>25000</v>
      </c>
      <c r="K18" s="2">
        <v>30000</v>
      </c>
      <c r="L18" s="2">
        <v>27500</v>
      </c>
      <c r="M18" s="1" t="s">
        <v>44</v>
      </c>
      <c r="N18" s="1" t="s">
        <v>45</v>
      </c>
      <c r="O18">
        <f>+VLOOKUP(Precio_diario_hortalizas[[#This Row],[Unidad de comercialización]],Codigos_kg[],2,0)</f>
        <v>25</v>
      </c>
      <c r="P18">
        <f>+Precio_diario_hortalizas[[#This Row],[Precio promedio ponderado]]/Precio_diario_hortalizas[[#This Row],[Kg o Unidades]]</f>
        <v>1100</v>
      </c>
    </row>
    <row r="19" spans="1:16" hidden="1" x14ac:dyDescent="0.35">
      <c r="A19" s="1" t="s">
        <v>41</v>
      </c>
      <c r="B19" s="1" t="str">
        <f>+VLOOKUP(A19,Codigos_mercados_mayoristas[],2,0)</f>
        <v>Coquimbo</v>
      </c>
      <c r="C19" s="1">
        <f>+VLOOKUP(A19,Codigos_mercados_mayoristas[],3,0)</f>
        <v>4</v>
      </c>
      <c r="D19" s="4">
        <v>44131</v>
      </c>
      <c r="E19" s="4" t="s">
        <v>196</v>
      </c>
      <c r="F19" s="1" t="s">
        <v>46</v>
      </c>
      <c r="G19" s="1" t="s">
        <v>47</v>
      </c>
      <c r="H19" s="1" t="s">
        <v>19</v>
      </c>
      <c r="I19" s="2">
        <v>1700</v>
      </c>
      <c r="J19" s="2">
        <v>5000</v>
      </c>
      <c r="K19" s="2">
        <v>5500</v>
      </c>
      <c r="L19" s="2">
        <v>5250</v>
      </c>
      <c r="M19" s="1" t="s">
        <v>48</v>
      </c>
      <c r="N19" s="1" t="s">
        <v>45</v>
      </c>
      <c r="O19">
        <f>+VLOOKUP(Precio_diario_hortalizas[[#This Row],[Unidad de comercialización]],Codigos_kg[],2,0)</f>
        <v>30</v>
      </c>
      <c r="P19">
        <f>+Precio_diario_hortalizas[[#This Row],[Precio promedio ponderado]]/Precio_diario_hortalizas[[#This Row],[Kg o Unidades]]</f>
        <v>175</v>
      </c>
    </row>
    <row r="20" spans="1:16" hidden="1" x14ac:dyDescent="0.35">
      <c r="A20" s="1" t="s">
        <v>41</v>
      </c>
      <c r="B20" s="1" t="str">
        <f>+VLOOKUP(A20,Codigos_mercados_mayoristas[],2,0)</f>
        <v>Coquimbo</v>
      </c>
      <c r="C20" s="1">
        <f>+VLOOKUP(A20,Codigos_mercados_mayoristas[],3,0)</f>
        <v>4</v>
      </c>
      <c r="D20" s="4">
        <v>44131</v>
      </c>
      <c r="E20" s="4" t="s">
        <v>196</v>
      </c>
      <c r="F20" s="1" t="s">
        <v>46</v>
      </c>
      <c r="G20" s="1" t="s">
        <v>47</v>
      </c>
      <c r="H20" s="1" t="s">
        <v>13</v>
      </c>
      <c r="I20" s="2">
        <v>1700</v>
      </c>
      <c r="J20" s="2">
        <v>3000</v>
      </c>
      <c r="K20" s="2">
        <v>3500</v>
      </c>
      <c r="L20" s="2">
        <v>3250</v>
      </c>
      <c r="M20" s="1" t="s">
        <v>49</v>
      </c>
      <c r="N20" s="1" t="s">
        <v>45</v>
      </c>
      <c r="O20">
        <f>+VLOOKUP(Precio_diario_hortalizas[[#This Row],[Unidad de comercialización]],Codigos_kg[],2,0)</f>
        <v>40</v>
      </c>
      <c r="P20">
        <f>+Precio_diario_hortalizas[[#This Row],[Precio promedio ponderado]]/Precio_diario_hortalizas[[#This Row],[Kg o Unidades]]</f>
        <v>81.25</v>
      </c>
    </row>
    <row r="21" spans="1:16" hidden="1" x14ac:dyDescent="0.35">
      <c r="A21" s="1" t="s">
        <v>41</v>
      </c>
      <c r="B21" s="1" t="str">
        <f>+VLOOKUP(A21,Codigos_mercados_mayoristas[],2,0)</f>
        <v>Coquimbo</v>
      </c>
      <c r="C21" s="1">
        <f>+VLOOKUP(A21,Codigos_mercados_mayoristas[],3,0)</f>
        <v>4</v>
      </c>
      <c r="D21" s="4">
        <v>44131</v>
      </c>
      <c r="E21" s="4" t="s">
        <v>196</v>
      </c>
      <c r="F21" s="1" t="s">
        <v>17</v>
      </c>
      <c r="G21" s="1" t="s">
        <v>50</v>
      </c>
      <c r="H21" s="1" t="s">
        <v>19</v>
      </c>
      <c r="I21" s="2">
        <v>1000</v>
      </c>
      <c r="J21" s="2">
        <v>36000</v>
      </c>
      <c r="K21" s="2">
        <v>37000</v>
      </c>
      <c r="L21" s="2">
        <v>36500</v>
      </c>
      <c r="M21" s="1" t="s">
        <v>51</v>
      </c>
      <c r="N21" s="1" t="s">
        <v>45</v>
      </c>
      <c r="O21">
        <f>+VLOOKUP(Precio_diario_hortalizas[[#This Row],[Unidad de comercialización]],Codigos_kg[],2,0)</f>
        <v>70</v>
      </c>
      <c r="P21">
        <f>+Precio_diario_hortalizas[[#This Row],[Precio promedio ponderado]]/Precio_diario_hortalizas[[#This Row],[Kg o Unidades]]</f>
        <v>521.42857142857144</v>
      </c>
    </row>
    <row r="22" spans="1:16" hidden="1" x14ac:dyDescent="0.35">
      <c r="A22" s="1" t="s">
        <v>41</v>
      </c>
      <c r="B22" s="1" t="str">
        <f>+VLOOKUP(A22,Codigos_mercados_mayoristas[],2,0)</f>
        <v>Coquimbo</v>
      </c>
      <c r="C22" s="1">
        <f>+VLOOKUP(A22,Codigos_mercados_mayoristas[],3,0)</f>
        <v>4</v>
      </c>
      <c r="D22" s="4">
        <v>44131</v>
      </c>
      <c r="E22" s="4" t="s">
        <v>196</v>
      </c>
      <c r="F22" s="1" t="s">
        <v>52</v>
      </c>
      <c r="G22" s="1" t="s">
        <v>12</v>
      </c>
      <c r="H22" s="1" t="s">
        <v>19</v>
      </c>
      <c r="I22" s="2">
        <v>1800</v>
      </c>
      <c r="J22" s="2">
        <v>4500</v>
      </c>
      <c r="K22" s="2">
        <v>5000</v>
      </c>
      <c r="L22" s="2">
        <v>4750</v>
      </c>
      <c r="M22" s="1" t="s">
        <v>39</v>
      </c>
      <c r="N22" s="1" t="s">
        <v>45</v>
      </c>
      <c r="O22">
        <f>+VLOOKUP(Precio_diario_hortalizas[[#This Row],[Unidad de comercialización]],Codigos_kg[],2,0)</f>
        <v>25</v>
      </c>
      <c r="P22">
        <f>+Precio_diario_hortalizas[[#This Row],[Precio promedio ponderado]]/Precio_diario_hortalizas[[#This Row],[Kg o Unidades]]</f>
        <v>190</v>
      </c>
    </row>
    <row r="23" spans="1:16" hidden="1" x14ac:dyDescent="0.35">
      <c r="A23" s="1" t="s">
        <v>41</v>
      </c>
      <c r="B23" s="1" t="str">
        <f>+VLOOKUP(A23,Codigos_mercados_mayoristas[],2,0)</f>
        <v>Coquimbo</v>
      </c>
      <c r="C23" s="1">
        <f>+VLOOKUP(A23,Codigos_mercados_mayoristas[],3,0)</f>
        <v>4</v>
      </c>
      <c r="D23" s="4">
        <v>44131</v>
      </c>
      <c r="E23" s="4" t="s">
        <v>196</v>
      </c>
      <c r="F23" s="1" t="s">
        <v>53</v>
      </c>
      <c r="G23" s="1" t="s">
        <v>12</v>
      </c>
      <c r="H23" s="1" t="s">
        <v>19</v>
      </c>
      <c r="I23" s="2">
        <v>1700</v>
      </c>
      <c r="J23" s="2">
        <v>7000</v>
      </c>
      <c r="K23" s="2">
        <v>7500</v>
      </c>
      <c r="L23" s="2">
        <v>7250</v>
      </c>
      <c r="M23" s="1" t="s">
        <v>54</v>
      </c>
      <c r="N23" s="1" t="s">
        <v>45</v>
      </c>
      <c r="O23">
        <f>+VLOOKUP(Precio_diario_hortalizas[[#This Row],[Unidad de comercialización]],Codigos_kg[],2,0)</f>
        <v>60</v>
      </c>
      <c r="P23">
        <f>+Precio_diario_hortalizas[[#This Row],[Precio promedio ponderado]]/Precio_diario_hortalizas[[#This Row],[Kg o Unidades]]</f>
        <v>120.83333333333333</v>
      </c>
    </row>
    <row r="24" spans="1:16" hidden="1" x14ac:dyDescent="0.35">
      <c r="A24" s="1" t="s">
        <v>41</v>
      </c>
      <c r="B24" s="1" t="str">
        <f>+VLOOKUP(A24,Codigos_mercados_mayoristas[],2,0)</f>
        <v>Coquimbo</v>
      </c>
      <c r="C24" s="1">
        <f>+VLOOKUP(A24,Codigos_mercados_mayoristas[],3,0)</f>
        <v>4</v>
      </c>
      <c r="D24" s="4">
        <v>44131</v>
      </c>
      <c r="E24" s="4" t="s">
        <v>196</v>
      </c>
      <c r="F24" s="1" t="s">
        <v>27</v>
      </c>
      <c r="G24" s="1" t="s">
        <v>55</v>
      </c>
      <c r="H24" s="1" t="s">
        <v>19</v>
      </c>
      <c r="I24" s="2">
        <v>900</v>
      </c>
      <c r="J24" s="2">
        <v>15500</v>
      </c>
      <c r="K24" s="2">
        <v>16000</v>
      </c>
      <c r="L24" s="2">
        <v>15750</v>
      </c>
      <c r="M24" s="1" t="s">
        <v>56</v>
      </c>
      <c r="N24" s="1" t="s">
        <v>45</v>
      </c>
      <c r="O24">
        <f>+VLOOKUP(Precio_diario_hortalizas[[#This Row],[Unidad de comercialización]],Codigos_kg[],2,0)</f>
        <v>18</v>
      </c>
      <c r="P24">
        <f>+Precio_diario_hortalizas[[#This Row],[Precio promedio ponderado]]/Precio_diario_hortalizas[[#This Row],[Kg o Unidades]]</f>
        <v>875</v>
      </c>
    </row>
    <row r="25" spans="1:16" hidden="1" x14ac:dyDescent="0.35">
      <c r="A25" s="1" t="s">
        <v>41</v>
      </c>
      <c r="B25" s="1" t="str">
        <f>+VLOOKUP(A25,Codigos_mercados_mayoristas[],2,0)</f>
        <v>Coquimbo</v>
      </c>
      <c r="C25" s="1">
        <f>+VLOOKUP(A25,Codigos_mercados_mayoristas[],3,0)</f>
        <v>4</v>
      </c>
      <c r="D25" s="4">
        <v>44131</v>
      </c>
      <c r="E25" s="4" t="s">
        <v>196</v>
      </c>
      <c r="F25" s="1" t="s">
        <v>27</v>
      </c>
      <c r="G25" s="1" t="s">
        <v>55</v>
      </c>
      <c r="H25" s="1" t="s">
        <v>13</v>
      </c>
      <c r="I25" s="2">
        <v>700</v>
      </c>
      <c r="J25" s="2">
        <v>11500</v>
      </c>
      <c r="K25" s="2">
        <v>12000</v>
      </c>
      <c r="L25" s="2">
        <v>11750</v>
      </c>
      <c r="M25" s="1" t="s">
        <v>56</v>
      </c>
      <c r="N25" s="1" t="s">
        <v>45</v>
      </c>
      <c r="O25">
        <f>+VLOOKUP(Precio_diario_hortalizas[[#This Row],[Unidad de comercialización]],Codigos_kg[],2,0)</f>
        <v>18</v>
      </c>
      <c r="P25">
        <f>+Precio_diario_hortalizas[[#This Row],[Precio promedio ponderado]]/Precio_diario_hortalizas[[#This Row],[Kg o Unidades]]</f>
        <v>652.77777777777783</v>
      </c>
    </row>
    <row r="26" spans="1:16" hidden="1" x14ac:dyDescent="0.35">
      <c r="A26" s="1" t="s">
        <v>41</v>
      </c>
      <c r="B26" s="1" t="str">
        <f>+VLOOKUP(A26,Codigos_mercados_mayoristas[],2,0)</f>
        <v>Coquimbo</v>
      </c>
      <c r="C26" s="1">
        <f>+VLOOKUP(A26,Codigos_mercados_mayoristas[],3,0)</f>
        <v>4</v>
      </c>
      <c r="D26" s="4">
        <v>44131</v>
      </c>
      <c r="E26" s="4" t="s">
        <v>196</v>
      </c>
      <c r="F26" s="1" t="s">
        <v>27</v>
      </c>
      <c r="G26" s="1" t="s">
        <v>55</v>
      </c>
      <c r="H26" s="1" t="s">
        <v>16</v>
      </c>
      <c r="I26" s="2">
        <v>400</v>
      </c>
      <c r="J26" s="2">
        <v>7500</v>
      </c>
      <c r="K26" s="2">
        <v>8000</v>
      </c>
      <c r="L26" s="2">
        <v>7750</v>
      </c>
      <c r="M26" s="1" t="s">
        <v>56</v>
      </c>
      <c r="N26" s="1" t="s">
        <v>45</v>
      </c>
      <c r="O26">
        <f>+VLOOKUP(Precio_diario_hortalizas[[#This Row],[Unidad de comercialización]],Codigos_kg[],2,0)</f>
        <v>18</v>
      </c>
      <c r="P26">
        <f>+Precio_diario_hortalizas[[#This Row],[Precio promedio ponderado]]/Precio_diario_hortalizas[[#This Row],[Kg o Unidades]]</f>
        <v>430.55555555555554</v>
      </c>
    </row>
    <row r="27" spans="1:16" hidden="1" x14ac:dyDescent="0.35">
      <c r="A27" s="1" t="s">
        <v>41</v>
      </c>
      <c r="B27" s="1" t="str">
        <f>+VLOOKUP(A27,Codigos_mercados_mayoristas[],2,0)</f>
        <v>Coquimbo</v>
      </c>
      <c r="C27" s="1">
        <f>+VLOOKUP(A27,Codigos_mercados_mayoristas[],3,0)</f>
        <v>4</v>
      </c>
      <c r="D27" s="4">
        <v>44131</v>
      </c>
      <c r="E27" s="4" t="s">
        <v>196</v>
      </c>
      <c r="F27" s="1" t="s">
        <v>30</v>
      </c>
      <c r="G27" s="1" t="s">
        <v>57</v>
      </c>
      <c r="H27" s="1" t="s">
        <v>19</v>
      </c>
      <c r="I27" s="2">
        <v>2000</v>
      </c>
      <c r="J27" s="2">
        <v>28000</v>
      </c>
      <c r="K27" s="2">
        <v>29000</v>
      </c>
      <c r="L27" s="2">
        <v>28500</v>
      </c>
      <c r="M27" s="1" t="s">
        <v>58</v>
      </c>
      <c r="N27" s="1" t="s">
        <v>45</v>
      </c>
      <c r="O27">
        <f>+VLOOKUP(Precio_diario_hortalizas[[#This Row],[Unidad de comercialización]],Codigos_kg[],2,0)</f>
        <v>25</v>
      </c>
      <c r="P27">
        <f>+Precio_diario_hortalizas[[#This Row],[Precio promedio ponderado]]/Precio_diario_hortalizas[[#This Row],[Kg o Unidades]]</f>
        <v>1140</v>
      </c>
    </row>
    <row r="28" spans="1:16" hidden="1" x14ac:dyDescent="0.35">
      <c r="A28" s="1" t="s">
        <v>41</v>
      </c>
      <c r="B28" s="1" t="str">
        <f>+VLOOKUP(A28,Codigos_mercados_mayoristas[],2,0)</f>
        <v>Coquimbo</v>
      </c>
      <c r="C28" s="1">
        <f>+VLOOKUP(A28,Codigos_mercados_mayoristas[],3,0)</f>
        <v>4</v>
      </c>
      <c r="D28" s="4">
        <v>44131</v>
      </c>
      <c r="E28" s="4" t="s">
        <v>196</v>
      </c>
      <c r="F28" s="1" t="s">
        <v>35</v>
      </c>
      <c r="G28" s="1" t="s">
        <v>36</v>
      </c>
      <c r="H28" s="1" t="s">
        <v>19</v>
      </c>
      <c r="I28" s="2">
        <v>2400</v>
      </c>
      <c r="J28" s="2">
        <v>13500</v>
      </c>
      <c r="K28" s="2">
        <v>14000</v>
      </c>
      <c r="L28" s="2">
        <v>13750</v>
      </c>
      <c r="M28" s="1" t="s">
        <v>59</v>
      </c>
      <c r="N28" s="1" t="s">
        <v>45</v>
      </c>
      <c r="O28">
        <f>+VLOOKUP(Precio_diario_hortalizas[[#This Row],[Unidad de comercialización]],Codigos_kg[],2,0)</f>
        <v>18</v>
      </c>
      <c r="P28">
        <f>+Precio_diario_hortalizas[[#This Row],[Precio promedio ponderado]]/Precio_diario_hortalizas[[#This Row],[Kg o Unidades]]</f>
        <v>763.88888888888891</v>
      </c>
    </row>
    <row r="29" spans="1:16" hidden="1" x14ac:dyDescent="0.35">
      <c r="A29" s="1" t="s">
        <v>41</v>
      </c>
      <c r="B29" s="1" t="str">
        <f>+VLOOKUP(A29,Codigos_mercados_mayoristas[],2,0)</f>
        <v>Coquimbo</v>
      </c>
      <c r="C29" s="1">
        <f>+VLOOKUP(A29,Codigos_mercados_mayoristas[],3,0)</f>
        <v>4</v>
      </c>
      <c r="D29" s="4">
        <v>44131</v>
      </c>
      <c r="E29" s="4" t="s">
        <v>196</v>
      </c>
      <c r="F29" s="1" t="s">
        <v>35</v>
      </c>
      <c r="G29" s="1" t="s">
        <v>36</v>
      </c>
      <c r="H29" s="1" t="s">
        <v>13</v>
      </c>
      <c r="I29" s="2">
        <v>2000</v>
      </c>
      <c r="J29" s="2">
        <v>10500</v>
      </c>
      <c r="K29" s="2">
        <v>11000</v>
      </c>
      <c r="L29" s="2">
        <v>10750</v>
      </c>
      <c r="M29" s="1" t="s">
        <v>59</v>
      </c>
      <c r="N29" s="1" t="s">
        <v>45</v>
      </c>
      <c r="O29">
        <f>+VLOOKUP(Precio_diario_hortalizas[[#This Row],[Unidad de comercialización]],Codigos_kg[],2,0)</f>
        <v>18</v>
      </c>
      <c r="P29">
        <f>+Precio_diario_hortalizas[[#This Row],[Precio promedio ponderado]]/Precio_diario_hortalizas[[#This Row],[Kg o Unidades]]</f>
        <v>597.22222222222217</v>
      </c>
    </row>
    <row r="30" spans="1:16" hidden="1" x14ac:dyDescent="0.35">
      <c r="A30" s="1" t="s">
        <v>41</v>
      </c>
      <c r="B30" s="1" t="str">
        <f>+VLOOKUP(A30,Codigos_mercados_mayoristas[],2,0)</f>
        <v>Coquimbo</v>
      </c>
      <c r="C30" s="1">
        <f>+VLOOKUP(A30,Codigos_mercados_mayoristas[],3,0)</f>
        <v>4</v>
      </c>
      <c r="D30" s="4">
        <v>44131</v>
      </c>
      <c r="E30" s="4" t="s">
        <v>196</v>
      </c>
      <c r="F30" s="1" t="s">
        <v>35</v>
      </c>
      <c r="G30" s="1" t="s">
        <v>36</v>
      </c>
      <c r="H30" s="1" t="s">
        <v>16</v>
      </c>
      <c r="I30" s="2">
        <v>1800</v>
      </c>
      <c r="J30" s="2">
        <v>7500</v>
      </c>
      <c r="K30" s="2">
        <v>8000</v>
      </c>
      <c r="L30" s="2">
        <v>7750</v>
      </c>
      <c r="M30" s="1" t="s">
        <v>59</v>
      </c>
      <c r="N30" s="1" t="s">
        <v>45</v>
      </c>
      <c r="O30">
        <f>+VLOOKUP(Precio_diario_hortalizas[[#This Row],[Unidad de comercialización]],Codigos_kg[],2,0)</f>
        <v>18</v>
      </c>
      <c r="P30">
        <f>+Precio_diario_hortalizas[[#This Row],[Precio promedio ponderado]]/Precio_diario_hortalizas[[#This Row],[Kg o Unidades]]</f>
        <v>430.55555555555554</v>
      </c>
    </row>
    <row r="31" spans="1:16" hidden="1" x14ac:dyDescent="0.35">
      <c r="A31" s="1" t="s">
        <v>60</v>
      </c>
      <c r="B31" s="1" t="str">
        <f>+VLOOKUP(A31,Codigos_mercados_mayoristas[],2,0)</f>
        <v>Valparaíso</v>
      </c>
      <c r="C31" s="1">
        <f>+VLOOKUP(A31,Codigos_mercados_mayoristas[],3,0)</f>
        <v>5</v>
      </c>
      <c r="D31" s="4">
        <v>44131</v>
      </c>
      <c r="E31" s="4" t="s">
        <v>196</v>
      </c>
      <c r="F31" s="1" t="s">
        <v>61</v>
      </c>
      <c r="G31" s="1" t="s">
        <v>12</v>
      </c>
      <c r="H31" s="1" t="s">
        <v>19</v>
      </c>
      <c r="I31" s="2">
        <v>200</v>
      </c>
      <c r="J31" s="2">
        <v>2000</v>
      </c>
      <c r="K31" s="2">
        <v>2300</v>
      </c>
      <c r="L31" s="2">
        <v>2135</v>
      </c>
      <c r="M31" s="1" t="s">
        <v>62</v>
      </c>
      <c r="N31" s="1" t="s">
        <v>63</v>
      </c>
      <c r="O31">
        <f>+VLOOKUP(Precio_diario_hortalizas[[#This Row],[Unidad de comercialización]],Codigos_kg[],2,0)</f>
        <v>6</v>
      </c>
      <c r="P31">
        <f>+Precio_diario_hortalizas[[#This Row],[Precio promedio ponderado]]/Precio_diario_hortalizas[[#This Row],[Kg o Unidades]]</f>
        <v>355.83333333333331</v>
      </c>
    </row>
    <row r="32" spans="1:16" hidden="1" x14ac:dyDescent="0.35">
      <c r="A32" s="1" t="s">
        <v>60</v>
      </c>
      <c r="B32" s="1" t="str">
        <f>+VLOOKUP(A32,Codigos_mercados_mayoristas[],2,0)</f>
        <v>Valparaíso</v>
      </c>
      <c r="C32" s="1">
        <f>+VLOOKUP(A32,Codigos_mercados_mayoristas[],3,0)</f>
        <v>5</v>
      </c>
      <c r="D32" s="4">
        <v>44131</v>
      </c>
      <c r="E32" s="4" t="s">
        <v>196</v>
      </c>
      <c r="F32" s="1" t="s">
        <v>64</v>
      </c>
      <c r="G32" s="1" t="s">
        <v>65</v>
      </c>
      <c r="H32" s="1" t="s">
        <v>19</v>
      </c>
      <c r="I32" s="2">
        <v>73</v>
      </c>
      <c r="J32" s="2">
        <v>8500</v>
      </c>
      <c r="K32" s="2">
        <v>9000</v>
      </c>
      <c r="L32" s="2">
        <v>8739.7260000000006</v>
      </c>
      <c r="M32" s="1" t="s">
        <v>37</v>
      </c>
      <c r="N32" s="1" t="s">
        <v>66</v>
      </c>
      <c r="O32">
        <f>+VLOOKUP(Precio_diario_hortalizas[[#This Row],[Unidad de comercialización]],Codigos_kg[],2,0)</f>
        <v>10</v>
      </c>
      <c r="P32">
        <f>+Precio_diario_hortalizas[[#This Row],[Precio promedio ponderado]]/Precio_diario_hortalizas[[#This Row],[Kg o Unidades]]</f>
        <v>873.97260000000006</v>
      </c>
    </row>
    <row r="33" spans="1:16" hidden="1" x14ac:dyDescent="0.35">
      <c r="A33" s="1" t="s">
        <v>60</v>
      </c>
      <c r="B33" s="1" t="str">
        <f>+VLOOKUP(A33,Codigos_mercados_mayoristas[],2,0)</f>
        <v>Valparaíso</v>
      </c>
      <c r="C33" s="1">
        <f>+VLOOKUP(A33,Codigos_mercados_mayoristas[],3,0)</f>
        <v>5</v>
      </c>
      <c r="D33" s="4">
        <v>44131</v>
      </c>
      <c r="E33" s="4" t="s">
        <v>196</v>
      </c>
      <c r="F33" s="1" t="s">
        <v>67</v>
      </c>
      <c r="G33" s="1" t="s">
        <v>12</v>
      </c>
      <c r="H33" s="1" t="s">
        <v>19</v>
      </c>
      <c r="I33" s="2">
        <v>50</v>
      </c>
      <c r="J33" s="2">
        <v>4500</v>
      </c>
      <c r="K33" s="2">
        <v>4500</v>
      </c>
      <c r="L33" s="2">
        <v>4500</v>
      </c>
      <c r="M33" s="1" t="s">
        <v>68</v>
      </c>
      <c r="N33" s="1" t="s">
        <v>63</v>
      </c>
      <c r="O33">
        <f>+VLOOKUP(Precio_diario_hortalizas[[#This Row],[Unidad de comercialización]],Codigos_kg[],2,0)</f>
        <v>6</v>
      </c>
      <c r="P33">
        <f>+Precio_diario_hortalizas[[#This Row],[Precio promedio ponderado]]/Precio_diario_hortalizas[[#This Row],[Kg o Unidades]]</f>
        <v>750</v>
      </c>
    </row>
    <row r="34" spans="1:16" hidden="1" x14ac:dyDescent="0.35">
      <c r="A34" s="1" t="s">
        <v>60</v>
      </c>
      <c r="B34" s="1" t="str">
        <f>+VLOOKUP(A34,Codigos_mercados_mayoristas[],2,0)</f>
        <v>Valparaíso</v>
      </c>
      <c r="C34" s="1">
        <f>+VLOOKUP(A34,Codigos_mercados_mayoristas[],3,0)</f>
        <v>5</v>
      </c>
      <c r="D34" s="4">
        <v>44131</v>
      </c>
      <c r="E34" s="4" t="s">
        <v>196</v>
      </c>
      <c r="F34" s="1" t="s">
        <v>46</v>
      </c>
      <c r="G34" s="1" t="s">
        <v>47</v>
      </c>
      <c r="H34" s="1" t="s">
        <v>69</v>
      </c>
      <c r="I34" s="2">
        <v>3800</v>
      </c>
      <c r="J34" s="2">
        <v>350</v>
      </c>
      <c r="K34" s="2">
        <v>350</v>
      </c>
      <c r="L34" s="2">
        <v>350</v>
      </c>
      <c r="M34" s="1" t="s">
        <v>14</v>
      </c>
      <c r="N34" s="1" t="s">
        <v>70</v>
      </c>
      <c r="O34">
        <f>+VLOOKUP(Precio_diario_hortalizas[[#This Row],[Unidad de comercialización]],Codigos_kg[],2,0)</f>
        <v>1</v>
      </c>
      <c r="P34">
        <f>+Precio_diario_hortalizas[[#This Row],[Precio promedio ponderado]]/Precio_diario_hortalizas[[#This Row],[Kg o Unidades]]</f>
        <v>350</v>
      </c>
    </row>
    <row r="35" spans="1:16" hidden="1" x14ac:dyDescent="0.35">
      <c r="A35" s="1" t="s">
        <v>60</v>
      </c>
      <c r="B35" s="1" t="str">
        <f>+VLOOKUP(A35,Codigos_mercados_mayoristas[],2,0)</f>
        <v>Valparaíso</v>
      </c>
      <c r="C35" s="1">
        <f>+VLOOKUP(A35,Codigos_mercados_mayoristas[],3,0)</f>
        <v>5</v>
      </c>
      <c r="D35" s="4">
        <v>44131</v>
      </c>
      <c r="E35" s="4" t="s">
        <v>196</v>
      </c>
      <c r="F35" s="1" t="s">
        <v>46</v>
      </c>
      <c r="G35" s="1" t="s">
        <v>47</v>
      </c>
      <c r="H35" s="1" t="s">
        <v>19</v>
      </c>
      <c r="I35" s="2">
        <v>2800</v>
      </c>
      <c r="J35" s="2">
        <v>280</v>
      </c>
      <c r="K35" s="2">
        <v>280</v>
      </c>
      <c r="L35" s="2">
        <v>280</v>
      </c>
      <c r="M35" s="1" t="s">
        <v>14</v>
      </c>
      <c r="N35" s="1" t="s">
        <v>70</v>
      </c>
      <c r="O35">
        <f>+VLOOKUP(Precio_diario_hortalizas[[#This Row],[Unidad de comercialización]],Codigos_kg[],2,0)</f>
        <v>1</v>
      </c>
      <c r="P35">
        <f>+Precio_diario_hortalizas[[#This Row],[Precio promedio ponderado]]/Precio_diario_hortalizas[[#This Row],[Kg o Unidades]]</f>
        <v>280</v>
      </c>
    </row>
    <row r="36" spans="1:16" hidden="1" x14ac:dyDescent="0.35">
      <c r="A36" s="1" t="s">
        <v>60</v>
      </c>
      <c r="B36" s="1" t="str">
        <f>+VLOOKUP(A36,Codigos_mercados_mayoristas[],2,0)</f>
        <v>Valparaíso</v>
      </c>
      <c r="C36" s="1">
        <f>+VLOOKUP(A36,Codigos_mercados_mayoristas[],3,0)</f>
        <v>5</v>
      </c>
      <c r="D36" s="4">
        <v>44131</v>
      </c>
      <c r="E36" s="4" t="s">
        <v>196</v>
      </c>
      <c r="F36" s="1" t="s">
        <v>71</v>
      </c>
      <c r="G36" s="1" t="s">
        <v>43</v>
      </c>
      <c r="H36" s="1" t="s">
        <v>19</v>
      </c>
      <c r="I36" s="2">
        <v>110</v>
      </c>
      <c r="J36" s="2">
        <v>9000</v>
      </c>
      <c r="K36" s="2">
        <v>9000</v>
      </c>
      <c r="L36" s="2">
        <v>9000</v>
      </c>
      <c r="M36" s="1" t="s">
        <v>68</v>
      </c>
      <c r="N36" s="1" t="s">
        <v>72</v>
      </c>
      <c r="O36">
        <f>+VLOOKUP(Precio_diario_hortalizas[[#This Row],[Unidad de comercialización]],Codigos_kg[],2,0)</f>
        <v>6</v>
      </c>
      <c r="P36">
        <f>+Precio_diario_hortalizas[[#This Row],[Precio promedio ponderado]]/Precio_diario_hortalizas[[#This Row],[Kg o Unidades]]</f>
        <v>1500</v>
      </c>
    </row>
    <row r="37" spans="1:16" hidden="1" x14ac:dyDescent="0.35">
      <c r="A37" s="1" t="s">
        <v>60</v>
      </c>
      <c r="B37" s="1" t="str">
        <f>+VLOOKUP(A37,Codigos_mercados_mayoristas[],2,0)</f>
        <v>Valparaíso</v>
      </c>
      <c r="C37" s="1">
        <f>+VLOOKUP(A37,Codigos_mercados_mayoristas[],3,0)</f>
        <v>5</v>
      </c>
      <c r="D37" s="4">
        <v>44131</v>
      </c>
      <c r="E37" s="4" t="s">
        <v>196</v>
      </c>
      <c r="F37" s="1" t="s">
        <v>71</v>
      </c>
      <c r="G37" s="1" t="s">
        <v>43</v>
      </c>
      <c r="H37" s="1" t="s">
        <v>13</v>
      </c>
      <c r="I37" s="2">
        <v>80</v>
      </c>
      <c r="J37" s="2">
        <v>6000</v>
      </c>
      <c r="K37" s="2">
        <v>6000</v>
      </c>
      <c r="L37" s="2">
        <v>6000</v>
      </c>
      <c r="M37" s="1" t="s">
        <v>68</v>
      </c>
      <c r="N37" s="1" t="s">
        <v>72</v>
      </c>
      <c r="O37">
        <f>+VLOOKUP(Precio_diario_hortalizas[[#This Row],[Unidad de comercialización]],Codigos_kg[],2,0)</f>
        <v>6</v>
      </c>
      <c r="P37">
        <f>+Precio_diario_hortalizas[[#This Row],[Precio promedio ponderado]]/Precio_diario_hortalizas[[#This Row],[Kg o Unidades]]</f>
        <v>1000</v>
      </c>
    </row>
    <row r="38" spans="1:16" hidden="1" x14ac:dyDescent="0.35">
      <c r="A38" s="1" t="s">
        <v>60</v>
      </c>
      <c r="B38" s="1" t="str">
        <f>+VLOOKUP(A38,Codigos_mercados_mayoristas[],2,0)</f>
        <v>Valparaíso</v>
      </c>
      <c r="C38" s="1">
        <f>+VLOOKUP(A38,Codigos_mercados_mayoristas[],3,0)</f>
        <v>5</v>
      </c>
      <c r="D38" s="4">
        <v>44131</v>
      </c>
      <c r="E38" s="4" t="s">
        <v>196</v>
      </c>
      <c r="F38" s="1" t="s">
        <v>73</v>
      </c>
      <c r="G38" s="1" t="s">
        <v>12</v>
      </c>
      <c r="H38" s="1" t="s">
        <v>19</v>
      </c>
      <c r="I38" s="2">
        <v>1200</v>
      </c>
      <c r="J38" s="2">
        <v>400</v>
      </c>
      <c r="K38" s="2">
        <v>400</v>
      </c>
      <c r="L38" s="2">
        <v>400</v>
      </c>
      <c r="M38" s="1" t="s">
        <v>74</v>
      </c>
      <c r="N38" s="1" t="s">
        <v>63</v>
      </c>
      <c r="O38">
        <f>+VLOOKUP(Precio_diario_hortalizas[[#This Row],[Unidad de comercialización]],Codigos_kg[],2,0)</f>
        <v>4</v>
      </c>
      <c r="P38">
        <f>+Precio_diario_hortalizas[[#This Row],[Precio promedio ponderado]]/Precio_diario_hortalizas[[#This Row],[Kg o Unidades]]</f>
        <v>100</v>
      </c>
    </row>
    <row r="39" spans="1:16" hidden="1" x14ac:dyDescent="0.35">
      <c r="A39" s="1" t="s">
        <v>60</v>
      </c>
      <c r="B39" s="1" t="str">
        <f>+VLOOKUP(A39,Codigos_mercados_mayoristas[],2,0)</f>
        <v>Valparaíso</v>
      </c>
      <c r="C39" s="1">
        <f>+VLOOKUP(A39,Codigos_mercados_mayoristas[],3,0)</f>
        <v>5</v>
      </c>
      <c r="D39" s="4">
        <v>44131</v>
      </c>
      <c r="E39" s="4" t="s">
        <v>196</v>
      </c>
      <c r="F39" s="1" t="s">
        <v>73</v>
      </c>
      <c r="G39" s="1" t="s">
        <v>12</v>
      </c>
      <c r="H39" s="1" t="s">
        <v>13</v>
      </c>
      <c r="I39" s="2">
        <v>1300</v>
      </c>
      <c r="J39" s="2">
        <v>300</v>
      </c>
      <c r="K39" s="2">
        <v>300</v>
      </c>
      <c r="L39" s="2">
        <v>300</v>
      </c>
      <c r="M39" s="1" t="s">
        <v>74</v>
      </c>
      <c r="N39" s="1" t="s">
        <v>63</v>
      </c>
      <c r="O39">
        <f>+VLOOKUP(Precio_diario_hortalizas[[#This Row],[Unidad de comercialización]],Codigos_kg[],2,0)</f>
        <v>4</v>
      </c>
      <c r="P39">
        <f>+Precio_diario_hortalizas[[#This Row],[Precio promedio ponderado]]/Precio_diario_hortalizas[[#This Row],[Kg o Unidades]]</f>
        <v>75</v>
      </c>
    </row>
    <row r="40" spans="1:16" hidden="1" x14ac:dyDescent="0.35">
      <c r="A40" s="1" t="s">
        <v>60</v>
      </c>
      <c r="B40" s="1" t="str">
        <f>+VLOOKUP(A40,Codigos_mercados_mayoristas[],2,0)</f>
        <v>Valparaíso</v>
      </c>
      <c r="C40" s="1">
        <f>+VLOOKUP(A40,Codigos_mercados_mayoristas[],3,0)</f>
        <v>5</v>
      </c>
      <c r="D40" s="4">
        <v>44131</v>
      </c>
      <c r="E40" s="4" t="s">
        <v>196</v>
      </c>
      <c r="F40" s="1" t="s">
        <v>11</v>
      </c>
      <c r="G40" s="1" t="s">
        <v>12</v>
      </c>
      <c r="H40" s="1" t="s">
        <v>19</v>
      </c>
      <c r="I40" s="2">
        <v>1300</v>
      </c>
      <c r="J40" s="2">
        <v>600</v>
      </c>
      <c r="K40" s="2">
        <v>600</v>
      </c>
      <c r="L40" s="2">
        <v>600</v>
      </c>
      <c r="M40" s="1" t="s">
        <v>14</v>
      </c>
      <c r="N40" s="1" t="s">
        <v>63</v>
      </c>
      <c r="O40">
        <f>+VLOOKUP(Precio_diario_hortalizas[[#This Row],[Unidad de comercialización]],Codigos_kg[],2,0)</f>
        <v>1</v>
      </c>
      <c r="P40">
        <f>+Precio_diario_hortalizas[[#This Row],[Precio promedio ponderado]]/Precio_diario_hortalizas[[#This Row],[Kg o Unidades]]</f>
        <v>600</v>
      </c>
    </row>
    <row r="41" spans="1:16" hidden="1" x14ac:dyDescent="0.35">
      <c r="A41" s="1" t="s">
        <v>60</v>
      </c>
      <c r="B41" s="1" t="str">
        <f>+VLOOKUP(A41,Codigos_mercados_mayoristas[],2,0)</f>
        <v>Valparaíso</v>
      </c>
      <c r="C41" s="1">
        <f>+VLOOKUP(A41,Codigos_mercados_mayoristas[],3,0)</f>
        <v>5</v>
      </c>
      <c r="D41" s="4">
        <v>44131</v>
      </c>
      <c r="E41" s="4" t="s">
        <v>196</v>
      </c>
      <c r="F41" s="1" t="s">
        <v>11</v>
      </c>
      <c r="G41" s="1" t="s">
        <v>12</v>
      </c>
      <c r="H41" s="1" t="s">
        <v>13</v>
      </c>
      <c r="I41" s="2">
        <v>1100</v>
      </c>
      <c r="J41" s="2">
        <v>500</v>
      </c>
      <c r="K41" s="2">
        <v>500</v>
      </c>
      <c r="L41" s="2">
        <v>500</v>
      </c>
      <c r="M41" s="1" t="s">
        <v>14</v>
      </c>
      <c r="N41" s="1" t="s">
        <v>63</v>
      </c>
      <c r="O41">
        <f>+VLOOKUP(Precio_diario_hortalizas[[#This Row],[Unidad de comercialización]],Codigos_kg[],2,0)</f>
        <v>1</v>
      </c>
      <c r="P41">
        <f>+Precio_diario_hortalizas[[#This Row],[Precio promedio ponderado]]/Precio_diario_hortalizas[[#This Row],[Kg o Unidades]]</f>
        <v>500</v>
      </c>
    </row>
    <row r="42" spans="1:16" hidden="1" x14ac:dyDescent="0.35">
      <c r="A42" s="1" t="s">
        <v>60</v>
      </c>
      <c r="B42" s="1" t="str">
        <f>+VLOOKUP(A42,Codigos_mercados_mayoristas[],2,0)</f>
        <v>Valparaíso</v>
      </c>
      <c r="C42" s="1">
        <f>+VLOOKUP(A42,Codigos_mercados_mayoristas[],3,0)</f>
        <v>5</v>
      </c>
      <c r="D42" s="4">
        <v>44131</v>
      </c>
      <c r="E42" s="4" t="s">
        <v>196</v>
      </c>
      <c r="F42" s="1" t="s">
        <v>75</v>
      </c>
      <c r="G42" s="1" t="s">
        <v>12</v>
      </c>
      <c r="H42" s="1" t="s">
        <v>76</v>
      </c>
      <c r="I42" s="2">
        <v>105</v>
      </c>
      <c r="J42" s="2">
        <v>13000</v>
      </c>
      <c r="K42" s="2">
        <v>13500</v>
      </c>
      <c r="L42" s="2">
        <v>13261.905000000001</v>
      </c>
      <c r="M42" s="1" t="s">
        <v>77</v>
      </c>
      <c r="N42" s="1" t="s">
        <v>63</v>
      </c>
      <c r="O42">
        <f>+VLOOKUP(Precio_diario_hortalizas[[#This Row],[Unidad de comercialización]],Codigos_kg[],2,0)</f>
        <v>20</v>
      </c>
      <c r="P42">
        <f>+Precio_diario_hortalizas[[#This Row],[Precio promedio ponderado]]/Precio_diario_hortalizas[[#This Row],[Kg o Unidades]]</f>
        <v>663.09525000000008</v>
      </c>
    </row>
    <row r="43" spans="1:16" hidden="1" x14ac:dyDescent="0.35">
      <c r="A43" s="1" t="s">
        <v>60</v>
      </c>
      <c r="B43" s="1" t="str">
        <f>+VLOOKUP(A43,Codigos_mercados_mayoristas[],2,0)</f>
        <v>Valparaíso</v>
      </c>
      <c r="C43" s="1">
        <f>+VLOOKUP(A43,Codigos_mercados_mayoristas[],3,0)</f>
        <v>5</v>
      </c>
      <c r="D43" s="4">
        <v>44131</v>
      </c>
      <c r="E43" s="4" t="s">
        <v>196</v>
      </c>
      <c r="F43" s="1" t="s">
        <v>78</v>
      </c>
      <c r="G43" s="1" t="s">
        <v>12</v>
      </c>
      <c r="H43" s="1" t="s">
        <v>19</v>
      </c>
      <c r="I43" s="2">
        <v>120</v>
      </c>
      <c r="J43" s="2">
        <v>3000</v>
      </c>
      <c r="K43" s="2">
        <v>3000</v>
      </c>
      <c r="L43" s="2">
        <v>3000</v>
      </c>
      <c r="M43" s="1" t="s">
        <v>79</v>
      </c>
      <c r="N43" s="1" t="s">
        <v>63</v>
      </c>
      <c r="O43">
        <f>+VLOOKUP(Precio_diario_hortalizas[[#This Row],[Unidad de comercialización]],Codigos_kg[],2,0)</f>
        <v>36</v>
      </c>
      <c r="P43">
        <f>+Precio_diario_hortalizas[[#This Row],[Precio promedio ponderado]]/Precio_diario_hortalizas[[#This Row],[Kg o Unidades]]</f>
        <v>83.333333333333329</v>
      </c>
    </row>
    <row r="44" spans="1:16" hidden="1" x14ac:dyDescent="0.35">
      <c r="A44" s="1" t="s">
        <v>60</v>
      </c>
      <c r="B44" s="1" t="str">
        <f>+VLOOKUP(A44,Codigos_mercados_mayoristas[],2,0)</f>
        <v>Valparaíso</v>
      </c>
      <c r="C44" s="1">
        <f>+VLOOKUP(A44,Codigos_mercados_mayoristas[],3,0)</f>
        <v>5</v>
      </c>
      <c r="D44" s="4">
        <v>44131</v>
      </c>
      <c r="E44" s="4" t="s">
        <v>196</v>
      </c>
      <c r="F44" s="1" t="s">
        <v>17</v>
      </c>
      <c r="G44" s="1" t="s">
        <v>50</v>
      </c>
      <c r="H44" s="1" t="s">
        <v>19</v>
      </c>
      <c r="I44" s="2">
        <v>38</v>
      </c>
      <c r="J44" s="2">
        <v>38000</v>
      </c>
      <c r="K44" s="2">
        <v>38000</v>
      </c>
      <c r="L44" s="2">
        <v>38000</v>
      </c>
      <c r="M44" s="1" t="s">
        <v>51</v>
      </c>
      <c r="N44" s="1" t="s">
        <v>15</v>
      </c>
      <c r="O44">
        <f>+VLOOKUP(Precio_diario_hortalizas[[#This Row],[Unidad de comercialización]],Codigos_kg[],2,0)</f>
        <v>70</v>
      </c>
      <c r="P44">
        <f>+Precio_diario_hortalizas[[#This Row],[Precio promedio ponderado]]/Precio_diario_hortalizas[[#This Row],[Kg o Unidades]]</f>
        <v>542.85714285714289</v>
      </c>
    </row>
    <row r="45" spans="1:16" hidden="1" x14ac:dyDescent="0.35">
      <c r="A45" s="1" t="s">
        <v>60</v>
      </c>
      <c r="B45" s="1" t="str">
        <f>+VLOOKUP(A45,Codigos_mercados_mayoristas[],2,0)</f>
        <v>Valparaíso</v>
      </c>
      <c r="C45" s="1">
        <f>+VLOOKUP(A45,Codigos_mercados_mayoristas[],3,0)</f>
        <v>5</v>
      </c>
      <c r="D45" s="4">
        <v>44131</v>
      </c>
      <c r="E45" s="4" t="s">
        <v>196</v>
      </c>
      <c r="F45" s="1" t="s">
        <v>80</v>
      </c>
      <c r="G45" s="1" t="s">
        <v>12</v>
      </c>
      <c r="H45" s="1" t="s">
        <v>19</v>
      </c>
      <c r="I45" s="2">
        <v>140</v>
      </c>
      <c r="J45" s="2">
        <v>1500</v>
      </c>
      <c r="K45" s="2">
        <v>1500</v>
      </c>
      <c r="L45" s="2">
        <v>1500</v>
      </c>
      <c r="M45" s="1" t="s">
        <v>81</v>
      </c>
      <c r="N45" s="1" t="s">
        <v>63</v>
      </c>
      <c r="O45">
        <f>+VLOOKUP(Precio_diario_hortalizas[[#This Row],[Unidad de comercialización]],Codigos_kg[],2,0)</f>
        <v>3</v>
      </c>
      <c r="P45">
        <f>+Precio_diario_hortalizas[[#This Row],[Precio promedio ponderado]]/Precio_diario_hortalizas[[#This Row],[Kg o Unidades]]</f>
        <v>500</v>
      </c>
    </row>
    <row r="46" spans="1:16" hidden="1" x14ac:dyDescent="0.35">
      <c r="A46" s="1" t="s">
        <v>60</v>
      </c>
      <c r="B46" s="1" t="str">
        <f>+VLOOKUP(A46,Codigos_mercados_mayoristas[],2,0)</f>
        <v>Valparaíso</v>
      </c>
      <c r="C46" s="1">
        <f>+VLOOKUP(A46,Codigos_mercados_mayoristas[],3,0)</f>
        <v>5</v>
      </c>
      <c r="D46" s="4">
        <v>44131</v>
      </c>
      <c r="E46" s="4" t="s">
        <v>196</v>
      </c>
      <c r="F46" s="1" t="s">
        <v>82</v>
      </c>
      <c r="G46" s="1" t="s">
        <v>12</v>
      </c>
      <c r="H46" s="1" t="s">
        <v>19</v>
      </c>
      <c r="I46" s="2">
        <v>190</v>
      </c>
      <c r="J46" s="2">
        <v>2000</v>
      </c>
      <c r="K46" s="2">
        <v>2300</v>
      </c>
      <c r="L46" s="2">
        <v>2126.3159999999998</v>
      </c>
      <c r="M46" s="1" t="s">
        <v>83</v>
      </c>
      <c r="N46" s="1" t="s">
        <v>63</v>
      </c>
      <c r="O46">
        <f>+VLOOKUP(Precio_diario_hortalizas[[#This Row],[Unidad de comercialización]],Codigos_kg[],2,0)</f>
        <v>3</v>
      </c>
      <c r="P46">
        <f>+Precio_diario_hortalizas[[#This Row],[Precio promedio ponderado]]/Precio_diario_hortalizas[[#This Row],[Kg o Unidades]]</f>
        <v>708.77199999999993</v>
      </c>
    </row>
    <row r="47" spans="1:16" hidden="1" x14ac:dyDescent="0.35">
      <c r="A47" s="1" t="s">
        <v>60</v>
      </c>
      <c r="B47" s="1" t="str">
        <f>+VLOOKUP(A47,Codigos_mercados_mayoristas[],2,0)</f>
        <v>Valparaíso</v>
      </c>
      <c r="C47" s="1">
        <f>+VLOOKUP(A47,Codigos_mercados_mayoristas[],3,0)</f>
        <v>5</v>
      </c>
      <c r="D47" s="4">
        <v>44131</v>
      </c>
      <c r="E47" s="4" t="s">
        <v>196</v>
      </c>
      <c r="F47" s="1" t="s">
        <v>84</v>
      </c>
      <c r="G47" s="1" t="s">
        <v>12</v>
      </c>
      <c r="H47" s="1" t="s">
        <v>19</v>
      </c>
      <c r="I47" s="2">
        <v>1750</v>
      </c>
      <c r="J47" s="2">
        <v>600</v>
      </c>
      <c r="K47" s="2">
        <v>700</v>
      </c>
      <c r="L47" s="2">
        <v>651.42899999999997</v>
      </c>
      <c r="M47" s="1" t="s">
        <v>14</v>
      </c>
      <c r="N47" s="1" t="s">
        <v>63</v>
      </c>
      <c r="O47">
        <f>+VLOOKUP(Precio_diario_hortalizas[[#This Row],[Unidad de comercialización]],Codigos_kg[],2,0)</f>
        <v>1</v>
      </c>
      <c r="P47">
        <f>+Precio_diario_hortalizas[[#This Row],[Precio promedio ponderado]]/Precio_diario_hortalizas[[#This Row],[Kg o Unidades]]</f>
        <v>651.42899999999997</v>
      </c>
    </row>
    <row r="48" spans="1:16" hidden="1" x14ac:dyDescent="0.35">
      <c r="A48" s="1" t="s">
        <v>60</v>
      </c>
      <c r="B48" s="1" t="str">
        <f>+VLOOKUP(A48,Codigos_mercados_mayoristas[],2,0)</f>
        <v>Valparaíso</v>
      </c>
      <c r="C48" s="1">
        <f>+VLOOKUP(A48,Codigos_mercados_mayoristas[],3,0)</f>
        <v>5</v>
      </c>
      <c r="D48" s="4">
        <v>44131</v>
      </c>
      <c r="E48" s="4" t="s">
        <v>196</v>
      </c>
      <c r="F48" s="1" t="s">
        <v>84</v>
      </c>
      <c r="G48" s="1" t="s">
        <v>12</v>
      </c>
      <c r="H48" s="1" t="s">
        <v>13</v>
      </c>
      <c r="I48" s="2">
        <v>600</v>
      </c>
      <c r="J48" s="2">
        <v>500</v>
      </c>
      <c r="K48" s="2">
        <v>500</v>
      </c>
      <c r="L48" s="2">
        <v>500</v>
      </c>
      <c r="M48" s="1" t="s">
        <v>14</v>
      </c>
      <c r="N48" s="1" t="s">
        <v>63</v>
      </c>
      <c r="O48">
        <f>+VLOOKUP(Precio_diario_hortalizas[[#This Row],[Unidad de comercialización]],Codigos_kg[],2,0)</f>
        <v>1</v>
      </c>
      <c r="P48">
        <f>+Precio_diario_hortalizas[[#This Row],[Precio promedio ponderado]]/Precio_diario_hortalizas[[#This Row],[Kg o Unidades]]</f>
        <v>500</v>
      </c>
    </row>
    <row r="49" spans="1:16" hidden="1" x14ac:dyDescent="0.35">
      <c r="A49" s="1" t="s">
        <v>60</v>
      </c>
      <c r="B49" s="1" t="str">
        <f>+VLOOKUP(A49,Codigos_mercados_mayoristas[],2,0)</f>
        <v>Valparaíso</v>
      </c>
      <c r="C49" s="1">
        <f>+VLOOKUP(A49,Codigos_mercados_mayoristas[],3,0)</f>
        <v>5</v>
      </c>
      <c r="D49" s="4">
        <v>44131</v>
      </c>
      <c r="E49" s="4" t="s">
        <v>196</v>
      </c>
      <c r="F49" s="1" t="s">
        <v>21</v>
      </c>
      <c r="G49" s="1" t="s">
        <v>12</v>
      </c>
      <c r="H49" s="1" t="s">
        <v>19</v>
      </c>
      <c r="I49" s="2">
        <v>135</v>
      </c>
      <c r="J49" s="2">
        <v>2500</v>
      </c>
      <c r="K49" s="2">
        <v>2800</v>
      </c>
      <c r="L49" s="2">
        <v>2677.7779999999998</v>
      </c>
      <c r="M49" s="1" t="s">
        <v>83</v>
      </c>
      <c r="N49" s="1" t="s">
        <v>63</v>
      </c>
      <c r="O49">
        <f>+VLOOKUP(Precio_diario_hortalizas[[#This Row],[Unidad de comercialización]],Codigos_kg[],2,0)</f>
        <v>3</v>
      </c>
      <c r="P49">
        <f>+Precio_diario_hortalizas[[#This Row],[Precio promedio ponderado]]/Precio_diario_hortalizas[[#This Row],[Kg o Unidades]]</f>
        <v>892.59266666666656</v>
      </c>
    </row>
    <row r="50" spans="1:16" hidden="1" x14ac:dyDescent="0.35">
      <c r="A50" s="1" t="s">
        <v>60</v>
      </c>
      <c r="B50" s="1" t="str">
        <f>+VLOOKUP(A50,Codigos_mercados_mayoristas[],2,0)</f>
        <v>Valparaíso</v>
      </c>
      <c r="C50" s="1">
        <f>+VLOOKUP(A50,Codigos_mercados_mayoristas[],3,0)</f>
        <v>5</v>
      </c>
      <c r="D50" s="4">
        <v>44131</v>
      </c>
      <c r="E50" s="4" t="s">
        <v>196</v>
      </c>
      <c r="F50" s="1" t="s">
        <v>85</v>
      </c>
      <c r="G50" s="1" t="s">
        <v>86</v>
      </c>
      <c r="H50" s="1" t="s">
        <v>19</v>
      </c>
      <c r="I50" s="2">
        <v>500</v>
      </c>
      <c r="J50" s="2">
        <v>1500</v>
      </c>
      <c r="K50" s="2">
        <v>1500</v>
      </c>
      <c r="L50" s="2">
        <v>1500</v>
      </c>
      <c r="M50" s="1" t="s">
        <v>31</v>
      </c>
      <c r="N50" s="1" t="s">
        <v>63</v>
      </c>
      <c r="O50">
        <f>+VLOOKUP(Precio_diario_hortalizas[[#This Row],[Unidad de comercialización]],Codigos_kg[],2,0)</f>
        <v>1</v>
      </c>
      <c r="P50">
        <f>+Precio_diario_hortalizas[[#This Row],[Precio promedio ponderado]]/Precio_diario_hortalizas[[#This Row],[Kg o Unidades]]</f>
        <v>1500</v>
      </c>
    </row>
    <row r="51" spans="1:16" hidden="1" x14ac:dyDescent="0.35">
      <c r="A51" s="1" t="s">
        <v>60</v>
      </c>
      <c r="B51" s="1" t="str">
        <f>+VLOOKUP(A51,Codigos_mercados_mayoristas[],2,0)</f>
        <v>Valparaíso</v>
      </c>
      <c r="C51" s="1">
        <f>+VLOOKUP(A51,Codigos_mercados_mayoristas[],3,0)</f>
        <v>5</v>
      </c>
      <c r="D51" s="4">
        <v>44131</v>
      </c>
      <c r="E51" s="4" t="s">
        <v>196</v>
      </c>
      <c r="F51" s="1" t="s">
        <v>85</v>
      </c>
      <c r="G51" s="1" t="s">
        <v>86</v>
      </c>
      <c r="H51" s="1" t="s">
        <v>13</v>
      </c>
      <c r="I51" s="2">
        <v>450</v>
      </c>
      <c r="J51" s="2">
        <v>1200</v>
      </c>
      <c r="K51" s="2">
        <v>1200</v>
      </c>
      <c r="L51" s="2">
        <v>1200</v>
      </c>
      <c r="M51" s="1" t="s">
        <v>31</v>
      </c>
      <c r="N51" s="1" t="s">
        <v>63</v>
      </c>
      <c r="O51">
        <f>+VLOOKUP(Precio_diario_hortalizas[[#This Row],[Unidad de comercialización]],Codigos_kg[],2,0)</f>
        <v>1</v>
      </c>
      <c r="P51">
        <f>+Precio_diario_hortalizas[[#This Row],[Precio promedio ponderado]]/Precio_diario_hortalizas[[#This Row],[Kg o Unidades]]</f>
        <v>1200</v>
      </c>
    </row>
    <row r="52" spans="1:16" hidden="1" x14ac:dyDescent="0.35">
      <c r="A52" s="1" t="s">
        <v>60</v>
      </c>
      <c r="B52" s="1" t="str">
        <f>+VLOOKUP(A52,Codigos_mercados_mayoristas[],2,0)</f>
        <v>Valparaíso</v>
      </c>
      <c r="C52" s="1">
        <f>+VLOOKUP(A52,Codigos_mercados_mayoristas[],3,0)</f>
        <v>5</v>
      </c>
      <c r="D52" s="4">
        <v>44131</v>
      </c>
      <c r="E52" s="4" t="s">
        <v>196</v>
      </c>
      <c r="F52" s="1" t="s">
        <v>23</v>
      </c>
      <c r="G52" s="1" t="s">
        <v>87</v>
      </c>
      <c r="H52" s="1" t="s">
        <v>19</v>
      </c>
      <c r="I52" s="2">
        <v>115</v>
      </c>
      <c r="J52" s="2">
        <v>4000</v>
      </c>
      <c r="K52" s="2">
        <v>4500</v>
      </c>
      <c r="L52" s="2">
        <v>4239.13</v>
      </c>
      <c r="M52" s="1" t="s">
        <v>88</v>
      </c>
      <c r="N52" s="1" t="s">
        <v>63</v>
      </c>
      <c r="O52">
        <f>+VLOOKUP(Precio_diario_hortalizas[[#This Row],[Unidad de comercialización]],Codigos_kg[],2,0)</f>
        <v>10</v>
      </c>
      <c r="P52">
        <f>+Precio_diario_hortalizas[[#This Row],[Precio promedio ponderado]]/Precio_diario_hortalizas[[#This Row],[Kg o Unidades]]</f>
        <v>423.91300000000001</v>
      </c>
    </row>
    <row r="53" spans="1:16" hidden="1" x14ac:dyDescent="0.35">
      <c r="A53" s="1" t="s">
        <v>60</v>
      </c>
      <c r="B53" s="1" t="str">
        <f>+VLOOKUP(A53,Codigos_mercados_mayoristas[],2,0)</f>
        <v>Valparaíso</v>
      </c>
      <c r="C53" s="1">
        <f>+VLOOKUP(A53,Codigos_mercados_mayoristas[],3,0)</f>
        <v>5</v>
      </c>
      <c r="D53" s="4">
        <v>44131</v>
      </c>
      <c r="E53" s="4" t="s">
        <v>196</v>
      </c>
      <c r="F53" s="1" t="s">
        <v>23</v>
      </c>
      <c r="G53" s="1" t="s">
        <v>24</v>
      </c>
      <c r="H53" s="1" t="s">
        <v>19</v>
      </c>
      <c r="I53" s="2">
        <v>115</v>
      </c>
      <c r="J53" s="2">
        <v>5500</v>
      </c>
      <c r="K53" s="2">
        <v>6000</v>
      </c>
      <c r="L53" s="2">
        <v>5760.87</v>
      </c>
      <c r="M53" s="1" t="s">
        <v>89</v>
      </c>
      <c r="N53" s="1" t="s">
        <v>63</v>
      </c>
      <c r="O53">
        <f>+VLOOKUP(Precio_diario_hortalizas[[#This Row],[Unidad de comercialización]],Codigos_kg[],2,0)</f>
        <v>15</v>
      </c>
      <c r="P53">
        <f>+Precio_diario_hortalizas[[#This Row],[Precio promedio ponderado]]/Precio_diario_hortalizas[[#This Row],[Kg o Unidades]]</f>
        <v>384.05799999999999</v>
      </c>
    </row>
    <row r="54" spans="1:16" hidden="1" x14ac:dyDescent="0.35">
      <c r="A54" s="1" t="s">
        <v>60</v>
      </c>
      <c r="B54" s="1" t="str">
        <f>+VLOOKUP(A54,Codigos_mercados_mayoristas[],2,0)</f>
        <v>Valparaíso</v>
      </c>
      <c r="C54" s="1">
        <f>+VLOOKUP(A54,Codigos_mercados_mayoristas[],3,0)</f>
        <v>5</v>
      </c>
      <c r="D54" s="4">
        <v>44131</v>
      </c>
      <c r="E54" s="4" t="s">
        <v>196</v>
      </c>
      <c r="F54" s="1" t="s">
        <v>23</v>
      </c>
      <c r="G54" s="1" t="s">
        <v>90</v>
      </c>
      <c r="H54" s="1" t="s">
        <v>19</v>
      </c>
      <c r="I54" s="2">
        <v>60</v>
      </c>
      <c r="J54" s="2">
        <v>5500</v>
      </c>
      <c r="K54" s="2">
        <v>5500</v>
      </c>
      <c r="L54" s="2">
        <v>5500</v>
      </c>
      <c r="M54" s="1" t="s">
        <v>26</v>
      </c>
      <c r="N54" s="1" t="s">
        <v>63</v>
      </c>
      <c r="O54">
        <f>+VLOOKUP(Precio_diario_hortalizas[[#This Row],[Unidad de comercialización]],Codigos_kg[],2,0)</f>
        <v>18</v>
      </c>
      <c r="P54">
        <f>+Precio_diario_hortalizas[[#This Row],[Precio promedio ponderado]]/Precio_diario_hortalizas[[#This Row],[Kg o Unidades]]</f>
        <v>305.55555555555554</v>
      </c>
    </row>
    <row r="55" spans="1:16" hidden="1" x14ac:dyDescent="0.35">
      <c r="A55" s="1" t="s">
        <v>60</v>
      </c>
      <c r="B55" s="1" t="str">
        <f>+VLOOKUP(A55,Codigos_mercados_mayoristas[],2,0)</f>
        <v>Valparaíso</v>
      </c>
      <c r="C55" s="1">
        <f>+VLOOKUP(A55,Codigos_mercados_mayoristas[],3,0)</f>
        <v>5</v>
      </c>
      <c r="D55" s="4">
        <v>44131</v>
      </c>
      <c r="E55" s="4" t="s">
        <v>196</v>
      </c>
      <c r="F55" s="1" t="s">
        <v>23</v>
      </c>
      <c r="G55" s="1" t="s">
        <v>91</v>
      </c>
      <c r="H55" s="1" t="s">
        <v>19</v>
      </c>
      <c r="I55" s="2">
        <v>68</v>
      </c>
      <c r="J55" s="2">
        <v>5500</v>
      </c>
      <c r="K55" s="2">
        <v>5500</v>
      </c>
      <c r="L55" s="2">
        <v>5500</v>
      </c>
      <c r="M55" s="1" t="s">
        <v>26</v>
      </c>
      <c r="N55" s="1" t="s">
        <v>63</v>
      </c>
      <c r="O55">
        <f>+VLOOKUP(Precio_diario_hortalizas[[#This Row],[Unidad de comercialización]],Codigos_kg[],2,0)</f>
        <v>18</v>
      </c>
      <c r="P55">
        <f>+Precio_diario_hortalizas[[#This Row],[Precio promedio ponderado]]/Precio_diario_hortalizas[[#This Row],[Kg o Unidades]]</f>
        <v>305.55555555555554</v>
      </c>
    </row>
    <row r="56" spans="1:16" hidden="1" x14ac:dyDescent="0.35">
      <c r="A56" s="1" t="s">
        <v>60</v>
      </c>
      <c r="B56" s="1" t="str">
        <f>+VLOOKUP(A56,Codigos_mercados_mayoristas[],2,0)</f>
        <v>Valparaíso</v>
      </c>
      <c r="C56" s="1">
        <f>+VLOOKUP(A56,Codigos_mercados_mayoristas[],3,0)</f>
        <v>5</v>
      </c>
      <c r="D56" s="4">
        <v>44131</v>
      </c>
      <c r="E56" s="4" t="s">
        <v>196</v>
      </c>
      <c r="F56" s="1" t="s">
        <v>23</v>
      </c>
      <c r="G56" s="1" t="s">
        <v>92</v>
      </c>
      <c r="H56" s="1" t="s">
        <v>19</v>
      </c>
      <c r="I56" s="2">
        <v>60</v>
      </c>
      <c r="J56" s="2">
        <v>4000</v>
      </c>
      <c r="K56" s="2">
        <v>4000</v>
      </c>
      <c r="L56" s="2">
        <v>4000</v>
      </c>
      <c r="M56" s="1" t="s">
        <v>93</v>
      </c>
      <c r="N56" s="1" t="s">
        <v>63</v>
      </c>
      <c r="O56">
        <f>+VLOOKUP(Precio_diario_hortalizas[[#This Row],[Unidad de comercialización]],Codigos_kg[],2,0)</f>
        <v>20</v>
      </c>
      <c r="P56">
        <f>+Precio_diario_hortalizas[[#This Row],[Precio promedio ponderado]]/Precio_diario_hortalizas[[#This Row],[Kg o Unidades]]</f>
        <v>200</v>
      </c>
    </row>
    <row r="57" spans="1:16" hidden="1" x14ac:dyDescent="0.35">
      <c r="A57" s="1" t="s">
        <v>60</v>
      </c>
      <c r="B57" s="1" t="str">
        <f>+VLOOKUP(A57,Codigos_mercados_mayoristas[],2,0)</f>
        <v>Valparaíso</v>
      </c>
      <c r="C57" s="1">
        <f>+VLOOKUP(A57,Codigos_mercados_mayoristas[],3,0)</f>
        <v>5</v>
      </c>
      <c r="D57" s="4">
        <v>44131</v>
      </c>
      <c r="E57" s="4" t="s">
        <v>196</v>
      </c>
      <c r="F57" s="1" t="s">
        <v>94</v>
      </c>
      <c r="G57" s="1" t="s">
        <v>95</v>
      </c>
      <c r="H57" s="1" t="s">
        <v>96</v>
      </c>
      <c r="I57" s="2">
        <v>230</v>
      </c>
      <c r="J57" s="2">
        <v>8000</v>
      </c>
      <c r="K57" s="2">
        <v>8500</v>
      </c>
      <c r="L57" s="2">
        <v>8239.1299999999992</v>
      </c>
      <c r="M57" s="1" t="s">
        <v>39</v>
      </c>
      <c r="N57" s="1" t="s">
        <v>63</v>
      </c>
      <c r="O57">
        <f>+VLOOKUP(Precio_diario_hortalizas[[#This Row],[Unidad de comercialización]],Codigos_kg[],2,0)</f>
        <v>25</v>
      </c>
      <c r="P57">
        <f>+Precio_diario_hortalizas[[#This Row],[Precio promedio ponderado]]/Precio_diario_hortalizas[[#This Row],[Kg o Unidades]]</f>
        <v>329.56519999999995</v>
      </c>
    </row>
    <row r="58" spans="1:16" hidden="1" x14ac:dyDescent="0.35">
      <c r="A58" s="1" t="s">
        <v>60</v>
      </c>
      <c r="B58" s="1" t="str">
        <f>+VLOOKUP(A58,Codigos_mercados_mayoristas[],2,0)</f>
        <v>Valparaíso</v>
      </c>
      <c r="C58" s="1">
        <f>+VLOOKUP(A58,Codigos_mercados_mayoristas[],3,0)</f>
        <v>5</v>
      </c>
      <c r="D58" s="4">
        <v>44131</v>
      </c>
      <c r="E58" s="4" t="s">
        <v>196</v>
      </c>
      <c r="F58" s="1" t="s">
        <v>53</v>
      </c>
      <c r="G58" s="1" t="s">
        <v>12</v>
      </c>
      <c r="H58" s="1" t="s">
        <v>19</v>
      </c>
      <c r="I58" s="2">
        <v>85</v>
      </c>
      <c r="J58" s="2">
        <v>6500</v>
      </c>
      <c r="K58" s="2">
        <v>7000</v>
      </c>
      <c r="L58" s="2">
        <v>6735.2939999999999</v>
      </c>
      <c r="M58" s="1" t="s">
        <v>97</v>
      </c>
      <c r="N58" s="1" t="s">
        <v>15</v>
      </c>
      <c r="O58">
        <f>+VLOOKUP(Precio_diario_hortalizas[[#This Row],[Unidad de comercialización]],Codigos_kg[],2,0)</f>
        <v>70</v>
      </c>
      <c r="P58">
        <f>+Precio_diario_hortalizas[[#This Row],[Precio promedio ponderado]]/Precio_diario_hortalizas[[#This Row],[Kg o Unidades]]</f>
        <v>96.218485714285706</v>
      </c>
    </row>
    <row r="59" spans="1:16" hidden="1" x14ac:dyDescent="0.35">
      <c r="A59" s="1" t="s">
        <v>60</v>
      </c>
      <c r="B59" s="1" t="str">
        <f>+VLOOKUP(A59,Codigos_mercados_mayoristas[],2,0)</f>
        <v>Valparaíso</v>
      </c>
      <c r="C59" s="1">
        <f>+VLOOKUP(A59,Codigos_mercados_mayoristas[],3,0)</f>
        <v>5</v>
      </c>
      <c r="D59" s="4">
        <v>44131</v>
      </c>
      <c r="E59" s="4" t="s">
        <v>196</v>
      </c>
      <c r="F59" s="1" t="s">
        <v>27</v>
      </c>
      <c r="G59" s="1" t="s">
        <v>28</v>
      </c>
      <c r="H59" s="1" t="s">
        <v>19</v>
      </c>
      <c r="I59" s="2">
        <v>30</v>
      </c>
      <c r="J59" s="2">
        <v>36000</v>
      </c>
      <c r="K59" s="2">
        <v>36000</v>
      </c>
      <c r="L59" s="2">
        <v>36000</v>
      </c>
      <c r="M59" s="1" t="s">
        <v>29</v>
      </c>
      <c r="N59" s="1" t="s">
        <v>15</v>
      </c>
      <c r="O59">
        <f>+VLOOKUP(Precio_diario_hortalizas[[#This Row],[Unidad de comercialización]],Codigos_kg[],2,0)</f>
        <v>15</v>
      </c>
      <c r="P59">
        <f>+Precio_diario_hortalizas[[#This Row],[Precio promedio ponderado]]/Precio_diario_hortalizas[[#This Row],[Kg o Unidades]]</f>
        <v>2400</v>
      </c>
    </row>
    <row r="60" spans="1:16" hidden="1" x14ac:dyDescent="0.35">
      <c r="A60" s="1" t="s">
        <v>60</v>
      </c>
      <c r="B60" s="1" t="str">
        <f>+VLOOKUP(A60,Codigos_mercados_mayoristas[],2,0)</f>
        <v>Valparaíso</v>
      </c>
      <c r="C60" s="1">
        <f>+VLOOKUP(A60,Codigos_mercados_mayoristas[],3,0)</f>
        <v>5</v>
      </c>
      <c r="D60" s="4">
        <v>44131</v>
      </c>
      <c r="E60" s="4" t="s">
        <v>196</v>
      </c>
      <c r="F60" s="1" t="s">
        <v>27</v>
      </c>
      <c r="G60" s="1" t="s">
        <v>28</v>
      </c>
      <c r="H60" s="1" t="s">
        <v>13</v>
      </c>
      <c r="I60" s="2">
        <v>35</v>
      </c>
      <c r="J60" s="2">
        <v>33000</v>
      </c>
      <c r="K60" s="2">
        <v>33000</v>
      </c>
      <c r="L60" s="2">
        <v>33000</v>
      </c>
      <c r="M60" s="1" t="s">
        <v>29</v>
      </c>
      <c r="N60" s="1" t="s">
        <v>15</v>
      </c>
      <c r="O60">
        <f>+VLOOKUP(Precio_diario_hortalizas[[#This Row],[Unidad de comercialización]],Codigos_kg[],2,0)</f>
        <v>15</v>
      </c>
      <c r="P60">
        <f>+Precio_diario_hortalizas[[#This Row],[Precio promedio ponderado]]/Precio_diario_hortalizas[[#This Row],[Kg o Unidades]]</f>
        <v>2200</v>
      </c>
    </row>
    <row r="61" spans="1:16" hidden="1" x14ac:dyDescent="0.35">
      <c r="A61" s="1" t="s">
        <v>60</v>
      </c>
      <c r="B61" s="1" t="str">
        <f>+VLOOKUP(A61,Codigos_mercados_mayoristas[],2,0)</f>
        <v>Valparaíso</v>
      </c>
      <c r="C61" s="1">
        <f>+VLOOKUP(A61,Codigos_mercados_mayoristas[],3,0)</f>
        <v>5</v>
      </c>
      <c r="D61" s="4">
        <v>44131</v>
      </c>
      <c r="E61" s="4" t="s">
        <v>196</v>
      </c>
      <c r="F61" s="1" t="s">
        <v>27</v>
      </c>
      <c r="G61" s="1" t="s">
        <v>98</v>
      </c>
      <c r="H61" s="1" t="s">
        <v>19</v>
      </c>
      <c r="I61" s="2">
        <v>35</v>
      </c>
      <c r="J61" s="2">
        <v>27000</v>
      </c>
      <c r="K61" s="2">
        <v>27000</v>
      </c>
      <c r="L61" s="2">
        <v>27000</v>
      </c>
      <c r="M61" s="1" t="s">
        <v>29</v>
      </c>
      <c r="N61" s="1" t="s">
        <v>15</v>
      </c>
      <c r="O61">
        <f>+VLOOKUP(Precio_diario_hortalizas[[#This Row],[Unidad de comercialización]],Codigos_kg[],2,0)</f>
        <v>15</v>
      </c>
      <c r="P61">
        <f>+Precio_diario_hortalizas[[#This Row],[Precio promedio ponderado]]/Precio_diario_hortalizas[[#This Row],[Kg o Unidades]]</f>
        <v>1800</v>
      </c>
    </row>
    <row r="62" spans="1:16" hidden="1" x14ac:dyDescent="0.35">
      <c r="A62" s="1" t="s">
        <v>60</v>
      </c>
      <c r="B62" s="1" t="str">
        <f>+VLOOKUP(A62,Codigos_mercados_mayoristas[],2,0)</f>
        <v>Valparaíso</v>
      </c>
      <c r="C62" s="1">
        <f>+VLOOKUP(A62,Codigos_mercados_mayoristas[],3,0)</f>
        <v>5</v>
      </c>
      <c r="D62" s="4">
        <v>44131</v>
      </c>
      <c r="E62" s="4" t="s">
        <v>196</v>
      </c>
      <c r="F62" s="1" t="s">
        <v>27</v>
      </c>
      <c r="G62" s="1" t="s">
        <v>98</v>
      </c>
      <c r="H62" s="1" t="s">
        <v>13</v>
      </c>
      <c r="I62" s="2">
        <v>30</v>
      </c>
      <c r="J62" s="2">
        <v>23000</v>
      </c>
      <c r="K62" s="2">
        <v>23000</v>
      </c>
      <c r="L62" s="2">
        <v>23000</v>
      </c>
      <c r="M62" s="1" t="s">
        <v>29</v>
      </c>
      <c r="N62" s="1" t="s">
        <v>15</v>
      </c>
      <c r="O62">
        <f>+VLOOKUP(Precio_diario_hortalizas[[#This Row],[Unidad de comercialización]],Codigos_kg[],2,0)</f>
        <v>15</v>
      </c>
      <c r="P62">
        <f>+Precio_diario_hortalizas[[#This Row],[Precio promedio ponderado]]/Precio_diario_hortalizas[[#This Row],[Kg o Unidades]]</f>
        <v>1533.3333333333333</v>
      </c>
    </row>
    <row r="63" spans="1:16" hidden="1" x14ac:dyDescent="0.35">
      <c r="A63" s="1" t="s">
        <v>60</v>
      </c>
      <c r="B63" s="1" t="str">
        <f>+VLOOKUP(A63,Codigos_mercados_mayoristas[],2,0)</f>
        <v>Valparaíso</v>
      </c>
      <c r="C63" s="1">
        <f>+VLOOKUP(A63,Codigos_mercados_mayoristas[],3,0)</f>
        <v>5</v>
      </c>
      <c r="D63" s="4">
        <v>44131</v>
      </c>
      <c r="E63" s="4" t="s">
        <v>196</v>
      </c>
      <c r="F63" s="1" t="s">
        <v>30</v>
      </c>
      <c r="G63" s="1" t="s">
        <v>57</v>
      </c>
      <c r="H63" s="1" t="s">
        <v>19</v>
      </c>
      <c r="I63" s="2">
        <v>40</v>
      </c>
      <c r="J63" s="2">
        <v>30000</v>
      </c>
      <c r="K63" s="2">
        <v>30000</v>
      </c>
      <c r="L63" s="2">
        <v>30000</v>
      </c>
      <c r="M63" s="1" t="s">
        <v>58</v>
      </c>
      <c r="N63" s="1" t="s">
        <v>45</v>
      </c>
      <c r="O63">
        <f>+VLOOKUP(Precio_diario_hortalizas[[#This Row],[Unidad de comercialización]],Codigos_kg[],2,0)</f>
        <v>25</v>
      </c>
      <c r="P63">
        <f>+Precio_diario_hortalizas[[#This Row],[Precio promedio ponderado]]/Precio_diario_hortalizas[[#This Row],[Kg o Unidades]]</f>
        <v>1200</v>
      </c>
    </row>
    <row r="64" spans="1:16" hidden="1" x14ac:dyDescent="0.35">
      <c r="A64" s="1" t="s">
        <v>60</v>
      </c>
      <c r="B64" s="1" t="str">
        <f>+VLOOKUP(A64,Codigos_mercados_mayoristas[],2,0)</f>
        <v>Valparaíso</v>
      </c>
      <c r="C64" s="1">
        <f>+VLOOKUP(A64,Codigos_mercados_mayoristas[],3,0)</f>
        <v>5</v>
      </c>
      <c r="D64" s="4">
        <v>44131</v>
      </c>
      <c r="E64" s="4" t="s">
        <v>196</v>
      </c>
      <c r="F64" s="1" t="s">
        <v>99</v>
      </c>
      <c r="G64" s="1" t="s">
        <v>100</v>
      </c>
      <c r="H64" s="1" t="s">
        <v>19</v>
      </c>
      <c r="I64" s="2">
        <v>900</v>
      </c>
      <c r="J64" s="2">
        <v>600</v>
      </c>
      <c r="K64" s="2">
        <v>600</v>
      </c>
      <c r="L64" s="2">
        <v>600</v>
      </c>
      <c r="M64" s="1" t="s">
        <v>14</v>
      </c>
      <c r="N64" s="1" t="s">
        <v>63</v>
      </c>
      <c r="O64">
        <f>+VLOOKUP(Precio_diario_hortalizas[[#This Row],[Unidad de comercialización]],Codigos_kg[],2,0)</f>
        <v>1</v>
      </c>
      <c r="P64">
        <f>+Precio_diario_hortalizas[[#This Row],[Precio promedio ponderado]]/Precio_diario_hortalizas[[#This Row],[Kg o Unidades]]</f>
        <v>600</v>
      </c>
    </row>
    <row r="65" spans="1:16" hidden="1" x14ac:dyDescent="0.35">
      <c r="A65" s="1" t="s">
        <v>60</v>
      </c>
      <c r="B65" s="1" t="str">
        <f>+VLOOKUP(A65,Codigos_mercados_mayoristas[],2,0)</f>
        <v>Valparaíso</v>
      </c>
      <c r="C65" s="1">
        <f>+VLOOKUP(A65,Codigos_mercados_mayoristas[],3,0)</f>
        <v>5</v>
      </c>
      <c r="D65" s="4">
        <v>44131</v>
      </c>
      <c r="E65" s="4" t="s">
        <v>196</v>
      </c>
      <c r="F65" s="1" t="s">
        <v>99</v>
      </c>
      <c r="G65" s="1" t="s">
        <v>100</v>
      </c>
      <c r="H65" s="1" t="s">
        <v>13</v>
      </c>
      <c r="I65" s="2">
        <v>850</v>
      </c>
      <c r="J65" s="2">
        <v>500</v>
      </c>
      <c r="K65" s="2">
        <v>500</v>
      </c>
      <c r="L65" s="2">
        <v>500</v>
      </c>
      <c r="M65" s="1" t="s">
        <v>14</v>
      </c>
      <c r="N65" s="1" t="s">
        <v>63</v>
      </c>
      <c r="O65">
        <f>+VLOOKUP(Precio_diario_hortalizas[[#This Row],[Unidad de comercialización]],Codigos_kg[],2,0)</f>
        <v>1</v>
      </c>
      <c r="P65">
        <f>+Precio_diario_hortalizas[[#This Row],[Precio promedio ponderado]]/Precio_diario_hortalizas[[#This Row],[Kg o Unidades]]</f>
        <v>500</v>
      </c>
    </row>
    <row r="66" spans="1:16" hidden="1" x14ac:dyDescent="0.35">
      <c r="A66" s="1" t="s">
        <v>60</v>
      </c>
      <c r="B66" s="1" t="str">
        <f>+VLOOKUP(A66,Codigos_mercados_mayoristas[],2,0)</f>
        <v>Valparaíso</v>
      </c>
      <c r="C66" s="1">
        <f>+VLOOKUP(A66,Codigos_mercados_mayoristas[],3,0)</f>
        <v>5</v>
      </c>
      <c r="D66" s="4">
        <v>44131</v>
      </c>
      <c r="E66" s="4" t="s">
        <v>196</v>
      </c>
      <c r="F66" s="1" t="s">
        <v>32</v>
      </c>
      <c r="G66" s="1" t="s">
        <v>12</v>
      </c>
      <c r="H66" s="1" t="s">
        <v>19</v>
      </c>
      <c r="I66" s="2">
        <v>120</v>
      </c>
      <c r="J66" s="2">
        <v>1300</v>
      </c>
      <c r="K66" s="2">
        <v>1300</v>
      </c>
      <c r="L66" s="2">
        <v>1300</v>
      </c>
      <c r="M66" s="1" t="s">
        <v>33</v>
      </c>
      <c r="N66" s="1" t="s">
        <v>34</v>
      </c>
      <c r="O66">
        <f>+VLOOKUP(Precio_diario_hortalizas[[#This Row],[Unidad de comercialización]],Codigos_kg[],2,0)</f>
        <v>1</v>
      </c>
      <c r="P66">
        <f>+Precio_diario_hortalizas[[#This Row],[Precio promedio ponderado]]/Precio_diario_hortalizas[[#This Row],[Kg o Unidades]]</f>
        <v>1300</v>
      </c>
    </row>
    <row r="67" spans="1:16" hidden="1" x14ac:dyDescent="0.35">
      <c r="A67" s="1" t="s">
        <v>60</v>
      </c>
      <c r="B67" s="1" t="str">
        <f>+VLOOKUP(A67,Codigos_mercados_mayoristas[],2,0)</f>
        <v>Valparaíso</v>
      </c>
      <c r="C67" s="1">
        <f>+VLOOKUP(A67,Codigos_mercados_mayoristas[],3,0)</f>
        <v>5</v>
      </c>
      <c r="D67" s="4">
        <v>44131</v>
      </c>
      <c r="E67" s="4" t="s">
        <v>196</v>
      </c>
      <c r="F67" s="1" t="s">
        <v>35</v>
      </c>
      <c r="G67" s="1" t="s">
        <v>36</v>
      </c>
      <c r="H67" s="1" t="s">
        <v>19</v>
      </c>
      <c r="I67" s="2">
        <v>270</v>
      </c>
      <c r="J67" s="2">
        <v>15000</v>
      </c>
      <c r="K67" s="2">
        <v>16000</v>
      </c>
      <c r="L67" s="2">
        <v>15518.519</v>
      </c>
      <c r="M67" s="1" t="s">
        <v>59</v>
      </c>
      <c r="N67" s="1" t="s">
        <v>15</v>
      </c>
      <c r="O67">
        <f>+VLOOKUP(Precio_diario_hortalizas[[#This Row],[Unidad de comercialización]],Codigos_kg[],2,0)</f>
        <v>18</v>
      </c>
      <c r="P67">
        <f>+Precio_diario_hortalizas[[#This Row],[Precio promedio ponderado]]/Precio_diario_hortalizas[[#This Row],[Kg o Unidades]]</f>
        <v>862.1399444444445</v>
      </c>
    </row>
    <row r="68" spans="1:16" hidden="1" x14ac:dyDescent="0.35">
      <c r="A68" s="1" t="s">
        <v>60</v>
      </c>
      <c r="B68" s="1" t="str">
        <f>+VLOOKUP(A68,Codigos_mercados_mayoristas[],2,0)</f>
        <v>Valparaíso</v>
      </c>
      <c r="C68" s="1">
        <f>+VLOOKUP(A68,Codigos_mercados_mayoristas[],3,0)</f>
        <v>5</v>
      </c>
      <c r="D68" s="4">
        <v>44131</v>
      </c>
      <c r="E68" s="4" t="s">
        <v>196</v>
      </c>
      <c r="F68" s="1" t="s">
        <v>35</v>
      </c>
      <c r="G68" s="1" t="s">
        <v>36</v>
      </c>
      <c r="H68" s="1" t="s">
        <v>13</v>
      </c>
      <c r="I68" s="2">
        <v>120</v>
      </c>
      <c r="J68" s="2">
        <v>13000</v>
      </c>
      <c r="K68" s="2">
        <v>13000</v>
      </c>
      <c r="L68" s="2">
        <v>13000</v>
      </c>
      <c r="M68" s="1" t="s">
        <v>59</v>
      </c>
      <c r="N68" s="1" t="s">
        <v>15</v>
      </c>
      <c r="O68">
        <f>+VLOOKUP(Precio_diario_hortalizas[[#This Row],[Unidad de comercialización]],Codigos_kg[],2,0)</f>
        <v>18</v>
      </c>
      <c r="P68">
        <f>+Precio_diario_hortalizas[[#This Row],[Precio promedio ponderado]]/Precio_diario_hortalizas[[#This Row],[Kg o Unidades]]</f>
        <v>722.22222222222217</v>
      </c>
    </row>
    <row r="69" spans="1:16" hidden="1" x14ac:dyDescent="0.35">
      <c r="A69" s="1" t="s">
        <v>60</v>
      </c>
      <c r="B69" s="1" t="str">
        <f>+VLOOKUP(A69,Codigos_mercados_mayoristas[],2,0)</f>
        <v>Valparaíso</v>
      </c>
      <c r="C69" s="1">
        <f>+VLOOKUP(A69,Codigos_mercados_mayoristas[],3,0)</f>
        <v>5</v>
      </c>
      <c r="D69" s="4">
        <v>44131</v>
      </c>
      <c r="E69" s="4" t="s">
        <v>196</v>
      </c>
      <c r="F69" s="1" t="s">
        <v>38</v>
      </c>
      <c r="G69" s="1" t="s">
        <v>12</v>
      </c>
      <c r="H69" s="1" t="s">
        <v>19</v>
      </c>
      <c r="I69" s="2">
        <v>160</v>
      </c>
      <c r="J69" s="2">
        <v>5000</v>
      </c>
      <c r="K69" s="2">
        <v>5000</v>
      </c>
      <c r="L69" s="2">
        <v>5000</v>
      </c>
      <c r="M69" s="1" t="s">
        <v>101</v>
      </c>
      <c r="N69" s="1" t="s">
        <v>63</v>
      </c>
      <c r="O69">
        <f>+VLOOKUP(Precio_diario_hortalizas[[#This Row],[Unidad de comercialización]],Codigos_kg[],2,0)</f>
        <v>20</v>
      </c>
      <c r="P69">
        <f>+Precio_diario_hortalizas[[#This Row],[Precio promedio ponderado]]/Precio_diario_hortalizas[[#This Row],[Kg o Unidades]]</f>
        <v>250</v>
      </c>
    </row>
    <row r="70" spans="1:16" hidden="1" x14ac:dyDescent="0.35">
      <c r="A70" s="1" t="s">
        <v>60</v>
      </c>
      <c r="B70" s="1" t="str">
        <f>+VLOOKUP(A70,Codigos_mercados_mayoristas[],2,0)</f>
        <v>Valparaíso</v>
      </c>
      <c r="C70" s="1">
        <f>+VLOOKUP(A70,Codigos_mercados_mayoristas[],3,0)</f>
        <v>5</v>
      </c>
      <c r="D70" s="4">
        <v>44131</v>
      </c>
      <c r="E70" s="4" t="s">
        <v>196</v>
      </c>
      <c r="F70" s="1" t="s">
        <v>102</v>
      </c>
      <c r="G70" s="1" t="s">
        <v>103</v>
      </c>
      <c r="H70" s="1" t="s">
        <v>96</v>
      </c>
      <c r="I70" s="2">
        <v>165</v>
      </c>
      <c r="J70" s="2">
        <v>1400</v>
      </c>
      <c r="K70" s="2">
        <v>1500</v>
      </c>
      <c r="L70" s="2">
        <v>1451.5150000000001</v>
      </c>
      <c r="M70" s="1" t="s">
        <v>33</v>
      </c>
      <c r="N70" s="1" t="s">
        <v>34</v>
      </c>
      <c r="O70">
        <f>+VLOOKUP(Precio_diario_hortalizas[[#This Row],[Unidad de comercialización]],Codigos_kg[],2,0)</f>
        <v>1</v>
      </c>
      <c r="P70">
        <f>+Precio_diario_hortalizas[[#This Row],[Precio promedio ponderado]]/Precio_diario_hortalizas[[#This Row],[Kg o Unidades]]</f>
        <v>1451.5150000000001</v>
      </c>
    </row>
    <row r="71" spans="1:16" hidden="1" x14ac:dyDescent="0.35">
      <c r="A71" s="1" t="s">
        <v>60</v>
      </c>
      <c r="B71" s="1" t="str">
        <f>+VLOOKUP(A71,Codigos_mercados_mayoristas[],2,0)</f>
        <v>Valparaíso</v>
      </c>
      <c r="C71" s="1">
        <f>+VLOOKUP(A71,Codigos_mercados_mayoristas[],3,0)</f>
        <v>5</v>
      </c>
      <c r="D71" s="4">
        <v>44131</v>
      </c>
      <c r="E71" s="4" t="s">
        <v>196</v>
      </c>
      <c r="F71" s="1" t="s">
        <v>102</v>
      </c>
      <c r="G71" s="1" t="s">
        <v>104</v>
      </c>
      <c r="H71" s="1" t="s">
        <v>76</v>
      </c>
      <c r="I71" s="2">
        <v>90</v>
      </c>
      <c r="J71" s="2">
        <v>1100</v>
      </c>
      <c r="K71" s="2">
        <v>1100</v>
      </c>
      <c r="L71" s="2">
        <v>1100</v>
      </c>
      <c r="M71" s="1" t="s">
        <v>33</v>
      </c>
      <c r="N71" s="1" t="s">
        <v>105</v>
      </c>
      <c r="O71">
        <f>+VLOOKUP(Precio_diario_hortalizas[[#This Row],[Unidad de comercialización]],Codigos_kg[],2,0)</f>
        <v>1</v>
      </c>
      <c r="P71">
        <f>+Precio_diario_hortalizas[[#This Row],[Precio promedio ponderado]]/Precio_diario_hortalizas[[#This Row],[Kg o Unidades]]</f>
        <v>1100</v>
      </c>
    </row>
    <row r="72" spans="1:16" hidden="1" x14ac:dyDescent="0.35">
      <c r="A72" s="1" t="s">
        <v>60</v>
      </c>
      <c r="B72" s="1" t="str">
        <f>+VLOOKUP(A72,Codigos_mercados_mayoristas[],2,0)</f>
        <v>Valparaíso</v>
      </c>
      <c r="C72" s="1">
        <f>+VLOOKUP(A72,Codigos_mercados_mayoristas[],3,0)</f>
        <v>5</v>
      </c>
      <c r="D72" s="4">
        <v>44131</v>
      </c>
      <c r="E72" s="4" t="s">
        <v>196</v>
      </c>
      <c r="F72" s="1" t="s">
        <v>106</v>
      </c>
      <c r="G72" s="1" t="s">
        <v>12</v>
      </c>
      <c r="H72" s="1" t="s">
        <v>19</v>
      </c>
      <c r="I72" s="2">
        <v>115</v>
      </c>
      <c r="J72" s="2">
        <v>6000</v>
      </c>
      <c r="K72" s="2">
        <v>6500</v>
      </c>
      <c r="L72" s="2">
        <v>6239.13</v>
      </c>
      <c r="M72" s="1" t="s">
        <v>97</v>
      </c>
      <c r="N72" s="1" t="s">
        <v>15</v>
      </c>
      <c r="O72">
        <f>+VLOOKUP(Precio_diario_hortalizas[[#This Row],[Unidad de comercialización]],Codigos_kg[],2,0)</f>
        <v>70</v>
      </c>
      <c r="P72">
        <f>+Precio_diario_hortalizas[[#This Row],[Precio promedio ponderado]]/Precio_diario_hortalizas[[#This Row],[Kg o Unidades]]</f>
        <v>89.130428571428567</v>
      </c>
    </row>
    <row r="73" spans="1:16" hidden="1" x14ac:dyDescent="0.35">
      <c r="A73" s="1" t="s">
        <v>107</v>
      </c>
      <c r="B73" s="1" t="str">
        <f>+VLOOKUP(A73,Codigos_mercados_mayoristas[],2,0)</f>
        <v>Los Lagos</v>
      </c>
      <c r="C73" s="1">
        <f>+VLOOKUP(A73,Codigos_mercados_mayoristas[],3,0)</f>
        <v>10</v>
      </c>
      <c r="D73" s="4">
        <v>44131</v>
      </c>
      <c r="E73" s="4" t="s">
        <v>196</v>
      </c>
      <c r="F73" s="1" t="s">
        <v>61</v>
      </c>
      <c r="G73" s="1" t="s">
        <v>12</v>
      </c>
      <c r="H73" s="1" t="s">
        <v>19</v>
      </c>
      <c r="I73" s="2">
        <v>250</v>
      </c>
      <c r="J73" s="2">
        <v>3500</v>
      </c>
      <c r="K73" s="2">
        <v>3500</v>
      </c>
      <c r="L73" s="2">
        <v>3500</v>
      </c>
      <c r="M73" s="1" t="s">
        <v>108</v>
      </c>
      <c r="N73" s="1" t="s">
        <v>109</v>
      </c>
      <c r="O73">
        <f>+VLOOKUP(Precio_diario_hortalizas[[#This Row],[Unidad de comercialización]],Codigos_kg[],2,0)</f>
        <v>4</v>
      </c>
      <c r="P73">
        <f>+Precio_diario_hortalizas[[#This Row],[Precio promedio ponderado]]/Precio_diario_hortalizas[[#This Row],[Kg o Unidades]]</f>
        <v>875</v>
      </c>
    </row>
    <row r="74" spans="1:16" hidden="1" x14ac:dyDescent="0.35">
      <c r="A74" s="1" t="s">
        <v>107</v>
      </c>
      <c r="B74" s="1" t="str">
        <f>+VLOOKUP(A74,Codigos_mercados_mayoristas[],2,0)</f>
        <v>Los Lagos</v>
      </c>
      <c r="C74" s="1">
        <f>+VLOOKUP(A74,Codigos_mercados_mayoristas[],3,0)</f>
        <v>10</v>
      </c>
      <c r="D74" s="4">
        <v>44131</v>
      </c>
      <c r="E74" s="4" t="s">
        <v>196</v>
      </c>
      <c r="F74" s="1" t="s">
        <v>64</v>
      </c>
      <c r="G74" s="1" t="s">
        <v>65</v>
      </c>
      <c r="H74" s="1" t="s">
        <v>19</v>
      </c>
      <c r="I74" s="2">
        <v>240</v>
      </c>
      <c r="J74" s="2">
        <v>10000</v>
      </c>
      <c r="K74" s="2">
        <v>11000</v>
      </c>
      <c r="L74" s="2">
        <v>10500</v>
      </c>
      <c r="M74" s="1" t="s">
        <v>37</v>
      </c>
      <c r="N74" s="1" t="s">
        <v>66</v>
      </c>
      <c r="O74">
        <f>+VLOOKUP(Precio_diario_hortalizas[[#This Row],[Unidad de comercialización]],Codigos_kg[],2,0)</f>
        <v>10</v>
      </c>
      <c r="P74">
        <f>+Precio_diario_hortalizas[[#This Row],[Precio promedio ponderado]]/Precio_diario_hortalizas[[#This Row],[Kg o Unidades]]</f>
        <v>1050</v>
      </c>
    </row>
    <row r="75" spans="1:16" hidden="1" x14ac:dyDescent="0.35">
      <c r="A75" s="1" t="s">
        <v>107</v>
      </c>
      <c r="B75" s="1" t="str">
        <f>+VLOOKUP(A75,Codigos_mercados_mayoristas[],2,0)</f>
        <v>Los Lagos</v>
      </c>
      <c r="C75" s="1">
        <f>+VLOOKUP(A75,Codigos_mercados_mayoristas[],3,0)</f>
        <v>10</v>
      </c>
      <c r="D75" s="4">
        <v>44131</v>
      </c>
      <c r="E75" s="4" t="s">
        <v>196</v>
      </c>
      <c r="F75" s="1" t="s">
        <v>42</v>
      </c>
      <c r="G75" s="1" t="s">
        <v>110</v>
      </c>
      <c r="H75" s="1" t="s">
        <v>19</v>
      </c>
      <c r="I75" s="2">
        <v>60</v>
      </c>
      <c r="J75" s="2">
        <v>35000</v>
      </c>
      <c r="K75" s="2">
        <v>35000</v>
      </c>
      <c r="L75" s="2">
        <v>35000</v>
      </c>
      <c r="M75" s="1" t="s">
        <v>111</v>
      </c>
      <c r="N75" s="1" t="s">
        <v>15</v>
      </c>
      <c r="O75">
        <f>+VLOOKUP(Precio_diario_hortalizas[[#This Row],[Unidad de comercialización]],Codigos_kg[],2,0)</f>
        <v>12</v>
      </c>
      <c r="P75">
        <f>+Precio_diario_hortalizas[[#This Row],[Precio promedio ponderado]]/Precio_diario_hortalizas[[#This Row],[Kg o Unidades]]</f>
        <v>2916.6666666666665</v>
      </c>
    </row>
    <row r="76" spans="1:16" hidden="1" x14ac:dyDescent="0.35">
      <c r="A76" s="1" t="s">
        <v>107</v>
      </c>
      <c r="B76" s="1" t="str">
        <f>+VLOOKUP(A76,Codigos_mercados_mayoristas[],2,0)</f>
        <v>Los Lagos</v>
      </c>
      <c r="C76" s="1">
        <f>+VLOOKUP(A76,Codigos_mercados_mayoristas[],3,0)</f>
        <v>10</v>
      </c>
      <c r="D76" s="4">
        <v>44131</v>
      </c>
      <c r="E76" s="4" t="s">
        <v>196</v>
      </c>
      <c r="F76" s="1" t="s">
        <v>42</v>
      </c>
      <c r="G76" s="1" t="s">
        <v>110</v>
      </c>
      <c r="H76" s="1" t="s">
        <v>13</v>
      </c>
      <c r="I76" s="2">
        <v>60</v>
      </c>
      <c r="J76" s="2">
        <v>30000</v>
      </c>
      <c r="K76" s="2">
        <v>30000</v>
      </c>
      <c r="L76" s="2">
        <v>30000</v>
      </c>
      <c r="M76" s="1" t="s">
        <v>111</v>
      </c>
      <c r="N76" s="1" t="s">
        <v>15</v>
      </c>
      <c r="O76">
        <f>+VLOOKUP(Precio_diario_hortalizas[[#This Row],[Unidad de comercialización]],Codigos_kg[],2,0)</f>
        <v>12</v>
      </c>
      <c r="P76">
        <f>+Precio_diario_hortalizas[[#This Row],[Precio promedio ponderado]]/Precio_diario_hortalizas[[#This Row],[Kg o Unidades]]</f>
        <v>2500</v>
      </c>
    </row>
    <row r="77" spans="1:16" hidden="1" x14ac:dyDescent="0.35">
      <c r="A77" s="1" t="s">
        <v>107</v>
      </c>
      <c r="B77" s="1" t="str">
        <f>+VLOOKUP(A77,Codigos_mercados_mayoristas[],2,0)</f>
        <v>Los Lagos</v>
      </c>
      <c r="C77" s="1">
        <f>+VLOOKUP(A77,Codigos_mercados_mayoristas[],3,0)</f>
        <v>10</v>
      </c>
      <c r="D77" s="4">
        <v>44131</v>
      </c>
      <c r="E77" s="4" t="s">
        <v>196</v>
      </c>
      <c r="F77" s="1" t="s">
        <v>67</v>
      </c>
      <c r="G77" s="1" t="s">
        <v>12</v>
      </c>
      <c r="H77" s="1" t="s">
        <v>19</v>
      </c>
      <c r="I77" s="2">
        <v>80</v>
      </c>
      <c r="J77" s="2">
        <v>7000</v>
      </c>
      <c r="K77" s="2">
        <v>7000</v>
      </c>
      <c r="L77" s="2">
        <v>7000</v>
      </c>
      <c r="M77" s="1" t="s">
        <v>112</v>
      </c>
      <c r="N77" s="1" t="s">
        <v>15</v>
      </c>
      <c r="O77">
        <f>+VLOOKUP(Precio_diario_hortalizas[[#This Row],[Unidad de comercialización]],Codigos_kg[],2,0)</f>
        <v>1</v>
      </c>
      <c r="P77">
        <f>+Precio_diario_hortalizas[[#This Row],[Precio promedio ponderado]]/Precio_diario_hortalizas[[#This Row],[Kg o Unidades]]</f>
        <v>7000</v>
      </c>
    </row>
    <row r="78" spans="1:16" hidden="1" x14ac:dyDescent="0.35">
      <c r="A78" s="1" t="s">
        <v>107</v>
      </c>
      <c r="B78" s="1" t="str">
        <f>+VLOOKUP(A78,Codigos_mercados_mayoristas[],2,0)</f>
        <v>Los Lagos</v>
      </c>
      <c r="C78" s="1">
        <f>+VLOOKUP(A78,Codigos_mercados_mayoristas[],3,0)</f>
        <v>10</v>
      </c>
      <c r="D78" s="4">
        <v>44131</v>
      </c>
      <c r="E78" s="4" t="s">
        <v>196</v>
      </c>
      <c r="F78" s="1" t="s">
        <v>46</v>
      </c>
      <c r="G78" s="1" t="s">
        <v>113</v>
      </c>
      <c r="H78" s="1" t="s">
        <v>19</v>
      </c>
      <c r="I78" s="2">
        <v>70</v>
      </c>
      <c r="J78" s="2">
        <v>13000</v>
      </c>
      <c r="K78" s="2">
        <v>13000</v>
      </c>
      <c r="L78" s="2">
        <v>13000</v>
      </c>
      <c r="M78" s="1" t="s">
        <v>49</v>
      </c>
      <c r="N78" s="1" t="s">
        <v>45</v>
      </c>
      <c r="O78">
        <f>+VLOOKUP(Precio_diario_hortalizas[[#This Row],[Unidad de comercialización]],Codigos_kg[],2,0)</f>
        <v>40</v>
      </c>
      <c r="P78">
        <f>+Precio_diario_hortalizas[[#This Row],[Precio promedio ponderado]]/Precio_diario_hortalizas[[#This Row],[Kg o Unidades]]</f>
        <v>325</v>
      </c>
    </row>
    <row r="79" spans="1:16" hidden="1" x14ac:dyDescent="0.35">
      <c r="A79" s="1" t="s">
        <v>107</v>
      </c>
      <c r="B79" s="1" t="str">
        <f>+VLOOKUP(A79,Codigos_mercados_mayoristas[],2,0)</f>
        <v>Los Lagos</v>
      </c>
      <c r="C79" s="1">
        <f>+VLOOKUP(A79,Codigos_mercados_mayoristas[],3,0)</f>
        <v>10</v>
      </c>
      <c r="D79" s="4">
        <v>44131</v>
      </c>
      <c r="E79" s="4" t="s">
        <v>196</v>
      </c>
      <c r="F79" s="1" t="s">
        <v>71</v>
      </c>
      <c r="G79" s="1" t="s">
        <v>43</v>
      </c>
      <c r="H79" s="1" t="s">
        <v>19</v>
      </c>
      <c r="I79" s="2">
        <v>40</v>
      </c>
      <c r="J79" s="2">
        <v>10000</v>
      </c>
      <c r="K79" s="2">
        <v>12000</v>
      </c>
      <c r="L79" s="2">
        <v>11000</v>
      </c>
      <c r="M79" s="1" t="s">
        <v>68</v>
      </c>
      <c r="N79" s="1" t="s">
        <v>114</v>
      </c>
      <c r="O79">
        <f>+VLOOKUP(Precio_diario_hortalizas[[#This Row],[Unidad de comercialización]],Codigos_kg[],2,0)</f>
        <v>6</v>
      </c>
      <c r="P79">
        <f>+Precio_diario_hortalizas[[#This Row],[Precio promedio ponderado]]/Precio_diario_hortalizas[[#This Row],[Kg o Unidades]]</f>
        <v>1833.3333333333333</v>
      </c>
    </row>
    <row r="80" spans="1:16" hidden="1" x14ac:dyDescent="0.35">
      <c r="A80" s="1" t="s">
        <v>107</v>
      </c>
      <c r="B80" s="1" t="str">
        <f>+VLOOKUP(A80,Codigos_mercados_mayoristas[],2,0)</f>
        <v>Los Lagos</v>
      </c>
      <c r="C80" s="1">
        <f>+VLOOKUP(A80,Codigos_mercados_mayoristas[],3,0)</f>
        <v>10</v>
      </c>
      <c r="D80" s="4">
        <v>44131</v>
      </c>
      <c r="E80" s="4" t="s">
        <v>196</v>
      </c>
      <c r="F80" s="1" t="s">
        <v>115</v>
      </c>
      <c r="G80" s="1" t="s">
        <v>116</v>
      </c>
      <c r="H80" s="1" t="s">
        <v>19</v>
      </c>
      <c r="I80" s="2">
        <v>70</v>
      </c>
      <c r="J80" s="2">
        <v>24000</v>
      </c>
      <c r="K80" s="2">
        <v>24000</v>
      </c>
      <c r="L80" s="2">
        <v>24000</v>
      </c>
      <c r="M80" s="1" t="s">
        <v>58</v>
      </c>
      <c r="N80" s="1" t="s">
        <v>45</v>
      </c>
      <c r="O80">
        <f>+VLOOKUP(Precio_diario_hortalizas[[#This Row],[Unidad de comercialización]],Codigos_kg[],2,0)</f>
        <v>25</v>
      </c>
      <c r="P80">
        <f>+Precio_diario_hortalizas[[#This Row],[Precio promedio ponderado]]/Precio_diario_hortalizas[[#This Row],[Kg o Unidades]]</f>
        <v>960</v>
      </c>
    </row>
    <row r="81" spans="1:16" hidden="1" x14ac:dyDescent="0.35">
      <c r="A81" s="1" t="s">
        <v>107</v>
      </c>
      <c r="B81" s="1" t="str">
        <f>+VLOOKUP(A81,Codigos_mercados_mayoristas[],2,0)</f>
        <v>Los Lagos</v>
      </c>
      <c r="C81" s="1">
        <f>+VLOOKUP(A81,Codigos_mercados_mayoristas[],3,0)</f>
        <v>10</v>
      </c>
      <c r="D81" s="4">
        <v>44131</v>
      </c>
      <c r="E81" s="4" t="s">
        <v>196</v>
      </c>
      <c r="F81" s="1" t="s">
        <v>73</v>
      </c>
      <c r="G81" s="1" t="s">
        <v>12</v>
      </c>
      <c r="H81" s="1" t="s">
        <v>19</v>
      </c>
      <c r="I81" s="2">
        <v>110</v>
      </c>
      <c r="J81" s="2">
        <v>9000</v>
      </c>
      <c r="K81" s="2">
        <v>9000</v>
      </c>
      <c r="L81" s="2">
        <v>9000</v>
      </c>
      <c r="M81" s="1" t="s">
        <v>117</v>
      </c>
      <c r="N81" s="1" t="s">
        <v>118</v>
      </c>
      <c r="O81">
        <f>+VLOOKUP(Precio_diario_hortalizas[[#This Row],[Unidad de comercialización]],Codigos_kg[],2,0)</f>
        <v>15</v>
      </c>
      <c r="P81">
        <f>+Precio_diario_hortalizas[[#This Row],[Precio promedio ponderado]]/Precio_diario_hortalizas[[#This Row],[Kg o Unidades]]</f>
        <v>600</v>
      </c>
    </row>
    <row r="82" spans="1:16" hidden="1" x14ac:dyDescent="0.35">
      <c r="A82" s="1" t="s">
        <v>107</v>
      </c>
      <c r="B82" s="1" t="str">
        <f>+VLOOKUP(A82,Codigos_mercados_mayoristas[],2,0)</f>
        <v>Los Lagos</v>
      </c>
      <c r="C82" s="1">
        <f>+VLOOKUP(A82,Codigos_mercados_mayoristas[],3,0)</f>
        <v>10</v>
      </c>
      <c r="D82" s="4">
        <v>44131</v>
      </c>
      <c r="E82" s="4" t="s">
        <v>196</v>
      </c>
      <c r="F82" s="1" t="s">
        <v>11</v>
      </c>
      <c r="G82" s="1" t="s">
        <v>12</v>
      </c>
      <c r="H82" s="1" t="s">
        <v>19</v>
      </c>
      <c r="I82" s="2">
        <v>700</v>
      </c>
      <c r="J82" s="2">
        <v>1200</v>
      </c>
      <c r="K82" s="2">
        <v>1300</v>
      </c>
      <c r="L82" s="2">
        <v>1250</v>
      </c>
      <c r="M82" s="1" t="s">
        <v>14</v>
      </c>
      <c r="N82" s="1" t="s">
        <v>118</v>
      </c>
      <c r="O82">
        <f>+VLOOKUP(Precio_diario_hortalizas[[#This Row],[Unidad de comercialización]],Codigos_kg[],2,0)</f>
        <v>1</v>
      </c>
      <c r="P82">
        <f>+Precio_diario_hortalizas[[#This Row],[Precio promedio ponderado]]/Precio_diario_hortalizas[[#This Row],[Kg o Unidades]]</f>
        <v>1250</v>
      </c>
    </row>
    <row r="83" spans="1:16" hidden="1" x14ac:dyDescent="0.35">
      <c r="A83" s="1" t="s">
        <v>107</v>
      </c>
      <c r="B83" s="1" t="str">
        <f>+VLOOKUP(A83,Codigos_mercados_mayoristas[],2,0)</f>
        <v>Los Lagos</v>
      </c>
      <c r="C83" s="1">
        <f>+VLOOKUP(A83,Codigos_mercados_mayoristas[],3,0)</f>
        <v>10</v>
      </c>
      <c r="D83" s="4">
        <v>44131</v>
      </c>
      <c r="E83" s="4" t="s">
        <v>196</v>
      </c>
      <c r="F83" s="1" t="s">
        <v>11</v>
      </c>
      <c r="G83" s="1" t="s">
        <v>12</v>
      </c>
      <c r="H83" s="1" t="s">
        <v>19</v>
      </c>
      <c r="I83" s="2">
        <v>700</v>
      </c>
      <c r="J83" s="2">
        <v>1100</v>
      </c>
      <c r="K83" s="2">
        <v>1100</v>
      </c>
      <c r="L83" s="2">
        <v>1100</v>
      </c>
      <c r="M83" s="1" t="s">
        <v>14</v>
      </c>
      <c r="N83" s="1" t="s">
        <v>109</v>
      </c>
      <c r="O83">
        <f>+VLOOKUP(Precio_diario_hortalizas[[#This Row],[Unidad de comercialización]],Codigos_kg[],2,0)</f>
        <v>1</v>
      </c>
      <c r="P83">
        <f>+Precio_diario_hortalizas[[#This Row],[Precio promedio ponderado]]/Precio_diario_hortalizas[[#This Row],[Kg o Unidades]]</f>
        <v>1100</v>
      </c>
    </row>
    <row r="84" spans="1:16" hidden="1" x14ac:dyDescent="0.35">
      <c r="A84" s="1" t="s">
        <v>107</v>
      </c>
      <c r="B84" s="1" t="str">
        <f>+VLOOKUP(A84,Codigos_mercados_mayoristas[],2,0)</f>
        <v>Los Lagos</v>
      </c>
      <c r="C84" s="1">
        <f>+VLOOKUP(A84,Codigos_mercados_mayoristas[],3,0)</f>
        <v>10</v>
      </c>
      <c r="D84" s="4">
        <v>44131</v>
      </c>
      <c r="E84" s="4" t="s">
        <v>196</v>
      </c>
      <c r="F84" s="1" t="s">
        <v>75</v>
      </c>
      <c r="G84" s="1" t="s">
        <v>119</v>
      </c>
      <c r="H84" s="1" t="s">
        <v>120</v>
      </c>
      <c r="I84" s="2">
        <v>120</v>
      </c>
      <c r="J84" s="2">
        <v>16000</v>
      </c>
      <c r="K84" s="2">
        <v>16000</v>
      </c>
      <c r="L84" s="2">
        <v>16000</v>
      </c>
      <c r="M84" s="1" t="s">
        <v>121</v>
      </c>
      <c r="N84" s="1" t="s">
        <v>15</v>
      </c>
      <c r="O84">
        <f>+VLOOKUP(Precio_diario_hortalizas[[#This Row],[Unidad de comercialización]],Codigos_kg[],2,0)</f>
        <v>18</v>
      </c>
      <c r="P84">
        <f>+Precio_diario_hortalizas[[#This Row],[Precio promedio ponderado]]/Precio_diario_hortalizas[[#This Row],[Kg o Unidades]]</f>
        <v>888.88888888888891</v>
      </c>
    </row>
    <row r="85" spans="1:16" hidden="1" x14ac:dyDescent="0.35">
      <c r="A85" s="1" t="s">
        <v>107</v>
      </c>
      <c r="B85" s="1" t="str">
        <f>+VLOOKUP(A85,Codigos_mercados_mayoristas[],2,0)</f>
        <v>Los Lagos</v>
      </c>
      <c r="C85" s="1">
        <f>+VLOOKUP(A85,Codigos_mercados_mayoristas[],3,0)</f>
        <v>10</v>
      </c>
      <c r="D85" s="4">
        <v>44131</v>
      </c>
      <c r="E85" s="4" t="s">
        <v>196</v>
      </c>
      <c r="F85" s="1" t="s">
        <v>75</v>
      </c>
      <c r="G85" s="1" t="s">
        <v>12</v>
      </c>
      <c r="H85" s="1" t="s">
        <v>96</v>
      </c>
      <c r="I85" s="2">
        <v>600</v>
      </c>
      <c r="J85" s="2">
        <v>10500</v>
      </c>
      <c r="K85" s="2">
        <v>10500</v>
      </c>
      <c r="L85" s="2">
        <v>10500</v>
      </c>
      <c r="M85" s="1" t="s">
        <v>122</v>
      </c>
      <c r="N85" s="1" t="s">
        <v>123</v>
      </c>
      <c r="O85">
        <f>+VLOOKUP(Precio_diario_hortalizas[[#This Row],[Unidad de comercialización]],Codigos_kg[],2,0)</f>
        <v>16</v>
      </c>
      <c r="P85">
        <f>+Precio_diario_hortalizas[[#This Row],[Precio promedio ponderado]]/Precio_diario_hortalizas[[#This Row],[Kg o Unidades]]</f>
        <v>656.25</v>
      </c>
    </row>
    <row r="86" spans="1:16" hidden="1" x14ac:dyDescent="0.35">
      <c r="A86" s="1" t="s">
        <v>107</v>
      </c>
      <c r="B86" s="1" t="str">
        <f>+VLOOKUP(A86,Codigos_mercados_mayoristas[],2,0)</f>
        <v>Los Lagos</v>
      </c>
      <c r="C86" s="1">
        <f>+VLOOKUP(A86,Codigos_mercados_mayoristas[],3,0)</f>
        <v>10</v>
      </c>
      <c r="D86" s="4">
        <v>44131</v>
      </c>
      <c r="E86" s="4" t="s">
        <v>196</v>
      </c>
      <c r="F86" s="1" t="s">
        <v>75</v>
      </c>
      <c r="G86" s="1" t="s">
        <v>12</v>
      </c>
      <c r="H86" s="1" t="s">
        <v>19</v>
      </c>
      <c r="I86" s="2">
        <v>300</v>
      </c>
      <c r="J86" s="2">
        <v>10000</v>
      </c>
      <c r="K86" s="2">
        <v>10000</v>
      </c>
      <c r="L86" s="2">
        <v>10000</v>
      </c>
      <c r="M86" s="1" t="s">
        <v>121</v>
      </c>
      <c r="N86" s="1" t="s">
        <v>34</v>
      </c>
      <c r="O86">
        <f>+VLOOKUP(Precio_diario_hortalizas[[#This Row],[Unidad de comercialización]],Codigos_kg[],2,0)</f>
        <v>18</v>
      </c>
      <c r="P86">
        <f>+Precio_diario_hortalizas[[#This Row],[Precio promedio ponderado]]/Precio_diario_hortalizas[[#This Row],[Kg o Unidades]]</f>
        <v>555.55555555555554</v>
      </c>
    </row>
    <row r="87" spans="1:16" hidden="1" x14ac:dyDescent="0.35">
      <c r="A87" s="1" t="s">
        <v>107</v>
      </c>
      <c r="B87" s="1" t="str">
        <f>+VLOOKUP(A87,Codigos_mercados_mayoristas[],2,0)</f>
        <v>Los Lagos</v>
      </c>
      <c r="C87" s="1">
        <f>+VLOOKUP(A87,Codigos_mercados_mayoristas[],3,0)</f>
        <v>10</v>
      </c>
      <c r="D87" s="4">
        <v>44131</v>
      </c>
      <c r="E87" s="4" t="s">
        <v>196</v>
      </c>
      <c r="F87" s="1" t="s">
        <v>78</v>
      </c>
      <c r="G87" s="1" t="s">
        <v>12</v>
      </c>
      <c r="H87" s="1" t="s">
        <v>19</v>
      </c>
      <c r="I87" s="2">
        <v>180</v>
      </c>
      <c r="J87" s="2">
        <v>5500</v>
      </c>
      <c r="K87" s="2">
        <v>5500</v>
      </c>
      <c r="L87" s="2">
        <v>5500</v>
      </c>
      <c r="M87" s="1" t="s">
        <v>79</v>
      </c>
      <c r="N87" s="1" t="s">
        <v>118</v>
      </c>
      <c r="O87">
        <f>+VLOOKUP(Precio_diario_hortalizas[[#This Row],[Unidad de comercialización]],Codigos_kg[],2,0)</f>
        <v>36</v>
      </c>
      <c r="P87">
        <f>+Precio_diario_hortalizas[[#This Row],[Precio promedio ponderado]]/Precio_diario_hortalizas[[#This Row],[Kg o Unidades]]</f>
        <v>152.77777777777777</v>
      </c>
    </row>
    <row r="88" spans="1:16" hidden="1" x14ac:dyDescent="0.35">
      <c r="A88" s="1" t="s">
        <v>107</v>
      </c>
      <c r="B88" s="1" t="str">
        <f>+VLOOKUP(A88,Codigos_mercados_mayoristas[],2,0)</f>
        <v>Los Lagos</v>
      </c>
      <c r="C88" s="1">
        <f>+VLOOKUP(A88,Codigos_mercados_mayoristas[],3,0)</f>
        <v>10</v>
      </c>
      <c r="D88" s="4">
        <v>44131</v>
      </c>
      <c r="E88" s="4" t="s">
        <v>196</v>
      </c>
      <c r="F88" s="1" t="s">
        <v>80</v>
      </c>
      <c r="G88" s="1" t="s">
        <v>12</v>
      </c>
      <c r="H88" s="1" t="s">
        <v>19</v>
      </c>
      <c r="I88" s="2">
        <v>250</v>
      </c>
      <c r="J88" s="2">
        <v>2500</v>
      </c>
      <c r="K88" s="2">
        <v>2500</v>
      </c>
      <c r="L88" s="2">
        <v>2500</v>
      </c>
      <c r="M88" s="1" t="s">
        <v>81</v>
      </c>
      <c r="N88" s="1" t="s">
        <v>118</v>
      </c>
      <c r="O88">
        <f>+VLOOKUP(Precio_diario_hortalizas[[#This Row],[Unidad de comercialización]],Codigos_kg[],2,0)</f>
        <v>3</v>
      </c>
      <c r="P88">
        <f>+Precio_diario_hortalizas[[#This Row],[Precio promedio ponderado]]/Precio_diario_hortalizas[[#This Row],[Kg o Unidades]]</f>
        <v>833.33333333333337</v>
      </c>
    </row>
    <row r="89" spans="1:16" hidden="1" x14ac:dyDescent="0.35">
      <c r="A89" s="1" t="s">
        <v>107</v>
      </c>
      <c r="B89" s="1" t="str">
        <f>+VLOOKUP(A89,Codigos_mercados_mayoristas[],2,0)</f>
        <v>Los Lagos</v>
      </c>
      <c r="C89" s="1">
        <f>+VLOOKUP(A89,Codigos_mercados_mayoristas[],3,0)</f>
        <v>10</v>
      </c>
      <c r="D89" s="4">
        <v>44131</v>
      </c>
      <c r="E89" s="4" t="s">
        <v>196</v>
      </c>
      <c r="F89" s="1" t="s">
        <v>82</v>
      </c>
      <c r="G89" s="1" t="s">
        <v>12</v>
      </c>
      <c r="H89" s="1" t="s">
        <v>19</v>
      </c>
      <c r="I89" s="2">
        <v>280</v>
      </c>
      <c r="J89" s="2">
        <v>8000</v>
      </c>
      <c r="K89" s="2">
        <v>8000</v>
      </c>
      <c r="L89" s="2">
        <v>8000</v>
      </c>
      <c r="M89" s="1" t="s">
        <v>124</v>
      </c>
      <c r="N89" s="1" t="s">
        <v>118</v>
      </c>
      <c r="O89">
        <f>+VLOOKUP(Precio_diario_hortalizas[[#This Row],[Unidad de comercialización]],Codigos_kg[],2,0)</f>
        <v>36</v>
      </c>
      <c r="P89">
        <f>+Precio_diario_hortalizas[[#This Row],[Precio promedio ponderado]]/Precio_diario_hortalizas[[#This Row],[Kg o Unidades]]</f>
        <v>222.22222222222223</v>
      </c>
    </row>
    <row r="90" spans="1:16" hidden="1" x14ac:dyDescent="0.35">
      <c r="A90" s="1" t="s">
        <v>107</v>
      </c>
      <c r="B90" s="1" t="str">
        <f>+VLOOKUP(A90,Codigos_mercados_mayoristas[],2,0)</f>
        <v>Los Lagos</v>
      </c>
      <c r="C90" s="1">
        <f>+VLOOKUP(A90,Codigos_mercados_mayoristas[],3,0)</f>
        <v>10</v>
      </c>
      <c r="D90" s="4">
        <v>44131</v>
      </c>
      <c r="E90" s="4" t="s">
        <v>196</v>
      </c>
      <c r="F90" s="1" t="s">
        <v>84</v>
      </c>
      <c r="G90" s="1" t="s">
        <v>12</v>
      </c>
      <c r="H90" s="1" t="s">
        <v>19</v>
      </c>
      <c r="I90" s="2">
        <v>700</v>
      </c>
      <c r="J90" s="2">
        <v>1200</v>
      </c>
      <c r="K90" s="2">
        <v>1300</v>
      </c>
      <c r="L90" s="2">
        <v>1250</v>
      </c>
      <c r="M90" s="1" t="s">
        <v>14</v>
      </c>
      <c r="N90" s="1" t="s">
        <v>118</v>
      </c>
      <c r="O90">
        <f>+VLOOKUP(Precio_diario_hortalizas[[#This Row],[Unidad de comercialización]],Codigos_kg[],2,0)</f>
        <v>1</v>
      </c>
      <c r="P90">
        <f>+Precio_diario_hortalizas[[#This Row],[Precio promedio ponderado]]/Precio_diario_hortalizas[[#This Row],[Kg o Unidades]]</f>
        <v>1250</v>
      </c>
    </row>
    <row r="91" spans="1:16" hidden="1" x14ac:dyDescent="0.35">
      <c r="A91" s="1" t="s">
        <v>107</v>
      </c>
      <c r="B91" s="1" t="str">
        <f>+VLOOKUP(A91,Codigos_mercados_mayoristas[],2,0)</f>
        <v>Los Lagos</v>
      </c>
      <c r="C91" s="1">
        <f>+VLOOKUP(A91,Codigos_mercados_mayoristas[],3,0)</f>
        <v>10</v>
      </c>
      <c r="D91" s="4">
        <v>44131</v>
      </c>
      <c r="E91" s="4" t="s">
        <v>196</v>
      </c>
      <c r="F91" s="1" t="s">
        <v>84</v>
      </c>
      <c r="G91" s="1" t="s">
        <v>12</v>
      </c>
      <c r="H91" s="1" t="s">
        <v>19</v>
      </c>
      <c r="I91" s="2">
        <v>700</v>
      </c>
      <c r="J91" s="2">
        <v>1100</v>
      </c>
      <c r="K91" s="2">
        <v>1100</v>
      </c>
      <c r="L91" s="2">
        <v>1100</v>
      </c>
      <c r="M91" s="1" t="s">
        <v>14</v>
      </c>
      <c r="N91" s="1" t="s">
        <v>109</v>
      </c>
      <c r="O91">
        <f>+VLOOKUP(Precio_diario_hortalizas[[#This Row],[Unidad de comercialización]],Codigos_kg[],2,0)</f>
        <v>1</v>
      </c>
      <c r="P91">
        <f>+Precio_diario_hortalizas[[#This Row],[Precio promedio ponderado]]/Precio_diario_hortalizas[[#This Row],[Kg o Unidades]]</f>
        <v>1100</v>
      </c>
    </row>
    <row r="92" spans="1:16" hidden="1" x14ac:dyDescent="0.35">
      <c r="A92" s="1" t="s">
        <v>107</v>
      </c>
      <c r="B92" s="1" t="str">
        <f>+VLOOKUP(A92,Codigos_mercados_mayoristas[],2,0)</f>
        <v>Los Lagos</v>
      </c>
      <c r="C92" s="1">
        <f>+VLOOKUP(A92,Codigos_mercados_mayoristas[],3,0)</f>
        <v>10</v>
      </c>
      <c r="D92" s="4">
        <v>44131</v>
      </c>
      <c r="E92" s="4" t="s">
        <v>196</v>
      </c>
      <c r="F92" s="1" t="s">
        <v>85</v>
      </c>
      <c r="G92" s="1" t="s">
        <v>86</v>
      </c>
      <c r="H92" s="1" t="s">
        <v>19</v>
      </c>
      <c r="I92" s="2">
        <v>500</v>
      </c>
      <c r="J92" s="2">
        <v>1800</v>
      </c>
      <c r="K92" s="2">
        <v>1800</v>
      </c>
      <c r="L92" s="2">
        <v>1800</v>
      </c>
      <c r="M92" s="1" t="s">
        <v>31</v>
      </c>
      <c r="N92" s="1" t="s">
        <v>125</v>
      </c>
      <c r="O92">
        <f>+VLOOKUP(Precio_diario_hortalizas[[#This Row],[Unidad de comercialización]],Codigos_kg[],2,0)</f>
        <v>1</v>
      </c>
      <c r="P92">
        <f>+Precio_diario_hortalizas[[#This Row],[Precio promedio ponderado]]/Precio_diario_hortalizas[[#This Row],[Kg o Unidades]]</f>
        <v>1800</v>
      </c>
    </row>
    <row r="93" spans="1:16" hidden="1" x14ac:dyDescent="0.35">
      <c r="A93" s="1" t="s">
        <v>107</v>
      </c>
      <c r="B93" s="1" t="str">
        <f>+VLOOKUP(A93,Codigos_mercados_mayoristas[],2,0)</f>
        <v>Los Lagos</v>
      </c>
      <c r="C93" s="1">
        <f>+VLOOKUP(A93,Codigos_mercados_mayoristas[],3,0)</f>
        <v>10</v>
      </c>
      <c r="D93" s="4">
        <v>44131</v>
      </c>
      <c r="E93" s="4" t="s">
        <v>196</v>
      </c>
      <c r="F93" s="1" t="s">
        <v>52</v>
      </c>
      <c r="G93" s="1" t="s">
        <v>12</v>
      </c>
      <c r="H93" s="1" t="s">
        <v>19</v>
      </c>
      <c r="I93" s="2">
        <v>120</v>
      </c>
      <c r="J93" s="2">
        <v>10000</v>
      </c>
      <c r="K93" s="2">
        <v>10000</v>
      </c>
      <c r="L93" s="2">
        <v>10000</v>
      </c>
      <c r="M93" s="1" t="s">
        <v>39</v>
      </c>
      <c r="N93" s="1" t="s">
        <v>118</v>
      </c>
      <c r="O93">
        <f>+VLOOKUP(Precio_diario_hortalizas[[#This Row],[Unidad de comercialización]],Codigos_kg[],2,0)</f>
        <v>25</v>
      </c>
      <c r="P93">
        <f>+Precio_diario_hortalizas[[#This Row],[Precio promedio ponderado]]/Precio_diario_hortalizas[[#This Row],[Kg o Unidades]]</f>
        <v>400</v>
      </c>
    </row>
    <row r="94" spans="1:16" hidden="1" x14ac:dyDescent="0.35">
      <c r="A94" s="1" t="s">
        <v>107</v>
      </c>
      <c r="B94" s="1" t="str">
        <f>+VLOOKUP(A94,Codigos_mercados_mayoristas[],2,0)</f>
        <v>Los Lagos</v>
      </c>
      <c r="C94" s="1">
        <f>+VLOOKUP(A94,Codigos_mercados_mayoristas[],3,0)</f>
        <v>10</v>
      </c>
      <c r="D94" s="4">
        <v>44131</v>
      </c>
      <c r="E94" s="4" t="s">
        <v>196</v>
      </c>
      <c r="F94" s="1" t="s">
        <v>23</v>
      </c>
      <c r="G94" s="1" t="s">
        <v>87</v>
      </c>
      <c r="H94" s="1" t="s">
        <v>19</v>
      </c>
      <c r="I94" s="2">
        <v>80</v>
      </c>
      <c r="J94" s="2">
        <v>8000</v>
      </c>
      <c r="K94" s="2">
        <v>8000</v>
      </c>
      <c r="L94" s="2">
        <v>8000</v>
      </c>
      <c r="M94" s="1" t="s">
        <v>88</v>
      </c>
      <c r="N94" s="1" t="s">
        <v>118</v>
      </c>
      <c r="O94">
        <f>+VLOOKUP(Precio_diario_hortalizas[[#This Row],[Unidad de comercialización]],Codigos_kg[],2,0)</f>
        <v>10</v>
      </c>
      <c r="P94">
        <f>+Precio_diario_hortalizas[[#This Row],[Precio promedio ponderado]]/Precio_diario_hortalizas[[#This Row],[Kg o Unidades]]</f>
        <v>800</v>
      </c>
    </row>
    <row r="95" spans="1:16" hidden="1" x14ac:dyDescent="0.35">
      <c r="A95" s="1" t="s">
        <v>107</v>
      </c>
      <c r="B95" s="1" t="str">
        <f>+VLOOKUP(A95,Codigos_mercados_mayoristas[],2,0)</f>
        <v>Los Lagos</v>
      </c>
      <c r="C95" s="1">
        <f>+VLOOKUP(A95,Codigos_mercados_mayoristas[],3,0)</f>
        <v>10</v>
      </c>
      <c r="D95" s="4">
        <v>44131</v>
      </c>
      <c r="E95" s="4" t="s">
        <v>196</v>
      </c>
      <c r="F95" s="1" t="s">
        <v>23</v>
      </c>
      <c r="G95" s="1" t="s">
        <v>24</v>
      </c>
      <c r="H95" s="1" t="s">
        <v>19</v>
      </c>
      <c r="I95" s="2">
        <v>300</v>
      </c>
      <c r="J95" s="2">
        <v>8000</v>
      </c>
      <c r="K95" s="2">
        <v>8000</v>
      </c>
      <c r="L95" s="2">
        <v>8000</v>
      </c>
      <c r="M95" s="1" t="s">
        <v>89</v>
      </c>
      <c r="N95" s="1" t="s">
        <v>114</v>
      </c>
      <c r="O95">
        <f>+VLOOKUP(Precio_diario_hortalizas[[#This Row],[Unidad de comercialización]],Codigos_kg[],2,0)</f>
        <v>15</v>
      </c>
      <c r="P95">
        <f>+Precio_diario_hortalizas[[#This Row],[Precio promedio ponderado]]/Precio_diario_hortalizas[[#This Row],[Kg o Unidades]]</f>
        <v>533.33333333333337</v>
      </c>
    </row>
    <row r="96" spans="1:16" hidden="1" x14ac:dyDescent="0.35">
      <c r="A96" s="1" t="s">
        <v>107</v>
      </c>
      <c r="B96" s="1" t="str">
        <f>+VLOOKUP(A96,Codigos_mercados_mayoristas[],2,0)</f>
        <v>Los Lagos</v>
      </c>
      <c r="C96" s="1">
        <f>+VLOOKUP(A96,Codigos_mercados_mayoristas[],3,0)</f>
        <v>10</v>
      </c>
      <c r="D96" s="4">
        <v>44131</v>
      </c>
      <c r="E96" s="4" t="s">
        <v>196</v>
      </c>
      <c r="F96" s="1" t="s">
        <v>94</v>
      </c>
      <c r="G96" s="1" t="s">
        <v>126</v>
      </c>
      <c r="H96" s="1" t="s">
        <v>127</v>
      </c>
      <c r="I96" s="2">
        <v>200</v>
      </c>
      <c r="J96" s="2">
        <v>8000</v>
      </c>
      <c r="K96" s="2">
        <v>8000</v>
      </c>
      <c r="L96" s="2">
        <v>8000</v>
      </c>
      <c r="M96" s="1" t="s">
        <v>58</v>
      </c>
      <c r="N96" s="1" t="s">
        <v>128</v>
      </c>
      <c r="O96">
        <f>+VLOOKUP(Precio_diario_hortalizas[[#This Row],[Unidad de comercialización]],Codigos_kg[],2,0)</f>
        <v>25</v>
      </c>
      <c r="P96">
        <f>+Precio_diario_hortalizas[[#This Row],[Precio promedio ponderado]]/Precio_diario_hortalizas[[#This Row],[Kg o Unidades]]</f>
        <v>320</v>
      </c>
    </row>
    <row r="97" spans="1:16" hidden="1" x14ac:dyDescent="0.35">
      <c r="A97" s="1" t="s">
        <v>107</v>
      </c>
      <c r="B97" s="1" t="str">
        <f>+VLOOKUP(A97,Codigos_mercados_mayoristas[],2,0)</f>
        <v>Los Lagos</v>
      </c>
      <c r="C97" s="1">
        <f>+VLOOKUP(A97,Codigos_mercados_mayoristas[],3,0)</f>
        <v>10</v>
      </c>
      <c r="D97" s="4">
        <v>44131</v>
      </c>
      <c r="E97" s="4" t="s">
        <v>196</v>
      </c>
      <c r="F97" s="1" t="s">
        <v>94</v>
      </c>
      <c r="G97" s="1" t="s">
        <v>129</v>
      </c>
      <c r="H97" s="1" t="s">
        <v>96</v>
      </c>
      <c r="I97" s="2">
        <v>200</v>
      </c>
      <c r="J97" s="2">
        <v>17000</v>
      </c>
      <c r="K97" s="2">
        <v>17000</v>
      </c>
      <c r="L97" s="2">
        <v>17000</v>
      </c>
      <c r="M97" s="1" t="s">
        <v>39</v>
      </c>
      <c r="N97" s="1" t="s">
        <v>130</v>
      </c>
      <c r="O97">
        <f>+VLOOKUP(Precio_diario_hortalizas[[#This Row],[Unidad de comercialización]],Codigos_kg[],2,0)</f>
        <v>25</v>
      </c>
      <c r="P97">
        <f>+Precio_diario_hortalizas[[#This Row],[Precio promedio ponderado]]/Precio_diario_hortalizas[[#This Row],[Kg o Unidades]]</f>
        <v>680</v>
      </c>
    </row>
    <row r="98" spans="1:16" hidden="1" x14ac:dyDescent="0.35">
      <c r="A98" s="1" t="s">
        <v>107</v>
      </c>
      <c r="B98" s="1" t="str">
        <f>+VLOOKUP(A98,Codigos_mercados_mayoristas[],2,0)</f>
        <v>Los Lagos</v>
      </c>
      <c r="C98" s="1">
        <f>+VLOOKUP(A98,Codigos_mercados_mayoristas[],3,0)</f>
        <v>10</v>
      </c>
      <c r="D98" s="4">
        <v>44131</v>
      </c>
      <c r="E98" s="4" t="s">
        <v>196</v>
      </c>
      <c r="F98" s="1" t="s">
        <v>94</v>
      </c>
      <c r="G98" s="1" t="s">
        <v>131</v>
      </c>
      <c r="H98" s="1" t="s">
        <v>76</v>
      </c>
      <c r="I98" s="2">
        <v>200</v>
      </c>
      <c r="J98" s="2">
        <v>7000</v>
      </c>
      <c r="K98" s="2">
        <v>7000</v>
      </c>
      <c r="L98" s="2">
        <v>7000</v>
      </c>
      <c r="M98" s="1" t="s">
        <v>39</v>
      </c>
      <c r="N98" s="1" t="s">
        <v>128</v>
      </c>
      <c r="O98">
        <f>+VLOOKUP(Precio_diario_hortalizas[[#This Row],[Unidad de comercialización]],Codigos_kg[],2,0)</f>
        <v>25</v>
      </c>
      <c r="P98">
        <f>+Precio_diario_hortalizas[[#This Row],[Precio promedio ponderado]]/Precio_diario_hortalizas[[#This Row],[Kg o Unidades]]</f>
        <v>280</v>
      </c>
    </row>
    <row r="99" spans="1:16" hidden="1" x14ac:dyDescent="0.35">
      <c r="A99" s="1" t="s">
        <v>107</v>
      </c>
      <c r="B99" s="1" t="str">
        <f>+VLOOKUP(A99,Codigos_mercados_mayoristas[],2,0)</f>
        <v>Los Lagos</v>
      </c>
      <c r="C99" s="1">
        <f>+VLOOKUP(A99,Codigos_mercados_mayoristas[],3,0)</f>
        <v>10</v>
      </c>
      <c r="D99" s="4">
        <v>44131</v>
      </c>
      <c r="E99" s="4" t="s">
        <v>196</v>
      </c>
      <c r="F99" s="1" t="s">
        <v>53</v>
      </c>
      <c r="G99" s="1" t="s">
        <v>12</v>
      </c>
      <c r="H99" s="1" t="s">
        <v>19</v>
      </c>
      <c r="I99" s="2">
        <v>300</v>
      </c>
      <c r="J99" s="2">
        <v>10000</v>
      </c>
      <c r="K99" s="2">
        <v>10000</v>
      </c>
      <c r="L99" s="2">
        <v>10000</v>
      </c>
      <c r="M99" s="1" t="s">
        <v>54</v>
      </c>
      <c r="N99" s="1" t="s">
        <v>15</v>
      </c>
      <c r="O99">
        <f>+VLOOKUP(Precio_diario_hortalizas[[#This Row],[Unidad de comercialización]],Codigos_kg[],2,0)</f>
        <v>60</v>
      </c>
      <c r="P99">
        <f>+Precio_diario_hortalizas[[#This Row],[Precio promedio ponderado]]/Precio_diario_hortalizas[[#This Row],[Kg o Unidades]]</f>
        <v>166.66666666666666</v>
      </c>
    </row>
    <row r="100" spans="1:16" hidden="1" x14ac:dyDescent="0.35">
      <c r="A100" s="1" t="s">
        <v>107</v>
      </c>
      <c r="B100" s="1" t="str">
        <f>+VLOOKUP(A100,Codigos_mercados_mayoristas[],2,0)</f>
        <v>Los Lagos</v>
      </c>
      <c r="C100" s="1">
        <f>+VLOOKUP(A100,Codigos_mercados_mayoristas[],3,0)</f>
        <v>10</v>
      </c>
      <c r="D100" s="4">
        <v>44131</v>
      </c>
      <c r="E100" s="4" t="s">
        <v>196</v>
      </c>
      <c r="F100" s="1" t="s">
        <v>132</v>
      </c>
      <c r="G100" s="1" t="s">
        <v>12</v>
      </c>
      <c r="H100" s="1" t="s">
        <v>19</v>
      </c>
      <c r="I100" s="2">
        <v>150</v>
      </c>
      <c r="J100" s="2">
        <v>3000</v>
      </c>
      <c r="K100" s="2">
        <v>3000</v>
      </c>
      <c r="L100" s="2">
        <v>3000</v>
      </c>
      <c r="M100" s="1" t="s">
        <v>83</v>
      </c>
      <c r="N100" s="1" t="s">
        <v>118</v>
      </c>
      <c r="O100">
        <f>+VLOOKUP(Precio_diario_hortalizas[[#This Row],[Unidad de comercialización]],Codigos_kg[],2,0)</f>
        <v>3</v>
      </c>
      <c r="P100">
        <f>+Precio_diario_hortalizas[[#This Row],[Precio promedio ponderado]]/Precio_diario_hortalizas[[#This Row],[Kg o Unidades]]</f>
        <v>1000</v>
      </c>
    </row>
    <row r="101" spans="1:16" hidden="1" x14ac:dyDescent="0.35">
      <c r="A101" s="1" t="s">
        <v>107</v>
      </c>
      <c r="B101" s="1" t="str">
        <f>+VLOOKUP(A101,Codigos_mercados_mayoristas[],2,0)</f>
        <v>Los Lagos</v>
      </c>
      <c r="C101" s="1">
        <f>+VLOOKUP(A101,Codigos_mercados_mayoristas[],3,0)</f>
        <v>10</v>
      </c>
      <c r="D101" s="4">
        <v>44131</v>
      </c>
      <c r="E101" s="4" t="s">
        <v>196</v>
      </c>
      <c r="F101" s="1" t="s">
        <v>27</v>
      </c>
      <c r="G101" s="1" t="s">
        <v>28</v>
      </c>
      <c r="H101" s="1" t="s">
        <v>19</v>
      </c>
      <c r="I101" s="2">
        <v>50</v>
      </c>
      <c r="J101" s="2">
        <v>45000</v>
      </c>
      <c r="K101" s="2">
        <v>45000</v>
      </c>
      <c r="L101" s="2">
        <v>45000</v>
      </c>
      <c r="M101" s="1" t="s">
        <v>29</v>
      </c>
      <c r="N101" s="1" t="s">
        <v>15</v>
      </c>
      <c r="O101">
        <f>+VLOOKUP(Precio_diario_hortalizas[[#This Row],[Unidad de comercialización]],Codigos_kg[],2,0)</f>
        <v>15</v>
      </c>
      <c r="P101">
        <f>+Precio_diario_hortalizas[[#This Row],[Precio promedio ponderado]]/Precio_diario_hortalizas[[#This Row],[Kg o Unidades]]</f>
        <v>3000</v>
      </c>
    </row>
    <row r="102" spans="1:16" hidden="1" x14ac:dyDescent="0.35">
      <c r="A102" s="1" t="s">
        <v>107</v>
      </c>
      <c r="B102" s="1" t="str">
        <f>+VLOOKUP(A102,Codigos_mercados_mayoristas[],2,0)</f>
        <v>Los Lagos</v>
      </c>
      <c r="C102" s="1">
        <f>+VLOOKUP(A102,Codigos_mercados_mayoristas[],3,0)</f>
        <v>10</v>
      </c>
      <c r="D102" s="4">
        <v>44131</v>
      </c>
      <c r="E102" s="4" t="s">
        <v>196</v>
      </c>
      <c r="F102" s="1" t="s">
        <v>27</v>
      </c>
      <c r="G102" s="1" t="s">
        <v>28</v>
      </c>
      <c r="H102" s="1" t="s">
        <v>13</v>
      </c>
      <c r="I102" s="2">
        <v>100</v>
      </c>
      <c r="J102" s="2">
        <v>43000</v>
      </c>
      <c r="K102" s="2">
        <v>43000</v>
      </c>
      <c r="L102" s="2">
        <v>43000</v>
      </c>
      <c r="M102" s="1" t="s">
        <v>29</v>
      </c>
      <c r="N102" s="1" t="s">
        <v>15</v>
      </c>
      <c r="O102">
        <f>+VLOOKUP(Precio_diario_hortalizas[[#This Row],[Unidad de comercialización]],Codigos_kg[],2,0)</f>
        <v>15</v>
      </c>
      <c r="P102">
        <f>+Precio_diario_hortalizas[[#This Row],[Precio promedio ponderado]]/Precio_diario_hortalizas[[#This Row],[Kg o Unidades]]</f>
        <v>2866.6666666666665</v>
      </c>
    </row>
    <row r="103" spans="1:16" hidden="1" x14ac:dyDescent="0.35">
      <c r="A103" s="1" t="s">
        <v>107</v>
      </c>
      <c r="B103" s="1" t="str">
        <f>+VLOOKUP(A103,Codigos_mercados_mayoristas[],2,0)</f>
        <v>Los Lagos</v>
      </c>
      <c r="C103" s="1">
        <f>+VLOOKUP(A103,Codigos_mercados_mayoristas[],3,0)</f>
        <v>10</v>
      </c>
      <c r="D103" s="4">
        <v>44131</v>
      </c>
      <c r="E103" s="4" t="s">
        <v>196</v>
      </c>
      <c r="F103" s="1" t="s">
        <v>27</v>
      </c>
      <c r="G103" s="1" t="s">
        <v>98</v>
      </c>
      <c r="H103" s="1" t="s">
        <v>19</v>
      </c>
      <c r="I103" s="2">
        <v>50</v>
      </c>
      <c r="J103" s="2">
        <v>35000</v>
      </c>
      <c r="K103" s="2">
        <v>35000</v>
      </c>
      <c r="L103" s="2">
        <v>35000</v>
      </c>
      <c r="M103" s="1" t="s">
        <v>29</v>
      </c>
      <c r="N103" s="1" t="s">
        <v>15</v>
      </c>
      <c r="O103">
        <f>+VLOOKUP(Precio_diario_hortalizas[[#This Row],[Unidad de comercialización]],Codigos_kg[],2,0)</f>
        <v>15</v>
      </c>
      <c r="P103">
        <f>+Precio_diario_hortalizas[[#This Row],[Precio promedio ponderado]]/Precio_diario_hortalizas[[#This Row],[Kg o Unidades]]</f>
        <v>2333.3333333333335</v>
      </c>
    </row>
    <row r="104" spans="1:16" hidden="1" x14ac:dyDescent="0.35">
      <c r="A104" s="1" t="s">
        <v>107</v>
      </c>
      <c r="B104" s="1" t="str">
        <f>+VLOOKUP(A104,Codigos_mercados_mayoristas[],2,0)</f>
        <v>Los Lagos</v>
      </c>
      <c r="C104" s="1">
        <f>+VLOOKUP(A104,Codigos_mercados_mayoristas[],3,0)</f>
        <v>10</v>
      </c>
      <c r="D104" s="4">
        <v>44131</v>
      </c>
      <c r="E104" s="4" t="s">
        <v>196</v>
      </c>
      <c r="F104" s="1" t="s">
        <v>27</v>
      </c>
      <c r="G104" s="1" t="s">
        <v>98</v>
      </c>
      <c r="H104" s="1" t="s">
        <v>13</v>
      </c>
      <c r="I104" s="2">
        <v>100</v>
      </c>
      <c r="J104" s="2">
        <v>28000</v>
      </c>
      <c r="K104" s="2">
        <v>28000</v>
      </c>
      <c r="L104" s="2">
        <v>28000</v>
      </c>
      <c r="M104" s="1" t="s">
        <v>29</v>
      </c>
      <c r="N104" s="1" t="s">
        <v>15</v>
      </c>
      <c r="O104">
        <f>+VLOOKUP(Precio_diario_hortalizas[[#This Row],[Unidad de comercialización]],Codigos_kg[],2,0)</f>
        <v>15</v>
      </c>
      <c r="P104">
        <f>+Precio_diario_hortalizas[[#This Row],[Precio promedio ponderado]]/Precio_diario_hortalizas[[#This Row],[Kg o Unidades]]</f>
        <v>1866.6666666666667</v>
      </c>
    </row>
    <row r="105" spans="1:16" hidden="1" x14ac:dyDescent="0.35">
      <c r="A105" s="1" t="s">
        <v>107</v>
      </c>
      <c r="B105" s="1" t="str">
        <f>+VLOOKUP(A105,Codigos_mercados_mayoristas[],2,0)</f>
        <v>Los Lagos</v>
      </c>
      <c r="C105" s="1">
        <f>+VLOOKUP(A105,Codigos_mercados_mayoristas[],3,0)</f>
        <v>10</v>
      </c>
      <c r="D105" s="4">
        <v>44131</v>
      </c>
      <c r="E105" s="4" t="s">
        <v>196</v>
      </c>
      <c r="F105" s="1" t="s">
        <v>30</v>
      </c>
      <c r="G105" s="1" t="s">
        <v>57</v>
      </c>
      <c r="H105" s="1" t="s">
        <v>19</v>
      </c>
      <c r="I105" s="2">
        <v>30</v>
      </c>
      <c r="J105" s="2">
        <v>30000</v>
      </c>
      <c r="K105" s="2">
        <v>30000</v>
      </c>
      <c r="L105" s="2">
        <v>30000</v>
      </c>
      <c r="M105" s="1" t="s">
        <v>58</v>
      </c>
      <c r="N105" s="1" t="s">
        <v>34</v>
      </c>
      <c r="O105">
        <f>+VLOOKUP(Precio_diario_hortalizas[[#This Row],[Unidad de comercialización]],Codigos_kg[],2,0)</f>
        <v>25</v>
      </c>
      <c r="P105">
        <f>+Precio_diario_hortalizas[[#This Row],[Precio promedio ponderado]]/Precio_diario_hortalizas[[#This Row],[Kg o Unidades]]</f>
        <v>1200</v>
      </c>
    </row>
    <row r="106" spans="1:16" hidden="1" x14ac:dyDescent="0.35">
      <c r="A106" s="1" t="s">
        <v>107</v>
      </c>
      <c r="B106" s="1" t="str">
        <f>+VLOOKUP(A106,Codigos_mercados_mayoristas[],2,0)</f>
        <v>Los Lagos</v>
      </c>
      <c r="C106" s="1">
        <f>+VLOOKUP(A106,Codigos_mercados_mayoristas[],3,0)</f>
        <v>10</v>
      </c>
      <c r="D106" s="4">
        <v>44131</v>
      </c>
      <c r="E106" s="4" t="s">
        <v>196</v>
      </c>
      <c r="F106" s="1" t="s">
        <v>99</v>
      </c>
      <c r="G106" s="1" t="s">
        <v>100</v>
      </c>
      <c r="H106" s="1" t="s">
        <v>19</v>
      </c>
      <c r="I106" s="2">
        <v>500</v>
      </c>
      <c r="J106" s="2">
        <v>1300</v>
      </c>
      <c r="K106" s="2">
        <v>1300</v>
      </c>
      <c r="L106" s="2">
        <v>1300</v>
      </c>
      <c r="M106" s="1" t="s">
        <v>14</v>
      </c>
      <c r="N106" s="1" t="s">
        <v>118</v>
      </c>
      <c r="O106">
        <f>+VLOOKUP(Precio_diario_hortalizas[[#This Row],[Unidad de comercialización]],Codigos_kg[],2,0)</f>
        <v>1</v>
      </c>
      <c r="P106">
        <f>+Precio_diario_hortalizas[[#This Row],[Precio promedio ponderado]]/Precio_diario_hortalizas[[#This Row],[Kg o Unidades]]</f>
        <v>1300</v>
      </c>
    </row>
    <row r="107" spans="1:16" hidden="1" x14ac:dyDescent="0.35">
      <c r="A107" s="1" t="s">
        <v>107</v>
      </c>
      <c r="B107" s="1" t="str">
        <f>+VLOOKUP(A107,Codigos_mercados_mayoristas[],2,0)</f>
        <v>Los Lagos</v>
      </c>
      <c r="C107" s="1">
        <f>+VLOOKUP(A107,Codigos_mercados_mayoristas[],3,0)</f>
        <v>10</v>
      </c>
      <c r="D107" s="4">
        <v>44131</v>
      </c>
      <c r="E107" s="4" t="s">
        <v>196</v>
      </c>
      <c r="F107" s="1" t="s">
        <v>99</v>
      </c>
      <c r="G107" s="1" t="s">
        <v>100</v>
      </c>
      <c r="H107" s="1" t="s">
        <v>19</v>
      </c>
      <c r="I107" s="2">
        <v>1000</v>
      </c>
      <c r="J107" s="2">
        <v>1000</v>
      </c>
      <c r="K107" s="2">
        <v>1100</v>
      </c>
      <c r="L107" s="2">
        <v>1050</v>
      </c>
      <c r="M107" s="1" t="s">
        <v>14</v>
      </c>
      <c r="N107" s="1" t="s">
        <v>109</v>
      </c>
      <c r="O107">
        <f>+VLOOKUP(Precio_diario_hortalizas[[#This Row],[Unidad de comercialización]],Codigos_kg[],2,0)</f>
        <v>1</v>
      </c>
      <c r="P107">
        <f>+Precio_diario_hortalizas[[#This Row],[Precio promedio ponderado]]/Precio_diario_hortalizas[[#This Row],[Kg o Unidades]]</f>
        <v>1050</v>
      </c>
    </row>
    <row r="108" spans="1:16" hidden="1" x14ac:dyDescent="0.35">
      <c r="A108" s="1" t="s">
        <v>107</v>
      </c>
      <c r="B108" s="1" t="str">
        <f>+VLOOKUP(A108,Codigos_mercados_mayoristas[],2,0)</f>
        <v>Los Lagos</v>
      </c>
      <c r="C108" s="1">
        <f>+VLOOKUP(A108,Codigos_mercados_mayoristas[],3,0)</f>
        <v>10</v>
      </c>
      <c r="D108" s="4">
        <v>44131</v>
      </c>
      <c r="E108" s="4" t="s">
        <v>196</v>
      </c>
      <c r="F108" s="1" t="s">
        <v>35</v>
      </c>
      <c r="G108" s="1" t="s">
        <v>36</v>
      </c>
      <c r="H108" s="1" t="s">
        <v>69</v>
      </c>
      <c r="I108" s="2">
        <v>400</v>
      </c>
      <c r="J108" s="2">
        <v>26000</v>
      </c>
      <c r="K108" s="2">
        <v>26000</v>
      </c>
      <c r="L108" s="2">
        <v>26000</v>
      </c>
      <c r="M108" s="1" t="s">
        <v>59</v>
      </c>
      <c r="N108" s="1" t="s">
        <v>133</v>
      </c>
      <c r="O108">
        <f>+VLOOKUP(Precio_diario_hortalizas[[#This Row],[Unidad de comercialización]],Codigos_kg[],2,0)</f>
        <v>18</v>
      </c>
      <c r="P108">
        <f>+Precio_diario_hortalizas[[#This Row],[Precio promedio ponderado]]/Precio_diario_hortalizas[[#This Row],[Kg o Unidades]]</f>
        <v>1444.4444444444443</v>
      </c>
    </row>
    <row r="109" spans="1:16" hidden="1" x14ac:dyDescent="0.35">
      <c r="A109" s="1" t="s">
        <v>107</v>
      </c>
      <c r="B109" s="1" t="str">
        <f>+VLOOKUP(A109,Codigos_mercados_mayoristas[],2,0)</f>
        <v>Los Lagos</v>
      </c>
      <c r="C109" s="1">
        <f>+VLOOKUP(A109,Codigos_mercados_mayoristas[],3,0)</f>
        <v>10</v>
      </c>
      <c r="D109" s="4">
        <v>44131</v>
      </c>
      <c r="E109" s="4" t="s">
        <v>196</v>
      </c>
      <c r="F109" s="1" t="s">
        <v>35</v>
      </c>
      <c r="G109" s="1" t="s">
        <v>36</v>
      </c>
      <c r="H109" s="1" t="s">
        <v>19</v>
      </c>
      <c r="I109" s="2">
        <v>400</v>
      </c>
      <c r="J109" s="2">
        <v>25000</v>
      </c>
      <c r="K109" s="2">
        <v>25000</v>
      </c>
      <c r="L109" s="2">
        <v>25000</v>
      </c>
      <c r="M109" s="1" t="s">
        <v>59</v>
      </c>
      <c r="N109" s="1" t="s">
        <v>133</v>
      </c>
      <c r="O109">
        <f>+VLOOKUP(Precio_diario_hortalizas[[#This Row],[Unidad de comercialización]],Codigos_kg[],2,0)</f>
        <v>18</v>
      </c>
      <c r="P109">
        <f>+Precio_diario_hortalizas[[#This Row],[Precio promedio ponderado]]/Precio_diario_hortalizas[[#This Row],[Kg o Unidades]]</f>
        <v>1388.8888888888889</v>
      </c>
    </row>
    <row r="110" spans="1:16" hidden="1" x14ac:dyDescent="0.35">
      <c r="A110" s="1" t="s">
        <v>107</v>
      </c>
      <c r="B110" s="1" t="str">
        <f>+VLOOKUP(A110,Codigos_mercados_mayoristas[],2,0)</f>
        <v>Los Lagos</v>
      </c>
      <c r="C110" s="1">
        <f>+VLOOKUP(A110,Codigos_mercados_mayoristas[],3,0)</f>
        <v>10</v>
      </c>
      <c r="D110" s="4">
        <v>44131</v>
      </c>
      <c r="E110" s="4" t="s">
        <v>196</v>
      </c>
      <c r="F110" s="1" t="s">
        <v>35</v>
      </c>
      <c r="G110" s="1" t="s">
        <v>36</v>
      </c>
      <c r="H110" s="1" t="s">
        <v>16</v>
      </c>
      <c r="I110" s="2">
        <v>300</v>
      </c>
      <c r="J110" s="2">
        <v>18000</v>
      </c>
      <c r="K110" s="2">
        <v>18000</v>
      </c>
      <c r="L110" s="2">
        <v>18000</v>
      </c>
      <c r="M110" s="1" t="s">
        <v>59</v>
      </c>
      <c r="N110" s="1" t="s">
        <v>133</v>
      </c>
      <c r="O110">
        <f>+VLOOKUP(Precio_diario_hortalizas[[#This Row],[Unidad de comercialización]],Codigos_kg[],2,0)</f>
        <v>18</v>
      </c>
      <c r="P110">
        <f>+Precio_diario_hortalizas[[#This Row],[Precio promedio ponderado]]/Precio_diario_hortalizas[[#This Row],[Kg o Unidades]]</f>
        <v>1000</v>
      </c>
    </row>
    <row r="111" spans="1:16" hidden="1" x14ac:dyDescent="0.35">
      <c r="A111" s="1" t="s">
        <v>107</v>
      </c>
      <c r="B111" s="1" t="str">
        <f>+VLOOKUP(A111,Codigos_mercados_mayoristas[],2,0)</f>
        <v>Los Lagos</v>
      </c>
      <c r="C111" s="1">
        <f>+VLOOKUP(A111,Codigos_mercados_mayoristas[],3,0)</f>
        <v>10</v>
      </c>
      <c r="D111" s="4">
        <v>44131</v>
      </c>
      <c r="E111" s="4" t="s">
        <v>196</v>
      </c>
      <c r="F111" s="1" t="s">
        <v>38</v>
      </c>
      <c r="G111" s="1" t="s">
        <v>12</v>
      </c>
      <c r="H111" s="1" t="s">
        <v>19</v>
      </c>
      <c r="I111" s="2">
        <v>700</v>
      </c>
      <c r="J111" s="2">
        <v>7500</v>
      </c>
      <c r="K111" s="2">
        <v>8000</v>
      </c>
      <c r="L111" s="2">
        <v>7750</v>
      </c>
      <c r="M111" s="1" t="s">
        <v>101</v>
      </c>
      <c r="N111" s="1" t="s">
        <v>114</v>
      </c>
      <c r="O111">
        <f>+VLOOKUP(Precio_diario_hortalizas[[#This Row],[Unidad de comercialización]],Codigos_kg[],2,0)</f>
        <v>20</v>
      </c>
      <c r="P111">
        <f>+Precio_diario_hortalizas[[#This Row],[Precio promedio ponderado]]/Precio_diario_hortalizas[[#This Row],[Kg o Unidades]]</f>
        <v>387.5</v>
      </c>
    </row>
    <row r="112" spans="1:16" hidden="1" x14ac:dyDescent="0.35">
      <c r="A112" s="1" t="s">
        <v>107</v>
      </c>
      <c r="B112" s="1" t="str">
        <f>+VLOOKUP(A112,Codigos_mercados_mayoristas[],2,0)</f>
        <v>Los Lagos</v>
      </c>
      <c r="C112" s="1">
        <f>+VLOOKUP(A112,Codigos_mercados_mayoristas[],3,0)</f>
        <v>10</v>
      </c>
      <c r="D112" s="4">
        <v>44131</v>
      </c>
      <c r="E112" s="4" t="s">
        <v>196</v>
      </c>
      <c r="F112" s="1" t="s">
        <v>102</v>
      </c>
      <c r="G112" s="1" t="s">
        <v>104</v>
      </c>
      <c r="H112" s="1" t="s">
        <v>76</v>
      </c>
      <c r="I112" s="2">
        <v>1000</v>
      </c>
      <c r="J112" s="2">
        <v>1400</v>
      </c>
      <c r="K112" s="2">
        <v>1400</v>
      </c>
      <c r="L112" s="2">
        <v>1400</v>
      </c>
      <c r="M112" s="1" t="s">
        <v>33</v>
      </c>
      <c r="N112" s="1" t="s">
        <v>118</v>
      </c>
      <c r="O112">
        <f>+VLOOKUP(Precio_diario_hortalizas[[#This Row],[Unidad de comercialización]],Codigos_kg[],2,0)</f>
        <v>1</v>
      </c>
      <c r="P112">
        <f>+Precio_diario_hortalizas[[#This Row],[Precio promedio ponderado]]/Precio_diario_hortalizas[[#This Row],[Kg o Unidades]]</f>
        <v>1400</v>
      </c>
    </row>
    <row r="113" spans="1:16" hidden="1" x14ac:dyDescent="0.35">
      <c r="A113" s="1" t="s">
        <v>107</v>
      </c>
      <c r="B113" s="1" t="str">
        <f>+VLOOKUP(A113,Codigos_mercados_mayoristas[],2,0)</f>
        <v>Los Lagos</v>
      </c>
      <c r="C113" s="1">
        <f>+VLOOKUP(A113,Codigos_mercados_mayoristas[],3,0)</f>
        <v>10</v>
      </c>
      <c r="D113" s="4">
        <v>44131</v>
      </c>
      <c r="E113" s="4" t="s">
        <v>196</v>
      </c>
      <c r="F113" s="1" t="s">
        <v>106</v>
      </c>
      <c r="G113" s="1" t="s">
        <v>12</v>
      </c>
      <c r="H113" s="1" t="s">
        <v>19</v>
      </c>
      <c r="I113" s="2">
        <v>150</v>
      </c>
      <c r="J113" s="2">
        <v>10000</v>
      </c>
      <c r="K113" s="2">
        <v>10000</v>
      </c>
      <c r="L113" s="2">
        <v>10000</v>
      </c>
      <c r="M113" s="1" t="s">
        <v>54</v>
      </c>
      <c r="N113" s="1" t="s">
        <v>15</v>
      </c>
      <c r="O113">
        <f>+VLOOKUP(Precio_diario_hortalizas[[#This Row],[Unidad de comercialización]],Codigos_kg[],2,0)</f>
        <v>60</v>
      </c>
      <c r="P113">
        <f>+Precio_diario_hortalizas[[#This Row],[Precio promedio ponderado]]/Precio_diario_hortalizas[[#This Row],[Kg o Unidades]]</f>
        <v>166.66666666666666</v>
      </c>
    </row>
    <row r="114" spans="1:16" hidden="1" x14ac:dyDescent="0.35">
      <c r="A114" s="1" t="s">
        <v>134</v>
      </c>
      <c r="B114" s="1" t="str">
        <f>+VLOOKUP(A114,Codigos_mercados_mayoristas[],2,0)</f>
        <v>Maule</v>
      </c>
      <c r="C114" s="1">
        <f>+VLOOKUP(A114,Codigos_mercados_mayoristas[],3,0)</f>
        <v>7</v>
      </c>
      <c r="D114" s="4">
        <v>44131</v>
      </c>
      <c r="E114" s="4" t="s">
        <v>196</v>
      </c>
      <c r="F114" s="1" t="s">
        <v>61</v>
      </c>
      <c r="G114" s="1" t="s">
        <v>12</v>
      </c>
      <c r="H114" s="1" t="s">
        <v>19</v>
      </c>
      <c r="I114" s="2">
        <v>500</v>
      </c>
      <c r="J114" s="2">
        <v>1500</v>
      </c>
      <c r="K114" s="2">
        <v>1500</v>
      </c>
      <c r="L114" s="2">
        <v>1500</v>
      </c>
      <c r="M114" s="1" t="s">
        <v>108</v>
      </c>
      <c r="N114" s="1" t="s">
        <v>109</v>
      </c>
      <c r="O114">
        <f>+VLOOKUP(Precio_diario_hortalizas[[#This Row],[Unidad de comercialización]],Codigos_kg[],2,0)</f>
        <v>4</v>
      </c>
      <c r="P114">
        <f>+Precio_diario_hortalizas[[#This Row],[Precio promedio ponderado]]/Precio_diario_hortalizas[[#This Row],[Kg o Unidades]]</f>
        <v>375</v>
      </c>
    </row>
    <row r="115" spans="1:16" hidden="1" x14ac:dyDescent="0.35">
      <c r="A115" s="1" t="s">
        <v>134</v>
      </c>
      <c r="B115" s="1" t="str">
        <f>+VLOOKUP(A115,Codigos_mercados_mayoristas[],2,0)</f>
        <v>Maule</v>
      </c>
      <c r="C115" s="1">
        <f>+VLOOKUP(A115,Codigos_mercados_mayoristas[],3,0)</f>
        <v>7</v>
      </c>
      <c r="D115" s="4">
        <v>44131</v>
      </c>
      <c r="E115" s="4" t="s">
        <v>196</v>
      </c>
      <c r="F115" s="1" t="s">
        <v>115</v>
      </c>
      <c r="G115" s="1" t="s">
        <v>116</v>
      </c>
      <c r="H115" s="1" t="s">
        <v>19</v>
      </c>
      <c r="I115" s="2">
        <v>300</v>
      </c>
      <c r="J115" s="2">
        <v>16000</v>
      </c>
      <c r="K115" s="2">
        <v>16000</v>
      </c>
      <c r="L115" s="2">
        <v>16000</v>
      </c>
      <c r="M115" s="1" t="s">
        <v>39</v>
      </c>
      <c r="N115" s="1" t="s">
        <v>109</v>
      </c>
      <c r="O115">
        <f>+VLOOKUP(Precio_diario_hortalizas[[#This Row],[Unidad de comercialización]],Codigos_kg[],2,0)</f>
        <v>25</v>
      </c>
      <c r="P115">
        <f>+Precio_diario_hortalizas[[#This Row],[Precio promedio ponderado]]/Precio_diario_hortalizas[[#This Row],[Kg o Unidades]]</f>
        <v>640</v>
      </c>
    </row>
    <row r="116" spans="1:16" hidden="1" x14ac:dyDescent="0.35">
      <c r="A116" s="1" t="s">
        <v>134</v>
      </c>
      <c r="B116" s="1" t="str">
        <f>+VLOOKUP(A116,Codigos_mercados_mayoristas[],2,0)</f>
        <v>Maule</v>
      </c>
      <c r="C116" s="1">
        <f>+VLOOKUP(A116,Codigos_mercados_mayoristas[],3,0)</f>
        <v>7</v>
      </c>
      <c r="D116" s="4">
        <v>44131</v>
      </c>
      <c r="E116" s="4" t="s">
        <v>196</v>
      </c>
      <c r="F116" s="1" t="s">
        <v>73</v>
      </c>
      <c r="G116" s="1" t="s">
        <v>12</v>
      </c>
      <c r="H116" s="1" t="s">
        <v>19</v>
      </c>
      <c r="I116" s="2">
        <v>3000</v>
      </c>
      <c r="J116" s="2">
        <v>700</v>
      </c>
      <c r="K116" s="2">
        <v>700</v>
      </c>
      <c r="L116" s="2">
        <v>700</v>
      </c>
      <c r="M116" s="1" t="s">
        <v>135</v>
      </c>
      <c r="N116" s="1" t="s">
        <v>109</v>
      </c>
      <c r="O116">
        <f>+VLOOKUP(Precio_diario_hortalizas[[#This Row],[Unidad de comercialización]],Codigos_kg[],2,0)</f>
        <v>5</v>
      </c>
      <c r="P116">
        <f>+Precio_diario_hortalizas[[#This Row],[Precio promedio ponderado]]/Precio_diario_hortalizas[[#This Row],[Kg o Unidades]]</f>
        <v>140</v>
      </c>
    </row>
    <row r="117" spans="1:16" hidden="1" x14ac:dyDescent="0.35">
      <c r="A117" s="1" t="s">
        <v>134</v>
      </c>
      <c r="B117" s="1" t="str">
        <f>+VLOOKUP(A117,Codigos_mercados_mayoristas[],2,0)</f>
        <v>Maule</v>
      </c>
      <c r="C117" s="1">
        <f>+VLOOKUP(A117,Codigos_mercados_mayoristas[],3,0)</f>
        <v>7</v>
      </c>
      <c r="D117" s="4">
        <v>44131</v>
      </c>
      <c r="E117" s="4" t="s">
        <v>196</v>
      </c>
      <c r="F117" s="1" t="s">
        <v>11</v>
      </c>
      <c r="G117" s="1" t="s">
        <v>12</v>
      </c>
      <c r="H117" s="1" t="s">
        <v>19</v>
      </c>
      <c r="I117" s="2">
        <v>4000</v>
      </c>
      <c r="J117" s="2">
        <v>600</v>
      </c>
      <c r="K117" s="2">
        <v>600</v>
      </c>
      <c r="L117" s="2">
        <v>600</v>
      </c>
      <c r="M117" s="1" t="s">
        <v>14</v>
      </c>
      <c r="N117" s="1" t="s">
        <v>109</v>
      </c>
      <c r="O117">
        <f>+VLOOKUP(Precio_diario_hortalizas[[#This Row],[Unidad de comercialización]],Codigos_kg[],2,0)</f>
        <v>1</v>
      </c>
      <c r="P117">
        <f>+Precio_diario_hortalizas[[#This Row],[Precio promedio ponderado]]/Precio_diario_hortalizas[[#This Row],[Kg o Unidades]]</f>
        <v>600</v>
      </c>
    </row>
    <row r="118" spans="1:16" ht="29" hidden="1" x14ac:dyDescent="0.35">
      <c r="A118" s="1" t="s">
        <v>134</v>
      </c>
      <c r="B118" s="1" t="str">
        <f>+VLOOKUP(A118,Codigos_mercados_mayoristas[],2,0)</f>
        <v>Maule</v>
      </c>
      <c r="C118" s="1">
        <f>+VLOOKUP(A118,Codigos_mercados_mayoristas[],3,0)</f>
        <v>7</v>
      </c>
      <c r="D118" s="4">
        <v>44131</v>
      </c>
      <c r="E118" s="4" t="s">
        <v>196</v>
      </c>
      <c r="F118" s="1" t="s">
        <v>75</v>
      </c>
      <c r="G118" s="1" t="s">
        <v>12</v>
      </c>
      <c r="H118" s="1" t="s">
        <v>96</v>
      </c>
      <c r="I118" s="2">
        <v>30000</v>
      </c>
      <c r="J118" s="2">
        <v>1700</v>
      </c>
      <c r="K118" s="2">
        <v>1700</v>
      </c>
      <c r="L118" s="2">
        <v>1700</v>
      </c>
      <c r="M118" s="1" t="s">
        <v>136</v>
      </c>
      <c r="N118" s="1" t="s">
        <v>123</v>
      </c>
      <c r="O118">
        <f>+VLOOKUP(Precio_diario_hortalizas[[#This Row],[Unidad de comercialización]],Codigos_kg[],2,0)</f>
        <v>10</v>
      </c>
      <c r="P118">
        <f>+Precio_diario_hortalizas[[#This Row],[Precio promedio ponderado]]/Precio_diario_hortalizas[[#This Row],[Kg o Unidades]]</f>
        <v>170</v>
      </c>
    </row>
    <row r="119" spans="1:16" ht="29" hidden="1" x14ac:dyDescent="0.35">
      <c r="A119" s="1" t="s">
        <v>134</v>
      </c>
      <c r="B119" s="1" t="str">
        <f>+VLOOKUP(A119,Codigos_mercados_mayoristas[],2,0)</f>
        <v>Maule</v>
      </c>
      <c r="C119" s="1">
        <f>+VLOOKUP(A119,Codigos_mercados_mayoristas[],3,0)</f>
        <v>7</v>
      </c>
      <c r="D119" s="4">
        <v>44131</v>
      </c>
      <c r="E119" s="4" t="s">
        <v>196</v>
      </c>
      <c r="F119" s="1" t="s">
        <v>75</v>
      </c>
      <c r="G119" s="1" t="s">
        <v>12</v>
      </c>
      <c r="H119" s="1" t="s">
        <v>137</v>
      </c>
      <c r="I119" s="2">
        <v>30000</v>
      </c>
      <c r="J119" s="2">
        <v>1500</v>
      </c>
      <c r="K119" s="2">
        <v>1500</v>
      </c>
      <c r="L119" s="2">
        <v>1500</v>
      </c>
      <c r="M119" s="1" t="s">
        <v>136</v>
      </c>
      <c r="N119" s="1" t="s">
        <v>123</v>
      </c>
      <c r="O119">
        <f>+VLOOKUP(Precio_diario_hortalizas[[#This Row],[Unidad de comercialización]],Codigos_kg[],2,0)</f>
        <v>10</v>
      </c>
      <c r="P119">
        <f>+Precio_diario_hortalizas[[#This Row],[Precio promedio ponderado]]/Precio_diario_hortalizas[[#This Row],[Kg o Unidades]]</f>
        <v>150</v>
      </c>
    </row>
    <row r="120" spans="1:16" hidden="1" x14ac:dyDescent="0.35">
      <c r="A120" s="1" t="s">
        <v>134</v>
      </c>
      <c r="B120" s="1" t="str">
        <f>+VLOOKUP(A120,Codigos_mercados_mayoristas[],2,0)</f>
        <v>Maule</v>
      </c>
      <c r="C120" s="1">
        <f>+VLOOKUP(A120,Codigos_mercados_mayoristas[],3,0)</f>
        <v>7</v>
      </c>
      <c r="D120" s="4">
        <v>44131</v>
      </c>
      <c r="E120" s="4" t="s">
        <v>196</v>
      </c>
      <c r="F120" s="1" t="s">
        <v>84</v>
      </c>
      <c r="G120" s="1" t="s">
        <v>12</v>
      </c>
      <c r="H120" s="1" t="s">
        <v>19</v>
      </c>
      <c r="I120" s="2">
        <v>3000</v>
      </c>
      <c r="J120" s="2">
        <v>800</v>
      </c>
      <c r="K120" s="2">
        <v>800</v>
      </c>
      <c r="L120" s="2">
        <v>800</v>
      </c>
      <c r="M120" s="1" t="s">
        <v>14</v>
      </c>
      <c r="N120" s="1" t="s">
        <v>109</v>
      </c>
      <c r="O120">
        <f>+VLOOKUP(Precio_diario_hortalizas[[#This Row],[Unidad de comercialización]],Codigos_kg[],2,0)</f>
        <v>1</v>
      </c>
      <c r="P120">
        <f>+Precio_diario_hortalizas[[#This Row],[Precio promedio ponderado]]/Precio_diario_hortalizas[[#This Row],[Kg o Unidades]]</f>
        <v>800</v>
      </c>
    </row>
    <row r="121" spans="1:16" hidden="1" x14ac:dyDescent="0.35">
      <c r="A121" s="1" t="s">
        <v>134</v>
      </c>
      <c r="B121" s="1" t="str">
        <f>+VLOOKUP(A121,Codigos_mercados_mayoristas[],2,0)</f>
        <v>Maule</v>
      </c>
      <c r="C121" s="1">
        <f>+VLOOKUP(A121,Codigos_mercados_mayoristas[],3,0)</f>
        <v>7</v>
      </c>
      <c r="D121" s="4">
        <v>44131</v>
      </c>
      <c r="E121" s="4" t="s">
        <v>196</v>
      </c>
      <c r="F121" s="1" t="s">
        <v>85</v>
      </c>
      <c r="G121" s="1" t="s">
        <v>86</v>
      </c>
      <c r="H121" s="1" t="s">
        <v>19</v>
      </c>
      <c r="I121" s="2">
        <v>6000</v>
      </c>
      <c r="J121" s="2">
        <v>800</v>
      </c>
      <c r="K121" s="2">
        <v>900</v>
      </c>
      <c r="L121" s="2">
        <v>850</v>
      </c>
      <c r="M121" s="1" t="s">
        <v>31</v>
      </c>
      <c r="N121" s="1" t="s">
        <v>125</v>
      </c>
      <c r="O121">
        <f>+VLOOKUP(Precio_diario_hortalizas[[#This Row],[Unidad de comercialización]],Codigos_kg[],2,0)</f>
        <v>1</v>
      </c>
      <c r="P121">
        <f>+Precio_diario_hortalizas[[#This Row],[Precio promedio ponderado]]/Precio_diario_hortalizas[[#This Row],[Kg o Unidades]]</f>
        <v>850</v>
      </c>
    </row>
    <row r="122" spans="1:16" hidden="1" x14ac:dyDescent="0.35">
      <c r="A122" s="1" t="s">
        <v>134</v>
      </c>
      <c r="B122" s="1" t="str">
        <f>+VLOOKUP(A122,Codigos_mercados_mayoristas[],2,0)</f>
        <v>Maule</v>
      </c>
      <c r="C122" s="1">
        <f>+VLOOKUP(A122,Codigos_mercados_mayoristas[],3,0)</f>
        <v>7</v>
      </c>
      <c r="D122" s="4">
        <v>44131</v>
      </c>
      <c r="E122" s="4" t="s">
        <v>196</v>
      </c>
      <c r="F122" s="1" t="s">
        <v>52</v>
      </c>
      <c r="G122" s="1" t="s">
        <v>12</v>
      </c>
      <c r="H122" s="1" t="s">
        <v>19</v>
      </c>
      <c r="I122" s="2">
        <v>300</v>
      </c>
      <c r="J122" s="2">
        <v>5000</v>
      </c>
      <c r="K122" s="2">
        <v>5000</v>
      </c>
      <c r="L122" s="2">
        <v>5000</v>
      </c>
      <c r="M122" s="1" t="s">
        <v>39</v>
      </c>
      <c r="N122" s="1" t="s">
        <v>109</v>
      </c>
      <c r="O122">
        <f>+VLOOKUP(Precio_diario_hortalizas[[#This Row],[Unidad de comercialización]],Codigos_kg[],2,0)</f>
        <v>25</v>
      </c>
      <c r="P122">
        <f>+Precio_diario_hortalizas[[#This Row],[Precio promedio ponderado]]/Precio_diario_hortalizas[[#This Row],[Kg o Unidades]]</f>
        <v>200</v>
      </c>
    </row>
    <row r="123" spans="1:16" hidden="1" x14ac:dyDescent="0.35">
      <c r="A123" s="1" t="s">
        <v>134</v>
      </c>
      <c r="B123" s="1" t="str">
        <f>+VLOOKUP(A123,Codigos_mercados_mayoristas[],2,0)</f>
        <v>Maule</v>
      </c>
      <c r="C123" s="1">
        <f>+VLOOKUP(A123,Codigos_mercados_mayoristas[],3,0)</f>
        <v>7</v>
      </c>
      <c r="D123" s="4">
        <v>44131</v>
      </c>
      <c r="E123" s="4" t="s">
        <v>196</v>
      </c>
      <c r="F123" s="1" t="s">
        <v>23</v>
      </c>
      <c r="G123" s="1" t="s">
        <v>87</v>
      </c>
      <c r="H123" s="1" t="s">
        <v>13</v>
      </c>
      <c r="I123" s="2">
        <v>500</v>
      </c>
      <c r="J123" s="2">
        <v>3000</v>
      </c>
      <c r="K123" s="2">
        <v>3000</v>
      </c>
      <c r="L123" s="2">
        <v>3000</v>
      </c>
      <c r="M123" s="1" t="s">
        <v>25</v>
      </c>
      <c r="N123" s="1" t="s">
        <v>109</v>
      </c>
      <c r="O123">
        <f>+VLOOKUP(Precio_diario_hortalizas[[#This Row],[Unidad de comercialización]],Codigos_kg[],2,0)</f>
        <v>12</v>
      </c>
      <c r="P123">
        <f>+Precio_diario_hortalizas[[#This Row],[Precio promedio ponderado]]/Precio_diario_hortalizas[[#This Row],[Kg o Unidades]]</f>
        <v>250</v>
      </c>
    </row>
    <row r="124" spans="1:16" hidden="1" x14ac:dyDescent="0.35">
      <c r="A124" s="1" t="s">
        <v>134</v>
      </c>
      <c r="B124" s="1" t="str">
        <f>+VLOOKUP(A124,Codigos_mercados_mayoristas[],2,0)</f>
        <v>Maule</v>
      </c>
      <c r="C124" s="1">
        <f>+VLOOKUP(A124,Codigos_mercados_mayoristas[],3,0)</f>
        <v>7</v>
      </c>
      <c r="D124" s="4">
        <v>44131</v>
      </c>
      <c r="E124" s="4" t="s">
        <v>196</v>
      </c>
      <c r="F124" s="1" t="s">
        <v>23</v>
      </c>
      <c r="G124" s="1" t="s">
        <v>24</v>
      </c>
      <c r="H124" s="1" t="s">
        <v>19</v>
      </c>
      <c r="I124" s="2">
        <v>500</v>
      </c>
      <c r="J124" s="2">
        <v>3500</v>
      </c>
      <c r="K124" s="2">
        <v>3500</v>
      </c>
      <c r="L124" s="2">
        <v>3500</v>
      </c>
      <c r="M124" s="1" t="s">
        <v>89</v>
      </c>
      <c r="N124" s="1" t="s">
        <v>109</v>
      </c>
      <c r="O124">
        <f>+VLOOKUP(Precio_diario_hortalizas[[#This Row],[Unidad de comercialización]],Codigos_kg[],2,0)</f>
        <v>15</v>
      </c>
      <c r="P124">
        <f>+Precio_diario_hortalizas[[#This Row],[Precio promedio ponderado]]/Precio_diario_hortalizas[[#This Row],[Kg o Unidades]]</f>
        <v>233.33333333333334</v>
      </c>
    </row>
    <row r="125" spans="1:16" hidden="1" x14ac:dyDescent="0.35">
      <c r="A125" s="1" t="s">
        <v>134</v>
      </c>
      <c r="B125" s="1" t="str">
        <f>+VLOOKUP(A125,Codigos_mercados_mayoristas[],2,0)</f>
        <v>Maule</v>
      </c>
      <c r="C125" s="1">
        <f>+VLOOKUP(A125,Codigos_mercados_mayoristas[],3,0)</f>
        <v>7</v>
      </c>
      <c r="D125" s="4">
        <v>44131</v>
      </c>
      <c r="E125" s="4" t="s">
        <v>196</v>
      </c>
      <c r="F125" s="1" t="s">
        <v>23</v>
      </c>
      <c r="G125" s="1" t="s">
        <v>47</v>
      </c>
      <c r="H125" s="1" t="s">
        <v>19</v>
      </c>
      <c r="I125" s="2">
        <v>500</v>
      </c>
      <c r="J125" s="2">
        <v>3000</v>
      </c>
      <c r="K125" s="2">
        <v>3000</v>
      </c>
      <c r="L125" s="2">
        <v>3000</v>
      </c>
      <c r="M125" s="1" t="s">
        <v>26</v>
      </c>
      <c r="N125" s="1" t="s">
        <v>109</v>
      </c>
      <c r="O125">
        <f>+VLOOKUP(Precio_diario_hortalizas[[#This Row],[Unidad de comercialización]],Codigos_kg[],2,0)</f>
        <v>18</v>
      </c>
      <c r="P125">
        <f>+Precio_diario_hortalizas[[#This Row],[Precio promedio ponderado]]/Precio_diario_hortalizas[[#This Row],[Kg o Unidades]]</f>
        <v>166.66666666666666</v>
      </c>
    </row>
    <row r="126" spans="1:16" hidden="1" x14ac:dyDescent="0.35">
      <c r="A126" s="1" t="s">
        <v>134</v>
      </c>
      <c r="B126" s="1" t="str">
        <f>+VLOOKUP(A126,Codigos_mercados_mayoristas[],2,0)</f>
        <v>Maule</v>
      </c>
      <c r="C126" s="1">
        <f>+VLOOKUP(A126,Codigos_mercados_mayoristas[],3,0)</f>
        <v>7</v>
      </c>
      <c r="D126" s="4">
        <v>44131</v>
      </c>
      <c r="E126" s="4" t="s">
        <v>196</v>
      </c>
      <c r="F126" s="1" t="s">
        <v>23</v>
      </c>
      <c r="G126" s="1" t="s">
        <v>91</v>
      </c>
      <c r="H126" s="1" t="s">
        <v>19</v>
      </c>
      <c r="I126" s="2">
        <v>500</v>
      </c>
      <c r="J126" s="2">
        <v>3000</v>
      </c>
      <c r="K126" s="2">
        <v>3000</v>
      </c>
      <c r="L126" s="2">
        <v>3000</v>
      </c>
      <c r="M126" s="1" t="s">
        <v>26</v>
      </c>
      <c r="N126" s="1" t="s">
        <v>109</v>
      </c>
      <c r="O126">
        <f>+VLOOKUP(Precio_diario_hortalizas[[#This Row],[Unidad de comercialización]],Codigos_kg[],2,0)</f>
        <v>18</v>
      </c>
      <c r="P126">
        <f>+Precio_diario_hortalizas[[#This Row],[Precio promedio ponderado]]/Precio_diario_hortalizas[[#This Row],[Kg o Unidades]]</f>
        <v>166.66666666666666</v>
      </c>
    </row>
    <row r="127" spans="1:16" hidden="1" x14ac:dyDescent="0.35">
      <c r="A127" s="1" t="s">
        <v>134</v>
      </c>
      <c r="B127" s="1" t="str">
        <f>+VLOOKUP(A127,Codigos_mercados_mayoristas[],2,0)</f>
        <v>Maule</v>
      </c>
      <c r="C127" s="1">
        <f>+VLOOKUP(A127,Codigos_mercados_mayoristas[],3,0)</f>
        <v>7</v>
      </c>
      <c r="D127" s="4">
        <v>44131</v>
      </c>
      <c r="E127" s="4" t="s">
        <v>196</v>
      </c>
      <c r="F127" s="1" t="s">
        <v>23</v>
      </c>
      <c r="G127" s="1" t="s">
        <v>92</v>
      </c>
      <c r="H127" s="1" t="s">
        <v>19</v>
      </c>
      <c r="I127" s="2">
        <v>400</v>
      </c>
      <c r="J127" s="2">
        <v>3000</v>
      </c>
      <c r="K127" s="2">
        <v>3000</v>
      </c>
      <c r="L127" s="2">
        <v>3000</v>
      </c>
      <c r="M127" s="1" t="s">
        <v>26</v>
      </c>
      <c r="N127" s="1" t="s">
        <v>109</v>
      </c>
      <c r="O127">
        <f>+VLOOKUP(Precio_diario_hortalizas[[#This Row],[Unidad de comercialización]],Codigos_kg[],2,0)</f>
        <v>18</v>
      </c>
      <c r="P127">
        <f>+Precio_diario_hortalizas[[#This Row],[Precio promedio ponderado]]/Precio_diario_hortalizas[[#This Row],[Kg o Unidades]]</f>
        <v>166.66666666666666</v>
      </c>
    </row>
    <row r="128" spans="1:16" hidden="1" x14ac:dyDescent="0.35">
      <c r="A128" s="1" t="s">
        <v>134</v>
      </c>
      <c r="B128" s="1" t="str">
        <f>+VLOOKUP(A128,Codigos_mercados_mayoristas[],2,0)</f>
        <v>Maule</v>
      </c>
      <c r="C128" s="1">
        <f>+VLOOKUP(A128,Codigos_mercados_mayoristas[],3,0)</f>
        <v>7</v>
      </c>
      <c r="D128" s="4">
        <v>44131</v>
      </c>
      <c r="E128" s="4" t="s">
        <v>196</v>
      </c>
      <c r="F128" s="1" t="s">
        <v>94</v>
      </c>
      <c r="G128" s="1" t="s">
        <v>126</v>
      </c>
      <c r="H128" s="1" t="s">
        <v>120</v>
      </c>
      <c r="I128" s="2">
        <v>1200</v>
      </c>
      <c r="J128" s="2">
        <v>6500</v>
      </c>
      <c r="K128" s="2">
        <v>6500</v>
      </c>
      <c r="L128" s="2">
        <v>6500</v>
      </c>
      <c r="M128" s="1" t="s">
        <v>39</v>
      </c>
      <c r="N128" s="1" t="s">
        <v>109</v>
      </c>
      <c r="O128">
        <f>+VLOOKUP(Precio_diario_hortalizas[[#This Row],[Unidad de comercialización]],Codigos_kg[],2,0)</f>
        <v>25</v>
      </c>
      <c r="P128">
        <f>+Precio_diario_hortalizas[[#This Row],[Precio promedio ponderado]]/Precio_diario_hortalizas[[#This Row],[Kg o Unidades]]</f>
        <v>260</v>
      </c>
    </row>
    <row r="129" spans="1:16" hidden="1" x14ac:dyDescent="0.35">
      <c r="A129" s="1" t="s">
        <v>134</v>
      </c>
      <c r="B129" s="1" t="str">
        <f>+VLOOKUP(A129,Codigos_mercados_mayoristas[],2,0)</f>
        <v>Maule</v>
      </c>
      <c r="C129" s="1">
        <f>+VLOOKUP(A129,Codigos_mercados_mayoristas[],3,0)</f>
        <v>7</v>
      </c>
      <c r="D129" s="4">
        <v>44131</v>
      </c>
      <c r="E129" s="4" t="s">
        <v>196</v>
      </c>
      <c r="F129" s="1" t="s">
        <v>94</v>
      </c>
      <c r="G129" s="1" t="s">
        <v>95</v>
      </c>
      <c r="H129" s="1" t="s">
        <v>96</v>
      </c>
      <c r="I129" s="2">
        <v>800</v>
      </c>
      <c r="J129" s="2">
        <v>8000</v>
      </c>
      <c r="K129" s="2">
        <v>8000</v>
      </c>
      <c r="L129" s="2">
        <v>8000</v>
      </c>
      <c r="M129" s="1" t="s">
        <v>39</v>
      </c>
      <c r="N129" s="1" t="s">
        <v>123</v>
      </c>
      <c r="O129">
        <f>+VLOOKUP(Precio_diario_hortalizas[[#This Row],[Unidad de comercialización]],Codigos_kg[],2,0)</f>
        <v>25</v>
      </c>
      <c r="P129">
        <f>+Precio_diario_hortalizas[[#This Row],[Precio promedio ponderado]]/Precio_diario_hortalizas[[#This Row],[Kg o Unidades]]</f>
        <v>320</v>
      </c>
    </row>
    <row r="130" spans="1:16" hidden="1" x14ac:dyDescent="0.35">
      <c r="A130" s="1" t="s">
        <v>134</v>
      </c>
      <c r="B130" s="1" t="str">
        <f>+VLOOKUP(A130,Codigos_mercados_mayoristas[],2,0)</f>
        <v>Maule</v>
      </c>
      <c r="C130" s="1">
        <f>+VLOOKUP(A130,Codigos_mercados_mayoristas[],3,0)</f>
        <v>7</v>
      </c>
      <c r="D130" s="4">
        <v>44131</v>
      </c>
      <c r="E130" s="4" t="s">
        <v>196</v>
      </c>
      <c r="F130" s="1" t="s">
        <v>53</v>
      </c>
      <c r="G130" s="1" t="s">
        <v>12</v>
      </c>
      <c r="H130" s="1" t="s">
        <v>19</v>
      </c>
      <c r="I130" s="2">
        <v>400</v>
      </c>
      <c r="J130" s="2">
        <v>6500</v>
      </c>
      <c r="K130" s="2">
        <v>6500</v>
      </c>
      <c r="L130" s="2">
        <v>6500</v>
      </c>
      <c r="M130" s="1" t="s">
        <v>138</v>
      </c>
      <c r="N130" s="1" t="s">
        <v>109</v>
      </c>
      <c r="O130">
        <f>+VLOOKUP(Precio_diario_hortalizas[[#This Row],[Unidad de comercialización]],Codigos_kg[],2,0)</f>
        <v>80</v>
      </c>
      <c r="P130">
        <f>+Precio_diario_hortalizas[[#This Row],[Precio promedio ponderado]]/Precio_diario_hortalizas[[#This Row],[Kg o Unidades]]</f>
        <v>81.25</v>
      </c>
    </row>
    <row r="131" spans="1:16" hidden="1" x14ac:dyDescent="0.35">
      <c r="A131" s="1" t="s">
        <v>134</v>
      </c>
      <c r="B131" s="1" t="str">
        <f>+VLOOKUP(A131,Codigos_mercados_mayoristas[],2,0)</f>
        <v>Maule</v>
      </c>
      <c r="C131" s="1">
        <f>+VLOOKUP(A131,Codigos_mercados_mayoristas[],3,0)</f>
        <v>7</v>
      </c>
      <c r="D131" s="4">
        <v>44131</v>
      </c>
      <c r="E131" s="4" t="s">
        <v>196</v>
      </c>
      <c r="F131" s="1" t="s">
        <v>53</v>
      </c>
      <c r="G131" s="1" t="s">
        <v>12</v>
      </c>
      <c r="H131" s="1" t="s">
        <v>13</v>
      </c>
      <c r="I131" s="2">
        <v>200</v>
      </c>
      <c r="J131" s="2">
        <v>5000</v>
      </c>
      <c r="K131" s="2">
        <v>5000</v>
      </c>
      <c r="L131" s="2">
        <v>5000</v>
      </c>
      <c r="M131" s="1" t="s">
        <v>138</v>
      </c>
      <c r="N131" s="1" t="s">
        <v>109</v>
      </c>
      <c r="O131">
        <f>+VLOOKUP(Precio_diario_hortalizas[[#This Row],[Unidad de comercialización]],Codigos_kg[],2,0)</f>
        <v>80</v>
      </c>
      <c r="P131">
        <f>+Precio_diario_hortalizas[[#This Row],[Precio promedio ponderado]]/Precio_diario_hortalizas[[#This Row],[Kg o Unidades]]</f>
        <v>62.5</v>
      </c>
    </row>
    <row r="132" spans="1:16" hidden="1" x14ac:dyDescent="0.35">
      <c r="A132" s="1" t="s">
        <v>134</v>
      </c>
      <c r="B132" s="1" t="str">
        <f>+VLOOKUP(A132,Codigos_mercados_mayoristas[],2,0)</f>
        <v>Maule</v>
      </c>
      <c r="C132" s="1">
        <f>+VLOOKUP(A132,Codigos_mercados_mayoristas[],3,0)</f>
        <v>7</v>
      </c>
      <c r="D132" s="4">
        <v>44131</v>
      </c>
      <c r="E132" s="4" t="s">
        <v>196</v>
      </c>
      <c r="F132" s="1" t="s">
        <v>27</v>
      </c>
      <c r="G132" s="1" t="s">
        <v>28</v>
      </c>
      <c r="H132" s="1" t="s">
        <v>19</v>
      </c>
      <c r="I132" s="2">
        <v>150</v>
      </c>
      <c r="J132" s="2">
        <v>42000</v>
      </c>
      <c r="K132" s="2">
        <v>42000</v>
      </c>
      <c r="L132" s="2">
        <v>42000</v>
      </c>
      <c r="M132" s="1" t="s">
        <v>29</v>
      </c>
      <c r="N132" s="1" t="s">
        <v>15</v>
      </c>
      <c r="O132">
        <f>+VLOOKUP(Precio_diario_hortalizas[[#This Row],[Unidad de comercialización]],Codigos_kg[],2,0)</f>
        <v>15</v>
      </c>
      <c r="P132">
        <f>+Precio_diario_hortalizas[[#This Row],[Precio promedio ponderado]]/Precio_diario_hortalizas[[#This Row],[Kg o Unidades]]</f>
        <v>2800</v>
      </c>
    </row>
    <row r="133" spans="1:16" hidden="1" x14ac:dyDescent="0.35">
      <c r="A133" s="1" t="s">
        <v>134</v>
      </c>
      <c r="B133" s="1" t="str">
        <f>+VLOOKUP(A133,Codigos_mercados_mayoristas[],2,0)</f>
        <v>Maule</v>
      </c>
      <c r="C133" s="1">
        <f>+VLOOKUP(A133,Codigos_mercados_mayoristas[],3,0)</f>
        <v>7</v>
      </c>
      <c r="D133" s="4">
        <v>44131</v>
      </c>
      <c r="E133" s="4" t="s">
        <v>196</v>
      </c>
      <c r="F133" s="1" t="s">
        <v>27</v>
      </c>
      <c r="G133" s="1" t="s">
        <v>98</v>
      </c>
      <c r="H133" s="1" t="s">
        <v>19</v>
      </c>
      <c r="I133" s="2">
        <v>300</v>
      </c>
      <c r="J133" s="2">
        <v>25000</v>
      </c>
      <c r="K133" s="2">
        <v>25000</v>
      </c>
      <c r="L133" s="2">
        <v>25000</v>
      </c>
      <c r="M133" s="1" t="s">
        <v>29</v>
      </c>
      <c r="N133" s="1" t="s">
        <v>15</v>
      </c>
      <c r="O133">
        <f>+VLOOKUP(Precio_diario_hortalizas[[#This Row],[Unidad de comercialización]],Codigos_kg[],2,0)</f>
        <v>15</v>
      </c>
      <c r="P133">
        <f>+Precio_diario_hortalizas[[#This Row],[Precio promedio ponderado]]/Precio_diario_hortalizas[[#This Row],[Kg o Unidades]]</f>
        <v>1666.6666666666667</v>
      </c>
    </row>
    <row r="134" spans="1:16" hidden="1" x14ac:dyDescent="0.35">
      <c r="A134" s="1" t="s">
        <v>134</v>
      </c>
      <c r="B134" s="1" t="str">
        <f>+VLOOKUP(A134,Codigos_mercados_mayoristas[],2,0)</f>
        <v>Maule</v>
      </c>
      <c r="C134" s="1">
        <f>+VLOOKUP(A134,Codigos_mercados_mayoristas[],3,0)</f>
        <v>7</v>
      </c>
      <c r="D134" s="4">
        <v>44131</v>
      </c>
      <c r="E134" s="4" t="s">
        <v>196</v>
      </c>
      <c r="F134" s="1" t="s">
        <v>30</v>
      </c>
      <c r="G134" s="1" t="s">
        <v>12</v>
      </c>
      <c r="H134" s="1" t="s">
        <v>19</v>
      </c>
      <c r="I134" s="2">
        <v>200</v>
      </c>
      <c r="J134" s="2">
        <v>32000</v>
      </c>
      <c r="K134" s="2">
        <v>32000</v>
      </c>
      <c r="L134" s="2">
        <v>32000</v>
      </c>
      <c r="M134" s="1" t="s">
        <v>58</v>
      </c>
      <c r="N134" s="1" t="s">
        <v>139</v>
      </c>
      <c r="O134">
        <f>+VLOOKUP(Precio_diario_hortalizas[[#This Row],[Unidad de comercialización]],Codigos_kg[],2,0)</f>
        <v>25</v>
      </c>
      <c r="P134">
        <f>+Precio_diario_hortalizas[[#This Row],[Precio promedio ponderado]]/Precio_diario_hortalizas[[#This Row],[Kg o Unidades]]</f>
        <v>1280</v>
      </c>
    </row>
    <row r="135" spans="1:16" hidden="1" x14ac:dyDescent="0.35">
      <c r="A135" s="1" t="s">
        <v>134</v>
      </c>
      <c r="B135" s="1" t="str">
        <f>+VLOOKUP(A135,Codigos_mercados_mayoristas[],2,0)</f>
        <v>Maule</v>
      </c>
      <c r="C135" s="1">
        <f>+VLOOKUP(A135,Codigos_mercados_mayoristas[],3,0)</f>
        <v>7</v>
      </c>
      <c r="D135" s="4">
        <v>44131</v>
      </c>
      <c r="E135" s="4" t="s">
        <v>196</v>
      </c>
      <c r="F135" s="1" t="s">
        <v>35</v>
      </c>
      <c r="G135" s="1" t="s">
        <v>36</v>
      </c>
      <c r="H135" s="1" t="s">
        <v>19</v>
      </c>
      <c r="I135" s="2">
        <v>1000</v>
      </c>
      <c r="J135" s="2">
        <v>14000</v>
      </c>
      <c r="K135" s="2">
        <v>14000</v>
      </c>
      <c r="L135" s="2">
        <v>14000</v>
      </c>
      <c r="M135" s="1" t="s">
        <v>59</v>
      </c>
      <c r="N135" s="1" t="s">
        <v>15</v>
      </c>
      <c r="O135">
        <f>+VLOOKUP(Precio_diario_hortalizas[[#This Row],[Unidad de comercialización]],Codigos_kg[],2,0)</f>
        <v>18</v>
      </c>
      <c r="P135">
        <f>+Precio_diario_hortalizas[[#This Row],[Precio promedio ponderado]]/Precio_diario_hortalizas[[#This Row],[Kg o Unidades]]</f>
        <v>777.77777777777783</v>
      </c>
    </row>
    <row r="136" spans="1:16" hidden="1" x14ac:dyDescent="0.35">
      <c r="A136" s="1" t="s">
        <v>134</v>
      </c>
      <c r="B136" s="1" t="str">
        <f>+VLOOKUP(A136,Codigos_mercados_mayoristas[],2,0)</f>
        <v>Maule</v>
      </c>
      <c r="C136" s="1">
        <f>+VLOOKUP(A136,Codigos_mercados_mayoristas[],3,0)</f>
        <v>7</v>
      </c>
      <c r="D136" s="4">
        <v>44131</v>
      </c>
      <c r="E136" s="4" t="s">
        <v>196</v>
      </c>
      <c r="F136" s="1" t="s">
        <v>35</v>
      </c>
      <c r="G136" s="1" t="s">
        <v>36</v>
      </c>
      <c r="H136" s="1" t="s">
        <v>19</v>
      </c>
      <c r="I136" s="2">
        <v>2500</v>
      </c>
      <c r="J136" s="2">
        <v>13000</v>
      </c>
      <c r="K136" s="2">
        <v>13000</v>
      </c>
      <c r="L136" s="2">
        <v>13000</v>
      </c>
      <c r="M136" s="1" t="s">
        <v>29</v>
      </c>
      <c r="N136" s="1" t="s">
        <v>109</v>
      </c>
      <c r="O136">
        <f>+VLOOKUP(Precio_diario_hortalizas[[#This Row],[Unidad de comercialización]],Codigos_kg[],2,0)</f>
        <v>15</v>
      </c>
      <c r="P136">
        <f>+Precio_diario_hortalizas[[#This Row],[Precio promedio ponderado]]/Precio_diario_hortalizas[[#This Row],[Kg o Unidades]]</f>
        <v>866.66666666666663</v>
      </c>
    </row>
    <row r="137" spans="1:16" hidden="1" x14ac:dyDescent="0.35">
      <c r="A137" s="1" t="s">
        <v>134</v>
      </c>
      <c r="B137" s="1" t="str">
        <f>+VLOOKUP(A137,Codigos_mercados_mayoristas[],2,0)</f>
        <v>Maule</v>
      </c>
      <c r="C137" s="1">
        <f>+VLOOKUP(A137,Codigos_mercados_mayoristas[],3,0)</f>
        <v>7</v>
      </c>
      <c r="D137" s="4">
        <v>44131</v>
      </c>
      <c r="E137" s="4" t="s">
        <v>196</v>
      </c>
      <c r="F137" s="1" t="s">
        <v>38</v>
      </c>
      <c r="G137" s="1" t="s">
        <v>12</v>
      </c>
      <c r="H137" s="1" t="s">
        <v>19</v>
      </c>
      <c r="I137" s="2">
        <v>500</v>
      </c>
      <c r="J137" s="2">
        <v>4000</v>
      </c>
      <c r="K137" s="2">
        <v>4500</v>
      </c>
      <c r="L137" s="2">
        <v>4300</v>
      </c>
      <c r="M137" s="1" t="s">
        <v>101</v>
      </c>
      <c r="N137" s="1" t="s">
        <v>140</v>
      </c>
      <c r="O137">
        <f>+VLOOKUP(Precio_diario_hortalizas[[#This Row],[Unidad de comercialización]],Codigos_kg[],2,0)</f>
        <v>20</v>
      </c>
      <c r="P137">
        <f>+Precio_diario_hortalizas[[#This Row],[Precio promedio ponderado]]/Precio_diario_hortalizas[[#This Row],[Kg o Unidades]]</f>
        <v>215</v>
      </c>
    </row>
    <row r="138" spans="1:16" hidden="1" x14ac:dyDescent="0.35">
      <c r="A138" s="1" t="s">
        <v>134</v>
      </c>
      <c r="B138" s="1" t="str">
        <f>+VLOOKUP(A138,Codigos_mercados_mayoristas[],2,0)</f>
        <v>Maule</v>
      </c>
      <c r="C138" s="1">
        <f>+VLOOKUP(A138,Codigos_mercados_mayoristas[],3,0)</f>
        <v>7</v>
      </c>
      <c r="D138" s="4">
        <v>44131</v>
      </c>
      <c r="E138" s="4" t="s">
        <v>196</v>
      </c>
      <c r="F138" s="1" t="s">
        <v>106</v>
      </c>
      <c r="G138" s="1" t="s">
        <v>12</v>
      </c>
      <c r="H138" s="1" t="s">
        <v>19</v>
      </c>
      <c r="I138" s="2">
        <v>500</v>
      </c>
      <c r="J138" s="2">
        <v>4000</v>
      </c>
      <c r="K138" s="2">
        <v>4000</v>
      </c>
      <c r="L138" s="2">
        <v>4000</v>
      </c>
      <c r="M138" s="1" t="s">
        <v>54</v>
      </c>
      <c r="N138" s="1" t="s">
        <v>109</v>
      </c>
      <c r="O138">
        <f>+VLOOKUP(Precio_diario_hortalizas[[#This Row],[Unidad de comercialización]],Codigos_kg[],2,0)</f>
        <v>60</v>
      </c>
      <c r="P138">
        <f>+Precio_diario_hortalizas[[#This Row],[Precio promedio ponderado]]/Precio_diario_hortalizas[[#This Row],[Kg o Unidades]]</f>
        <v>66.666666666666671</v>
      </c>
    </row>
    <row r="139" spans="1:16" hidden="1" x14ac:dyDescent="0.35">
      <c r="A139" s="1" t="s">
        <v>141</v>
      </c>
      <c r="B139" s="1" t="str">
        <f>+VLOOKUP(A139,Codigos_mercados_mayoristas[],2,0)</f>
        <v>Metropolitana</v>
      </c>
      <c r="C139" s="1">
        <f>+VLOOKUP(A139,Codigos_mercados_mayoristas[],3,0)</f>
        <v>13</v>
      </c>
      <c r="D139" s="4">
        <v>44131</v>
      </c>
      <c r="E139" s="4" t="s">
        <v>196</v>
      </c>
      <c r="F139" s="1" t="s">
        <v>35</v>
      </c>
      <c r="G139" s="1" t="s">
        <v>36</v>
      </c>
      <c r="H139" s="1" t="s">
        <v>69</v>
      </c>
      <c r="I139" s="2">
        <v>180</v>
      </c>
      <c r="J139" s="2">
        <v>20000</v>
      </c>
      <c r="K139" s="2">
        <v>20000</v>
      </c>
      <c r="L139" s="2">
        <v>20000</v>
      </c>
      <c r="M139" s="1" t="s">
        <v>59</v>
      </c>
      <c r="N139" s="1" t="s">
        <v>15</v>
      </c>
      <c r="O139">
        <f>+VLOOKUP(Precio_diario_hortalizas[[#This Row],[Unidad de comercialización]],Codigos_kg[],2,0)</f>
        <v>18</v>
      </c>
      <c r="P139">
        <f>+Precio_diario_hortalizas[[#This Row],[Precio promedio ponderado]]/Precio_diario_hortalizas[[#This Row],[Kg o Unidades]]</f>
        <v>1111.1111111111111</v>
      </c>
    </row>
    <row r="140" spans="1:16" hidden="1" x14ac:dyDescent="0.35">
      <c r="A140" s="1" t="s">
        <v>141</v>
      </c>
      <c r="B140" s="1" t="str">
        <f>+VLOOKUP(A140,Codigos_mercados_mayoristas[],2,0)</f>
        <v>Metropolitana</v>
      </c>
      <c r="C140" s="1">
        <f>+VLOOKUP(A140,Codigos_mercados_mayoristas[],3,0)</f>
        <v>13</v>
      </c>
      <c r="D140" s="4">
        <v>44131</v>
      </c>
      <c r="E140" s="4" t="s">
        <v>196</v>
      </c>
      <c r="F140" s="1" t="s">
        <v>35</v>
      </c>
      <c r="G140" s="1" t="s">
        <v>36</v>
      </c>
      <c r="H140" s="1" t="s">
        <v>19</v>
      </c>
      <c r="I140" s="2">
        <v>420</v>
      </c>
      <c r="J140" s="2">
        <v>18000</v>
      </c>
      <c r="K140" s="2">
        <v>19000</v>
      </c>
      <c r="L140" s="2">
        <v>18500</v>
      </c>
      <c r="M140" s="1" t="s">
        <v>59</v>
      </c>
      <c r="N140" s="1" t="s">
        <v>15</v>
      </c>
      <c r="O140">
        <f>+VLOOKUP(Precio_diario_hortalizas[[#This Row],[Unidad de comercialización]],Codigos_kg[],2,0)</f>
        <v>18</v>
      </c>
      <c r="P140">
        <f>+Precio_diario_hortalizas[[#This Row],[Precio promedio ponderado]]/Precio_diario_hortalizas[[#This Row],[Kg o Unidades]]</f>
        <v>1027.7777777777778</v>
      </c>
    </row>
    <row r="141" spans="1:16" hidden="1" x14ac:dyDescent="0.35">
      <c r="A141" s="1" t="s">
        <v>141</v>
      </c>
      <c r="B141" s="1" t="str">
        <f>+VLOOKUP(A141,Codigos_mercados_mayoristas[],2,0)</f>
        <v>Metropolitana</v>
      </c>
      <c r="C141" s="1">
        <f>+VLOOKUP(A141,Codigos_mercados_mayoristas[],3,0)</f>
        <v>13</v>
      </c>
      <c r="D141" s="4">
        <v>44131</v>
      </c>
      <c r="E141" s="4" t="s">
        <v>196</v>
      </c>
      <c r="F141" s="1" t="s">
        <v>35</v>
      </c>
      <c r="G141" s="1" t="s">
        <v>36</v>
      </c>
      <c r="H141" s="1" t="s">
        <v>13</v>
      </c>
      <c r="I141" s="2">
        <v>360</v>
      </c>
      <c r="J141" s="2">
        <v>14000</v>
      </c>
      <c r="K141" s="2">
        <v>15000</v>
      </c>
      <c r="L141" s="2">
        <v>14500</v>
      </c>
      <c r="M141" s="1" t="s">
        <v>59</v>
      </c>
      <c r="N141" s="1" t="s">
        <v>15</v>
      </c>
      <c r="O141">
        <f>+VLOOKUP(Precio_diario_hortalizas[[#This Row],[Unidad de comercialización]],Codigos_kg[],2,0)</f>
        <v>18</v>
      </c>
      <c r="P141">
        <f>+Precio_diario_hortalizas[[#This Row],[Precio promedio ponderado]]/Precio_diario_hortalizas[[#This Row],[Kg o Unidades]]</f>
        <v>805.55555555555554</v>
      </c>
    </row>
    <row r="142" spans="1:16" hidden="1" x14ac:dyDescent="0.35">
      <c r="A142" s="1" t="s">
        <v>142</v>
      </c>
      <c r="B142" s="1" t="str">
        <f>+VLOOKUP(A142,Codigos_mercados_mayoristas[],2,0)</f>
        <v>Metropolitana</v>
      </c>
      <c r="C142" s="1">
        <f>+VLOOKUP(A142,Codigos_mercados_mayoristas[],3,0)</f>
        <v>13</v>
      </c>
      <c r="D142" s="4">
        <v>44131</v>
      </c>
      <c r="E142" s="4" t="s">
        <v>196</v>
      </c>
      <c r="F142" s="1" t="s">
        <v>61</v>
      </c>
      <c r="G142" s="1" t="s">
        <v>12</v>
      </c>
      <c r="H142" s="1" t="s">
        <v>19</v>
      </c>
      <c r="I142" s="2">
        <v>210</v>
      </c>
      <c r="J142" s="2">
        <v>10000</v>
      </c>
      <c r="K142" s="2">
        <v>10000</v>
      </c>
      <c r="L142" s="2">
        <v>10000</v>
      </c>
      <c r="M142" s="1" t="s">
        <v>81</v>
      </c>
      <c r="N142" s="1" t="s">
        <v>118</v>
      </c>
      <c r="O142">
        <f>+VLOOKUP(Precio_diario_hortalizas[[#This Row],[Unidad de comercialización]],Codigos_kg[],2,0)</f>
        <v>3</v>
      </c>
      <c r="P142">
        <f>+Precio_diario_hortalizas[[#This Row],[Precio promedio ponderado]]/Precio_diario_hortalizas[[#This Row],[Kg o Unidades]]</f>
        <v>3333.3333333333335</v>
      </c>
    </row>
    <row r="143" spans="1:16" hidden="1" x14ac:dyDescent="0.35">
      <c r="A143" s="1" t="s">
        <v>142</v>
      </c>
      <c r="B143" s="1" t="str">
        <f>+VLOOKUP(A143,Codigos_mercados_mayoristas[],2,0)</f>
        <v>Metropolitana</v>
      </c>
      <c r="C143" s="1">
        <f>+VLOOKUP(A143,Codigos_mercados_mayoristas[],3,0)</f>
        <v>13</v>
      </c>
      <c r="D143" s="4">
        <v>44131</v>
      </c>
      <c r="E143" s="4" t="s">
        <v>196</v>
      </c>
      <c r="F143" s="1" t="s">
        <v>61</v>
      </c>
      <c r="G143" s="1" t="s">
        <v>12</v>
      </c>
      <c r="H143" s="1" t="s">
        <v>13</v>
      </c>
      <c r="I143" s="2">
        <v>120</v>
      </c>
      <c r="J143" s="2">
        <v>8000</v>
      </c>
      <c r="K143" s="2">
        <v>8000</v>
      </c>
      <c r="L143" s="2">
        <v>8000</v>
      </c>
      <c r="M143" s="1" t="s">
        <v>81</v>
      </c>
      <c r="N143" s="1" t="s">
        <v>118</v>
      </c>
      <c r="O143">
        <f>+VLOOKUP(Precio_diario_hortalizas[[#This Row],[Unidad de comercialización]],Codigos_kg[],2,0)</f>
        <v>3</v>
      </c>
      <c r="P143">
        <f>+Precio_diario_hortalizas[[#This Row],[Precio promedio ponderado]]/Precio_diario_hortalizas[[#This Row],[Kg o Unidades]]</f>
        <v>2666.6666666666665</v>
      </c>
    </row>
    <row r="144" spans="1:16" ht="29" hidden="1" x14ac:dyDescent="0.35">
      <c r="A144" s="1" t="s">
        <v>142</v>
      </c>
      <c r="B144" s="1" t="str">
        <f>+VLOOKUP(A144,Codigos_mercados_mayoristas[],2,0)</f>
        <v>Metropolitana</v>
      </c>
      <c r="C144" s="1">
        <f>+VLOOKUP(A144,Codigos_mercados_mayoristas[],3,0)</f>
        <v>13</v>
      </c>
      <c r="D144" s="4">
        <v>44131</v>
      </c>
      <c r="E144" s="4" t="s">
        <v>196</v>
      </c>
      <c r="F144" s="1" t="s">
        <v>64</v>
      </c>
      <c r="G144" s="1" t="s">
        <v>65</v>
      </c>
      <c r="H144" s="1" t="s">
        <v>96</v>
      </c>
      <c r="I144" s="2">
        <v>87000</v>
      </c>
      <c r="J144" s="2">
        <v>2000</v>
      </c>
      <c r="K144" s="2">
        <v>2000</v>
      </c>
      <c r="L144" s="2">
        <v>2000</v>
      </c>
      <c r="M144" s="1" t="s">
        <v>143</v>
      </c>
      <c r="N144" s="1" t="s">
        <v>70</v>
      </c>
      <c r="O144">
        <f>+VLOOKUP(Precio_diario_hortalizas[[#This Row],[Unidad de comercialización]],Codigos_kg[],2,0)</f>
        <v>20</v>
      </c>
      <c r="P144">
        <f>+Precio_diario_hortalizas[[#This Row],[Precio promedio ponderado]]/Precio_diario_hortalizas[[#This Row],[Kg o Unidades]]</f>
        <v>100</v>
      </c>
    </row>
    <row r="145" spans="1:16" ht="29" hidden="1" x14ac:dyDescent="0.35">
      <c r="A145" s="1" t="s">
        <v>142</v>
      </c>
      <c r="B145" s="1" t="str">
        <f>+VLOOKUP(A145,Codigos_mercados_mayoristas[],2,0)</f>
        <v>Metropolitana</v>
      </c>
      <c r="C145" s="1">
        <f>+VLOOKUP(A145,Codigos_mercados_mayoristas[],3,0)</f>
        <v>13</v>
      </c>
      <c r="D145" s="4">
        <v>44131</v>
      </c>
      <c r="E145" s="4" t="s">
        <v>196</v>
      </c>
      <c r="F145" s="1" t="s">
        <v>64</v>
      </c>
      <c r="G145" s="1" t="s">
        <v>65</v>
      </c>
      <c r="H145" s="1" t="s">
        <v>137</v>
      </c>
      <c r="I145" s="2">
        <v>65000</v>
      </c>
      <c r="J145" s="2">
        <v>1400</v>
      </c>
      <c r="K145" s="2">
        <v>1400</v>
      </c>
      <c r="L145" s="2">
        <v>1400</v>
      </c>
      <c r="M145" s="1" t="s">
        <v>143</v>
      </c>
      <c r="N145" s="1" t="s">
        <v>70</v>
      </c>
      <c r="O145">
        <f>+VLOOKUP(Precio_diario_hortalizas[[#This Row],[Unidad de comercialización]],Codigos_kg[],2,0)</f>
        <v>20</v>
      </c>
      <c r="P145">
        <f>+Precio_diario_hortalizas[[#This Row],[Precio promedio ponderado]]/Precio_diario_hortalizas[[#This Row],[Kg o Unidades]]</f>
        <v>70</v>
      </c>
    </row>
    <row r="146" spans="1:16" ht="29" hidden="1" x14ac:dyDescent="0.35">
      <c r="A146" s="1" t="s">
        <v>142</v>
      </c>
      <c r="B146" s="1" t="str">
        <f>+VLOOKUP(A146,Codigos_mercados_mayoristas[],2,0)</f>
        <v>Metropolitana</v>
      </c>
      <c r="C146" s="1">
        <f>+VLOOKUP(A146,Codigos_mercados_mayoristas[],3,0)</f>
        <v>13</v>
      </c>
      <c r="D146" s="4">
        <v>44131</v>
      </c>
      <c r="E146" s="4" t="s">
        <v>196</v>
      </c>
      <c r="F146" s="1" t="s">
        <v>64</v>
      </c>
      <c r="G146" s="1" t="s">
        <v>65</v>
      </c>
      <c r="H146" s="1" t="s">
        <v>144</v>
      </c>
      <c r="I146" s="2">
        <v>47000</v>
      </c>
      <c r="J146" s="2">
        <v>1000</v>
      </c>
      <c r="K146" s="2">
        <v>1000</v>
      </c>
      <c r="L146" s="2">
        <v>1000</v>
      </c>
      <c r="M146" s="1" t="s">
        <v>143</v>
      </c>
      <c r="N146" s="1" t="s">
        <v>70</v>
      </c>
      <c r="O146">
        <f>+VLOOKUP(Precio_diario_hortalizas[[#This Row],[Unidad de comercialización]],Codigos_kg[],2,0)</f>
        <v>20</v>
      </c>
      <c r="P146">
        <f>+Precio_diario_hortalizas[[#This Row],[Precio promedio ponderado]]/Precio_diario_hortalizas[[#This Row],[Kg o Unidades]]</f>
        <v>50</v>
      </c>
    </row>
    <row r="147" spans="1:16" hidden="1" x14ac:dyDescent="0.35">
      <c r="A147" s="1" t="s">
        <v>142</v>
      </c>
      <c r="B147" s="1" t="str">
        <f>+VLOOKUP(A147,Codigos_mercados_mayoristas[],2,0)</f>
        <v>Metropolitana</v>
      </c>
      <c r="C147" s="1">
        <f>+VLOOKUP(A147,Codigos_mercados_mayoristas[],3,0)</f>
        <v>13</v>
      </c>
      <c r="D147" s="4">
        <v>44131</v>
      </c>
      <c r="E147" s="4" t="s">
        <v>196</v>
      </c>
      <c r="F147" s="1" t="s">
        <v>64</v>
      </c>
      <c r="G147" s="1" t="s">
        <v>65</v>
      </c>
      <c r="H147" s="1" t="s">
        <v>19</v>
      </c>
      <c r="I147" s="2">
        <v>3100</v>
      </c>
      <c r="J147" s="2">
        <v>8000</v>
      </c>
      <c r="K147" s="2">
        <v>8500</v>
      </c>
      <c r="L147" s="2">
        <v>8306.4519999999993</v>
      </c>
      <c r="M147" s="1" t="s">
        <v>37</v>
      </c>
      <c r="N147" s="1" t="s">
        <v>66</v>
      </c>
      <c r="O147">
        <f>+VLOOKUP(Precio_diario_hortalizas[[#This Row],[Unidad de comercialización]],Codigos_kg[],2,0)</f>
        <v>10</v>
      </c>
      <c r="P147">
        <f>+Precio_diario_hortalizas[[#This Row],[Precio promedio ponderado]]/Precio_diario_hortalizas[[#This Row],[Kg o Unidades]]</f>
        <v>830.64519999999993</v>
      </c>
    </row>
    <row r="148" spans="1:16" hidden="1" x14ac:dyDescent="0.35">
      <c r="A148" s="1" t="s">
        <v>142</v>
      </c>
      <c r="B148" s="1" t="str">
        <f>+VLOOKUP(A148,Codigos_mercados_mayoristas[],2,0)</f>
        <v>Metropolitana</v>
      </c>
      <c r="C148" s="1">
        <f>+VLOOKUP(A148,Codigos_mercados_mayoristas[],3,0)</f>
        <v>13</v>
      </c>
      <c r="D148" s="4">
        <v>44131</v>
      </c>
      <c r="E148" s="4" t="s">
        <v>196</v>
      </c>
      <c r="F148" s="1" t="s">
        <v>42</v>
      </c>
      <c r="G148" s="1" t="s">
        <v>43</v>
      </c>
      <c r="H148" s="1" t="s">
        <v>19</v>
      </c>
      <c r="I148" s="2">
        <v>100</v>
      </c>
      <c r="J148" s="2">
        <v>50000</v>
      </c>
      <c r="K148" s="2">
        <v>55000</v>
      </c>
      <c r="L148" s="2">
        <v>51750</v>
      </c>
      <c r="M148" s="1" t="s">
        <v>44</v>
      </c>
      <c r="N148" s="1" t="s">
        <v>45</v>
      </c>
      <c r="O148">
        <f>+VLOOKUP(Precio_diario_hortalizas[[#This Row],[Unidad de comercialización]],Codigos_kg[],2,0)</f>
        <v>25</v>
      </c>
      <c r="P148">
        <f>+Precio_diario_hortalizas[[#This Row],[Precio promedio ponderado]]/Precio_diario_hortalizas[[#This Row],[Kg o Unidades]]</f>
        <v>2070</v>
      </c>
    </row>
    <row r="149" spans="1:16" hidden="1" x14ac:dyDescent="0.35">
      <c r="A149" s="1" t="s">
        <v>142</v>
      </c>
      <c r="B149" s="1" t="str">
        <f>+VLOOKUP(A149,Codigos_mercados_mayoristas[],2,0)</f>
        <v>Metropolitana</v>
      </c>
      <c r="C149" s="1">
        <f>+VLOOKUP(A149,Codigos_mercados_mayoristas[],3,0)</f>
        <v>13</v>
      </c>
      <c r="D149" s="4">
        <v>44131</v>
      </c>
      <c r="E149" s="4" t="s">
        <v>196</v>
      </c>
      <c r="F149" s="1" t="s">
        <v>42</v>
      </c>
      <c r="G149" s="1" t="s">
        <v>110</v>
      </c>
      <c r="H149" s="1" t="s">
        <v>19</v>
      </c>
      <c r="I149" s="2">
        <v>80</v>
      </c>
      <c r="J149" s="2">
        <v>28000</v>
      </c>
      <c r="K149" s="2">
        <v>30000</v>
      </c>
      <c r="L149" s="2">
        <v>29125</v>
      </c>
      <c r="M149" s="1" t="s">
        <v>29</v>
      </c>
      <c r="N149" s="1" t="s">
        <v>145</v>
      </c>
      <c r="O149">
        <f>+VLOOKUP(Precio_diario_hortalizas[[#This Row],[Unidad de comercialización]],Codigos_kg[],2,0)</f>
        <v>15</v>
      </c>
      <c r="P149">
        <f>+Precio_diario_hortalizas[[#This Row],[Precio promedio ponderado]]/Precio_diario_hortalizas[[#This Row],[Kg o Unidades]]</f>
        <v>1941.6666666666667</v>
      </c>
    </row>
    <row r="150" spans="1:16" hidden="1" x14ac:dyDescent="0.35">
      <c r="A150" s="1" t="s">
        <v>142</v>
      </c>
      <c r="B150" s="1" t="str">
        <f>+VLOOKUP(A150,Codigos_mercados_mayoristas[],2,0)</f>
        <v>Metropolitana</v>
      </c>
      <c r="C150" s="1">
        <f>+VLOOKUP(A150,Codigos_mercados_mayoristas[],3,0)</f>
        <v>13</v>
      </c>
      <c r="D150" s="4">
        <v>44131</v>
      </c>
      <c r="E150" s="4" t="s">
        <v>196</v>
      </c>
      <c r="F150" s="1" t="s">
        <v>42</v>
      </c>
      <c r="G150" s="1" t="s">
        <v>110</v>
      </c>
      <c r="H150" s="1" t="s">
        <v>19</v>
      </c>
      <c r="I150" s="2">
        <v>78</v>
      </c>
      <c r="J150" s="2">
        <v>25000</v>
      </c>
      <c r="K150" s="2">
        <v>27000</v>
      </c>
      <c r="L150" s="2">
        <v>26179.487000000001</v>
      </c>
      <c r="M150" s="1" t="s">
        <v>111</v>
      </c>
      <c r="N150" s="1" t="s">
        <v>15</v>
      </c>
      <c r="O150">
        <f>+VLOOKUP(Precio_diario_hortalizas[[#This Row],[Unidad de comercialización]],Codigos_kg[],2,0)</f>
        <v>12</v>
      </c>
      <c r="P150">
        <f>+Precio_diario_hortalizas[[#This Row],[Precio promedio ponderado]]/Precio_diario_hortalizas[[#This Row],[Kg o Unidades]]</f>
        <v>2181.6239166666669</v>
      </c>
    </row>
    <row r="151" spans="1:16" hidden="1" x14ac:dyDescent="0.35">
      <c r="A151" s="1" t="s">
        <v>142</v>
      </c>
      <c r="B151" s="1" t="str">
        <f>+VLOOKUP(A151,Codigos_mercados_mayoristas[],2,0)</f>
        <v>Metropolitana</v>
      </c>
      <c r="C151" s="1">
        <f>+VLOOKUP(A151,Codigos_mercados_mayoristas[],3,0)</f>
        <v>13</v>
      </c>
      <c r="D151" s="4">
        <v>44131</v>
      </c>
      <c r="E151" s="4" t="s">
        <v>196</v>
      </c>
      <c r="F151" s="1" t="s">
        <v>42</v>
      </c>
      <c r="G151" s="1" t="s">
        <v>110</v>
      </c>
      <c r="H151" s="1" t="s">
        <v>13</v>
      </c>
      <c r="I151" s="2">
        <v>25</v>
      </c>
      <c r="J151" s="2">
        <v>25000</v>
      </c>
      <c r="K151" s="2">
        <v>25000</v>
      </c>
      <c r="L151" s="2">
        <v>25000</v>
      </c>
      <c r="M151" s="1" t="s">
        <v>29</v>
      </c>
      <c r="N151" s="1" t="s">
        <v>145</v>
      </c>
      <c r="O151">
        <f>+VLOOKUP(Precio_diario_hortalizas[[#This Row],[Unidad de comercialización]],Codigos_kg[],2,0)</f>
        <v>15</v>
      </c>
      <c r="P151">
        <f>+Precio_diario_hortalizas[[#This Row],[Precio promedio ponderado]]/Precio_diario_hortalizas[[#This Row],[Kg o Unidades]]</f>
        <v>1666.6666666666667</v>
      </c>
    </row>
    <row r="152" spans="1:16" hidden="1" x14ac:dyDescent="0.35">
      <c r="A152" s="1" t="s">
        <v>142</v>
      </c>
      <c r="B152" s="1" t="str">
        <f>+VLOOKUP(A152,Codigos_mercados_mayoristas[],2,0)</f>
        <v>Metropolitana</v>
      </c>
      <c r="C152" s="1">
        <f>+VLOOKUP(A152,Codigos_mercados_mayoristas[],3,0)</f>
        <v>13</v>
      </c>
      <c r="D152" s="4">
        <v>44131</v>
      </c>
      <c r="E152" s="4" t="s">
        <v>196</v>
      </c>
      <c r="F152" s="1" t="s">
        <v>46</v>
      </c>
      <c r="G152" s="1" t="s">
        <v>47</v>
      </c>
      <c r="H152" s="1" t="s">
        <v>19</v>
      </c>
      <c r="I152" s="2">
        <v>1600</v>
      </c>
      <c r="J152" s="2">
        <v>7000</v>
      </c>
      <c r="K152" s="2">
        <v>8000</v>
      </c>
      <c r="L152" s="2">
        <v>7468.75</v>
      </c>
      <c r="M152" s="1" t="s">
        <v>48</v>
      </c>
      <c r="N152" s="1" t="s">
        <v>45</v>
      </c>
      <c r="O152">
        <f>+VLOOKUP(Precio_diario_hortalizas[[#This Row],[Unidad de comercialización]],Codigos_kg[],2,0)</f>
        <v>30</v>
      </c>
      <c r="P152">
        <f>+Precio_diario_hortalizas[[#This Row],[Precio promedio ponderado]]/Precio_diario_hortalizas[[#This Row],[Kg o Unidades]]</f>
        <v>248.95833333333334</v>
      </c>
    </row>
    <row r="153" spans="1:16" hidden="1" x14ac:dyDescent="0.35">
      <c r="A153" s="1" t="s">
        <v>142</v>
      </c>
      <c r="B153" s="1" t="str">
        <f>+VLOOKUP(A153,Codigos_mercados_mayoristas[],2,0)</f>
        <v>Metropolitana</v>
      </c>
      <c r="C153" s="1">
        <f>+VLOOKUP(A153,Codigos_mercados_mayoristas[],3,0)</f>
        <v>13</v>
      </c>
      <c r="D153" s="4">
        <v>44131</v>
      </c>
      <c r="E153" s="4" t="s">
        <v>196</v>
      </c>
      <c r="F153" s="1" t="s">
        <v>46</v>
      </c>
      <c r="G153" s="1" t="s">
        <v>47</v>
      </c>
      <c r="H153" s="1" t="s">
        <v>19</v>
      </c>
      <c r="I153" s="2">
        <v>1700</v>
      </c>
      <c r="J153" s="2">
        <v>350</v>
      </c>
      <c r="K153" s="2">
        <v>400</v>
      </c>
      <c r="L153" s="2">
        <v>377.94099999999997</v>
      </c>
      <c r="M153" s="1" t="s">
        <v>14</v>
      </c>
      <c r="N153" s="1" t="s">
        <v>118</v>
      </c>
      <c r="O153">
        <f>+VLOOKUP(Precio_diario_hortalizas[[#This Row],[Unidad de comercialización]],Codigos_kg[],2,0)</f>
        <v>1</v>
      </c>
      <c r="P153">
        <f>+Precio_diario_hortalizas[[#This Row],[Precio promedio ponderado]]/Precio_diario_hortalizas[[#This Row],[Kg o Unidades]]</f>
        <v>377.94099999999997</v>
      </c>
    </row>
    <row r="154" spans="1:16" hidden="1" x14ac:dyDescent="0.35">
      <c r="A154" s="1" t="s">
        <v>142</v>
      </c>
      <c r="B154" s="1" t="str">
        <f>+VLOOKUP(A154,Codigos_mercados_mayoristas[],2,0)</f>
        <v>Metropolitana</v>
      </c>
      <c r="C154" s="1">
        <f>+VLOOKUP(A154,Codigos_mercados_mayoristas[],3,0)</f>
        <v>13</v>
      </c>
      <c r="D154" s="4">
        <v>44131</v>
      </c>
      <c r="E154" s="4" t="s">
        <v>196</v>
      </c>
      <c r="F154" s="1" t="s">
        <v>46</v>
      </c>
      <c r="G154" s="1" t="s">
        <v>47</v>
      </c>
      <c r="H154" s="1" t="s">
        <v>13</v>
      </c>
      <c r="I154" s="2">
        <v>1400</v>
      </c>
      <c r="J154" s="2">
        <v>4500</v>
      </c>
      <c r="K154" s="2">
        <v>5000</v>
      </c>
      <c r="L154" s="2">
        <v>4732.143</v>
      </c>
      <c r="M154" s="1" t="s">
        <v>49</v>
      </c>
      <c r="N154" s="1" t="s">
        <v>45</v>
      </c>
      <c r="O154">
        <f>+VLOOKUP(Precio_diario_hortalizas[[#This Row],[Unidad de comercialización]],Codigos_kg[],2,0)</f>
        <v>40</v>
      </c>
      <c r="P154">
        <f>+Precio_diario_hortalizas[[#This Row],[Precio promedio ponderado]]/Precio_diario_hortalizas[[#This Row],[Kg o Unidades]]</f>
        <v>118.303575</v>
      </c>
    </row>
    <row r="155" spans="1:16" hidden="1" x14ac:dyDescent="0.35">
      <c r="A155" s="1" t="s">
        <v>142</v>
      </c>
      <c r="B155" s="1" t="str">
        <f>+VLOOKUP(A155,Codigos_mercados_mayoristas[],2,0)</f>
        <v>Metropolitana</v>
      </c>
      <c r="C155" s="1">
        <f>+VLOOKUP(A155,Codigos_mercados_mayoristas[],3,0)</f>
        <v>13</v>
      </c>
      <c r="D155" s="4">
        <v>44131</v>
      </c>
      <c r="E155" s="4" t="s">
        <v>196</v>
      </c>
      <c r="F155" s="1" t="s">
        <v>46</v>
      </c>
      <c r="G155" s="1" t="s">
        <v>47</v>
      </c>
      <c r="H155" s="1" t="s">
        <v>13</v>
      </c>
      <c r="I155" s="2">
        <v>450</v>
      </c>
      <c r="J155" s="2">
        <v>300</v>
      </c>
      <c r="K155" s="2">
        <v>300</v>
      </c>
      <c r="L155" s="2">
        <v>300</v>
      </c>
      <c r="M155" s="1" t="s">
        <v>14</v>
      </c>
      <c r="N155" s="1" t="s">
        <v>118</v>
      </c>
      <c r="O155">
        <f>+VLOOKUP(Precio_diario_hortalizas[[#This Row],[Unidad de comercialización]],Codigos_kg[],2,0)</f>
        <v>1</v>
      </c>
      <c r="P155">
        <f>+Precio_diario_hortalizas[[#This Row],[Precio promedio ponderado]]/Precio_diario_hortalizas[[#This Row],[Kg o Unidades]]</f>
        <v>300</v>
      </c>
    </row>
    <row r="156" spans="1:16" hidden="1" x14ac:dyDescent="0.35">
      <c r="A156" s="1" t="s">
        <v>142</v>
      </c>
      <c r="B156" s="1" t="str">
        <f>+VLOOKUP(A156,Codigos_mercados_mayoristas[],2,0)</f>
        <v>Metropolitana</v>
      </c>
      <c r="C156" s="1">
        <f>+VLOOKUP(A156,Codigos_mercados_mayoristas[],3,0)</f>
        <v>13</v>
      </c>
      <c r="D156" s="4">
        <v>44131</v>
      </c>
      <c r="E156" s="4" t="s">
        <v>196</v>
      </c>
      <c r="F156" s="1" t="s">
        <v>71</v>
      </c>
      <c r="G156" s="1" t="s">
        <v>43</v>
      </c>
      <c r="H156" s="1" t="s">
        <v>19</v>
      </c>
      <c r="I156" s="2">
        <v>400</v>
      </c>
      <c r="J156" s="2">
        <v>5000</v>
      </c>
      <c r="K156" s="2">
        <v>6000</v>
      </c>
      <c r="L156" s="2">
        <v>5425</v>
      </c>
      <c r="M156" s="1" t="s">
        <v>68</v>
      </c>
      <c r="N156" s="1" t="s">
        <v>118</v>
      </c>
      <c r="O156">
        <f>+VLOOKUP(Precio_diario_hortalizas[[#This Row],[Unidad de comercialización]],Codigos_kg[],2,0)</f>
        <v>6</v>
      </c>
      <c r="P156">
        <f>+Precio_diario_hortalizas[[#This Row],[Precio promedio ponderado]]/Precio_diario_hortalizas[[#This Row],[Kg o Unidades]]</f>
        <v>904.16666666666663</v>
      </c>
    </row>
    <row r="157" spans="1:16" hidden="1" x14ac:dyDescent="0.35">
      <c r="A157" s="1" t="s">
        <v>142</v>
      </c>
      <c r="B157" s="1" t="str">
        <f>+VLOOKUP(A157,Codigos_mercados_mayoristas[],2,0)</f>
        <v>Metropolitana</v>
      </c>
      <c r="C157" s="1">
        <f>+VLOOKUP(A157,Codigos_mercados_mayoristas[],3,0)</f>
        <v>13</v>
      </c>
      <c r="D157" s="4">
        <v>44131</v>
      </c>
      <c r="E157" s="4" t="s">
        <v>196</v>
      </c>
      <c r="F157" s="1" t="s">
        <v>71</v>
      </c>
      <c r="G157" s="1" t="s">
        <v>43</v>
      </c>
      <c r="H157" s="1" t="s">
        <v>19</v>
      </c>
      <c r="I157" s="2">
        <v>3000</v>
      </c>
      <c r="J157" s="2">
        <v>5000</v>
      </c>
      <c r="K157" s="2">
        <v>6000</v>
      </c>
      <c r="L157" s="2">
        <v>5600</v>
      </c>
      <c r="M157" s="1" t="s">
        <v>68</v>
      </c>
      <c r="N157" s="1" t="s">
        <v>114</v>
      </c>
      <c r="O157">
        <f>+VLOOKUP(Precio_diario_hortalizas[[#This Row],[Unidad de comercialización]],Codigos_kg[],2,0)</f>
        <v>6</v>
      </c>
      <c r="P157">
        <f>+Precio_diario_hortalizas[[#This Row],[Precio promedio ponderado]]/Precio_diario_hortalizas[[#This Row],[Kg o Unidades]]</f>
        <v>933.33333333333337</v>
      </c>
    </row>
    <row r="158" spans="1:16" hidden="1" x14ac:dyDescent="0.35">
      <c r="A158" s="1" t="s">
        <v>142</v>
      </c>
      <c r="B158" s="1" t="str">
        <f>+VLOOKUP(A158,Codigos_mercados_mayoristas[],2,0)</f>
        <v>Metropolitana</v>
      </c>
      <c r="C158" s="1">
        <f>+VLOOKUP(A158,Codigos_mercados_mayoristas[],3,0)</f>
        <v>13</v>
      </c>
      <c r="D158" s="4">
        <v>44131</v>
      </c>
      <c r="E158" s="4" t="s">
        <v>196</v>
      </c>
      <c r="F158" s="1" t="s">
        <v>71</v>
      </c>
      <c r="G158" s="1" t="s">
        <v>43</v>
      </c>
      <c r="H158" s="1" t="s">
        <v>13</v>
      </c>
      <c r="I158" s="2">
        <v>120</v>
      </c>
      <c r="J158" s="2">
        <v>4000</v>
      </c>
      <c r="K158" s="2">
        <v>4000</v>
      </c>
      <c r="L158" s="2">
        <v>4000</v>
      </c>
      <c r="M158" s="1" t="s">
        <v>68</v>
      </c>
      <c r="N158" s="1" t="s">
        <v>118</v>
      </c>
      <c r="O158">
        <f>+VLOOKUP(Precio_diario_hortalizas[[#This Row],[Unidad de comercialización]],Codigos_kg[],2,0)</f>
        <v>6</v>
      </c>
      <c r="P158">
        <f>+Precio_diario_hortalizas[[#This Row],[Precio promedio ponderado]]/Precio_diario_hortalizas[[#This Row],[Kg o Unidades]]</f>
        <v>666.66666666666663</v>
      </c>
    </row>
    <row r="159" spans="1:16" hidden="1" x14ac:dyDescent="0.35">
      <c r="A159" s="1" t="s">
        <v>142</v>
      </c>
      <c r="B159" s="1" t="str">
        <f>+VLOOKUP(A159,Codigos_mercados_mayoristas[],2,0)</f>
        <v>Metropolitana</v>
      </c>
      <c r="C159" s="1">
        <f>+VLOOKUP(A159,Codigos_mercados_mayoristas[],3,0)</f>
        <v>13</v>
      </c>
      <c r="D159" s="4">
        <v>44131</v>
      </c>
      <c r="E159" s="4" t="s">
        <v>196</v>
      </c>
      <c r="F159" s="1" t="s">
        <v>71</v>
      </c>
      <c r="G159" s="1" t="s">
        <v>43</v>
      </c>
      <c r="H159" s="1" t="s">
        <v>13</v>
      </c>
      <c r="I159" s="2">
        <v>1200</v>
      </c>
      <c r="J159" s="2">
        <v>4000</v>
      </c>
      <c r="K159" s="2">
        <v>4000</v>
      </c>
      <c r="L159" s="2">
        <v>4000</v>
      </c>
      <c r="M159" s="1" t="s">
        <v>68</v>
      </c>
      <c r="N159" s="1" t="s">
        <v>114</v>
      </c>
      <c r="O159">
        <f>+VLOOKUP(Precio_diario_hortalizas[[#This Row],[Unidad de comercialización]],Codigos_kg[],2,0)</f>
        <v>6</v>
      </c>
      <c r="P159">
        <f>+Precio_diario_hortalizas[[#This Row],[Precio promedio ponderado]]/Precio_diario_hortalizas[[#This Row],[Kg o Unidades]]</f>
        <v>666.66666666666663</v>
      </c>
    </row>
    <row r="160" spans="1:16" hidden="1" x14ac:dyDescent="0.35">
      <c r="A160" s="1" t="s">
        <v>142</v>
      </c>
      <c r="B160" s="1" t="str">
        <f>+VLOOKUP(A160,Codigos_mercados_mayoristas[],2,0)</f>
        <v>Metropolitana</v>
      </c>
      <c r="C160" s="1">
        <f>+VLOOKUP(A160,Codigos_mercados_mayoristas[],3,0)</f>
        <v>13</v>
      </c>
      <c r="D160" s="4">
        <v>44131</v>
      </c>
      <c r="E160" s="4" t="s">
        <v>196</v>
      </c>
      <c r="F160" s="1" t="s">
        <v>115</v>
      </c>
      <c r="G160" s="1" t="s">
        <v>116</v>
      </c>
      <c r="H160" s="1" t="s">
        <v>19</v>
      </c>
      <c r="I160" s="2">
        <v>200</v>
      </c>
      <c r="J160" s="2">
        <v>16000</v>
      </c>
      <c r="K160" s="2">
        <v>18000</v>
      </c>
      <c r="L160" s="2">
        <v>17200</v>
      </c>
      <c r="M160" s="1" t="s">
        <v>58</v>
      </c>
      <c r="N160" s="1" t="s">
        <v>145</v>
      </c>
      <c r="O160">
        <f>+VLOOKUP(Precio_diario_hortalizas[[#This Row],[Unidad de comercialización]],Codigos_kg[],2,0)</f>
        <v>25</v>
      </c>
      <c r="P160">
        <f>+Precio_diario_hortalizas[[#This Row],[Precio promedio ponderado]]/Precio_diario_hortalizas[[#This Row],[Kg o Unidades]]</f>
        <v>688</v>
      </c>
    </row>
    <row r="161" spans="1:16" hidden="1" x14ac:dyDescent="0.35">
      <c r="A161" s="1" t="s">
        <v>142</v>
      </c>
      <c r="B161" s="1" t="str">
        <f>+VLOOKUP(A161,Codigos_mercados_mayoristas[],2,0)</f>
        <v>Metropolitana</v>
      </c>
      <c r="C161" s="1">
        <f>+VLOOKUP(A161,Codigos_mercados_mayoristas[],3,0)</f>
        <v>13</v>
      </c>
      <c r="D161" s="4">
        <v>44131</v>
      </c>
      <c r="E161" s="4" t="s">
        <v>196</v>
      </c>
      <c r="F161" s="1" t="s">
        <v>146</v>
      </c>
      <c r="G161" s="1" t="s">
        <v>12</v>
      </c>
      <c r="H161" s="1" t="s">
        <v>19</v>
      </c>
      <c r="I161" s="2">
        <v>400</v>
      </c>
      <c r="J161" s="2">
        <v>17000</v>
      </c>
      <c r="K161" s="2">
        <v>18000</v>
      </c>
      <c r="L161" s="2">
        <v>17575</v>
      </c>
      <c r="M161" s="1" t="s">
        <v>97</v>
      </c>
      <c r="N161" s="1" t="s">
        <v>145</v>
      </c>
      <c r="O161">
        <f>+VLOOKUP(Precio_diario_hortalizas[[#This Row],[Unidad de comercialización]],Codigos_kg[],2,0)</f>
        <v>70</v>
      </c>
      <c r="P161">
        <f>+Precio_diario_hortalizas[[#This Row],[Precio promedio ponderado]]/Precio_diario_hortalizas[[#This Row],[Kg o Unidades]]</f>
        <v>251.07142857142858</v>
      </c>
    </row>
    <row r="162" spans="1:16" hidden="1" x14ac:dyDescent="0.35">
      <c r="A162" s="1" t="s">
        <v>142</v>
      </c>
      <c r="B162" s="1" t="str">
        <f>+VLOOKUP(A162,Codigos_mercados_mayoristas[],2,0)</f>
        <v>Metropolitana</v>
      </c>
      <c r="C162" s="1">
        <f>+VLOOKUP(A162,Codigos_mercados_mayoristas[],3,0)</f>
        <v>13</v>
      </c>
      <c r="D162" s="4">
        <v>44131</v>
      </c>
      <c r="E162" s="4" t="s">
        <v>196</v>
      </c>
      <c r="F162" s="1" t="s">
        <v>73</v>
      </c>
      <c r="G162" s="1" t="s">
        <v>12</v>
      </c>
      <c r="H162" s="1" t="s">
        <v>19</v>
      </c>
      <c r="I162" s="2">
        <v>43000</v>
      </c>
      <c r="J162" s="2">
        <v>90</v>
      </c>
      <c r="K162" s="2">
        <v>100</v>
      </c>
      <c r="L162" s="2">
        <v>95</v>
      </c>
      <c r="M162" s="1" t="s">
        <v>14</v>
      </c>
      <c r="N162" s="1" t="s">
        <v>118</v>
      </c>
      <c r="O162">
        <f>+VLOOKUP(Precio_diario_hortalizas[[#This Row],[Unidad de comercialización]],Codigos_kg[],2,0)</f>
        <v>1</v>
      </c>
      <c r="P162">
        <f>+Precio_diario_hortalizas[[#This Row],[Precio promedio ponderado]]/Precio_diario_hortalizas[[#This Row],[Kg o Unidades]]</f>
        <v>95</v>
      </c>
    </row>
    <row r="163" spans="1:16" hidden="1" x14ac:dyDescent="0.35">
      <c r="A163" s="1" t="s">
        <v>142</v>
      </c>
      <c r="B163" s="1" t="str">
        <f>+VLOOKUP(A163,Codigos_mercados_mayoristas[],2,0)</f>
        <v>Metropolitana</v>
      </c>
      <c r="C163" s="1">
        <f>+VLOOKUP(A163,Codigos_mercados_mayoristas[],3,0)</f>
        <v>13</v>
      </c>
      <c r="D163" s="4">
        <v>44131</v>
      </c>
      <c r="E163" s="4" t="s">
        <v>196</v>
      </c>
      <c r="F163" s="1" t="s">
        <v>73</v>
      </c>
      <c r="G163" s="1" t="s">
        <v>12</v>
      </c>
      <c r="H163" s="1" t="s">
        <v>13</v>
      </c>
      <c r="I163" s="2">
        <v>25000</v>
      </c>
      <c r="J163" s="2">
        <v>70</v>
      </c>
      <c r="K163" s="2">
        <v>70</v>
      </c>
      <c r="L163" s="2">
        <v>70</v>
      </c>
      <c r="M163" s="1" t="s">
        <v>14</v>
      </c>
      <c r="N163" s="1" t="s">
        <v>118</v>
      </c>
      <c r="O163">
        <f>+VLOOKUP(Precio_diario_hortalizas[[#This Row],[Unidad de comercialización]],Codigos_kg[],2,0)</f>
        <v>1</v>
      </c>
      <c r="P163">
        <f>+Precio_diario_hortalizas[[#This Row],[Precio promedio ponderado]]/Precio_diario_hortalizas[[#This Row],[Kg o Unidades]]</f>
        <v>70</v>
      </c>
    </row>
    <row r="164" spans="1:16" hidden="1" x14ac:dyDescent="0.35">
      <c r="A164" s="1" t="s">
        <v>142</v>
      </c>
      <c r="B164" s="1" t="str">
        <f>+VLOOKUP(A164,Codigos_mercados_mayoristas[],2,0)</f>
        <v>Metropolitana</v>
      </c>
      <c r="C164" s="1">
        <f>+VLOOKUP(A164,Codigos_mercados_mayoristas[],3,0)</f>
        <v>13</v>
      </c>
      <c r="D164" s="4">
        <v>44131</v>
      </c>
      <c r="E164" s="4" t="s">
        <v>196</v>
      </c>
      <c r="F164" s="1" t="s">
        <v>11</v>
      </c>
      <c r="G164" s="1" t="s">
        <v>12</v>
      </c>
      <c r="H164" s="1" t="s">
        <v>19</v>
      </c>
      <c r="I164" s="2">
        <v>22100</v>
      </c>
      <c r="J164" s="2">
        <v>400</v>
      </c>
      <c r="K164" s="2">
        <v>500</v>
      </c>
      <c r="L164" s="2">
        <v>435.40699999999998</v>
      </c>
      <c r="M164" s="1" t="s">
        <v>14</v>
      </c>
      <c r="N164" s="1" t="s">
        <v>118</v>
      </c>
      <c r="O164">
        <f>+VLOOKUP(Precio_diario_hortalizas[[#This Row],[Unidad de comercialización]],Codigos_kg[],2,0)</f>
        <v>1</v>
      </c>
      <c r="P164">
        <f>+Precio_diario_hortalizas[[#This Row],[Precio promedio ponderado]]/Precio_diario_hortalizas[[#This Row],[Kg o Unidades]]</f>
        <v>435.40699999999998</v>
      </c>
    </row>
    <row r="165" spans="1:16" hidden="1" x14ac:dyDescent="0.35">
      <c r="A165" s="1" t="s">
        <v>142</v>
      </c>
      <c r="B165" s="1" t="str">
        <f>+VLOOKUP(A165,Codigos_mercados_mayoristas[],2,0)</f>
        <v>Metropolitana</v>
      </c>
      <c r="C165" s="1">
        <f>+VLOOKUP(A165,Codigos_mercados_mayoristas[],3,0)</f>
        <v>13</v>
      </c>
      <c r="D165" s="4">
        <v>44131</v>
      </c>
      <c r="E165" s="4" t="s">
        <v>196</v>
      </c>
      <c r="F165" s="1" t="s">
        <v>11</v>
      </c>
      <c r="G165" s="1" t="s">
        <v>12</v>
      </c>
      <c r="H165" s="1" t="s">
        <v>13</v>
      </c>
      <c r="I165" s="2">
        <v>7600</v>
      </c>
      <c r="J165" s="2">
        <v>350</v>
      </c>
      <c r="K165" s="2">
        <v>400</v>
      </c>
      <c r="L165" s="2">
        <v>370.39499999999998</v>
      </c>
      <c r="M165" s="1" t="s">
        <v>14</v>
      </c>
      <c r="N165" s="1" t="s">
        <v>118</v>
      </c>
      <c r="O165">
        <f>+VLOOKUP(Precio_diario_hortalizas[[#This Row],[Unidad de comercialización]],Codigos_kg[],2,0)</f>
        <v>1</v>
      </c>
      <c r="P165">
        <f>+Precio_diario_hortalizas[[#This Row],[Precio promedio ponderado]]/Precio_diario_hortalizas[[#This Row],[Kg o Unidades]]</f>
        <v>370.39499999999998</v>
      </c>
    </row>
    <row r="166" spans="1:16" hidden="1" x14ac:dyDescent="0.35">
      <c r="A166" s="1" t="s">
        <v>142</v>
      </c>
      <c r="B166" s="1" t="str">
        <f>+VLOOKUP(A166,Codigos_mercados_mayoristas[],2,0)</f>
        <v>Metropolitana</v>
      </c>
      <c r="C166" s="1">
        <f>+VLOOKUP(A166,Codigos_mercados_mayoristas[],3,0)</f>
        <v>13</v>
      </c>
      <c r="D166" s="4">
        <v>44131</v>
      </c>
      <c r="E166" s="4" t="s">
        <v>196</v>
      </c>
      <c r="F166" s="1" t="s">
        <v>75</v>
      </c>
      <c r="G166" s="1" t="s">
        <v>12</v>
      </c>
      <c r="H166" s="1" t="s">
        <v>76</v>
      </c>
      <c r="I166" s="2">
        <v>1800</v>
      </c>
      <c r="J166" s="2">
        <v>13000</v>
      </c>
      <c r="K166" s="2">
        <v>13000</v>
      </c>
      <c r="L166" s="2">
        <v>13000</v>
      </c>
      <c r="M166" s="1" t="s">
        <v>147</v>
      </c>
      <c r="N166" s="1" t="s">
        <v>118</v>
      </c>
      <c r="O166">
        <f>+VLOOKUP(Precio_diario_hortalizas[[#This Row],[Unidad de comercialización]],Codigos_kg[],2,0)</f>
        <v>20</v>
      </c>
      <c r="P166">
        <f>+Precio_diario_hortalizas[[#This Row],[Precio promedio ponderado]]/Precio_diario_hortalizas[[#This Row],[Kg o Unidades]]</f>
        <v>650</v>
      </c>
    </row>
    <row r="167" spans="1:16" ht="29" hidden="1" x14ac:dyDescent="0.35">
      <c r="A167" s="1" t="s">
        <v>142</v>
      </c>
      <c r="B167" s="1" t="str">
        <f>+VLOOKUP(A167,Codigos_mercados_mayoristas[],2,0)</f>
        <v>Metropolitana</v>
      </c>
      <c r="C167" s="1">
        <f>+VLOOKUP(A167,Codigos_mercados_mayoristas[],3,0)</f>
        <v>13</v>
      </c>
      <c r="D167" s="4">
        <v>44131</v>
      </c>
      <c r="E167" s="4" t="s">
        <v>196</v>
      </c>
      <c r="F167" s="1" t="s">
        <v>75</v>
      </c>
      <c r="G167" s="1" t="s">
        <v>12</v>
      </c>
      <c r="H167" s="1" t="s">
        <v>96</v>
      </c>
      <c r="I167" s="2">
        <v>57000</v>
      </c>
      <c r="J167" s="2">
        <v>3000</v>
      </c>
      <c r="K167" s="2">
        <v>3000</v>
      </c>
      <c r="L167" s="2">
        <v>3000</v>
      </c>
      <c r="M167" s="1" t="s">
        <v>143</v>
      </c>
      <c r="N167" s="1" t="s">
        <v>118</v>
      </c>
      <c r="O167">
        <f>+VLOOKUP(Precio_diario_hortalizas[[#This Row],[Unidad de comercialización]],Codigos_kg[],2,0)</f>
        <v>20</v>
      </c>
      <c r="P167">
        <f>+Precio_diario_hortalizas[[#This Row],[Precio promedio ponderado]]/Precio_diario_hortalizas[[#This Row],[Kg o Unidades]]</f>
        <v>150</v>
      </c>
    </row>
    <row r="168" spans="1:16" hidden="1" x14ac:dyDescent="0.35">
      <c r="A168" s="1" t="s">
        <v>142</v>
      </c>
      <c r="B168" s="1" t="str">
        <f>+VLOOKUP(A168,Codigos_mercados_mayoristas[],2,0)</f>
        <v>Metropolitana</v>
      </c>
      <c r="C168" s="1">
        <f>+VLOOKUP(A168,Codigos_mercados_mayoristas[],3,0)</f>
        <v>13</v>
      </c>
      <c r="D168" s="4">
        <v>44131</v>
      </c>
      <c r="E168" s="4" t="s">
        <v>196</v>
      </c>
      <c r="F168" s="1" t="s">
        <v>75</v>
      </c>
      <c r="G168" s="1" t="s">
        <v>12</v>
      </c>
      <c r="H168" s="1" t="s">
        <v>96</v>
      </c>
      <c r="I168" s="2">
        <v>1900</v>
      </c>
      <c r="J168" s="2">
        <v>7500</v>
      </c>
      <c r="K168" s="2">
        <v>7500</v>
      </c>
      <c r="L168" s="2">
        <v>7500</v>
      </c>
      <c r="M168" s="1" t="s">
        <v>121</v>
      </c>
      <c r="N168" s="1" t="s">
        <v>114</v>
      </c>
      <c r="O168">
        <f>+VLOOKUP(Precio_diario_hortalizas[[#This Row],[Unidad de comercialización]],Codigos_kg[],2,0)</f>
        <v>18</v>
      </c>
      <c r="P168">
        <f>+Precio_diario_hortalizas[[#This Row],[Precio promedio ponderado]]/Precio_diario_hortalizas[[#This Row],[Kg o Unidades]]</f>
        <v>416.66666666666669</v>
      </c>
    </row>
    <row r="169" spans="1:16" hidden="1" x14ac:dyDescent="0.35">
      <c r="A169" s="1" t="s">
        <v>142</v>
      </c>
      <c r="B169" s="1" t="str">
        <f>+VLOOKUP(A169,Codigos_mercados_mayoristas[],2,0)</f>
        <v>Metropolitana</v>
      </c>
      <c r="C169" s="1">
        <f>+VLOOKUP(A169,Codigos_mercados_mayoristas[],3,0)</f>
        <v>13</v>
      </c>
      <c r="D169" s="4">
        <v>44131</v>
      </c>
      <c r="E169" s="4" t="s">
        <v>196</v>
      </c>
      <c r="F169" s="1" t="s">
        <v>75</v>
      </c>
      <c r="G169" s="1" t="s">
        <v>12</v>
      </c>
      <c r="H169" s="1" t="s">
        <v>148</v>
      </c>
      <c r="I169" s="2">
        <v>1300</v>
      </c>
      <c r="J169" s="2">
        <v>15000</v>
      </c>
      <c r="K169" s="2">
        <v>15000</v>
      </c>
      <c r="L169" s="2">
        <v>15000</v>
      </c>
      <c r="M169" s="1" t="s">
        <v>147</v>
      </c>
      <c r="N169" s="1" t="s">
        <v>118</v>
      </c>
      <c r="O169">
        <f>+VLOOKUP(Precio_diario_hortalizas[[#This Row],[Unidad de comercialización]],Codigos_kg[],2,0)</f>
        <v>20</v>
      </c>
      <c r="P169">
        <f>+Precio_diario_hortalizas[[#This Row],[Precio promedio ponderado]]/Precio_diario_hortalizas[[#This Row],[Kg o Unidades]]</f>
        <v>750</v>
      </c>
    </row>
    <row r="170" spans="1:16" ht="29" hidden="1" x14ac:dyDescent="0.35">
      <c r="A170" s="1" t="s">
        <v>142</v>
      </c>
      <c r="B170" s="1" t="str">
        <f>+VLOOKUP(A170,Codigos_mercados_mayoristas[],2,0)</f>
        <v>Metropolitana</v>
      </c>
      <c r="C170" s="1">
        <f>+VLOOKUP(A170,Codigos_mercados_mayoristas[],3,0)</f>
        <v>13</v>
      </c>
      <c r="D170" s="4">
        <v>44131</v>
      </c>
      <c r="E170" s="4" t="s">
        <v>196</v>
      </c>
      <c r="F170" s="1" t="s">
        <v>75</v>
      </c>
      <c r="G170" s="1" t="s">
        <v>12</v>
      </c>
      <c r="H170" s="1" t="s">
        <v>137</v>
      </c>
      <c r="I170" s="2">
        <v>45000</v>
      </c>
      <c r="J170" s="2">
        <v>2000</v>
      </c>
      <c r="K170" s="2">
        <v>2000</v>
      </c>
      <c r="L170" s="2">
        <v>2000</v>
      </c>
      <c r="M170" s="1" t="s">
        <v>143</v>
      </c>
      <c r="N170" s="1" t="s">
        <v>118</v>
      </c>
      <c r="O170">
        <f>+VLOOKUP(Precio_diario_hortalizas[[#This Row],[Unidad de comercialización]],Codigos_kg[],2,0)</f>
        <v>20</v>
      </c>
      <c r="P170">
        <f>+Precio_diario_hortalizas[[#This Row],[Precio promedio ponderado]]/Precio_diario_hortalizas[[#This Row],[Kg o Unidades]]</f>
        <v>100</v>
      </c>
    </row>
    <row r="171" spans="1:16" hidden="1" x14ac:dyDescent="0.35">
      <c r="A171" s="1" t="s">
        <v>142</v>
      </c>
      <c r="B171" s="1" t="str">
        <f>+VLOOKUP(A171,Codigos_mercados_mayoristas[],2,0)</f>
        <v>Metropolitana</v>
      </c>
      <c r="C171" s="1">
        <f>+VLOOKUP(A171,Codigos_mercados_mayoristas[],3,0)</f>
        <v>13</v>
      </c>
      <c r="D171" s="4">
        <v>44131</v>
      </c>
      <c r="E171" s="4" t="s">
        <v>196</v>
      </c>
      <c r="F171" s="1" t="s">
        <v>75</v>
      </c>
      <c r="G171" s="1" t="s">
        <v>12</v>
      </c>
      <c r="H171" s="1" t="s">
        <v>137</v>
      </c>
      <c r="I171" s="2">
        <v>1200</v>
      </c>
      <c r="J171" s="2">
        <v>7000</v>
      </c>
      <c r="K171" s="2">
        <v>7000</v>
      </c>
      <c r="L171" s="2">
        <v>7000</v>
      </c>
      <c r="M171" s="1" t="s">
        <v>121</v>
      </c>
      <c r="N171" s="1" t="s">
        <v>114</v>
      </c>
      <c r="O171">
        <f>+VLOOKUP(Precio_diario_hortalizas[[#This Row],[Unidad de comercialización]],Codigos_kg[],2,0)</f>
        <v>18</v>
      </c>
      <c r="P171">
        <f>+Precio_diario_hortalizas[[#This Row],[Precio promedio ponderado]]/Precio_diario_hortalizas[[#This Row],[Kg o Unidades]]</f>
        <v>388.88888888888891</v>
      </c>
    </row>
    <row r="172" spans="1:16" hidden="1" x14ac:dyDescent="0.35">
      <c r="A172" s="1" t="s">
        <v>142</v>
      </c>
      <c r="B172" s="1" t="str">
        <f>+VLOOKUP(A172,Codigos_mercados_mayoristas[],2,0)</f>
        <v>Metropolitana</v>
      </c>
      <c r="C172" s="1">
        <f>+VLOOKUP(A172,Codigos_mercados_mayoristas[],3,0)</f>
        <v>13</v>
      </c>
      <c r="D172" s="4">
        <v>44131</v>
      </c>
      <c r="E172" s="4" t="s">
        <v>196</v>
      </c>
      <c r="F172" s="1" t="s">
        <v>75</v>
      </c>
      <c r="G172" s="1" t="s">
        <v>12</v>
      </c>
      <c r="H172" s="1" t="s">
        <v>149</v>
      </c>
      <c r="I172" s="2">
        <v>900</v>
      </c>
      <c r="J172" s="2">
        <v>15000</v>
      </c>
      <c r="K172" s="2">
        <v>15000</v>
      </c>
      <c r="L172" s="2">
        <v>15000</v>
      </c>
      <c r="M172" s="1" t="s">
        <v>147</v>
      </c>
      <c r="N172" s="1" t="s">
        <v>118</v>
      </c>
      <c r="O172">
        <f>+VLOOKUP(Precio_diario_hortalizas[[#This Row],[Unidad de comercialización]],Codigos_kg[],2,0)</f>
        <v>20</v>
      </c>
      <c r="P172">
        <f>+Precio_diario_hortalizas[[#This Row],[Precio promedio ponderado]]/Precio_diario_hortalizas[[#This Row],[Kg o Unidades]]</f>
        <v>750</v>
      </c>
    </row>
    <row r="173" spans="1:16" ht="29" hidden="1" x14ac:dyDescent="0.35">
      <c r="A173" s="1" t="s">
        <v>142</v>
      </c>
      <c r="B173" s="1" t="str">
        <f>+VLOOKUP(A173,Codigos_mercados_mayoristas[],2,0)</f>
        <v>Metropolitana</v>
      </c>
      <c r="C173" s="1">
        <f>+VLOOKUP(A173,Codigos_mercados_mayoristas[],3,0)</f>
        <v>13</v>
      </c>
      <c r="D173" s="4">
        <v>44131</v>
      </c>
      <c r="E173" s="4" t="s">
        <v>196</v>
      </c>
      <c r="F173" s="1" t="s">
        <v>75</v>
      </c>
      <c r="G173" s="1" t="s">
        <v>12</v>
      </c>
      <c r="H173" s="1" t="s">
        <v>149</v>
      </c>
      <c r="I173" s="2">
        <v>31000</v>
      </c>
      <c r="J173" s="2">
        <v>1400</v>
      </c>
      <c r="K173" s="2">
        <v>1400</v>
      </c>
      <c r="L173" s="2">
        <v>1400</v>
      </c>
      <c r="M173" s="1" t="s">
        <v>143</v>
      </c>
      <c r="N173" s="1" t="s">
        <v>118</v>
      </c>
      <c r="O173">
        <f>+VLOOKUP(Precio_diario_hortalizas[[#This Row],[Unidad de comercialización]],Codigos_kg[],2,0)</f>
        <v>20</v>
      </c>
      <c r="P173">
        <f>+Precio_diario_hortalizas[[#This Row],[Precio promedio ponderado]]/Precio_diario_hortalizas[[#This Row],[Kg o Unidades]]</f>
        <v>70</v>
      </c>
    </row>
    <row r="174" spans="1:16" ht="29" hidden="1" x14ac:dyDescent="0.35">
      <c r="A174" s="1" t="s">
        <v>142</v>
      </c>
      <c r="B174" s="1" t="str">
        <f>+VLOOKUP(A174,Codigos_mercados_mayoristas[],2,0)</f>
        <v>Metropolitana</v>
      </c>
      <c r="C174" s="1">
        <f>+VLOOKUP(A174,Codigos_mercados_mayoristas[],3,0)</f>
        <v>13</v>
      </c>
      <c r="D174" s="4">
        <v>44131</v>
      </c>
      <c r="E174" s="4" t="s">
        <v>196</v>
      </c>
      <c r="F174" s="1" t="s">
        <v>75</v>
      </c>
      <c r="G174" s="1" t="s">
        <v>12</v>
      </c>
      <c r="H174" s="1" t="s">
        <v>150</v>
      </c>
      <c r="I174" s="2">
        <v>46000</v>
      </c>
      <c r="J174" s="2">
        <v>3300</v>
      </c>
      <c r="K174" s="2">
        <v>3300</v>
      </c>
      <c r="L174" s="2">
        <v>3300</v>
      </c>
      <c r="M174" s="1" t="s">
        <v>143</v>
      </c>
      <c r="N174" s="1" t="s">
        <v>118</v>
      </c>
      <c r="O174">
        <f>+VLOOKUP(Precio_diario_hortalizas[[#This Row],[Unidad de comercialización]],Codigos_kg[],2,0)</f>
        <v>20</v>
      </c>
      <c r="P174">
        <f>+Precio_diario_hortalizas[[#This Row],[Precio promedio ponderado]]/Precio_diario_hortalizas[[#This Row],[Kg o Unidades]]</f>
        <v>165</v>
      </c>
    </row>
    <row r="175" spans="1:16" hidden="1" x14ac:dyDescent="0.35">
      <c r="A175" s="1" t="s">
        <v>142</v>
      </c>
      <c r="B175" s="1" t="str">
        <f>+VLOOKUP(A175,Codigos_mercados_mayoristas[],2,0)</f>
        <v>Metropolitana</v>
      </c>
      <c r="C175" s="1">
        <f>+VLOOKUP(A175,Codigos_mercados_mayoristas[],3,0)</f>
        <v>13</v>
      </c>
      <c r="D175" s="4">
        <v>44131</v>
      </c>
      <c r="E175" s="4" t="s">
        <v>196</v>
      </c>
      <c r="F175" s="1" t="s">
        <v>78</v>
      </c>
      <c r="G175" s="1" t="s">
        <v>12</v>
      </c>
      <c r="H175" s="1" t="s">
        <v>69</v>
      </c>
      <c r="I175" s="2">
        <v>380</v>
      </c>
      <c r="J175" s="2">
        <v>2500</v>
      </c>
      <c r="K175" s="2">
        <v>2500</v>
      </c>
      <c r="L175" s="2">
        <v>2500</v>
      </c>
      <c r="M175" s="1" t="s">
        <v>79</v>
      </c>
      <c r="N175" s="1" t="s">
        <v>118</v>
      </c>
      <c r="O175">
        <f>+VLOOKUP(Precio_diario_hortalizas[[#This Row],[Unidad de comercialización]],Codigos_kg[],2,0)</f>
        <v>36</v>
      </c>
      <c r="P175">
        <f>+Precio_diario_hortalizas[[#This Row],[Precio promedio ponderado]]/Precio_diario_hortalizas[[#This Row],[Kg o Unidades]]</f>
        <v>69.444444444444443</v>
      </c>
    </row>
    <row r="176" spans="1:16" hidden="1" x14ac:dyDescent="0.35">
      <c r="A176" s="1" t="s">
        <v>142</v>
      </c>
      <c r="B176" s="1" t="str">
        <f>+VLOOKUP(A176,Codigos_mercados_mayoristas[],2,0)</f>
        <v>Metropolitana</v>
      </c>
      <c r="C176" s="1">
        <f>+VLOOKUP(A176,Codigos_mercados_mayoristas[],3,0)</f>
        <v>13</v>
      </c>
      <c r="D176" s="4">
        <v>44131</v>
      </c>
      <c r="E176" s="4" t="s">
        <v>196</v>
      </c>
      <c r="F176" s="1" t="s">
        <v>78</v>
      </c>
      <c r="G176" s="1" t="s">
        <v>12</v>
      </c>
      <c r="H176" s="1" t="s">
        <v>19</v>
      </c>
      <c r="I176" s="2">
        <v>980</v>
      </c>
      <c r="J176" s="2">
        <v>1800</v>
      </c>
      <c r="K176" s="2">
        <v>2500</v>
      </c>
      <c r="L176" s="2">
        <v>2121.4290000000001</v>
      </c>
      <c r="M176" s="1" t="s">
        <v>79</v>
      </c>
      <c r="N176" s="1" t="s">
        <v>118</v>
      </c>
      <c r="O176">
        <f>+VLOOKUP(Precio_diario_hortalizas[[#This Row],[Unidad de comercialización]],Codigos_kg[],2,0)</f>
        <v>36</v>
      </c>
      <c r="P176">
        <f>+Precio_diario_hortalizas[[#This Row],[Precio promedio ponderado]]/Precio_diario_hortalizas[[#This Row],[Kg o Unidades]]</f>
        <v>58.928583333333336</v>
      </c>
    </row>
    <row r="177" spans="1:16" hidden="1" x14ac:dyDescent="0.35">
      <c r="A177" s="1" t="s">
        <v>142</v>
      </c>
      <c r="B177" s="1" t="str">
        <f>+VLOOKUP(A177,Codigos_mercados_mayoristas[],2,0)</f>
        <v>Metropolitana</v>
      </c>
      <c r="C177" s="1">
        <f>+VLOOKUP(A177,Codigos_mercados_mayoristas[],3,0)</f>
        <v>13</v>
      </c>
      <c r="D177" s="4">
        <v>44131</v>
      </c>
      <c r="E177" s="4" t="s">
        <v>196</v>
      </c>
      <c r="F177" s="1" t="s">
        <v>78</v>
      </c>
      <c r="G177" s="1" t="s">
        <v>12</v>
      </c>
      <c r="H177" s="1" t="s">
        <v>13</v>
      </c>
      <c r="I177" s="2">
        <v>600</v>
      </c>
      <c r="J177" s="2">
        <v>1500</v>
      </c>
      <c r="K177" s="2">
        <v>2000</v>
      </c>
      <c r="L177" s="2">
        <v>1681.6669999999999</v>
      </c>
      <c r="M177" s="1" t="s">
        <v>79</v>
      </c>
      <c r="N177" s="1" t="s">
        <v>118</v>
      </c>
      <c r="O177">
        <f>+VLOOKUP(Precio_diario_hortalizas[[#This Row],[Unidad de comercialización]],Codigos_kg[],2,0)</f>
        <v>36</v>
      </c>
      <c r="P177">
        <f>+Precio_diario_hortalizas[[#This Row],[Precio promedio ponderado]]/Precio_diario_hortalizas[[#This Row],[Kg o Unidades]]</f>
        <v>46.71297222222222</v>
      </c>
    </row>
    <row r="178" spans="1:16" hidden="1" x14ac:dyDescent="0.35">
      <c r="A178" s="1" t="s">
        <v>142</v>
      </c>
      <c r="B178" s="1" t="str">
        <f>+VLOOKUP(A178,Codigos_mercados_mayoristas[],2,0)</f>
        <v>Metropolitana</v>
      </c>
      <c r="C178" s="1">
        <f>+VLOOKUP(A178,Codigos_mercados_mayoristas[],3,0)</f>
        <v>13</v>
      </c>
      <c r="D178" s="4">
        <v>44131</v>
      </c>
      <c r="E178" s="4" t="s">
        <v>196</v>
      </c>
      <c r="F178" s="1" t="s">
        <v>80</v>
      </c>
      <c r="G178" s="1" t="s">
        <v>12</v>
      </c>
      <c r="H178" s="1" t="s">
        <v>19</v>
      </c>
      <c r="I178" s="2">
        <v>510</v>
      </c>
      <c r="J178" s="2">
        <v>1000</v>
      </c>
      <c r="K178" s="2">
        <v>1000</v>
      </c>
      <c r="L178" s="2">
        <v>1000</v>
      </c>
      <c r="M178" s="1" t="s">
        <v>81</v>
      </c>
      <c r="N178" s="1" t="s">
        <v>118</v>
      </c>
      <c r="O178">
        <f>+VLOOKUP(Precio_diario_hortalizas[[#This Row],[Unidad de comercialización]],Codigos_kg[],2,0)</f>
        <v>3</v>
      </c>
      <c r="P178">
        <f>+Precio_diario_hortalizas[[#This Row],[Precio promedio ponderado]]/Precio_diario_hortalizas[[#This Row],[Kg o Unidades]]</f>
        <v>333.33333333333331</v>
      </c>
    </row>
    <row r="179" spans="1:16" hidden="1" x14ac:dyDescent="0.35">
      <c r="A179" s="1" t="s">
        <v>142</v>
      </c>
      <c r="B179" s="1" t="str">
        <f>+VLOOKUP(A179,Codigos_mercados_mayoristas[],2,0)</f>
        <v>Metropolitana</v>
      </c>
      <c r="C179" s="1">
        <f>+VLOOKUP(A179,Codigos_mercados_mayoristas[],3,0)</f>
        <v>13</v>
      </c>
      <c r="D179" s="4">
        <v>44131</v>
      </c>
      <c r="E179" s="4" t="s">
        <v>196</v>
      </c>
      <c r="F179" s="1" t="s">
        <v>80</v>
      </c>
      <c r="G179" s="1" t="s">
        <v>12</v>
      </c>
      <c r="H179" s="1" t="s">
        <v>13</v>
      </c>
      <c r="I179" s="2">
        <v>340</v>
      </c>
      <c r="J179" s="2">
        <v>800</v>
      </c>
      <c r="K179" s="2">
        <v>900</v>
      </c>
      <c r="L179" s="2">
        <v>879.41200000000003</v>
      </c>
      <c r="M179" s="1" t="s">
        <v>81</v>
      </c>
      <c r="N179" s="1" t="s">
        <v>118</v>
      </c>
      <c r="O179">
        <f>+VLOOKUP(Precio_diario_hortalizas[[#This Row],[Unidad de comercialización]],Codigos_kg[],2,0)</f>
        <v>3</v>
      </c>
      <c r="P179">
        <f>+Precio_diario_hortalizas[[#This Row],[Precio promedio ponderado]]/Precio_diario_hortalizas[[#This Row],[Kg o Unidades]]</f>
        <v>293.13733333333334</v>
      </c>
    </row>
    <row r="180" spans="1:16" hidden="1" x14ac:dyDescent="0.35">
      <c r="A180" s="1" t="s">
        <v>142</v>
      </c>
      <c r="B180" s="1" t="str">
        <f>+VLOOKUP(A180,Codigos_mercados_mayoristas[],2,0)</f>
        <v>Metropolitana</v>
      </c>
      <c r="C180" s="1">
        <f>+VLOOKUP(A180,Codigos_mercados_mayoristas[],3,0)</f>
        <v>13</v>
      </c>
      <c r="D180" s="4">
        <v>44131</v>
      </c>
      <c r="E180" s="4" t="s">
        <v>196</v>
      </c>
      <c r="F180" s="1" t="s">
        <v>82</v>
      </c>
      <c r="G180" s="1" t="s">
        <v>12</v>
      </c>
      <c r="H180" s="1" t="s">
        <v>19</v>
      </c>
      <c r="I180" s="2">
        <v>360</v>
      </c>
      <c r="J180" s="2">
        <v>4000</v>
      </c>
      <c r="K180" s="2">
        <v>5000</v>
      </c>
      <c r="L180" s="2">
        <v>4333.3329999999996</v>
      </c>
      <c r="M180" s="1" t="s">
        <v>124</v>
      </c>
      <c r="N180" s="1" t="s">
        <v>118</v>
      </c>
      <c r="O180">
        <f>+VLOOKUP(Precio_diario_hortalizas[[#This Row],[Unidad de comercialización]],Codigos_kg[],2,0)</f>
        <v>36</v>
      </c>
      <c r="P180">
        <f>+Precio_diario_hortalizas[[#This Row],[Precio promedio ponderado]]/Precio_diario_hortalizas[[#This Row],[Kg o Unidades]]</f>
        <v>120.37036111111109</v>
      </c>
    </row>
    <row r="181" spans="1:16" hidden="1" x14ac:dyDescent="0.35">
      <c r="A181" s="1" t="s">
        <v>142</v>
      </c>
      <c r="B181" s="1" t="str">
        <f>+VLOOKUP(A181,Codigos_mercados_mayoristas[],2,0)</f>
        <v>Metropolitana</v>
      </c>
      <c r="C181" s="1">
        <f>+VLOOKUP(A181,Codigos_mercados_mayoristas[],3,0)</f>
        <v>13</v>
      </c>
      <c r="D181" s="4">
        <v>44131</v>
      </c>
      <c r="E181" s="4" t="s">
        <v>196</v>
      </c>
      <c r="F181" s="1" t="s">
        <v>82</v>
      </c>
      <c r="G181" s="1" t="s">
        <v>12</v>
      </c>
      <c r="H181" s="1" t="s">
        <v>19</v>
      </c>
      <c r="I181" s="2">
        <v>630</v>
      </c>
      <c r="J181" s="2">
        <v>7000</v>
      </c>
      <c r="K181" s="2">
        <v>8000</v>
      </c>
      <c r="L181" s="2">
        <v>7801.5870000000004</v>
      </c>
      <c r="M181" s="1" t="s">
        <v>81</v>
      </c>
      <c r="N181" s="1" t="s">
        <v>118</v>
      </c>
      <c r="O181">
        <f>+VLOOKUP(Precio_diario_hortalizas[[#This Row],[Unidad de comercialización]],Codigos_kg[],2,0)</f>
        <v>3</v>
      </c>
      <c r="P181">
        <f>+Precio_diario_hortalizas[[#This Row],[Precio promedio ponderado]]/Precio_diario_hortalizas[[#This Row],[Kg o Unidades]]</f>
        <v>2600.529</v>
      </c>
    </row>
    <row r="182" spans="1:16" hidden="1" x14ac:dyDescent="0.35">
      <c r="A182" s="1" t="s">
        <v>142</v>
      </c>
      <c r="B182" s="1" t="str">
        <f>+VLOOKUP(A182,Codigos_mercados_mayoristas[],2,0)</f>
        <v>Metropolitana</v>
      </c>
      <c r="C182" s="1">
        <f>+VLOOKUP(A182,Codigos_mercados_mayoristas[],3,0)</f>
        <v>13</v>
      </c>
      <c r="D182" s="4">
        <v>44131</v>
      </c>
      <c r="E182" s="4" t="s">
        <v>196</v>
      </c>
      <c r="F182" s="1" t="s">
        <v>82</v>
      </c>
      <c r="G182" s="1" t="s">
        <v>12</v>
      </c>
      <c r="H182" s="1" t="s">
        <v>13</v>
      </c>
      <c r="I182" s="2">
        <v>130</v>
      </c>
      <c r="J182" s="2">
        <v>3500</v>
      </c>
      <c r="K182" s="2">
        <v>3500</v>
      </c>
      <c r="L182" s="2">
        <v>3500</v>
      </c>
      <c r="M182" s="1" t="s">
        <v>124</v>
      </c>
      <c r="N182" s="1" t="s">
        <v>118</v>
      </c>
      <c r="O182">
        <f>+VLOOKUP(Precio_diario_hortalizas[[#This Row],[Unidad de comercialización]],Codigos_kg[],2,0)</f>
        <v>36</v>
      </c>
      <c r="P182">
        <f>+Precio_diario_hortalizas[[#This Row],[Precio promedio ponderado]]/Precio_diario_hortalizas[[#This Row],[Kg o Unidades]]</f>
        <v>97.222222222222229</v>
      </c>
    </row>
    <row r="183" spans="1:16" hidden="1" x14ac:dyDescent="0.35">
      <c r="A183" s="1" t="s">
        <v>142</v>
      </c>
      <c r="B183" s="1" t="str">
        <f>+VLOOKUP(A183,Codigos_mercados_mayoristas[],2,0)</f>
        <v>Metropolitana</v>
      </c>
      <c r="C183" s="1">
        <f>+VLOOKUP(A183,Codigos_mercados_mayoristas[],3,0)</f>
        <v>13</v>
      </c>
      <c r="D183" s="4">
        <v>44131</v>
      </c>
      <c r="E183" s="4" t="s">
        <v>196</v>
      </c>
      <c r="F183" s="1" t="s">
        <v>82</v>
      </c>
      <c r="G183" s="1" t="s">
        <v>12</v>
      </c>
      <c r="H183" s="1" t="s">
        <v>13</v>
      </c>
      <c r="I183" s="2">
        <v>250</v>
      </c>
      <c r="J183" s="2">
        <v>7000</v>
      </c>
      <c r="K183" s="2">
        <v>7000</v>
      </c>
      <c r="L183" s="2">
        <v>7000</v>
      </c>
      <c r="M183" s="1" t="s">
        <v>81</v>
      </c>
      <c r="N183" s="1" t="s">
        <v>118</v>
      </c>
      <c r="O183">
        <f>+VLOOKUP(Precio_diario_hortalizas[[#This Row],[Unidad de comercialización]],Codigos_kg[],2,0)</f>
        <v>3</v>
      </c>
      <c r="P183">
        <f>+Precio_diario_hortalizas[[#This Row],[Precio promedio ponderado]]/Precio_diario_hortalizas[[#This Row],[Kg o Unidades]]</f>
        <v>2333.3333333333335</v>
      </c>
    </row>
    <row r="184" spans="1:16" hidden="1" x14ac:dyDescent="0.35">
      <c r="A184" s="1" t="s">
        <v>142</v>
      </c>
      <c r="B184" s="1" t="str">
        <f>+VLOOKUP(A184,Codigos_mercados_mayoristas[],2,0)</f>
        <v>Metropolitana</v>
      </c>
      <c r="C184" s="1">
        <f>+VLOOKUP(A184,Codigos_mercados_mayoristas[],3,0)</f>
        <v>13</v>
      </c>
      <c r="D184" s="4">
        <v>44131</v>
      </c>
      <c r="E184" s="4" t="s">
        <v>196</v>
      </c>
      <c r="F184" s="1" t="s">
        <v>84</v>
      </c>
      <c r="G184" s="1" t="s">
        <v>12</v>
      </c>
      <c r="H184" s="1" t="s">
        <v>19</v>
      </c>
      <c r="I184" s="2">
        <v>5200</v>
      </c>
      <c r="J184" s="2">
        <v>550</v>
      </c>
      <c r="K184" s="2">
        <v>600</v>
      </c>
      <c r="L184" s="2">
        <v>575</v>
      </c>
      <c r="M184" s="1" t="s">
        <v>14</v>
      </c>
      <c r="N184" s="1" t="s">
        <v>118</v>
      </c>
      <c r="O184">
        <f>+VLOOKUP(Precio_diario_hortalizas[[#This Row],[Unidad de comercialización]],Codigos_kg[],2,0)</f>
        <v>1</v>
      </c>
      <c r="P184">
        <f>+Precio_diario_hortalizas[[#This Row],[Precio promedio ponderado]]/Precio_diario_hortalizas[[#This Row],[Kg o Unidades]]</f>
        <v>575</v>
      </c>
    </row>
    <row r="185" spans="1:16" hidden="1" x14ac:dyDescent="0.35">
      <c r="A185" s="1" t="s">
        <v>142</v>
      </c>
      <c r="B185" s="1" t="str">
        <f>+VLOOKUP(A185,Codigos_mercados_mayoristas[],2,0)</f>
        <v>Metropolitana</v>
      </c>
      <c r="C185" s="1">
        <f>+VLOOKUP(A185,Codigos_mercados_mayoristas[],3,0)</f>
        <v>13</v>
      </c>
      <c r="D185" s="4">
        <v>44131</v>
      </c>
      <c r="E185" s="4" t="s">
        <v>196</v>
      </c>
      <c r="F185" s="1" t="s">
        <v>84</v>
      </c>
      <c r="G185" s="1" t="s">
        <v>12</v>
      </c>
      <c r="H185" s="1" t="s">
        <v>13</v>
      </c>
      <c r="I185" s="2">
        <v>3400</v>
      </c>
      <c r="J185" s="2">
        <v>500</v>
      </c>
      <c r="K185" s="2">
        <v>500</v>
      </c>
      <c r="L185" s="2">
        <v>500</v>
      </c>
      <c r="M185" s="1" t="s">
        <v>14</v>
      </c>
      <c r="N185" s="1" t="s">
        <v>118</v>
      </c>
      <c r="O185">
        <f>+VLOOKUP(Precio_diario_hortalizas[[#This Row],[Unidad de comercialización]],Codigos_kg[],2,0)</f>
        <v>1</v>
      </c>
      <c r="P185">
        <f>+Precio_diario_hortalizas[[#This Row],[Precio promedio ponderado]]/Precio_diario_hortalizas[[#This Row],[Kg o Unidades]]</f>
        <v>500</v>
      </c>
    </row>
    <row r="186" spans="1:16" hidden="1" x14ac:dyDescent="0.35">
      <c r="A186" s="1" t="s">
        <v>142</v>
      </c>
      <c r="B186" s="1" t="str">
        <f>+VLOOKUP(A186,Codigos_mercados_mayoristas[],2,0)</f>
        <v>Metropolitana</v>
      </c>
      <c r="C186" s="1">
        <f>+VLOOKUP(A186,Codigos_mercados_mayoristas[],3,0)</f>
        <v>13</v>
      </c>
      <c r="D186" s="4">
        <v>44131</v>
      </c>
      <c r="E186" s="4" t="s">
        <v>196</v>
      </c>
      <c r="F186" s="1" t="s">
        <v>21</v>
      </c>
      <c r="G186" s="1" t="s">
        <v>12</v>
      </c>
      <c r="H186" s="1" t="s">
        <v>19</v>
      </c>
      <c r="I186" s="2">
        <v>340</v>
      </c>
      <c r="J186" s="2">
        <v>5000</v>
      </c>
      <c r="K186" s="2">
        <v>6000</v>
      </c>
      <c r="L186" s="2">
        <v>5500</v>
      </c>
      <c r="M186" s="1" t="s">
        <v>151</v>
      </c>
      <c r="N186" s="1" t="s">
        <v>152</v>
      </c>
      <c r="O186">
        <f>+VLOOKUP(Precio_diario_hortalizas[[#This Row],[Unidad de comercialización]],Codigos_kg[],2,0)</f>
        <v>10</v>
      </c>
      <c r="P186">
        <f>+Precio_diario_hortalizas[[#This Row],[Precio promedio ponderado]]/Precio_diario_hortalizas[[#This Row],[Kg o Unidades]]</f>
        <v>550</v>
      </c>
    </row>
    <row r="187" spans="1:16" hidden="1" x14ac:dyDescent="0.35">
      <c r="A187" s="1" t="s">
        <v>142</v>
      </c>
      <c r="B187" s="1" t="str">
        <f>+VLOOKUP(A187,Codigos_mercados_mayoristas[],2,0)</f>
        <v>Metropolitana</v>
      </c>
      <c r="C187" s="1">
        <f>+VLOOKUP(A187,Codigos_mercados_mayoristas[],3,0)</f>
        <v>13</v>
      </c>
      <c r="D187" s="4">
        <v>44131</v>
      </c>
      <c r="E187" s="4" t="s">
        <v>196</v>
      </c>
      <c r="F187" s="1" t="s">
        <v>85</v>
      </c>
      <c r="G187" s="1" t="s">
        <v>86</v>
      </c>
      <c r="H187" s="1" t="s">
        <v>19</v>
      </c>
      <c r="I187" s="2">
        <v>5200</v>
      </c>
      <c r="J187" s="2">
        <v>900</v>
      </c>
      <c r="K187" s="2">
        <v>1000</v>
      </c>
      <c r="L187" s="2">
        <v>950</v>
      </c>
      <c r="M187" s="1" t="s">
        <v>31</v>
      </c>
      <c r="N187" s="1" t="s">
        <v>125</v>
      </c>
      <c r="O187">
        <f>+VLOOKUP(Precio_diario_hortalizas[[#This Row],[Unidad de comercialización]],Codigos_kg[],2,0)</f>
        <v>1</v>
      </c>
      <c r="P187">
        <f>+Precio_diario_hortalizas[[#This Row],[Precio promedio ponderado]]/Precio_diario_hortalizas[[#This Row],[Kg o Unidades]]</f>
        <v>950</v>
      </c>
    </row>
    <row r="188" spans="1:16" hidden="1" x14ac:dyDescent="0.35">
      <c r="A188" s="1" t="s">
        <v>142</v>
      </c>
      <c r="B188" s="1" t="str">
        <f>+VLOOKUP(A188,Codigos_mercados_mayoristas[],2,0)</f>
        <v>Metropolitana</v>
      </c>
      <c r="C188" s="1">
        <f>+VLOOKUP(A188,Codigos_mercados_mayoristas[],3,0)</f>
        <v>13</v>
      </c>
      <c r="D188" s="4">
        <v>44131</v>
      </c>
      <c r="E188" s="4" t="s">
        <v>196</v>
      </c>
      <c r="F188" s="1" t="s">
        <v>85</v>
      </c>
      <c r="G188" s="1" t="s">
        <v>86</v>
      </c>
      <c r="H188" s="1" t="s">
        <v>19</v>
      </c>
      <c r="I188" s="2">
        <v>4300</v>
      </c>
      <c r="J188" s="2">
        <v>900</v>
      </c>
      <c r="K188" s="2">
        <v>1000</v>
      </c>
      <c r="L188" s="2">
        <v>950</v>
      </c>
      <c r="M188" s="1" t="s">
        <v>31</v>
      </c>
      <c r="N188" s="1" t="s">
        <v>118</v>
      </c>
      <c r="O188">
        <f>+VLOOKUP(Precio_diario_hortalizas[[#This Row],[Unidad de comercialización]],Codigos_kg[],2,0)</f>
        <v>1</v>
      </c>
      <c r="P188">
        <f>+Precio_diario_hortalizas[[#This Row],[Precio promedio ponderado]]/Precio_diario_hortalizas[[#This Row],[Kg o Unidades]]</f>
        <v>950</v>
      </c>
    </row>
    <row r="189" spans="1:16" hidden="1" x14ac:dyDescent="0.35">
      <c r="A189" s="1" t="s">
        <v>142</v>
      </c>
      <c r="B189" s="1" t="str">
        <f>+VLOOKUP(A189,Codigos_mercados_mayoristas[],2,0)</f>
        <v>Metropolitana</v>
      </c>
      <c r="C189" s="1">
        <f>+VLOOKUP(A189,Codigos_mercados_mayoristas[],3,0)</f>
        <v>13</v>
      </c>
      <c r="D189" s="4">
        <v>44131</v>
      </c>
      <c r="E189" s="4" t="s">
        <v>196</v>
      </c>
      <c r="F189" s="1" t="s">
        <v>85</v>
      </c>
      <c r="G189" s="1" t="s">
        <v>86</v>
      </c>
      <c r="H189" s="1" t="s">
        <v>13</v>
      </c>
      <c r="I189" s="2">
        <v>1400</v>
      </c>
      <c r="J189" s="2">
        <v>700</v>
      </c>
      <c r="K189" s="2">
        <v>700</v>
      </c>
      <c r="L189" s="2">
        <v>700</v>
      </c>
      <c r="M189" s="1" t="s">
        <v>31</v>
      </c>
      <c r="N189" s="1" t="s">
        <v>125</v>
      </c>
      <c r="O189">
        <f>+VLOOKUP(Precio_diario_hortalizas[[#This Row],[Unidad de comercialización]],Codigos_kg[],2,0)</f>
        <v>1</v>
      </c>
      <c r="P189">
        <f>+Precio_diario_hortalizas[[#This Row],[Precio promedio ponderado]]/Precio_diario_hortalizas[[#This Row],[Kg o Unidades]]</f>
        <v>700</v>
      </c>
    </row>
    <row r="190" spans="1:16" hidden="1" x14ac:dyDescent="0.35">
      <c r="A190" s="1" t="s">
        <v>142</v>
      </c>
      <c r="B190" s="1" t="str">
        <f>+VLOOKUP(A190,Codigos_mercados_mayoristas[],2,0)</f>
        <v>Metropolitana</v>
      </c>
      <c r="C190" s="1">
        <f>+VLOOKUP(A190,Codigos_mercados_mayoristas[],3,0)</f>
        <v>13</v>
      </c>
      <c r="D190" s="4">
        <v>44131</v>
      </c>
      <c r="E190" s="4" t="s">
        <v>196</v>
      </c>
      <c r="F190" s="1" t="s">
        <v>85</v>
      </c>
      <c r="G190" s="1" t="s">
        <v>86</v>
      </c>
      <c r="H190" s="1" t="s">
        <v>13</v>
      </c>
      <c r="I190" s="2">
        <v>2500</v>
      </c>
      <c r="J190" s="2">
        <v>800</v>
      </c>
      <c r="K190" s="2">
        <v>800</v>
      </c>
      <c r="L190" s="2">
        <v>800</v>
      </c>
      <c r="M190" s="1" t="s">
        <v>31</v>
      </c>
      <c r="N190" s="1" t="s">
        <v>118</v>
      </c>
      <c r="O190">
        <f>+VLOOKUP(Precio_diario_hortalizas[[#This Row],[Unidad de comercialización]],Codigos_kg[],2,0)</f>
        <v>1</v>
      </c>
      <c r="P190">
        <f>+Precio_diario_hortalizas[[#This Row],[Precio promedio ponderado]]/Precio_diario_hortalizas[[#This Row],[Kg o Unidades]]</f>
        <v>800</v>
      </c>
    </row>
    <row r="191" spans="1:16" hidden="1" x14ac:dyDescent="0.35">
      <c r="A191" s="1" t="s">
        <v>142</v>
      </c>
      <c r="B191" s="1" t="str">
        <f>+VLOOKUP(A191,Codigos_mercados_mayoristas[],2,0)</f>
        <v>Metropolitana</v>
      </c>
      <c r="C191" s="1">
        <f>+VLOOKUP(A191,Codigos_mercados_mayoristas[],3,0)</f>
        <v>13</v>
      </c>
      <c r="D191" s="4">
        <v>44131</v>
      </c>
      <c r="E191" s="4" t="s">
        <v>196</v>
      </c>
      <c r="F191" s="1" t="s">
        <v>52</v>
      </c>
      <c r="G191" s="1" t="s">
        <v>12</v>
      </c>
      <c r="H191" s="1" t="s">
        <v>19</v>
      </c>
      <c r="I191" s="2">
        <v>1400</v>
      </c>
      <c r="J191" s="2">
        <v>5500</v>
      </c>
      <c r="K191" s="2">
        <v>6000</v>
      </c>
      <c r="L191" s="2">
        <v>5732.143</v>
      </c>
      <c r="M191" s="1" t="s">
        <v>39</v>
      </c>
      <c r="N191" s="1" t="s">
        <v>45</v>
      </c>
      <c r="O191">
        <f>+VLOOKUP(Precio_diario_hortalizas[[#This Row],[Unidad de comercialización]],Codigos_kg[],2,0)</f>
        <v>25</v>
      </c>
      <c r="P191">
        <f>+Precio_diario_hortalizas[[#This Row],[Precio promedio ponderado]]/Precio_diario_hortalizas[[#This Row],[Kg o Unidades]]</f>
        <v>229.28572</v>
      </c>
    </row>
    <row r="192" spans="1:16" hidden="1" x14ac:dyDescent="0.35">
      <c r="A192" s="1" t="s">
        <v>142</v>
      </c>
      <c r="B192" s="1" t="str">
        <f>+VLOOKUP(A192,Codigos_mercados_mayoristas[],2,0)</f>
        <v>Metropolitana</v>
      </c>
      <c r="C192" s="1">
        <f>+VLOOKUP(A192,Codigos_mercados_mayoristas[],3,0)</f>
        <v>13</v>
      </c>
      <c r="D192" s="4">
        <v>44131</v>
      </c>
      <c r="E192" s="4" t="s">
        <v>196</v>
      </c>
      <c r="F192" s="1" t="s">
        <v>52</v>
      </c>
      <c r="G192" s="1" t="s">
        <v>12</v>
      </c>
      <c r="H192" s="1" t="s">
        <v>19</v>
      </c>
      <c r="I192" s="2">
        <v>1400</v>
      </c>
      <c r="J192" s="2">
        <v>5500</v>
      </c>
      <c r="K192" s="2">
        <v>6000</v>
      </c>
      <c r="L192" s="2">
        <v>5732.143</v>
      </c>
      <c r="M192" s="1" t="s">
        <v>39</v>
      </c>
      <c r="N192" s="1" t="s">
        <v>118</v>
      </c>
      <c r="O192">
        <f>+VLOOKUP(Precio_diario_hortalizas[[#This Row],[Unidad de comercialización]],Codigos_kg[],2,0)</f>
        <v>25</v>
      </c>
      <c r="P192">
        <f>+Precio_diario_hortalizas[[#This Row],[Precio promedio ponderado]]/Precio_diario_hortalizas[[#This Row],[Kg o Unidades]]</f>
        <v>229.28572</v>
      </c>
    </row>
    <row r="193" spans="1:16" hidden="1" x14ac:dyDescent="0.35">
      <c r="A193" s="1" t="s">
        <v>142</v>
      </c>
      <c r="B193" s="1" t="str">
        <f>+VLOOKUP(A193,Codigos_mercados_mayoristas[],2,0)</f>
        <v>Metropolitana</v>
      </c>
      <c r="C193" s="1">
        <f>+VLOOKUP(A193,Codigos_mercados_mayoristas[],3,0)</f>
        <v>13</v>
      </c>
      <c r="D193" s="4">
        <v>44131</v>
      </c>
      <c r="E193" s="4" t="s">
        <v>196</v>
      </c>
      <c r="F193" s="1" t="s">
        <v>52</v>
      </c>
      <c r="G193" s="1" t="s">
        <v>12</v>
      </c>
      <c r="H193" s="1" t="s">
        <v>19</v>
      </c>
      <c r="I193" s="2">
        <v>1400</v>
      </c>
      <c r="J193" s="2">
        <v>5500</v>
      </c>
      <c r="K193" s="2">
        <v>6000</v>
      </c>
      <c r="L193" s="2">
        <v>5732.143</v>
      </c>
      <c r="M193" s="1" t="s">
        <v>39</v>
      </c>
      <c r="N193" s="1" t="s">
        <v>123</v>
      </c>
      <c r="O193">
        <f>+VLOOKUP(Precio_diario_hortalizas[[#This Row],[Unidad de comercialización]],Codigos_kg[],2,0)</f>
        <v>25</v>
      </c>
      <c r="P193">
        <f>+Precio_diario_hortalizas[[#This Row],[Precio promedio ponderado]]/Precio_diario_hortalizas[[#This Row],[Kg o Unidades]]</f>
        <v>229.28572</v>
      </c>
    </row>
    <row r="194" spans="1:16" hidden="1" x14ac:dyDescent="0.35">
      <c r="A194" s="1" t="s">
        <v>142</v>
      </c>
      <c r="B194" s="1" t="str">
        <f>+VLOOKUP(A194,Codigos_mercados_mayoristas[],2,0)</f>
        <v>Metropolitana</v>
      </c>
      <c r="C194" s="1">
        <f>+VLOOKUP(A194,Codigos_mercados_mayoristas[],3,0)</f>
        <v>13</v>
      </c>
      <c r="D194" s="4">
        <v>44131</v>
      </c>
      <c r="E194" s="4" t="s">
        <v>196</v>
      </c>
      <c r="F194" s="1" t="s">
        <v>52</v>
      </c>
      <c r="G194" s="1" t="s">
        <v>12</v>
      </c>
      <c r="H194" s="1" t="s">
        <v>13</v>
      </c>
      <c r="I194" s="2">
        <v>650</v>
      </c>
      <c r="J194" s="2">
        <v>4000</v>
      </c>
      <c r="K194" s="2">
        <v>4000</v>
      </c>
      <c r="L194" s="2">
        <v>4000</v>
      </c>
      <c r="M194" s="1" t="s">
        <v>39</v>
      </c>
      <c r="N194" s="1" t="s">
        <v>45</v>
      </c>
      <c r="O194">
        <f>+VLOOKUP(Precio_diario_hortalizas[[#This Row],[Unidad de comercialización]],Codigos_kg[],2,0)</f>
        <v>25</v>
      </c>
      <c r="P194">
        <f>+Precio_diario_hortalizas[[#This Row],[Precio promedio ponderado]]/Precio_diario_hortalizas[[#This Row],[Kg o Unidades]]</f>
        <v>160</v>
      </c>
    </row>
    <row r="195" spans="1:16" hidden="1" x14ac:dyDescent="0.35">
      <c r="A195" s="1" t="s">
        <v>142</v>
      </c>
      <c r="B195" s="1" t="str">
        <f>+VLOOKUP(A195,Codigos_mercados_mayoristas[],2,0)</f>
        <v>Metropolitana</v>
      </c>
      <c r="C195" s="1">
        <f>+VLOOKUP(A195,Codigos_mercados_mayoristas[],3,0)</f>
        <v>13</v>
      </c>
      <c r="D195" s="4">
        <v>44131</v>
      </c>
      <c r="E195" s="4" t="s">
        <v>196</v>
      </c>
      <c r="F195" s="1" t="s">
        <v>52</v>
      </c>
      <c r="G195" s="1" t="s">
        <v>12</v>
      </c>
      <c r="H195" s="1" t="s">
        <v>13</v>
      </c>
      <c r="I195" s="2">
        <v>450</v>
      </c>
      <c r="J195" s="2">
        <v>4000</v>
      </c>
      <c r="K195" s="2">
        <v>4000</v>
      </c>
      <c r="L195" s="2">
        <v>4000</v>
      </c>
      <c r="M195" s="1" t="s">
        <v>39</v>
      </c>
      <c r="N195" s="1" t="s">
        <v>118</v>
      </c>
      <c r="O195">
        <f>+VLOOKUP(Precio_diario_hortalizas[[#This Row],[Unidad de comercialización]],Codigos_kg[],2,0)</f>
        <v>25</v>
      </c>
      <c r="P195">
        <f>+Precio_diario_hortalizas[[#This Row],[Precio promedio ponderado]]/Precio_diario_hortalizas[[#This Row],[Kg o Unidades]]</f>
        <v>160</v>
      </c>
    </row>
    <row r="196" spans="1:16" hidden="1" x14ac:dyDescent="0.35">
      <c r="A196" s="1" t="s">
        <v>142</v>
      </c>
      <c r="B196" s="1" t="str">
        <f>+VLOOKUP(A196,Codigos_mercados_mayoristas[],2,0)</f>
        <v>Metropolitana</v>
      </c>
      <c r="C196" s="1">
        <f>+VLOOKUP(A196,Codigos_mercados_mayoristas[],3,0)</f>
        <v>13</v>
      </c>
      <c r="D196" s="4">
        <v>44131</v>
      </c>
      <c r="E196" s="4" t="s">
        <v>196</v>
      </c>
      <c r="F196" s="1" t="s">
        <v>52</v>
      </c>
      <c r="G196" s="1" t="s">
        <v>12</v>
      </c>
      <c r="H196" s="1" t="s">
        <v>13</v>
      </c>
      <c r="I196" s="2">
        <v>250</v>
      </c>
      <c r="J196" s="2">
        <v>4000</v>
      </c>
      <c r="K196" s="2">
        <v>4000</v>
      </c>
      <c r="L196" s="2">
        <v>4000</v>
      </c>
      <c r="M196" s="1" t="s">
        <v>39</v>
      </c>
      <c r="N196" s="1" t="s">
        <v>123</v>
      </c>
      <c r="O196">
        <f>+VLOOKUP(Precio_diario_hortalizas[[#This Row],[Unidad de comercialización]],Codigos_kg[],2,0)</f>
        <v>25</v>
      </c>
      <c r="P196">
        <f>+Precio_diario_hortalizas[[#This Row],[Precio promedio ponderado]]/Precio_diario_hortalizas[[#This Row],[Kg o Unidades]]</f>
        <v>160</v>
      </c>
    </row>
    <row r="197" spans="1:16" hidden="1" x14ac:dyDescent="0.35">
      <c r="A197" s="1" t="s">
        <v>142</v>
      </c>
      <c r="B197" s="1" t="str">
        <f>+VLOOKUP(A197,Codigos_mercados_mayoristas[],2,0)</f>
        <v>Metropolitana</v>
      </c>
      <c r="C197" s="1">
        <f>+VLOOKUP(A197,Codigos_mercados_mayoristas[],3,0)</f>
        <v>13</v>
      </c>
      <c r="D197" s="4">
        <v>44131</v>
      </c>
      <c r="E197" s="4" t="s">
        <v>196</v>
      </c>
      <c r="F197" s="1" t="s">
        <v>23</v>
      </c>
      <c r="G197" s="1" t="s">
        <v>87</v>
      </c>
      <c r="H197" s="1" t="s">
        <v>19</v>
      </c>
      <c r="I197" s="2">
        <v>2650</v>
      </c>
      <c r="J197" s="2">
        <v>3000</v>
      </c>
      <c r="K197" s="2">
        <v>3500</v>
      </c>
      <c r="L197" s="2">
        <v>3221.6979999999999</v>
      </c>
      <c r="M197" s="1" t="s">
        <v>88</v>
      </c>
      <c r="N197" s="1" t="s">
        <v>118</v>
      </c>
      <c r="O197">
        <f>+VLOOKUP(Precio_diario_hortalizas[[#This Row],[Unidad de comercialización]],Codigos_kg[],2,0)</f>
        <v>10</v>
      </c>
      <c r="P197">
        <f>+Precio_diario_hortalizas[[#This Row],[Precio promedio ponderado]]/Precio_diario_hortalizas[[#This Row],[Kg o Unidades]]</f>
        <v>322.16980000000001</v>
      </c>
    </row>
    <row r="198" spans="1:16" hidden="1" x14ac:dyDescent="0.35">
      <c r="A198" s="1" t="s">
        <v>142</v>
      </c>
      <c r="B198" s="1" t="str">
        <f>+VLOOKUP(A198,Codigos_mercados_mayoristas[],2,0)</f>
        <v>Metropolitana</v>
      </c>
      <c r="C198" s="1">
        <f>+VLOOKUP(A198,Codigos_mercados_mayoristas[],3,0)</f>
        <v>13</v>
      </c>
      <c r="D198" s="4">
        <v>44131</v>
      </c>
      <c r="E198" s="4" t="s">
        <v>196</v>
      </c>
      <c r="F198" s="1" t="s">
        <v>23</v>
      </c>
      <c r="G198" s="1" t="s">
        <v>87</v>
      </c>
      <c r="H198" s="1" t="s">
        <v>13</v>
      </c>
      <c r="I198" s="2">
        <v>2790</v>
      </c>
      <c r="J198" s="2">
        <v>2000</v>
      </c>
      <c r="K198" s="2">
        <v>2500</v>
      </c>
      <c r="L198" s="2">
        <v>2200.7170000000001</v>
      </c>
      <c r="M198" s="1" t="s">
        <v>25</v>
      </c>
      <c r="N198" s="1" t="s">
        <v>118</v>
      </c>
      <c r="O198">
        <f>+VLOOKUP(Precio_diario_hortalizas[[#This Row],[Unidad de comercialización]],Codigos_kg[],2,0)</f>
        <v>12</v>
      </c>
      <c r="P198">
        <f>+Precio_diario_hortalizas[[#This Row],[Precio promedio ponderado]]/Precio_diario_hortalizas[[#This Row],[Kg o Unidades]]</f>
        <v>183.39308333333335</v>
      </c>
    </row>
    <row r="199" spans="1:16" hidden="1" x14ac:dyDescent="0.35">
      <c r="A199" s="1" t="s">
        <v>142</v>
      </c>
      <c r="B199" s="1" t="str">
        <f>+VLOOKUP(A199,Codigos_mercados_mayoristas[],2,0)</f>
        <v>Metropolitana</v>
      </c>
      <c r="C199" s="1">
        <f>+VLOOKUP(A199,Codigos_mercados_mayoristas[],3,0)</f>
        <v>13</v>
      </c>
      <c r="D199" s="4">
        <v>44131</v>
      </c>
      <c r="E199" s="4" t="s">
        <v>196</v>
      </c>
      <c r="F199" s="1" t="s">
        <v>23</v>
      </c>
      <c r="G199" s="1" t="s">
        <v>24</v>
      </c>
      <c r="H199" s="1" t="s">
        <v>19</v>
      </c>
      <c r="I199" s="2">
        <v>10060</v>
      </c>
      <c r="J199" s="2">
        <v>3500</v>
      </c>
      <c r="K199" s="2">
        <v>4500</v>
      </c>
      <c r="L199" s="2">
        <v>3902.087</v>
      </c>
      <c r="M199" s="1" t="s">
        <v>89</v>
      </c>
      <c r="N199" s="1" t="s">
        <v>114</v>
      </c>
      <c r="O199">
        <f>+VLOOKUP(Precio_diario_hortalizas[[#This Row],[Unidad de comercialización]],Codigos_kg[],2,0)</f>
        <v>15</v>
      </c>
      <c r="P199">
        <f>+Precio_diario_hortalizas[[#This Row],[Precio promedio ponderado]]/Precio_diario_hortalizas[[#This Row],[Kg o Unidades]]</f>
        <v>260.13913333333335</v>
      </c>
    </row>
    <row r="200" spans="1:16" hidden="1" x14ac:dyDescent="0.35">
      <c r="A200" s="1" t="s">
        <v>142</v>
      </c>
      <c r="B200" s="1" t="str">
        <f>+VLOOKUP(A200,Codigos_mercados_mayoristas[],2,0)</f>
        <v>Metropolitana</v>
      </c>
      <c r="C200" s="1">
        <f>+VLOOKUP(A200,Codigos_mercados_mayoristas[],3,0)</f>
        <v>13</v>
      </c>
      <c r="D200" s="4">
        <v>44131</v>
      </c>
      <c r="E200" s="4" t="s">
        <v>196</v>
      </c>
      <c r="F200" s="1" t="s">
        <v>23</v>
      </c>
      <c r="G200" s="1" t="s">
        <v>24</v>
      </c>
      <c r="H200" s="1" t="s">
        <v>13</v>
      </c>
      <c r="I200" s="2">
        <v>3230</v>
      </c>
      <c r="J200" s="2">
        <v>2500</v>
      </c>
      <c r="K200" s="2">
        <v>3500</v>
      </c>
      <c r="L200" s="2">
        <v>2785.6039999999998</v>
      </c>
      <c r="M200" s="1" t="s">
        <v>26</v>
      </c>
      <c r="N200" s="1" t="s">
        <v>114</v>
      </c>
      <c r="O200">
        <f>+VLOOKUP(Precio_diario_hortalizas[[#This Row],[Unidad de comercialización]],Codigos_kg[],2,0)</f>
        <v>18</v>
      </c>
      <c r="P200">
        <f>+Precio_diario_hortalizas[[#This Row],[Precio promedio ponderado]]/Precio_diario_hortalizas[[#This Row],[Kg o Unidades]]</f>
        <v>154.75577777777778</v>
      </c>
    </row>
    <row r="201" spans="1:16" hidden="1" x14ac:dyDescent="0.35">
      <c r="A201" s="1" t="s">
        <v>142</v>
      </c>
      <c r="B201" s="1" t="str">
        <f>+VLOOKUP(A201,Codigos_mercados_mayoristas[],2,0)</f>
        <v>Metropolitana</v>
      </c>
      <c r="C201" s="1">
        <f>+VLOOKUP(A201,Codigos_mercados_mayoristas[],3,0)</f>
        <v>13</v>
      </c>
      <c r="D201" s="4">
        <v>44131</v>
      </c>
      <c r="E201" s="4" t="s">
        <v>196</v>
      </c>
      <c r="F201" s="1" t="s">
        <v>23</v>
      </c>
      <c r="G201" s="1" t="s">
        <v>47</v>
      </c>
      <c r="H201" s="1" t="s">
        <v>19</v>
      </c>
      <c r="I201" s="2">
        <v>340</v>
      </c>
      <c r="J201" s="2">
        <v>2500</v>
      </c>
      <c r="K201" s="2">
        <v>3000</v>
      </c>
      <c r="L201" s="2">
        <v>2750</v>
      </c>
      <c r="M201" s="1" t="s">
        <v>89</v>
      </c>
      <c r="N201" s="1" t="s">
        <v>118</v>
      </c>
      <c r="O201">
        <f>+VLOOKUP(Precio_diario_hortalizas[[#This Row],[Unidad de comercialización]],Codigos_kg[],2,0)</f>
        <v>15</v>
      </c>
      <c r="P201">
        <f>+Precio_diario_hortalizas[[#This Row],[Precio promedio ponderado]]/Precio_diario_hortalizas[[#This Row],[Kg o Unidades]]</f>
        <v>183.33333333333334</v>
      </c>
    </row>
    <row r="202" spans="1:16" hidden="1" x14ac:dyDescent="0.35">
      <c r="A202" s="1" t="s">
        <v>142</v>
      </c>
      <c r="B202" s="1" t="str">
        <f>+VLOOKUP(A202,Codigos_mercados_mayoristas[],2,0)</f>
        <v>Metropolitana</v>
      </c>
      <c r="C202" s="1">
        <f>+VLOOKUP(A202,Codigos_mercados_mayoristas[],3,0)</f>
        <v>13</v>
      </c>
      <c r="D202" s="4">
        <v>44131</v>
      </c>
      <c r="E202" s="4" t="s">
        <v>196</v>
      </c>
      <c r="F202" s="1" t="s">
        <v>23</v>
      </c>
      <c r="G202" s="1" t="s">
        <v>47</v>
      </c>
      <c r="H202" s="1" t="s">
        <v>13</v>
      </c>
      <c r="I202" s="2">
        <v>160</v>
      </c>
      <c r="J202" s="2">
        <v>2000</v>
      </c>
      <c r="K202" s="2">
        <v>2000</v>
      </c>
      <c r="L202" s="2">
        <v>2000</v>
      </c>
      <c r="M202" s="1" t="s">
        <v>26</v>
      </c>
      <c r="N202" s="1" t="s">
        <v>118</v>
      </c>
      <c r="O202">
        <f>+VLOOKUP(Precio_diario_hortalizas[[#This Row],[Unidad de comercialización]],Codigos_kg[],2,0)</f>
        <v>18</v>
      </c>
      <c r="P202">
        <f>+Precio_diario_hortalizas[[#This Row],[Precio promedio ponderado]]/Precio_diario_hortalizas[[#This Row],[Kg o Unidades]]</f>
        <v>111.11111111111111</v>
      </c>
    </row>
    <row r="203" spans="1:16" hidden="1" x14ac:dyDescent="0.35">
      <c r="A203" s="1" t="s">
        <v>142</v>
      </c>
      <c r="B203" s="1" t="str">
        <f>+VLOOKUP(A203,Codigos_mercados_mayoristas[],2,0)</f>
        <v>Metropolitana</v>
      </c>
      <c r="C203" s="1">
        <f>+VLOOKUP(A203,Codigos_mercados_mayoristas[],3,0)</f>
        <v>13</v>
      </c>
      <c r="D203" s="4">
        <v>44131</v>
      </c>
      <c r="E203" s="4" t="s">
        <v>196</v>
      </c>
      <c r="F203" s="1" t="s">
        <v>23</v>
      </c>
      <c r="G203" s="1" t="s">
        <v>90</v>
      </c>
      <c r="H203" s="1" t="s">
        <v>19</v>
      </c>
      <c r="I203" s="2">
        <v>240</v>
      </c>
      <c r="J203" s="2">
        <v>2500</v>
      </c>
      <c r="K203" s="2">
        <v>3000</v>
      </c>
      <c r="L203" s="2">
        <v>2750</v>
      </c>
      <c r="M203" s="1" t="s">
        <v>89</v>
      </c>
      <c r="N203" s="1" t="s">
        <v>118</v>
      </c>
      <c r="O203">
        <f>+VLOOKUP(Precio_diario_hortalizas[[#This Row],[Unidad de comercialización]],Codigos_kg[],2,0)</f>
        <v>15</v>
      </c>
      <c r="P203">
        <f>+Precio_diario_hortalizas[[#This Row],[Precio promedio ponderado]]/Precio_diario_hortalizas[[#This Row],[Kg o Unidades]]</f>
        <v>183.33333333333334</v>
      </c>
    </row>
    <row r="204" spans="1:16" hidden="1" x14ac:dyDescent="0.35">
      <c r="A204" s="1" t="s">
        <v>142</v>
      </c>
      <c r="B204" s="1" t="str">
        <f>+VLOOKUP(A204,Codigos_mercados_mayoristas[],2,0)</f>
        <v>Metropolitana</v>
      </c>
      <c r="C204" s="1">
        <f>+VLOOKUP(A204,Codigos_mercados_mayoristas[],3,0)</f>
        <v>13</v>
      </c>
      <c r="D204" s="4">
        <v>44131</v>
      </c>
      <c r="E204" s="4" t="s">
        <v>196</v>
      </c>
      <c r="F204" s="1" t="s">
        <v>23</v>
      </c>
      <c r="G204" s="1" t="s">
        <v>90</v>
      </c>
      <c r="H204" s="1" t="s">
        <v>13</v>
      </c>
      <c r="I204" s="2">
        <v>120</v>
      </c>
      <c r="J204" s="2">
        <v>2000</v>
      </c>
      <c r="K204" s="2">
        <v>2000</v>
      </c>
      <c r="L204" s="2">
        <v>2000</v>
      </c>
      <c r="M204" s="1" t="s">
        <v>26</v>
      </c>
      <c r="N204" s="1" t="s">
        <v>118</v>
      </c>
      <c r="O204">
        <f>+VLOOKUP(Precio_diario_hortalizas[[#This Row],[Unidad de comercialización]],Codigos_kg[],2,0)</f>
        <v>18</v>
      </c>
      <c r="P204">
        <f>+Precio_diario_hortalizas[[#This Row],[Precio promedio ponderado]]/Precio_diario_hortalizas[[#This Row],[Kg o Unidades]]</f>
        <v>111.11111111111111</v>
      </c>
    </row>
    <row r="205" spans="1:16" hidden="1" x14ac:dyDescent="0.35">
      <c r="A205" s="1" t="s">
        <v>142</v>
      </c>
      <c r="B205" s="1" t="str">
        <f>+VLOOKUP(A205,Codigos_mercados_mayoristas[],2,0)</f>
        <v>Metropolitana</v>
      </c>
      <c r="C205" s="1">
        <f>+VLOOKUP(A205,Codigos_mercados_mayoristas[],3,0)</f>
        <v>13</v>
      </c>
      <c r="D205" s="4">
        <v>44131</v>
      </c>
      <c r="E205" s="4" t="s">
        <v>196</v>
      </c>
      <c r="F205" s="1" t="s">
        <v>23</v>
      </c>
      <c r="G205" s="1" t="s">
        <v>91</v>
      </c>
      <c r="H205" s="1" t="s">
        <v>19</v>
      </c>
      <c r="I205" s="2">
        <v>3180</v>
      </c>
      <c r="J205" s="2">
        <v>2500</v>
      </c>
      <c r="K205" s="2">
        <v>3500</v>
      </c>
      <c r="L205" s="2">
        <v>3158.8049999999998</v>
      </c>
      <c r="M205" s="1" t="s">
        <v>89</v>
      </c>
      <c r="N205" s="1" t="s">
        <v>118</v>
      </c>
      <c r="O205">
        <f>+VLOOKUP(Precio_diario_hortalizas[[#This Row],[Unidad de comercialización]],Codigos_kg[],2,0)</f>
        <v>15</v>
      </c>
      <c r="P205">
        <f>+Precio_diario_hortalizas[[#This Row],[Precio promedio ponderado]]/Precio_diario_hortalizas[[#This Row],[Kg o Unidades]]</f>
        <v>210.58699999999999</v>
      </c>
    </row>
    <row r="206" spans="1:16" hidden="1" x14ac:dyDescent="0.35">
      <c r="A206" s="1" t="s">
        <v>142</v>
      </c>
      <c r="B206" s="1" t="str">
        <f>+VLOOKUP(A206,Codigos_mercados_mayoristas[],2,0)</f>
        <v>Metropolitana</v>
      </c>
      <c r="C206" s="1">
        <f>+VLOOKUP(A206,Codigos_mercados_mayoristas[],3,0)</f>
        <v>13</v>
      </c>
      <c r="D206" s="4">
        <v>44131</v>
      </c>
      <c r="E206" s="4" t="s">
        <v>196</v>
      </c>
      <c r="F206" s="1" t="s">
        <v>23</v>
      </c>
      <c r="G206" s="1" t="s">
        <v>91</v>
      </c>
      <c r="H206" s="1" t="s">
        <v>13</v>
      </c>
      <c r="I206" s="2">
        <v>1610</v>
      </c>
      <c r="J206" s="2">
        <v>2000</v>
      </c>
      <c r="K206" s="2">
        <v>2500</v>
      </c>
      <c r="L206" s="2">
        <v>2186.335</v>
      </c>
      <c r="M206" s="1" t="s">
        <v>26</v>
      </c>
      <c r="N206" s="1" t="s">
        <v>118</v>
      </c>
      <c r="O206">
        <f>+VLOOKUP(Precio_diario_hortalizas[[#This Row],[Unidad de comercialización]],Codigos_kg[],2,0)</f>
        <v>18</v>
      </c>
      <c r="P206">
        <f>+Precio_diario_hortalizas[[#This Row],[Precio promedio ponderado]]/Precio_diario_hortalizas[[#This Row],[Kg o Unidades]]</f>
        <v>121.46305555555556</v>
      </c>
    </row>
    <row r="207" spans="1:16" hidden="1" x14ac:dyDescent="0.35">
      <c r="A207" s="1" t="s">
        <v>142</v>
      </c>
      <c r="B207" s="1" t="str">
        <f>+VLOOKUP(A207,Codigos_mercados_mayoristas[],2,0)</f>
        <v>Metropolitana</v>
      </c>
      <c r="C207" s="1">
        <f>+VLOOKUP(A207,Codigos_mercados_mayoristas[],3,0)</f>
        <v>13</v>
      </c>
      <c r="D207" s="4">
        <v>44131</v>
      </c>
      <c r="E207" s="4" t="s">
        <v>196</v>
      </c>
      <c r="F207" s="1" t="s">
        <v>23</v>
      </c>
      <c r="G207" s="1" t="s">
        <v>92</v>
      </c>
      <c r="H207" s="1" t="s">
        <v>19</v>
      </c>
      <c r="I207" s="2">
        <v>250</v>
      </c>
      <c r="J207" s="2">
        <v>3500</v>
      </c>
      <c r="K207" s="2">
        <v>4000</v>
      </c>
      <c r="L207" s="2">
        <v>3750</v>
      </c>
      <c r="M207" s="1" t="s">
        <v>93</v>
      </c>
      <c r="N207" s="1" t="s">
        <v>118</v>
      </c>
      <c r="O207">
        <f>+VLOOKUP(Precio_diario_hortalizas[[#This Row],[Unidad de comercialización]],Codigos_kg[],2,0)</f>
        <v>20</v>
      </c>
      <c r="P207">
        <f>+Precio_diario_hortalizas[[#This Row],[Precio promedio ponderado]]/Precio_diario_hortalizas[[#This Row],[Kg o Unidades]]</f>
        <v>187.5</v>
      </c>
    </row>
    <row r="208" spans="1:16" hidden="1" x14ac:dyDescent="0.35">
      <c r="A208" s="1" t="s">
        <v>142</v>
      </c>
      <c r="B208" s="1" t="str">
        <f>+VLOOKUP(A208,Codigos_mercados_mayoristas[],2,0)</f>
        <v>Metropolitana</v>
      </c>
      <c r="C208" s="1">
        <f>+VLOOKUP(A208,Codigos_mercados_mayoristas[],3,0)</f>
        <v>13</v>
      </c>
      <c r="D208" s="4">
        <v>44131</v>
      </c>
      <c r="E208" s="4" t="s">
        <v>196</v>
      </c>
      <c r="F208" s="1" t="s">
        <v>23</v>
      </c>
      <c r="G208" s="1" t="s">
        <v>92</v>
      </c>
      <c r="H208" s="1" t="s">
        <v>13</v>
      </c>
      <c r="I208" s="2">
        <v>160</v>
      </c>
      <c r="J208" s="2">
        <v>2000</v>
      </c>
      <c r="K208" s="2">
        <v>2500</v>
      </c>
      <c r="L208" s="2">
        <v>2250</v>
      </c>
      <c r="M208" s="1" t="s">
        <v>153</v>
      </c>
      <c r="N208" s="1" t="s">
        <v>118</v>
      </c>
      <c r="O208">
        <f>+VLOOKUP(Precio_diario_hortalizas[[#This Row],[Unidad de comercialización]],Codigos_kg[],2,0)</f>
        <v>24</v>
      </c>
      <c r="P208">
        <f>+Precio_diario_hortalizas[[#This Row],[Precio promedio ponderado]]/Precio_diario_hortalizas[[#This Row],[Kg o Unidades]]</f>
        <v>93.75</v>
      </c>
    </row>
    <row r="209" spans="1:16" hidden="1" x14ac:dyDescent="0.35">
      <c r="A209" s="1" t="s">
        <v>142</v>
      </c>
      <c r="B209" s="1" t="str">
        <f>+VLOOKUP(A209,Codigos_mercados_mayoristas[],2,0)</f>
        <v>Metropolitana</v>
      </c>
      <c r="C209" s="1">
        <f>+VLOOKUP(A209,Codigos_mercados_mayoristas[],3,0)</f>
        <v>13</v>
      </c>
      <c r="D209" s="4">
        <v>44131</v>
      </c>
      <c r="E209" s="4" t="s">
        <v>196</v>
      </c>
      <c r="F209" s="1" t="s">
        <v>94</v>
      </c>
      <c r="G209" s="1" t="s">
        <v>126</v>
      </c>
      <c r="H209" s="1" t="s">
        <v>154</v>
      </c>
      <c r="I209" s="2">
        <v>2100</v>
      </c>
      <c r="J209" s="2">
        <v>7500</v>
      </c>
      <c r="K209" s="2">
        <v>8000</v>
      </c>
      <c r="L209" s="2">
        <v>7642.857</v>
      </c>
      <c r="M209" s="1" t="s">
        <v>58</v>
      </c>
      <c r="N209" s="1" t="s">
        <v>109</v>
      </c>
      <c r="O209">
        <f>+VLOOKUP(Precio_diario_hortalizas[[#This Row],[Unidad de comercialización]],Codigos_kg[],2,0)</f>
        <v>25</v>
      </c>
      <c r="P209">
        <f>+Precio_diario_hortalizas[[#This Row],[Precio promedio ponderado]]/Precio_diario_hortalizas[[#This Row],[Kg o Unidades]]</f>
        <v>305.71427999999997</v>
      </c>
    </row>
    <row r="210" spans="1:16" hidden="1" x14ac:dyDescent="0.35">
      <c r="A210" s="1" t="s">
        <v>142</v>
      </c>
      <c r="B210" s="1" t="str">
        <f>+VLOOKUP(A210,Codigos_mercados_mayoristas[],2,0)</f>
        <v>Metropolitana</v>
      </c>
      <c r="C210" s="1">
        <f>+VLOOKUP(A210,Codigos_mercados_mayoristas[],3,0)</f>
        <v>13</v>
      </c>
      <c r="D210" s="4">
        <v>44131</v>
      </c>
      <c r="E210" s="4" t="s">
        <v>196</v>
      </c>
      <c r="F210" s="1" t="s">
        <v>94</v>
      </c>
      <c r="G210" s="1" t="s">
        <v>126</v>
      </c>
      <c r="H210" s="1" t="s">
        <v>120</v>
      </c>
      <c r="I210" s="2">
        <v>1300</v>
      </c>
      <c r="J210" s="2">
        <v>6500</v>
      </c>
      <c r="K210" s="2">
        <v>7000</v>
      </c>
      <c r="L210" s="2">
        <v>6730.7690000000002</v>
      </c>
      <c r="M210" s="1" t="s">
        <v>39</v>
      </c>
      <c r="N210" s="1" t="s">
        <v>109</v>
      </c>
      <c r="O210">
        <f>+VLOOKUP(Precio_diario_hortalizas[[#This Row],[Unidad de comercialización]],Codigos_kg[],2,0)</f>
        <v>25</v>
      </c>
      <c r="P210">
        <f>+Precio_diario_hortalizas[[#This Row],[Precio promedio ponderado]]/Precio_diario_hortalizas[[#This Row],[Kg o Unidades]]</f>
        <v>269.23076000000003</v>
      </c>
    </row>
    <row r="211" spans="1:16" hidden="1" x14ac:dyDescent="0.35">
      <c r="A211" s="1" t="s">
        <v>142</v>
      </c>
      <c r="B211" s="1" t="str">
        <f>+VLOOKUP(A211,Codigos_mercados_mayoristas[],2,0)</f>
        <v>Metropolitana</v>
      </c>
      <c r="C211" s="1">
        <f>+VLOOKUP(A211,Codigos_mercados_mayoristas[],3,0)</f>
        <v>13</v>
      </c>
      <c r="D211" s="4">
        <v>44131</v>
      </c>
      <c r="E211" s="4" t="s">
        <v>196</v>
      </c>
      <c r="F211" s="1" t="s">
        <v>94</v>
      </c>
      <c r="G211" s="1" t="s">
        <v>126</v>
      </c>
      <c r="H211" s="1" t="s">
        <v>127</v>
      </c>
      <c r="I211" s="2">
        <v>1400</v>
      </c>
      <c r="J211" s="2">
        <v>8000</v>
      </c>
      <c r="K211" s="2">
        <v>8500</v>
      </c>
      <c r="L211" s="2">
        <v>8214.2860000000001</v>
      </c>
      <c r="M211" s="1" t="s">
        <v>58</v>
      </c>
      <c r="N211" s="1" t="s">
        <v>130</v>
      </c>
      <c r="O211">
        <f>+VLOOKUP(Precio_diario_hortalizas[[#This Row],[Unidad de comercialización]],Codigos_kg[],2,0)</f>
        <v>25</v>
      </c>
      <c r="P211">
        <f>+Precio_diario_hortalizas[[#This Row],[Precio promedio ponderado]]/Precio_diario_hortalizas[[#This Row],[Kg o Unidades]]</f>
        <v>328.57144</v>
      </c>
    </row>
    <row r="212" spans="1:16" hidden="1" x14ac:dyDescent="0.35">
      <c r="A212" s="1" t="s">
        <v>142</v>
      </c>
      <c r="B212" s="1" t="str">
        <f>+VLOOKUP(A212,Codigos_mercados_mayoristas[],2,0)</f>
        <v>Metropolitana</v>
      </c>
      <c r="C212" s="1">
        <f>+VLOOKUP(A212,Codigos_mercados_mayoristas[],3,0)</f>
        <v>13</v>
      </c>
      <c r="D212" s="4">
        <v>44131</v>
      </c>
      <c r="E212" s="4" t="s">
        <v>196</v>
      </c>
      <c r="F212" s="1" t="s">
        <v>94</v>
      </c>
      <c r="G212" s="1" t="s">
        <v>126</v>
      </c>
      <c r="H212" s="1" t="s">
        <v>96</v>
      </c>
      <c r="I212" s="2">
        <v>1300</v>
      </c>
      <c r="J212" s="2">
        <v>8000</v>
      </c>
      <c r="K212" s="2">
        <v>8500</v>
      </c>
      <c r="L212" s="2">
        <v>8230.7690000000002</v>
      </c>
      <c r="M212" s="1" t="s">
        <v>39</v>
      </c>
      <c r="N212" s="1" t="s">
        <v>155</v>
      </c>
      <c r="O212">
        <f>+VLOOKUP(Precio_diario_hortalizas[[#This Row],[Unidad de comercialización]],Codigos_kg[],2,0)</f>
        <v>25</v>
      </c>
      <c r="P212">
        <f>+Precio_diario_hortalizas[[#This Row],[Precio promedio ponderado]]/Precio_diario_hortalizas[[#This Row],[Kg o Unidades]]</f>
        <v>329.23076000000003</v>
      </c>
    </row>
    <row r="213" spans="1:16" hidden="1" x14ac:dyDescent="0.35">
      <c r="A213" s="1" t="s">
        <v>142</v>
      </c>
      <c r="B213" s="1" t="str">
        <f>+VLOOKUP(A213,Codigos_mercados_mayoristas[],2,0)</f>
        <v>Metropolitana</v>
      </c>
      <c r="C213" s="1">
        <f>+VLOOKUP(A213,Codigos_mercados_mayoristas[],3,0)</f>
        <v>13</v>
      </c>
      <c r="D213" s="4">
        <v>44131</v>
      </c>
      <c r="E213" s="4" t="s">
        <v>196</v>
      </c>
      <c r="F213" s="1" t="s">
        <v>94</v>
      </c>
      <c r="G213" s="1" t="s">
        <v>126</v>
      </c>
      <c r="H213" s="1" t="s">
        <v>96</v>
      </c>
      <c r="I213" s="2">
        <v>1300</v>
      </c>
      <c r="J213" s="2">
        <v>8000</v>
      </c>
      <c r="K213" s="2">
        <v>8500</v>
      </c>
      <c r="L213" s="2">
        <v>8230.7690000000002</v>
      </c>
      <c r="M213" s="1" t="s">
        <v>39</v>
      </c>
      <c r="N213" s="1" t="s">
        <v>156</v>
      </c>
      <c r="O213">
        <f>+VLOOKUP(Precio_diario_hortalizas[[#This Row],[Unidad de comercialización]],Codigos_kg[],2,0)</f>
        <v>25</v>
      </c>
      <c r="P213">
        <f>+Precio_diario_hortalizas[[#This Row],[Precio promedio ponderado]]/Precio_diario_hortalizas[[#This Row],[Kg o Unidades]]</f>
        <v>329.23076000000003</v>
      </c>
    </row>
    <row r="214" spans="1:16" hidden="1" x14ac:dyDescent="0.35">
      <c r="A214" s="1" t="s">
        <v>142</v>
      </c>
      <c r="B214" s="1" t="str">
        <f>+VLOOKUP(A214,Codigos_mercados_mayoristas[],2,0)</f>
        <v>Metropolitana</v>
      </c>
      <c r="C214" s="1">
        <f>+VLOOKUP(A214,Codigos_mercados_mayoristas[],3,0)</f>
        <v>13</v>
      </c>
      <c r="D214" s="4">
        <v>44131</v>
      </c>
      <c r="E214" s="4" t="s">
        <v>196</v>
      </c>
      <c r="F214" s="1" t="s">
        <v>94</v>
      </c>
      <c r="G214" s="1" t="s">
        <v>131</v>
      </c>
      <c r="H214" s="1" t="s">
        <v>127</v>
      </c>
      <c r="I214" s="2">
        <v>1500</v>
      </c>
      <c r="J214" s="2">
        <v>8000</v>
      </c>
      <c r="K214" s="2">
        <v>8500</v>
      </c>
      <c r="L214" s="2">
        <v>8233.3330000000005</v>
      </c>
      <c r="M214" s="1" t="s">
        <v>58</v>
      </c>
      <c r="N214" s="1" t="s">
        <v>130</v>
      </c>
      <c r="O214">
        <f>+VLOOKUP(Precio_diario_hortalizas[[#This Row],[Unidad de comercialización]],Codigos_kg[],2,0)</f>
        <v>25</v>
      </c>
      <c r="P214">
        <f>+Precio_diario_hortalizas[[#This Row],[Precio promedio ponderado]]/Precio_diario_hortalizas[[#This Row],[Kg o Unidades]]</f>
        <v>329.33332000000001</v>
      </c>
    </row>
    <row r="215" spans="1:16" hidden="1" x14ac:dyDescent="0.35">
      <c r="A215" s="1" t="s">
        <v>142</v>
      </c>
      <c r="B215" s="1" t="str">
        <f>+VLOOKUP(A215,Codigos_mercados_mayoristas[],2,0)</f>
        <v>Metropolitana</v>
      </c>
      <c r="C215" s="1">
        <f>+VLOOKUP(A215,Codigos_mercados_mayoristas[],3,0)</f>
        <v>13</v>
      </c>
      <c r="D215" s="4">
        <v>44131</v>
      </c>
      <c r="E215" s="4" t="s">
        <v>196</v>
      </c>
      <c r="F215" s="1" t="s">
        <v>94</v>
      </c>
      <c r="G215" s="1" t="s">
        <v>131</v>
      </c>
      <c r="H215" s="1" t="s">
        <v>127</v>
      </c>
      <c r="I215" s="2">
        <v>1400</v>
      </c>
      <c r="J215" s="2">
        <v>8000</v>
      </c>
      <c r="K215" s="2">
        <v>8500</v>
      </c>
      <c r="L215" s="2">
        <v>8214.2860000000001</v>
      </c>
      <c r="M215" s="1" t="s">
        <v>58</v>
      </c>
      <c r="N215" s="1" t="s">
        <v>157</v>
      </c>
      <c r="O215">
        <f>+VLOOKUP(Precio_diario_hortalizas[[#This Row],[Unidad de comercialización]],Codigos_kg[],2,0)</f>
        <v>25</v>
      </c>
      <c r="P215">
        <f>+Precio_diario_hortalizas[[#This Row],[Precio promedio ponderado]]/Precio_diario_hortalizas[[#This Row],[Kg o Unidades]]</f>
        <v>328.57144</v>
      </c>
    </row>
    <row r="216" spans="1:16" hidden="1" x14ac:dyDescent="0.35">
      <c r="A216" s="1" t="s">
        <v>142</v>
      </c>
      <c r="B216" s="1" t="str">
        <f>+VLOOKUP(A216,Codigos_mercados_mayoristas[],2,0)</f>
        <v>Metropolitana</v>
      </c>
      <c r="C216" s="1">
        <f>+VLOOKUP(A216,Codigos_mercados_mayoristas[],3,0)</f>
        <v>13</v>
      </c>
      <c r="D216" s="4">
        <v>44131</v>
      </c>
      <c r="E216" s="4" t="s">
        <v>196</v>
      </c>
      <c r="F216" s="1" t="s">
        <v>94</v>
      </c>
      <c r="G216" s="1" t="s">
        <v>131</v>
      </c>
      <c r="H216" s="1" t="s">
        <v>96</v>
      </c>
      <c r="I216" s="2">
        <v>1400</v>
      </c>
      <c r="J216" s="2">
        <v>8000</v>
      </c>
      <c r="K216" s="2">
        <v>8500</v>
      </c>
      <c r="L216" s="2">
        <v>8214.2860000000001</v>
      </c>
      <c r="M216" s="1" t="s">
        <v>39</v>
      </c>
      <c r="N216" s="1" t="s">
        <v>155</v>
      </c>
      <c r="O216">
        <f>+VLOOKUP(Precio_diario_hortalizas[[#This Row],[Unidad de comercialización]],Codigos_kg[],2,0)</f>
        <v>25</v>
      </c>
      <c r="P216">
        <f>+Precio_diario_hortalizas[[#This Row],[Precio promedio ponderado]]/Precio_diario_hortalizas[[#This Row],[Kg o Unidades]]</f>
        <v>328.57144</v>
      </c>
    </row>
    <row r="217" spans="1:16" hidden="1" x14ac:dyDescent="0.35">
      <c r="A217" s="1" t="s">
        <v>142</v>
      </c>
      <c r="B217" s="1" t="str">
        <f>+VLOOKUP(A217,Codigos_mercados_mayoristas[],2,0)</f>
        <v>Metropolitana</v>
      </c>
      <c r="C217" s="1">
        <f>+VLOOKUP(A217,Codigos_mercados_mayoristas[],3,0)</f>
        <v>13</v>
      </c>
      <c r="D217" s="4">
        <v>44131</v>
      </c>
      <c r="E217" s="4" t="s">
        <v>196</v>
      </c>
      <c r="F217" s="1" t="s">
        <v>94</v>
      </c>
      <c r="G217" s="1" t="s">
        <v>95</v>
      </c>
      <c r="H217" s="1" t="s">
        <v>96</v>
      </c>
      <c r="I217" s="2">
        <v>1300</v>
      </c>
      <c r="J217" s="2">
        <v>8000</v>
      </c>
      <c r="K217" s="2">
        <v>8500</v>
      </c>
      <c r="L217" s="2">
        <v>8230.7690000000002</v>
      </c>
      <c r="M217" s="1" t="s">
        <v>39</v>
      </c>
      <c r="N217" s="1" t="s">
        <v>155</v>
      </c>
      <c r="O217">
        <f>+VLOOKUP(Precio_diario_hortalizas[[#This Row],[Unidad de comercialización]],Codigos_kg[],2,0)</f>
        <v>25</v>
      </c>
      <c r="P217">
        <f>+Precio_diario_hortalizas[[#This Row],[Precio promedio ponderado]]/Precio_diario_hortalizas[[#This Row],[Kg o Unidades]]</f>
        <v>329.23076000000003</v>
      </c>
    </row>
    <row r="218" spans="1:16" hidden="1" x14ac:dyDescent="0.35">
      <c r="A218" s="1" t="s">
        <v>142</v>
      </c>
      <c r="B218" s="1" t="str">
        <f>+VLOOKUP(A218,Codigos_mercados_mayoristas[],2,0)</f>
        <v>Metropolitana</v>
      </c>
      <c r="C218" s="1">
        <f>+VLOOKUP(A218,Codigos_mercados_mayoristas[],3,0)</f>
        <v>13</v>
      </c>
      <c r="D218" s="4">
        <v>44131</v>
      </c>
      <c r="E218" s="4" t="s">
        <v>196</v>
      </c>
      <c r="F218" s="1" t="s">
        <v>94</v>
      </c>
      <c r="G218" s="1" t="s">
        <v>95</v>
      </c>
      <c r="H218" s="1" t="s">
        <v>96</v>
      </c>
      <c r="I218" s="2">
        <v>1300</v>
      </c>
      <c r="J218" s="2">
        <v>8000</v>
      </c>
      <c r="K218" s="2">
        <v>8500</v>
      </c>
      <c r="L218" s="2">
        <v>8230.7690000000002</v>
      </c>
      <c r="M218" s="1" t="s">
        <v>39</v>
      </c>
      <c r="N218" s="1" t="s">
        <v>156</v>
      </c>
      <c r="O218">
        <f>+VLOOKUP(Precio_diario_hortalizas[[#This Row],[Unidad de comercialización]],Codigos_kg[],2,0)</f>
        <v>25</v>
      </c>
      <c r="P218">
        <f>+Precio_diario_hortalizas[[#This Row],[Precio promedio ponderado]]/Precio_diario_hortalizas[[#This Row],[Kg o Unidades]]</f>
        <v>329.23076000000003</v>
      </c>
    </row>
    <row r="219" spans="1:16" hidden="1" x14ac:dyDescent="0.35">
      <c r="A219" s="1" t="s">
        <v>142</v>
      </c>
      <c r="B219" s="1" t="str">
        <f>+VLOOKUP(A219,Codigos_mercados_mayoristas[],2,0)</f>
        <v>Metropolitana</v>
      </c>
      <c r="C219" s="1">
        <f>+VLOOKUP(A219,Codigos_mercados_mayoristas[],3,0)</f>
        <v>13</v>
      </c>
      <c r="D219" s="4">
        <v>44131</v>
      </c>
      <c r="E219" s="4" t="s">
        <v>196</v>
      </c>
      <c r="F219" s="1" t="s">
        <v>53</v>
      </c>
      <c r="G219" s="1" t="s">
        <v>12</v>
      </c>
      <c r="H219" s="1" t="s">
        <v>19</v>
      </c>
      <c r="I219" s="2">
        <v>1400</v>
      </c>
      <c r="J219" s="2">
        <v>7000</v>
      </c>
      <c r="K219" s="2">
        <v>8000</v>
      </c>
      <c r="L219" s="2">
        <v>7535.7139999999999</v>
      </c>
      <c r="M219" s="1" t="s">
        <v>54</v>
      </c>
      <c r="N219" s="1" t="s">
        <v>145</v>
      </c>
      <c r="O219">
        <f>+VLOOKUP(Precio_diario_hortalizas[[#This Row],[Unidad de comercialización]],Codigos_kg[],2,0)</f>
        <v>60</v>
      </c>
      <c r="P219">
        <f>+Precio_diario_hortalizas[[#This Row],[Precio promedio ponderado]]/Precio_diario_hortalizas[[#This Row],[Kg o Unidades]]</f>
        <v>125.59523333333333</v>
      </c>
    </row>
    <row r="220" spans="1:16" hidden="1" x14ac:dyDescent="0.35">
      <c r="A220" s="1" t="s">
        <v>142</v>
      </c>
      <c r="B220" s="1" t="str">
        <f>+VLOOKUP(A220,Codigos_mercados_mayoristas[],2,0)</f>
        <v>Metropolitana</v>
      </c>
      <c r="C220" s="1">
        <f>+VLOOKUP(A220,Codigos_mercados_mayoristas[],3,0)</f>
        <v>13</v>
      </c>
      <c r="D220" s="4">
        <v>44131</v>
      </c>
      <c r="E220" s="4" t="s">
        <v>196</v>
      </c>
      <c r="F220" s="1" t="s">
        <v>132</v>
      </c>
      <c r="G220" s="1" t="s">
        <v>12</v>
      </c>
      <c r="H220" s="1" t="s">
        <v>19</v>
      </c>
      <c r="I220" s="2">
        <v>120</v>
      </c>
      <c r="J220" s="2">
        <v>5000</v>
      </c>
      <c r="K220" s="2">
        <v>5000</v>
      </c>
      <c r="L220" s="2">
        <v>5000</v>
      </c>
      <c r="M220" s="1" t="s">
        <v>124</v>
      </c>
      <c r="N220" s="1" t="s">
        <v>118</v>
      </c>
      <c r="O220">
        <f>+VLOOKUP(Precio_diario_hortalizas[[#This Row],[Unidad de comercialización]],Codigos_kg[],2,0)</f>
        <v>36</v>
      </c>
      <c r="P220">
        <f>+Precio_diario_hortalizas[[#This Row],[Precio promedio ponderado]]/Precio_diario_hortalizas[[#This Row],[Kg o Unidades]]</f>
        <v>138.88888888888889</v>
      </c>
    </row>
    <row r="221" spans="1:16" hidden="1" x14ac:dyDescent="0.35">
      <c r="A221" s="1" t="s">
        <v>142</v>
      </c>
      <c r="B221" s="1" t="str">
        <f>+VLOOKUP(A221,Codigos_mercados_mayoristas[],2,0)</f>
        <v>Metropolitana</v>
      </c>
      <c r="C221" s="1">
        <f>+VLOOKUP(A221,Codigos_mercados_mayoristas[],3,0)</f>
        <v>13</v>
      </c>
      <c r="D221" s="4">
        <v>44131</v>
      </c>
      <c r="E221" s="4" t="s">
        <v>196</v>
      </c>
      <c r="F221" s="1" t="s">
        <v>132</v>
      </c>
      <c r="G221" s="1" t="s">
        <v>12</v>
      </c>
      <c r="H221" s="1" t="s">
        <v>19</v>
      </c>
      <c r="I221" s="2">
        <v>470</v>
      </c>
      <c r="J221" s="2">
        <v>8000</v>
      </c>
      <c r="K221" s="2">
        <v>9000</v>
      </c>
      <c r="L221" s="2">
        <v>8723.4040000000005</v>
      </c>
      <c r="M221" s="1" t="s">
        <v>81</v>
      </c>
      <c r="N221" s="1" t="s">
        <v>118</v>
      </c>
      <c r="O221">
        <f>+VLOOKUP(Precio_diario_hortalizas[[#This Row],[Unidad de comercialización]],Codigos_kg[],2,0)</f>
        <v>3</v>
      </c>
      <c r="P221">
        <f>+Precio_diario_hortalizas[[#This Row],[Precio promedio ponderado]]/Precio_diario_hortalizas[[#This Row],[Kg o Unidades]]</f>
        <v>2907.8013333333333</v>
      </c>
    </row>
    <row r="222" spans="1:16" hidden="1" x14ac:dyDescent="0.35">
      <c r="A222" s="1" t="s">
        <v>142</v>
      </c>
      <c r="B222" s="1" t="str">
        <f>+VLOOKUP(A222,Codigos_mercados_mayoristas[],2,0)</f>
        <v>Metropolitana</v>
      </c>
      <c r="C222" s="1">
        <f>+VLOOKUP(A222,Codigos_mercados_mayoristas[],3,0)</f>
        <v>13</v>
      </c>
      <c r="D222" s="4">
        <v>44131</v>
      </c>
      <c r="E222" s="4" t="s">
        <v>196</v>
      </c>
      <c r="F222" s="1" t="s">
        <v>132</v>
      </c>
      <c r="G222" s="1" t="s">
        <v>12</v>
      </c>
      <c r="H222" s="1" t="s">
        <v>13</v>
      </c>
      <c r="I222" s="2">
        <v>150</v>
      </c>
      <c r="J222" s="2">
        <v>8000</v>
      </c>
      <c r="K222" s="2">
        <v>8000</v>
      </c>
      <c r="L222" s="2">
        <v>8000</v>
      </c>
      <c r="M222" s="1" t="s">
        <v>81</v>
      </c>
      <c r="N222" s="1" t="s">
        <v>118</v>
      </c>
      <c r="O222">
        <f>+VLOOKUP(Precio_diario_hortalizas[[#This Row],[Unidad de comercialización]],Codigos_kg[],2,0)</f>
        <v>3</v>
      </c>
      <c r="P222">
        <f>+Precio_diario_hortalizas[[#This Row],[Precio promedio ponderado]]/Precio_diario_hortalizas[[#This Row],[Kg o Unidades]]</f>
        <v>2666.6666666666665</v>
      </c>
    </row>
    <row r="223" spans="1:16" x14ac:dyDescent="0.35">
      <c r="A223" s="1" t="s">
        <v>142</v>
      </c>
      <c r="B223" s="1" t="str">
        <f>+VLOOKUP(A223,Codigos_mercados_mayoristas[],2,0)</f>
        <v>Metropolitana</v>
      </c>
      <c r="C223" s="1">
        <f>+VLOOKUP(A223,Codigos_mercados_mayoristas[],3,0)</f>
        <v>13</v>
      </c>
      <c r="D223" s="4">
        <v>44131</v>
      </c>
      <c r="E223" s="4" t="s">
        <v>196</v>
      </c>
      <c r="F223" s="1" t="s">
        <v>158</v>
      </c>
      <c r="G223" s="1" t="s">
        <v>12</v>
      </c>
      <c r="H223" s="1" t="s">
        <v>19</v>
      </c>
      <c r="I223" s="2">
        <v>400</v>
      </c>
      <c r="J223" s="2">
        <v>33000</v>
      </c>
      <c r="K223" s="2">
        <v>35000</v>
      </c>
      <c r="L223" s="2">
        <v>34150</v>
      </c>
      <c r="M223" s="1" t="s">
        <v>58</v>
      </c>
      <c r="N223" s="1" t="s">
        <v>34</v>
      </c>
      <c r="O223">
        <f>+VLOOKUP(Precio_diario_hortalizas[[#This Row],[Unidad de comercialización]],Codigos_kg[],2,0)</f>
        <v>25</v>
      </c>
      <c r="P223">
        <f>+Precio_diario_hortalizas[[#This Row],[Precio promedio ponderado]]/Precio_diario_hortalizas[[#This Row],[Kg o Unidades]]</f>
        <v>1366</v>
      </c>
    </row>
    <row r="224" spans="1:16" hidden="1" x14ac:dyDescent="0.35">
      <c r="A224" s="1" t="s">
        <v>142</v>
      </c>
      <c r="B224" s="1" t="str">
        <f>+VLOOKUP(A224,Codigos_mercados_mayoristas[],2,0)</f>
        <v>Metropolitana</v>
      </c>
      <c r="C224" s="1">
        <f>+VLOOKUP(A224,Codigos_mercados_mayoristas[],3,0)</f>
        <v>13</v>
      </c>
      <c r="D224" s="4">
        <v>44131</v>
      </c>
      <c r="E224" s="4" t="s">
        <v>196</v>
      </c>
      <c r="F224" s="1" t="s">
        <v>30</v>
      </c>
      <c r="G224" s="1" t="s">
        <v>57</v>
      </c>
      <c r="H224" s="1" t="s">
        <v>19</v>
      </c>
      <c r="I224" s="2">
        <v>690</v>
      </c>
      <c r="J224" s="2">
        <v>35000</v>
      </c>
      <c r="K224" s="2">
        <v>37000</v>
      </c>
      <c r="L224" s="2">
        <v>35753.623</v>
      </c>
      <c r="M224" s="1" t="s">
        <v>58</v>
      </c>
      <c r="N224" s="1" t="s">
        <v>45</v>
      </c>
      <c r="O224">
        <f>+VLOOKUP(Precio_diario_hortalizas[[#This Row],[Unidad de comercialización]],Codigos_kg[],2,0)</f>
        <v>25</v>
      </c>
      <c r="P224">
        <f>+Precio_diario_hortalizas[[#This Row],[Precio promedio ponderado]]/Precio_diario_hortalizas[[#This Row],[Kg o Unidades]]</f>
        <v>1430.14492</v>
      </c>
    </row>
    <row r="225" spans="1:16" ht="29" hidden="1" x14ac:dyDescent="0.35">
      <c r="A225" s="1" t="s">
        <v>142</v>
      </c>
      <c r="B225" s="1" t="str">
        <f>+VLOOKUP(A225,Codigos_mercados_mayoristas[],2,0)</f>
        <v>Metropolitana</v>
      </c>
      <c r="C225" s="1">
        <f>+VLOOKUP(A225,Codigos_mercados_mayoristas[],3,0)</f>
        <v>13</v>
      </c>
      <c r="D225" s="4">
        <v>44131</v>
      </c>
      <c r="E225" s="4" t="s">
        <v>196</v>
      </c>
      <c r="F225" s="1" t="s">
        <v>159</v>
      </c>
      <c r="G225" s="1" t="s">
        <v>12</v>
      </c>
      <c r="H225" s="1" t="s">
        <v>19</v>
      </c>
      <c r="I225" s="2">
        <v>12000</v>
      </c>
      <c r="J225" s="2">
        <v>3000</v>
      </c>
      <c r="K225" s="2">
        <v>3000</v>
      </c>
      <c r="L225" s="2">
        <v>3000</v>
      </c>
      <c r="M225" s="1" t="s">
        <v>160</v>
      </c>
      <c r="N225" s="1" t="s">
        <v>152</v>
      </c>
      <c r="O225">
        <f>+VLOOKUP(Precio_diario_hortalizas[[#This Row],[Unidad de comercialización]],Codigos_kg[],2,0)</f>
        <v>100</v>
      </c>
      <c r="P225">
        <f>+Precio_diario_hortalizas[[#This Row],[Precio promedio ponderado]]/Precio_diario_hortalizas[[#This Row],[Kg o Unidades]]</f>
        <v>30</v>
      </c>
    </row>
    <row r="226" spans="1:16" hidden="1" x14ac:dyDescent="0.35">
      <c r="A226" s="1" t="s">
        <v>142</v>
      </c>
      <c r="B226" s="1" t="str">
        <f>+VLOOKUP(A226,Codigos_mercados_mayoristas[],2,0)</f>
        <v>Metropolitana</v>
      </c>
      <c r="C226" s="1">
        <f>+VLOOKUP(A226,Codigos_mercados_mayoristas[],3,0)</f>
        <v>13</v>
      </c>
      <c r="D226" s="4">
        <v>44131</v>
      </c>
      <c r="E226" s="4" t="s">
        <v>196</v>
      </c>
      <c r="F226" s="1" t="s">
        <v>99</v>
      </c>
      <c r="G226" s="1" t="s">
        <v>161</v>
      </c>
      <c r="H226" s="1" t="s">
        <v>19</v>
      </c>
      <c r="I226" s="2">
        <v>3400</v>
      </c>
      <c r="J226" s="2">
        <v>1000</v>
      </c>
      <c r="K226" s="2">
        <v>9000</v>
      </c>
      <c r="L226" s="2">
        <v>5000</v>
      </c>
      <c r="M226" s="1" t="s">
        <v>14</v>
      </c>
      <c r="N226" s="1" t="s">
        <v>118</v>
      </c>
      <c r="O226">
        <f>+VLOOKUP(Precio_diario_hortalizas[[#This Row],[Unidad de comercialización]],Codigos_kg[],2,0)</f>
        <v>1</v>
      </c>
      <c r="P226">
        <f>+Precio_diario_hortalizas[[#This Row],[Precio promedio ponderado]]/Precio_diario_hortalizas[[#This Row],[Kg o Unidades]]</f>
        <v>5000</v>
      </c>
    </row>
    <row r="227" spans="1:16" hidden="1" x14ac:dyDescent="0.35">
      <c r="A227" s="1" t="s">
        <v>142</v>
      </c>
      <c r="B227" s="1" t="str">
        <f>+VLOOKUP(A227,Codigos_mercados_mayoristas[],2,0)</f>
        <v>Metropolitana</v>
      </c>
      <c r="C227" s="1">
        <f>+VLOOKUP(A227,Codigos_mercados_mayoristas[],3,0)</f>
        <v>13</v>
      </c>
      <c r="D227" s="4">
        <v>44131</v>
      </c>
      <c r="E227" s="4" t="s">
        <v>196</v>
      </c>
      <c r="F227" s="1" t="s">
        <v>99</v>
      </c>
      <c r="G227" s="1" t="s">
        <v>100</v>
      </c>
      <c r="H227" s="1" t="s">
        <v>19</v>
      </c>
      <c r="I227" s="2">
        <v>20100</v>
      </c>
      <c r="J227" s="2">
        <v>550</v>
      </c>
      <c r="K227" s="2">
        <v>700</v>
      </c>
      <c r="L227" s="2">
        <v>596.51700000000005</v>
      </c>
      <c r="M227" s="1" t="s">
        <v>14</v>
      </c>
      <c r="N227" s="1" t="s">
        <v>118</v>
      </c>
      <c r="O227">
        <f>+VLOOKUP(Precio_diario_hortalizas[[#This Row],[Unidad de comercialización]],Codigos_kg[],2,0)</f>
        <v>1</v>
      </c>
      <c r="P227">
        <f>+Precio_diario_hortalizas[[#This Row],[Precio promedio ponderado]]/Precio_diario_hortalizas[[#This Row],[Kg o Unidades]]</f>
        <v>596.51700000000005</v>
      </c>
    </row>
    <row r="228" spans="1:16" hidden="1" x14ac:dyDescent="0.35">
      <c r="A228" s="1" t="s">
        <v>142</v>
      </c>
      <c r="B228" s="1" t="str">
        <f>+VLOOKUP(A228,Codigos_mercados_mayoristas[],2,0)</f>
        <v>Metropolitana</v>
      </c>
      <c r="C228" s="1">
        <f>+VLOOKUP(A228,Codigos_mercados_mayoristas[],3,0)</f>
        <v>13</v>
      </c>
      <c r="D228" s="4">
        <v>44131</v>
      </c>
      <c r="E228" s="4" t="s">
        <v>196</v>
      </c>
      <c r="F228" s="1" t="s">
        <v>99</v>
      </c>
      <c r="G228" s="1" t="s">
        <v>100</v>
      </c>
      <c r="H228" s="1" t="s">
        <v>19</v>
      </c>
      <c r="I228" s="2">
        <v>23500</v>
      </c>
      <c r="J228" s="2">
        <v>550</v>
      </c>
      <c r="K228" s="2">
        <v>700</v>
      </c>
      <c r="L228" s="2">
        <v>595.10599999999999</v>
      </c>
      <c r="M228" s="1" t="s">
        <v>14</v>
      </c>
      <c r="N228" s="1" t="s">
        <v>123</v>
      </c>
      <c r="O228">
        <f>+VLOOKUP(Precio_diario_hortalizas[[#This Row],[Unidad de comercialización]],Codigos_kg[],2,0)</f>
        <v>1</v>
      </c>
      <c r="P228">
        <f>+Precio_diario_hortalizas[[#This Row],[Precio promedio ponderado]]/Precio_diario_hortalizas[[#This Row],[Kg o Unidades]]</f>
        <v>595.10599999999999</v>
      </c>
    </row>
    <row r="229" spans="1:16" hidden="1" x14ac:dyDescent="0.35">
      <c r="A229" s="1" t="s">
        <v>142</v>
      </c>
      <c r="B229" s="1" t="str">
        <f>+VLOOKUP(A229,Codigos_mercados_mayoristas[],2,0)</f>
        <v>Metropolitana</v>
      </c>
      <c r="C229" s="1">
        <f>+VLOOKUP(A229,Codigos_mercados_mayoristas[],3,0)</f>
        <v>13</v>
      </c>
      <c r="D229" s="4">
        <v>44131</v>
      </c>
      <c r="E229" s="4" t="s">
        <v>196</v>
      </c>
      <c r="F229" s="1" t="s">
        <v>99</v>
      </c>
      <c r="G229" s="1" t="s">
        <v>100</v>
      </c>
      <c r="H229" s="1" t="s">
        <v>13</v>
      </c>
      <c r="I229" s="2">
        <v>7900</v>
      </c>
      <c r="J229" s="2">
        <v>450</v>
      </c>
      <c r="K229" s="2">
        <v>500</v>
      </c>
      <c r="L229" s="2">
        <v>471.51900000000001</v>
      </c>
      <c r="M229" s="1" t="s">
        <v>14</v>
      </c>
      <c r="N229" s="1" t="s">
        <v>118</v>
      </c>
      <c r="O229">
        <f>+VLOOKUP(Precio_diario_hortalizas[[#This Row],[Unidad de comercialización]],Codigos_kg[],2,0)</f>
        <v>1</v>
      </c>
      <c r="P229">
        <f>+Precio_diario_hortalizas[[#This Row],[Precio promedio ponderado]]/Precio_diario_hortalizas[[#This Row],[Kg o Unidades]]</f>
        <v>471.51900000000001</v>
      </c>
    </row>
    <row r="230" spans="1:16" hidden="1" x14ac:dyDescent="0.35">
      <c r="A230" s="1" t="s">
        <v>142</v>
      </c>
      <c r="B230" s="1" t="str">
        <f>+VLOOKUP(A230,Codigos_mercados_mayoristas[],2,0)</f>
        <v>Metropolitana</v>
      </c>
      <c r="C230" s="1">
        <f>+VLOOKUP(A230,Codigos_mercados_mayoristas[],3,0)</f>
        <v>13</v>
      </c>
      <c r="D230" s="4">
        <v>44131</v>
      </c>
      <c r="E230" s="4" t="s">
        <v>196</v>
      </c>
      <c r="F230" s="1" t="s">
        <v>99</v>
      </c>
      <c r="G230" s="1" t="s">
        <v>100</v>
      </c>
      <c r="H230" s="1" t="s">
        <v>13</v>
      </c>
      <c r="I230" s="2">
        <v>8200</v>
      </c>
      <c r="J230" s="2">
        <v>450</v>
      </c>
      <c r="K230" s="2">
        <v>500</v>
      </c>
      <c r="L230" s="2">
        <v>469.512</v>
      </c>
      <c r="M230" s="1" t="s">
        <v>14</v>
      </c>
      <c r="N230" s="1" t="s">
        <v>123</v>
      </c>
      <c r="O230">
        <f>+VLOOKUP(Precio_diario_hortalizas[[#This Row],[Unidad de comercialización]],Codigos_kg[],2,0)</f>
        <v>1</v>
      </c>
      <c r="P230">
        <f>+Precio_diario_hortalizas[[#This Row],[Precio promedio ponderado]]/Precio_diario_hortalizas[[#This Row],[Kg o Unidades]]</f>
        <v>469.512</v>
      </c>
    </row>
    <row r="231" spans="1:16" hidden="1" x14ac:dyDescent="0.35">
      <c r="A231" s="1" t="s">
        <v>142</v>
      </c>
      <c r="B231" s="1" t="str">
        <f>+VLOOKUP(A231,Codigos_mercados_mayoristas[],2,0)</f>
        <v>Metropolitana</v>
      </c>
      <c r="C231" s="1">
        <f>+VLOOKUP(A231,Codigos_mercados_mayoristas[],3,0)</f>
        <v>13</v>
      </c>
      <c r="D231" s="4">
        <v>44131</v>
      </c>
      <c r="E231" s="4" t="s">
        <v>196</v>
      </c>
      <c r="F231" s="1" t="s">
        <v>99</v>
      </c>
      <c r="G231" s="1" t="s">
        <v>119</v>
      </c>
      <c r="H231" s="1" t="s">
        <v>19</v>
      </c>
      <c r="I231" s="2">
        <v>3500</v>
      </c>
      <c r="J231" s="2">
        <v>900</v>
      </c>
      <c r="K231" s="2">
        <v>1000</v>
      </c>
      <c r="L231" s="2">
        <v>950</v>
      </c>
      <c r="M231" s="1" t="s">
        <v>14</v>
      </c>
      <c r="N231" s="1" t="s">
        <v>118</v>
      </c>
      <c r="O231">
        <f>+VLOOKUP(Precio_diario_hortalizas[[#This Row],[Unidad de comercialización]],Codigos_kg[],2,0)</f>
        <v>1</v>
      </c>
      <c r="P231">
        <f>+Precio_diario_hortalizas[[#This Row],[Precio promedio ponderado]]/Precio_diario_hortalizas[[#This Row],[Kg o Unidades]]</f>
        <v>950</v>
      </c>
    </row>
    <row r="232" spans="1:16" hidden="1" x14ac:dyDescent="0.35">
      <c r="A232" s="1" t="s">
        <v>142</v>
      </c>
      <c r="B232" s="1" t="str">
        <f>+VLOOKUP(A232,Codigos_mercados_mayoristas[],2,0)</f>
        <v>Metropolitana</v>
      </c>
      <c r="C232" s="1">
        <f>+VLOOKUP(A232,Codigos_mercados_mayoristas[],3,0)</f>
        <v>13</v>
      </c>
      <c r="D232" s="4">
        <v>44131</v>
      </c>
      <c r="E232" s="4" t="s">
        <v>196</v>
      </c>
      <c r="F232" s="1" t="s">
        <v>32</v>
      </c>
      <c r="G232" s="1" t="s">
        <v>12</v>
      </c>
      <c r="H232" s="1" t="s">
        <v>19</v>
      </c>
      <c r="I232" s="2">
        <v>2900</v>
      </c>
      <c r="J232" s="2">
        <v>800</v>
      </c>
      <c r="K232" s="2">
        <v>800</v>
      </c>
      <c r="L232" s="2">
        <v>800</v>
      </c>
      <c r="M232" s="1" t="s">
        <v>33</v>
      </c>
      <c r="N232" s="1" t="s">
        <v>34</v>
      </c>
      <c r="O232">
        <f>+VLOOKUP(Precio_diario_hortalizas[[#This Row],[Unidad de comercialización]],Codigos_kg[],2,0)</f>
        <v>1</v>
      </c>
      <c r="P232">
        <f>+Precio_diario_hortalizas[[#This Row],[Precio promedio ponderado]]/Precio_diario_hortalizas[[#This Row],[Kg o Unidades]]</f>
        <v>800</v>
      </c>
    </row>
    <row r="233" spans="1:16" hidden="1" x14ac:dyDescent="0.35">
      <c r="A233" s="1" t="s">
        <v>142</v>
      </c>
      <c r="B233" s="1" t="str">
        <f>+VLOOKUP(A233,Codigos_mercados_mayoristas[],2,0)</f>
        <v>Metropolitana</v>
      </c>
      <c r="C233" s="1">
        <f>+VLOOKUP(A233,Codigos_mercados_mayoristas[],3,0)</f>
        <v>13</v>
      </c>
      <c r="D233" s="4">
        <v>44131</v>
      </c>
      <c r="E233" s="4" t="s">
        <v>196</v>
      </c>
      <c r="F233" s="1" t="s">
        <v>32</v>
      </c>
      <c r="G233" s="1" t="s">
        <v>12</v>
      </c>
      <c r="H233" s="1" t="s">
        <v>13</v>
      </c>
      <c r="I233" s="2">
        <v>1800</v>
      </c>
      <c r="J233" s="2">
        <v>750</v>
      </c>
      <c r="K233" s="2">
        <v>750</v>
      </c>
      <c r="L233" s="2">
        <v>750</v>
      </c>
      <c r="M233" s="1" t="s">
        <v>33</v>
      </c>
      <c r="N233" s="1" t="s">
        <v>34</v>
      </c>
      <c r="O233">
        <f>+VLOOKUP(Precio_diario_hortalizas[[#This Row],[Unidad de comercialización]],Codigos_kg[],2,0)</f>
        <v>1</v>
      </c>
      <c r="P233">
        <f>+Precio_diario_hortalizas[[#This Row],[Precio promedio ponderado]]/Precio_diario_hortalizas[[#This Row],[Kg o Unidades]]</f>
        <v>750</v>
      </c>
    </row>
    <row r="234" spans="1:16" hidden="1" x14ac:dyDescent="0.35">
      <c r="A234" s="1" t="s">
        <v>142</v>
      </c>
      <c r="B234" s="1" t="str">
        <f>+VLOOKUP(A234,Codigos_mercados_mayoristas[],2,0)</f>
        <v>Metropolitana</v>
      </c>
      <c r="C234" s="1">
        <f>+VLOOKUP(A234,Codigos_mercados_mayoristas[],3,0)</f>
        <v>13</v>
      </c>
      <c r="D234" s="4">
        <v>44131</v>
      </c>
      <c r="E234" s="4" t="s">
        <v>196</v>
      </c>
      <c r="F234" s="1" t="s">
        <v>35</v>
      </c>
      <c r="G234" s="1" t="s">
        <v>36</v>
      </c>
      <c r="H234" s="1" t="s">
        <v>69</v>
      </c>
      <c r="I234" s="2">
        <v>1150</v>
      </c>
      <c r="J234" s="2">
        <v>20000</v>
      </c>
      <c r="K234" s="2">
        <v>21000</v>
      </c>
      <c r="L234" s="2">
        <v>20417.391</v>
      </c>
      <c r="M234" s="1" t="s">
        <v>59</v>
      </c>
      <c r="N234" s="1" t="s">
        <v>63</v>
      </c>
      <c r="O234">
        <f>+VLOOKUP(Precio_diario_hortalizas[[#This Row],[Unidad de comercialización]],Codigos_kg[],2,0)</f>
        <v>18</v>
      </c>
      <c r="P234">
        <f>+Precio_diario_hortalizas[[#This Row],[Precio promedio ponderado]]/Precio_diario_hortalizas[[#This Row],[Kg o Unidades]]</f>
        <v>1134.2995000000001</v>
      </c>
    </row>
    <row r="235" spans="1:16" hidden="1" x14ac:dyDescent="0.35">
      <c r="A235" s="1" t="s">
        <v>142</v>
      </c>
      <c r="B235" s="1" t="str">
        <f>+VLOOKUP(A235,Codigos_mercados_mayoristas[],2,0)</f>
        <v>Metropolitana</v>
      </c>
      <c r="C235" s="1">
        <f>+VLOOKUP(A235,Codigos_mercados_mayoristas[],3,0)</f>
        <v>13</v>
      </c>
      <c r="D235" s="4">
        <v>44131</v>
      </c>
      <c r="E235" s="4" t="s">
        <v>196</v>
      </c>
      <c r="F235" s="1" t="s">
        <v>35</v>
      </c>
      <c r="G235" s="1" t="s">
        <v>36</v>
      </c>
      <c r="H235" s="1" t="s">
        <v>69</v>
      </c>
      <c r="I235" s="2">
        <v>820</v>
      </c>
      <c r="J235" s="2">
        <v>20000</v>
      </c>
      <c r="K235" s="2">
        <v>21000</v>
      </c>
      <c r="L235" s="2">
        <v>20487.805</v>
      </c>
      <c r="M235" s="1" t="s">
        <v>59</v>
      </c>
      <c r="N235" s="1" t="s">
        <v>15</v>
      </c>
      <c r="O235">
        <f>+VLOOKUP(Precio_diario_hortalizas[[#This Row],[Unidad de comercialización]],Codigos_kg[],2,0)</f>
        <v>18</v>
      </c>
      <c r="P235">
        <f>+Precio_diario_hortalizas[[#This Row],[Precio promedio ponderado]]/Precio_diario_hortalizas[[#This Row],[Kg o Unidades]]</f>
        <v>1138.2113888888889</v>
      </c>
    </row>
    <row r="236" spans="1:16" hidden="1" x14ac:dyDescent="0.35">
      <c r="A236" s="1" t="s">
        <v>142</v>
      </c>
      <c r="B236" s="1" t="str">
        <f>+VLOOKUP(A236,Codigos_mercados_mayoristas[],2,0)</f>
        <v>Metropolitana</v>
      </c>
      <c r="C236" s="1">
        <f>+VLOOKUP(A236,Codigos_mercados_mayoristas[],3,0)</f>
        <v>13</v>
      </c>
      <c r="D236" s="4">
        <v>44131</v>
      </c>
      <c r="E236" s="4" t="s">
        <v>196</v>
      </c>
      <c r="F236" s="1" t="s">
        <v>35</v>
      </c>
      <c r="G236" s="1" t="s">
        <v>36</v>
      </c>
      <c r="H236" s="1" t="s">
        <v>69</v>
      </c>
      <c r="I236" s="2">
        <v>540</v>
      </c>
      <c r="J236" s="2">
        <v>21000</v>
      </c>
      <c r="K236" s="2">
        <v>22000</v>
      </c>
      <c r="L236" s="2">
        <v>21481.481</v>
      </c>
      <c r="M236" s="1" t="s">
        <v>162</v>
      </c>
      <c r="N236" s="1" t="s">
        <v>15</v>
      </c>
      <c r="O236">
        <f>+VLOOKUP(Precio_diario_hortalizas[[#This Row],[Unidad de comercialización]],Codigos_kg[],2,0)</f>
        <v>20</v>
      </c>
      <c r="P236">
        <f>+Precio_diario_hortalizas[[#This Row],[Precio promedio ponderado]]/Precio_diario_hortalizas[[#This Row],[Kg o Unidades]]</f>
        <v>1074.0740499999999</v>
      </c>
    </row>
    <row r="237" spans="1:16" hidden="1" x14ac:dyDescent="0.35">
      <c r="A237" s="1" t="s">
        <v>142</v>
      </c>
      <c r="B237" s="1" t="str">
        <f>+VLOOKUP(A237,Codigos_mercados_mayoristas[],2,0)</f>
        <v>Metropolitana</v>
      </c>
      <c r="C237" s="1">
        <f>+VLOOKUP(A237,Codigos_mercados_mayoristas[],3,0)</f>
        <v>13</v>
      </c>
      <c r="D237" s="4">
        <v>44131</v>
      </c>
      <c r="E237" s="4" t="s">
        <v>196</v>
      </c>
      <c r="F237" s="1" t="s">
        <v>35</v>
      </c>
      <c r="G237" s="1" t="s">
        <v>36</v>
      </c>
      <c r="H237" s="1" t="s">
        <v>19</v>
      </c>
      <c r="I237" s="2">
        <v>1500</v>
      </c>
      <c r="J237" s="2">
        <v>18000</v>
      </c>
      <c r="K237" s="2">
        <v>19000</v>
      </c>
      <c r="L237" s="2">
        <v>18500</v>
      </c>
      <c r="M237" s="1" t="s">
        <v>59</v>
      </c>
      <c r="N237" s="1" t="s">
        <v>63</v>
      </c>
      <c r="O237">
        <f>+VLOOKUP(Precio_diario_hortalizas[[#This Row],[Unidad de comercialización]],Codigos_kg[],2,0)</f>
        <v>18</v>
      </c>
      <c r="P237">
        <f>+Precio_diario_hortalizas[[#This Row],[Precio promedio ponderado]]/Precio_diario_hortalizas[[#This Row],[Kg o Unidades]]</f>
        <v>1027.7777777777778</v>
      </c>
    </row>
    <row r="238" spans="1:16" hidden="1" x14ac:dyDescent="0.35">
      <c r="A238" s="1" t="s">
        <v>142</v>
      </c>
      <c r="B238" s="1" t="str">
        <f>+VLOOKUP(A238,Codigos_mercados_mayoristas[],2,0)</f>
        <v>Metropolitana</v>
      </c>
      <c r="C238" s="1">
        <f>+VLOOKUP(A238,Codigos_mercados_mayoristas[],3,0)</f>
        <v>13</v>
      </c>
      <c r="D238" s="4">
        <v>44131</v>
      </c>
      <c r="E238" s="4" t="s">
        <v>196</v>
      </c>
      <c r="F238" s="1" t="s">
        <v>35</v>
      </c>
      <c r="G238" s="1" t="s">
        <v>36</v>
      </c>
      <c r="H238" s="1" t="s">
        <v>19</v>
      </c>
      <c r="I238" s="2">
        <v>990</v>
      </c>
      <c r="J238" s="2">
        <v>17000</v>
      </c>
      <c r="K238" s="2">
        <v>19000</v>
      </c>
      <c r="L238" s="2">
        <v>18000</v>
      </c>
      <c r="M238" s="1" t="s">
        <v>59</v>
      </c>
      <c r="N238" s="1" t="s">
        <v>15</v>
      </c>
      <c r="O238">
        <f>+VLOOKUP(Precio_diario_hortalizas[[#This Row],[Unidad de comercialización]],Codigos_kg[],2,0)</f>
        <v>18</v>
      </c>
      <c r="P238">
        <f>+Precio_diario_hortalizas[[#This Row],[Precio promedio ponderado]]/Precio_diario_hortalizas[[#This Row],[Kg o Unidades]]</f>
        <v>1000</v>
      </c>
    </row>
    <row r="239" spans="1:16" hidden="1" x14ac:dyDescent="0.35">
      <c r="A239" s="1" t="s">
        <v>142</v>
      </c>
      <c r="B239" s="1" t="str">
        <f>+VLOOKUP(A239,Codigos_mercados_mayoristas[],2,0)</f>
        <v>Metropolitana</v>
      </c>
      <c r="C239" s="1">
        <f>+VLOOKUP(A239,Codigos_mercados_mayoristas[],3,0)</f>
        <v>13</v>
      </c>
      <c r="D239" s="4">
        <v>44131</v>
      </c>
      <c r="E239" s="4" t="s">
        <v>196</v>
      </c>
      <c r="F239" s="1" t="s">
        <v>35</v>
      </c>
      <c r="G239" s="1" t="s">
        <v>36</v>
      </c>
      <c r="H239" s="1" t="s">
        <v>19</v>
      </c>
      <c r="I239" s="2">
        <v>1010</v>
      </c>
      <c r="J239" s="2">
        <v>19000</v>
      </c>
      <c r="K239" s="2">
        <v>20000</v>
      </c>
      <c r="L239" s="2">
        <v>19514.850999999999</v>
      </c>
      <c r="M239" s="1" t="s">
        <v>162</v>
      </c>
      <c r="N239" s="1" t="s">
        <v>15</v>
      </c>
      <c r="O239">
        <f>+VLOOKUP(Precio_diario_hortalizas[[#This Row],[Unidad de comercialización]],Codigos_kg[],2,0)</f>
        <v>20</v>
      </c>
      <c r="P239">
        <f>+Precio_diario_hortalizas[[#This Row],[Precio promedio ponderado]]/Precio_diario_hortalizas[[#This Row],[Kg o Unidades]]</f>
        <v>975.74254999999994</v>
      </c>
    </row>
    <row r="240" spans="1:16" hidden="1" x14ac:dyDescent="0.35">
      <c r="A240" s="1" t="s">
        <v>142</v>
      </c>
      <c r="B240" s="1" t="str">
        <f>+VLOOKUP(A240,Codigos_mercados_mayoristas[],2,0)</f>
        <v>Metropolitana</v>
      </c>
      <c r="C240" s="1">
        <f>+VLOOKUP(A240,Codigos_mercados_mayoristas[],3,0)</f>
        <v>13</v>
      </c>
      <c r="D240" s="4">
        <v>44131</v>
      </c>
      <c r="E240" s="4" t="s">
        <v>196</v>
      </c>
      <c r="F240" s="1" t="s">
        <v>35</v>
      </c>
      <c r="G240" s="1" t="s">
        <v>36</v>
      </c>
      <c r="H240" s="1" t="s">
        <v>13</v>
      </c>
      <c r="I240" s="2">
        <v>830</v>
      </c>
      <c r="J240" s="2">
        <v>16000</v>
      </c>
      <c r="K240" s="2">
        <v>17000</v>
      </c>
      <c r="L240" s="2">
        <v>16566.264999999999</v>
      </c>
      <c r="M240" s="1" t="s">
        <v>59</v>
      </c>
      <c r="N240" s="1" t="s">
        <v>63</v>
      </c>
      <c r="O240">
        <f>+VLOOKUP(Precio_diario_hortalizas[[#This Row],[Unidad de comercialización]],Codigos_kg[],2,0)</f>
        <v>18</v>
      </c>
      <c r="P240">
        <f>+Precio_diario_hortalizas[[#This Row],[Precio promedio ponderado]]/Precio_diario_hortalizas[[#This Row],[Kg o Unidades]]</f>
        <v>920.34805555555556</v>
      </c>
    </row>
    <row r="241" spans="1:16" hidden="1" x14ac:dyDescent="0.35">
      <c r="A241" s="1" t="s">
        <v>142</v>
      </c>
      <c r="B241" s="1" t="str">
        <f>+VLOOKUP(A241,Codigos_mercados_mayoristas[],2,0)</f>
        <v>Metropolitana</v>
      </c>
      <c r="C241" s="1">
        <f>+VLOOKUP(A241,Codigos_mercados_mayoristas[],3,0)</f>
        <v>13</v>
      </c>
      <c r="D241" s="4">
        <v>44131</v>
      </c>
      <c r="E241" s="4" t="s">
        <v>196</v>
      </c>
      <c r="F241" s="1" t="s">
        <v>35</v>
      </c>
      <c r="G241" s="1" t="s">
        <v>36</v>
      </c>
      <c r="H241" s="1" t="s">
        <v>13</v>
      </c>
      <c r="I241" s="2">
        <v>500</v>
      </c>
      <c r="J241" s="2">
        <v>15000</v>
      </c>
      <c r="K241" s="2">
        <v>16000</v>
      </c>
      <c r="L241" s="2">
        <v>15480</v>
      </c>
      <c r="M241" s="1" t="s">
        <v>59</v>
      </c>
      <c r="N241" s="1" t="s">
        <v>15</v>
      </c>
      <c r="O241">
        <f>+VLOOKUP(Precio_diario_hortalizas[[#This Row],[Unidad de comercialización]],Codigos_kg[],2,0)</f>
        <v>18</v>
      </c>
      <c r="P241">
        <f>+Precio_diario_hortalizas[[#This Row],[Precio promedio ponderado]]/Precio_diario_hortalizas[[#This Row],[Kg o Unidades]]</f>
        <v>860</v>
      </c>
    </row>
    <row r="242" spans="1:16" hidden="1" x14ac:dyDescent="0.35">
      <c r="A242" s="1" t="s">
        <v>142</v>
      </c>
      <c r="B242" s="1" t="str">
        <f>+VLOOKUP(A242,Codigos_mercados_mayoristas[],2,0)</f>
        <v>Metropolitana</v>
      </c>
      <c r="C242" s="1">
        <f>+VLOOKUP(A242,Codigos_mercados_mayoristas[],3,0)</f>
        <v>13</v>
      </c>
      <c r="D242" s="4">
        <v>44131</v>
      </c>
      <c r="E242" s="4" t="s">
        <v>196</v>
      </c>
      <c r="F242" s="1" t="s">
        <v>35</v>
      </c>
      <c r="G242" s="1" t="s">
        <v>36</v>
      </c>
      <c r="H242" s="1" t="s">
        <v>13</v>
      </c>
      <c r="I242" s="2">
        <v>690</v>
      </c>
      <c r="J242" s="2">
        <v>16000</v>
      </c>
      <c r="K242" s="2">
        <v>18000</v>
      </c>
      <c r="L242" s="2">
        <v>16927.536</v>
      </c>
      <c r="M242" s="1" t="s">
        <v>162</v>
      </c>
      <c r="N242" s="1" t="s">
        <v>15</v>
      </c>
      <c r="O242">
        <f>+VLOOKUP(Precio_diario_hortalizas[[#This Row],[Unidad de comercialización]],Codigos_kg[],2,0)</f>
        <v>20</v>
      </c>
      <c r="P242">
        <f>+Precio_diario_hortalizas[[#This Row],[Precio promedio ponderado]]/Precio_diario_hortalizas[[#This Row],[Kg o Unidades]]</f>
        <v>846.3768</v>
      </c>
    </row>
    <row r="243" spans="1:16" hidden="1" x14ac:dyDescent="0.35">
      <c r="A243" s="1" t="s">
        <v>142</v>
      </c>
      <c r="B243" s="1" t="str">
        <f>+VLOOKUP(A243,Codigos_mercados_mayoristas[],2,0)</f>
        <v>Metropolitana</v>
      </c>
      <c r="C243" s="1">
        <f>+VLOOKUP(A243,Codigos_mercados_mayoristas[],3,0)</f>
        <v>13</v>
      </c>
      <c r="D243" s="4">
        <v>44131</v>
      </c>
      <c r="E243" s="4" t="s">
        <v>196</v>
      </c>
      <c r="F243" s="1" t="s">
        <v>35</v>
      </c>
      <c r="G243" s="1" t="s">
        <v>36</v>
      </c>
      <c r="H243" s="1" t="s">
        <v>16</v>
      </c>
      <c r="I243" s="2">
        <v>320</v>
      </c>
      <c r="J243" s="2">
        <v>14000</v>
      </c>
      <c r="K243" s="2">
        <v>15000</v>
      </c>
      <c r="L243" s="2">
        <v>14531.25</v>
      </c>
      <c r="M243" s="1" t="s">
        <v>59</v>
      </c>
      <c r="N243" s="1" t="s">
        <v>63</v>
      </c>
      <c r="O243">
        <f>+VLOOKUP(Precio_diario_hortalizas[[#This Row],[Unidad de comercialización]],Codigos_kg[],2,0)</f>
        <v>18</v>
      </c>
      <c r="P243">
        <f>+Precio_diario_hortalizas[[#This Row],[Precio promedio ponderado]]/Precio_diario_hortalizas[[#This Row],[Kg o Unidades]]</f>
        <v>807.29166666666663</v>
      </c>
    </row>
    <row r="244" spans="1:16" hidden="1" x14ac:dyDescent="0.35">
      <c r="A244" s="1" t="s">
        <v>142</v>
      </c>
      <c r="B244" s="1" t="str">
        <f>+VLOOKUP(A244,Codigos_mercados_mayoristas[],2,0)</f>
        <v>Metropolitana</v>
      </c>
      <c r="C244" s="1">
        <f>+VLOOKUP(A244,Codigos_mercados_mayoristas[],3,0)</f>
        <v>13</v>
      </c>
      <c r="D244" s="4">
        <v>44131</v>
      </c>
      <c r="E244" s="4" t="s">
        <v>196</v>
      </c>
      <c r="F244" s="1" t="s">
        <v>35</v>
      </c>
      <c r="G244" s="1" t="s">
        <v>36</v>
      </c>
      <c r="H244" s="1" t="s">
        <v>16</v>
      </c>
      <c r="I244" s="2">
        <v>470</v>
      </c>
      <c r="J244" s="2">
        <v>13000</v>
      </c>
      <c r="K244" s="2">
        <v>14000</v>
      </c>
      <c r="L244" s="2">
        <v>13489.361999999999</v>
      </c>
      <c r="M244" s="1" t="s">
        <v>59</v>
      </c>
      <c r="N244" s="1" t="s">
        <v>15</v>
      </c>
      <c r="O244">
        <f>+VLOOKUP(Precio_diario_hortalizas[[#This Row],[Unidad de comercialización]],Codigos_kg[],2,0)</f>
        <v>18</v>
      </c>
      <c r="P244">
        <f>+Precio_diario_hortalizas[[#This Row],[Precio promedio ponderado]]/Precio_diario_hortalizas[[#This Row],[Kg o Unidades]]</f>
        <v>749.40899999999999</v>
      </c>
    </row>
    <row r="245" spans="1:16" hidden="1" x14ac:dyDescent="0.35">
      <c r="A245" s="1" t="s">
        <v>142</v>
      </c>
      <c r="B245" s="1" t="str">
        <f>+VLOOKUP(A245,Codigos_mercados_mayoristas[],2,0)</f>
        <v>Metropolitana</v>
      </c>
      <c r="C245" s="1">
        <f>+VLOOKUP(A245,Codigos_mercados_mayoristas[],3,0)</f>
        <v>13</v>
      </c>
      <c r="D245" s="4">
        <v>44131</v>
      </c>
      <c r="E245" s="4" t="s">
        <v>196</v>
      </c>
      <c r="F245" s="1" t="s">
        <v>35</v>
      </c>
      <c r="G245" s="1" t="s">
        <v>36</v>
      </c>
      <c r="H245" s="1" t="s">
        <v>16</v>
      </c>
      <c r="I245" s="2">
        <v>570</v>
      </c>
      <c r="J245" s="2">
        <v>14000</v>
      </c>
      <c r="K245" s="2">
        <v>15000</v>
      </c>
      <c r="L245" s="2">
        <v>14473.683999999999</v>
      </c>
      <c r="M245" s="1" t="s">
        <v>162</v>
      </c>
      <c r="N245" s="1" t="s">
        <v>15</v>
      </c>
      <c r="O245">
        <f>+VLOOKUP(Precio_diario_hortalizas[[#This Row],[Unidad de comercialización]],Codigos_kg[],2,0)</f>
        <v>20</v>
      </c>
      <c r="P245">
        <f>+Precio_diario_hortalizas[[#This Row],[Precio promedio ponderado]]/Precio_diario_hortalizas[[#This Row],[Kg o Unidades]]</f>
        <v>723.68419999999992</v>
      </c>
    </row>
    <row r="246" spans="1:16" hidden="1" x14ac:dyDescent="0.35">
      <c r="A246" s="1" t="s">
        <v>142</v>
      </c>
      <c r="B246" s="1" t="str">
        <f>+VLOOKUP(A246,Codigos_mercados_mayoristas[],2,0)</f>
        <v>Metropolitana</v>
      </c>
      <c r="C246" s="1">
        <f>+VLOOKUP(A246,Codigos_mercados_mayoristas[],3,0)</f>
        <v>13</v>
      </c>
      <c r="D246" s="4">
        <v>44131</v>
      </c>
      <c r="E246" s="4" t="s">
        <v>196</v>
      </c>
      <c r="F246" s="1" t="s">
        <v>38</v>
      </c>
      <c r="G246" s="1" t="s">
        <v>12</v>
      </c>
      <c r="H246" s="1" t="s">
        <v>103</v>
      </c>
      <c r="I246" s="2">
        <v>250</v>
      </c>
      <c r="J246" s="2">
        <v>4500</v>
      </c>
      <c r="K246" s="2">
        <v>4500</v>
      </c>
      <c r="L246" s="2">
        <v>4500</v>
      </c>
      <c r="M246" s="1" t="s">
        <v>101</v>
      </c>
      <c r="N246" s="1" t="s">
        <v>163</v>
      </c>
      <c r="O246">
        <f>+VLOOKUP(Precio_diario_hortalizas[[#This Row],[Unidad de comercialización]],Codigos_kg[],2,0)</f>
        <v>20</v>
      </c>
      <c r="P246">
        <f>+Precio_diario_hortalizas[[#This Row],[Precio promedio ponderado]]/Precio_diario_hortalizas[[#This Row],[Kg o Unidades]]</f>
        <v>225</v>
      </c>
    </row>
    <row r="247" spans="1:16" hidden="1" x14ac:dyDescent="0.35">
      <c r="A247" s="1" t="s">
        <v>142</v>
      </c>
      <c r="B247" s="1" t="str">
        <f>+VLOOKUP(A247,Codigos_mercados_mayoristas[],2,0)</f>
        <v>Metropolitana</v>
      </c>
      <c r="C247" s="1">
        <f>+VLOOKUP(A247,Codigos_mercados_mayoristas[],3,0)</f>
        <v>13</v>
      </c>
      <c r="D247" s="4">
        <v>44131</v>
      </c>
      <c r="E247" s="4" t="s">
        <v>196</v>
      </c>
      <c r="F247" s="1" t="s">
        <v>38</v>
      </c>
      <c r="G247" s="1" t="s">
        <v>12</v>
      </c>
      <c r="H247" s="1" t="s">
        <v>103</v>
      </c>
      <c r="I247" s="2">
        <v>430</v>
      </c>
      <c r="J247" s="2">
        <v>4500</v>
      </c>
      <c r="K247" s="2">
        <v>4500</v>
      </c>
      <c r="L247" s="2">
        <v>4500</v>
      </c>
      <c r="M247" s="1" t="s">
        <v>101</v>
      </c>
      <c r="N247" s="1" t="s">
        <v>118</v>
      </c>
      <c r="O247">
        <f>+VLOOKUP(Precio_diario_hortalizas[[#This Row],[Unidad de comercialización]],Codigos_kg[],2,0)</f>
        <v>20</v>
      </c>
      <c r="P247">
        <f>+Precio_diario_hortalizas[[#This Row],[Precio promedio ponderado]]/Precio_diario_hortalizas[[#This Row],[Kg o Unidades]]</f>
        <v>225</v>
      </c>
    </row>
    <row r="248" spans="1:16" hidden="1" x14ac:dyDescent="0.35">
      <c r="A248" s="1" t="s">
        <v>142</v>
      </c>
      <c r="B248" s="1" t="str">
        <f>+VLOOKUP(A248,Codigos_mercados_mayoristas[],2,0)</f>
        <v>Metropolitana</v>
      </c>
      <c r="C248" s="1">
        <f>+VLOOKUP(A248,Codigos_mercados_mayoristas[],3,0)</f>
        <v>13</v>
      </c>
      <c r="D248" s="4">
        <v>44131</v>
      </c>
      <c r="E248" s="4" t="s">
        <v>196</v>
      </c>
      <c r="F248" s="1" t="s">
        <v>38</v>
      </c>
      <c r="G248" s="1" t="s">
        <v>12</v>
      </c>
      <c r="H248" s="1" t="s">
        <v>103</v>
      </c>
      <c r="I248" s="2">
        <v>310</v>
      </c>
      <c r="J248" s="2">
        <v>4500</v>
      </c>
      <c r="K248" s="2">
        <v>4500</v>
      </c>
      <c r="L248" s="2">
        <v>4500</v>
      </c>
      <c r="M248" s="1" t="s">
        <v>101</v>
      </c>
      <c r="N248" s="1" t="s">
        <v>130</v>
      </c>
      <c r="O248">
        <f>+VLOOKUP(Precio_diario_hortalizas[[#This Row],[Unidad de comercialización]],Codigos_kg[],2,0)</f>
        <v>20</v>
      </c>
      <c r="P248">
        <f>+Precio_diario_hortalizas[[#This Row],[Precio promedio ponderado]]/Precio_diario_hortalizas[[#This Row],[Kg o Unidades]]</f>
        <v>225</v>
      </c>
    </row>
    <row r="249" spans="1:16" hidden="1" x14ac:dyDescent="0.35">
      <c r="A249" s="1" t="s">
        <v>142</v>
      </c>
      <c r="B249" s="1" t="str">
        <f>+VLOOKUP(A249,Codigos_mercados_mayoristas[],2,0)</f>
        <v>Metropolitana</v>
      </c>
      <c r="C249" s="1">
        <f>+VLOOKUP(A249,Codigos_mercados_mayoristas[],3,0)</f>
        <v>13</v>
      </c>
      <c r="D249" s="4">
        <v>44131</v>
      </c>
      <c r="E249" s="4" t="s">
        <v>196</v>
      </c>
      <c r="F249" s="1" t="s">
        <v>38</v>
      </c>
      <c r="G249" s="1" t="s">
        <v>12</v>
      </c>
      <c r="H249" s="1" t="s">
        <v>19</v>
      </c>
      <c r="I249" s="2">
        <v>520</v>
      </c>
      <c r="J249" s="2">
        <v>5000</v>
      </c>
      <c r="K249" s="2">
        <v>5000</v>
      </c>
      <c r="L249" s="2">
        <v>5000</v>
      </c>
      <c r="M249" s="1" t="s">
        <v>101</v>
      </c>
      <c r="N249" s="1" t="s">
        <v>163</v>
      </c>
      <c r="O249">
        <f>+VLOOKUP(Precio_diario_hortalizas[[#This Row],[Unidad de comercialización]],Codigos_kg[],2,0)</f>
        <v>20</v>
      </c>
      <c r="P249">
        <f>+Precio_diario_hortalizas[[#This Row],[Precio promedio ponderado]]/Precio_diario_hortalizas[[#This Row],[Kg o Unidades]]</f>
        <v>250</v>
      </c>
    </row>
    <row r="250" spans="1:16" hidden="1" x14ac:dyDescent="0.35">
      <c r="A250" s="1" t="s">
        <v>142</v>
      </c>
      <c r="B250" s="1" t="str">
        <f>+VLOOKUP(A250,Codigos_mercados_mayoristas[],2,0)</f>
        <v>Metropolitana</v>
      </c>
      <c r="C250" s="1">
        <f>+VLOOKUP(A250,Codigos_mercados_mayoristas[],3,0)</f>
        <v>13</v>
      </c>
      <c r="D250" s="4">
        <v>44131</v>
      </c>
      <c r="E250" s="4" t="s">
        <v>196</v>
      </c>
      <c r="F250" s="1" t="s">
        <v>38</v>
      </c>
      <c r="G250" s="1" t="s">
        <v>12</v>
      </c>
      <c r="H250" s="1" t="s">
        <v>19</v>
      </c>
      <c r="I250" s="2">
        <v>610</v>
      </c>
      <c r="J250" s="2">
        <v>5000</v>
      </c>
      <c r="K250" s="2">
        <v>5000</v>
      </c>
      <c r="L250" s="2">
        <v>5000</v>
      </c>
      <c r="M250" s="1" t="s">
        <v>101</v>
      </c>
      <c r="N250" s="1" t="s">
        <v>118</v>
      </c>
      <c r="O250">
        <f>+VLOOKUP(Precio_diario_hortalizas[[#This Row],[Unidad de comercialización]],Codigos_kg[],2,0)</f>
        <v>20</v>
      </c>
      <c r="P250">
        <f>+Precio_diario_hortalizas[[#This Row],[Precio promedio ponderado]]/Precio_diario_hortalizas[[#This Row],[Kg o Unidades]]</f>
        <v>250</v>
      </c>
    </row>
    <row r="251" spans="1:16" hidden="1" x14ac:dyDescent="0.35">
      <c r="A251" s="1" t="s">
        <v>142</v>
      </c>
      <c r="B251" s="1" t="str">
        <f>+VLOOKUP(A251,Codigos_mercados_mayoristas[],2,0)</f>
        <v>Metropolitana</v>
      </c>
      <c r="C251" s="1">
        <f>+VLOOKUP(A251,Codigos_mercados_mayoristas[],3,0)</f>
        <v>13</v>
      </c>
      <c r="D251" s="4">
        <v>44131</v>
      </c>
      <c r="E251" s="4" t="s">
        <v>196</v>
      </c>
      <c r="F251" s="1" t="s">
        <v>38</v>
      </c>
      <c r="G251" s="1" t="s">
        <v>12</v>
      </c>
      <c r="H251" s="1" t="s">
        <v>19</v>
      </c>
      <c r="I251" s="2">
        <v>550</v>
      </c>
      <c r="J251" s="2">
        <v>5000</v>
      </c>
      <c r="K251" s="2">
        <v>5000</v>
      </c>
      <c r="L251" s="2">
        <v>5000</v>
      </c>
      <c r="M251" s="1" t="s">
        <v>101</v>
      </c>
      <c r="N251" s="1" t="s">
        <v>130</v>
      </c>
      <c r="O251">
        <f>+VLOOKUP(Precio_diario_hortalizas[[#This Row],[Unidad de comercialización]],Codigos_kg[],2,0)</f>
        <v>20</v>
      </c>
      <c r="P251">
        <f>+Precio_diario_hortalizas[[#This Row],[Precio promedio ponderado]]/Precio_diario_hortalizas[[#This Row],[Kg o Unidades]]</f>
        <v>250</v>
      </c>
    </row>
    <row r="252" spans="1:16" hidden="1" x14ac:dyDescent="0.35">
      <c r="A252" s="1" t="s">
        <v>142</v>
      </c>
      <c r="B252" s="1" t="str">
        <f>+VLOOKUP(A252,Codigos_mercados_mayoristas[],2,0)</f>
        <v>Metropolitana</v>
      </c>
      <c r="C252" s="1">
        <f>+VLOOKUP(A252,Codigos_mercados_mayoristas[],3,0)</f>
        <v>13</v>
      </c>
      <c r="D252" s="4">
        <v>44131</v>
      </c>
      <c r="E252" s="4" t="s">
        <v>196</v>
      </c>
      <c r="F252" s="1" t="s">
        <v>38</v>
      </c>
      <c r="G252" s="1" t="s">
        <v>12</v>
      </c>
      <c r="H252" s="1" t="s">
        <v>13</v>
      </c>
      <c r="I252" s="2">
        <v>430</v>
      </c>
      <c r="J252" s="2">
        <v>4000</v>
      </c>
      <c r="K252" s="2">
        <v>4000</v>
      </c>
      <c r="L252" s="2">
        <v>4000</v>
      </c>
      <c r="M252" s="1" t="s">
        <v>101</v>
      </c>
      <c r="N252" s="1" t="s">
        <v>163</v>
      </c>
      <c r="O252">
        <f>+VLOOKUP(Precio_diario_hortalizas[[#This Row],[Unidad de comercialización]],Codigos_kg[],2,0)</f>
        <v>20</v>
      </c>
      <c r="P252">
        <f>+Precio_diario_hortalizas[[#This Row],[Precio promedio ponderado]]/Precio_diario_hortalizas[[#This Row],[Kg o Unidades]]</f>
        <v>200</v>
      </c>
    </row>
    <row r="253" spans="1:16" hidden="1" x14ac:dyDescent="0.35">
      <c r="A253" s="1" t="s">
        <v>142</v>
      </c>
      <c r="B253" s="1" t="str">
        <f>+VLOOKUP(A253,Codigos_mercados_mayoristas[],2,0)</f>
        <v>Metropolitana</v>
      </c>
      <c r="C253" s="1">
        <f>+VLOOKUP(A253,Codigos_mercados_mayoristas[],3,0)</f>
        <v>13</v>
      </c>
      <c r="D253" s="4">
        <v>44131</v>
      </c>
      <c r="E253" s="4" t="s">
        <v>196</v>
      </c>
      <c r="F253" s="1" t="s">
        <v>38</v>
      </c>
      <c r="G253" s="1" t="s">
        <v>12</v>
      </c>
      <c r="H253" s="1" t="s">
        <v>13</v>
      </c>
      <c r="I253" s="2">
        <v>310</v>
      </c>
      <c r="J253" s="2">
        <v>4000</v>
      </c>
      <c r="K253" s="2">
        <v>4000</v>
      </c>
      <c r="L253" s="2">
        <v>4000</v>
      </c>
      <c r="M253" s="1" t="s">
        <v>101</v>
      </c>
      <c r="N253" s="1" t="s">
        <v>118</v>
      </c>
      <c r="O253">
        <f>+VLOOKUP(Precio_diario_hortalizas[[#This Row],[Unidad de comercialización]],Codigos_kg[],2,0)</f>
        <v>20</v>
      </c>
      <c r="P253">
        <f>+Precio_diario_hortalizas[[#This Row],[Precio promedio ponderado]]/Precio_diario_hortalizas[[#This Row],[Kg o Unidades]]</f>
        <v>200</v>
      </c>
    </row>
    <row r="254" spans="1:16" hidden="1" x14ac:dyDescent="0.35">
      <c r="A254" s="1" t="s">
        <v>142</v>
      </c>
      <c r="B254" s="1" t="str">
        <f>+VLOOKUP(A254,Codigos_mercados_mayoristas[],2,0)</f>
        <v>Metropolitana</v>
      </c>
      <c r="C254" s="1">
        <f>+VLOOKUP(A254,Codigos_mercados_mayoristas[],3,0)</f>
        <v>13</v>
      </c>
      <c r="D254" s="4">
        <v>44131</v>
      </c>
      <c r="E254" s="4" t="s">
        <v>196</v>
      </c>
      <c r="F254" s="1" t="s">
        <v>38</v>
      </c>
      <c r="G254" s="1" t="s">
        <v>12</v>
      </c>
      <c r="H254" s="1" t="s">
        <v>13</v>
      </c>
      <c r="I254" s="2">
        <v>290</v>
      </c>
      <c r="J254" s="2">
        <v>4000</v>
      </c>
      <c r="K254" s="2">
        <v>4000</v>
      </c>
      <c r="L254" s="2">
        <v>4000</v>
      </c>
      <c r="M254" s="1" t="s">
        <v>101</v>
      </c>
      <c r="N254" s="1" t="s">
        <v>130</v>
      </c>
      <c r="O254">
        <f>+VLOOKUP(Precio_diario_hortalizas[[#This Row],[Unidad de comercialización]],Codigos_kg[],2,0)</f>
        <v>20</v>
      </c>
      <c r="P254">
        <f>+Precio_diario_hortalizas[[#This Row],[Precio promedio ponderado]]/Precio_diario_hortalizas[[#This Row],[Kg o Unidades]]</f>
        <v>200</v>
      </c>
    </row>
    <row r="255" spans="1:16" hidden="1" x14ac:dyDescent="0.35">
      <c r="A255" s="1" t="s">
        <v>142</v>
      </c>
      <c r="B255" s="1" t="str">
        <f>+VLOOKUP(A255,Codigos_mercados_mayoristas[],2,0)</f>
        <v>Metropolitana</v>
      </c>
      <c r="C255" s="1">
        <f>+VLOOKUP(A255,Codigos_mercados_mayoristas[],3,0)</f>
        <v>13</v>
      </c>
      <c r="D255" s="4">
        <v>44131</v>
      </c>
      <c r="E255" s="4" t="s">
        <v>196</v>
      </c>
      <c r="F255" s="1" t="s">
        <v>102</v>
      </c>
      <c r="G255" s="1" t="s">
        <v>164</v>
      </c>
      <c r="H255" s="1" t="s">
        <v>96</v>
      </c>
      <c r="I255" s="2">
        <v>3300</v>
      </c>
      <c r="J255" s="2">
        <v>1550</v>
      </c>
      <c r="K255" s="2">
        <v>1600</v>
      </c>
      <c r="L255" s="2">
        <v>1578.788</v>
      </c>
      <c r="M255" s="1" t="s">
        <v>33</v>
      </c>
      <c r="N255" s="1" t="s">
        <v>34</v>
      </c>
      <c r="O255">
        <f>+VLOOKUP(Precio_diario_hortalizas[[#This Row],[Unidad de comercialización]],Codigos_kg[],2,0)</f>
        <v>1</v>
      </c>
      <c r="P255">
        <f>+Precio_diario_hortalizas[[#This Row],[Precio promedio ponderado]]/Precio_diario_hortalizas[[#This Row],[Kg o Unidades]]</f>
        <v>1578.788</v>
      </c>
    </row>
    <row r="256" spans="1:16" hidden="1" x14ac:dyDescent="0.35">
      <c r="A256" s="1" t="s">
        <v>142</v>
      </c>
      <c r="B256" s="1" t="str">
        <f>+VLOOKUP(A256,Codigos_mercados_mayoristas[],2,0)</f>
        <v>Metropolitana</v>
      </c>
      <c r="C256" s="1">
        <f>+VLOOKUP(A256,Codigos_mercados_mayoristas[],3,0)</f>
        <v>13</v>
      </c>
      <c r="D256" s="4">
        <v>44131</v>
      </c>
      <c r="E256" s="4" t="s">
        <v>196</v>
      </c>
      <c r="F256" s="1" t="s">
        <v>102</v>
      </c>
      <c r="G256" s="1" t="s">
        <v>164</v>
      </c>
      <c r="H256" s="1" t="s">
        <v>137</v>
      </c>
      <c r="I256" s="2">
        <v>2200</v>
      </c>
      <c r="J256" s="2">
        <v>1400</v>
      </c>
      <c r="K256" s="2">
        <v>1450</v>
      </c>
      <c r="L256" s="2">
        <v>1427.2729999999999</v>
      </c>
      <c r="M256" s="1" t="s">
        <v>33</v>
      </c>
      <c r="N256" s="1" t="s">
        <v>34</v>
      </c>
      <c r="O256">
        <f>+VLOOKUP(Precio_diario_hortalizas[[#This Row],[Unidad de comercialización]],Codigos_kg[],2,0)</f>
        <v>1</v>
      </c>
      <c r="P256">
        <f>+Precio_diario_hortalizas[[#This Row],[Precio promedio ponderado]]/Precio_diario_hortalizas[[#This Row],[Kg o Unidades]]</f>
        <v>1427.2729999999999</v>
      </c>
    </row>
    <row r="257" spans="1:16" hidden="1" x14ac:dyDescent="0.35">
      <c r="A257" s="1" t="s">
        <v>142</v>
      </c>
      <c r="B257" s="1" t="str">
        <f>+VLOOKUP(A257,Codigos_mercados_mayoristas[],2,0)</f>
        <v>Metropolitana</v>
      </c>
      <c r="C257" s="1">
        <f>+VLOOKUP(A257,Codigos_mercados_mayoristas[],3,0)</f>
        <v>13</v>
      </c>
      <c r="D257" s="4">
        <v>44131</v>
      </c>
      <c r="E257" s="4" t="s">
        <v>196</v>
      </c>
      <c r="F257" s="1" t="s">
        <v>102</v>
      </c>
      <c r="G257" s="1" t="s">
        <v>104</v>
      </c>
      <c r="H257" s="1" t="s">
        <v>76</v>
      </c>
      <c r="I257" s="2">
        <v>4800</v>
      </c>
      <c r="J257" s="2">
        <v>1000</v>
      </c>
      <c r="K257" s="2">
        <v>1050</v>
      </c>
      <c r="L257" s="2">
        <v>1026.0419999999999</v>
      </c>
      <c r="M257" s="1" t="s">
        <v>33</v>
      </c>
      <c r="N257" s="1" t="s">
        <v>123</v>
      </c>
      <c r="O257">
        <f>+VLOOKUP(Precio_diario_hortalizas[[#This Row],[Unidad de comercialización]],Codigos_kg[],2,0)</f>
        <v>1</v>
      </c>
      <c r="P257">
        <f>+Precio_diario_hortalizas[[#This Row],[Precio promedio ponderado]]/Precio_diario_hortalizas[[#This Row],[Kg o Unidades]]</f>
        <v>1026.0419999999999</v>
      </c>
    </row>
    <row r="258" spans="1:16" hidden="1" x14ac:dyDescent="0.35">
      <c r="A258" s="1" t="s">
        <v>142</v>
      </c>
      <c r="B258" s="1" t="str">
        <f>+VLOOKUP(A258,Codigos_mercados_mayoristas[],2,0)</f>
        <v>Metropolitana</v>
      </c>
      <c r="C258" s="1">
        <f>+VLOOKUP(A258,Codigos_mercados_mayoristas[],3,0)</f>
        <v>13</v>
      </c>
      <c r="D258" s="4">
        <v>44131</v>
      </c>
      <c r="E258" s="4" t="s">
        <v>196</v>
      </c>
      <c r="F258" s="1" t="s">
        <v>102</v>
      </c>
      <c r="G258" s="1" t="s">
        <v>104</v>
      </c>
      <c r="H258" s="1" t="s">
        <v>148</v>
      </c>
      <c r="I258" s="2">
        <v>3500</v>
      </c>
      <c r="J258" s="2">
        <v>850</v>
      </c>
      <c r="K258" s="2">
        <v>900</v>
      </c>
      <c r="L258" s="2">
        <v>877.14300000000003</v>
      </c>
      <c r="M258" s="1" t="s">
        <v>33</v>
      </c>
      <c r="N258" s="1" t="s">
        <v>123</v>
      </c>
      <c r="O258">
        <f>+VLOOKUP(Precio_diario_hortalizas[[#This Row],[Unidad de comercialización]],Codigos_kg[],2,0)</f>
        <v>1</v>
      </c>
      <c r="P258">
        <f>+Precio_diario_hortalizas[[#This Row],[Precio promedio ponderado]]/Precio_diario_hortalizas[[#This Row],[Kg o Unidades]]</f>
        <v>877.14300000000003</v>
      </c>
    </row>
    <row r="259" spans="1:16" hidden="1" x14ac:dyDescent="0.35">
      <c r="A259" s="1" t="s">
        <v>142</v>
      </c>
      <c r="B259" s="1" t="str">
        <f>+VLOOKUP(A259,Codigos_mercados_mayoristas[],2,0)</f>
        <v>Metropolitana</v>
      </c>
      <c r="C259" s="1">
        <f>+VLOOKUP(A259,Codigos_mercados_mayoristas[],3,0)</f>
        <v>13</v>
      </c>
      <c r="D259" s="4">
        <v>44131</v>
      </c>
      <c r="E259" s="4" t="s">
        <v>196</v>
      </c>
      <c r="F259" s="1" t="s">
        <v>102</v>
      </c>
      <c r="G259" s="1" t="s">
        <v>104</v>
      </c>
      <c r="H259" s="1" t="s">
        <v>149</v>
      </c>
      <c r="I259" s="2">
        <v>2700</v>
      </c>
      <c r="J259" s="2">
        <v>700</v>
      </c>
      <c r="K259" s="2">
        <v>750</v>
      </c>
      <c r="L259" s="2">
        <v>727.77800000000002</v>
      </c>
      <c r="M259" s="1" t="s">
        <v>33</v>
      </c>
      <c r="N259" s="1" t="s">
        <v>123</v>
      </c>
      <c r="O259">
        <f>+VLOOKUP(Precio_diario_hortalizas[[#This Row],[Unidad de comercialización]],Codigos_kg[],2,0)</f>
        <v>1</v>
      </c>
      <c r="P259">
        <f>+Precio_diario_hortalizas[[#This Row],[Precio promedio ponderado]]/Precio_diario_hortalizas[[#This Row],[Kg o Unidades]]</f>
        <v>727.77800000000002</v>
      </c>
    </row>
    <row r="260" spans="1:16" hidden="1" x14ac:dyDescent="0.35">
      <c r="A260" s="1" t="s">
        <v>142</v>
      </c>
      <c r="B260" s="1" t="str">
        <f>+VLOOKUP(A260,Codigos_mercados_mayoristas[],2,0)</f>
        <v>Metropolitana</v>
      </c>
      <c r="C260" s="1">
        <f>+VLOOKUP(A260,Codigos_mercados_mayoristas[],3,0)</f>
        <v>13</v>
      </c>
      <c r="D260" s="4">
        <v>44131</v>
      </c>
      <c r="E260" s="4" t="s">
        <v>196</v>
      </c>
      <c r="F260" s="1" t="s">
        <v>106</v>
      </c>
      <c r="G260" s="1" t="s">
        <v>12</v>
      </c>
      <c r="H260" s="1" t="s">
        <v>19</v>
      </c>
      <c r="I260" s="2">
        <v>490</v>
      </c>
      <c r="J260" s="2">
        <v>5500</v>
      </c>
      <c r="K260" s="2">
        <v>6000</v>
      </c>
      <c r="L260" s="2">
        <v>5826.5309999999999</v>
      </c>
      <c r="M260" s="1" t="s">
        <v>165</v>
      </c>
      <c r="N260" s="1" t="s">
        <v>133</v>
      </c>
      <c r="O260">
        <f>+VLOOKUP(Precio_diario_hortalizas[[#This Row],[Unidad de comercialización]],Codigos_kg[],2,0)</f>
        <v>50</v>
      </c>
      <c r="P260">
        <f>+Precio_diario_hortalizas[[#This Row],[Precio promedio ponderado]]/Precio_diario_hortalizas[[#This Row],[Kg o Unidades]]</f>
        <v>116.53062</v>
      </c>
    </row>
    <row r="261" spans="1:16" hidden="1" x14ac:dyDescent="0.35">
      <c r="A261" s="1" t="s">
        <v>142</v>
      </c>
      <c r="B261" s="1" t="str">
        <f>+VLOOKUP(A261,Codigos_mercados_mayoristas[],2,0)</f>
        <v>Metropolitana</v>
      </c>
      <c r="C261" s="1">
        <f>+VLOOKUP(A261,Codigos_mercados_mayoristas[],3,0)</f>
        <v>13</v>
      </c>
      <c r="D261" s="4">
        <v>44131</v>
      </c>
      <c r="E261" s="4" t="s">
        <v>196</v>
      </c>
      <c r="F261" s="1" t="s">
        <v>106</v>
      </c>
      <c r="G261" s="1" t="s">
        <v>12</v>
      </c>
      <c r="H261" s="1" t="s">
        <v>19</v>
      </c>
      <c r="I261" s="2">
        <v>250</v>
      </c>
      <c r="J261" s="2">
        <v>5000</v>
      </c>
      <c r="K261" s="2">
        <v>5000</v>
      </c>
      <c r="L261" s="2">
        <v>5000</v>
      </c>
      <c r="M261" s="1" t="s">
        <v>165</v>
      </c>
      <c r="N261" s="1" t="s">
        <v>123</v>
      </c>
      <c r="O261">
        <f>+VLOOKUP(Precio_diario_hortalizas[[#This Row],[Unidad de comercialización]],Codigos_kg[],2,0)</f>
        <v>50</v>
      </c>
      <c r="P261">
        <f>+Precio_diario_hortalizas[[#This Row],[Precio promedio ponderado]]/Precio_diario_hortalizas[[#This Row],[Kg o Unidades]]</f>
        <v>100</v>
      </c>
    </row>
    <row r="262" spans="1:16" hidden="1" x14ac:dyDescent="0.35">
      <c r="A262" s="1" t="s">
        <v>166</v>
      </c>
      <c r="B262" s="1" t="str">
        <f>+VLOOKUP(A262,Codigos_mercados_mayoristas[],2,0)</f>
        <v>Ñuble</v>
      </c>
      <c r="C262" s="1">
        <f>+VLOOKUP(A262,Codigos_mercados_mayoristas[],3,0)</f>
        <v>16</v>
      </c>
      <c r="D262" s="4">
        <v>44131</v>
      </c>
      <c r="E262" s="4" t="s">
        <v>196</v>
      </c>
      <c r="F262" s="1" t="s">
        <v>61</v>
      </c>
      <c r="G262" s="1" t="s">
        <v>12</v>
      </c>
      <c r="H262" s="1" t="s">
        <v>19</v>
      </c>
      <c r="I262" s="2">
        <v>100</v>
      </c>
      <c r="J262" s="2">
        <v>300</v>
      </c>
      <c r="K262" s="2">
        <v>350</v>
      </c>
      <c r="L262" s="2">
        <v>325</v>
      </c>
      <c r="M262" s="1" t="s">
        <v>167</v>
      </c>
      <c r="N262" s="1" t="s">
        <v>168</v>
      </c>
      <c r="O262">
        <f>+VLOOKUP(Precio_diario_hortalizas[[#This Row],[Unidad de comercialización]],Codigos_kg[],2,0)</f>
        <v>1</v>
      </c>
      <c r="P262">
        <f>+Precio_diario_hortalizas[[#This Row],[Precio promedio ponderado]]/Precio_diario_hortalizas[[#This Row],[Kg o Unidades]]</f>
        <v>325</v>
      </c>
    </row>
    <row r="263" spans="1:16" hidden="1" x14ac:dyDescent="0.35">
      <c r="A263" s="1" t="s">
        <v>166</v>
      </c>
      <c r="B263" s="1" t="str">
        <f>+VLOOKUP(A263,Codigos_mercados_mayoristas[],2,0)</f>
        <v>Ñuble</v>
      </c>
      <c r="C263" s="1">
        <f>+VLOOKUP(A263,Codigos_mercados_mayoristas[],3,0)</f>
        <v>16</v>
      </c>
      <c r="D263" s="4">
        <v>44131</v>
      </c>
      <c r="E263" s="4" t="s">
        <v>196</v>
      </c>
      <c r="F263" s="1" t="s">
        <v>115</v>
      </c>
      <c r="G263" s="1" t="s">
        <v>116</v>
      </c>
      <c r="H263" s="1" t="s">
        <v>19</v>
      </c>
      <c r="I263" s="2">
        <v>30</v>
      </c>
      <c r="J263" s="2">
        <v>19000</v>
      </c>
      <c r="K263" s="2">
        <v>20000</v>
      </c>
      <c r="L263" s="2">
        <v>19500</v>
      </c>
      <c r="M263" s="1" t="s">
        <v>39</v>
      </c>
      <c r="N263" s="1" t="s">
        <v>109</v>
      </c>
      <c r="O263">
        <f>+VLOOKUP(Precio_diario_hortalizas[[#This Row],[Unidad de comercialización]],Codigos_kg[],2,0)</f>
        <v>25</v>
      </c>
      <c r="P263">
        <f>+Precio_diario_hortalizas[[#This Row],[Precio promedio ponderado]]/Precio_diario_hortalizas[[#This Row],[Kg o Unidades]]</f>
        <v>780</v>
      </c>
    </row>
    <row r="264" spans="1:16" hidden="1" x14ac:dyDescent="0.35">
      <c r="A264" s="1" t="s">
        <v>166</v>
      </c>
      <c r="B264" s="1" t="str">
        <f>+VLOOKUP(A264,Codigos_mercados_mayoristas[],2,0)</f>
        <v>Ñuble</v>
      </c>
      <c r="C264" s="1">
        <f>+VLOOKUP(A264,Codigos_mercados_mayoristas[],3,0)</f>
        <v>16</v>
      </c>
      <c r="D264" s="4">
        <v>44131</v>
      </c>
      <c r="E264" s="4" t="s">
        <v>196</v>
      </c>
      <c r="F264" s="1" t="s">
        <v>73</v>
      </c>
      <c r="G264" s="1" t="s">
        <v>12</v>
      </c>
      <c r="H264" s="1" t="s">
        <v>19</v>
      </c>
      <c r="I264" s="2">
        <v>120</v>
      </c>
      <c r="J264" s="2">
        <v>600</v>
      </c>
      <c r="K264" s="2">
        <v>650</v>
      </c>
      <c r="L264" s="2">
        <v>625</v>
      </c>
      <c r="M264" s="1" t="s">
        <v>135</v>
      </c>
      <c r="N264" s="1" t="s">
        <v>168</v>
      </c>
      <c r="O264">
        <f>+VLOOKUP(Precio_diario_hortalizas[[#This Row],[Unidad de comercialización]],Codigos_kg[],2,0)</f>
        <v>5</v>
      </c>
      <c r="P264">
        <f>+Precio_diario_hortalizas[[#This Row],[Precio promedio ponderado]]/Precio_diario_hortalizas[[#This Row],[Kg o Unidades]]</f>
        <v>125</v>
      </c>
    </row>
    <row r="265" spans="1:16" hidden="1" x14ac:dyDescent="0.35">
      <c r="A265" s="1" t="s">
        <v>166</v>
      </c>
      <c r="B265" s="1" t="str">
        <f>+VLOOKUP(A265,Codigos_mercados_mayoristas[],2,0)</f>
        <v>Ñuble</v>
      </c>
      <c r="C265" s="1">
        <f>+VLOOKUP(A265,Codigos_mercados_mayoristas[],3,0)</f>
        <v>16</v>
      </c>
      <c r="D265" s="4">
        <v>44131</v>
      </c>
      <c r="E265" s="4" t="s">
        <v>196</v>
      </c>
      <c r="F265" s="1" t="s">
        <v>73</v>
      </c>
      <c r="G265" s="1" t="s">
        <v>12</v>
      </c>
      <c r="H265" s="1" t="s">
        <v>13</v>
      </c>
      <c r="I265" s="2">
        <v>120</v>
      </c>
      <c r="J265" s="2">
        <v>500</v>
      </c>
      <c r="K265" s="2">
        <v>550</v>
      </c>
      <c r="L265" s="2">
        <v>525</v>
      </c>
      <c r="M265" s="1" t="s">
        <v>135</v>
      </c>
      <c r="N265" s="1" t="s">
        <v>168</v>
      </c>
      <c r="O265">
        <f>+VLOOKUP(Precio_diario_hortalizas[[#This Row],[Unidad de comercialización]],Codigos_kg[],2,0)</f>
        <v>5</v>
      </c>
      <c r="P265">
        <f>+Precio_diario_hortalizas[[#This Row],[Precio promedio ponderado]]/Precio_diario_hortalizas[[#This Row],[Kg o Unidades]]</f>
        <v>105</v>
      </c>
    </row>
    <row r="266" spans="1:16" hidden="1" x14ac:dyDescent="0.35">
      <c r="A266" s="1" t="s">
        <v>166</v>
      </c>
      <c r="B266" s="1" t="str">
        <f>+VLOOKUP(A266,Codigos_mercados_mayoristas[],2,0)</f>
        <v>Ñuble</v>
      </c>
      <c r="C266" s="1">
        <f>+VLOOKUP(A266,Codigos_mercados_mayoristas[],3,0)</f>
        <v>16</v>
      </c>
      <c r="D266" s="4">
        <v>44131</v>
      </c>
      <c r="E266" s="4" t="s">
        <v>196</v>
      </c>
      <c r="F266" s="1" t="s">
        <v>11</v>
      </c>
      <c r="G266" s="1" t="s">
        <v>12</v>
      </c>
      <c r="H266" s="1" t="s">
        <v>19</v>
      </c>
      <c r="I266" s="2">
        <v>300</v>
      </c>
      <c r="J266" s="2">
        <v>600</v>
      </c>
      <c r="K266" s="2">
        <v>650</v>
      </c>
      <c r="L266" s="2">
        <v>625</v>
      </c>
      <c r="M266" s="1" t="s">
        <v>14</v>
      </c>
      <c r="N266" s="1" t="s">
        <v>109</v>
      </c>
      <c r="O266">
        <f>+VLOOKUP(Precio_diario_hortalizas[[#This Row],[Unidad de comercialización]],Codigos_kg[],2,0)</f>
        <v>1</v>
      </c>
      <c r="P266">
        <f>+Precio_diario_hortalizas[[#This Row],[Precio promedio ponderado]]/Precio_diario_hortalizas[[#This Row],[Kg o Unidades]]</f>
        <v>625</v>
      </c>
    </row>
    <row r="267" spans="1:16" ht="29" hidden="1" x14ac:dyDescent="0.35">
      <c r="A267" s="1" t="s">
        <v>166</v>
      </c>
      <c r="B267" s="1" t="str">
        <f>+VLOOKUP(A267,Codigos_mercados_mayoristas[],2,0)</f>
        <v>Ñuble</v>
      </c>
      <c r="C267" s="1">
        <f>+VLOOKUP(A267,Codigos_mercados_mayoristas[],3,0)</f>
        <v>16</v>
      </c>
      <c r="D267" s="4">
        <v>44131</v>
      </c>
      <c r="E267" s="4" t="s">
        <v>196</v>
      </c>
      <c r="F267" s="1" t="s">
        <v>75</v>
      </c>
      <c r="G267" s="1" t="s">
        <v>12</v>
      </c>
      <c r="H267" s="1" t="s">
        <v>96</v>
      </c>
      <c r="I267" s="2">
        <v>16000</v>
      </c>
      <c r="J267" s="2">
        <v>1900</v>
      </c>
      <c r="K267" s="2">
        <v>2000</v>
      </c>
      <c r="L267" s="2">
        <v>1950</v>
      </c>
      <c r="M267" s="1" t="s">
        <v>136</v>
      </c>
      <c r="N267" s="1" t="s">
        <v>109</v>
      </c>
      <c r="O267">
        <f>+VLOOKUP(Precio_diario_hortalizas[[#This Row],[Unidad de comercialización]],Codigos_kg[],2,0)</f>
        <v>10</v>
      </c>
      <c r="P267">
        <f>+Precio_diario_hortalizas[[#This Row],[Precio promedio ponderado]]/Precio_diario_hortalizas[[#This Row],[Kg o Unidades]]</f>
        <v>195</v>
      </c>
    </row>
    <row r="268" spans="1:16" ht="29" hidden="1" x14ac:dyDescent="0.35">
      <c r="A268" s="1" t="s">
        <v>166</v>
      </c>
      <c r="B268" s="1" t="str">
        <f>+VLOOKUP(A268,Codigos_mercados_mayoristas[],2,0)</f>
        <v>Ñuble</v>
      </c>
      <c r="C268" s="1">
        <f>+VLOOKUP(A268,Codigos_mercados_mayoristas[],3,0)</f>
        <v>16</v>
      </c>
      <c r="D268" s="4">
        <v>44131</v>
      </c>
      <c r="E268" s="4" t="s">
        <v>196</v>
      </c>
      <c r="F268" s="1" t="s">
        <v>75</v>
      </c>
      <c r="G268" s="1" t="s">
        <v>12</v>
      </c>
      <c r="H268" s="1" t="s">
        <v>137</v>
      </c>
      <c r="I268" s="2">
        <v>6000</v>
      </c>
      <c r="J268" s="2">
        <v>1600</v>
      </c>
      <c r="K268" s="2">
        <v>1700</v>
      </c>
      <c r="L268" s="2">
        <v>1650</v>
      </c>
      <c r="M268" s="1" t="s">
        <v>136</v>
      </c>
      <c r="N268" s="1" t="s">
        <v>109</v>
      </c>
      <c r="O268">
        <f>+VLOOKUP(Precio_diario_hortalizas[[#This Row],[Unidad de comercialización]],Codigos_kg[],2,0)</f>
        <v>10</v>
      </c>
      <c r="P268">
        <f>+Precio_diario_hortalizas[[#This Row],[Precio promedio ponderado]]/Precio_diario_hortalizas[[#This Row],[Kg o Unidades]]</f>
        <v>165</v>
      </c>
    </row>
    <row r="269" spans="1:16" hidden="1" x14ac:dyDescent="0.35">
      <c r="A269" s="1" t="s">
        <v>166</v>
      </c>
      <c r="B269" s="1" t="str">
        <f>+VLOOKUP(A269,Codigos_mercados_mayoristas[],2,0)</f>
        <v>Ñuble</v>
      </c>
      <c r="C269" s="1">
        <f>+VLOOKUP(A269,Codigos_mercados_mayoristas[],3,0)</f>
        <v>16</v>
      </c>
      <c r="D269" s="4">
        <v>44131</v>
      </c>
      <c r="E269" s="4" t="s">
        <v>196</v>
      </c>
      <c r="F269" s="1" t="s">
        <v>84</v>
      </c>
      <c r="G269" s="1" t="s">
        <v>12</v>
      </c>
      <c r="H269" s="1" t="s">
        <v>19</v>
      </c>
      <c r="I269" s="2">
        <v>160</v>
      </c>
      <c r="J269" s="2">
        <v>700</v>
      </c>
      <c r="K269" s="2">
        <v>750</v>
      </c>
      <c r="L269" s="2">
        <v>725</v>
      </c>
      <c r="M269" s="1" t="s">
        <v>14</v>
      </c>
      <c r="N269" s="1" t="s">
        <v>168</v>
      </c>
      <c r="O269">
        <f>+VLOOKUP(Precio_diario_hortalizas[[#This Row],[Unidad de comercialización]],Codigos_kg[],2,0)</f>
        <v>1</v>
      </c>
      <c r="P269">
        <f>+Precio_diario_hortalizas[[#This Row],[Precio promedio ponderado]]/Precio_diario_hortalizas[[#This Row],[Kg o Unidades]]</f>
        <v>725</v>
      </c>
    </row>
    <row r="270" spans="1:16" hidden="1" x14ac:dyDescent="0.35">
      <c r="A270" s="1" t="s">
        <v>166</v>
      </c>
      <c r="B270" s="1" t="str">
        <f>+VLOOKUP(A270,Codigos_mercados_mayoristas[],2,0)</f>
        <v>Ñuble</v>
      </c>
      <c r="C270" s="1">
        <f>+VLOOKUP(A270,Codigos_mercados_mayoristas[],3,0)</f>
        <v>16</v>
      </c>
      <c r="D270" s="4">
        <v>44131</v>
      </c>
      <c r="E270" s="4" t="s">
        <v>196</v>
      </c>
      <c r="F270" s="1" t="s">
        <v>85</v>
      </c>
      <c r="G270" s="1" t="s">
        <v>86</v>
      </c>
      <c r="H270" s="1" t="s">
        <v>19</v>
      </c>
      <c r="I270" s="2">
        <v>300</v>
      </c>
      <c r="J270" s="2">
        <v>900</v>
      </c>
      <c r="K270" s="2">
        <v>1000</v>
      </c>
      <c r="L270" s="2">
        <v>950</v>
      </c>
      <c r="M270" s="1" t="s">
        <v>31</v>
      </c>
      <c r="N270" s="1" t="s">
        <v>168</v>
      </c>
      <c r="O270">
        <f>+VLOOKUP(Precio_diario_hortalizas[[#This Row],[Unidad de comercialización]],Codigos_kg[],2,0)</f>
        <v>1</v>
      </c>
      <c r="P270">
        <f>+Precio_diario_hortalizas[[#This Row],[Precio promedio ponderado]]/Precio_diario_hortalizas[[#This Row],[Kg o Unidades]]</f>
        <v>950</v>
      </c>
    </row>
    <row r="271" spans="1:16" hidden="1" x14ac:dyDescent="0.35">
      <c r="A271" s="1" t="s">
        <v>166</v>
      </c>
      <c r="B271" s="1" t="str">
        <f>+VLOOKUP(A271,Codigos_mercados_mayoristas[],2,0)</f>
        <v>Ñuble</v>
      </c>
      <c r="C271" s="1">
        <f>+VLOOKUP(A271,Codigos_mercados_mayoristas[],3,0)</f>
        <v>16</v>
      </c>
      <c r="D271" s="4">
        <v>44131</v>
      </c>
      <c r="E271" s="4" t="s">
        <v>196</v>
      </c>
      <c r="F271" s="1" t="s">
        <v>23</v>
      </c>
      <c r="G271" s="1" t="s">
        <v>87</v>
      </c>
      <c r="H271" s="1" t="s">
        <v>19</v>
      </c>
      <c r="I271" s="2">
        <v>160</v>
      </c>
      <c r="J271" s="2">
        <v>4000</v>
      </c>
      <c r="K271" s="2">
        <v>4500</v>
      </c>
      <c r="L271" s="2">
        <v>4250</v>
      </c>
      <c r="M271" s="1" t="s">
        <v>25</v>
      </c>
      <c r="N271" s="1" t="s">
        <v>168</v>
      </c>
      <c r="O271">
        <f>+VLOOKUP(Precio_diario_hortalizas[[#This Row],[Unidad de comercialización]],Codigos_kg[],2,0)</f>
        <v>12</v>
      </c>
      <c r="P271">
        <f>+Precio_diario_hortalizas[[#This Row],[Precio promedio ponderado]]/Precio_diario_hortalizas[[#This Row],[Kg o Unidades]]</f>
        <v>354.16666666666669</v>
      </c>
    </row>
    <row r="272" spans="1:16" hidden="1" x14ac:dyDescent="0.35">
      <c r="A272" s="1" t="s">
        <v>166</v>
      </c>
      <c r="B272" s="1" t="str">
        <f>+VLOOKUP(A272,Codigos_mercados_mayoristas[],2,0)</f>
        <v>Ñuble</v>
      </c>
      <c r="C272" s="1">
        <f>+VLOOKUP(A272,Codigos_mercados_mayoristas[],3,0)</f>
        <v>16</v>
      </c>
      <c r="D272" s="4">
        <v>44131</v>
      </c>
      <c r="E272" s="4" t="s">
        <v>196</v>
      </c>
      <c r="F272" s="1" t="s">
        <v>23</v>
      </c>
      <c r="G272" s="1" t="s">
        <v>24</v>
      </c>
      <c r="H272" s="1" t="s">
        <v>19</v>
      </c>
      <c r="I272" s="2">
        <v>160</v>
      </c>
      <c r="J272" s="2">
        <v>4500</v>
      </c>
      <c r="K272" s="2">
        <v>5000</v>
      </c>
      <c r="L272" s="2">
        <v>4750</v>
      </c>
      <c r="M272" s="1" t="s">
        <v>89</v>
      </c>
      <c r="N272" s="1" t="s">
        <v>109</v>
      </c>
      <c r="O272">
        <f>+VLOOKUP(Precio_diario_hortalizas[[#This Row],[Unidad de comercialización]],Codigos_kg[],2,0)</f>
        <v>15</v>
      </c>
      <c r="P272">
        <f>+Precio_diario_hortalizas[[#This Row],[Precio promedio ponderado]]/Precio_diario_hortalizas[[#This Row],[Kg o Unidades]]</f>
        <v>316.66666666666669</v>
      </c>
    </row>
    <row r="273" spans="1:16" hidden="1" x14ac:dyDescent="0.35">
      <c r="A273" s="1" t="s">
        <v>166</v>
      </c>
      <c r="B273" s="1" t="str">
        <f>+VLOOKUP(A273,Codigos_mercados_mayoristas[],2,0)</f>
        <v>Ñuble</v>
      </c>
      <c r="C273" s="1">
        <f>+VLOOKUP(A273,Codigos_mercados_mayoristas[],3,0)</f>
        <v>16</v>
      </c>
      <c r="D273" s="4">
        <v>44131</v>
      </c>
      <c r="E273" s="4" t="s">
        <v>196</v>
      </c>
      <c r="F273" s="1" t="s">
        <v>23</v>
      </c>
      <c r="G273" s="1" t="s">
        <v>47</v>
      </c>
      <c r="H273" s="1" t="s">
        <v>19</v>
      </c>
      <c r="I273" s="2">
        <v>120</v>
      </c>
      <c r="J273" s="2">
        <v>4000</v>
      </c>
      <c r="K273" s="2">
        <v>4500</v>
      </c>
      <c r="L273" s="2">
        <v>4250</v>
      </c>
      <c r="M273" s="1" t="s">
        <v>26</v>
      </c>
      <c r="N273" s="1" t="s">
        <v>168</v>
      </c>
      <c r="O273">
        <f>+VLOOKUP(Precio_diario_hortalizas[[#This Row],[Unidad de comercialización]],Codigos_kg[],2,0)</f>
        <v>18</v>
      </c>
      <c r="P273">
        <f>+Precio_diario_hortalizas[[#This Row],[Precio promedio ponderado]]/Precio_diario_hortalizas[[#This Row],[Kg o Unidades]]</f>
        <v>236.11111111111111</v>
      </c>
    </row>
    <row r="274" spans="1:16" hidden="1" x14ac:dyDescent="0.35">
      <c r="A274" s="1" t="s">
        <v>166</v>
      </c>
      <c r="B274" s="1" t="str">
        <f>+VLOOKUP(A274,Codigos_mercados_mayoristas[],2,0)</f>
        <v>Ñuble</v>
      </c>
      <c r="C274" s="1">
        <f>+VLOOKUP(A274,Codigos_mercados_mayoristas[],3,0)</f>
        <v>16</v>
      </c>
      <c r="D274" s="4">
        <v>44131</v>
      </c>
      <c r="E274" s="4" t="s">
        <v>196</v>
      </c>
      <c r="F274" s="1" t="s">
        <v>94</v>
      </c>
      <c r="G274" s="1" t="s">
        <v>169</v>
      </c>
      <c r="H274" s="1" t="s">
        <v>76</v>
      </c>
      <c r="I274" s="2">
        <v>160</v>
      </c>
      <c r="J274" s="2">
        <v>4500</v>
      </c>
      <c r="K274" s="2">
        <v>5000</v>
      </c>
      <c r="L274" s="2">
        <v>4750</v>
      </c>
      <c r="M274" s="1" t="s">
        <v>39</v>
      </c>
      <c r="N274" s="1" t="s">
        <v>168</v>
      </c>
      <c r="O274">
        <f>+VLOOKUP(Precio_diario_hortalizas[[#This Row],[Unidad de comercialización]],Codigos_kg[],2,0)</f>
        <v>25</v>
      </c>
      <c r="P274">
        <f>+Precio_diario_hortalizas[[#This Row],[Precio promedio ponderado]]/Precio_diario_hortalizas[[#This Row],[Kg o Unidades]]</f>
        <v>190</v>
      </c>
    </row>
    <row r="275" spans="1:16" hidden="1" x14ac:dyDescent="0.35">
      <c r="A275" s="1" t="s">
        <v>166</v>
      </c>
      <c r="B275" s="1" t="str">
        <f>+VLOOKUP(A275,Codigos_mercados_mayoristas[],2,0)</f>
        <v>Ñuble</v>
      </c>
      <c r="C275" s="1">
        <f>+VLOOKUP(A275,Codigos_mercados_mayoristas[],3,0)</f>
        <v>16</v>
      </c>
      <c r="D275" s="4">
        <v>44131</v>
      </c>
      <c r="E275" s="4" t="s">
        <v>196</v>
      </c>
      <c r="F275" s="1" t="s">
        <v>53</v>
      </c>
      <c r="G275" s="1" t="s">
        <v>12</v>
      </c>
      <c r="H275" s="1" t="s">
        <v>19</v>
      </c>
      <c r="I275" s="2">
        <v>120</v>
      </c>
      <c r="J275" s="2">
        <v>9000</v>
      </c>
      <c r="K275" s="2">
        <v>10000</v>
      </c>
      <c r="L275" s="2">
        <v>9500</v>
      </c>
      <c r="M275" s="1" t="s">
        <v>54</v>
      </c>
      <c r="N275" s="1" t="s">
        <v>109</v>
      </c>
      <c r="O275">
        <f>+VLOOKUP(Precio_diario_hortalizas[[#This Row],[Unidad de comercialización]],Codigos_kg[],2,0)</f>
        <v>60</v>
      </c>
      <c r="P275">
        <f>+Precio_diario_hortalizas[[#This Row],[Precio promedio ponderado]]/Precio_diario_hortalizas[[#This Row],[Kg o Unidades]]</f>
        <v>158.33333333333334</v>
      </c>
    </row>
    <row r="276" spans="1:16" hidden="1" x14ac:dyDescent="0.35">
      <c r="A276" s="1" t="s">
        <v>166</v>
      </c>
      <c r="B276" s="1" t="str">
        <f>+VLOOKUP(A276,Codigos_mercados_mayoristas[],2,0)</f>
        <v>Ñuble</v>
      </c>
      <c r="C276" s="1">
        <f>+VLOOKUP(A276,Codigos_mercados_mayoristas[],3,0)</f>
        <v>16</v>
      </c>
      <c r="D276" s="4">
        <v>44131</v>
      </c>
      <c r="E276" s="4" t="s">
        <v>196</v>
      </c>
      <c r="F276" s="1" t="s">
        <v>27</v>
      </c>
      <c r="G276" s="1" t="s">
        <v>28</v>
      </c>
      <c r="H276" s="1" t="s">
        <v>13</v>
      </c>
      <c r="I276" s="2">
        <v>30</v>
      </c>
      <c r="J276" s="2">
        <v>39000</v>
      </c>
      <c r="K276" s="2">
        <v>40000</v>
      </c>
      <c r="L276" s="2">
        <v>39500</v>
      </c>
      <c r="M276" s="1" t="s">
        <v>29</v>
      </c>
      <c r="N276" s="1" t="s">
        <v>15</v>
      </c>
      <c r="O276">
        <f>+VLOOKUP(Precio_diario_hortalizas[[#This Row],[Unidad de comercialización]],Codigos_kg[],2,0)</f>
        <v>15</v>
      </c>
      <c r="P276">
        <f>+Precio_diario_hortalizas[[#This Row],[Precio promedio ponderado]]/Precio_diario_hortalizas[[#This Row],[Kg o Unidades]]</f>
        <v>2633.3333333333335</v>
      </c>
    </row>
    <row r="277" spans="1:16" hidden="1" x14ac:dyDescent="0.35">
      <c r="A277" s="1" t="s">
        <v>166</v>
      </c>
      <c r="B277" s="1" t="str">
        <f>+VLOOKUP(A277,Codigos_mercados_mayoristas[],2,0)</f>
        <v>Ñuble</v>
      </c>
      <c r="C277" s="1">
        <f>+VLOOKUP(A277,Codigos_mercados_mayoristas[],3,0)</f>
        <v>16</v>
      </c>
      <c r="D277" s="4">
        <v>44131</v>
      </c>
      <c r="E277" s="4" t="s">
        <v>196</v>
      </c>
      <c r="F277" s="1" t="s">
        <v>27</v>
      </c>
      <c r="G277" s="1" t="s">
        <v>98</v>
      </c>
      <c r="H277" s="1" t="s">
        <v>19</v>
      </c>
      <c r="I277" s="2">
        <v>120</v>
      </c>
      <c r="J277" s="2">
        <v>25000</v>
      </c>
      <c r="K277" s="2">
        <v>26000</v>
      </c>
      <c r="L277" s="2">
        <v>25500</v>
      </c>
      <c r="M277" s="1" t="s">
        <v>29</v>
      </c>
      <c r="N277" s="1" t="s">
        <v>15</v>
      </c>
      <c r="O277">
        <f>+VLOOKUP(Precio_diario_hortalizas[[#This Row],[Unidad de comercialización]],Codigos_kg[],2,0)</f>
        <v>15</v>
      </c>
      <c r="P277">
        <f>+Precio_diario_hortalizas[[#This Row],[Precio promedio ponderado]]/Precio_diario_hortalizas[[#This Row],[Kg o Unidades]]</f>
        <v>1700</v>
      </c>
    </row>
    <row r="278" spans="1:16" hidden="1" x14ac:dyDescent="0.35">
      <c r="A278" s="1" t="s">
        <v>166</v>
      </c>
      <c r="B278" s="1" t="str">
        <f>+VLOOKUP(A278,Codigos_mercados_mayoristas[],2,0)</f>
        <v>Ñuble</v>
      </c>
      <c r="C278" s="1">
        <f>+VLOOKUP(A278,Codigos_mercados_mayoristas[],3,0)</f>
        <v>16</v>
      </c>
      <c r="D278" s="4">
        <v>44131</v>
      </c>
      <c r="E278" s="4" t="s">
        <v>196</v>
      </c>
      <c r="F278" s="1" t="s">
        <v>99</v>
      </c>
      <c r="G278" s="1" t="s">
        <v>100</v>
      </c>
      <c r="H278" s="1" t="s">
        <v>19</v>
      </c>
      <c r="I278" s="2">
        <v>120</v>
      </c>
      <c r="J278" s="2">
        <v>700</v>
      </c>
      <c r="K278" s="2">
        <v>750</v>
      </c>
      <c r="L278" s="2">
        <v>725</v>
      </c>
      <c r="M278" s="1" t="s">
        <v>14</v>
      </c>
      <c r="N278" s="1" t="s">
        <v>168</v>
      </c>
      <c r="O278">
        <f>+VLOOKUP(Precio_diario_hortalizas[[#This Row],[Unidad de comercialización]],Codigos_kg[],2,0)</f>
        <v>1</v>
      </c>
      <c r="P278">
        <f>+Precio_diario_hortalizas[[#This Row],[Precio promedio ponderado]]/Precio_diario_hortalizas[[#This Row],[Kg o Unidades]]</f>
        <v>725</v>
      </c>
    </row>
    <row r="279" spans="1:16" hidden="1" x14ac:dyDescent="0.35">
      <c r="A279" s="1" t="s">
        <v>166</v>
      </c>
      <c r="B279" s="1" t="str">
        <f>+VLOOKUP(A279,Codigos_mercados_mayoristas[],2,0)</f>
        <v>Ñuble</v>
      </c>
      <c r="C279" s="1">
        <f>+VLOOKUP(A279,Codigos_mercados_mayoristas[],3,0)</f>
        <v>16</v>
      </c>
      <c r="D279" s="4">
        <v>44131</v>
      </c>
      <c r="E279" s="4" t="s">
        <v>196</v>
      </c>
      <c r="F279" s="1" t="s">
        <v>35</v>
      </c>
      <c r="G279" s="1" t="s">
        <v>36</v>
      </c>
      <c r="H279" s="1" t="s">
        <v>19</v>
      </c>
      <c r="I279" s="2">
        <v>300</v>
      </c>
      <c r="J279" s="2">
        <v>9000</v>
      </c>
      <c r="K279" s="2">
        <v>10000</v>
      </c>
      <c r="L279" s="2">
        <v>9500</v>
      </c>
      <c r="M279" s="1" t="s">
        <v>37</v>
      </c>
      <c r="N279" s="1" t="s">
        <v>15</v>
      </c>
      <c r="O279">
        <f>+VLOOKUP(Precio_diario_hortalizas[[#This Row],[Unidad de comercialización]],Codigos_kg[],2,0)</f>
        <v>10</v>
      </c>
      <c r="P279">
        <f>+Precio_diario_hortalizas[[#This Row],[Precio promedio ponderado]]/Precio_diario_hortalizas[[#This Row],[Kg o Unidades]]</f>
        <v>950</v>
      </c>
    </row>
    <row r="280" spans="1:16" hidden="1" x14ac:dyDescent="0.35">
      <c r="A280" s="1" t="s">
        <v>166</v>
      </c>
      <c r="B280" s="1" t="str">
        <f>+VLOOKUP(A280,Codigos_mercados_mayoristas[],2,0)</f>
        <v>Ñuble</v>
      </c>
      <c r="C280" s="1">
        <f>+VLOOKUP(A280,Codigos_mercados_mayoristas[],3,0)</f>
        <v>16</v>
      </c>
      <c r="D280" s="4">
        <v>44131</v>
      </c>
      <c r="E280" s="4" t="s">
        <v>196</v>
      </c>
      <c r="F280" s="1" t="s">
        <v>38</v>
      </c>
      <c r="G280" s="1" t="s">
        <v>12</v>
      </c>
      <c r="H280" s="1" t="s">
        <v>19</v>
      </c>
      <c r="I280" s="2">
        <v>120</v>
      </c>
      <c r="J280" s="2">
        <v>4500</v>
      </c>
      <c r="K280" s="2">
        <v>5000</v>
      </c>
      <c r="L280" s="2">
        <v>4750</v>
      </c>
      <c r="M280" s="1" t="s">
        <v>101</v>
      </c>
      <c r="N280" s="1" t="s">
        <v>168</v>
      </c>
      <c r="O280">
        <f>+VLOOKUP(Precio_diario_hortalizas[[#This Row],[Unidad de comercialización]],Codigos_kg[],2,0)</f>
        <v>20</v>
      </c>
      <c r="P280">
        <f>+Precio_diario_hortalizas[[#This Row],[Precio promedio ponderado]]/Precio_diario_hortalizas[[#This Row],[Kg o Unidades]]</f>
        <v>237.5</v>
      </c>
    </row>
    <row r="281" spans="1:16" hidden="1" x14ac:dyDescent="0.35">
      <c r="A281" s="1" t="s">
        <v>166</v>
      </c>
      <c r="B281" s="1" t="str">
        <f>+VLOOKUP(A281,Codigos_mercados_mayoristas[],2,0)</f>
        <v>Ñuble</v>
      </c>
      <c r="C281" s="1">
        <f>+VLOOKUP(A281,Codigos_mercados_mayoristas[],3,0)</f>
        <v>16</v>
      </c>
      <c r="D281" s="4">
        <v>44131</v>
      </c>
      <c r="E281" s="4" t="s">
        <v>196</v>
      </c>
      <c r="F281" s="1" t="s">
        <v>106</v>
      </c>
      <c r="G281" s="1" t="s">
        <v>12</v>
      </c>
      <c r="H281" s="1" t="s">
        <v>19</v>
      </c>
      <c r="I281" s="2">
        <v>120</v>
      </c>
      <c r="J281" s="2">
        <v>9000</v>
      </c>
      <c r="K281" s="2">
        <v>10000</v>
      </c>
      <c r="L281" s="2">
        <v>9500</v>
      </c>
      <c r="M281" s="1" t="s">
        <v>54</v>
      </c>
      <c r="N281" s="1" t="s">
        <v>109</v>
      </c>
      <c r="O281">
        <f>+VLOOKUP(Precio_diario_hortalizas[[#This Row],[Unidad de comercialización]],Codigos_kg[],2,0)</f>
        <v>60</v>
      </c>
      <c r="P281">
        <f>+Precio_diario_hortalizas[[#This Row],[Precio promedio ponderado]]/Precio_diario_hortalizas[[#This Row],[Kg o Unidades]]</f>
        <v>158.33333333333334</v>
      </c>
    </row>
    <row r="282" spans="1:16" hidden="1" x14ac:dyDescent="0.35">
      <c r="A282" s="1" t="s">
        <v>170</v>
      </c>
      <c r="B282" s="1" t="str">
        <f>+VLOOKUP(A282,Codigos_mercados_mayoristas[],2,0)</f>
        <v>Coquimbo</v>
      </c>
      <c r="C282" s="1">
        <f>+VLOOKUP(A282,Codigos_mercados_mayoristas[],3,0)</f>
        <v>4</v>
      </c>
      <c r="D282" s="4">
        <v>44131</v>
      </c>
      <c r="E282" s="4" t="s">
        <v>196</v>
      </c>
      <c r="F282" s="1" t="s">
        <v>64</v>
      </c>
      <c r="G282" s="1" t="s">
        <v>65</v>
      </c>
      <c r="H282" s="1" t="s">
        <v>19</v>
      </c>
      <c r="I282" s="2">
        <v>500</v>
      </c>
      <c r="J282" s="2">
        <v>10000</v>
      </c>
      <c r="K282" s="2">
        <v>11000</v>
      </c>
      <c r="L282" s="2">
        <v>10500</v>
      </c>
      <c r="M282" s="1" t="s">
        <v>37</v>
      </c>
      <c r="N282" s="1" t="s">
        <v>66</v>
      </c>
      <c r="O282">
        <f>+VLOOKUP(Precio_diario_hortalizas[[#This Row],[Unidad de comercialización]],Codigos_kg[],2,0)</f>
        <v>10</v>
      </c>
      <c r="P282">
        <f>+Precio_diario_hortalizas[[#This Row],[Precio promedio ponderado]]/Precio_diario_hortalizas[[#This Row],[Kg o Unidades]]</f>
        <v>1050</v>
      </c>
    </row>
    <row r="283" spans="1:16" hidden="1" x14ac:dyDescent="0.35">
      <c r="A283" s="1" t="s">
        <v>170</v>
      </c>
      <c r="B283" s="1" t="str">
        <f>+VLOOKUP(A283,Codigos_mercados_mayoristas[],2,0)</f>
        <v>Coquimbo</v>
      </c>
      <c r="C283" s="1">
        <f>+VLOOKUP(A283,Codigos_mercados_mayoristas[],3,0)</f>
        <v>4</v>
      </c>
      <c r="D283" s="4">
        <v>44131</v>
      </c>
      <c r="E283" s="4" t="s">
        <v>196</v>
      </c>
      <c r="F283" s="1" t="s">
        <v>73</v>
      </c>
      <c r="G283" s="1" t="s">
        <v>12</v>
      </c>
      <c r="H283" s="1" t="s">
        <v>19</v>
      </c>
      <c r="I283" s="2">
        <v>2400</v>
      </c>
      <c r="J283" s="2">
        <v>450</v>
      </c>
      <c r="K283" s="2">
        <v>500</v>
      </c>
      <c r="L283" s="2">
        <v>475</v>
      </c>
      <c r="M283" s="1" t="s">
        <v>171</v>
      </c>
      <c r="N283" s="1" t="s">
        <v>139</v>
      </c>
      <c r="O283">
        <f>+VLOOKUP(Precio_diario_hortalizas[[#This Row],[Unidad de comercialización]],Codigos_kg[],2,0)</f>
        <v>3</v>
      </c>
      <c r="P283">
        <f>+Precio_diario_hortalizas[[#This Row],[Precio promedio ponderado]]/Precio_diario_hortalizas[[#This Row],[Kg o Unidades]]</f>
        <v>158.33333333333334</v>
      </c>
    </row>
    <row r="284" spans="1:16" hidden="1" x14ac:dyDescent="0.35">
      <c r="A284" s="1" t="s">
        <v>170</v>
      </c>
      <c r="B284" s="1" t="str">
        <f>+VLOOKUP(A284,Codigos_mercados_mayoristas[],2,0)</f>
        <v>Coquimbo</v>
      </c>
      <c r="C284" s="1">
        <f>+VLOOKUP(A284,Codigos_mercados_mayoristas[],3,0)</f>
        <v>4</v>
      </c>
      <c r="D284" s="4">
        <v>44131</v>
      </c>
      <c r="E284" s="4" t="s">
        <v>196</v>
      </c>
      <c r="F284" s="1" t="s">
        <v>73</v>
      </c>
      <c r="G284" s="1" t="s">
        <v>12</v>
      </c>
      <c r="H284" s="1" t="s">
        <v>13</v>
      </c>
      <c r="I284" s="2">
        <v>1400</v>
      </c>
      <c r="J284" s="2">
        <v>350</v>
      </c>
      <c r="K284" s="2">
        <v>400</v>
      </c>
      <c r="L284" s="2">
        <v>375</v>
      </c>
      <c r="M284" s="1" t="s">
        <v>171</v>
      </c>
      <c r="N284" s="1" t="s">
        <v>139</v>
      </c>
      <c r="O284">
        <f>+VLOOKUP(Precio_diario_hortalizas[[#This Row],[Unidad de comercialización]],Codigos_kg[],2,0)</f>
        <v>3</v>
      </c>
      <c r="P284">
        <f>+Precio_diario_hortalizas[[#This Row],[Precio promedio ponderado]]/Precio_diario_hortalizas[[#This Row],[Kg o Unidades]]</f>
        <v>125</v>
      </c>
    </row>
    <row r="285" spans="1:16" hidden="1" x14ac:dyDescent="0.35">
      <c r="A285" s="1" t="s">
        <v>170</v>
      </c>
      <c r="B285" s="1" t="str">
        <f>+VLOOKUP(A285,Codigos_mercados_mayoristas[],2,0)</f>
        <v>Coquimbo</v>
      </c>
      <c r="C285" s="1">
        <f>+VLOOKUP(A285,Codigos_mercados_mayoristas[],3,0)</f>
        <v>4</v>
      </c>
      <c r="D285" s="4">
        <v>44131</v>
      </c>
      <c r="E285" s="4" t="s">
        <v>196</v>
      </c>
      <c r="F285" s="1" t="s">
        <v>11</v>
      </c>
      <c r="G285" s="1" t="s">
        <v>12</v>
      </c>
      <c r="H285" s="1" t="s">
        <v>19</v>
      </c>
      <c r="I285" s="2">
        <v>2000</v>
      </c>
      <c r="J285" s="2">
        <v>650</v>
      </c>
      <c r="K285" s="2">
        <v>700</v>
      </c>
      <c r="L285" s="2">
        <v>675</v>
      </c>
      <c r="M285" s="1" t="s">
        <v>14</v>
      </c>
      <c r="N285" s="1" t="s">
        <v>139</v>
      </c>
      <c r="O285">
        <f>+VLOOKUP(Precio_diario_hortalizas[[#This Row],[Unidad de comercialización]],Codigos_kg[],2,0)</f>
        <v>1</v>
      </c>
      <c r="P285">
        <f>+Precio_diario_hortalizas[[#This Row],[Precio promedio ponderado]]/Precio_diario_hortalizas[[#This Row],[Kg o Unidades]]</f>
        <v>675</v>
      </c>
    </row>
    <row r="286" spans="1:16" hidden="1" x14ac:dyDescent="0.35">
      <c r="A286" s="1" t="s">
        <v>170</v>
      </c>
      <c r="B286" s="1" t="str">
        <f>+VLOOKUP(A286,Codigos_mercados_mayoristas[],2,0)</f>
        <v>Coquimbo</v>
      </c>
      <c r="C286" s="1">
        <f>+VLOOKUP(A286,Codigos_mercados_mayoristas[],3,0)</f>
        <v>4</v>
      </c>
      <c r="D286" s="4">
        <v>44131</v>
      </c>
      <c r="E286" s="4" t="s">
        <v>196</v>
      </c>
      <c r="F286" s="1" t="s">
        <v>11</v>
      </c>
      <c r="G286" s="1" t="s">
        <v>12</v>
      </c>
      <c r="H286" s="1" t="s">
        <v>13</v>
      </c>
      <c r="I286" s="2">
        <v>1400</v>
      </c>
      <c r="J286" s="2">
        <v>500</v>
      </c>
      <c r="K286" s="2">
        <v>600</v>
      </c>
      <c r="L286" s="2">
        <v>550</v>
      </c>
      <c r="M286" s="1" t="s">
        <v>14</v>
      </c>
      <c r="N286" s="1" t="s">
        <v>139</v>
      </c>
      <c r="O286">
        <f>+VLOOKUP(Precio_diario_hortalizas[[#This Row],[Unidad de comercialización]],Codigos_kg[],2,0)</f>
        <v>1</v>
      </c>
      <c r="P286">
        <f>+Precio_diario_hortalizas[[#This Row],[Precio promedio ponderado]]/Precio_diario_hortalizas[[#This Row],[Kg o Unidades]]</f>
        <v>550</v>
      </c>
    </row>
    <row r="287" spans="1:16" hidden="1" x14ac:dyDescent="0.35">
      <c r="A287" s="1" t="s">
        <v>170</v>
      </c>
      <c r="B287" s="1" t="str">
        <f>+VLOOKUP(A287,Codigos_mercados_mayoristas[],2,0)</f>
        <v>Coquimbo</v>
      </c>
      <c r="C287" s="1">
        <f>+VLOOKUP(A287,Codigos_mercados_mayoristas[],3,0)</f>
        <v>4</v>
      </c>
      <c r="D287" s="4">
        <v>44131</v>
      </c>
      <c r="E287" s="4" t="s">
        <v>196</v>
      </c>
      <c r="F287" s="1" t="s">
        <v>75</v>
      </c>
      <c r="G287" s="1" t="s">
        <v>12</v>
      </c>
      <c r="H287" s="1" t="s">
        <v>19</v>
      </c>
      <c r="I287" s="2">
        <v>2000</v>
      </c>
      <c r="J287" s="2">
        <v>7500</v>
      </c>
      <c r="K287" s="2">
        <v>8000</v>
      </c>
      <c r="L287" s="2">
        <v>7750</v>
      </c>
      <c r="M287" s="1" t="s">
        <v>121</v>
      </c>
      <c r="N287" s="1" t="s">
        <v>34</v>
      </c>
      <c r="O287">
        <f>+VLOOKUP(Precio_diario_hortalizas[[#This Row],[Unidad de comercialización]],Codigos_kg[],2,0)</f>
        <v>18</v>
      </c>
      <c r="P287">
        <f>+Precio_diario_hortalizas[[#This Row],[Precio promedio ponderado]]/Precio_diario_hortalizas[[#This Row],[Kg o Unidades]]</f>
        <v>430.55555555555554</v>
      </c>
    </row>
    <row r="288" spans="1:16" hidden="1" x14ac:dyDescent="0.35">
      <c r="A288" s="1" t="s">
        <v>170</v>
      </c>
      <c r="B288" s="1" t="str">
        <f>+VLOOKUP(A288,Codigos_mercados_mayoristas[],2,0)</f>
        <v>Coquimbo</v>
      </c>
      <c r="C288" s="1">
        <f>+VLOOKUP(A288,Codigos_mercados_mayoristas[],3,0)</f>
        <v>4</v>
      </c>
      <c r="D288" s="4">
        <v>44131</v>
      </c>
      <c r="E288" s="4" t="s">
        <v>196</v>
      </c>
      <c r="F288" s="1" t="s">
        <v>17</v>
      </c>
      <c r="G288" s="1" t="s">
        <v>50</v>
      </c>
      <c r="H288" s="1" t="s">
        <v>19</v>
      </c>
      <c r="I288" s="2">
        <v>540</v>
      </c>
      <c r="J288" s="2">
        <v>38500</v>
      </c>
      <c r="K288" s="2">
        <v>39000</v>
      </c>
      <c r="L288" s="2">
        <v>38750</v>
      </c>
      <c r="M288" s="1" t="s">
        <v>51</v>
      </c>
      <c r="N288" s="1" t="s">
        <v>15</v>
      </c>
      <c r="O288">
        <f>+VLOOKUP(Precio_diario_hortalizas[[#This Row],[Unidad de comercialización]],Codigos_kg[],2,0)</f>
        <v>70</v>
      </c>
      <c r="P288">
        <f>+Precio_diario_hortalizas[[#This Row],[Precio promedio ponderado]]/Precio_diario_hortalizas[[#This Row],[Kg o Unidades]]</f>
        <v>553.57142857142856</v>
      </c>
    </row>
    <row r="289" spans="1:16" hidden="1" x14ac:dyDescent="0.35">
      <c r="A289" s="1" t="s">
        <v>170</v>
      </c>
      <c r="B289" s="1" t="str">
        <f>+VLOOKUP(A289,Codigos_mercados_mayoristas[],2,0)</f>
        <v>Coquimbo</v>
      </c>
      <c r="C289" s="1">
        <f>+VLOOKUP(A289,Codigos_mercados_mayoristas[],3,0)</f>
        <v>4</v>
      </c>
      <c r="D289" s="4">
        <v>44131</v>
      </c>
      <c r="E289" s="4" t="s">
        <v>196</v>
      </c>
      <c r="F289" s="1" t="s">
        <v>82</v>
      </c>
      <c r="G289" s="1" t="s">
        <v>12</v>
      </c>
      <c r="H289" s="1" t="s">
        <v>19</v>
      </c>
      <c r="I289" s="2">
        <v>2500</v>
      </c>
      <c r="J289" s="2">
        <v>1300</v>
      </c>
      <c r="K289" s="2">
        <v>1500</v>
      </c>
      <c r="L289" s="2">
        <v>1400</v>
      </c>
      <c r="M289" s="1" t="s">
        <v>172</v>
      </c>
      <c r="N289" s="1" t="s">
        <v>139</v>
      </c>
      <c r="O289">
        <f>+VLOOKUP(Precio_diario_hortalizas[[#This Row],[Unidad de comercialización]],Codigos_kg[],2,0)</f>
        <v>1.5</v>
      </c>
      <c r="P289">
        <f>+Precio_diario_hortalizas[[#This Row],[Precio promedio ponderado]]/Precio_diario_hortalizas[[#This Row],[Kg o Unidades]]</f>
        <v>933.33333333333337</v>
      </c>
    </row>
    <row r="290" spans="1:16" hidden="1" x14ac:dyDescent="0.35">
      <c r="A290" s="1" t="s">
        <v>170</v>
      </c>
      <c r="B290" s="1" t="str">
        <f>+VLOOKUP(A290,Codigos_mercados_mayoristas[],2,0)</f>
        <v>Coquimbo</v>
      </c>
      <c r="C290" s="1">
        <f>+VLOOKUP(A290,Codigos_mercados_mayoristas[],3,0)</f>
        <v>4</v>
      </c>
      <c r="D290" s="4">
        <v>44131</v>
      </c>
      <c r="E290" s="4" t="s">
        <v>196</v>
      </c>
      <c r="F290" s="1" t="s">
        <v>84</v>
      </c>
      <c r="G290" s="1" t="s">
        <v>12</v>
      </c>
      <c r="H290" s="1" t="s">
        <v>19</v>
      </c>
      <c r="I290" s="2">
        <v>2000</v>
      </c>
      <c r="J290" s="2">
        <v>650</v>
      </c>
      <c r="K290" s="2">
        <v>700</v>
      </c>
      <c r="L290" s="2">
        <v>675</v>
      </c>
      <c r="M290" s="1" t="s">
        <v>14</v>
      </c>
      <c r="N290" s="1" t="s">
        <v>139</v>
      </c>
      <c r="O290">
        <f>+VLOOKUP(Precio_diario_hortalizas[[#This Row],[Unidad de comercialización]],Codigos_kg[],2,0)</f>
        <v>1</v>
      </c>
      <c r="P290">
        <f>+Precio_diario_hortalizas[[#This Row],[Precio promedio ponderado]]/Precio_diario_hortalizas[[#This Row],[Kg o Unidades]]</f>
        <v>675</v>
      </c>
    </row>
    <row r="291" spans="1:16" hidden="1" x14ac:dyDescent="0.35">
      <c r="A291" s="1" t="s">
        <v>170</v>
      </c>
      <c r="B291" s="1" t="str">
        <f>+VLOOKUP(A291,Codigos_mercados_mayoristas[],2,0)</f>
        <v>Coquimbo</v>
      </c>
      <c r="C291" s="1">
        <f>+VLOOKUP(A291,Codigos_mercados_mayoristas[],3,0)</f>
        <v>4</v>
      </c>
      <c r="D291" s="4">
        <v>44131</v>
      </c>
      <c r="E291" s="4" t="s">
        <v>196</v>
      </c>
      <c r="F291" s="1" t="s">
        <v>84</v>
      </c>
      <c r="G291" s="1" t="s">
        <v>12</v>
      </c>
      <c r="H291" s="1" t="s">
        <v>13</v>
      </c>
      <c r="I291" s="2">
        <v>1400</v>
      </c>
      <c r="J291" s="2">
        <v>500</v>
      </c>
      <c r="K291" s="2">
        <v>600</v>
      </c>
      <c r="L291" s="2">
        <v>550</v>
      </c>
      <c r="M291" s="1" t="s">
        <v>14</v>
      </c>
      <c r="N291" s="1" t="s">
        <v>139</v>
      </c>
      <c r="O291">
        <f>+VLOOKUP(Precio_diario_hortalizas[[#This Row],[Unidad de comercialización]],Codigos_kg[],2,0)</f>
        <v>1</v>
      </c>
      <c r="P291">
        <f>+Precio_diario_hortalizas[[#This Row],[Precio promedio ponderado]]/Precio_diario_hortalizas[[#This Row],[Kg o Unidades]]</f>
        <v>550</v>
      </c>
    </row>
    <row r="292" spans="1:16" hidden="1" x14ac:dyDescent="0.35">
      <c r="A292" s="1" t="s">
        <v>170</v>
      </c>
      <c r="B292" s="1" t="str">
        <f>+VLOOKUP(A292,Codigos_mercados_mayoristas[],2,0)</f>
        <v>Coquimbo</v>
      </c>
      <c r="C292" s="1">
        <f>+VLOOKUP(A292,Codigos_mercados_mayoristas[],3,0)</f>
        <v>4</v>
      </c>
      <c r="D292" s="4">
        <v>44131</v>
      </c>
      <c r="E292" s="4" t="s">
        <v>196</v>
      </c>
      <c r="F292" s="1" t="s">
        <v>23</v>
      </c>
      <c r="G292" s="1" t="s">
        <v>24</v>
      </c>
      <c r="H292" s="1" t="s">
        <v>19</v>
      </c>
      <c r="I292" s="2">
        <v>640</v>
      </c>
      <c r="J292" s="2">
        <v>4500</v>
      </c>
      <c r="K292" s="2">
        <v>5000</v>
      </c>
      <c r="L292" s="2">
        <v>4750</v>
      </c>
      <c r="M292" s="1" t="s">
        <v>89</v>
      </c>
      <c r="N292" s="1" t="s">
        <v>139</v>
      </c>
      <c r="O292">
        <f>+VLOOKUP(Precio_diario_hortalizas[[#This Row],[Unidad de comercialización]],Codigos_kg[],2,0)</f>
        <v>15</v>
      </c>
      <c r="P292">
        <f>+Precio_diario_hortalizas[[#This Row],[Precio promedio ponderado]]/Precio_diario_hortalizas[[#This Row],[Kg o Unidades]]</f>
        <v>316.66666666666669</v>
      </c>
    </row>
    <row r="293" spans="1:16" hidden="1" x14ac:dyDescent="0.35">
      <c r="A293" s="1" t="s">
        <v>170</v>
      </c>
      <c r="B293" s="1" t="str">
        <f>+VLOOKUP(A293,Codigos_mercados_mayoristas[],2,0)</f>
        <v>Coquimbo</v>
      </c>
      <c r="C293" s="1">
        <f>+VLOOKUP(A293,Codigos_mercados_mayoristas[],3,0)</f>
        <v>4</v>
      </c>
      <c r="D293" s="4">
        <v>44131</v>
      </c>
      <c r="E293" s="4" t="s">
        <v>196</v>
      </c>
      <c r="F293" s="1" t="s">
        <v>23</v>
      </c>
      <c r="G293" s="1" t="s">
        <v>24</v>
      </c>
      <c r="H293" s="1" t="s">
        <v>13</v>
      </c>
      <c r="I293" s="2">
        <v>460</v>
      </c>
      <c r="J293" s="2">
        <v>3500</v>
      </c>
      <c r="K293" s="2">
        <v>4000</v>
      </c>
      <c r="L293" s="2">
        <v>3750</v>
      </c>
      <c r="M293" s="1" t="s">
        <v>26</v>
      </c>
      <c r="N293" s="1" t="s">
        <v>139</v>
      </c>
      <c r="O293">
        <f>+VLOOKUP(Precio_diario_hortalizas[[#This Row],[Unidad de comercialización]],Codigos_kg[],2,0)</f>
        <v>18</v>
      </c>
      <c r="P293">
        <f>+Precio_diario_hortalizas[[#This Row],[Precio promedio ponderado]]/Precio_diario_hortalizas[[#This Row],[Kg o Unidades]]</f>
        <v>208.33333333333334</v>
      </c>
    </row>
    <row r="294" spans="1:16" hidden="1" x14ac:dyDescent="0.35">
      <c r="A294" s="1" t="s">
        <v>170</v>
      </c>
      <c r="B294" s="1" t="str">
        <f>+VLOOKUP(A294,Codigos_mercados_mayoristas[],2,0)</f>
        <v>Coquimbo</v>
      </c>
      <c r="C294" s="1">
        <f>+VLOOKUP(A294,Codigos_mercados_mayoristas[],3,0)</f>
        <v>4</v>
      </c>
      <c r="D294" s="4">
        <v>44131</v>
      </c>
      <c r="E294" s="4" t="s">
        <v>196</v>
      </c>
      <c r="F294" s="1" t="s">
        <v>23</v>
      </c>
      <c r="G294" s="1" t="s">
        <v>90</v>
      </c>
      <c r="H294" s="1" t="s">
        <v>19</v>
      </c>
      <c r="I294" s="2">
        <v>600</v>
      </c>
      <c r="J294" s="2">
        <v>4300</v>
      </c>
      <c r="K294" s="2">
        <v>4500</v>
      </c>
      <c r="L294" s="2">
        <v>4400</v>
      </c>
      <c r="M294" s="1" t="s">
        <v>89</v>
      </c>
      <c r="N294" s="1" t="s">
        <v>139</v>
      </c>
      <c r="O294">
        <f>+VLOOKUP(Precio_diario_hortalizas[[#This Row],[Unidad de comercialización]],Codigos_kg[],2,0)</f>
        <v>15</v>
      </c>
      <c r="P294">
        <f>+Precio_diario_hortalizas[[#This Row],[Precio promedio ponderado]]/Precio_diario_hortalizas[[#This Row],[Kg o Unidades]]</f>
        <v>293.33333333333331</v>
      </c>
    </row>
    <row r="295" spans="1:16" hidden="1" x14ac:dyDescent="0.35">
      <c r="A295" s="1" t="s">
        <v>170</v>
      </c>
      <c r="B295" s="1" t="str">
        <f>+VLOOKUP(A295,Codigos_mercados_mayoristas[],2,0)</f>
        <v>Coquimbo</v>
      </c>
      <c r="C295" s="1">
        <f>+VLOOKUP(A295,Codigos_mercados_mayoristas[],3,0)</f>
        <v>4</v>
      </c>
      <c r="D295" s="4">
        <v>44131</v>
      </c>
      <c r="E295" s="4" t="s">
        <v>196</v>
      </c>
      <c r="F295" s="1" t="s">
        <v>23</v>
      </c>
      <c r="G295" s="1" t="s">
        <v>90</v>
      </c>
      <c r="H295" s="1" t="s">
        <v>13</v>
      </c>
      <c r="I295" s="2">
        <v>400</v>
      </c>
      <c r="J295" s="2">
        <v>3300</v>
      </c>
      <c r="K295" s="2">
        <v>3500</v>
      </c>
      <c r="L295" s="2">
        <v>3400</v>
      </c>
      <c r="M295" s="1" t="s">
        <v>26</v>
      </c>
      <c r="N295" s="1" t="s">
        <v>139</v>
      </c>
      <c r="O295">
        <f>+VLOOKUP(Precio_diario_hortalizas[[#This Row],[Unidad de comercialización]],Codigos_kg[],2,0)</f>
        <v>18</v>
      </c>
      <c r="P295">
        <f>+Precio_diario_hortalizas[[#This Row],[Precio promedio ponderado]]/Precio_diario_hortalizas[[#This Row],[Kg o Unidades]]</f>
        <v>188.88888888888889</v>
      </c>
    </row>
    <row r="296" spans="1:16" hidden="1" x14ac:dyDescent="0.35">
      <c r="A296" s="1" t="s">
        <v>170</v>
      </c>
      <c r="B296" s="1" t="str">
        <f>+VLOOKUP(A296,Codigos_mercados_mayoristas[],2,0)</f>
        <v>Coquimbo</v>
      </c>
      <c r="C296" s="1">
        <f>+VLOOKUP(A296,Codigos_mercados_mayoristas[],3,0)</f>
        <v>4</v>
      </c>
      <c r="D296" s="4">
        <v>44131</v>
      </c>
      <c r="E296" s="4" t="s">
        <v>196</v>
      </c>
      <c r="F296" s="1" t="s">
        <v>23</v>
      </c>
      <c r="G296" s="1" t="s">
        <v>91</v>
      </c>
      <c r="H296" s="1" t="s">
        <v>19</v>
      </c>
      <c r="I296" s="2">
        <v>600</v>
      </c>
      <c r="J296" s="2">
        <v>4300</v>
      </c>
      <c r="K296" s="2">
        <v>4500</v>
      </c>
      <c r="L296" s="2">
        <v>4400</v>
      </c>
      <c r="M296" s="1" t="s">
        <v>89</v>
      </c>
      <c r="N296" s="1" t="s">
        <v>139</v>
      </c>
      <c r="O296">
        <f>+VLOOKUP(Precio_diario_hortalizas[[#This Row],[Unidad de comercialización]],Codigos_kg[],2,0)</f>
        <v>15</v>
      </c>
      <c r="P296">
        <f>+Precio_diario_hortalizas[[#This Row],[Precio promedio ponderado]]/Precio_diario_hortalizas[[#This Row],[Kg o Unidades]]</f>
        <v>293.33333333333331</v>
      </c>
    </row>
    <row r="297" spans="1:16" hidden="1" x14ac:dyDescent="0.35">
      <c r="A297" s="1" t="s">
        <v>170</v>
      </c>
      <c r="B297" s="1" t="str">
        <f>+VLOOKUP(A297,Codigos_mercados_mayoristas[],2,0)</f>
        <v>Coquimbo</v>
      </c>
      <c r="C297" s="1">
        <f>+VLOOKUP(A297,Codigos_mercados_mayoristas[],3,0)</f>
        <v>4</v>
      </c>
      <c r="D297" s="4">
        <v>44131</v>
      </c>
      <c r="E297" s="4" t="s">
        <v>196</v>
      </c>
      <c r="F297" s="1" t="s">
        <v>23</v>
      </c>
      <c r="G297" s="1" t="s">
        <v>91</v>
      </c>
      <c r="H297" s="1" t="s">
        <v>13</v>
      </c>
      <c r="I297" s="2">
        <v>440</v>
      </c>
      <c r="J297" s="2">
        <v>3300</v>
      </c>
      <c r="K297" s="2">
        <v>3500</v>
      </c>
      <c r="L297" s="2">
        <v>3400</v>
      </c>
      <c r="M297" s="1" t="s">
        <v>26</v>
      </c>
      <c r="N297" s="1" t="s">
        <v>139</v>
      </c>
      <c r="O297">
        <f>+VLOOKUP(Precio_diario_hortalizas[[#This Row],[Unidad de comercialización]],Codigos_kg[],2,0)</f>
        <v>18</v>
      </c>
      <c r="P297">
        <f>+Precio_diario_hortalizas[[#This Row],[Precio promedio ponderado]]/Precio_diario_hortalizas[[#This Row],[Kg o Unidades]]</f>
        <v>188.88888888888889</v>
      </c>
    </row>
    <row r="298" spans="1:16" hidden="1" x14ac:dyDescent="0.35">
      <c r="A298" s="1" t="s">
        <v>170</v>
      </c>
      <c r="B298" s="1" t="str">
        <f>+VLOOKUP(A298,Codigos_mercados_mayoristas[],2,0)</f>
        <v>Coquimbo</v>
      </c>
      <c r="C298" s="1">
        <f>+VLOOKUP(A298,Codigos_mercados_mayoristas[],3,0)</f>
        <v>4</v>
      </c>
      <c r="D298" s="4">
        <v>44131</v>
      </c>
      <c r="E298" s="4" t="s">
        <v>196</v>
      </c>
      <c r="F298" s="1" t="s">
        <v>23</v>
      </c>
      <c r="G298" s="1" t="s">
        <v>92</v>
      </c>
      <c r="H298" s="1" t="s">
        <v>19</v>
      </c>
      <c r="I298" s="2">
        <v>600</v>
      </c>
      <c r="J298" s="2">
        <v>4300</v>
      </c>
      <c r="K298" s="2">
        <v>4500</v>
      </c>
      <c r="L298" s="2">
        <v>4400</v>
      </c>
      <c r="M298" s="1" t="s">
        <v>93</v>
      </c>
      <c r="N298" s="1" t="s">
        <v>139</v>
      </c>
      <c r="O298">
        <f>+VLOOKUP(Precio_diario_hortalizas[[#This Row],[Unidad de comercialización]],Codigos_kg[],2,0)</f>
        <v>20</v>
      </c>
      <c r="P298">
        <f>+Precio_diario_hortalizas[[#This Row],[Precio promedio ponderado]]/Precio_diario_hortalizas[[#This Row],[Kg o Unidades]]</f>
        <v>220</v>
      </c>
    </row>
    <row r="299" spans="1:16" hidden="1" x14ac:dyDescent="0.35">
      <c r="A299" s="1" t="s">
        <v>170</v>
      </c>
      <c r="B299" s="1" t="str">
        <f>+VLOOKUP(A299,Codigos_mercados_mayoristas[],2,0)</f>
        <v>Coquimbo</v>
      </c>
      <c r="C299" s="1">
        <f>+VLOOKUP(A299,Codigos_mercados_mayoristas[],3,0)</f>
        <v>4</v>
      </c>
      <c r="D299" s="4">
        <v>44131</v>
      </c>
      <c r="E299" s="4" t="s">
        <v>196</v>
      </c>
      <c r="F299" s="1" t="s">
        <v>94</v>
      </c>
      <c r="G299" s="1" t="s">
        <v>173</v>
      </c>
      <c r="H299" s="1" t="s">
        <v>96</v>
      </c>
      <c r="I299" s="2">
        <v>2400</v>
      </c>
      <c r="J299" s="2">
        <v>8500</v>
      </c>
      <c r="K299" s="2">
        <v>9000</v>
      </c>
      <c r="L299" s="2">
        <v>8750</v>
      </c>
      <c r="M299" s="1" t="s">
        <v>39</v>
      </c>
      <c r="N299" s="1" t="s">
        <v>139</v>
      </c>
      <c r="O299">
        <f>+VLOOKUP(Precio_diario_hortalizas[[#This Row],[Unidad de comercialización]],Codigos_kg[],2,0)</f>
        <v>25</v>
      </c>
      <c r="P299">
        <f>+Precio_diario_hortalizas[[#This Row],[Precio promedio ponderado]]/Precio_diario_hortalizas[[#This Row],[Kg o Unidades]]</f>
        <v>350</v>
      </c>
    </row>
    <row r="300" spans="1:16" hidden="1" x14ac:dyDescent="0.35">
      <c r="A300" s="1" t="s">
        <v>170</v>
      </c>
      <c r="B300" s="1" t="str">
        <f>+VLOOKUP(A300,Codigos_mercados_mayoristas[],2,0)</f>
        <v>Coquimbo</v>
      </c>
      <c r="C300" s="1">
        <f>+VLOOKUP(A300,Codigos_mercados_mayoristas[],3,0)</f>
        <v>4</v>
      </c>
      <c r="D300" s="4">
        <v>44131</v>
      </c>
      <c r="E300" s="4" t="s">
        <v>196</v>
      </c>
      <c r="F300" s="1" t="s">
        <v>53</v>
      </c>
      <c r="G300" s="1" t="s">
        <v>12</v>
      </c>
      <c r="H300" s="1" t="s">
        <v>19</v>
      </c>
      <c r="I300" s="2">
        <v>600</v>
      </c>
      <c r="J300" s="2">
        <v>7500</v>
      </c>
      <c r="K300" s="2">
        <v>8000</v>
      </c>
      <c r="L300" s="2">
        <v>7750</v>
      </c>
      <c r="M300" s="1" t="s">
        <v>54</v>
      </c>
      <c r="N300" s="1" t="s">
        <v>15</v>
      </c>
      <c r="O300">
        <f>+VLOOKUP(Precio_diario_hortalizas[[#This Row],[Unidad de comercialización]],Codigos_kg[],2,0)</f>
        <v>60</v>
      </c>
      <c r="P300">
        <f>+Precio_diario_hortalizas[[#This Row],[Precio promedio ponderado]]/Precio_diario_hortalizas[[#This Row],[Kg o Unidades]]</f>
        <v>129.16666666666666</v>
      </c>
    </row>
    <row r="301" spans="1:16" hidden="1" x14ac:dyDescent="0.35">
      <c r="A301" s="1" t="s">
        <v>170</v>
      </c>
      <c r="B301" s="1" t="str">
        <f>+VLOOKUP(A301,Codigos_mercados_mayoristas[],2,0)</f>
        <v>Coquimbo</v>
      </c>
      <c r="C301" s="1">
        <f>+VLOOKUP(A301,Codigos_mercados_mayoristas[],3,0)</f>
        <v>4</v>
      </c>
      <c r="D301" s="4">
        <v>44131</v>
      </c>
      <c r="E301" s="4" t="s">
        <v>196</v>
      </c>
      <c r="F301" s="1" t="s">
        <v>132</v>
      </c>
      <c r="G301" s="1" t="s">
        <v>12</v>
      </c>
      <c r="H301" s="1" t="s">
        <v>19</v>
      </c>
      <c r="I301" s="2">
        <v>2500</v>
      </c>
      <c r="J301" s="2">
        <v>1300</v>
      </c>
      <c r="K301" s="2">
        <v>1500</v>
      </c>
      <c r="L301" s="2">
        <v>1400</v>
      </c>
      <c r="M301" s="1" t="s">
        <v>172</v>
      </c>
      <c r="N301" s="1" t="s">
        <v>139</v>
      </c>
      <c r="O301">
        <f>+VLOOKUP(Precio_diario_hortalizas[[#This Row],[Unidad de comercialización]],Codigos_kg[],2,0)</f>
        <v>1.5</v>
      </c>
      <c r="P301">
        <f>+Precio_diario_hortalizas[[#This Row],[Precio promedio ponderado]]/Precio_diario_hortalizas[[#This Row],[Kg o Unidades]]</f>
        <v>933.33333333333337</v>
      </c>
    </row>
    <row r="302" spans="1:16" hidden="1" x14ac:dyDescent="0.35">
      <c r="A302" s="1" t="s">
        <v>170</v>
      </c>
      <c r="B302" s="1" t="str">
        <f>+VLOOKUP(A302,Codigos_mercados_mayoristas[],2,0)</f>
        <v>Coquimbo</v>
      </c>
      <c r="C302" s="1">
        <f>+VLOOKUP(A302,Codigos_mercados_mayoristas[],3,0)</f>
        <v>4</v>
      </c>
      <c r="D302" s="4">
        <v>44131</v>
      </c>
      <c r="E302" s="4" t="s">
        <v>196</v>
      </c>
      <c r="F302" s="1" t="s">
        <v>27</v>
      </c>
      <c r="G302" s="1" t="s">
        <v>55</v>
      </c>
      <c r="H302" s="1" t="s">
        <v>19</v>
      </c>
      <c r="I302" s="2">
        <v>600</v>
      </c>
      <c r="J302" s="2">
        <v>21500</v>
      </c>
      <c r="K302" s="2">
        <v>22000</v>
      </c>
      <c r="L302" s="2">
        <v>21750</v>
      </c>
      <c r="M302" s="1" t="s">
        <v>56</v>
      </c>
      <c r="N302" s="1" t="s">
        <v>45</v>
      </c>
      <c r="O302">
        <f>+VLOOKUP(Precio_diario_hortalizas[[#This Row],[Unidad de comercialización]],Codigos_kg[],2,0)</f>
        <v>18</v>
      </c>
      <c r="P302">
        <f>+Precio_diario_hortalizas[[#This Row],[Precio promedio ponderado]]/Precio_diario_hortalizas[[#This Row],[Kg o Unidades]]</f>
        <v>1208.3333333333333</v>
      </c>
    </row>
    <row r="303" spans="1:16" hidden="1" x14ac:dyDescent="0.35">
      <c r="A303" s="1" t="s">
        <v>170</v>
      </c>
      <c r="B303" s="1" t="str">
        <f>+VLOOKUP(A303,Codigos_mercados_mayoristas[],2,0)</f>
        <v>Coquimbo</v>
      </c>
      <c r="C303" s="1">
        <f>+VLOOKUP(A303,Codigos_mercados_mayoristas[],3,0)</f>
        <v>4</v>
      </c>
      <c r="D303" s="4">
        <v>44131</v>
      </c>
      <c r="E303" s="4" t="s">
        <v>196</v>
      </c>
      <c r="F303" s="1" t="s">
        <v>27</v>
      </c>
      <c r="G303" s="1" t="s">
        <v>55</v>
      </c>
      <c r="H303" s="1" t="s">
        <v>13</v>
      </c>
      <c r="I303" s="2">
        <v>500</v>
      </c>
      <c r="J303" s="2">
        <v>19500</v>
      </c>
      <c r="K303" s="2">
        <v>20000</v>
      </c>
      <c r="L303" s="2">
        <v>19750</v>
      </c>
      <c r="M303" s="1" t="s">
        <v>56</v>
      </c>
      <c r="N303" s="1" t="s">
        <v>45</v>
      </c>
      <c r="O303">
        <f>+VLOOKUP(Precio_diario_hortalizas[[#This Row],[Unidad de comercialización]],Codigos_kg[],2,0)</f>
        <v>18</v>
      </c>
      <c r="P303">
        <f>+Precio_diario_hortalizas[[#This Row],[Precio promedio ponderado]]/Precio_diario_hortalizas[[#This Row],[Kg o Unidades]]</f>
        <v>1097.2222222222222</v>
      </c>
    </row>
    <row r="304" spans="1:16" hidden="1" x14ac:dyDescent="0.35">
      <c r="A304" s="1" t="s">
        <v>170</v>
      </c>
      <c r="B304" s="1" t="str">
        <f>+VLOOKUP(A304,Codigos_mercados_mayoristas[],2,0)</f>
        <v>Coquimbo</v>
      </c>
      <c r="C304" s="1">
        <f>+VLOOKUP(A304,Codigos_mercados_mayoristas[],3,0)</f>
        <v>4</v>
      </c>
      <c r="D304" s="4">
        <v>44131</v>
      </c>
      <c r="E304" s="4" t="s">
        <v>196</v>
      </c>
      <c r="F304" s="1" t="s">
        <v>27</v>
      </c>
      <c r="G304" s="1" t="s">
        <v>55</v>
      </c>
      <c r="H304" s="1" t="s">
        <v>16</v>
      </c>
      <c r="I304" s="2">
        <v>400</v>
      </c>
      <c r="J304" s="2">
        <v>17000</v>
      </c>
      <c r="K304" s="2">
        <v>18000</v>
      </c>
      <c r="L304" s="2">
        <v>17500</v>
      </c>
      <c r="M304" s="1" t="s">
        <v>56</v>
      </c>
      <c r="N304" s="1" t="s">
        <v>45</v>
      </c>
      <c r="O304">
        <f>+VLOOKUP(Precio_diario_hortalizas[[#This Row],[Unidad de comercialización]],Codigos_kg[],2,0)</f>
        <v>18</v>
      </c>
      <c r="P304">
        <f>+Precio_diario_hortalizas[[#This Row],[Precio promedio ponderado]]/Precio_diario_hortalizas[[#This Row],[Kg o Unidades]]</f>
        <v>972.22222222222217</v>
      </c>
    </row>
    <row r="305" spans="1:16" hidden="1" x14ac:dyDescent="0.35">
      <c r="A305" s="1" t="s">
        <v>170</v>
      </c>
      <c r="B305" s="1" t="str">
        <f>+VLOOKUP(A305,Codigos_mercados_mayoristas[],2,0)</f>
        <v>Coquimbo</v>
      </c>
      <c r="C305" s="1">
        <f>+VLOOKUP(A305,Codigos_mercados_mayoristas[],3,0)</f>
        <v>4</v>
      </c>
      <c r="D305" s="4">
        <v>44131</v>
      </c>
      <c r="E305" s="4" t="s">
        <v>196</v>
      </c>
      <c r="F305" s="1" t="s">
        <v>27</v>
      </c>
      <c r="G305" s="1" t="s">
        <v>28</v>
      </c>
      <c r="H305" s="1" t="s">
        <v>19</v>
      </c>
      <c r="I305" s="2">
        <v>600</v>
      </c>
      <c r="J305" s="2">
        <v>34500</v>
      </c>
      <c r="K305" s="2">
        <v>35000</v>
      </c>
      <c r="L305" s="2">
        <v>34750</v>
      </c>
      <c r="M305" s="1" t="s">
        <v>29</v>
      </c>
      <c r="N305" s="1" t="s">
        <v>15</v>
      </c>
      <c r="O305">
        <f>+VLOOKUP(Precio_diario_hortalizas[[#This Row],[Unidad de comercialización]],Codigos_kg[],2,0)</f>
        <v>15</v>
      </c>
      <c r="P305">
        <f>+Precio_diario_hortalizas[[#This Row],[Precio promedio ponderado]]/Precio_diario_hortalizas[[#This Row],[Kg o Unidades]]</f>
        <v>2316.6666666666665</v>
      </c>
    </row>
    <row r="306" spans="1:16" hidden="1" x14ac:dyDescent="0.35">
      <c r="A306" s="1" t="s">
        <v>170</v>
      </c>
      <c r="B306" s="1" t="str">
        <f>+VLOOKUP(A306,Codigos_mercados_mayoristas[],2,0)</f>
        <v>Coquimbo</v>
      </c>
      <c r="C306" s="1">
        <f>+VLOOKUP(A306,Codigos_mercados_mayoristas[],3,0)</f>
        <v>4</v>
      </c>
      <c r="D306" s="4">
        <v>44131</v>
      </c>
      <c r="E306" s="4" t="s">
        <v>196</v>
      </c>
      <c r="F306" s="1" t="s">
        <v>27</v>
      </c>
      <c r="G306" s="1" t="s">
        <v>28</v>
      </c>
      <c r="H306" s="1" t="s">
        <v>13</v>
      </c>
      <c r="I306" s="2">
        <v>440</v>
      </c>
      <c r="J306" s="2">
        <v>30500</v>
      </c>
      <c r="K306" s="2">
        <v>31000</v>
      </c>
      <c r="L306" s="2">
        <v>30750</v>
      </c>
      <c r="M306" s="1" t="s">
        <v>29</v>
      </c>
      <c r="N306" s="1" t="s">
        <v>15</v>
      </c>
      <c r="O306">
        <f>+VLOOKUP(Precio_diario_hortalizas[[#This Row],[Unidad de comercialización]],Codigos_kg[],2,0)</f>
        <v>15</v>
      </c>
      <c r="P306">
        <f>+Precio_diario_hortalizas[[#This Row],[Precio promedio ponderado]]/Precio_diario_hortalizas[[#This Row],[Kg o Unidades]]</f>
        <v>2050</v>
      </c>
    </row>
    <row r="307" spans="1:16" hidden="1" x14ac:dyDescent="0.35">
      <c r="A307" s="1" t="s">
        <v>170</v>
      </c>
      <c r="B307" s="1" t="str">
        <f>+VLOOKUP(A307,Codigos_mercados_mayoristas[],2,0)</f>
        <v>Coquimbo</v>
      </c>
      <c r="C307" s="1">
        <f>+VLOOKUP(A307,Codigos_mercados_mayoristas[],3,0)</f>
        <v>4</v>
      </c>
      <c r="D307" s="4">
        <v>44131</v>
      </c>
      <c r="E307" s="4" t="s">
        <v>196</v>
      </c>
      <c r="F307" s="1" t="s">
        <v>27</v>
      </c>
      <c r="G307" s="1" t="s">
        <v>28</v>
      </c>
      <c r="H307" s="1" t="s">
        <v>16</v>
      </c>
      <c r="I307" s="2">
        <v>400</v>
      </c>
      <c r="J307" s="2">
        <v>24500</v>
      </c>
      <c r="K307" s="2">
        <v>25000</v>
      </c>
      <c r="L307" s="2">
        <v>24750</v>
      </c>
      <c r="M307" s="1" t="s">
        <v>29</v>
      </c>
      <c r="N307" s="1" t="s">
        <v>15</v>
      </c>
      <c r="O307">
        <f>+VLOOKUP(Precio_diario_hortalizas[[#This Row],[Unidad de comercialización]],Codigos_kg[],2,0)</f>
        <v>15</v>
      </c>
      <c r="P307">
        <f>+Precio_diario_hortalizas[[#This Row],[Precio promedio ponderado]]/Precio_diario_hortalizas[[#This Row],[Kg o Unidades]]</f>
        <v>1650</v>
      </c>
    </row>
    <row r="308" spans="1:16" hidden="1" x14ac:dyDescent="0.35">
      <c r="A308" s="1" t="s">
        <v>170</v>
      </c>
      <c r="B308" s="1" t="str">
        <f>+VLOOKUP(A308,Codigos_mercados_mayoristas[],2,0)</f>
        <v>Coquimbo</v>
      </c>
      <c r="C308" s="1">
        <f>+VLOOKUP(A308,Codigos_mercados_mayoristas[],3,0)</f>
        <v>4</v>
      </c>
      <c r="D308" s="4">
        <v>44131</v>
      </c>
      <c r="E308" s="4" t="s">
        <v>196</v>
      </c>
      <c r="F308" s="1" t="s">
        <v>27</v>
      </c>
      <c r="G308" s="1" t="s">
        <v>98</v>
      </c>
      <c r="H308" s="1" t="s">
        <v>19</v>
      </c>
      <c r="I308" s="2">
        <v>500</v>
      </c>
      <c r="J308" s="2">
        <v>18500</v>
      </c>
      <c r="K308" s="2">
        <v>19000</v>
      </c>
      <c r="L308" s="2">
        <v>18750</v>
      </c>
      <c r="M308" s="1" t="s">
        <v>29</v>
      </c>
      <c r="N308" s="1" t="s">
        <v>15</v>
      </c>
      <c r="O308">
        <f>+VLOOKUP(Precio_diario_hortalizas[[#This Row],[Unidad de comercialización]],Codigos_kg[],2,0)</f>
        <v>15</v>
      </c>
      <c r="P308">
        <f>+Precio_diario_hortalizas[[#This Row],[Precio promedio ponderado]]/Precio_diario_hortalizas[[#This Row],[Kg o Unidades]]</f>
        <v>1250</v>
      </c>
    </row>
    <row r="309" spans="1:16" hidden="1" x14ac:dyDescent="0.35">
      <c r="A309" s="1" t="s">
        <v>170</v>
      </c>
      <c r="B309" s="1" t="str">
        <f>+VLOOKUP(A309,Codigos_mercados_mayoristas[],2,0)</f>
        <v>Coquimbo</v>
      </c>
      <c r="C309" s="1">
        <f>+VLOOKUP(A309,Codigos_mercados_mayoristas[],3,0)</f>
        <v>4</v>
      </c>
      <c r="D309" s="4">
        <v>44131</v>
      </c>
      <c r="E309" s="4" t="s">
        <v>196</v>
      </c>
      <c r="F309" s="1" t="s">
        <v>27</v>
      </c>
      <c r="G309" s="1" t="s">
        <v>98</v>
      </c>
      <c r="H309" s="1" t="s">
        <v>13</v>
      </c>
      <c r="I309" s="2">
        <v>400</v>
      </c>
      <c r="J309" s="2">
        <v>15500</v>
      </c>
      <c r="K309" s="2">
        <v>16000</v>
      </c>
      <c r="L309" s="2">
        <v>15750</v>
      </c>
      <c r="M309" s="1" t="s">
        <v>29</v>
      </c>
      <c r="N309" s="1" t="s">
        <v>15</v>
      </c>
      <c r="O309">
        <f>+VLOOKUP(Precio_diario_hortalizas[[#This Row],[Unidad de comercialización]],Codigos_kg[],2,0)</f>
        <v>15</v>
      </c>
      <c r="P309">
        <f>+Precio_diario_hortalizas[[#This Row],[Precio promedio ponderado]]/Precio_diario_hortalizas[[#This Row],[Kg o Unidades]]</f>
        <v>1050</v>
      </c>
    </row>
    <row r="310" spans="1:16" hidden="1" x14ac:dyDescent="0.35">
      <c r="A310" s="1" t="s">
        <v>170</v>
      </c>
      <c r="B310" s="1" t="str">
        <f>+VLOOKUP(A310,Codigos_mercados_mayoristas[],2,0)</f>
        <v>Coquimbo</v>
      </c>
      <c r="C310" s="1">
        <f>+VLOOKUP(A310,Codigos_mercados_mayoristas[],3,0)</f>
        <v>4</v>
      </c>
      <c r="D310" s="4">
        <v>44131</v>
      </c>
      <c r="E310" s="4" t="s">
        <v>196</v>
      </c>
      <c r="F310" s="1" t="s">
        <v>27</v>
      </c>
      <c r="G310" s="1" t="s">
        <v>98</v>
      </c>
      <c r="H310" s="1" t="s">
        <v>16</v>
      </c>
      <c r="I310" s="2">
        <v>360</v>
      </c>
      <c r="J310" s="2">
        <v>12500</v>
      </c>
      <c r="K310" s="2">
        <v>13000</v>
      </c>
      <c r="L310" s="2">
        <v>12750</v>
      </c>
      <c r="M310" s="1" t="s">
        <v>29</v>
      </c>
      <c r="N310" s="1" t="s">
        <v>15</v>
      </c>
      <c r="O310">
        <f>+VLOOKUP(Precio_diario_hortalizas[[#This Row],[Unidad de comercialización]],Codigos_kg[],2,0)</f>
        <v>15</v>
      </c>
      <c r="P310">
        <f>+Precio_diario_hortalizas[[#This Row],[Precio promedio ponderado]]/Precio_diario_hortalizas[[#This Row],[Kg o Unidades]]</f>
        <v>850</v>
      </c>
    </row>
    <row r="311" spans="1:16" hidden="1" x14ac:dyDescent="0.35">
      <c r="A311" s="1" t="s">
        <v>170</v>
      </c>
      <c r="B311" s="1" t="str">
        <f>+VLOOKUP(A311,Codigos_mercados_mayoristas[],2,0)</f>
        <v>Coquimbo</v>
      </c>
      <c r="C311" s="1">
        <f>+VLOOKUP(A311,Codigos_mercados_mayoristas[],3,0)</f>
        <v>4</v>
      </c>
      <c r="D311" s="4">
        <v>44131</v>
      </c>
      <c r="E311" s="4" t="s">
        <v>196</v>
      </c>
      <c r="F311" s="1" t="s">
        <v>99</v>
      </c>
      <c r="G311" s="1" t="s">
        <v>161</v>
      </c>
      <c r="H311" s="1" t="s">
        <v>19</v>
      </c>
      <c r="I311" s="2">
        <v>2000</v>
      </c>
      <c r="J311" s="2">
        <v>750</v>
      </c>
      <c r="K311" s="2">
        <v>800</v>
      </c>
      <c r="L311" s="2">
        <v>775</v>
      </c>
      <c r="M311" s="1" t="s">
        <v>14</v>
      </c>
      <c r="N311" s="1" t="s">
        <v>139</v>
      </c>
      <c r="O311">
        <f>+VLOOKUP(Precio_diario_hortalizas[[#This Row],[Unidad de comercialización]],Codigos_kg[],2,0)</f>
        <v>1</v>
      </c>
      <c r="P311">
        <f>+Precio_diario_hortalizas[[#This Row],[Precio promedio ponderado]]/Precio_diario_hortalizas[[#This Row],[Kg o Unidades]]</f>
        <v>775</v>
      </c>
    </row>
    <row r="312" spans="1:16" hidden="1" x14ac:dyDescent="0.35">
      <c r="A312" s="1" t="s">
        <v>170</v>
      </c>
      <c r="B312" s="1" t="str">
        <f>+VLOOKUP(A312,Codigos_mercados_mayoristas[],2,0)</f>
        <v>Coquimbo</v>
      </c>
      <c r="C312" s="1">
        <f>+VLOOKUP(A312,Codigos_mercados_mayoristas[],3,0)</f>
        <v>4</v>
      </c>
      <c r="D312" s="4">
        <v>44131</v>
      </c>
      <c r="E312" s="4" t="s">
        <v>196</v>
      </c>
      <c r="F312" s="1" t="s">
        <v>99</v>
      </c>
      <c r="G312" s="1" t="s">
        <v>161</v>
      </c>
      <c r="H312" s="1" t="s">
        <v>13</v>
      </c>
      <c r="I312" s="2">
        <v>1200</v>
      </c>
      <c r="J312" s="2">
        <v>650</v>
      </c>
      <c r="K312" s="2">
        <v>700</v>
      </c>
      <c r="L312" s="2">
        <v>675</v>
      </c>
      <c r="M312" s="1" t="s">
        <v>14</v>
      </c>
      <c r="N312" s="1" t="s">
        <v>139</v>
      </c>
      <c r="O312">
        <f>+VLOOKUP(Precio_diario_hortalizas[[#This Row],[Unidad de comercialización]],Codigos_kg[],2,0)</f>
        <v>1</v>
      </c>
      <c r="P312">
        <f>+Precio_diario_hortalizas[[#This Row],[Precio promedio ponderado]]/Precio_diario_hortalizas[[#This Row],[Kg o Unidades]]</f>
        <v>675</v>
      </c>
    </row>
    <row r="313" spans="1:16" hidden="1" x14ac:dyDescent="0.35">
      <c r="A313" s="1" t="s">
        <v>170</v>
      </c>
      <c r="B313" s="1" t="str">
        <f>+VLOOKUP(A313,Codigos_mercados_mayoristas[],2,0)</f>
        <v>Coquimbo</v>
      </c>
      <c r="C313" s="1">
        <f>+VLOOKUP(A313,Codigos_mercados_mayoristas[],3,0)</f>
        <v>4</v>
      </c>
      <c r="D313" s="4">
        <v>44131</v>
      </c>
      <c r="E313" s="4" t="s">
        <v>196</v>
      </c>
      <c r="F313" s="1" t="s">
        <v>99</v>
      </c>
      <c r="G313" s="1" t="s">
        <v>100</v>
      </c>
      <c r="H313" s="1" t="s">
        <v>19</v>
      </c>
      <c r="I313" s="2">
        <v>1800</v>
      </c>
      <c r="J313" s="2">
        <v>750</v>
      </c>
      <c r="K313" s="2">
        <v>800</v>
      </c>
      <c r="L313" s="2">
        <v>775</v>
      </c>
      <c r="M313" s="1" t="s">
        <v>14</v>
      </c>
      <c r="N313" s="1" t="s">
        <v>139</v>
      </c>
      <c r="O313">
        <f>+VLOOKUP(Precio_diario_hortalizas[[#This Row],[Unidad de comercialización]],Codigos_kg[],2,0)</f>
        <v>1</v>
      </c>
      <c r="P313">
        <f>+Precio_diario_hortalizas[[#This Row],[Precio promedio ponderado]]/Precio_diario_hortalizas[[#This Row],[Kg o Unidades]]</f>
        <v>775</v>
      </c>
    </row>
    <row r="314" spans="1:16" hidden="1" x14ac:dyDescent="0.35">
      <c r="A314" s="1" t="s">
        <v>170</v>
      </c>
      <c r="B314" s="1" t="str">
        <f>+VLOOKUP(A314,Codigos_mercados_mayoristas[],2,0)</f>
        <v>Coquimbo</v>
      </c>
      <c r="C314" s="1">
        <f>+VLOOKUP(A314,Codigos_mercados_mayoristas[],3,0)</f>
        <v>4</v>
      </c>
      <c r="D314" s="4">
        <v>44131</v>
      </c>
      <c r="E314" s="4" t="s">
        <v>196</v>
      </c>
      <c r="F314" s="1" t="s">
        <v>99</v>
      </c>
      <c r="G314" s="1" t="s">
        <v>100</v>
      </c>
      <c r="H314" s="1" t="s">
        <v>13</v>
      </c>
      <c r="I314" s="2">
        <v>1200</v>
      </c>
      <c r="J314" s="2">
        <v>650</v>
      </c>
      <c r="K314" s="2">
        <v>700</v>
      </c>
      <c r="L314" s="2">
        <v>675</v>
      </c>
      <c r="M314" s="1" t="s">
        <v>14</v>
      </c>
      <c r="N314" s="1" t="s">
        <v>139</v>
      </c>
      <c r="O314">
        <f>+VLOOKUP(Precio_diario_hortalizas[[#This Row],[Unidad de comercialización]],Codigos_kg[],2,0)</f>
        <v>1</v>
      </c>
      <c r="P314">
        <f>+Precio_diario_hortalizas[[#This Row],[Precio promedio ponderado]]/Precio_diario_hortalizas[[#This Row],[Kg o Unidades]]</f>
        <v>675</v>
      </c>
    </row>
    <row r="315" spans="1:16" hidden="1" x14ac:dyDescent="0.35">
      <c r="A315" s="1" t="s">
        <v>170</v>
      </c>
      <c r="B315" s="1" t="str">
        <f>+VLOOKUP(A315,Codigos_mercados_mayoristas[],2,0)</f>
        <v>Coquimbo</v>
      </c>
      <c r="C315" s="1">
        <f>+VLOOKUP(A315,Codigos_mercados_mayoristas[],3,0)</f>
        <v>4</v>
      </c>
      <c r="D315" s="4">
        <v>44131</v>
      </c>
      <c r="E315" s="4" t="s">
        <v>196</v>
      </c>
      <c r="F315" s="1" t="s">
        <v>99</v>
      </c>
      <c r="G315" s="1" t="s">
        <v>119</v>
      </c>
      <c r="H315" s="1" t="s">
        <v>19</v>
      </c>
      <c r="I315" s="2">
        <v>1800</v>
      </c>
      <c r="J315" s="2">
        <v>750</v>
      </c>
      <c r="K315" s="2">
        <v>800</v>
      </c>
      <c r="L315" s="2">
        <v>775</v>
      </c>
      <c r="M315" s="1" t="s">
        <v>14</v>
      </c>
      <c r="N315" s="1" t="s">
        <v>139</v>
      </c>
      <c r="O315">
        <f>+VLOOKUP(Precio_diario_hortalizas[[#This Row],[Unidad de comercialización]],Codigos_kg[],2,0)</f>
        <v>1</v>
      </c>
      <c r="P315">
        <f>+Precio_diario_hortalizas[[#This Row],[Precio promedio ponderado]]/Precio_diario_hortalizas[[#This Row],[Kg o Unidades]]</f>
        <v>775</v>
      </c>
    </row>
    <row r="316" spans="1:16" hidden="1" x14ac:dyDescent="0.35">
      <c r="A316" s="1" t="s">
        <v>170</v>
      </c>
      <c r="B316" s="1" t="str">
        <f>+VLOOKUP(A316,Codigos_mercados_mayoristas[],2,0)</f>
        <v>Coquimbo</v>
      </c>
      <c r="C316" s="1">
        <f>+VLOOKUP(A316,Codigos_mercados_mayoristas[],3,0)</f>
        <v>4</v>
      </c>
      <c r="D316" s="4">
        <v>44131</v>
      </c>
      <c r="E316" s="4" t="s">
        <v>196</v>
      </c>
      <c r="F316" s="1" t="s">
        <v>99</v>
      </c>
      <c r="G316" s="1" t="s">
        <v>119</v>
      </c>
      <c r="H316" s="1" t="s">
        <v>13</v>
      </c>
      <c r="I316" s="2">
        <v>1200</v>
      </c>
      <c r="J316" s="2">
        <v>650</v>
      </c>
      <c r="K316" s="2">
        <v>700</v>
      </c>
      <c r="L316" s="2">
        <v>675</v>
      </c>
      <c r="M316" s="1" t="s">
        <v>14</v>
      </c>
      <c r="N316" s="1" t="s">
        <v>139</v>
      </c>
      <c r="O316">
        <f>+VLOOKUP(Precio_diario_hortalizas[[#This Row],[Unidad de comercialización]],Codigos_kg[],2,0)</f>
        <v>1</v>
      </c>
      <c r="P316">
        <f>+Precio_diario_hortalizas[[#This Row],[Precio promedio ponderado]]/Precio_diario_hortalizas[[#This Row],[Kg o Unidades]]</f>
        <v>675</v>
      </c>
    </row>
    <row r="317" spans="1:16" hidden="1" x14ac:dyDescent="0.35">
      <c r="A317" s="1" t="s">
        <v>170</v>
      </c>
      <c r="B317" s="1" t="str">
        <f>+VLOOKUP(A317,Codigos_mercados_mayoristas[],2,0)</f>
        <v>Coquimbo</v>
      </c>
      <c r="C317" s="1">
        <f>+VLOOKUP(A317,Codigos_mercados_mayoristas[],3,0)</f>
        <v>4</v>
      </c>
      <c r="D317" s="4">
        <v>44131</v>
      </c>
      <c r="E317" s="4" t="s">
        <v>196</v>
      </c>
      <c r="F317" s="1" t="s">
        <v>35</v>
      </c>
      <c r="G317" s="1" t="s">
        <v>36</v>
      </c>
      <c r="H317" s="1" t="s">
        <v>19</v>
      </c>
      <c r="I317" s="2">
        <v>600</v>
      </c>
      <c r="J317" s="2">
        <v>13500</v>
      </c>
      <c r="K317" s="2">
        <v>14000</v>
      </c>
      <c r="L317" s="2">
        <v>13750</v>
      </c>
      <c r="M317" s="1" t="s">
        <v>59</v>
      </c>
      <c r="N317" s="1" t="s">
        <v>15</v>
      </c>
      <c r="O317">
        <f>+VLOOKUP(Precio_diario_hortalizas[[#This Row],[Unidad de comercialización]],Codigos_kg[],2,0)</f>
        <v>18</v>
      </c>
      <c r="P317">
        <f>+Precio_diario_hortalizas[[#This Row],[Precio promedio ponderado]]/Precio_diario_hortalizas[[#This Row],[Kg o Unidades]]</f>
        <v>763.88888888888891</v>
      </c>
    </row>
    <row r="318" spans="1:16" hidden="1" x14ac:dyDescent="0.35">
      <c r="A318" s="1" t="s">
        <v>170</v>
      </c>
      <c r="B318" s="1" t="str">
        <f>+VLOOKUP(A318,Codigos_mercados_mayoristas[],2,0)</f>
        <v>Coquimbo</v>
      </c>
      <c r="C318" s="1">
        <f>+VLOOKUP(A318,Codigos_mercados_mayoristas[],3,0)</f>
        <v>4</v>
      </c>
      <c r="D318" s="4">
        <v>44131</v>
      </c>
      <c r="E318" s="4" t="s">
        <v>196</v>
      </c>
      <c r="F318" s="1" t="s">
        <v>35</v>
      </c>
      <c r="G318" s="1" t="s">
        <v>36</v>
      </c>
      <c r="H318" s="1" t="s">
        <v>19</v>
      </c>
      <c r="I318" s="2">
        <v>600</v>
      </c>
      <c r="J318" s="2">
        <v>8500</v>
      </c>
      <c r="K318" s="2">
        <v>9000</v>
      </c>
      <c r="L318" s="2">
        <v>8750</v>
      </c>
      <c r="M318" s="1" t="s">
        <v>37</v>
      </c>
      <c r="N318" s="1" t="s">
        <v>15</v>
      </c>
      <c r="O318">
        <f>+VLOOKUP(Precio_diario_hortalizas[[#This Row],[Unidad de comercialización]],Codigos_kg[],2,0)</f>
        <v>10</v>
      </c>
      <c r="P318">
        <f>+Precio_diario_hortalizas[[#This Row],[Precio promedio ponderado]]/Precio_diario_hortalizas[[#This Row],[Kg o Unidades]]</f>
        <v>875</v>
      </c>
    </row>
    <row r="319" spans="1:16" hidden="1" x14ac:dyDescent="0.35">
      <c r="A319" s="1" t="s">
        <v>170</v>
      </c>
      <c r="B319" s="1" t="str">
        <f>+VLOOKUP(A319,Codigos_mercados_mayoristas[],2,0)</f>
        <v>Coquimbo</v>
      </c>
      <c r="C319" s="1">
        <f>+VLOOKUP(A319,Codigos_mercados_mayoristas[],3,0)</f>
        <v>4</v>
      </c>
      <c r="D319" s="4">
        <v>44131</v>
      </c>
      <c r="E319" s="4" t="s">
        <v>196</v>
      </c>
      <c r="F319" s="1" t="s">
        <v>35</v>
      </c>
      <c r="G319" s="1" t="s">
        <v>36</v>
      </c>
      <c r="H319" s="1" t="s">
        <v>13</v>
      </c>
      <c r="I319" s="2">
        <v>400</v>
      </c>
      <c r="J319" s="2">
        <v>10500</v>
      </c>
      <c r="K319" s="2">
        <v>11000</v>
      </c>
      <c r="L319" s="2">
        <v>10750</v>
      </c>
      <c r="M319" s="1" t="s">
        <v>59</v>
      </c>
      <c r="N319" s="1" t="s">
        <v>15</v>
      </c>
      <c r="O319">
        <f>+VLOOKUP(Precio_diario_hortalizas[[#This Row],[Unidad de comercialización]],Codigos_kg[],2,0)</f>
        <v>18</v>
      </c>
      <c r="P319">
        <f>+Precio_diario_hortalizas[[#This Row],[Precio promedio ponderado]]/Precio_diario_hortalizas[[#This Row],[Kg o Unidades]]</f>
        <v>597.22222222222217</v>
      </c>
    </row>
    <row r="320" spans="1:16" hidden="1" x14ac:dyDescent="0.35">
      <c r="A320" s="1" t="s">
        <v>170</v>
      </c>
      <c r="B320" s="1" t="str">
        <f>+VLOOKUP(A320,Codigos_mercados_mayoristas[],2,0)</f>
        <v>Coquimbo</v>
      </c>
      <c r="C320" s="1">
        <f>+VLOOKUP(A320,Codigos_mercados_mayoristas[],3,0)</f>
        <v>4</v>
      </c>
      <c r="D320" s="4">
        <v>44131</v>
      </c>
      <c r="E320" s="4" t="s">
        <v>196</v>
      </c>
      <c r="F320" s="1" t="s">
        <v>35</v>
      </c>
      <c r="G320" s="1" t="s">
        <v>36</v>
      </c>
      <c r="H320" s="1" t="s">
        <v>13</v>
      </c>
      <c r="I320" s="2">
        <v>500</v>
      </c>
      <c r="J320" s="2">
        <v>6500</v>
      </c>
      <c r="K320" s="2">
        <v>7000</v>
      </c>
      <c r="L320" s="2">
        <v>6750</v>
      </c>
      <c r="M320" s="1" t="s">
        <v>37</v>
      </c>
      <c r="N320" s="1" t="s">
        <v>15</v>
      </c>
      <c r="O320">
        <f>+VLOOKUP(Precio_diario_hortalizas[[#This Row],[Unidad de comercialización]],Codigos_kg[],2,0)</f>
        <v>10</v>
      </c>
      <c r="P320">
        <f>+Precio_diario_hortalizas[[#This Row],[Precio promedio ponderado]]/Precio_diario_hortalizas[[#This Row],[Kg o Unidades]]</f>
        <v>675</v>
      </c>
    </row>
    <row r="321" spans="1:16" hidden="1" x14ac:dyDescent="0.35">
      <c r="A321" s="1" t="s">
        <v>170</v>
      </c>
      <c r="B321" s="1" t="str">
        <f>+VLOOKUP(A321,Codigos_mercados_mayoristas[],2,0)</f>
        <v>Coquimbo</v>
      </c>
      <c r="C321" s="1">
        <f>+VLOOKUP(A321,Codigos_mercados_mayoristas[],3,0)</f>
        <v>4</v>
      </c>
      <c r="D321" s="4">
        <v>44131</v>
      </c>
      <c r="E321" s="4" t="s">
        <v>196</v>
      </c>
      <c r="F321" s="1" t="s">
        <v>38</v>
      </c>
      <c r="G321" s="1" t="s">
        <v>12</v>
      </c>
      <c r="H321" s="1" t="s">
        <v>19</v>
      </c>
      <c r="I321" s="2">
        <v>560</v>
      </c>
      <c r="J321" s="2">
        <v>4500</v>
      </c>
      <c r="K321" s="2">
        <v>5000</v>
      </c>
      <c r="L321" s="2">
        <v>4750</v>
      </c>
      <c r="M321" s="1" t="s">
        <v>101</v>
      </c>
      <c r="N321" s="1" t="s">
        <v>139</v>
      </c>
      <c r="O321">
        <f>+VLOOKUP(Precio_diario_hortalizas[[#This Row],[Unidad de comercialización]],Codigos_kg[],2,0)</f>
        <v>20</v>
      </c>
      <c r="P321">
        <f>+Precio_diario_hortalizas[[#This Row],[Precio promedio ponderado]]/Precio_diario_hortalizas[[#This Row],[Kg o Unidades]]</f>
        <v>237.5</v>
      </c>
    </row>
    <row r="322" spans="1:16" hidden="1" x14ac:dyDescent="0.35">
      <c r="A322" s="1" t="s">
        <v>170</v>
      </c>
      <c r="B322" s="1" t="str">
        <f>+VLOOKUP(A322,Codigos_mercados_mayoristas[],2,0)</f>
        <v>Coquimbo</v>
      </c>
      <c r="C322" s="1">
        <f>+VLOOKUP(A322,Codigos_mercados_mayoristas[],3,0)</f>
        <v>4</v>
      </c>
      <c r="D322" s="4">
        <v>44131</v>
      </c>
      <c r="E322" s="4" t="s">
        <v>196</v>
      </c>
      <c r="F322" s="1" t="s">
        <v>102</v>
      </c>
      <c r="G322" s="1" t="s">
        <v>103</v>
      </c>
      <c r="H322" s="1" t="s">
        <v>96</v>
      </c>
      <c r="I322" s="2">
        <v>600</v>
      </c>
      <c r="J322" s="2">
        <v>1650</v>
      </c>
      <c r="K322" s="2">
        <v>1700</v>
      </c>
      <c r="L322" s="2">
        <v>1675</v>
      </c>
      <c r="M322" s="1" t="s">
        <v>33</v>
      </c>
      <c r="N322" s="1" t="s">
        <v>34</v>
      </c>
      <c r="O322">
        <f>+VLOOKUP(Precio_diario_hortalizas[[#This Row],[Unidad de comercialización]],Codigos_kg[],2,0)</f>
        <v>1</v>
      </c>
      <c r="P322">
        <f>+Precio_diario_hortalizas[[#This Row],[Precio promedio ponderado]]/Precio_diario_hortalizas[[#This Row],[Kg o Unidades]]</f>
        <v>1675</v>
      </c>
    </row>
    <row r="323" spans="1:16" hidden="1" x14ac:dyDescent="0.35">
      <c r="A323" s="1" t="s">
        <v>170</v>
      </c>
      <c r="B323" s="1" t="str">
        <f>+VLOOKUP(A323,Codigos_mercados_mayoristas[],2,0)</f>
        <v>Coquimbo</v>
      </c>
      <c r="C323" s="1">
        <f>+VLOOKUP(A323,Codigos_mercados_mayoristas[],3,0)</f>
        <v>4</v>
      </c>
      <c r="D323" s="4">
        <v>44131</v>
      </c>
      <c r="E323" s="4" t="s">
        <v>196</v>
      </c>
      <c r="F323" s="1" t="s">
        <v>106</v>
      </c>
      <c r="G323" s="1" t="s">
        <v>12</v>
      </c>
      <c r="H323" s="1" t="s">
        <v>19</v>
      </c>
      <c r="I323" s="2">
        <v>600</v>
      </c>
      <c r="J323" s="2">
        <v>6500</v>
      </c>
      <c r="K323" s="2">
        <v>7000</v>
      </c>
      <c r="L323" s="2">
        <v>6750</v>
      </c>
      <c r="M323" s="1" t="s">
        <v>97</v>
      </c>
      <c r="N323" s="1" t="s">
        <v>45</v>
      </c>
      <c r="O323">
        <f>+VLOOKUP(Precio_diario_hortalizas[[#This Row],[Unidad de comercialización]],Codigos_kg[],2,0)</f>
        <v>70</v>
      </c>
      <c r="P323">
        <f>+Precio_diario_hortalizas[[#This Row],[Precio promedio ponderado]]/Precio_diario_hortalizas[[#This Row],[Kg o Unidades]]</f>
        <v>96.428571428571431</v>
      </c>
    </row>
    <row r="324" spans="1:16" hidden="1" x14ac:dyDescent="0.35">
      <c r="A324" s="1" t="s">
        <v>174</v>
      </c>
      <c r="B324" s="1" t="str">
        <f>+VLOOKUP(A324,Codigos_mercados_mayoristas[],2,0)</f>
        <v>Metropolitana</v>
      </c>
      <c r="C324" s="1">
        <f>+VLOOKUP(A324,Codigos_mercados_mayoristas[],3,0)</f>
        <v>13</v>
      </c>
      <c r="D324" s="4">
        <v>44131</v>
      </c>
      <c r="E324" s="4" t="s">
        <v>196</v>
      </c>
      <c r="F324" s="1" t="s">
        <v>61</v>
      </c>
      <c r="G324" s="1" t="s">
        <v>12</v>
      </c>
      <c r="H324" s="1" t="s">
        <v>19</v>
      </c>
      <c r="I324" s="2">
        <v>55</v>
      </c>
      <c r="J324" s="2">
        <v>12000</v>
      </c>
      <c r="K324" s="2">
        <v>14000</v>
      </c>
      <c r="L324" s="2">
        <v>12909.091</v>
      </c>
      <c r="M324" s="1" t="s">
        <v>81</v>
      </c>
      <c r="N324" s="1" t="s">
        <v>118</v>
      </c>
      <c r="O324">
        <f>+VLOOKUP(Precio_diario_hortalizas[[#This Row],[Unidad de comercialización]],Codigos_kg[],2,0)</f>
        <v>3</v>
      </c>
      <c r="P324">
        <f>+Precio_diario_hortalizas[[#This Row],[Precio promedio ponderado]]/Precio_diario_hortalizas[[#This Row],[Kg o Unidades]]</f>
        <v>4303.0303333333331</v>
      </c>
    </row>
    <row r="325" spans="1:16" hidden="1" x14ac:dyDescent="0.35">
      <c r="A325" s="1" t="s">
        <v>174</v>
      </c>
      <c r="B325" s="1" t="str">
        <f>+VLOOKUP(A325,Codigos_mercados_mayoristas[],2,0)</f>
        <v>Metropolitana</v>
      </c>
      <c r="C325" s="1">
        <f>+VLOOKUP(A325,Codigos_mercados_mayoristas[],3,0)</f>
        <v>13</v>
      </c>
      <c r="D325" s="4">
        <v>44131</v>
      </c>
      <c r="E325" s="4" t="s">
        <v>196</v>
      </c>
      <c r="F325" s="1" t="s">
        <v>61</v>
      </c>
      <c r="G325" s="1" t="s">
        <v>12</v>
      </c>
      <c r="H325" s="1" t="s">
        <v>13</v>
      </c>
      <c r="I325" s="2">
        <v>40</v>
      </c>
      <c r="J325" s="2">
        <v>10000</v>
      </c>
      <c r="K325" s="2">
        <v>10000</v>
      </c>
      <c r="L325" s="2">
        <v>10000</v>
      </c>
      <c r="M325" s="1" t="s">
        <v>81</v>
      </c>
      <c r="N325" s="1" t="s">
        <v>118</v>
      </c>
      <c r="O325">
        <f>+VLOOKUP(Precio_diario_hortalizas[[#This Row],[Unidad de comercialización]],Codigos_kg[],2,0)</f>
        <v>3</v>
      </c>
      <c r="P325">
        <f>+Precio_diario_hortalizas[[#This Row],[Precio promedio ponderado]]/Precio_diario_hortalizas[[#This Row],[Kg o Unidades]]</f>
        <v>3333.3333333333335</v>
      </c>
    </row>
    <row r="326" spans="1:16" ht="29" hidden="1" x14ac:dyDescent="0.35">
      <c r="A326" s="1" t="s">
        <v>174</v>
      </c>
      <c r="B326" s="1" t="str">
        <f>+VLOOKUP(A326,Codigos_mercados_mayoristas[],2,0)</f>
        <v>Metropolitana</v>
      </c>
      <c r="C326" s="1">
        <f>+VLOOKUP(A326,Codigos_mercados_mayoristas[],3,0)</f>
        <v>13</v>
      </c>
      <c r="D326" s="4">
        <v>44131</v>
      </c>
      <c r="E326" s="4" t="s">
        <v>196</v>
      </c>
      <c r="F326" s="1" t="s">
        <v>64</v>
      </c>
      <c r="G326" s="1" t="s">
        <v>175</v>
      </c>
      <c r="H326" s="1" t="s">
        <v>96</v>
      </c>
      <c r="I326" s="2">
        <v>2000</v>
      </c>
      <c r="J326" s="2">
        <v>5000</v>
      </c>
      <c r="K326" s="2">
        <v>5000</v>
      </c>
      <c r="L326" s="2">
        <v>5000</v>
      </c>
      <c r="M326" s="1" t="s">
        <v>143</v>
      </c>
      <c r="N326" s="1" t="s">
        <v>118</v>
      </c>
      <c r="O326">
        <f>+VLOOKUP(Precio_diario_hortalizas[[#This Row],[Unidad de comercialización]],Codigos_kg[],2,0)</f>
        <v>20</v>
      </c>
      <c r="P326">
        <f>+Precio_diario_hortalizas[[#This Row],[Precio promedio ponderado]]/Precio_diario_hortalizas[[#This Row],[Kg o Unidades]]</f>
        <v>250</v>
      </c>
    </row>
    <row r="327" spans="1:16" ht="29" hidden="1" x14ac:dyDescent="0.35">
      <c r="A327" s="1" t="s">
        <v>174</v>
      </c>
      <c r="B327" s="1" t="str">
        <f>+VLOOKUP(A327,Codigos_mercados_mayoristas[],2,0)</f>
        <v>Metropolitana</v>
      </c>
      <c r="C327" s="1">
        <f>+VLOOKUP(A327,Codigos_mercados_mayoristas[],3,0)</f>
        <v>13</v>
      </c>
      <c r="D327" s="4">
        <v>44131</v>
      </c>
      <c r="E327" s="4" t="s">
        <v>196</v>
      </c>
      <c r="F327" s="1" t="s">
        <v>64</v>
      </c>
      <c r="G327" s="1" t="s">
        <v>175</v>
      </c>
      <c r="H327" s="1" t="s">
        <v>137</v>
      </c>
      <c r="I327" s="2">
        <v>1400</v>
      </c>
      <c r="J327" s="2">
        <v>4000</v>
      </c>
      <c r="K327" s="2">
        <v>4000</v>
      </c>
      <c r="L327" s="2">
        <v>4000</v>
      </c>
      <c r="M327" s="1" t="s">
        <v>143</v>
      </c>
      <c r="N327" s="1" t="s">
        <v>118</v>
      </c>
      <c r="O327">
        <f>+VLOOKUP(Precio_diario_hortalizas[[#This Row],[Unidad de comercialización]],Codigos_kg[],2,0)</f>
        <v>20</v>
      </c>
      <c r="P327">
        <f>+Precio_diario_hortalizas[[#This Row],[Precio promedio ponderado]]/Precio_diario_hortalizas[[#This Row],[Kg o Unidades]]</f>
        <v>200</v>
      </c>
    </row>
    <row r="328" spans="1:16" hidden="1" x14ac:dyDescent="0.35">
      <c r="A328" s="1" t="s">
        <v>174</v>
      </c>
      <c r="B328" s="1" t="str">
        <f>+VLOOKUP(A328,Codigos_mercados_mayoristas[],2,0)</f>
        <v>Metropolitana</v>
      </c>
      <c r="C328" s="1">
        <f>+VLOOKUP(A328,Codigos_mercados_mayoristas[],3,0)</f>
        <v>13</v>
      </c>
      <c r="D328" s="4">
        <v>44131</v>
      </c>
      <c r="E328" s="4" t="s">
        <v>196</v>
      </c>
      <c r="F328" s="1" t="s">
        <v>42</v>
      </c>
      <c r="G328" s="1" t="s">
        <v>110</v>
      </c>
      <c r="H328" s="1" t="s">
        <v>19</v>
      </c>
      <c r="I328" s="2">
        <v>110</v>
      </c>
      <c r="J328" s="2">
        <v>20000</v>
      </c>
      <c r="K328" s="2">
        <v>20000</v>
      </c>
      <c r="L328" s="2">
        <v>20000</v>
      </c>
      <c r="M328" s="1" t="s">
        <v>111</v>
      </c>
      <c r="N328" s="1" t="s">
        <v>15</v>
      </c>
      <c r="O328">
        <f>+VLOOKUP(Precio_diario_hortalizas[[#This Row],[Unidad de comercialización]],Codigos_kg[],2,0)</f>
        <v>12</v>
      </c>
      <c r="P328">
        <f>+Precio_diario_hortalizas[[#This Row],[Precio promedio ponderado]]/Precio_diario_hortalizas[[#This Row],[Kg o Unidades]]</f>
        <v>1666.6666666666667</v>
      </c>
    </row>
    <row r="329" spans="1:16" hidden="1" x14ac:dyDescent="0.35">
      <c r="A329" s="1" t="s">
        <v>174</v>
      </c>
      <c r="B329" s="1" t="str">
        <f>+VLOOKUP(A329,Codigos_mercados_mayoristas[],2,0)</f>
        <v>Metropolitana</v>
      </c>
      <c r="C329" s="1">
        <f>+VLOOKUP(A329,Codigos_mercados_mayoristas[],3,0)</f>
        <v>13</v>
      </c>
      <c r="D329" s="4">
        <v>44131</v>
      </c>
      <c r="E329" s="4" t="s">
        <v>196</v>
      </c>
      <c r="F329" s="1" t="s">
        <v>42</v>
      </c>
      <c r="G329" s="1" t="s">
        <v>110</v>
      </c>
      <c r="H329" s="1" t="s">
        <v>13</v>
      </c>
      <c r="I329" s="2">
        <v>70</v>
      </c>
      <c r="J329" s="2">
        <v>15000</v>
      </c>
      <c r="K329" s="2">
        <v>15000</v>
      </c>
      <c r="L329" s="2">
        <v>15000</v>
      </c>
      <c r="M329" s="1" t="s">
        <v>111</v>
      </c>
      <c r="N329" s="1" t="s">
        <v>15</v>
      </c>
      <c r="O329">
        <f>+VLOOKUP(Precio_diario_hortalizas[[#This Row],[Unidad de comercialización]],Codigos_kg[],2,0)</f>
        <v>12</v>
      </c>
      <c r="P329">
        <f>+Precio_diario_hortalizas[[#This Row],[Precio promedio ponderado]]/Precio_diario_hortalizas[[#This Row],[Kg o Unidades]]</f>
        <v>1250</v>
      </c>
    </row>
    <row r="330" spans="1:16" hidden="1" x14ac:dyDescent="0.35">
      <c r="A330" s="1" t="s">
        <v>174</v>
      </c>
      <c r="B330" s="1" t="str">
        <f>+VLOOKUP(A330,Codigos_mercados_mayoristas[],2,0)</f>
        <v>Metropolitana</v>
      </c>
      <c r="C330" s="1">
        <f>+VLOOKUP(A330,Codigos_mercados_mayoristas[],3,0)</f>
        <v>13</v>
      </c>
      <c r="D330" s="4">
        <v>44131</v>
      </c>
      <c r="E330" s="4" t="s">
        <v>196</v>
      </c>
      <c r="F330" s="1" t="s">
        <v>67</v>
      </c>
      <c r="G330" s="1" t="s">
        <v>12</v>
      </c>
      <c r="H330" s="1" t="s">
        <v>19</v>
      </c>
      <c r="I330" s="2">
        <v>180</v>
      </c>
      <c r="J330" s="2">
        <v>5000</v>
      </c>
      <c r="K330" s="2">
        <v>6000</v>
      </c>
      <c r="L330" s="2">
        <v>5555.5559999999996</v>
      </c>
      <c r="M330" s="1" t="s">
        <v>68</v>
      </c>
      <c r="N330" s="1" t="s">
        <v>152</v>
      </c>
      <c r="O330">
        <f>+VLOOKUP(Precio_diario_hortalizas[[#This Row],[Unidad de comercialización]],Codigos_kg[],2,0)</f>
        <v>6</v>
      </c>
      <c r="P330">
        <f>+Precio_diario_hortalizas[[#This Row],[Precio promedio ponderado]]/Precio_diario_hortalizas[[#This Row],[Kg o Unidades]]</f>
        <v>925.92599999999993</v>
      </c>
    </row>
    <row r="331" spans="1:16" hidden="1" x14ac:dyDescent="0.35">
      <c r="A331" s="1" t="s">
        <v>174</v>
      </c>
      <c r="B331" s="1" t="str">
        <f>+VLOOKUP(A331,Codigos_mercados_mayoristas[],2,0)</f>
        <v>Metropolitana</v>
      </c>
      <c r="C331" s="1">
        <f>+VLOOKUP(A331,Codigos_mercados_mayoristas[],3,0)</f>
        <v>13</v>
      </c>
      <c r="D331" s="4">
        <v>44131</v>
      </c>
      <c r="E331" s="4" t="s">
        <v>196</v>
      </c>
      <c r="F331" s="1" t="s">
        <v>46</v>
      </c>
      <c r="G331" s="1" t="s">
        <v>47</v>
      </c>
      <c r="H331" s="1" t="s">
        <v>19</v>
      </c>
      <c r="I331" s="2">
        <v>380</v>
      </c>
      <c r="J331" s="2">
        <v>10000</v>
      </c>
      <c r="K331" s="2">
        <v>11000</v>
      </c>
      <c r="L331" s="2">
        <v>10526.316000000001</v>
      </c>
      <c r="M331" s="1" t="s">
        <v>48</v>
      </c>
      <c r="N331" s="1" t="s">
        <v>152</v>
      </c>
      <c r="O331">
        <f>+VLOOKUP(Precio_diario_hortalizas[[#This Row],[Unidad de comercialización]],Codigos_kg[],2,0)</f>
        <v>30</v>
      </c>
      <c r="P331">
        <f>+Precio_diario_hortalizas[[#This Row],[Precio promedio ponderado]]/Precio_diario_hortalizas[[#This Row],[Kg o Unidades]]</f>
        <v>350.87720000000002</v>
      </c>
    </row>
    <row r="332" spans="1:16" hidden="1" x14ac:dyDescent="0.35">
      <c r="A332" s="1" t="s">
        <v>174</v>
      </c>
      <c r="B332" s="1" t="str">
        <f>+VLOOKUP(A332,Codigos_mercados_mayoristas[],2,0)</f>
        <v>Metropolitana</v>
      </c>
      <c r="C332" s="1">
        <f>+VLOOKUP(A332,Codigos_mercados_mayoristas[],3,0)</f>
        <v>13</v>
      </c>
      <c r="D332" s="4">
        <v>44131</v>
      </c>
      <c r="E332" s="4" t="s">
        <v>196</v>
      </c>
      <c r="F332" s="1" t="s">
        <v>115</v>
      </c>
      <c r="G332" s="1" t="s">
        <v>12</v>
      </c>
      <c r="H332" s="1" t="s">
        <v>19</v>
      </c>
      <c r="I332" s="2">
        <v>30</v>
      </c>
      <c r="J332" s="2">
        <v>20000</v>
      </c>
      <c r="K332" s="2">
        <v>20000</v>
      </c>
      <c r="L332" s="2">
        <v>20000</v>
      </c>
      <c r="M332" s="1" t="s">
        <v>39</v>
      </c>
      <c r="N332" s="1" t="s">
        <v>139</v>
      </c>
      <c r="O332">
        <f>+VLOOKUP(Precio_diario_hortalizas[[#This Row],[Unidad de comercialización]],Codigos_kg[],2,0)</f>
        <v>25</v>
      </c>
      <c r="P332">
        <f>+Precio_diario_hortalizas[[#This Row],[Precio promedio ponderado]]/Precio_diario_hortalizas[[#This Row],[Kg o Unidades]]</f>
        <v>800</v>
      </c>
    </row>
    <row r="333" spans="1:16" hidden="1" x14ac:dyDescent="0.35">
      <c r="A333" s="1" t="s">
        <v>174</v>
      </c>
      <c r="B333" s="1" t="str">
        <f>+VLOOKUP(A333,Codigos_mercados_mayoristas[],2,0)</f>
        <v>Metropolitana</v>
      </c>
      <c r="C333" s="1">
        <f>+VLOOKUP(A333,Codigos_mercados_mayoristas[],3,0)</f>
        <v>13</v>
      </c>
      <c r="D333" s="4">
        <v>44131</v>
      </c>
      <c r="E333" s="4" t="s">
        <v>196</v>
      </c>
      <c r="F333" s="1" t="s">
        <v>73</v>
      </c>
      <c r="G333" s="1" t="s">
        <v>12</v>
      </c>
      <c r="H333" s="1" t="s">
        <v>19</v>
      </c>
      <c r="I333" s="2">
        <v>22000</v>
      </c>
      <c r="J333" s="2">
        <v>80</v>
      </c>
      <c r="K333" s="2">
        <v>100</v>
      </c>
      <c r="L333" s="2">
        <v>89.090999999999994</v>
      </c>
      <c r="M333" s="1" t="s">
        <v>14</v>
      </c>
      <c r="N333" s="1" t="s">
        <v>152</v>
      </c>
      <c r="O333">
        <f>+VLOOKUP(Precio_diario_hortalizas[[#This Row],[Unidad de comercialización]],Codigos_kg[],2,0)</f>
        <v>1</v>
      </c>
      <c r="P333">
        <f>+Precio_diario_hortalizas[[#This Row],[Precio promedio ponderado]]/Precio_diario_hortalizas[[#This Row],[Kg o Unidades]]</f>
        <v>89.090999999999994</v>
      </c>
    </row>
    <row r="334" spans="1:16" hidden="1" x14ac:dyDescent="0.35">
      <c r="A334" s="1" t="s">
        <v>174</v>
      </c>
      <c r="B334" s="1" t="str">
        <f>+VLOOKUP(A334,Codigos_mercados_mayoristas[],2,0)</f>
        <v>Metropolitana</v>
      </c>
      <c r="C334" s="1">
        <f>+VLOOKUP(A334,Codigos_mercados_mayoristas[],3,0)</f>
        <v>13</v>
      </c>
      <c r="D334" s="4">
        <v>44131</v>
      </c>
      <c r="E334" s="4" t="s">
        <v>196</v>
      </c>
      <c r="F334" s="1" t="s">
        <v>11</v>
      </c>
      <c r="G334" s="1" t="s">
        <v>12</v>
      </c>
      <c r="H334" s="1" t="s">
        <v>19</v>
      </c>
      <c r="I334" s="2">
        <v>5600</v>
      </c>
      <c r="J334" s="2">
        <v>500</v>
      </c>
      <c r="K334" s="2">
        <v>600</v>
      </c>
      <c r="L334" s="2">
        <v>553.57100000000003</v>
      </c>
      <c r="M334" s="1" t="s">
        <v>14</v>
      </c>
      <c r="N334" s="1" t="s">
        <v>118</v>
      </c>
      <c r="O334">
        <f>+VLOOKUP(Precio_diario_hortalizas[[#This Row],[Unidad de comercialización]],Codigos_kg[],2,0)</f>
        <v>1</v>
      </c>
      <c r="P334">
        <f>+Precio_diario_hortalizas[[#This Row],[Precio promedio ponderado]]/Precio_diario_hortalizas[[#This Row],[Kg o Unidades]]</f>
        <v>553.57100000000003</v>
      </c>
    </row>
    <row r="335" spans="1:16" hidden="1" x14ac:dyDescent="0.35">
      <c r="A335" s="1" t="s">
        <v>174</v>
      </c>
      <c r="B335" s="1" t="str">
        <f>+VLOOKUP(A335,Codigos_mercados_mayoristas[],2,0)</f>
        <v>Metropolitana</v>
      </c>
      <c r="C335" s="1">
        <f>+VLOOKUP(A335,Codigos_mercados_mayoristas[],3,0)</f>
        <v>13</v>
      </c>
      <c r="D335" s="4">
        <v>44131</v>
      </c>
      <c r="E335" s="4" t="s">
        <v>196</v>
      </c>
      <c r="F335" s="1" t="s">
        <v>11</v>
      </c>
      <c r="G335" s="1" t="s">
        <v>12</v>
      </c>
      <c r="H335" s="1" t="s">
        <v>13</v>
      </c>
      <c r="I335" s="2">
        <v>1800</v>
      </c>
      <c r="J335" s="2">
        <v>400</v>
      </c>
      <c r="K335" s="2">
        <v>400</v>
      </c>
      <c r="L335" s="2">
        <v>400</v>
      </c>
      <c r="M335" s="1" t="s">
        <v>14</v>
      </c>
      <c r="N335" s="1" t="s">
        <v>118</v>
      </c>
      <c r="O335">
        <f>+VLOOKUP(Precio_diario_hortalizas[[#This Row],[Unidad de comercialización]],Codigos_kg[],2,0)</f>
        <v>1</v>
      </c>
      <c r="P335">
        <f>+Precio_diario_hortalizas[[#This Row],[Precio promedio ponderado]]/Precio_diario_hortalizas[[#This Row],[Kg o Unidades]]</f>
        <v>400</v>
      </c>
    </row>
    <row r="336" spans="1:16" hidden="1" x14ac:dyDescent="0.35">
      <c r="A336" s="1" t="s">
        <v>174</v>
      </c>
      <c r="B336" s="1" t="str">
        <f>+VLOOKUP(A336,Codigos_mercados_mayoristas[],2,0)</f>
        <v>Metropolitana</v>
      </c>
      <c r="C336" s="1">
        <f>+VLOOKUP(A336,Codigos_mercados_mayoristas[],3,0)</f>
        <v>13</v>
      </c>
      <c r="D336" s="4">
        <v>44131</v>
      </c>
      <c r="E336" s="4" t="s">
        <v>196</v>
      </c>
      <c r="F336" s="1" t="s">
        <v>75</v>
      </c>
      <c r="G336" s="1" t="s">
        <v>12</v>
      </c>
      <c r="H336" s="1" t="s">
        <v>76</v>
      </c>
      <c r="I336" s="2">
        <v>620</v>
      </c>
      <c r="J336" s="2">
        <v>9000</v>
      </c>
      <c r="K336" s="2">
        <v>9500</v>
      </c>
      <c r="L336" s="2">
        <v>9241.9349999999995</v>
      </c>
      <c r="M336" s="1" t="s">
        <v>122</v>
      </c>
      <c r="N336" s="1" t="s">
        <v>123</v>
      </c>
      <c r="O336">
        <f>+VLOOKUP(Precio_diario_hortalizas[[#This Row],[Unidad de comercialización]],Codigos_kg[],2,0)</f>
        <v>16</v>
      </c>
      <c r="P336">
        <f>+Precio_diario_hortalizas[[#This Row],[Precio promedio ponderado]]/Precio_diario_hortalizas[[#This Row],[Kg o Unidades]]</f>
        <v>577.62093749999997</v>
      </c>
    </row>
    <row r="337" spans="1:16" hidden="1" x14ac:dyDescent="0.35">
      <c r="A337" s="1" t="s">
        <v>174</v>
      </c>
      <c r="B337" s="1" t="str">
        <f>+VLOOKUP(A337,Codigos_mercados_mayoristas[],2,0)</f>
        <v>Metropolitana</v>
      </c>
      <c r="C337" s="1">
        <f>+VLOOKUP(A337,Codigos_mercados_mayoristas[],3,0)</f>
        <v>13</v>
      </c>
      <c r="D337" s="4">
        <v>44131</v>
      </c>
      <c r="E337" s="4" t="s">
        <v>196</v>
      </c>
      <c r="F337" s="1" t="s">
        <v>75</v>
      </c>
      <c r="G337" s="1" t="s">
        <v>12</v>
      </c>
      <c r="H337" s="1" t="s">
        <v>96</v>
      </c>
      <c r="I337" s="2">
        <v>250</v>
      </c>
      <c r="J337" s="2">
        <v>8000</v>
      </c>
      <c r="K337" s="2">
        <v>8000</v>
      </c>
      <c r="L337" s="2">
        <v>8000</v>
      </c>
      <c r="M337" s="1" t="s">
        <v>122</v>
      </c>
      <c r="N337" s="1" t="s">
        <v>139</v>
      </c>
      <c r="O337">
        <f>+VLOOKUP(Precio_diario_hortalizas[[#This Row],[Unidad de comercialización]],Codigos_kg[],2,0)</f>
        <v>16</v>
      </c>
      <c r="P337">
        <f>+Precio_diario_hortalizas[[#This Row],[Precio promedio ponderado]]/Precio_diario_hortalizas[[#This Row],[Kg o Unidades]]</f>
        <v>500</v>
      </c>
    </row>
    <row r="338" spans="1:16" hidden="1" x14ac:dyDescent="0.35">
      <c r="A338" s="1" t="s">
        <v>174</v>
      </c>
      <c r="B338" s="1" t="str">
        <f>+VLOOKUP(A338,Codigos_mercados_mayoristas[],2,0)</f>
        <v>Metropolitana</v>
      </c>
      <c r="C338" s="1">
        <f>+VLOOKUP(A338,Codigos_mercados_mayoristas[],3,0)</f>
        <v>13</v>
      </c>
      <c r="D338" s="4">
        <v>44131</v>
      </c>
      <c r="E338" s="4" t="s">
        <v>196</v>
      </c>
      <c r="F338" s="1" t="s">
        <v>75</v>
      </c>
      <c r="G338" s="1" t="s">
        <v>12</v>
      </c>
      <c r="H338" s="1" t="s">
        <v>96</v>
      </c>
      <c r="I338" s="2">
        <v>300</v>
      </c>
      <c r="J338" s="2">
        <v>8000</v>
      </c>
      <c r="K338" s="2">
        <v>8000</v>
      </c>
      <c r="L338" s="2">
        <v>8000</v>
      </c>
      <c r="M338" s="1" t="s">
        <v>122</v>
      </c>
      <c r="N338" s="1" t="s">
        <v>118</v>
      </c>
      <c r="O338">
        <f>+VLOOKUP(Precio_diario_hortalizas[[#This Row],[Unidad de comercialización]],Codigos_kg[],2,0)</f>
        <v>16</v>
      </c>
      <c r="P338">
        <f>+Precio_diario_hortalizas[[#This Row],[Precio promedio ponderado]]/Precio_diario_hortalizas[[#This Row],[Kg o Unidades]]</f>
        <v>500</v>
      </c>
    </row>
    <row r="339" spans="1:16" hidden="1" x14ac:dyDescent="0.35">
      <c r="A339" s="1" t="s">
        <v>174</v>
      </c>
      <c r="B339" s="1" t="str">
        <f>+VLOOKUP(A339,Codigos_mercados_mayoristas[],2,0)</f>
        <v>Metropolitana</v>
      </c>
      <c r="C339" s="1">
        <f>+VLOOKUP(A339,Codigos_mercados_mayoristas[],3,0)</f>
        <v>13</v>
      </c>
      <c r="D339" s="4">
        <v>44131</v>
      </c>
      <c r="E339" s="4" t="s">
        <v>196</v>
      </c>
      <c r="F339" s="1" t="s">
        <v>75</v>
      </c>
      <c r="G339" s="1" t="s">
        <v>12</v>
      </c>
      <c r="H339" s="1" t="s">
        <v>148</v>
      </c>
      <c r="I339" s="2">
        <v>350</v>
      </c>
      <c r="J339" s="2">
        <v>8000</v>
      </c>
      <c r="K339" s="2">
        <v>8000</v>
      </c>
      <c r="L339" s="2">
        <v>8000</v>
      </c>
      <c r="M339" s="1" t="s">
        <v>122</v>
      </c>
      <c r="N339" s="1" t="s">
        <v>123</v>
      </c>
      <c r="O339">
        <f>+VLOOKUP(Precio_diario_hortalizas[[#This Row],[Unidad de comercialización]],Codigos_kg[],2,0)</f>
        <v>16</v>
      </c>
      <c r="P339">
        <f>+Precio_diario_hortalizas[[#This Row],[Precio promedio ponderado]]/Precio_diario_hortalizas[[#This Row],[Kg o Unidades]]</f>
        <v>500</v>
      </c>
    </row>
    <row r="340" spans="1:16" hidden="1" x14ac:dyDescent="0.35">
      <c r="A340" s="1" t="s">
        <v>174</v>
      </c>
      <c r="B340" s="1" t="str">
        <f>+VLOOKUP(A340,Codigos_mercados_mayoristas[],2,0)</f>
        <v>Metropolitana</v>
      </c>
      <c r="C340" s="1">
        <f>+VLOOKUP(A340,Codigos_mercados_mayoristas[],3,0)</f>
        <v>13</v>
      </c>
      <c r="D340" s="4">
        <v>44131</v>
      </c>
      <c r="E340" s="4" t="s">
        <v>196</v>
      </c>
      <c r="F340" s="1" t="s">
        <v>75</v>
      </c>
      <c r="G340" s="1" t="s">
        <v>12</v>
      </c>
      <c r="H340" s="1" t="s">
        <v>137</v>
      </c>
      <c r="I340" s="2">
        <v>200</v>
      </c>
      <c r="J340" s="2">
        <v>7000</v>
      </c>
      <c r="K340" s="2">
        <v>7000</v>
      </c>
      <c r="L340" s="2">
        <v>7000</v>
      </c>
      <c r="M340" s="1" t="s">
        <v>122</v>
      </c>
      <c r="N340" s="1" t="s">
        <v>118</v>
      </c>
      <c r="O340">
        <f>+VLOOKUP(Precio_diario_hortalizas[[#This Row],[Unidad de comercialización]],Codigos_kg[],2,0)</f>
        <v>16</v>
      </c>
      <c r="P340">
        <f>+Precio_diario_hortalizas[[#This Row],[Precio promedio ponderado]]/Precio_diario_hortalizas[[#This Row],[Kg o Unidades]]</f>
        <v>437.5</v>
      </c>
    </row>
    <row r="341" spans="1:16" hidden="1" x14ac:dyDescent="0.35">
      <c r="A341" s="1" t="s">
        <v>174</v>
      </c>
      <c r="B341" s="1" t="str">
        <f>+VLOOKUP(A341,Codigos_mercados_mayoristas[],2,0)</f>
        <v>Metropolitana</v>
      </c>
      <c r="C341" s="1">
        <f>+VLOOKUP(A341,Codigos_mercados_mayoristas[],3,0)</f>
        <v>13</v>
      </c>
      <c r="D341" s="4">
        <v>44131</v>
      </c>
      <c r="E341" s="4" t="s">
        <v>196</v>
      </c>
      <c r="F341" s="1" t="s">
        <v>78</v>
      </c>
      <c r="G341" s="1" t="s">
        <v>12</v>
      </c>
      <c r="H341" s="1" t="s">
        <v>69</v>
      </c>
      <c r="I341" s="2">
        <v>240</v>
      </c>
      <c r="J341" s="2">
        <v>3500</v>
      </c>
      <c r="K341" s="2">
        <v>3500</v>
      </c>
      <c r="L341" s="2">
        <v>3500</v>
      </c>
      <c r="M341" s="1" t="s">
        <v>79</v>
      </c>
      <c r="N341" s="1" t="s">
        <v>152</v>
      </c>
      <c r="O341">
        <f>+VLOOKUP(Precio_diario_hortalizas[[#This Row],[Unidad de comercialización]],Codigos_kg[],2,0)</f>
        <v>36</v>
      </c>
      <c r="P341">
        <f>+Precio_diario_hortalizas[[#This Row],[Precio promedio ponderado]]/Precio_diario_hortalizas[[#This Row],[Kg o Unidades]]</f>
        <v>97.222222222222229</v>
      </c>
    </row>
    <row r="342" spans="1:16" hidden="1" x14ac:dyDescent="0.35">
      <c r="A342" s="1" t="s">
        <v>174</v>
      </c>
      <c r="B342" s="1" t="str">
        <f>+VLOOKUP(A342,Codigos_mercados_mayoristas[],2,0)</f>
        <v>Metropolitana</v>
      </c>
      <c r="C342" s="1">
        <f>+VLOOKUP(A342,Codigos_mercados_mayoristas[],3,0)</f>
        <v>13</v>
      </c>
      <c r="D342" s="4">
        <v>44131</v>
      </c>
      <c r="E342" s="4" t="s">
        <v>196</v>
      </c>
      <c r="F342" s="1" t="s">
        <v>78</v>
      </c>
      <c r="G342" s="1" t="s">
        <v>12</v>
      </c>
      <c r="H342" s="1" t="s">
        <v>19</v>
      </c>
      <c r="I342" s="2">
        <v>760</v>
      </c>
      <c r="J342" s="2">
        <v>2500</v>
      </c>
      <c r="K342" s="2">
        <v>3000</v>
      </c>
      <c r="L342" s="2">
        <v>2736.8420000000001</v>
      </c>
      <c r="M342" s="1" t="s">
        <v>79</v>
      </c>
      <c r="N342" s="1" t="s">
        <v>152</v>
      </c>
      <c r="O342">
        <f>+VLOOKUP(Precio_diario_hortalizas[[#This Row],[Unidad de comercialización]],Codigos_kg[],2,0)</f>
        <v>36</v>
      </c>
      <c r="P342">
        <f>+Precio_diario_hortalizas[[#This Row],[Precio promedio ponderado]]/Precio_diario_hortalizas[[#This Row],[Kg o Unidades]]</f>
        <v>76.023388888888888</v>
      </c>
    </row>
    <row r="343" spans="1:16" hidden="1" x14ac:dyDescent="0.35">
      <c r="A343" s="1" t="s">
        <v>174</v>
      </c>
      <c r="B343" s="1" t="str">
        <f>+VLOOKUP(A343,Codigos_mercados_mayoristas[],2,0)</f>
        <v>Metropolitana</v>
      </c>
      <c r="C343" s="1">
        <f>+VLOOKUP(A343,Codigos_mercados_mayoristas[],3,0)</f>
        <v>13</v>
      </c>
      <c r="D343" s="4">
        <v>44131</v>
      </c>
      <c r="E343" s="4" t="s">
        <v>196</v>
      </c>
      <c r="F343" s="1" t="s">
        <v>78</v>
      </c>
      <c r="G343" s="1" t="s">
        <v>12</v>
      </c>
      <c r="H343" s="1" t="s">
        <v>13</v>
      </c>
      <c r="I343" s="2">
        <v>250</v>
      </c>
      <c r="J343" s="2">
        <v>2000</v>
      </c>
      <c r="K343" s="2">
        <v>2000</v>
      </c>
      <c r="L343" s="2">
        <v>2000</v>
      </c>
      <c r="M343" s="1" t="s">
        <v>79</v>
      </c>
      <c r="N343" s="1" t="s">
        <v>152</v>
      </c>
      <c r="O343">
        <f>+VLOOKUP(Precio_diario_hortalizas[[#This Row],[Unidad de comercialización]],Codigos_kg[],2,0)</f>
        <v>36</v>
      </c>
      <c r="P343">
        <f>+Precio_diario_hortalizas[[#This Row],[Precio promedio ponderado]]/Precio_diario_hortalizas[[#This Row],[Kg o Unidades]]</f>
        <v>55.555555555555557</v>
      </c>
    </row>
    <row r="344" spans="1:16" hidden="1" x14ac:dyDescent="0.35">
      <c r="A344" s="1" t="s">
        <v>174</v>
      </c>
      <c r="B344" s="1" t="str">
        <f>+VLOOKUP(A344,Codigos_mercados_mayoristas[],2,0)</f>
        <v>Metropolitana</v>
      </c>
      <c r="C344" s="1">
        <f>+VLOOKUP(A344,Codigos_mercados_mayoristas[],3,0)</f>
        <v>13</v>
      </c>
      <c r="D344" s="4">
        <v>44131</v>
      </c>
      <c r="E344" s="4" t="s">
        <v>196</v>
      </c>
      <c r="F344" s="1" t="s">
        <v>80</v>
      </c>
      <c r="G344" s="1" t="s">
        <v>12</v>
      </c>
      <c r="H344" s="1" t="s">
        <v>19</v>
      </c>
      <c r="I344" s="2">
        <v>620</v>
      </c>
      <c r="J344" s="2">
        <v>1500</v>
      </c>
      <c r="K344" s="2">
        <v>1500</v>
      </c>
      <c r="L344" s="2">
        <v>1500</v>
      </c>
      <c r="M344" s="1" t="s">
        <v>81</v>
      </c>
      <c r="N344" s="1" t="s">
        <v>118</v>
      </c>
      <c r="O344">
        <f>+VLOOKUP(Precio_diario_hortalizas[[#This Row],[Unidad de comercialización]],Codigos_kg[],2,0)</f>
        <v>3</v>
      </c>
      <c r="P344">
        <f>+Precio_diario_hortalizas[[#This Row],[Precio promedio ponderado]]/Precio_diario_hortalizas[[#This Row],[Kg o Unidades]]</f>
        <v>500</v>
      </c>
    </row>
    <row r="345" spans="1:16" hidden="1" x14ac:dyDescent="0.35">
      <c r="A345" s="1" t="s">
        <v>174</v>
      </c>
      <c r="B345" s="1" t="str">
        <f>+VLOOKUP(A345,Codigos_mercados_mayoristas[],2,0)</f>
        <v>Metropolitana</v>
      </c>
      <c r="C345" s="1">
        <f>+VLOOKUP(A345,Codigos_mercados_mayoristas[],3,0)</f>
        <v>13</v>
      </c>
      <c r="D345" s="4">
        <v>44131</v>
      </c>
      <c r="E345" s="4" t="s">
        <v>196</v>
      </c>
      <c r="F345" s="1" t="s">
        <v>80</v>
      </c>
      <c r="G345" s="1" t="s">
        <v>12</v>
      </c>
      <c r="H345" s="1" t="s">
        <v>13</v>
      </c>
      <c r="I345" s="2">
        <v>300</v>
      </c>
      <c r="J345" s="2">
        <v>1000</v>
      </c>
      <c r="K345" s="2">
        <v>1000</v>
      </c>
      <c r="L345" s="2">
        <v>1000</v>
      </c>
      <c r="M345" s="1" t="s">
        <v>81</v>
      </c>
      <c r="N345" s="1" t="s">
        <v>118</v>
      </c>
      <c r="O345">
        <f>+VLOOKUP(Precio_diario_hortalizas[[#This Row],[Unidad de comercialización]],Codigos_kg[],2,0)</f>
        <v>3</v>
      </c>
      <c r="P345">
        <f>+Precio_diario_hortalizas[[#This Row],[Precio promedio ponderado]]/Precio_diario_hortalizas[[#This Row],[Kg o Unidades]]</f>
        <v>333.33333333333331</v>
      </c>
    </row>
    <row r="346" spans="1:16" hidden="1" x14ac:dyDescent="0.35">
      <c r="A346" s="1" t="s">
        <v>174</v>
      </c>
      <c r="B346" s="1" t="str">
        <f>+VLOOKUP(A346,Codigos_mercados_mayoristas[],2,0)</f>
        <v>Metropolitana</v>
      </c>
      <c r="C346" s="1">
        <f>+VLOOKUP(A346,Codigos_mercados_mayoristas[],3,0)</f>
        <v>13</v>
      </c>
      <c r="D346" s="4">
        <v>44131</v>
      </c>
      <c r="E346" s="4" t="s">
        <v>196</v>
      </c>
      <c r="F346" s="1" t="s">
        <v>82</v>
      </c>
      <c r="G346" s="1" t="s">
        <v>12</v>
      </c>
      <c r="H346" s="1" t="s">
        <v>19</v>
      </c>
      <c r="I346" s="2">
        <v>220</v>
      </c>
      <c r="J346" s="2">
        <v>8000</v>
      </c>
      <c r="K346" s="2">
        <v>9000</v>
      </c>
      <c r="L346" s="2">
        <v>8454.5450000000001</v>
      </c>
      <c r="M346" s="1" t="s">
        <v>81</v>
      </c>
      <c r="N346" s="1" t="s">
        <v>118</v>
      </c>
      <c r="O346">
        <f>+VLOOKUP(Precio_diario_hortalizas[[#This Row],[Unidad de comercialización]],Codigos_kg[],2,0)</f>
        <v>3</v>
      </c>
      <c r="P346">
        <f>+Precio_diario_hortalizas[[#This Row],[Precio promedio ponderado]]/Precio_diario_hortalizas[[#This Row],[Kg o Unidades]]</f>
        <v>2818.1816666666668</v>
      </c>
    </row>
    <row r="347" spans="1:16" hidden="1" x14ac:dyDescent="0.35">
      <c r="A347" s="1" t="s">
        <v>174</v>
      </c>
      <c r="B347" s="1" t="str">
        <f>+VLOOKUP(A347,Codigos_mercados_mayoristas[],2,0)</f>
        <v>Metropolitana</v>
      </c>
      <c r="C347" s="1">
        <f>+VLOOKUP(A347,Codigos_mercados_mayoristas[],3,0)</f>
        <v>13</v>
      </c>
      <c r="D347" s="4">
        <v>44131</v>
      </c>
      <c r="E347" s="4" t="s">
        <v>196</v>
      </c>
      <c r="F347" s="1" t="s">
        <v>84</v>
      </c>
      <c r="G347" s="1" t="s">
        <v>12</v>
      </c>
      <c r="H347" s="1" t="s">
        <v>19</v>
      </c>
      <c r="I347" s="2">
        <v>4800</v>
      </c>
      <c r="J347" s="2">
        <v>500</v>
      </c>
      <c r="K347" s="2">
        <v>600</v>
      </c>
      <c r="L347" s="2">
        <v>541.66700000000003</v>
      </c>
      <c r="M347" s="1" t="s">
        <v>14</v>
      </c>
      <c r="N347" s="1" t="s">
        <v>155</v>
      </c>
      <c r="O347">
        <f>+VLOOKUP(Precio_diario_hortalizas[[#This Row],[Unidad de comercialización]],Codigos_kg[],2,0)</f>
        <v>1</v>
      </c>
      <c r="P347">
        <f>+Precio_diario_hortalizas[[#This Row],[Precio promedio ponderado]]/Precio_diario_hortalizas[[#This Row],[Kg o Unidades]]</f>
        <v>541.66700000000003</v>
      </c>
    </row>
    <row r="348" spans="1:16" hidden="1" x14ac:dyDescent="0.35">
      <c r="A348" s="1" t="s">
        <v>174</v>
      </c>
      <c r="B348" s="1" t="str">
        <f>+VLOOKUP(A348,Codigos_mercados_mayoristas[],2,0)</f>
        <v>Metropolitana</v>
      </c>
      <c r="C348" s="1">
        <f>+VLOOKUP(A348,Codigos_mercados_mayoristas[],3,0)</f>
        <v>13</v>
      </c>
      <c r="D348" s="4">
        <v>44131</v>
      </c>
      <c r="E348" s="4" t="s">
        <v>196</v>
      </c>
      <c r="F348" s="1" t="s">
        <v>84</v>
      </c>
      <c r="G348" s="1" t="s">
        <v>12</v>
      </c>
      <c r="H348" s="1" t="s">
        <v>13</v>
      </c>
      <c r="I348" s="2">
        <v>1800</v>
      </c>
      <c r="J348" s="2">
        <v>400</v>
      </c>
      <c r="K348" s="2">
        <v>400</v>
      </c>
      <c r="L348" s="2">
        <v>400</v>
      </c>
      <c r="M348" s="1" t="s">
        <v>14</v>
      </c>
      <c r="N348" s="1" t="s">
        <v>155</v>
      </c>
      <c r="O348">
        <f>+VLOOKUP(Precio_diario_hortalizas[[#This Row],[Unidad de comercialización]],Codigos_kg[],2,0)</f>
        <v>1</v>
      </c>
      <c r="P348">
        <f>+Precio_diario_hortalizas[[#This Row],[Precio promedio ponderado]]/Precio_diario_hortalizas[[#This Row],[Kg o Unidades]]</f>
        <v>400</v>
      </c>
    </row>
    <row r="349" spans="1:16" hidden="1" x14ac:dyDescent="0.35">
      <c r="A349" s="1" t="s">
        <v>174</v>
      </c>
      <c r="B349" s="1" t="str">
        <f>+VLOOKUP(A349,Codigos_mercados_mayoristas[],2,0)</f>
        <v>Metropolitana</v>
      </c>
      <c r="C349" s="1">
        <f>+VLOOKUP(A349,Codigos_mercados_mayoristas[],3,0)</f>
        <v>13</v>
      </c>
      <c r="D349" s="4">
        <v>44131</v>
      </c>
      <c r="E349" s="4" t="s">
        <v>196</v>
      </c>
      <c r="F349" s="1" t="s">
        <v>21</v>
      </c>
      <c r="G349" s="1" t="s">
        <v>12</v>
      </c>
      <c r="H349" s="1" t="s">
        <v>19</v>
      </c>
      <c r="I349" s="2">
        <v>310</v>
      </c>
      <c r="J349" s="2">
        <v>5000</v>
      </c>
      <c r="K349" s="2">
        <v>6000</v>
      </c>
      <c r="L349" s="2">
        <v>5483.8710000000001</v>
      </c>
      <c r="M349" s="1" t="s">
        <v>151</v>
      </c>
      <c r="N349" s="1" t="s">
        <v>152</v>
      </c>
      <c r="O349">
        <f>+VLOOKUP(Precio_diario_hortalizas[[#This Row],[Unidad de comercialización]],Codigos_kg[],2,0)</f>
        <v>10</v>
      </c>
      <c r="P349">
        <f>+Precio_diario_hortalizas[[#This Row],[Precio promedio ponderado]]/Precio_diario_hortalizas[[#This Row],[Kg o Unidades]]</f>
        <v>548.38710000000003</v>
      </c>
    </row>
    <row r="350" spans="1:16" hidden="1" x14ac:dyDescent="0.35">
      <c r="A350" s="1" t="s">
        <v>174</v>
      </c>
      <c r="B350" s="1" t="str">
        <f>+VLOOKUP(A350,Codigos_mercados_mayoristas[],2,0)</f>
        <v>Metropolitana</v>
      </c>
      <c r="C350" s="1">
        <f>+VLOOKUP(A350,Codigos_mercados_mayoristas[],3,0)</f>
        <v>13</v>
      </c>
      <c r="D350" s="4">
        <v>44131</v>
      </c>
      <c r="E350" s="4" t="s">
        <v>196</v>
      </c>
      <c r="F350" s="1" t="s">
        <v>85</v>
      </c>
      <c r="G350" s="1" t="s">
        <v>86</v>
      </c>
      <c r="H350" s="1" t="s">
        <v>176</v>
      </c>
      <c r="I350" s="2">
        <v>180</v>
      </c>
      <c r="J350" s="2">
        <v>1300</v>
      </c>
      <c r="K350" s="2">
        <v>1300</v>
      </c>
      <c r="L350" s="2">
        <v>1300</v>
      </c>
      <c r="M350" s="1" t="s">
        <v>31</v>
      </c>
      <c r="N350" s="1" t="s">
        <v>125</v>
      </c>
      <c r="O350">
        <f>+VLOOKUP(Precio_diario_hortalizas[[#This Row],[Unidad de comercialización]],Codigos_kg[],2,0)</f>
        <v>1</v>
      </c>
      <c r="P350">
        <f>+Precio_diario_hortalizas[[#This Row],[Precio promedio ponderado]]/Precio_diario_hortalizas[[#This Row],[Kg o Unidades]]</f>
        <v>1300</v>
      </c>
    </row>
    <row r="351" spans="1:16" hidden="1" x14ac:dyDescent="0.35">
      <c r="A351" s="1" t="s">
        <v>174</v>
      </c>
      <c r="B351" s="1" t="str">
        <f>+VLOOKUP(A351,Codigos_mercados_mayoristas[],2,0)</f>
        <v>Metropolitana</v>
      </c>
      <c r="C351" s="1">
        <f>+VLOOKUP(A351,Codigos_mercados_mayoristas[],3,0)</f>
        <v>13</v>
      </c>
      <c r="D351" s="4">
        <v>44131</v>
      </c>
      <c r="E351" s="4" t="s">
        <v>196</v>
      </c>
      <c r="F351" s="1" t="s">
        <v>85</v>
      </c>
      <c r="G351" s="1" t="s">
        <v>86</v>
      </c>
      <c r="H351" s="1" t="s">
        <v>19</v>
      </c>
      <c r="I351" s="2">
        <v>230</v>
      </c>
      <c r="J351" s="2">
        <v>900</v>
      </c>
      <c r="K351" s="2">
        <v>900</v>
      </c>
      <c r="L351" s="2">
        <v>900</v>
      </c>
      <c r="M351" s="1" t="s">
        <v>31</v>
      </c>
      <c r="N351" s="1" t="s">
        <v>125</v>
      </c>
      <c r="O351">
        <f>+VLOOKUP(Precio_diario_hortalizas[[#This Row],[Unidad de comercialización]],Codigos_kg[],2,0)</f>
        <v>1</v>
      </c>
      <c r="P351">
        <f>+Precio_diario_hortalizas[[#This Row],[Precio promedio ponderado]]/Precio_diario_hortalizas[[#This Row],[Kg o Unidades]]</f>
        <v>900</v>
      </c>
    </row>
    <row r="352" spans="1:16" hidden="1" x14ac:dyDescent="0.35">
      <c r="A352" s="1" t="s">
        <v>174</v>
      </c>
      <c r="B352" s="1" t="str">
        <f>+VLOOKUP(A352,Codigos_mercados_mayoristas[],2,0)</f>
        <v>Metropolitana</v>
      </c>
      <c r="C352" s="1">
        <f>+VLOOKUP(A352,Codigos_mercados_mayoristas[],3,0)</f>
        <v>13</v>
      </c>
      <c r="D352" s="4">
        <v>44131</v>
      </c>
      <c r="E352" s="4" t="s">
        <v>196</v>
      </c>
      <c r="F352" s="1" t="s">
        <v>85</v>
      </c>
      <c r="G352" s="1" t="s">
        <v>86</v>
      </c>
      <c r="H352" s="1" t="s">
        <v>13</v>
      </c>
      <c r="I352" s="2">
        <v>120</v>
      </c>
      <c r="J352" s="2">
        <v>800</v>
      </c>
      <c r="K352" s="2">
        <v>800</v>
      </c>
      <c r="L352" s="2">
        <v>800</v>
      </c>
      <c r="M352" s="1" t="s">
        <v>31</v>
      </c>
      <c r="N352" s="1" t="s">
        <v>125</v>
      </c>
      <c r="O352">
        <f>+VLOOKUP(Precio_diario_hortalizas[[#This Row],[Unidad de comercialización]],Codigos_kg[],2,0)</f>
        <v>1</v>
      </c>
      <c r="P352">
        <f>+Precio_diario_hortalizas[[#This Row],[Precio promedio ponderado]]/Precio_diario_hortalizas[[#This Row],[Kg o Unidades]]</f>
        <v>800</v>
      </c>
    </row>
    <row r="353" spans="1:16" hidden="1" x14ac:dyDescent="0.35">
      <c r="A353" s="1" t="s">
        <v>174</v>
      </c>
      <c r="B353" s="1" t="str">
        <f>+VLOOKUP(A353,Codigos_mercados_mayoristas[],2,0)</f>
        <v>Metropolitana</v>
      </c>
      <c r="C353" s="1">
        <f>+VLOOKUP(A353,Codigos_mercados_mayoristas[],3,0)</f>
        <v>13</v>
      </c>
      <c r="D353" s="4">
        <v>44131</v>
      </c>
      <c r="E353" s="4" t="s">
        <v>196</v>
      </c>
      <c r="F353" s="1" t="s">
        <v>52</v>
      </c>
      <c r="G353" s="1" t="s">
        <v>12</v>
      </c>
      <c r="H353" s="1" t="s">
        <v>19</v>
      </c>
      <c r="I353" s="2">
        <v>130</v>
      </c>
      <c r="J353" s="2">
        <v>7000</v>
      </c>
      <c r="K353" s="2">
        <v>7000</v>
      </c>
      <c r="L353" s="2">
        <v>7000</v>
      </c>
      <c r="M353" s="1" t="s">
        <v>39</v>
      </c>
      <c r="N353" s="1" t="s">
        <v>118</v>
      </c>
      <c r="O353">
        <f>+VLOOKUP(Precio_diario_hortalizas[[#This Row],[Unidad de comercialización]],Codigos_kg[],2,0)</f>
        <v>25</v>
      </c>
      <c r="P353">
        <f>+Precio_diario_hortalizas[[#This Row],[Precio promedio ponderado]]/Precio_diario_hortalizas[[#This Row],[Kg o Unidades]]</f>
        <v>280</v>
      </c>
    </row>
    <row r="354" spans="1:16" hidden="1" x14ac:dyDescent="0.35">
      <c r="A354" s="1" t="s">
        <v>174</v>
      </c>
      <c r="B354" s="1" t="str">
        <f>+VLOOKUP(A354,Codigos_mercados_mayoristas[],2,0)</f>
        <v>Metropolitana</v>
      </c>
      <c r="C354" s="1">
        <f>+VLOOKUP(A354,Codigos_mercados_mayoristas[],3,0)</f>
        <v>13</v>
      </c>
      <c r="D354" s="4">
        <v>44131</v>
      </c>
      <c r="E354" s="4" t="s">
        <v>196</v>
      </c>
      <c r="F354" s="1" t="s">
        <v>23</v>
      </c>
      <c r="G354" s="1" t="s">
        <v>87</v>
      </c>
      <c r="H354" s="1" t="s">
        <v>19</v>
      </c>
      <c r="I354" s="2">
        <v>180</v>
      </c>
      <c r="J354" s="2">
        <v>4000</v>
      </c>
      <c r="K354" s="2">
        <v>4000</v>
      </c>
      <c r="L354" s="2">
        <v>4000</v>
      </c>
      <c r="M354" s="1" t="s">
        <v>88</v>
      </c>
      <c r="N354" s="1" t="s">
        <v>63</v>
      </c>
      <c r="O354">
        <f>+VLOOKUP(Precio_diario_hortalizas[[#This Row],[Unidad de comercialización]],Codigos_kg[],2,0)</f>
        <v>10</v>
      </c>
      <c r="P354">
        <f>+Precio_diario_hortalizas[[#This Row],[Precio promedio ponderado]]/Precio_diario_hortalizas[[#This Row],[Kg o Unidades]]</f>
        <v>400</v>
      </c>
    </row>
    <row r="355" spans="1:16" hidden="1" x14ac:dyDescent="0.35">
      <c r="A355" s="1" t="s">
        <v>174</v>
      </c>
      <c r="B355" s="1" t="str">
        <f>+VLOOKUP(A355,Codigos_mercados_mayoristas[],2,0)</f>
        <v>Metropolitana</v>
      </c>
      <c r="C355" s="1">
        <f>+VLOOKUP(A355,Codigos_mercados_mayoristas[],3,0)</f>
        <v>13</v>
      </c>
      <c r="D355" s="4">
        <v>44131</v>
      </c>
      <c r="E355" s="4" t="s">
        <v>196</v>
      </c>
      <c r="F355" s="1" t="s">
        <v>23</v>
      </c>
      <c r="G355" s="1" t="s">
        <v>87</v>
      </c>
      <c r="H355" s="1" t="s">
        <v>19</v>
      </c>
      <c r="I355" s="2">
        <v>160</v>
      </c>
      <c r="J355" s="2">
        <v>4000</v>
      </c>
      <c r="K355" s="2">
        <v>4000</v>
      </c>
      <c r="L355" s="2">
        <v>4000</v>
      </c>
      <c r="M355" s="1" t="s">
        <v>88</v>
      </c>
      <c r="N355" s="1" t="s">
        <v>118</v>
      </c>
      <c r="O355">
        <f>+VLOOKUP(Precio_diario_hortalizas[[#This Row],[Unidad de comercialización]],Codigos_kg[],2,0)</f>
        <v>10</v>
      </c>
      <c r="P355">
        <f>+Precio_diario_hortalizas[[#This Row],[Precio promedio ponderado]]/Precio_diario_hortalizas[[#This Row],[Kg o Unidades]]</f>
        <v>400</v>
      </c>
    </row>
    <row r="356" spans="1:16" hidden="1" x14ac:dyDescent="0.35">
      <c r="A356" s="1" t="s">
        <v>174</v>
      </c>
      <c r="B356" s="1" t="str">
        <f>+VLOOKUP(A356,Codigos_mercados_mayoristas[],2,0)</f>
        <v>Metropolitana</v>
      </c>
      <c r="C356" s="1">
        <f>+VLOOKUP(A356,Codigos_mercados_mayoristas[],3,0)</f>
        <v>13</v>
      </c>
      <c r="D356" s="4">
        <v>44131</v>
      </c>
      <c r="E356" s="4" t="s">
        <v>196</v>
      </c>
      <c r="F356" s="1" t="s">
        <v>23</v>
      </c>
      <c r="G356" s="1" t="s">
        <v>87</v>
      </c>
      <c r="H356" s="1" t="s">
        <v>13</v>
      </c>
      <c r="I356" s="2">
        <v>120</v>
      </c>
      <c r="J356" s="2">
        <v>3000</v>
      </c>
      <c r="K356" s="2">
        <v>3000</v>
      </c>
      <c r="L356" s="2">
        <v>3000</v>
      </c>
      <c r="M356" s="1" t="s">
        <v>88</v>
      </c>
      <c r="N356" s="1" t="s">
        <v>118</v>
      </c>
      <c r="O356">
        <f>+VLOOKUP(Precio_diario_hortalizas[[#This Row],[Unidad de comercialización]],Codigos_kg[],2,0)</f>
        <v>10</v>
      </c>
      <c r="P356">
        <f>+Precio_diario_hortalizas[[#This Row],[Precio promedio ponderado]]/Precio_diario_hortalizas[[#This Row],[Kg o Unidades]]</f>
        <v>300</v>
      </c>
    </row>
    <row r="357" spans="1:16" hidden="1" x14ac:dyDescent="0.35">
      <c r="A357" s="1" t="s">
        <v>174</v>
      </c>
      <c r="B357" s="1" t="str">
        <f>+VLOOKUP(A357,Codigos_mercados_mayoristas[],2,0)</f>
        <v>Metropolitana</v>
      </c>
      <c r="C357" s="1">
        <f>+VLOOKUP(A357,Codigos_mercados_mayoristas[],3,0)</f>
        <v>13</v>
      </c>
      <c r="D357" s="4">
        <v>44131</v>
      </c>
      <c r="E357" s="4" t="s">
        <v>196</v>
      </c>
      <c r="F357" s="1" t="s">
        <v>23</v>
      </c>
      <c r="G357" s="1" t="s">
        <v>24</v>
      </c>
      <c r="H357" s="1" t="s">
        <v>19</v>
      </c>
      <c r="I357" s="2">
        <v>250</v>
      </c>
      <c r="J357" s="2">
        <v>4000</v>
      </c>
      <c r="K357" s="2">
        <v>4000</v>
      </c>
      <c r="L357" s="2">
        <v>4000</v>
      </c>
      <c r="M357" s="1" t="s">
        <v>89</v>
      </c>
      <c r="N357" s="1" t="s">
        <v>152</v>
      </c>
      <c r="O357">
        <f>+VLOOKUP(Precio_diario_hortalizas[[#This Row],[Unidad de comercialización]],Codigos_kg[],2,0)</f>
        <v>15</v>
      </c>
      <c r="P357">
        <f>+Precio_diario_hortalizas[[#This Row],[Precio promedio ponderado]]/Precio_diario_hortalizas[[#This Row],[Kg o Unidades]]</f>
        <v>266.66666666666669</v>
      </c>
    </row>
    <row r="358" spans="1:16" hidden="1" x14ac:dyDescent="0.35">
      <c r="A358" s="1" t="s">
        <v>174</v>
      </c>
      <c r="B358" s="1" t="str">
        <f>+VLOOKUP(A358,Codigos_mercados_mayoristas[],2,0)</f>
        <v>Metropolitana</v>
      </c>
      <c r="C358" s="1">
        <f>+VLOOKUP(A358,Codigos_mercados_mayoristas[],3,0)</f>
        <v>13</v>
      </c>
      <c r="D358" s="4">
        <v>44131</v>
      </c>
      <c r="E358" s="4" t="s">
        <v>196</v>
      </c>
      <c r="F358" s="1" t="s">
        <v>23</v>
      </c>
      <c r="G358" s="1" t="s">
        <v>24</v>
      </c>
      <c r="H358" s="1" t="s">
        <v>19</v>
      </c>
      <c r="I358" s="2">
        <v>380</v>
      </c>
      <c r="J358" s="2">
        <v>4000</v>
      </c>
      <c r="K358" s="2">
        <v>4000</v>
      </c>
      <c r="L358" s="2">
        <v>4000</v>
      </c>
      <c r="M358" s="1" t="s">
        <v>89</v>
      </c>
      <c r="N358" s="1" t="s">
        <v>63</v>
      </c>
      <c r="O358">
        <f>+VLOOKUP(Precio_diario_hortalizas[[#This Row],[Unidad de comercialización]],Codigos_kg[],2,0)</f>
        <v>15</v>
      </c>
      <c r="P358">
        <f>+Precio_diario_hortalizas[[#This Row],[Precio promedio ponderado]]/Precio_diario_hortalizas[[#This Row],[Kg o Unidades]]</f>
        <v>266.66666666666669</v>
      </c>
    </row>
    <row r="359" spans="1:16" hidden="1" x14ac:dyDescent="0.35">
      <c r="A359" s="1" t="s">
        <v>174</v>
      </c>
      <c r="B359" s="1" t="str">
        <f>+VLOOKUP(A359,Codigos_mercados_mayoristas[],2,0)</f>
        <v>Metropolitana</v>
      </c>
      <c r="C359" s="1">
        <f>+VLOOKUP(A359,Codigos_mercados_mayoristas[],3,0)</f>
        <v>13</v>
      </c>
      <c r="D359" s="4">
        <v>44131</v>
      </c>
      <c r="E359" s="4" t="s">
        <v>196</v>
      </c>
      <c r="F359" s="1" t="s">
        <v>23</v>
      </c>
      <c r="G359" s="1" t="s">
        <v>47</v>
      </c>
      <c r="H359" s="1" t="s">
        <v>13</v>
      </c>
      <c r="I359" s="2">
        <v>230</v>
      </c>
      <c r="J359" s="2">
        <v>3000</v>
      </c>
      <c r="K359" s="2">
        <v>3000</v>
      </c>
      <c r="L359" s="2">
        <v>3000</v>
      </c>
      <c r="M359" s="1" t="s">
        <v>26</v>
      </c>
      <c r="N359" s="1" t="s">
        <v>152</v>
      </c>
      <c r="O359">
        <f>+VLOOKUP(Precio_diario_hortalizas[[#This Row],[Unidad de comercialización]],Codigos_kg[],2,0)</f>
        <v>18</v>
      </c>
      <c r="P359">
        <f>+Precio_diario_hortalizas[[#This Row],[Precio promedio ponderado]]/Precio_diario_hortalizas[[#This Row],[Kg o Unidades]]</f>
        <v>166.66666666666666</v>
      </c>
    </row>
    <row r="360" spans="1:16" hidden="1" x14ac:dyDescent="0.35">
      <c r="A360" s="1" t="s">
        <v>174</v>
      </c>
      <c r="B360" s="1" t="str">
        <f>+VLOOKUP(A360,Codigos_mercados_mayoristas[],2,0)</f>
        <v>Metropolitana</v>
      </c>
      <c r="C360" s="1">
        <f>+VLOOKUP(A360,Codigos_mercados_mayoristas[],3,0)</f>
        <v>13</v>
      </c>
      <c r="D360" s="4">
        <v>44131</v>
      </c>
      <c r="E360" s="4" t="s">
        <v>196</v>
      </c>
      <c r="F360" s="1" t="s">
        <v>23</v>
      </c>
      <c r="G360" s="1" t="s">
        <v>90</v>
      </c>
      <c r="H360" s="1" t="s">
        <v>19</v>
      </c>
      <c r="I360" s="2">
        <v>150</v>
      </c>
      <c r="J360" s="2">
        <v>4000</v>
      </c>
      <c r="K360" s="2">
        <v>4000</v>
      </c>
      <c r="L360" s="2">
        <v>4000</v>
      </c>
      <c r="M360" s="1" t="s">
        <v>89</v>
      </c>
      <c r="N360" s="1" t="s">
        <v>152</v>
      </c>
      <c r="O360">
        <f>+VLOOKUP(Precio_diario_hortalizas[[#This Row],[Unidad de comercialización]],Codigos_kg[],2,0)</f>
        <v>15</v>
      </c>
      <c r="P360">
        <f>+Precio_diario_hortalizas[[#This Row],[Precio promedio ponderado]]/Precio_diario_hortalizas[[#This Row],[Kg o Unidades]]</f>
        <v>266.66666666666669</v>
      </c>
    </row>
    <row r="361" spans="1:16" hidden="1" x14ac:dyDescent="0.35">
      <c r="A361" s="1" t="s">
        <v>174</v>
      </c>
      <c r="B361" s="1" t="str">
        <f>+VLOOKUP(A361,Codigos_mercados_mayoristas[],2,0)</f>
        <v>Metropolitana</v>
      </c>
      <c r="C361" s="1">
        <f>+VLOOKUP(A361,Codigos_mercados_mayoristas[],3,0)</f>
        <v>13</v>
      </c>
      <c r="D361" s="4">
        <v>44131</v>
      </c>
      <c r="E361" s="4" t="s">
        <v>196</v>
      </c>
      <c r="F361" s="1" t="s">
        <v>23</v>
      </c>
      <c r="G361" s="1" t="s">
        <v>90</v>
      </c>
      <c r="H361" s="1" t="s">
        <v>19</v>
      </c>
      <c r="I361" s="2">
        <v>100</v>
      </c>
      <c r="J361" s="2">
        <v>4000</v>
      </c>
      <c r="K361" s="2">
        <v>4000</v>
      </c>
      <c r="L361" s="2">
        <v>4000</v>
      </c>
      <c r="M361" s="1" t="s">
        <v>89</v>
      </c>
      <c r="N361" s="1" t="s">
        <v>63</v>
      </c>
      <c r="O361">
        <f>+VLOOKUP(Precio_diario_hortalizas[[#This Row],[Unidad de comercialización]],Codigos_kg[],2,0)</f>
        <v>15</v>
      </c>
      <c r="P361">
        <f>+Precio_diario_hortalizas[[#This Row],[Precio promedio ponderado]]/Precio_diario_hortalizas[[#This Row],[Kg o Unidades]]</f>
        <v>266.66666666666669</v>
      </c>
    </row>
    <row r="362" spans="1:16" hidden="1" x14ac:dyDescent="0.35">
      <c r="A362" s="1" t="s">
        <v>174</v>
      </c>
      <c r="B362" s="1" t="str">
        <f>+VLOOKUP(A362,Codigos_mercados_mayoristas[],2,0)</f>
        <v>Metropolitana</v>
      </c>
      <c r="C362" s="1">
        <f>+VLOOKUP(A362,Codigos_mercados_mayoristas[],3,0)</f>
        <v>13</v>
      </c>
      <c r="D362" s="4">
        <v>44131</v>
      </c>
      <c r="E362" s="4" t="s">
        <v>196</v>
      </c>
      <c r="F362" s="1" t="s">
        <v>23</v>
      </c>
      <c r="G362" s="1" t="s">
        <v>91</v>
      </c>
      <c r="H362" s="1" t="s">
        <v>19</v>
      </c>
      <c r="I362" s="2">
        <v>260</v>
      </c>
      <c r="J362" s="2">
        <v>4000</v>
      </c>
      <c r="K362" s="2">
        <v>4000</v>
      </c>
      <c r="L362" s="2">
        <v>4000</v>
      </c>
      <c r="M362" s="1" t="s">
        <v>89</v>
      </c>
      <c r="N362" s="1" t="s">
        <v>152</v>
      </c>
      <c r="O362">
        <f>+VLOOKUP(Precio_diario_hortalizas[[#This Row],[Unidad de comercialización]],Codigos_kg[],2,0)</f>
        <v>15</v>
      </c>
      <c r="P362">
        <f>+Precio_diario_hortalizas[[#This Row],[Precio promedio ponderado]]/Precio_diario_hortalizas[[#This Row],[Kg o Unidades]]</f>
        <v>266.66666666666669</v>
      </c>
    </row>
    <row r="363" spans="1:16" hidden="1" x14ac:dyDescent="0.35">
      <c r="A363" s="1" t="s">
        <v>174</v>
      </c>
      <c r="B363" s="1" t="str">
        <f>+VLOOKUP(A363,Codigos_mercados_mayoristas[],2,0)</f>
        <v>Metropolitana</v>
      </c>
      <c r="C363" s="1">
        <f>+VLOOKUP(A363,Codigos_mercados_mayoristas[],3,0)</f>
        <v>13</v>
      </c>
      <c r="D363" s="4">
        <v>44131</v>
      </c>
      <c r="E363" s="4" t="s">
        <v>196</v>
      </c>
      <c r="F363" s="1" t="s">
        <v>23</v>
      </c>
      <c r="G363" s="1" t="s">
        <v>91</v>
      </c>
      <c r="H363" s="1" t="s">
        <v>19</v>
      </c>
      <c r="I363" s="2">
        <v>100</v>
      </c>
      <c r="J363" s="2">
        <v>4000</v>
      </c>
      <c r="K363" s="2">
        <v>4000</v>
      </c>
      <c r="L363" s="2">
        <v>4000</v>
      </c>
      <c r="M363" s="1" t="s">
        <v>89</v>
      </c>
      <c r="N363" s="1" t="s">
        <v>63</v>
      </c>
      <c r="O363">
        <f>+VLOOKUP(Precio_diario_hortalizas[[#This Row],[Unidad de comercialización]],Codigos_kg[],2,0)</f>
        <v>15</v>
      </c>
      <c r="P363">
        <f>+Precio_diario_hortalizas[[#This Row],[Precio promedio ponderado]]/Precio_diario_hortalizas[[#This Row],[Kg o Unidades]]</f>
        <v>266.66666666666669</v>
      </c>
    </row>
    <row r="364" spans="1:16" hidden="1" x14ac:dyDescent="0.35">
      <c r="A364" s="1" t="s">
        <v>174</v>
      </c>
      <c r="B364" s="1" t="str">
        <f>+VLOOKUP(A364,Codigos_mercados_mayoristas[],2,0)</f>
        <v>Metropolitana</v>
      </c>
      <c r="C364" s="1">
        <f>+VLOOKUP(A364,Codigos_mercados_mayoristas[],3,0)</f>
        <v>13</v>
      </c>
      <c r="D364" s="4">
        <v>44131</v>
      </c>
      <c r="E364" s="4" t="s">
        <v>196</v>
      </c>
      <c r="F364" s="1" t="s">
        <v>23</v>
      </c>
      <c r="G364" s="1" t="s">
        <v>91</v>
      </c>
      <c r="H364" s="1" t="s">
        <v>13</v>
      </c>
      <c r="I364" s="2">
        <v>150</v>
      </c>
      <c r="J364" s="2">
        <v>3000</v>
      </c>
      <c r="K364" s="2">
        <v>3000</v>
      </c>
      <c r="L364" s="2">
        <v>3000</v>
      </c>
      <c r="M364" s="1" t="s">
        <v>26</v>
      </c>
      <c r="N364" s="1" t="s">
        <v>118</v>
      </c>
      <c r="O364">
        <f>+VLOOKUP(Precio_diario_hortalizas[[#This Row],[Unidad de comercialización]],Codigos_kg[],2,0)</f>
        <v>18</v>
      </c>
      <c r="P364">
        <f>+Precio_diario_hortalizas[[#This Row],[Precio promedio ponderado]]/Precio_diario_hortalizas[[#This Row],[Kg o Unidades]]</f>
        <v>166.66666666666666</v>
      </c>
    </row>
    <row r="365" spans="1:16" hidden="1" x14ac:dyDescent="0.35">
      <c r="A365" s="1" t="s">
        <v>174</v>
      </c>
      <c r="B365" s="1" t="str">
        <f>+VLOOKUP(A365,Codigos_mercados_mayoristas[],2,0)</f>
        <v>Metropolitana</v>
      </c>
      <c r="C365" s="1">
        <f>+VLOOKUP(A365,Codigos_mercados_mayoristas[],3,0)</f>
        <v>13</v>
      </c>
      <c r="D365" s="4">
        <v>44131</v>
      </c>
      <c r="E365" s="4" t="s">
        <v>196</v>
      </c>
      <c r="F365" s="1" t="s">
        <v>23</v>
      </c>
      <c r="G365" s="1" t="s">
        <v>92</v>
      </c>
      <c r="H365" s="1" t="s">
        <v>19</v>
      </c>
      <c r="I365" s="2">
        <v>200</v>
      </c>
      <c r="J365" s="2">
        <v>3000</v>
      </c>
      <c r="K365" s="2">
        <v>3000</v>
      </c>
      <c r="L365" s="2">
        <v>3000</v>
      </c>
      <c r="M365" s="1" t="s">
        <v>93</v>
      </c>
      <c r="N365" s="1" t="s">
        <v>152</v>
      </c>
      <c r="O365">
        <f>+VLOOKUP(Precio_diario_hortalizas[[#This Row],[Unidad de comercialización]],Codigos_kg[],2,0)</f>
        <v>20</v>
      </c>
      <c r="P365">
        <f>+Precio_diario_hortalizas[[#This Row],[Precio promedio ponderado]]/Precio_diario_hortalizas[[#This Row],[Kg o Unidades]]</f>
        <v>150</v>
      </c>
    </row>
    <row r="366" spans="1:16" hidden="1" x14ac:dyDescent="0.35">
      <c r="A366" s="1" t="s">
        <v>174</v>
      </c>
      <c r="B366" s="1" t="str">
        <f>+VLOOKUP(A366,Codigos_mercados_mayoristas[],2,0)</f>
        <v>Metropolitana</v>
      </c>
      <c r="C366" s="1">
        <f>+VLOOKUP(A366,Codigos_mercados_mayoristas[],3,0)</f>
        <v>13</v>
      </c>
      <c r="D366" s="4">
        <v>44131</v>
      </c>
      <c r="E366" s="4" t="s">
        <v>196</v>
      </c>
      <c r="F366" s="1" t="s">
        <v>23</v>
      </c>
      <c r="G366" s="1" t="s">
        <v>92</v>
      </c>
      <c r="H366" s="1" t="s">
        <v>19</v>
      </c>
      <c r="I366" s="2">
        <v>100</v>
      </c>
      <c r="J366" s="2">
        <v>4000</v>
      </c>
      <c r="K366" s="2">
        <v>4000</v>
      </c>
      <c r="L366" s="2">
        <v>4000</v>
      </c>
      <c r="M366" s="1" t="s">
        <v>26</v>
      </c>
      <c r="N366" s="1" t="s">
        <v>63</v>
      </c>
      <c r="O366">
        <f>+VLOOKUP(Precio_diario_hortalizas[[#This Row],[Unidad de comercialización]],Codigos_kg[],2,0)</f>
        <v>18</v>
      </c>
      <c r="P366">
        <f>+Precio_diario_hortalizas[[#This Row],[Precio promedio ponderado]]/Precio_diario_hortalizas[[#This Row],[Kg o Unidades]]</f>
        <v>222.22222222222223</v>
      </c>
    </row>
    <row r="367" spans="1:16" hidden="1" x14ac:dyDescent="0.35">
      <c r="A367" s="1" t="s">
        <v>174</v>
      </c>
      <c r="B367" s="1" t="str">
        <f>+VLOOKUP(A367,Codigos_mercados_mayoristas[],2,0)</f>
        <v>Metropolitana</v>
      </c>
      <c r="C367" s="1">
        <f>+VLOOKUP(A367,Codigos_mercados_mayoristas[],3,0)</f>
        <v>13</v>
      </c>
      <c r="D367" s="4">
        <v>44131</v>
      </c>
      <c r="E367" s="4" t="s">
        <v>196</v>
      </c>
      <c r="F367" s="1" t="s">
        <v>94</v>
      </c>
      <c r="G367" s="1" t="s">
        <v>126</v>
      </c>
      <c r="H367" s="1" t="s">
        <v>154</v>
      </c>
      <c r="I367" s="2">
        <v>320</v>
      </c>
      <c r="J367" s="2">
        <v>10000</v>
      </c>
      <c r="K367" s="2">
        <v>10000</v>
      </c>
      <c r="L367" s="2">
        <v>10000</v>
      </c>
      <c r="M367" s="1" t="s">
        <v>58</v>
      </c>
      <c r="N367" s="1" t="s">
        <v>125</v>
      </c>
      <c r="O367">
        <f>+VLOOKUP(Precio_diario_hortalizas[[#This Row],[Unidad de comercialización]],Codigos_kg[],2,0)</f>
        <v>25</v>
      </c>
      <c r="P367">
        <f>+Precio_diario_hortalizas[[#This Row],[Precio promedio ponderado]]/Precio_diario_hortalizas[[#This Row],[Kg o Unidades]]</f>
        <v>400</v>
      </c>
    </row>
    <row r="368" spans="1:16" hidden="1" x14ac:dyDescent="0.35">
      <c r="A368" s="1" t="s">
        <v>174</v>
      </c>
      <c r="B368" s="1" t="str">
        <f>+VLOOKUP(A368,Codigos_mercados_mayoristas[],2,0)</f>
        <v>Metropolitana</v>
      </c>
      <c r="C368" s="1">
        <f>+VLOOKUP(A368,Codigos_mercados_mayoristas[],3,0)</f>
        <v>13</v>
      </c>
      <c r="D368" s="4">
        <v>44131</v>
      </c>
      <c r="E368" s="4" t="s">
        <v>196</v>
      </c>
      <c r="F368" s="1" t="s">
        <v>94</v>
      </c>
      <c r="G368" s="1" t="s">
        <v>126</v>
      </c>
      <c r="H368" s="1" t="s">
        <v>120</v>
      </c>
      <c r="I368" s="2">
        <v>420</v>
      </c>
      <c r="J368" s="2">
        <v>8000</v>
      </c>
      <c r="K368" s="2">
        <v>8000</v>
      </c>
      <c r="L368" s="2">
        <v>8000</v>
      </c>
      <c r="M368" s="1" t="s">
        <v>39</v>
      </c>
      <c r="N368" s="1" t="s">
        <v>125</v>
      </c>
      <c r="O368">
        <f>+VLOOKUP(Precio_diario_hortalizas[[#This Row],[Unidad de comercialización]],Codigos_kg[],2,0)</f>
        <v>25</v>
      </c>
      <c r="P368">
        <f>+Precio_diario_hortalizas[[#This Row],[Precio promedio ponderado]]/Precio_diario_hortalizas[[#This Row],[Kg o Unidades]]</f>
        <v>320</v>
      </c>
    </row>
    <row r="369" spans="1:16" hidden="1" x14ac:dyDescent="0.35">
      <c r="A369" s="1" t="s">
        <v>174</v>
      </c>
      <c r="B369" s="1" t="str">
        <f>+VLOOKUP(A369,Codigos_mercados_mayoristas[],2,0)</f>
        <v>Metropolitana</v>
      </c>
      <c r="C369" s="1">
        <f>+VLOOKUP(A369,Codigos_mercados_mayoristas[],3,0)</f>
        <v>13</v>
      </c>
      <c r="D369" s="4">
        <v>44131</v>
      </c>
      <c r="E369" s="4" t="s">
        <v>196</v>
      </c>
      <c r="F369" s="1" t="s">
        <v>94</v>
      </c>
      <c r="G369" s="1" t="s">
        <v>173</v>
      </c>
      <c r="H369" s="1" t="s">
        <v>177</v>
      </c>
      <c r="I369" s="2">
        <v>280</v>
      </c>
      <c r="J369" s="2">
        <v>10000</v>
      </c>
      <c r="K369" s="2">
        <v>10000</v>
      </c>
      <c r="L369" s="2">
        <v>10000</v>
      </c>
      <c r="M369" s="1" t="s">
        <v>58</v>
      </c>
      <c r="N369" s="1" t="s">
        <v>156</v>
      </c>
      <c r="O369">
        <f>+VLOOKUP(Precio_diario_hortalizas[[#This Row],[Unidad de comercialización]],Codigos_kg[],2,0)</f>
        <v>25</v>
      </c>
      <c r="P369">
        <f>+Precio_diario_hortalizas[[#This Row],[Precio promedio ponderado]]/Precio_diario_hortalizas[[#This Row],[Kg o Unidades]]</f>
        <v>400</v>
      </c>
    </row>
    <row r="370" spans="1:16" hidden="1" x14ac:dyDescent="0.35">
      <c r="A370" s="1" t="s">
        <v>174</v>
      </c>
      <c r="B370" s="1" t="str">
        <f>+VLOOKUP(A370,Codigos_mercados_mayoristas[],2,0)</f>
        <v>Metropolitana</v>
      </c>
      <c r="C370" s="1">
        <f>+VLOOKUP(A370,Codigos_mercados_mayoristas[],3,0)</f>
        <v>13</v>
      </c>
      <c r="D370" s="4">
        <v>44131</v>
      </c>
      <c r="E370" s="4" t="s">
        <v>196</v>
      </c>
      <c r="F370" s="1" t="s">
        <v>94</v>
      </c>
      <c r="G370" s="1" t="s">
        <v>173</v>
      </c>
      <c r="H370" s="1" t="s">
        <v>96</v>
      </c>
      <c r="I370" s="2">
        <v>300</v>
      </c>
      <c r="J370" s="2">
        <v>8000</v>
      </c>
      <c r="K370" s="2">
        <v>8000</v>
      </c>
      <c r="L370" s="2">
        <v>8000</v>
      </c>
      <c r="M370" s="1" t="s">
        <v>39</v>
      </c>
      <c r="N370" s="1" t="s">
        <v>156</v>
      </c>
      <c r="O370">
        <f>+VLOOKUP(Precio_diario_hortalizas[[#This Row],[Unidad de comercialización]],Codigos_kg[],2,0)</f>
        <v>25</v>
      </c>
      <c r="P370">
        <f>+Precio_diario_hortalizas[[#This Row],[Precio promedio ponderado]]/Precio_diario_hortalizas[[#This Row],[Kg o Unidades]]</f>
        <v>320</v>
      </c>
    </row>
    <row r="371" spans="1:16" hidden="1" x14ac:dyDescent="0.35">
      <c r="A371" s="1" t="s">
        <v>174</v>
      </c>
      <c r="B371" s="1" t="str">
        <f>+VLOOKUP(A371,Codigos_mercados_mayoristas[],2,0)</f>
        <v>Metropolitana</v>
      </c>
      <c r="C371" s="1">
        <f>+VLOOKUP(A371,Codigos_mercados_mayoristas[],3,0)</f>
        <v>13</v>
      </c>
      <c r="D371" s="4">
        <v>44131</v>
      </c>
      <c r="E371" s="4" t="s">
        <v>196</v>
      </c>
      <c r="F371" s="1" t="s">
        <v>53</v>
      </c>
      <c r="G371" s="1" t="s">
        <v>12</v>
      </c>
      <c r="H371" s="1" t="s">
        <v>19</v>
      </c>
      <c r="I371" s="2">
        <v>230</v>
      </c>
      <c r="J371" s="2">
        <v>7000</v>
      </c>
      <c r="K371" s="2">
        <v>8000</v>
      </c>
      <c r="L371" s="2">
        <v>7565.2169999999996</v>
      </c>
      <c r="M371" s="1" t="s">
        <v>54</v>
      </c>
      <c r="N371" s="1" t="s">
        <v>15</v>
      </c>
      <c r="O371">
        <f>+VLOOKUP(Precio_diario_hortalizas[[#This Row],[Unidad de comercialización]],Codigos_kg[],2,0)</f>
        <v>60</v>
      </c>
      <c r="P371">
        <f>+Precio_diario_hortalizas[[#This Row],[Precio promedio ponderado]]/Precio_diario_hortalizas[[#This Row],[Kg o Unidades]]</f>
        <v>126.08694999999999</v>
      </c>
    </row>
    <row r="372" spans="1:16" hidden="1" x14ac:dyDescent="0.35">
      <c r="A372" s="1" t="s">
        <v>174</v>
      </c>
      <c r="B372" s="1" t="str">
        <f>+VLOOKUP(A372,Codigos_mercados_mayoristas[],2,0)</f>
        <v>Metropolitana</v>
      </c>
      <c r="C372" s="1">
        <f>+VLOOKUP(A372,Codigos_mercados_mayoristas[],3,0)</f>
        <v>13</v>
      </c>
      <c r="D372" s="4">
        <v>44131</v>
      </c>
      <c r="E372" s="4" t="s">
        <v>196</v>
      </c>
      <c r="F372" s="1" t="s">
        <v>132</v>
      </c>
      <c r="G372" s="1" t="s">
        <v>12</v>
      </c>
      <c r="H372" s="1" t="s">
        <v>19</v>
      </c>
      <c r="I372" s="2">
        <v>82</v>
      </c>
      <c r="J372" s="2">
        <v>8000</v>
      </c>
      <c r="K372" s="2">
        <v>9000</v>
      </c>
      <c r="L372" s="2">
        <v>8390.2440000000006</v>
      </c>
      <c r="M372" s="1" t="s">
        <v>81</v>
      </c>
      <c r="N372" s="1" t="s">
        <v>118</v>
      </c>
      <c r="O372">
        <f>+VLOOKUP(Precio_diario_hortalizas[[#This Row],[Unidad de comercialización]],Codigos_kg[],2,0)</f>
        <v>3</v>
      </c>
      <c r="P372">
        <f>+Precio_diario_hortalizas[[#This Row],[Precio promedio ponderado]]/Precio_diario_hortalizas[[#This Row],[Kg o Unidades]]</f>
        <v>2796.748</v>
      </c>
    </row>
    <row r="373" spans="1:16" hidden="1" x14ac:dyDescent="0.35">
      <c r="A373" s="1" t="s">
        <v>174</v>
      </c>
      <c r="B373" s="1" t="str">
        <f>+VLOOKUP(A373,Codigos_mercados_mayoristas[],2,0)</f>
        <v>Metropolitana</v>
      </c>
      <c r="C373" s="1">
        <f>+VLOOKUP(A373,Codigos_mercados_mayoristas[],3,0)</f>
        <v>13</v>
      </c>
      <c r="D373" s="4">
        <v>44131</v>
      </c>
      <c r="E373" s="4" t="s">
        <v>196</v>
      </c>
      <c r="F373" s="1" t="s">
        <v>27</v>
      </c>
      <c r="G373" s="1" t="s">
        <v>28</v>
      </c>
      <c r="H373" s="1" t="s">
        <v>19</v>
      </c>
      <c r="I373" s="2">
        <v>250</v>
      </c>
      <c r="J373" s="2">
        <v>40000</v>
      </c>
      <c r="K373" s="2">
        <v>42000</v>
      </c>
      <c r="L373" s="2">
        <v>41200</v>
      </c>
      <c r="M373" s="1" t="s">
        <v>29</v>
      </c>
      <c r="N373" s="1" t="s">
        <v>15</v>
      </c>
      <c r="O373">
        <f>+VLOOKUP(Precio_diario_hortalizas[[#This Row],[Unidad de comercialización]],Codigos_kg[],2,0)</f>
        <v>15</v>
      </c>
      <c r="P373">
        <f>+Precio_diario_hortalizas[[#This Row],[Precio promedio ponderado]]/Precio_diario_hortalizas[[#This Row],[Kg o Unidades]]</f>
        <v>2746.6666666666665</v>
      </c>
    </row>
    <row r="374" spans="1:16" hidden="1" x14ac:dyDescent="0.35">
      <c r="A374" s="1" t="s">
        <v>174</v>
      </c>
      <c r="B374" s="1" t="str">
        <f>+VLOOKUP(A374,Codigos_mercados_mayoristas[],2,0)</f>
        <v>Metropolitana</v>
      </c>
      <c r="C374" s="1">
        <f>+VLOOKUP(A374,Codigos_mercados_mayoristas[],3,0)</f>
        <v>13</v>
      </c>
      <c r="D374" s="4">
        <v>44131</v>
      </c>
      <c r="E374" s="4" t="s">
        <v>196</v>
      </c>
      <c r="F374" s="1" t="s">
        <v>27</v>
      </c>
      <c r="G374" s="1" t="s">
        <v>28</v>
      </c>
      <c r="H374" s="1" t="s">
        <v>13</v>
      </c>
      <c r="I374" s="2">
        <v>120</v>
      </c>
      <c r="J374" s="2">
        <v>39000</v>
      </c>
      <c r="K374" s="2">
        <v>39000</v>
      </c>
      <c r="L374" s="2">
        <v>39000</v>
      </c>
      <c r="M374" s="1" t="s">
        <v>29</v>
      </c>
      <c r="N374" s="1" t="s">
        <v>15</v>
      </c>
      <c r="O374">
        <f>+VLOOKUP(Precio_diario_hortalizas[[#This Row],[Unidad de comercialización]],Codigos_kg[],2,0)</f>
        <v>15</v>
      </c>
      <c r="P374">
        <f>+Precio_diario_hortalizas[[#This Row],[Precio promedio ponderado]]/Precio_diario_hortalizas[[#This Row],[Kg o Unidades]]</f>
        <v>2600</v>
      </c>
    </row>
    <row r="375" spans="1:16" hidden="1" x14ac:dyDescent="0.35">
      <c r="A375" s="1" t="s">
        <v>174</v>
      </c>
      <c r="B375" s="1" t="str">
        <f>+VLOOKUP(A375,Codigos_mercados_mayoristas[],2,0)</f>
        <v>Metropolitana</v>
      </c>
      <c r="C375" s="1">
        <f>+VLOOKUP(A375,Codigos_mercados_mayoristas[],3,0)</f>
        <v>13</v>
      </c>
      <c r="D375" s="4">
        <v>44131</v>
      </c>
      <c r="E375" s="4" t="s">
        <v>196</v>
      </c>
      <c r="F375" s="1" t="s">
        <v>27</v>
      </c>
      <c r="G375" s="1" t="s">
        <v>28</v>
      </c>
      <c r="H375" s="1" t="s">
        <v>16</v>
      </c>
      <c r="I375" s="2">
        <v>50</v>
      </c>
      <c r="J375" s="2">
        <v>35000</v>
      </c>
      <c r="K375" s="2">
        <v>35000</v>
      </c>
      <c r="L375" s="2">
        <v>35000</v>
      </c>
      <c r="M375" s="1" t="s">
        <v>29</v>
      </c>
      <c r="N375" s="1" t="s">
        <v>15</v>
      </c>
      <c r="O375">
        <f>+VLOOKUP(Precio_diario_hortalizas[[#This Row],[Unidad de comercialización]],Codigos_kg[],2,0)</f>
        <v>15</v>
      </c>
      <c r="P375">
        <f>+Precio_diario_hortalizas[[#This Row],[Precio promedio ponderado]]/Precio_diario_hortalizas[[#This Row],[Kg o Unidades]]</f>
        <v>2333.3333333333335</v>
      </c>
    </row>
    <row r="376" spans="1:16" hidden="1" x14ac:dyDescent="0.35">
      <c r="A376" s="1" t="s">
        <v>174</v>
      </c>
      <c r="B376" s="1" t="str">
        <f>+VLOOKUP(A376,Codigos_mercados_mayoristas[],2,0)</f>
        <v>Metropolitana</v>
      </c>
      <c r="C376" s="1">
        <f>+VLOOKUP(A376,Codigos_mercados_mayoristas[],3,0)</f>
        <v>13</v>
      </c>
      <c r="D376" s="4">
        <v>44131</v>
      </c>
      <c r="E376" s="4" t="s">
        <v>196</v>
      </c>
      <c r="F376" s="1" t="s">
        <v>27</v>
      </c>
      <c r="G376" s="1" t="s">
        <v>98</v>
      </c>
      <c r="H376" s="1" t="s">
        <v>19</v>
      </c>
      <c r="I376" s="2">
        <v>170</v>
      </c>
      <c r="J376" s="2">
        <v>28000</v>
      </c>
      <c r="K376" s="2">
        <v>28000</v>
      </c>
      <c r="L376" s="2">
        <v>28000</v>
      </c>
      <c r="M376" s="1" t="s">
        <v>56</v>
      </c>
      <c r="N376" s="1" t="s">
        <v>63</v>
      </c>
      <c r="O376">
        <f>+VLOOKUP(Precio_diario_hortalizas[[#This Row],[Unidad de comercialización]],Codigos_kg[],2,0)</f>
        <v>18</v>
      </c>
      <c r="P376">
        <f>+Precio_diario_hortalizas[[#This Row],[Precio promedio ponderado]]/Precio_diario_hortalizas[[#This Row],[Kg o Unidades]]</f>
        <v>1555.5555555555557</v>
      </c>
    </row>
    <row r="377" spans="1:16" hidden="1" x14ac:dyDescent="0.35">
      <c r="A377" s="1" t="s">
        <v>174</v>
      </c>
      <c r="B377" s="1" t="str">
        <f>+VLOOKUP(A377,Codigos_mercados_mayoristas[],2,0)</f>
        <v>Metropolitana</v>
      </c>
      <c r="C377" s="1">
        <f>+VLOOKUP(A377,Codigos_mercados_mayoristas[],3,0)</f>
        <v>13</v>
      </c>
      <c r="D377" s="4">
        <v>44131</v>
      </c>
      <c r="E377" s="4" t="s">
        <v>196</v>
      </c>
      <c r="F377" s="1" t="s">
        <v>27</v>
      </c>
      <c r="G377" s="1" t="s">
        <v>98</v>
      </c>
      <c r="H377" s="1" t="s">
        <v>19</v>
      </c>
      <c r="I377" s="2">
        <v>170</v>
      </c>
      <c r="J377" s="2">
        <v>16000</v>
      </c>
      <c r="K377" s="2">
        <v>16000</v>
      </c>
      <c r="L377" s="2">
        <v>16000</v>
      </c>
      <c r="M377" s="1" t="s">
        <v>29</v>
      </c>
      <c r="N377" s="1" t="s">
        <v>15</v>
      </c>
      <c r="O377">
        <f>+VLOOKUP(Precio_diario_hortalizas[[#This Row],[Unidad de comercialización]],Codigos_kg[],2,0)</f>
        <v>15</v>
      </c>
      <c r="P377">
        <f>+Precio_diario_hortalizas[[#This Row],[Precio promedio ponderado]]/Precio_diario_hortalizas[[#This Row],[Kg o Unidades]]</f>
        <v>1066.6666666666667</v>
      </c>
    </row>
    <row r="378" spans="1:16" hidden="1" x14ac:dyDescent="0.35">
      <c r="A378" s="1" t="s">
        <v>174</v>
      </c>
      <c r="B378" s="1" t="str">
        <f>+VLOOKUP(A378,Codigos_mercados_mayoristas[],2,0)</f>
        <v>Metropolitana</v>
      </c>
      <c r="C378" s="1">
        <f>+VLOOKUP(A378,Codigos_mercados_mayoristas[],3,0)</f>
        <v>13</v>
      </c>
      <c r="D378" s="4">
        <v>44131</v>
      </c>
      <c r="E378" s="4" t="s">
        <v>196</v>
      </c>
      <c r="F378" s="1" t="s">
        <v>27</v>
      </c>
      <c r="G378" s="1" t="s">
        <v>98</v>
      </c>
      <c r="H378" s="1" t="s">
        <v>13</v>
      </c>
      <c r="I378" s="2">
        <v>110</v>
      </c>
      <c r="J378" s="2">
        <v>24000</v>
      </c>
      <c r="K378" s="2">
        <v>25000</v>
      </c>
      <c r="L378" s="2">
        <v>24454.544999999998</v>
      </c>
      <c r="M378" s="1" t="s">
        <v>56</v>
      </c>
      <c r="N378" s="1" t="s">
        <v>63</v>
      </c>
      <c r="O378">
        <f>+VLOOKUP(Precio_diario_hortalizas[[#This Row],[Unidad de comercialización]],Codigos_kg[],2,0)</f>
        <v>18</v>
      </c>
      <c r="P378">
        <f>+Precio_diario_hortalizas[[#This Row],[Precio promedio ponderado]]/Precio_diario_hortalizas[[#This Row],[Kg o Unidades]]</f>
        <v>1358.5858333333333</v>
      </c>
    </row>
    <row r="379" spans="1:16" hidden="1" x14ac:dyDescent="0.35">
      <c r="A379" s="1" t="s">
        <v>174</v>
      </c>
      <c r="B379" s="1" t="str">
        <f>+VLOOKUP(A379,Codigos_mercados_mayoristas[],2,0)</f>
        <v>Metropolitana</v>
      </c>
      <c r="C379" s="1">
        <f>+VLOOKUP(A379,Codigos_mercados_mayoristas[],3,0)</f>
        <v>13</v>
      </c>
      <c r="D379" s="4">
        <v>44131</v>
      </c>
      <c r="E379" s="4" t="s">
        <v>196</v>
      </c>
      <c r="F379" s="1" t="s">
        <v>27</v>
      </c>
      <c r="G379" s="1" t="s">
        <v>98</v>
      </c>
      <c r="H379" s="1" t="s">
        <v>13</v>
      </c>
      <c r="I379" s="2">
        <v>130</v>
      </c>
      <c r="J379" s="2">
        <v>12000</v>
      </c>
      <c r="K379" s="2">
        <v>12000</v>
      </c>
      <c r="L379" s="2">
        <v>12000</v>
      </c>
      <c r="M379" s="1" t="s">
        <v>29</v>
      </c>
      <c r="N379" s="1" t="s">
        <v>15</v>
      </c>
      <c r="O379">
        <f>+VLOOKUP(Precio_diario_hortalizas[[#This Row],[Unidad de comercialización]],Codigos_kg[],2,0)</f>
        <v>15</v>
      </c>
      <c r="P379">
        <f>+Precio_diario_hortalizas[[#This Row],[Precio promedio ponderado]]/Precio_diario_hortalizas[[#This Row],[Kg o Unidades]]</f>
        <v>800</v>
      </c>
    </row>
    <row r="380" spans="1:16" ht="29" hidden="1" x14ac:dyDescent="0.35">
      <c r="A380" s="1" t="s">
        <v>174</v>
      </c>
      <c r="B380" s="1" t="str">
        <f>+VLOOKUP(A380,Codigos_mercados_mayoristas[],2,0)</f>
        <v>Metropolitana</v>
      </c>
      <c r="C380" s="1">
        <f>+VLOOKUP(A380,Codigos_mercados_mayoristas[],3,0)</f>
        <v>13</v>
      </c>
      <c r="D380" s="4">
        <v>44131</v>
      </c>
      <c r="E380" s="4" t="s">
        <v>196</v>
      </c>
      <c r="F380" s="1" t="s">
        <v>159</v>
      </c>
      <c r="G380" s="1" t="s">
        <v>12</v>
      </c>
      <c r="H380" s="1" t="s">
        <v>19</v>
      </c>
      <c r="I380" s="2">
        <v>17000</v>
      </c>
      <c r="J380" s="2">
        <v>2500</v>
      </c>
      <c r="K380" s="2">
        <v>3000</v>
      </c>
      <c r="L380" s="2">
        <v>2735.2939999999999</v>
      </c>
      <c r="M380" s="1" t="s">
        <v>160</v>
      </c>
      <c r="N380" s="1" t="s">
        <v>152</v>
      </c>
      <c r="O380">
        <f>+VLOOKUP(Precio_diario_hortalizas[[#This Row],[Unidad de comercialización]],Codigos_kg[],2,0)</f>
        <v>100</v>
      </c>
      <c r="P380">
        <f>+Precio_diario_hortalizas[[#This Row],[Precio promedio ponderado]]/Precio_diario_hortalizas[[#This Row],[Kg o Unidades]]</f>
        <v>27.35294</v>
      </c>
    </row>
    <row r="381" spans="1:16" hidden="1" x14ac:dyDescent="0.35">
      <c r="A381" s="1" t="s">
        <v>174</v>
      </c>
      <c r="B381" s="1" t="str">
        <f>+VLOOKUP(A381,Codigos_mercados_mayoristas[],2,0)</f>
        <v>Metropolitana</v>
      </c>
      <c r="C381" s="1">
        <f>+VLOOKUP(A381,Codigos_mercados_mayoristas[],3,0)</f>
        <v>13</v>
      </c>
      <c r="D381" s="4">
        <v>44131</v>
      </c>
      <c r="E381" s="4" t="s">
        <v>196</v>
      </c>
      <c r="F381" s="1" t="s">
        <v>99</v>
      </c>
      <c r="G381" s="1" t="s">
        <v>161</v>
      </c>
      <c r="H381" s="1" t="s">
        <v>19</v>
      </c>
      <c r="I381" s="2">
        <v>600</v>
      </c>
      <c r="J381" s="2">
        <v>1200</v>
      </c>
      <c r="K381" s="2">
        <v>1200</v>
      </c>
      <c r="L381" s="2">
        <v>1200</v>
      </c>
      <c r="M381" s="1" t="s">
        <v>14</v>
      </c>
      <c r="N381" s="1" t="s">
        <v>63</v>
      </c>
      <c r="O381">
        <f>+VLOOKUP(Precio_diario_hortalizas[[#This Row],[Unidad de comercialización]],Codigos_kg[],2,0)</f>
        <v>1</v>
      </c>
      <c r="P381">
        <f>+Precio_diario_hortalizas[[#This Row],[Precio promedio ponderado]]/Precio_diario_hortalizas[[#This Row],[Kg o Unidades]]</f>
        <v>1200</v>
      </c>
    </row>
    <row r="382" spans="1:16" hidden="1" x14ac:dyDescent="0.35">
      <c r="A382" s="1" t="s">
        <v>174</v>
      </c>
      <c r="B382" s="1" t="str">
        <f>+VLOOKUP(A382,Codigos_mercados_mayoristas[],2,0)</f>
        <v>Metropolitana</v>
      </c>
      <c r="C382" s="1">
        <f>+VLOOKUP(A382,Codigos_mercados_mayoristas[],3,0)</f>
        <v>13</v>
      </c>
      <c r="D382" s="4">
        <v>44131</v>
      </c>
      <c r="E382" s="4" t="s">
        <v>196</v>
      </c>
      <c r="F382" s="1" t="s">
        <v>99</v>
      </c>
      <c r="G382" s="1" t="s">
        <v>100</v>
      </c>
      <c r="H382" s="1" t="s">
        <v>19</v>
      </c>
      <c r="I382" s="2">
        <v>2200</v>
      </c>
      <c r="J382" s="2">
        <v>900</v>
      </c>
      <c r="K382" s="2">
        <v>1000</v>
      </c>
      <c r="L382" s="2">
        <v>954.54499999999996</v>
      </c>
      <c r="M382" s="1" t="s">
        <v>14</v>
      </c>
      <c r="N382" s="1" t="s">
        <v>63</v>
      </c>
      <c r="O382">
        <f>+VLOOKUP(Precio_diario_hortalizas[[#This Row],[Unidad de comercialización]],Codigos_kg[],2,0)</f>
        <v>1</v>
      </c>
      <c r="P382">
        <f>+Precio_diario_hortalizas[[#This Row],[Precio promedio ponderado]]/Precio_diario_hortalizas[[#This Row],[Kg o Unidades]]</f>
        <v>954.54499999999996</v>
      </c>
    </row>
    <row r="383" spans="1:16" hidden="1" x14ac:dyDescent="0.35">
      <c r="A383" s="1" t="s">
        <v>174</v>
      </c>
      <c r="B383" s="1" t="str">
        <f>+VLOOKUP(A383,Codigos_mercados_mayoristas[],2,0)</f>
        <v>Metropolitana</v>
      </c>
      <c r="C383" s="1">
        <f>+VLOOKUP(A383,Codigos_mercados_mayoristas[],3,0)</f>
        <v>13</v>
      </c>
      <c r="D383" s="4">
        <v>44131</v>
      </c>
      <c r="E383" s="4" t="s">
        <v>196</v>
      </c>
      <c r="F383" s="1" t="s">
        <v>99</v>
      </c>
      <c r="G383" s="1" t="s">
        <v>119</v>
      </c>
      <c r="H383" s="1" t="s">
        <v>19</v>
      </c>
      <c r="I383" s="2">
        <v>800</v>
      </c>
      <c r="J383" s="2">
        <v>1300</v>
      </c>
      <c r="K383" s="2">
        <v>1500</v>
      </c>
      <c r="L383" s="2">
        <v>1425</v>
      </c>
      <c r="M383" s="1" t="s">
        <v>14</v>
      </c>
      <c r="N383" s="1" t="s">
        <v>63</v>
      </c>
      <c r="O383">
        <f>+VLOOKUP(Precio_diario_hortalizas[[#This Row],[Unidad de comercialización]],Codigos_kg[],2,0)</f>
        <v>1</v>
      </c>
      <c r="P383">
        <f>+Precio_diario_hortalizas[[#This Row],[Precio promedio ponderado]]/Precio_diario_hortalizas[[#This Row],[Kg o Unidades]]</f>
        <v>1425</v>
      </c>
    </row>
    <row r="384" spans="1:16" hidden="1" x14ac:dyDescent="0.35">
      <c r="A384" s="1" t="s">
        <v>174</v>
      </c>
      <c r="B384" s="1" t="str">
        <f>+VLOOKUP(A384,Codigos_mercados_mayoristas[],2,0)</f>
        <v>Metropolitana</v>
      </c>
      <c r="C384" s="1">
        <f>+VLOOKUP(A384,Codigos_mercados_mayoristas[],3,0)</f>
        <v>13</v>
      </c>
      <c r="D384" s="4">
        <v>44131</v>
      </c>
      <c r="E384" s="4" t="s">
        <v>196</v>
      </c>
      <c r="F384" s="1" t="s">
        <v>32</v>
      </c>
      <c r="G384" s="1" t="s">
        <v>12</v>
      </c>
      <c r="H384" s="1" t="s">
        <v>19</v>
      </c>
      <c r="I384" s="2">
        <v>330</v>
      </c>
      <c r="J384" s="2">
        <v>900</v>
      </c>
      <c r="K384" s="2">
        <v>1000</v>
      </c>
      <c r="L384" s="2">
        <v>945.45500000000004</v>
      </c>
      <c r="M384" s="1" t="s">
        <v>33</v>
      </c>
      <c r="N384" s="1" t="s">
        <v>34</v>
      </c>
      <c r="O384">
        <f>+VLOOKUP(Precio_diario_hortalizas[[#This Row],[Unidad de comercialización]],Codigos_kg[],2,0)</f>
        <v>1</v>
      </c>
      <c r="P384">
        <f>+Precio_diario_hortalizas[[#This Row],[Precio promedio ponderado]]/Precio_diario_hortalizas[[#This Row],[Kg o Unidades]]</f>
        <v>945.45500000000004</v>
      </c>
    </row>
    <row r="385" spans="1:16" hidden="1" x14ac:dyDescent="0.35">
      <c r="A385" s="1" t="s">
        <v>174</v>
      </c>
      <c r="B385" s="1" t="str">
        <f>+VLOOKUP(A385,Codigos_mercados_mayoristas[],2,0)</f>
        <v>Metropolitana</v>
      </c>
      <c r="C385" s="1">
        <f>+VLOOKUP(A385,Codigos_mercados_mayoristas[],3,0)</f>
        <v>13</v>
      </c>
      <c r="D385" s="4">
        <v>44131</v>
      </c>
      <c r="E385" s="4" t="s">
        <v>196</v>
      </c>
      <c r="F385" s="1" t="s">
        <v>38</v>
      </c>
      <c r="G385" s="1" t="s">
        <v>12</v>
      </c>
      <c r="H385" s="1" t="s">
        <v>103</v>
      </c>
      <c r="I385" s="2">
        <v>180</v>
      </c>
      <c r="J385" s="2">
        <v>5000</v>
      </c>
      <c r="K385" s="2">
        <v>5000</v>
      </c>
      <c r="L385" s="2">
        <v>5000</v>
      </c>
      <c r="M385" s="1" t="s">
        <v>101</v>
      </c>
      <c r="N385" s="1" t="s">
        <v>152</v>
      </c>
      <c r="O385">
        <f>+VLOOKUP(Precio_diario_hortalizas[[#This Row],[Unidad de comercialización]],Codigos_kg[],2,0)</f>
        <v>20</v>
      </c>
      <c r="P385">
        <f>+Precio_diario_hortalizas[[#This Row],[Precio promedio ponderado]]/Precio_diario_hortalizas[[#This Row],[Kg o Unidades]]</f>
        <v>250</v>
      </c>
    </row>
    <row r="386" spans="1:16" hidden="1" x14ac:dyDescent="0.35">
      <c r="A386" s="1" t="s">
        <v>174</v>
      </c>
      <c r="B386" s="1" t="str">
        <f>+VLOOKUP(A386,Codigos_mercados_mayoristas[],2,0)</f>
        <v>Metropolitana</v>
      </c>
      <c r="C386" s="1">
        <f>+VLOOKUP(A386,Codigos_mercados_mayoristas[],3,0)</f>
        <v>13</v>
      </c>
      <c r="D386" s="4">
        <v>44131</v>
      </c>
      <c r="E386" s="4" t="s">
        <v>196</v>
      </c>
      <c r="F386" s="1" t="s">
        <v>38</v>
      </c>
      <c r="G386" s="1" t="s">
        <v>12</v>
      </c>
      <c r="H386" s="1" t="s">
        <v>19</v>
      </c>
      <c r="I386" s="2">
        <v>420</v>
      </c>
      <c r="J386" s="2">
        <v>5000</v>
      </c>
      <c r="K386" s="2">
        <v>5000</v>
      </c>
      <c r="L386" s="2">
        <v>5000</v>
      </c>
      <c r="M386" s="1" t="s">
        <v>101</v>
      </c>
      <c r="N386" s="1" t="s">
        <v>152</v>
      </c>
      <c r="O386">
        <f>+VLOOKUP(Precio_diario_hortalizas[[#This Row],[Unidad de comercialización]],Codigos_kg[],2,0)</f>
        <v>20</v>
      </c>
      <c r="P386">
        <f>+Precio_diario_hortalizas[[#This Row],[Precio promedio ponderado]]/Precio_diario_hortalizas[[#This Row],[Kg o Unidades]]</f>
        <v>250</v>
      </c>
    </row>
    <row r="387" spans="1:16" hidden="1" x14ac:dyDescent="0.35">
      <c r="A387" s="1" t="s">
        <v>174</v>
      </c>
      <c r="B387" s="1" t="str">
        <f>+VLOOKUP(A387,Codigos_mercados_mayoristas[],2,0)</f>
        <v>Metropolitana</v>
      </c>
      <c r="C387" s="1">
        <f>+VLOOKUP(A387,Codigos_mercados_mayoristas[],3,0)</f>
        <v>13</v>
      </c>
      <c r="D387" s="4">
        <v>44131</v>
      </c>
      <c r="E387" s="4" t="s">
        <v>196</v>
      </c>
      <c r="F387" s="1" t="s">
        <v>38</v>
      </c>
      <c r="G387" s="1" t="s">
        <v>12</v>
      </c>
      <c r="H387" s="1" t="s">
        <v>13</v>
      </c>
      <c r="I387" s="2">
        <v>300</v>
      </c>
      <c r="J387" s="2">
        <v>4000</v>
      </c>
      <c r="K387" s="2">
        <v>4000</v>
      </c>
      <c r="L387" s="2">
        <v>4000</v>
      </c>
      <c r="M387" s="1" t="s">
        <v>101</v>
      </c>
      <c r="N387" s="1" t="s">
        <v>152</v>
      </c>
      <c r="O387">
        <f>+VLOOKUP(Precio_diario_hortalizas[[#This Row],[Unidad de comercialización]],Codigos_kg[],2,0)</f>
        <v>20</v>
      </c>
      <c r="P387">
        <f>+Precio_diario_hortalizas[[#This Row],[Precio promedio ponderado]]/Precio_diario_hortalizas[[#This Row],[Kg o Unidades]]</f>
        <v>200</v>
      </c>
    </row>
    <row r="388" spans="1:16" hidden="1" x14ac:dyDescent="0.35">
      <c r="A388" s="1" t="s">
        <v>174</v>
      </c>
      <c r="B388" s="1" t="str">
        <f>+VLOOKUP(A388,Codigos_mercados_mayoristas[],2,0)</f>
        <v>Metropolitana</v>
      </c>
      <c r="C388" s="1">
        <f>+VLOOKUP(A388,Codigos_mercados_mayoristas[],3,0)</f>
        <v>13</v>
      </c>
      <c r="D388" s="4">
        <v>44131</v>
      </c>
      <c r="E388" s="4" t="s">
        <v>196</v>
      </c>
      <c r="F388" s="1" t="s">
        <v>102</v>
      </c>
      <c r="G388" s="1" t="s">
        <v>103</v>
      </c>
      <c r="H388" s="1" t="s">
        <v>76</v>
      </c>
      <c r="I388" s="2">
        <v>280</v>
      </c>
      <c r="J388" s="2">
        <v>1300</v>
      </c>
      <c r="K388" s="2">
        <v>1300</v>
      </c>
      <c r="L388" s="2">
        <v>1300</v>
      </c>
      <c r="M388" s="1" t="s">
        <v>33</v>
      </c>
      <c r="N388" s="1" t="s">
        <v>155</v>
      </c>
      <c r="O388">
        <f>+VLOOKUP(Precio_diario_hortalizas[[#This Row],[Unidad de comercialización]],Codigos_kg[],2,0)</f>
        <v>1</v>
      </c>
      <c r="P388">
        <f>+Precio_diario_hortalizas[[#This Row],[Precio promedio ponderado]]/Precio_diario_hortalizas[[#This Row],[Kg o Unidades]]</f>
        <v>1300</v>
      </c>
    </row>
    <row r="389" spans="1:16" hidden="1" x14ac:dyDescent="0.35">
      <c r="A389" s="1" t="s">
        <v>174</v>
      </c>
      <c r="B389" s="1" t="str">
        <f>+VLOOKUP(A389,Codigos_mercados_mayoristas[],2,0)</f>
        <v>Metropolitana</v>
      </c>
      <c r="C389" s="1">
        <f>+VLOOKUP(A389,Codigos_mercados_mayoristas[],3,0)</f>
        <v>13</v>
      </c>
      <c r="D389" s="4">
        <v>44131</v>
      </c>
      <c r="E389" s="4" t="s">
        <v>196</v>
      </c>
      <c r="F389" s="1" t="s">
        <v>102</v>
      </c>
      <c r="G389" s="1" t="s">
        <v>103</v>
      </c>
      <c r="H389" s="1" t="s">
        <v>96</v>
      </c>
      <c r="I389" s="2">
        <v>450</v>
      </c>
      <c r="J389" s="2">
        <v>1600</v>
      </c>
      <c r="K389" s="2">
        <v>1700</v>
      </c>
      <c r="L389" s="2">
        <v>1644.444</v>
      </c>
      <c r="M389" s="1" t="s">
        <v>33</v>
      </c>
      <c r="N389" s="1" t="s">
        <v>34</v>
      </c>
      <c r="O389">
        <f>+VLOOKUP(Precio_diario_hortalizas[[#This Row],[Unidad de comercialización]],Codigos_kg[],2,0)</f>
        <v>1</v>
      </c>
      <c r="P389">
        <f>+Precio_diario_hortalizas[[#This Row],[Precio promedio ponderado]]/Precio_diario_hortalizas[[#This Row],[Kg o Unidades]]</f>
        <v>1644.444</v>
      </c>
    </row>
    <row r="390" spans="1:16" hidden="1" x14ac:dyDescent="0.35">
      <c r="A390" s="1" t="s">
        <v>174</v>
      </c>
      <c r="B390" s="1" t="str">
        <f>+VLOOKUP(A390,Codigos_mercados_mayoristas[],2,0)</f>
        <v>Metropolitana</v>
      </c>
      <c r="C390" s="1">
        <f>+VLOOKUP(A390,Codigos_mercados_mayoristas[],3,0)</f>
        <v>13</v>
      </c>
      <c r="D390" s="4">
        <v>44131</v>
      </c>
      <c r="E390" s="4" t="s">
        <v>196</v>
      </c>
      <c r="F390" s="1" t="s">
        <v>102</v>
      </c>
      <c r="G390" s="1" t="s">
        <v>103</v>
      </c>
      <c r="H390" s="1" t="s">
        <v>148</v>
      </c>
      <c r="I390" s="2">
        <v>150</v>
      </c>
      <c r="J390" s="2">
        <v>1000</v>
      </c>
      <c r="K390" s="2">
        <v>1000</v>
      </c>
      <c r="L390" s="2">
        <v>1000</v>
      </c>
      <c r="M390" s="1" t="s">
        <v>33</v>
      </c>
      <c r="N390" s="1" t="s">
        <v>155</v>
      </c>
      <c r="O390">
        <f>+VLOOKUP(Precio_diario_hortalizas[[#This Row],[Unidad de comercialización]],Codigos_kg[],2,0)</f>
        <v>1</v>
      </c>
      <c r="P390">
        <f>+Precio_diario_hortalizas[[#This Row],[Precio promedio ponderado]]/Precio_diario_hortalizas[[#This Row],[Kg o Unidades]]</f>
        <v>1000</v>
      </c>
    </row>
    <row r="391" spans="1:16" hidden="1" x14ac:dyDescent="0.35">
      <c r="A391" s="1" t="s">
        <v>174</v>
      </c>
      <c r="B391" s="1" t="str">
        <f>+VLOOKUP(A391,Codigos_mercados_mayoristas[],2,0)</f>
        <v>Metropolitana</v>
      </c>
      <c r="C391" s="1">
        <f>+VLOOKUP(A391,Codigos_mercados_mayoristas[],3,0)</f>
        <v>13</v>
      </c>
      <c r="D391" s="4">
        <v>44131</v>
      </c>
      <c r="E391" s="4" t="s">
        <v>196</v>
      </c>
      <c r="F391" s="1" t="s">
        <v>102</v>
      </c>
      <c r="G391" s="1" t="s">
        <v>104</v>
      </c>
      <c r="H391" s="1" t="s">
        <v>76</v>
      </c>
      <c r="I391" s="2">
        <v>430</v>
      </c>
      <c r="J391" s="2">
        <v>1000</v>
      </c>
      <c r="K391" s="2">
        <v>1100</v>
      </c>
      <c r="L391" s="2">
        <v>1046.5119999999999</v>
      </c>
      <c r="M391" s="1" t="s">
        <v>33</v>
      </c>
      <c r="N391" s="1" t="s">
        <v>118</v>
      </c>
      <c r="O391">
        <f>+VLOOKUP(Precio_diario_hortalizas[[#This Row],[Unidad de comercialización]],Codigos_kg[],2,0)</f>
        <v>1</v>
      </c>
      <c r="P391">
        <f>+Precio_diario_hortalizas[[#This Row],[Precio promedio ponderado]]/Precio_diario_hortalizas[[#This Row],[Kg o Unidades]]</f>
        <v>1046.5119999999999</v>
      </c>
    </row>
    <row r="392" spans="1:16" hidden="1" x14ac:dyDescent="0.35">
      <c r="A392" s="1" t="s">
        <v>174</v>
      </c>
      <c r="B392" s="1" t="str">
        <f>+VLOOKUP(A392,Codigos_mercados_mayoristas[],2,0)</f>
        <v>Metropolitana</v>
      </c>
      <c r="C392" s="1">
        <f>+VLOOKUP(A392,Codigos_mercados_mayoristas[],3,0)</f>
        <v>13</v>
      </c>
      <c r="D392" s="4">
        <v>44131</v>
      </c>
      <c r="E392" s="4" t="s">
        <v>196</v>
      </c>
      <c r="F392" s="1" t="s">
        <v>106</v>
      </c>
      <c r="G392" s="1" t="s">
        <v>12</v>
      </c>
      <c r="H392" s="1" t="s">
        <v>19</v>
      </c>
      <c r="I392" s="2">
        <v>230</v>
      </c>
      <c r="J392" s="2">
        <v>5000</v>
      </c>
      <c r="K392" s="2">
        <v>6000</v>
      </c>
      <c r="L392" s="2">
        <v>5565.2169999999996</v>
      </c>
      <c r="M392" s="1" t="s">
        <v>165</v>
      </c>
      <c r="N392" s="1" t="s">
        <v>123</v>
      </c>
      <c r="O392">
        <f>+VLOOKUP(Precio_diario_hortalizas[[#This Row],[Unidad de comercialización]],Codigos_kg[],2,0)</f>
        <v>50</v>
      </c>
      <c r="P392">
        <f>+Precio_diario_hortalizas[[#This Row],[Precio promedio ponderado]]/Precio_diario_hortalizas[[#This Row],[Kg o Unidades]]</f>
        <v>111.30434</v>
      </c>
    </row>
    <row r="393" spans="1:16" hidden="1" x14ac:dyDescent="0.35">
      <c r="A393" s="1" t="s">
        <v>174</v>
      </c>
      <c r="B393" s="1" t="str">
        <f>+VLOOKUP(A393,Codigos_mercados_mayoristas[],2,0)</f>
        <v>Metropolitana</v>
      </c>
      <c r="C393" s="1">
        <f>+VLOOKUP(A393,Codigos_mercados_mayoristas[],3,0)</f>
        <v>13</v>
      </c>
      <c r="D393" s="4">
        <v>44131</v>
      </c>
      <c r="E393" s="4" t="s">
        <v>196</v>
      </c>
      <c r="F393" s="1" t="s">
        <v>106</v>
      </c>
      <c r="G393" s="1" t="s">
        <v>12</v>
      </c>
      <c r="H393" s="1" t="s">
        <v>19</v>
      </c>
      <c r="I393" s="2">
        <v>160</v>
      </c>
      <c r="J393" s="2">
        <v>8000</v>
      </c>
      <c r="K393" s="2">
        <v>8000</v>
      </c>
      <c r="L393" s="2">
        <v>8000</v>
      </c>
      <c r="M393" s="1" t="s">
        <v>54</v>
      </c>
      <c r="N393" s="1" t="s">
        <v>123</v>
      </c>
      <c r="O393">
        <f>+VLOOKUP(Precio_diario_hortalizas[[#This Row],[Unidad de comercialización]],Codigos_kg[],2,0)</f>
        <v>60</v>
      </c>
      <c r="P393">
        <f>+Precio_diario_hortalizas[[#This Row],[Precio promedio ponderado]]/Precio_diario_hortalizas[[#This Row],[Kg o Unidades]]</f>
        <v>133.33333333333334</v>
      </c>
    </row>
    <row r="394" spans="1:16" hidden="1" x14ac:dyDescent="0.35">
      <c r="A394" s="1" t="s">
        <v>178</v>
      </c>
      <c r="B394" s="1" t="str">
        <f>+VLOOKUP(A394,Codigos_mercados_mayoristas[],2,0)</f>
        <v>La Araucanía</v>
      </c>
      <c r="C394" s="1">
        <f>+VLOOKUP(A394,Codigos_mercados_mayoristas[],3,0)</f>
        <v>9</v>
      </c>
      <c r="D394" s="4">
        <v>44131</v>
      </c>
      <c r="E394" s="4" t="s">
        <v>196</v>
      </c>
      <c r="F394" s="1" t="s">
        <v>61</v>
      </c>
      <c r="G394" s="1" t="s">
        <v>12</v>
      </c>
      <c r="H394" s="1" t="s">
        <v>19</v>
      </c>
      <c r="I394" s="2">
        <v>60</v>
      </c>
      <c r="J394" s="2">
        <v>6000</v>
      </c>
      <c r="K394" s="2">
        <v>7000</v>
      </c>
      <c r="L394" s="2">
        <v>6500</v>
      </c>
      <c r="M394" s="1" t="s">
        <v>179</v>
      </c>
      <c r="N394" s="1" t="s">
        <v>180</v>
      </c>
      <c r="O394">
        <f>+VLOOKUP(Precio_diario_hortalizas[[#This Row],[Unidad de comercialización]],Codigos_kg[],2,0)</f>
        <v>12</v>
      </c>
      <c r="P394">
        <f>+Precio_diario_hortalizas[[#This Row],[Precio promedio ponderado]]/Precio_diario_hortalizas[[#This Row],[Kg o Unidades]]</f>
        <v>541.66666666666663</v>
      </c>
    </row>
    <row r="395" spans="1:16" hidden="1" x14ac:dyDescent="0.35">
      <c r="A395" s="1" t="s">
        <v>178</v>
      </c>
      <c r="B395" s="1" t="str">
        <f>+VLOOKUP(A395,Codigos_mercados_mayoristas[],2,0)</f>
        <v>La Araucanía</v>
      </c>
      <c r="C395" s="1">
        <f>+VLOOKUP(A395,Codigos_mercados_mayoristas[],3,0)</f>
        <v>9</v>
      </c>
      <c r="D395" s="4">
        <v>44131</v>
      </c>
      <c r="E395" s="4" t="s">
        <v>196</v>
      </c>
      <c r="F395" s="1" t="s">
        <v>64</v>
      </c>
      <c r="G395" s="1" t="s">
        <v>65</v>
      </c>
      <c r="H395" s="1" t="s">
        <v>19</v>
      </c>
      <c r="I395" s="2">
        <v>300</v>
      </c>
      <c r="J395" s="2">
        <v>11000</v>
      </c>
      <c r="K395" s="2">
        <v>11000</v>
      </c>
      <c r="L395" s="2">
        <v>11000</v>
      </c>
      <c r="M395" s="1" t="s">
        <v>37</v>
      </c>
      <c r="N395" s="1" t="s">
        <v>66</v>
      </c>
      <c r="O395">
        <f>+VLOOKUP(Precio_diario_hortalizas[[#This Row],[Unidad de comercialización]],Codigos_kg[],2,0)</f>
        <v>10</v>
      </c>
      <c r="P395">
        <f>+Precio_diario_hortalizas[[#This Row],[Precio promedio ponderado]]/Precio_diario_hortalizas[[#This Row],[Kg o Unidades]]</f>
        <v>1100</v>
      </c>
    </row>
    <row r="396" spans="1:16" hidden="1" x14ac:dyDescent="0.35">
      <c r="A396" s="1" t="s">
        <v>178</v>
      </c>
      <c r="B396" s="1" t="str">
        <f>+VLOOKUP(A396,Codigos_mercados_mayoristas[],2,0)</f>
        <v>La Araucanía</v>
      </c>
      <c r="C396" s="1">
        <f>+VLOOKUP(A396,Codigos_mercados_mayoristas[],3,0)</f>
        <v>9</v>
      </c>
      <c r="D396" s="4">
        <v>44131</v>
      </c>
      <c r="E396" s="4" t="s">
        <v>196</v>
      </c>
      <c r="F396" s="1" t="s">
        <v>42</v>
      </c>
      <c r="G396" s="1" t="s">
        <v>110</v>
      </c>
      <c r="H396" s="1" t="s">
        <v>69</v>
      </c>
      <c r="I396" s="2">
        <v>30</v>
      </c>
      <c r="J396" s="2">
        <v>45000</v>
      </c>
      <c r="K396" s="2">
        <v>45000</v>
      </c>
      <c r="L396" s="2">
        <v>45000</v>
      </c>
      <c r="M396" s="1" t="s">
        <v>29</v>
      </c>
      <c r="N396" s="1" t="s">
        <v>15</v>
      </c>
      <c r="O396">
        <f>+VLOOKUP(Precio_diario_hortalizas[[#This Row],[Unidad de comercialización]],Codigos_kg[],2,0)</f>
        <v>15</v>
      </c>
      <c r="P396">
        <f>+Precio_diario_hortalizas[[#This Row],[Precio promedio ponderado]]/Precio_diario_hortalizas[[#This Row],[Kg o Unidades]]</f>
        <v>3000</v>
      </c>
    </row>
    <row r="397" spans="1:16" hidden="1" x14ac:dyDescent="0.35">
      <c r="A397" s="1" t="s">
        <v>178</v>
      </c>
      <c r="B397" s="1" t="str">
        <f>+VLOOKUP(A397,Codigos_mercados_mayoristas[],2,0)</f>
        <v>La Araucanía</v>
      </c>
      <c r="C397" s="1">
        <f>+VLOOKUP(A397,Codigos_mercados_mayoristas[],3,0)</f>
        <v>9</v>
      </c>
      <c r="D397" s="4">
        <v>44131</v>
      </c>
      <c r="E397" s="4" t="s">
        <v>196</v>
      </c>
      <c r="F397" s="1" t="s">
        <v>67</v>
      </c>
      <c r="G397" s="1" t="s">
        <v>12</v>
      </c>
      <c r="H397" s="1" t="s">
        <v>19</v>
      </c>
      <c r="I397" s="2">
        <v>20</v>
      </c>
      <c r="J397" s="2">
        <v>6000</v>
      </c>
      <c r="K397" s="2">
        <v>6000</v>
      </c>
      <c r="L397" s="2">
        <v>6000</v>
      </c>
      <c r="M397" s="1" t="s">
        <v>112</v>
      </c>
      <c r="N397" s="1" t="s">
        <v>15</v>
      </c>
      <c r="O397">
        <f>+VLOOKUP(Precio_diario_hortalizas[[#This Row],[Unidad de comercialización]],Codigos_kg[],2,0)</f>
        <v>1</v>
      </c>
      <c r="P397">
        <f>+Precio_diario_hortalizas[[#This Row],[Precio promedio ponderado]]/Precio_diario_hortalizas[[#This Row],[Kg o Unidades]]</f>
        <v>6000</v>
      </c>
    </row>
    <row r="398" spans="1:16" hidden="1" x14ac:dyDescent="0.35">
      <c r="A398" s="1" t="s">
        <v>178</v>
      </c>
      <c r="B398" s="1" t="str">
        <f>+VLOOKUP(A398,Codigos_mercados_mayoristas[],2,0)</f>
        <v>La Araucanía</v>
      </c>
      <c r="C398" s="1">
        <f>+VLOOKUP(A398,Codigos_mercados_mayoristas[],3,0)</f>
        <v>9</v>
      </c>
      <c r="D398" s="4">
        <v>44131</v>
      </c>
      <c r="E398" s="4" t="s">
        <v>196</v>
      </c>
      <c r="F398" s="1" t="s">
        <v>71</v>
      </c>
      <c r="G398" s="1" t="s">
        <v>43</v>
      </c>
      <c r="H398" s="1" t="s">
        <v>19</v>
      </c>
      <c r="I398" s="2">
        <v>70</v>
      </c>
      <c r="J398" s="2">
        <v>7000</v>
      </c>
      <c r="K398" s="2">
        <v>8000</v>
      </c>
      <c r="L398" s="2">
        <v>7571.4290000000001</v>
      </c>
      <c r="M398" s="1" t="s">
        <v>68</v>
      </c>
      <c r="N398" s="1" t="s">
        <v>139</v>
      </c>
      <c r="O398">
        <f>+VLOOKUP(Precio_diario_hortalizas[[#This Row],[Unidad de comercialización]],Codigos_kg[],2,0)</f>
        <v>6</v>
      </c>
      <c r="P398">
        <f>+Precio_diario_hortalizas[[#This Row],[Precio promedio ponderado]]/Precio_diario_hortalizas[[#This Row],[Kg o Unidades]]</f>
        <v>1261.9048333333333</v>
      </c>
    </row>
    <row r="399" spans="1:16" hidden="1" x14ac:dyDescent="0.35">
      <c r="A399" s="1" t="s">
        <v>178</v>
      </c>
      <c r="B399" s="1" t="str">
        <f>+VLOOKUP(A399,Codigos_mercados_mayoristas[],2,0)</f>
        <v>La Araucanía</v>
      </c>
      <c r="C399" s="1">
        <f>+VLOOKUP(A399,Codigos_mercados_mayoristas[],3,0)</f>
        <v>9</v>
      </c>
      <c r="D399" s="4">
        <v>44131</v>
      </c>
      <c r="E399" s="4" t="s">
        <v>196</v>
      </c>
      <c r="F399" s="1" t="s">
        <v>115</v>
      </c>
      <c r="G399" s="1" t="s">
        <v>12</v>
      </c>
      <c r="H399" s="1" t="s">
        <v>19</v>
      </c>
      <c r="I399" s="2">
        <v>100</v>
      </c>
      <c r="J399" s="2">
        <v>20000</v>
      </c>
      <c r="K399" s="2">
        <v>20000</v>
      </c>
      <c r="L399" s="2">
        <v>20000</v>
      </c>
      <c r="M399" s="1" t="s">
        <v>39</v>
      </c>
      <c r="N399" s="1" t="s">
        <v>109</v>
      </c>
      <c r="O399">
        <f>+VLOOKUP(Precio_diario_hortalizas[[#This Row],[Unidad de comercialización]],Codigos_kg[],2,0)</f>
        <v>25</v>
      </c>
      <c r="P399">
        <f>+Precio_diario_hortalizas[[#This Row],[Precio promedio ponderado]]/Precio_diario_hortalizas[[#This Row],[Kg o Unidades]]</f>
        <v>800</v>
      </c>
    </row>
    <row r="400" spans="1:16" hidden="1" x14ac:dyDescent="0.35">
      <c r="A400" s="1" t="s">
        <v>178</v>
      </c>
      <c r="B400" s="1" t="str">
        <f>+VLOOKUP(A400,Codigos_mercados_mayoristas[],2,0)</f>
        <v>La Araucanía</v>
      </c>
      <c r="C400" s="1">
        <f>+VLOOKUP(A400,Codigos_mercados_mayoristas[],3,0)</f>
        <v>9</v>
      </c>
      <c r="D400" s="4">
        <v>44131</v>
      </c>
      <c r="E400" s="4" t="s">
        <v>196</v>
      </c>
      <c r="F400" s="1" t="s">
        <v>146</v>
      </c>
      <c r="G400" s="1" t="s">
        <v>12</v>
      </c>
      <c r="H400" s="1" t="s">
        <v>19</v>
      </c>
      <c r="I400" s="2">
        <v>90</v>
      </c>
      <c r="J400" s="2">
        <v>10000</v>
      </c>
      <c r="K400" s="2">
        <v>12000</v>
      </c>
      <c r="L400" s="2">
        <v>11111.111000000001</v>
      </c>
      <c r="M400" s="1" t="s">
        <v>54</v>
      </c>
      <c r="N400" s="1" t="s">
        <v>15</v>
      </c>
      <c r="O400">
        <f>+VLOOKUP(Precio_diario_hortalizas[[#This Row],[Unidad de comercialización]],Codigos_kg[],2,0)</f>
        <v>60</v>
      </c>
      <c r="P400">
        <f>+Precio_diario_hortalizas[[#This Row],[Precio promedio ponderado]]/Precio_diario_hortalizas[[#This Row],[Kg o Unidades]]</f>
        <v>185.18518333333336</v>
      </c>
    </row>
    <row r="401" spans="1:16" hidden="1" x14ac:dyDescent="0.35">
      <c r="A401" s="1" t="s">
        <v>178</v>
      </c>
      <c r="B401" s="1" t="str">
        <f>+VLOOKUP(A401,Codigos_mercados_mayoristas[],2,0)</f>
        <v>La Araucanía</v>
      </c>
      <c r="C401" s="1">
        <f>+VLOOKUP(A401,Codigos_mercados_mayoristas[],3,0)</f>
        <v>9</v>
      </c>
      <c r="D401" s="4">
        <v>44131</v>
      </c>
      <c r="E401" s="4" t="s">
        <v>196</v>
      </c>
      <c r="F401" s="1" t="s">
        <v>73</v>
      </c>
      <c r="G401" s="1" t="s">
        <v>12</v>
      </c>
      <c r="H401" s="1" t="s">
        <v>19</v>
      </c>
      <c r="I401" s="2">
        <v>80</v>
      </c>
      <c r="J401" s="2">
        <v>8000</v>
      </c>
      <c r="K401" s="2">
        <v>9000</v>
      </c>
      <c r="L401" s="2">
        <v>8500</v>
      </c>
      <c r="M401" s="1" t="s">
        <v>181</v>
      </c>
      <c r="N401" s="1" t="s">
        <v>180</v>
      </c>
      <c r="O401">
        <f>+VLOOKUP(Precio_diario_hortalizas[[#This Row],[Unidad de comercialización]],Codigos_kg[],2,0)</f>
        <v>12</v>
      </c>
      <c r="P401">
        <f>+Precio_diario_hortalizas[[#This Row],[Precio promedio ponderado]]/Precio_diario_hortalizas[[#This Row],[Kg o Unidades]]</f>
        <v>708.33333333333337</v>
      </c>
    </row>
    <row r="402" spans="1:16" hidden="1" x14ac:dyDescent="0.35">
      <c r="A402" s="1" t="s">
        <v>178</v>
      </c>
      <c r="B402" s="1" t="str">
        <f>+VLOOKUP(A402,Codigos_mercados_mayoristas[],2,0)</f>
        <v>La Araucanía</v>
      </c>
      <c r="C402" s="1">
        <f>+VLOOKUP(A402,Codigos_mercados_mayoristas[],3,0)</f>
        <v>9</v>
      </c>
      <c r="D402" s="4">
        <v>44131</v>
      </c>
      <c r="E402" s="4" t="s">
        <v>196</v>
      </c>
      <c r="F402" s="1" t="s">
        <v>73</v>
      </c>
      <c r="G402" s="1" t="s">
        <v>12</v>
      </c>
      <c r="H402" s="1" t="s">
        <v>19</v>
      </c>
      <c r="I402" s="2">
        <v>300</v>
      </c>
      <c r="J402" s="2">
        <v>800</v>
      </c>
      <c r="K402" s="2">
        <v>800</v>
      </c>
      <c r="L402" s="2">
        <v>800</v>
      </c>
      <c r="M402" s="1" t="s">
        <v>135</v>
      </c>
      <c r="N402" s="1" t="s">
        <v>109</v>
      </c>
      <c r="O402">
        <f>+VLOOKUP(Precio_diario_hortalizas[[#This Row],[Unidad de comercialización]],Codigos_kg[],2,0)</f>
        <v>5</v>
      </c>
      <c r="P402">
        <f>+Precio_diario_hortalizas[[#This Row],[Precio promedio ponderado]]/Precio_diario_hortalizas[[#This Row],[Kg o Unidades]]</f>
        <v>160</v>
      </c>
    </row>
    <row r="403" spans="1:16" hidden="1" x14ac:dyDescent="0.35">
      <c r="A403" s="1" t="s">
        <v>178</v>
      </c>
      <c r="B403" s="1" t="str">
        <f>+VLOOKUP(A403,Codigos_mercados_mayoristas[],2,0)</f>
        <v>La Araucanía</v>
      </c>
      <c r="C403" s="1">
        <f>+VLOOKUP(A403,Codigos_mercados_mayoristas[],3,0)</f>
        <v>9</v>
      </c>
      <c r="D403" s="4">
        <v>44131</v>
      </c>
      <c r="E403" s="4" t="s">
        <v>196</v>
      </c>
      <c r="F403" s="1" t="s">
        <v>11</v>
      </c>
      <c r="G403" s="1" t="s">
        <v>12</v>
      </c>
      <c r="H403" s="1" t="s">
        <v>19</v>
      </c>
      <c r="I403" s="2">
        <v>2500</v>
      </c>
      <c r="J403" s="2">
        <v>1000</v>
      </c>
      <c r="K403" s="2">
        <v>1000</v>
      </c>
      <c r="L403" s="2">
        <v>1000</v>
      </c>
      <c r="M403" s="1" t="s">
        <v>14</v>
      </c>
      <c r="N403" s="1" t="s">
        <v>118</v>
      </c>
      <c r="O403">
        <f>+VLOOKUP(Precio_diario_hortalizas[[#This Row],[Unidad de comercialización]],Codigos_kg[],2,0)</f>
        <v>1</v>
      </c>
      <c r="P403">
        <f>+Precio_diario_hortalizas[[#This Row],[Precio promedio ponderado]]/Precio_diario_hortalizas[[#This Row],[Kg o Unidades]]</f>
        <v>1000</v>
      </c>
    </row>
    <row r="404" spans="1:16" hidden="1" x14ac:dyDescent="0.35">
      <c r="A404" s="1" t="s">
        <v>178</v>
      </c>
      <c r="B404" s="1" t="str">
        <f>+VLOOKUP(A404,Codigos_mercados_mayoristas[],2,0)</f>
        <v>La Araucanía</v>
      </c>
      <c r="C404" s="1">
        <f>+VLOOKUP(A404,Codigos_mercados_mayoristas[],3,0)</f>
        <v>9</v>
      </c>
      <c r="D404" s="4">
        <v>44131</v>
      </c>
      <c r="E404" s="4" t="s">
        <v>196</v>
      </c>
      <c r="F404" s="1" t="s">
        <v>11</v>
      </c>
      <c r="G404" s="1" t="s">
        <v>12</v>
      </c>
      <c r="H404" s="1" t="s">
        <v>19</v>
      </c>
      <c r="I404" s="2">
        <v>1800</v>
      </c>
      <c r="J404" s="2">
        <v>1000</v>
      </c>
      <c r="K404" s="2">
        <v>1000</v>
      </c>
      <c r="L404" s="2">
        <v>1000</v>
      </c>
      <c r="M404" s="1" t="s">
        <v>14</v>
      </c>
      <c r="N404" s="1" t="s">
        <v>109</v>
      </c>
      <c r="O404">
        <f>+VLOOKUP(Precio_diario_hortalizas[[#This Row],[Unidad de comercialización]],Codigos_kg[],2,0)</f>
        <v>1</v>
      </c>
      <c r="P404">
        <f>+Precio_diario_hortalizas[[#This Row],[Precio promedio ponderado]]/Precio_diario_hortalizas[[#This Row],[Kg o Unidades]]</f>
        <v>1000</v>
      </c>
    </row>
    <row r="405" spans="1:16" hidden="1" x14ac:dyDescent="0.35">
      <c r="A405" s="1" t="s">
        <v>178</v>
      </c>
      <c r="B405" s="1" t="str">
        <f>+VLOOKUP(A405,Codigos_mercados_mayoristas[],2,0)</f>
        <v>La Araucanía</v>
      </c>
      <c r="C405" s="1">
        <f>+VLOOKUP(A405,Codigos_mercados_mayoristas[],3,0)</f>
        <v>9</v>
      </c>
      <c r="D405" s="4">
        <v>44131</v>
      </c>
      <c r="E405" s="4" t="s">
        <v>196</v>
      </c>
      <c r="F405" s="1" t="s">
        <v>75</v>
      </c>
      <c r="G405" s="1" t="s">
        <v>119</v>
      </c>
      <c r="H405" s="1" t="s">
        <v>19</v>
      </c>
      <c r="I405" s="2">
        <v>170</v>
      </c>
      <c r="J405" s="2">
        <v>10000</v>
      </c>
      <c r="K405" s="2">
        <v>12000</v>
      </c>
      <c r="L405" s="2">
        <v>10941.175999999999</v>
      </c>
      <c r="M405" s="1" t="s">
        <v>121</v>
      </c>
      <c r="N405" s="1" t="s">
        <v>34</v>
      </c>
      <c r="O405">
        <f>+VLOOKUP(Precio_diario_hortalizas[[#This Row],[Unidad de comercialización]],Codigos_kg[],2,0)</f>
        <v>18</v>
      </c>
      <c r="P405">
        <f>+Precio_diario_hortalizas[[#This Row],[Precio promedio ponderado]]/Precio_diario_hortalizas[[#This Row],[Kg o Unidades]]</f>
        <v>607.84311111111106</v>
      </c>
    </row>
    <row r="406" spans="1:16" hidden="1" x14ac:dyDescent="0.35">
      <c r="A406" s="1" t="s">
        <v>178</v>
      </c>
      <c r="B406" s="1" t="str">
        <f>+VLOOKUP(A406,Codigos_mercados_mayoristas[],2,0)</f>
        <v>La Araucanía</v>
      </c>
      <c r="C406" s="1">
        <f>+VLOOKUP(A406,Codigos_mercados_mayoristas[],3,0)</f>
        <v>9</v>
      </c>
      <c r="D406" s="4">
        <v>44131</v>
      </c>
      <c r="E406" s="4" t="s">
        <v>196</v>
      </c>
      <c r="F406" s="1" t="s">
        <v>75</v>
      </c>
      <c r="G406" s="1" t="s">
        <v>12</v>
      </c>
      <c r="H406" s="1" t="s">
        <v>96</v>
      </c>
      <c r="I406" s="2">
        <v>300</v>
      </c>
      <c r="J406" s="2">
        <v>8000</v>
      </c>
      <c r="K406" s="2">
        <v>8000</v>
      </c>
      <c r="L406" s="2">
        <v>8000</v>
      </c>
      <c r="M406" s="1" t="s">
        <v>121</v>
      </c>
      <c r="N406" s="1" t="s">
        <v>139</v>
      </c>
      <c r="O406">
        <f>+VLOOKUP(Precio_diario_hortalizas[[#This Row],[Unidad de comercialización]],Codigos_kg[],2,0)</f>
        <v>18</v>
      </c>
      <c r="P406">
        <f>+Precio_diario_hortalizas[[#This Row],[Precio promedio ponderado]]/Precio_diario_hortalizas[[#This Row],[Kg o Unidades]]</f>
        <v>444.44444444444446</v>
      </c>
    </row>
    <row r="407" spans="1:16" ht="29" hidden="1" x14ac:dyDescent="0.35">
      <c r="A407" s="1" t="s">
        <v>178</v>
      </c>
      <c r="B407" s="1" t="str">
        <f>+VLOOKUP(A407,Codigos_mercados_mayoristas[],2,0)</f>
        <v>La Araucanía</v>
      </c>
      <c r="C407" s="1">
        <f>+VLOOKUP(A407,Codigos_mercados_mayoristas[],3,0)</f>
        <v>9</v>
      </c>
      <c r="D407" s="4">
        <v>44131</v>
      </c>
      <c r="E407" s="4" t="s">
        <v>196</v>
      </c>
      <c r="F407" s="1" t="s">
        <v>75</v>
      </c>
      <c r="G407" s="1" t="s">
        <v>12</v>
      </c>
      <c r="H407" s="1" t="s">
        <v>96</v>
      </c>
      <c r="I407" s="2">
        <v>3000</v>
      </c>
      <c r="J407" s="2">
        <v>2000</v>
      </c>
      <c r="K407" s="2">
        <v>2000</v>
      </c>
      <c r="L407" s="2">
        <v>2000</v>
      </c>
      <c r="M407" s="1" t="s">
        <v>136</v>
      </c>
      <c r="N407" s="1" t="s">
        <v>118</v>
      </c>
      <c r="O407">
        <f>+VLOOKUP(Precio_diario_hortalizas[[#This Row],[Unidad de comercialización]],Codigos_kg[],2,0)</f>
        <v>10</v>
      </c>
      <c r="P407">
        <f>+Precio_diario_hortalizas[[#This Row],[Precio promedio ponderado]]/Precio_diario_hortalizas[[#This Row],[Kg o Unidades]]</f>
        <v>200</v>
      </c>
    </row>
    <row r="408" spans="1:16" hidden="1" x14ac:dyDescent="0.35">
      <c r="A408" s="1" t="s">
        <v>178</v>
      </c>
      <c r="B408" s="1" t="str">
        <f>+VLOOKUP(A408,Codigos_mercados_mayoristas[],2,0)</f>
        <v>La Araucanía</v>
      </c>
      <c r="C408" s="1">
        <f>+VLOOKUP(A408,Codigos_mercados_mayoristas[],3,0)</f>
        <v>9</v>
      </c>
      <c r="D408" s="4">
        <v>44131</v>
      </c>
      <c r="E408" s="4" t="s">
        <v>196</v>
      </c>
      <c r="F408" s="1" t="s">
        <v>75</v>
      </c>
      <c r="G408" s="1" t="s">
        <v>12</v>
      </c>
      <c r="H408" s="1" t="s">
        <v>19</v>
      </c>
      <c r="I408" s="2">
        <v>2000</v>
      </c>
      <c r="J408" s="2">
        <v>8000</v>
      </c>
      <c r="K408" s="2">
        <v>8000</v>
      </c>
      <c r="L408" s="2">
        <v>8000</v>
      </c>
      <c r="M408" s="1" t="s">
        <v>121</v>
      </c>
      <c r="N408" s="1" t="s">
        <v>34</v>
      </c>
      <c r="O408">
        <f>+VLOOKUP(Precio_diario_hortalizas[[#This Row],[Unidad de comercialización]],Codigos_kg[],2,0)</f>
        <v>18</v>
      </c>
      <c r="P408">
        <f>+Precio_diario_hortalizas[[#This Row],[Precio promedio ponderado]]/Precio_diario_hortalizas[[#This Row],[Kg o Unidades]]</f>
        <v>444.44444444444446</v>
      </c>
    </row>
    <row r="409" spans="1:16" hidden="1" x14ac:dyDescent="0.35">
      <c r="A409" s="1" t="s">
        <v>178</v>
      </c>
      <c r="B409" s="1" t="str">
        <f>+VLOOKUP(A409,Codigos_mercados_mayoristas[],2,0)</f>
        <v>La Araucanía</v>
      </c>
      <c r="C409" s="1">
        <f>+VLOOKUP(A409,Codigos_mercados_mayoristas[],3,0)</f>
        <v>9</v>
      </c>
      <c r="D409" s="4">
        <v>44131</v>
      </c>
      <c r="E409" s="4" t="s">
        <v>196</v>
      </c>
      <c r="F409" s="1" t="s">
        <v>78</v>
      </c>
      <c r="G409" s="1" t="s">
        <v>12</v>
      </c>
      <c r="H409" s="1" t="s">
        <v>19</v>
      </c>
      <c r="I409" s="2">
        <v>30</v>
      </c>
      <c r="J409" s="2">
        <v>7000</v>
      </c>
      <c r="K409" s="2">
        <v>7000</v>
      </c>
      <c r="L409" s="2">
        <v>7000</v>
      </c>
      <c r="M409" s="1" t="s">
        <v>181</v>
      </c>
      <c r="N409" s="1" t="s">
        <v>180</v>
      </c>
      <c r="O409">
        <f>+VLOOKUP(Precio_diario_hortalizas[[#This Row],[Unidad de comercialización]],Codigos_kg[],2,0)</f>
        <v>12</v>
      </c>
      <c r="P409">
        <f>+Precio_diario_hortalizas[[#This Row],[Precio promedio ponderado]]/Precio_diario_hortalizas[[#This Row],[Kg o Unidades]]</f>
        <v>583.33333333333337</v>
      </c>
    </row>
    <row r="410" spans="1:16" hidden="1" x14ac:dyDescent="0.35">
      <c r="A410" s="1" t="s">
        <v>178</v>
      </c>
      <c r="B410" s="1" t="str">
        <f>+VLOOKUP(A410,Codigos_mercados_mayoristas[],2,0)</f>
        <v>La Araucanía</v>
      </c>
      <c r="C410" s="1">
        <f>+VLOOKUP(A410,Codigos_mercados_mayoristas[],3,0)</f>
        <v>9</v>
      </c>
      <c r="D410" s="4">
        <v>44131</v>
      </c>
      <c r="E410" s="4" t="s">
        <v>196</v>
      </c>
      <c r="F410" s="1" t="s">
        <v>82</v>
      </c>
      <c r="G410" s="1" t="s">
        <v>12</v>
      </c>
      <c r="H410" s="1" t="s">
        <v>19</v>
      </c>
      <c r="I410" s="2">
        <v>80</v>
      </c>
      <c r="J410" s="2">
        <v>4000</v>
      </c>
      <c r="K410" s="2">
        <v>4000</v>
      </c>
      <c r="L410" s="2">
        <v>4000</v>
      </c>
      <c r="M410" s="1" t="s">
        <v>182</v>
      </c>
      <c r="N410" s="1" t="s">
        <v>180</v>
      </c>
      <c r="O410">
        <f>+VLOOKUP(Precio_diario_hortalizas[[#This Row],[Unidad de comercialización]],Codigos_kg[],2,0)</f>
        <v>2</v>
      </c>
      <c r="P410">
        <f>+Precio_diario_hortalizas[[#This Row],[Precio promedio ponderado]]/Precio_diario_hortalizas[[#This Row],[Kg o Unidades]]</f>
        <v>2000</v>
      </c>
    </row>
    <row r="411" spans="1:16" hidden="1" x14ac:dyDescent="0.35">
      <c r="A411" s="1" t="s">
        <v>178</v>
      </c>
      <c r="B411" s="1" t="str">
        <f>+VLOOKUP(A411,Codigos_mercados_mayoristas[],2,0)</f>
        <v>La Araucanía</v>
      </c>
      <c r="C411" s="1">
        <f>+VLOOKUP(A411,Codigos_mercados_mayoristas[],3,0)</f>
        <v>9</v>
      </c>
      <c r="D411" s="4">
        <v>44131</v>
      </c>
      <c r="E411" s="4" t="s">
        <v>196</v>
      </c>
      <c r="F411" s="1" t="s">
        <v>84</v>
      </c>
      <c r="G411" s="1" t="s">
        <v>12</v>
      </c>
      <c r="H411" s="1" t="s">
        <v>19</v>
      </c>
      <c r="I411" s="2">
        <v>2000</v>
      </c>
      <c r="J411" s="2">
        <v>1000</v>
      </c>
      <c r="K411" s="2">
        <v>1000</v>
      </c>
      <c r="L411" s="2">
        <v>1000</v>
      </c>
      <c r="M411" s="1" t="s">
        <v>14</v>
      </c>
      <c r="N411" s="1" t="s">
        <v>118</v>
      </c>
      <c r="O411">
        <f>+VLOOKUP(Precio_diario_hortalizas[[#This Row],[Unidad de comercialización]],Codigos_kg[],2,0)</f>
        <v>1</v>
      </c>
      <c r="P411">
        <f>+Precio_diario_hortalizas[[#This Row],[Precio promedio ponderado]]/Precio_diario_hortalizas[[#This Row],[Kg o Unidades]]</f>
        <v>1000</v>
      </c>
    </row>
    <row r="412" spans="1:16" hidden="1" x14ac:dyDescent="0.35">
      <c r="A412" s="1" t="s">
        <v>178</v>
      </c>
      <c r="B412" s="1" t="str">
        <f>+VLOOKUP(A412,Codigos_mercados_mayoristas[],2,0)</f>
        <v>La Araucanía</v>
      </c>
      <c r="C412" s="1">
        <f>+VLOOKUP(A412,Codigos_mercados_mayoristas[],3,0)</f>
        <v>9</v>
      </c>
      <c r="D412" s="4">
        <v>44131</v>
      </c>
      <c r="E412" s="4" t="s">
        <v>196</v>
      </c>
      <c r="F412" s="1" t="s">
        <v>84</v>
      </c>
      <c r="G412" s="1" t="s">
        <v>12</v>
      </c>
      <c r="H412" s="1" t="s">
        <v>19</v>
      </c>
      <c r="I412" s="2">
        <v>1300</v>
      </c>
      <c r="J412" s="2">
        <v>900</v>
      </c>
      <c r="K412" s="2">
        <v>1000</v>
      </c>
      <c r="L412" s="2">
        <v>938.46199999999999</v>
      </c>
      <c r="M412" s="1" t="s">
        <v>14</v>
      </c>
      <c r="N412" s="1" t="s">
        <v>109</v>
      </c>
      <c r="O412">
        <f>+VLOOKUP(Precio_diario_hortalizas[[#This Row],[Unidad de comercialización]],Codigos_kg[],2,0)</f>
        <v>1</v>
      </c>
      <c r="P412">
        <f>+Precio_diario_hortalizas[[#This Row],[Precio promedio ponderado]]/Precio_diario_hortalizas[[#This Row],[Kg o Unidades]]</f>
        <v>938.46199999999999</v>
      </c>
    </row>
    <row r="413" spans="1:16" hidden="1" x14ac:dyDescent="0.35">
      <c r="A413" s="1" t="s">
        <v>178</v>
      </c>
      <c r="B413" s="1" t="str">
        <f>+VLOOKUP(A413,Codigos_mercados_mayoristas[],2,0)</f>
        <v>La Araucanía</v>
      </c>
      <c r="C413" s="1">
        <f>+VLOOKUP(A413,Codigos_mercados_mayoristas[],3,0)</f>
        <v>9</v>
      </c>
      <c r="D413" s="4">
        <v>44131</v>
      </c>
      <c r="E413" s="4" t="s">
        <v>196</v>
      </c>
      <c r="F413" s="1" t="s">
        <v>21</v>
      </c>
      <c r="G413" s="1" t="s">
        <v>12</v>
      </c>
      <c r="H413" s="1" t="s">
        <v>19</v>
      </c>
      <c r="I413" s="2">
        <v>40</v>
      </c>
      <c r="J413" s="2">
        <v>6000</v>
      </c>
      <c r="K413" s="2">
        <v>6000</v>
      </c>
      <c r="L413" s="2">
        <v>6000</v>
      </c>
      <c r="M413" s="1" t="s">
        <v>81</v>
      </c>
      <c r="N413" s="1" t="s">
        <v>130</v>
      </c>
      <c r="O413">
        <f>+VLOOKUP(Precio_diario_hortalizas[[#This Row],[Unidad de comercialización]],Codigos_kg[],2,0)</f>
        <v>3</v>
      </c>
      <c r="P413">
        <f>+Precio_diario_hortalizas[[#This Row],[Precio promedio ponderado]]/Precio_diario_hortalizas[[#This Row],[Kg o Unidades]]</f>
        <v>2000</v>
      </c>
    </row>
    <row r="414" spans="1:16" hidden="1" x14ac:dyDescent="0.35">
      <c r="A414" s="1" t="s">
        <v>178</v>
      </c>
      <c r="B414" s="1" t="str">
        <f>+VLOOKUP(A414,Codigos_mercados_mayoristas[],2,0)</f>
        <v>La Araucanía</v>
      </c>
      <c r="C414" s="1">
        <f>+VLOOKUP(A414,Codigos_mercados_mayoristas[],3,0)</f>
        <v>9</v>
      </c>
      <c r="D414" s="4">
        <v>44131</v>
      </c>
      <c r="E414" s="4" t="s">
        <v>196</v>
      </c>
      <c r="F414" s="1" t="s">
        <v>85</v>
      </c>
      <c r="G414" s="1" t="s">
        <v>12</v>
      </c>
      <c r="H414" s="1" t="s">
        <v>69</v>
      </c>
      <c r="I414" s="2">
        <v>80</v>
      </c>
      <c r="J414" s="2">
        <v>1500</v>
      </c>
      <c r="K414" s="2">
        <v>1500</v>
      </c>
      <c r="L414" s="2">
        <v>1500</v>
      </c>
      <c r="M414" s="1" t="s">
        <v>31</v>
      </c>
      <c r="N414" s="1" t="s">
        <v>130</v>
      </c>
      <c r="O414">
        <f>+VLOOKUP(Precio_diario_hortalizas[[#This Row],[Unidad de comercialización]],Codigos_kg[],2,0)</f>
        <v>1</v>
      </c>
      <c r="P414">
        <f>+Precio_diario_hortalizas[[#This Row],[Precio promedio ponderado]]/Precio_diario_hortalizas[[#This Row],[Kg o Unidades]]</f>
        <v>1500</v>
      </c>
    </row>
    <row r="415" spans="1:16" hidden="1" x14ac:dyDescent="0.35">
      <c r="A415" s="1" t="s">
        <v>178</v>
      </c>
      <c r="B415" s="1" t="str">
        <f>+VLOOKUP(A415,Codigos_mercados_mayoristas[],2,0)</f>
        <v>La Araucanía</v>
      </c>
      <c r="C415" s="1">
        <f>+VLOOKUP(A415,Codigos_mercados_mayoristas[],3,0)</f>
        <v>9</v>
      </c>
      <c r="D415" s="4">
        <v>44131</v>
      </c>
      <c r="E415" s="4" t="s">
        <v>196</v>
      </c>
      <c r="F415" s="1" t="s">
        <v>85</v>
      </c>
      <c r="G415" s="1" t="s">
        <v>86</v>
      </c>
      <c r="H415" s="1" t="s">
        <v>69</v>
      </c>
      <c r="I415" s="2">
        <v>80</v>
      </c>
      <c r="J415" s="2">
        <v>1400</v>
      </c>
      <c r="K415" s="2">
        <v>1400</v>
      </c>
      <c r="L415" s="2">
        <v>1400</v>
      </c>
      <c r="M415" s="1" t="s">
        <v>31</v>
      </c>
      <c r="N415" s="1" t="s">
        <v>130</v>
      </c>
      <c r="O415">
        <f>+VLOOKUP(Precio_diario_hortalizas[[#This Row],[Unidad de comercialización]],Codigos_kg[],2,0)</f>
        <v>1</v>
      </c>
      <c r="P415">
        <f>+Precio_diario_hortalizas[[#This Row],[Precio promedio ponderado]]/Precio_diario_hortalizas[[#This Row],[Kg o Unidades]]</f>
        <v>1400</v>
      </c>
    </row>
    <row r="416" spans="1:16" hidden="1" x14ac:dyDescent="0.35">
      <c r="A416" s="1" t="s">
        <v>178</v>
      </c>
      <c r="B416" s="1" t="str">
        <f>+VLOOKUP(A416,Codigos_mercados_mayoristas[],2,0)</f>
        <v>La Araucanía</v>
      </c>
      <c r="C416" s="1">
        <f>+VLOOKUP(A416,Codigos_mercados_mayoristas[],3,0)</f>
        <v>9</v>
      </c>
      <c r="D416" s="4">
        <v>44131</v>
      </c>
      <c r="E416" s="4" t="s">
        <v>196</v>
      </c>
      <c r="F416" s="1" t="s">
        <v>85</v>
      </c>
      <c r="G416" s="1" t="s">
        <v>86</v>
      </c>
      <c r="H416" s="1" t="s">
        <v>69</v>
      </c>
      <c r="I416" s="2">
        <v>100</v>
      </c>
      <c r="J416" s="2">
        <v>1400</v>
      </c>
      <c r="K416" s="2">
        <v>1400</v>
      </c>
      <c r="L416" s="2">
        <v>1400</v>
      </c>
      <c r="M416" s="1" t="s">
        <v>31</v>
      </c>
      <c r="N416" s="1" t="s">
        <v>109</v>
      </c>
      <c r="O416">
        <f>+VLOOKUP(Precio_diario_hortalizas[[#This Row],[Unidad de comercialización]],Codigos_kg[],2,0)</f>
        <v>1</v>
      </c>
      <c r="P416">
        <f>+Precio_diario_hortalizas[[#This Row],[Precio promedio ponderado]]/Precio_diario_hortalizas[[#This Row],[Kg o Unidades]]</f>
        <v>1400</v>
      </c>
    </row>
    <row r="417" spans="1:16" hidden="1" x14ac:dyDescent="0.35">
      <c r="A417" s="1" t="s">
        <v>178</v>
      </c>
      <c r="B417" s="1" t="str">
        <f>+VLOOKUP(A417,Codigos_mercados_mayoristas[],2,0)</f>
        <v>La Araucanía</v>
      </c>
      <c r="C417" s="1">
        <f>+VLOOKUP(A417,Codigos_mercados_mayoristas[],3,0)</f>
        <v>9</v>
      </c>
      <c r="D417" s="4">
        <v>44131</v>
      </c>
      <c r="E417" s="4" t="s">
        <v>196</v>
      </c>
      <c r="F417" s="1" t="s">
        <v>85</v>
      </c>
      <c r="G417" s="1" t="s">
        <v>86</v>
      </c>
      <c r="H417" s="1" t="s">
        <v>19</v>
      </c>
      <c r="I417" s="2">
        <v>400</v>
      </c>
      <c r="J417" s="2">
        <v>1000</v>
      </c>
      <c r="K417" s="2">
        <v>1000</v>
      </c>
      <c r="L417" s="2">
        <v>1000</v>
      </c>
      <c r="M417" s="1" t="s">
        <v>31</v>
      </c>
      <c r="N417" s="1" t="s">
        <v>130</v>
      </c>
      <c r="O417">
        <f>+VLOOKUP(Precio_diario_hortalizas[[#This Row],[Unidad de comercialización]],Codigos_kg[],2,0)</f>
        <v>1</v>
      </c>
      <c r="P417">
        <f>+Precio_diario_hortalizas[[#This Row],[Precio promedio ponderado]]/Precio_diario_hortalizas[[#This Row],[Kg o Unidades]]</f>
        <v>1000</v>
      </c>
    </row>
    <row r="418" spans="1:16" hidden="1" x14ac:dyDescent="0.35">
      <c r="A418" s="1" t="s">
        <v>178</v>
      </c>
      <c r="B418" s="1" t="str">
        <f>+VLOOKUP(A418,Codigos_mercados_mayoristas[],2,0)</f>
        <v>La Araucanía</v>
      </c>
      <c r="C418" s="1">
        <f>+VLOOKUP(A418,Codigos_mercados_mayoristas[],3,0)</f>
        <v>9</v>
      </c>
      <c r="D418" s="4">
        <v>44131</v>
      </c>
      <c r="E418" s="4" t="s">
        <v>196</v>
      </c>
      <c r="F418" s="1" t="s">
        <v>85</v>
      </c>
      <c r="G418" s="1" t="s">
        <v>86</v>
      </c>
      <c r="H418" s="1" t="s">
        <v>19</v>
      </c>
      <c r="I418" s="2">
        <v>500</v>
      </c>
      <c r="J418" s="2">
        <v>1000</v>
      </c>
      <c r="K418" s="2">
        <v>1200</v>
      </c>
      <c r="L418" s="2">
        <v>1080</v>
      </c>
      <c r="M418" s="1" t="s">
        <v>31</v>
      </c>
      <c r="N418" s="1" t="s">
        <v>109</v>
      </c>
      <c r="O418">
        <f>+VLOOKUP(Precio_diario_hortalizas[[#This Row],[Unidad de comercialización]],Codigos_kg[],2,0)</f>
        <v>1</v>
      </c>
      <c r="P418">
        <f>+Precio_diario_hortalizas[[#This Row],[Precio promedio ponderado]]/Precio_diario_hortalizas[[#This Row],[Kg o Unidades]]</f>
        <v>1080</v>
      </c>
    </row>
    <row r="419" spans="1:16" hidden="1" x14ac:dyDescent="0.35">
      <c r="A419" s="1" t="s">
        <v>178</v>
      </c>
      <c r="B419" s="1" t="str">
        <f>+VLOOKUP(A419,Codigos_mercados_mayoristas[],2,0)</f>
        <v>La Araucanía</v>
      </c>
      <c r="C419" s="1">
        <f>+VLOOKUP(A419,Codigos_mercados_mayoristas[],3,0)</f>
        <v>9</v>
      </c>
      <c r="D419" s="4">
        <v>44131</v>
      </c>
      <c r="E419" s="4" t="s">
        <v>196</v>
      </c>
      <c r="F419" s="1" t="s">
        <v>52</v>
      </c>
      <c r="G419" s="1" t="s">
        <v>12</v>
      </c>
      <c r="H419" s="1" t="s">
        <v>19</v>
      </c>
      <c r="I419" s="2">
        <v>120</v>
      </c>
      <c r="J419" s="2">
        <v>8000</v>
      </c>
      <c r="K419" s="2">
        <v>8000</v>
      </c>
      <c r="L419" s="2">
        <v>8000</v>
      </c>
      <c r="M419" s="1" t="s">
        <v>39</v>
      </c>
      <c r="N419" s="1" t="s">
        <v>109</v>
      </c>
      <c r="O419">
        <f>+VLOOKUP(Precio_diario_hortalizas[[#This Row],[Unidad de comercialización]],Codigos_kg[],2,0)</f>
        <v>25</v>
      </c>
      <c r="P419">
        <f>+Precio_diario_hortalizas[[#This Row],[Precio promedio ponderado]]/Precio_diario_hortalizas[[#This Row],[Kg o Unidades]]</f>
        <v>320</v>
      </c>
    </row>
    <row r="420" spans="1:16" x14ac:dyDescent="0.35">
      <c r="A420" s="1" t="s">
        <v>178</v>
      </c>
      <c r="B420" s="1" t="str">
        <f>+VLOOKUP(A420,Codigos_mercados_mayoristas[],2,0)</f>
        <v>La Araucanía</v>
      </c>
      <c r="C420" s="1">
        <f>+VLOOKUP(A420,Codigos_mercados_mayoristas[],3,0)</f>
        <v>9</v>
      </c>
      <c r="D420" s="4">
        <v>44131</v>
      </c>
      <c r="E420" s="4" t="s">
        <v>196</v>
      </c>
      <c r="F420" s="1" t="s">
        <v>183</v>
      </c>
      <c r="G420" s="1" t="s">
        <v>12</v>
      </c>
      <c r="H420" s="1" t="s">
        <v>19</v>
      </c>
      <c r="I420" s="2">
        <v>50</v>
      </c>
      <c r="J420" s="2">
        <v>35000</v>
      </c>
      <c r="K420" s="2">
        <v>35000</v>
      </c>
      <c r="L420" s="2">
        <v>35000</v>
      </c>
      <c r="M420" s="1" t="s">
        <v>184</v>
      </c>
      <c r="N420" s="1" t="s">
        <v>34</v>
      </c>
      <c r="O420">
        <f>+VLOOKUP(Precio_diario_hortalizas[[#This Row],[Unidad de comercialización]],Codigos_kg[],2,0)</f>
        <v>13</v>
      </c>
      <c r="P420">
        <f>+Precio_diario_hortalizas[[#This Row],[Precio promedio ponderado]]/Precio_diario_hortalizas[[#This Row],[Kg o Unidades]]</f>
        <v>2692.3076923076924</v>
      </c>
    </row>
    <row r="421" spans="1:16" hidden="1" x14ac:dyDescent="0.35">
      <c r="A421" s="1" t="s">
        <v>178</v>
      </c>
      <c r="B421" s="1" t="str">
        <f>+VLOOKUP(A421,Codigos_mercados_mayoristas[],2,0)</f>
        <v>La Araucanía</v>
      </c>
      <c r="C421" s="1">
        <f>+VLOOKUP(A421,Codigos_mercados_mayoristas[],3,0)</f>
        <v>9</v>
      </c>
      <c r="D421" s="4">
        <v>44131</v>
      </c>
      <c r="E421" s="4" t="s">
        <v>196</v>
      </c>
      <c r="F421" s="1" t="s">
        <v>23</v>
      </c>
      <c r="G421" s="1" t="s">
        <v>87</v>
      </c>
      <c r="H421" s="1" t="s">
        <v>19</v>
      </c>
      <c r="I421" s="2">
        <v>200</v>
      </c>
      <c r="J421" s="2">
        <v>6000</v>
      </c>
      <c r="K421" s="2">
        <v>6000</v>
      </c>
      <c r="L421" s="2">
        <v>6000</v>
      </c>
      <c r="M421" s="1" t="s">
        <v>88</v>
      </c>
      <c r="N421" s="1" t="s">
        <v>109</v>
      </c>
      <c r="O421">
        <f>+VLOOKUP(Precio_diario_hortalizas[[#This Row],[Unidad de comercialización]],Codigos_kg[],2,0)</f>
        <v>10</v>
      </c>
      <c r="P421">
        <f>+Precio_diario_hortalizas[[#This Row],[Precio promedio ponderado]]/Precio_diario_hortalizas[[#This Row],[Kg o Unidades]]</f>
        <v>600</v>
      </c>
    </row>
    <row r="422" spans="1:16" hidden="1" x14ac:dyDescent="0.35">
      <c r="A422" s="1" t="s">
        <v>178</v>
      </c>
      <c r="B422" s="1" t="str">
        <f>+VLOOKUP(A422,Codigos_mercados_mayoristas[],2,0)</f>
        <v>La Araucanía</v>
      </c>
      <c r="C422" s="1">
        <f>+VLOOKUP(A422,Codigos_mercados_mayoristas[],3,0)</f>
        <v>9</v>
      </c>
      <c r="D422" s="4">
        <v>44131</v>
      </c>
      <c r="E422" s="4" t="s">
        <v>196</v>
      </c>
      <c r="F422" s="1" t="s">
        <v>23</v>
      </c>
      <c r="G422" s="1" t="s">
        <v>24</v>
      </c>
      <c r="H422" s="1" t="s">
        <v>19</v>
      </c>
      <c r="I422" s="2">
        <v>500</v>
      </c>
      <c r="J422" s="2">
        <v>4000</v>
      </c>
      <c r="K422" s="2">
        <v>4000</v>
      </c>
      <c r="L422" s="2">
        <v>4000</v>
      </c>
      <c r="M422" s="1" t="s">
        <v>89</v>
      </c>
      <c r="N422" s="1" t="s">
        <v>118</v>
      </c>
      <c r="O422">
        <f>+VLOOKUP(Precio_diario_hortalizas[[#This Row],[Unidad de comercialización]],Codigos_kg[],2,0)</f>
        <v>15</v>
      </c>
      <c r="P422">
        <f>+Precio_diario_hortalizas[[#This Row],[Precio promedio ponderado]]/Precio_diario_hortalizas[[#This Row],[Kg o Unidades]]</f>
        <v>266.66666666666669</v>
      </c>
    </row>
    <row r="423" spans="1:16" hidden="1" x14ac:dyDescent="0.35">
      <c r="A423" s="1" t="s">
        <v>178</v>
      </c>
      <c r="B423" s="1" t="str">
        <f>+VLOOKUP(A423,Codigos_mercados_mayoristas[],2,0)</f>
        <v>La Araucanía</v>
      </c>
      <c r="C423" s="1">
        <f>+VLOOKUP(A423,Codigos_mercados_mayoristas[],3,0)</f>
        <v>9</v>
      </c>
      <c r="D423" s="4">
        <v>44131</v>
      </c>
      <c r="E423" s="4" t="s">
        <v>196</v>
      </c>
      <c r="F423" s="1" t="s">
        <v>23</v>
      </c>
      <c r="G423" s="1" t="s">
        <v>24</v>
      </c>
      <c r="H423" s="1" t="s">
        <v>19</v>
      </c>
      <c r="I423" s="2">
        <v>600</v>
      </c>
      <c r="J423" s="2">
        <v>5000</v>
      </c>
      <c r="K423" s="2">
        <v>5000</v>
      </c>
      <c r="L423" s="2">
        <v>5000</v>
      </c>
      <c r="M423" s="1" t="s">
        <v>89</v>
      </c>
      <c r="N423" s="1" t="s">
        <v>109</v>
      </c>
      <c r="O423">
        <f>+VLOOKUP(Precio_diario_hortalizas[[#This Row],[Unidad de comercialización]],Codigos_kg[],2,0)</f>
        <v>15</v>
      </c>
      <c r="P423">
        <f>+Precio_diario_hortalizas[[#This Row],[Precio promedio ponderado]]/Precio_diario_hortalizas[[#This Row],[Kg o Unidades]]</f>
        <v>333.33333333333331</v>
      </c>
    </row>
    <row r="424" spans="1:16" hidden="1" x14ac:dyDescent="0.35">
      <c r="A424" s="1" t="s">
        <v>178</v>
      </c>
      <c r="B424" s="1" t="str">
        <f>+VLOOKUP(A424,Codigos_mercados_mayoristas[],2,0)</f>
        <v>La Araucanía</v>
      </c>
      <c r="C424" s="1">
        <f>+VLOOKUP(A424,Codigos_mercados_mayoristas[],3,0)</f>
        <v>9</v>
      </c>
      <c r="D424" s="4">
        <v>44131</v>
      </c>
      <c r="E424" s="4" t="s">
        <v>196</v>
      </c>
      <c r="F424" s="1" t="s">
        <v>23</v>
      </c>
      <c r="G424" s="1" t="s">
        <v>91</v>
      </c>
      <c r="H424" s="1" t="s">
        <v>19</v>
      </c>
      <c r="I424" s="2">
        <v>300</v>
      </c>
      <c r="J424" s="2">
        <v>5000</v>
      </c>
      <c r="K424" s="2">
        <v>5000</v>
      </c>
      <c r="L424" s="2">
        <v>5000</v>
      </c>
      <c r="M424" s="1" t="s">
        <v>89</v>
      </c>
      <c r="N424" s="1" t="s">
        <v>109</v>
      </c>
      <c r="O424">
        <f>+VLOOKUP(Precio_diario_hortalizas[[#This Row],[Unidad de comercialización]],Codigos_kg[],2,0)</f>
        <v>15</v>
      </c>
      <c r="P424">
        <f>+Precio_diario_hortalizas[[#This Row],[Precio promedio ponderado]]/Precio_diario_hortalizas[[#This Row],[Kg o Unidades]]</f>
        <v>333.33333333333331</v>
      </c>
    </row>
    <row r="425" spans="1:16" hidden="1" x14ac:dyDescent="0.35">
      <c r="A425" s="1" t="s">
        <v>178</v>
      </c>
      <c r="B425" s="1" t="str">
        <f>+VLOOKUP(A425,Codigos_mercados_mayoristas[],2,0)</f>
        <v>La Araucanía</v>
      </c>
      <c r="C425" s="1">
        <f>+VLOOKUP(A425,Codigos_mercados_mayoristas[],3,0)</f>
        <v>9</v>
      </c>
      <c r="D425" s="4">
        <v>44131</v>
      </c>
      <c r="E425" s="4" t="s">
        <v>196</v>
      </c>
      <c r="F425" s="1" t="s">
        <v>94</v>
      </c>
      <c r="G425" s="1" t="s">
        <v>169</v>
      </c>
      <c r="H425" s="1" t="s">
        <v>76</v>
      </c>
      <c r="I425" s="2">
        <v>300</v>
      </c>
      <c r="J425" s="2">
        <v>7000</v>
      </c>
      <c r="K425" s="2">
        <v>7000</v>
      </c>
      <c r="L425" s="2">
        <v>7000</v>
      </c>
      <c r="M425" s="1" t="s">
        <v>58</v>
      </c>
      <c r="N425" s="1" t="s">
        <v>180</v>
      </c>
      <c r="O425">
        <f>+VLOOKUP(Precio_diario_hortalizas[[#This Row],[Unidad de comercialización]],Codigos_kg[],2,0)</f>
        <v>25</v>
      </c>
      <c r="P425">
        <f>+Precio_diario_hortalizas[[#This Row],[Precio promedio ponderado]]/Precio_diario_hortalizas[[#This Row],[Kg o Unidades]]</f>
        <v>280</v>
      </c>
    </row>
    <row r="426" spans="1:16" hidden="1" x14ac:dyDescent="0.35">
      <c r="A426" s="1" t="s">
        <v>178</v>
      </c>
      <c r="B426" s="1" t="str">
        <f>+VLOOKUP(A426,Codigos_mercados_mayoristas[],2,0)</f>
        <v>La Araucanía</v>
      </c>
      <c r="C426" s="1">
        <f>+VLOOKUP(A426,Codigos_mercados_mayoristas[],3,0)</f>
        <v>9</v>
      </c>
      <c r="D426" s="4">
        <v>44131</v>
      </c>
      <c r="E426" s="4" t="s">
        <v>196</v>
      </c>
      <c r="F426" s="1" t="s">
        <v>94</v>
      </c>
      <c r="G426" s="1" t="s">
        <v>169</v>
      </c>
      <c r="H426" s="1" t="s">
        <v>76</v>
      </c>
      <c r="I426" s="2">
        <v>200</v>
      </c>
      <c r="J426" s="2">
        <v>6000</v>
      </c>
      <c r="K426" s="2">
        <v>6000</v>
      </c>
      <c r="L426" s="2">
        <v>6000</v>
      </c>
      <c r="M426" s="1" t="s">
        <v>39</v>
      </c>
      <c r="N426" s="1" t="s">
        <v>180</v>
      </c>
      <c r="O426">
        <f>+VLOOKUP(Precio_diario_hortalizas[[#This Row],[Unidad de comercialización]],Codigos_kg[],2,0)</f>
        <v>25</v>
      </c>
      <c r="P426">
        <f>+Precio_diario_hortalizas[[#This Row],[Precio promedio ponderado]]/Precio_diario_hortalizas[[#This Row],[Kg o Unidades]]</f>
        <v>240</v>
      </c>
    </row>
    <row r="427" spans="1:16" hidden="1" x14ac:dyDescent="0.35">
      <c r="A427" s="1" t="s">
        <v>178</v>
      </c>
      <c r="B427" s="1" t="str">
        <f>+VLOOKUP(A427,Codigos_mercados_mayoristas[],2,0)</f>
        <v>La Araucanía</v>
      </c>
      <c r="C427" s="1">
        <f>+VLOOKUP(A427,Codigos_mercados_mayoristas[],3,0)</f>
        <v>9</v>
      </c>
      <c r="D427" s="4">
        <v>44131</v>
      </c>
      <c r="E427" s="4" t="s">
        <v>196</v>
      </c>
      <c r="F427" s="1" t="s">
        <v>53</v>
      </c>
      <c r="G427" s="1" t="s">
        <v>12</v>
      </c>
      <c r="H427" s="1" t="s">
        <v>69</v>
      </c>
      <c r="I427" s="2">
        <v>50</v>
      </c>
      <c r="J427" s="2">
        <v>12000</v>
      </c>
      <c r="K427" s="2">
        <v>12000</v>
      </c>
      <c r="L427" s="2">
        <v>12000</v>
      </c>
      <c r="M427" s="1" t="s">
        <v>165</v>
      </c>
      <c r="N427" s="1" t="s">
        <v>123</v>
      </c>
      <c r="O427">
        <f>+VLOOKUP(Precio_diario_hortalizas[[#This Row],[Unidad de comercialización]],Codigos_kg[],2,0)</f>
        <v>50</v>
      </c>
      <c r="P427">
        <f>+Precio_diario_hortalizas[[#This Row],[Precio promedio ponderado]]/Precio_diario_hortalizas[[#This Row],[Kg o Unidades]]</f>
        <v>240</v>
      </c>
    </row>
    <row r="428" spans="1:16" hidden="1" x14ac:dyDescent="0.35">
      <c r="A428" s="1" t="s">
        <v>178</v>
      </c>
      <c r="B428" s="1" t="str">
        <f>+VLOOKUP(A428,Codigos_mercados_mayoristas[],2,0)</f>
        <v>La Araucanía</v>
      </c>
      <c r="C428" s="1">
        <f>+VLOOKUP(A428,Codigos_mercados_mayoristas[],3,0)</f>
        <v>9</v>
      </c>
      <c r="D428" s="4">
        <v>44131</v>
      </c>
      <c r="E428" s="4" t="s">
        <v>196</v>
      </c>
      <c r="F428" s="1" t="s">
        <v>53</v>
      </c>
      <c r="G428" s="1" t="s">
        <v>12</v>
      </c>
      <c r="H428" s="1" t="s">
        <v>19</v>
      </c>
      <c r="I428" s="2">
        <v>180</v>
      </c>
      <c r="J428" s="2">
        <v>8000</v>
      </c>
      <c r="K428" s="2">
        <v>8000</v>
      </c>
      <c r="L428" s="2">
        <v>8000</v>
      </c>
      <c r="M428" s="1" t="s">
        <v>54</v>
      </c>
      <c r="N428" s="1" t="s">
        <v>15</v>
      </c>
      <c r="O428">
        <f>+VLOOKUP(Precio_diario_hortalizas[[#This Row],[Unidad de comercialización]],Codigos_kg[],2,0)</f>
        <v>60</v>
      </c>
      <c r="P428">
        <f>+Precio_diario_hortalizas[[#This Row],[Precio promedio ponderado]]/Precio_diario_hortalizas[[#This Row],[Kg o Unidades]]</f>
        <v>133.33333333333334</v>
      </c>
    </row>
    <row r="429" spans="1:16" hidden="1" x14ac:dyDescent="0.35">
      <c r="A429" s="1" t="s">
        <v>178</v>
      </c>
      <c r="B429" s="1" t="str">
        <f>+VLOOKUP(A429,Codigos_mercados_mayoristas[],2,0)</f>
        <v>La Araucanía</v>
      </c>
      <c r="C429" s="1">
        <f>+VLOOKUP(A429,Codigos_mercados_mayoristas[],3,0)</f>
        <v>9</v>
      </c>
      <c r="D429" s="4">
        <v>44131</v>
      </c>
      <c r="E429" s="4" t="s">
        <v>196</v>
      </c>
      <c r="F429" s="1" t="s">
        <v>53</v>
      </c>
      <c r="G429" s="1" t="s">
        <v>12</v>
      </c>
      <c r="H429" s="1" t="s">
        <v>19</v>
      </c>
      <c r="I429" s="2">
        <v>200</v>
      </c>
      <c r="J429" s="2">
        <v>9000</v>
      </c>
      <c r="K429" s="2">
        <v>9000</v>
      </c>
      <c r="L429" s="2">
        <v>9000</v>
      </c>
      <c r="M429" s="1" t="s">
        <v>54</v>
      </c>
      <c r="N429" s="1" t="s">
        <v>109</v>
      </c>
      <c r="O429">
        <f>+VLOOKUP(Precio_diario_hortalizas[[#This Row],[Unidad de comercialización]],Codigos_kg[],2,0)</f>
        <v>60</v>
      </c>
      <c r="P429">
        <f>+Precio_diario_hortalizas[[#This Row],[Precio promedio ponderado]]/Precio_diario_hortalizas[[#This Row],[Kg o Unidades]]</f>
        <v>150</v>
      </c>
    </row>
    <row r="430" spans="1:16" hidden="1" x14ac:dyDescent="0.35">
      <c r="A430" s="1" t="s">
        <v>178</v>
      </c>
      <c r="B430" s="1" t="str">
        <f>+VLOOKUP(A430,Codigos_mercados_mayoristas[],2,0)</f>
        <v>La Araucanía</v>
      </c>
      <c r="C430" s="1">
        <f>+VLOOKUP(A430,Codigos_mercados_mayoristas[],3,0)</f>
        <v>9</v>
      </c>
      <c r="D430" s="4">
        <v>44131</v>
      </c>
      <c r="E430" s="4" t="s">
        <v>196</v>
      </c>
      <c r="F430" s="1" t="s">
        <v>132</v>
      </c>
      <c r="G430" s="1" t="s">
        <v>12</v>
      </c>
      <c r="H430" s="1" t="s">
        <v>19</v>
      </c>
      <c r="I430" s="2">
        <v>40</v>
      </c>
      <c r="J430" s="2">
        <v>3000</v>
      </c>
      <c r="K430" s="2">
        <v>3000</v>
      </c>
      <c r="L430" s="2">
        <v>3000</v>
      </c>
      <c r="M430" s="1" t="s">
        <v>83</v>
      </c>
      <c r="N430" s="1" t="s">
        <v>180</v>
      </c>
      <c r="O430">
        <f>+VLOOKUP(Precio_diario_hortalizas[[#This Row],[Unidad de comercialización]],Codigos_kg[],2,0)</f>
        <v>3</v>
      </c>
      <c r="P430">
        <f>+Precio_diario_hortalizas[[#This Row],[Precio promedio ponderado]]/Precio_diario_hortalizas[[#This Row],[Kg o Unidades]]</f>
        <v>1000</v>
      </c>
    </row>
    <row r="431" spans="1:16" hidden="1" x14ac:dyDescent="0.35">
      <c r="A431" s="1" t="s">
        <v>178</v>
      </c>
      <c r="B431" s="1" t="str">
        <f>+VLOOKUP(A431,Codigos_mercados_mayoristas[],2,0)</f>
        <v>La Araucanía</v>
      </c>
      <c r="C431" s="1">
        <f>+VLOOKUP(A431,Codigos_mercados_mayoristas[],3,0)</f>
        <v>9</v>
      </c>
      <c r="D431" s="4">
        <v>44131</v>
      </c>
      <c r="E431" s="4" t="s">
        <v>196</v>
      </c>
      <c r="F431" s="1" t="s">
        <v>27</v>
      </c>
      <c r="G431" s="1" t="s">
        <v>185</v>
      </c>
      <c r="H431" s="1" t="s">
        <v>69</v>
      </c>
      <c r="I431" s="2">
        <v>30</v>
      </c>
      <c r="J431" s="2">
        <v>40000</v>
      </c>
      <c r="K431" s="2">
        <v>40000</v>
      </c>
      <c r="L431" s="2">
        <v>40000</v>
      </c>
      <c r="M431" s="1" t="s">
        <v>29</v>
      </c>
      <c r="N431" s="1" t="s">
        <v>15</v>
      </c>
      <c r="O431">
        <f>+VLOOKUP(Precio_diario_hortalizas[[#This Row],[Unidad de comercialización]],Codigos_kg[],2,0)</f>
        <v>15</v>
      </c>
      <c r="P431">
        <f>+Precio_diario_hortalizas[[#This Row],[Precio promedio ponderado]]/Precio_diario_hortalizas[[#This Row],[Kg o Unidades]]</f>
        <v>2666.6666666666665</v>
      </c>
    </row>
    <row r="432" spans="1:16" hidden="1" x14ac:dyDescent="0.35">
      <c r="A432" s="1" t="s">
        <v>178</v>
      </c>
      <c r="B432" s="1" t="str">
        <f>+VLOOKUP(A432,Codigos_mercados_mayoristas[],2,0)</f>
        <v>La Araucanía</v>
      </c>
      <c r="C432" s="1">
        <f>+VLOOKUP(A432,Codigos_mercados_mayoristas[],3,0)</f>
        <v>9</v>
      </c>
      <c r="D432" s="4">
        <v>44131</v>
      </c>
      <c r="E432" s="4" t="s">
        <v>196</v>
      </c>
      <c r="F432" s="1" t="s">
        <v>27</v>
      </c>
      <c r="G432" s="1" t="s">
        <v>28</v>
      </c>
      <c r="H432" s="1" t="s">
        <v>69</v>
      </c>
      <c r="I432" s="2">
        <v>50</v>
      </c>
      <c r="J432" s="2">
        <v>45000</v>
      </c>
      <c r="K432" s="2">
        <v>45000</v>
      </c>
      <c r="L432" s="2">
        <v>45000</v>
      </c>
      <c r="M432" s="1" t="s">
        <v>29</v>
      </c>
      <c r="N432" s="1" t="s">
        <v>15</v>
      </c>
      <c r="O432">
        <f>+VLOOKUP(Precio_diario_hortalizas[[#This Row],[Unidad de comercialización]],Codigos_kg[],2,0)</f>
        <v>15</v>
      </c>
      <c r="P432">
        <f>+Precio_diario_hortalizas[[#This Row],[Precio promedio ponderado]]/Precio_diario_hortalizas[[#This Row],[Kg o Unidades]]</f>
        <v>3000</v>
      </c>
    </row>
    <row r="433" spans="1:16" hidden="1" x14ac:dyDescent="0.35">
      <c r="A433" s="1" t="s">
        <v>178</v>
      </c>
      <c r="B433" s="1" t="str">
        <f>+VLOOKUP(A433,Codigos_mercados_mayoristas[],2,0)</f>
        <v>La Araucanía</v>
      </c>
      <c r="C433" s="1">
        <f>+VLOOKUP(A433,Codigos_mercados_mayoristas[],3,0)</f>
        <v>9</v>
      </c>
      <c r="D433" s="4">
        <v>44131</v>
      </c>
      <c r="E433" s="4" t="s">
        <v>196</v>
      </c>
      <c r="F433" s="1" t="s">
        <v>27</v>
      </c>
      <c r="G433" s="1" t="s">
        <v>28</v>
      </c>
      <c r="H433" s="1" t="s">
        <v>19</v>
      </c>
      <c r="I433" s="2">
        <v>440</v>
      </c>
      <c r="J433" s="2">
        <v>38000</v>
      </c>
      <c r="K433" s="2">
        <v>40000</v>
      </c>
      <c r="L433" s="2">
        <v>38909.091</v>
      </c>
      <c r="M433" s="1" t="s">
        <v>29</v>
      </c>
      <c r="N433" s="1" t="s">
        <v>15</v>
      </c>
      <c r="O433">
        <f>+VLOOKUP(Precio_diario_hortalizas[[#This Row],[Unidad de comercialización]],Codigos_kg[],2,0)</f>
        <v>15</v>
      </c>
      <c r="P433">
        <f>+Precio_diario_hortalizas[[#This Row],[Precio promedio ponderado]]/Precio_diario_hortalizas[[#This Row],[Kg o Unidades]]</f>
        <v>2593.9394000000002</v>
      </c>
    </row>
    <row r="434" spans="1:16" hidden="1" x14ac:dyDescent="0.35">
      <c r="A434" s="1" t="s">
        <v>178</v>
      </c>
      <c r="B434" s="1" t="str">
        <f>+VLOOKUP(A434,Codigos_mercados_mayoristas[],2,0)</f>
        <v>La Araucanía</v>
      </c>
      <c r="C434" s="1">
        <f>+VLOOKUP(A434,Codigos_mercados_mayoristas[],3,0)</f>
        <v>9</v>
      </c>
      <c r="D434" s="4">
        <v>44131</v>
      </c>
      <c r="E434" s="4" t="s">
        <v>196</v>
      </c>
      <c r="F434" s="1" t="s">
        <v>27</v>
      </c>
      <c r="G434" s="1" t="s">
        <v>98</v>
      </c>
      <c r="H434" s="1" t="s">
        <v>69</v>
      </c>
      <c r="I434" s="2">
        <v>50</v>
      </c>
      <c r="J434" s="2">
        <v>45000</v>
      </c>
      <c r="K434" s="2">
        <v>45000</v>
      </c>
      <c r="L434" s="2">
        <v>45000</v>
      </c>
      <c r="M434" s="1" t="s">
        <v>29</v>
      </c>
      <c r="N434" s="1" t="s">
        <v>15</v>
      </c>
      <c r="O434">
        <f>+VLOOKUP(Precio_diario_hortalizas[[#This Row],[Unidad de comercialización]],Codigos_kg[],2,0)</f>
        <v>15</v>
      </c>
      <c r="P434">
        <f>+Precio_diario_hortalizas[[#This Row],[Precio promedio ponderado]]/Precio_diario_hortalizas[[#This Row],[Kg o Unidades]]</f>
        <v>3000</v>
      </c>
    </row>
    <row r="435" spans="1:16" hidden="1" x14ac:dyDescent="0.35">
      <c r="A435" s="1" t="s">
        <v>178</v>
      </c>
      <c r="B435" s="1" t="str">
        <f>+VLOOKUP(A435,Codigos_mercados_mayoristas[],2,0)</f>
        <v>La Araucanía</v>
      </c>
      <c r="C435" s="1">
        <f>+VLOOKUP(A435,Codigos_mercados_mayoristas[],3,0)</f>
        <v>9</v>
      </c>
      <c r="D435" s="4">
        <v>44131</v>
      </c>
      <c r="E435" s="4" t="s">
        <v>196</v>
      </c>
      <c r="F435" s="1" t="s">
        <v>27</v>
      </c>
      <c r="G435" s="1" t="s">
        <v>98</v>
      </c>
      <c r="H435" s="1" t="s">
        <v>19</v>
      </c>
      <c r="I435" s="2">
        <v>180</v>
      </c>
      <c r="J435" s="2">
        <v>30000</v>
      </c>
      <c r="K435" s="2">
        <v>30000</v>
      </c>
      <c r="L435" s="2">
        <v>30000</v>
      </c>
      <c r="M435" s="1" t="s">
        <v>29</v>
      </c>
      <c r="N435" s="1" t="s">
        <v>15</v>
      </c>
      <c r="O435">
        <f>+VLOOKUP(Precio_diario_hortalizas[[#This Row],[Unidad de comercialización]],Codigos_kg[],2,0)</f>
        <v>15</v>
      </c>
      <c r="P435">
        <f>+Precio_diario_hortalizas[[#This Row],[Precio promedio ponderado]]/Precio_diario_hortalizas[[#This Row],[Kg o Unidades]]</f>
        <v>2000</v>
      </c>
    </row>
    <row r="436" spans="1:16" hidden="1" x14ac:dyDescent="0.35">
      <c r="A436" s="1" t="s">
        <v>178</v>
      </c>
      <c r="B436" s="1" t="str">
        <f>+VLOOKUP(A436,Codigos_mercados_mayoristas[],2,0)</f>
        <v>La Araucanía</v>
      </c>
      <c r="C436" s="1">
        <f>+VLOOKUP(A436,Codigos_mercados_mayoristas[],3,0)</f>
        <v>9</v>
      </c>
      <c r="D436" s="4">
        <v>44131</v>
      </c>
      <c r="E436" s="4" t="s">
        <v>196</v>
      </c>
      <c r="F436" s="1" t="s">
        <v>30</v>
      </c>
      <c r="G436" s="1" t="s">
        <v>12</v>
      </c>
      <c r="H436" s="1" t="s">
        <v>19</v>
      </c>
      <c r="I436" s="2">
        <v>40</v>
      </c>
      <c r="J436" s="2">
        <v>24000</v>
      </c>
      <c r="K436" s="2">
        <v>24000</v>
      </c>
      <c r="L436" s="2">
        <v>24000</v>
      </c>
      <c r="M436" s="1" t="s">
        <v>58</v>
      </c>
      <c r="N436" s="1" t="s">
        <v>118</v>
      </c>
      <c r="O436">
        <f>+VLOOKUP(Precio_diario_hortalizas[[#This Row],[Unidad de comercialización]],Codigos_kg[],2,0)</f>
        <v>25</v>
      </c>
      <c r="P436">
        <f>+Precio_diario_hortalizas[[#This Row],[Precio promedio ponderado]]/Precio_diario_hortalizas[[#This Row],[Kg o Unidades]]</f>
        <v>960</v>
      </c>
    </row>
    <row r="437" spans="1:16" x14ac:dyDescent="0.35">
      <c r="A437" s="1" t="s">
        <v>178</v>
      </c>
      <c r="B437" s="1" t="str">
        <f>+VLOOKUP(A437,Codigos_mercados_mayoristas[],2,0)</f>
        <v>La Araucanía</v>
      </c>
      <c r="C437" s="1">
        <f>+VLOOKUP(A437,Codigos_mercados_mayoristas[],3,0)</f>
        <v>9</v>
      </c>
      <c r="D437" s="4">
        <v>44131</v>
      </c>
      <c r="E437" s="4" t="s">
        <v>196</v>
      </c>
      <c r="F437" s="1" t="s">
        <v>186</v>
      </c>
      <c r="G437" s="1" t="s">
        <v>187</v>
      </c>
      <c r="H437" s="1" t="s">
        <v>19</v>
      </c>
      <c r="I437" s="2">
        <v>30</v>
      </c>
      <c r="J437" s="2">
        <v>13000</v>
      </c>
      <c r="K437" s="2">
        <v>13000</v>
      </c>
      <c r="L437" s="2">
        <v>13000</v>
      </c>
      <c r="M437" s="1" t="s">
        <v>181</v>
      </c>
      <c r="N437" s="1" t="s">
        <v>180</v>
      </c>
      <c r="O437">
        <f>+VLOOKUP(Precio_diario_hortalizas[[#This Row],[Unidad de comercialización]],Codigos_kg[],2,0)</f>
        <v>12</v>
      </c>
      <c r="P437">
        <f>+Precio_diario_hortalizas[[#This Row],[Precio promedio ponderado]]/Precio_diario_hortalizas[[#This Row],[Kg o Unidades]]</f>
        <v>1083.3333333333333</v>
      </c>
    </row>
    <row r="438" spans="1:16" hidden="1" x14ac:dyDescent="0.35">
      <c r="A438" s="1" t="s">
        <v>178</v>
      </c>
      <c r="B438" s="1" t="str">
        <f>+VLOOKUP(A438,Codigos_mercados_mayoristas[],2,0)</f>
        <v>La Araucanía</v>
      </c>
      <c r="C438" s="1">
        <f>+VLOOKUP(A438,Codigos_mercados_mayoristas[],3,0)</f>
        <v>9</v>
      </c>
      <c r="D438" s="4">
        <v>44131</v>
      </c>
      <c r="E438" s="4" t="s">
        <v>196</v>
      </c>
      <c r="F438" s="1" t="s">
        <v>159</v>
      </c>
      <c r="G438" s="1" t="s">
        <v>12</v>
      </c>
      <c r="H438" s="1" t="s">
        <v>19</v>
      </c>
      <c r="I438" s="2">
        <v>40</v>
      </c>
      <c r="J438" s="2">
        <v>5000</v>
      </c>
      <c r="K438" s="2">
        <v>5000</v>
      </c>
      <c r="L438" s="2">
        <v>5000</v>
      </c>
      <c r="M438" s="1" t="s">
        <v>181</v>
      </c>
      <c r="N438" s="1" t="s">
        <v>180</v>
      </c>
      <c r="O438">
        <f>+VLOOKUP(Precio_diario_hortalizas[[#This Row],[Unidad de comercialización]],Codigos_kg[],2,0)</f>
        <v>12</v>
      </c>
      <c r="P438">
        <f>+Precio_diario_hortalizas[[#This Row],[Precio promedio ponderado]]/Precio_diario_hortalizas[[#This Row],[Kg o Unidades]]</f>
        <v>416.66666666666669</v>
      </c>
    </row>
    <row r="439" spans="1:16" hidden="1" x14ac:dyDescent="0.35">
      <c r="A439" s="1" t="s">
        <v>178</v>
      </c>
      <c r="B439" s="1" t="str">
        <f>+VLOOKUP(A439,Codigos_mercados_mayoristas[],2,0)</f>
        <v>La Araucanía</v>
      </c>
      <c r="C439" s="1">
        <f>+VLOOKUP(A439,Codigos_mercados_mayoristas[],3,0)</f>
        <v>9</v>
      </c>
      <c r="D439" s="4">
        <v>44131</v>
      </c>
      <c r="E439" s="4" t="s">
        <v>196</v>
      </c>
      <c r="F439" s="1" t="s">
        <v>99</v>
      </c>
      <c r="G439" s="1" t="s">
        <v>100</v>
      </c>
      <c r="H439" s="1" t="s">
        <v>19</v>
      </c>
      <c r="I439" s="2">
        <v>2000</v>
      </c>
      <c r="J439" s="2">
        <v>1000</v>
      </c>
      <c r="K439" s="2">
        <v>1000</v>
      </c>
      <c r="L439" s="2">
        <v>1000</v>
      </c>
      <c r="M439" s="1" t="s">
        <v>14</v>
      </c>
      <c r="N439" s="1" t="s">
        <v>118</v>
      </c>
      <c r="O439">
        <f>+VLOOKUP(Precio_diario_hortalizas[[#This Row],[Unidad de comercialización]],Codigos_kg[],2,0)</f>
        <v>1</v>
      </c>
      <c r="P439">
        <f>+Precio_diario_hortalizas[[#This Row],[Precio promedio ponderado]]/Precio_diario_hortalizas[[#This Row],[Kg o Unidades]]</f>
        <v>1000</v>
      </c>
    </row>
    <row r="440" spans="1:16" hidden="1" x14ac:dyDescent="0.35">
      <c r="A440" s="1" t="s">
        <v>178</v>
      </c>
      <c r="B440" s="1" t="str">
        <f>+VLOOKUP(A440,Codigos_mercados_mayoristas[],2,0)</f>
        <v>La Araucanía</v>
      </c>
      <c r="C440" s="1">
        <f>+VLOOKUP(A440,Codigos_mercados_mayoristas[],3,0)</f>
        <v>9</v>
      </c>
      <c r="D440" s="4">
        <v>44131</v>
      </c>
      <c r="E440" s="4" t="s">
        <v>196</v>
      </c>
      <c r="F440" s="1" t="s">
        <v>32</v>
      </c>
      <c r="G440" s="1" t="s">
        <v>12</v>
      </c>
      <c r="H440" s="1" t="s">
        <v>19</v>
      </c>
      <c r="I440" s="2">
        <v>300</v>
      </c>
      <c r="J440" s="2">
        <v>1100</v>
      </c>
      <c r="K440" s="2">
        <v>1200</v>
      </c>
      <c r="L440" s="2">
        <v>1133.3330000000001</v>
      </c>
      <c r="M440" s="1" t="s">
        <v>33</v>
      </c>
      <c r="N440" s="1" t="s">
        <v>34</v>
      </c>
      <c r="O440">
        <f>+VLOOKUP(Precio_diario_hortalizas[[#This Row],[Unidad de comercialización]],Codigos_kg[],2,0)</f>
        <v>1</v>
      </c>
      <c r="P440">
        <f>+Precio_diario_hortalizas[[#This Row],[Precio promedio ponderado]]/Precio_diario_hortalizas[[#This Row],[Kg o Unidades]]</f>
        <v>1133.3330000000001</v>
      </c>
    </row>
    <row r="441" spans="1:16" hidden="1" x14ac:dyDescent="0.35">
      <c r="A441" s="1" t="s">
        <v>178</v>
      </c>
      <c r="B441" s="1" t="str">
        <f>+VLOOKUP(A441,Codigos_mercados_mayoristas[],2,0)</f>
        <v>La Araucanía</v>
      </c>
      <c r="C441" s="1">
        <f>+VLOOKUP(A441,Codigos_mercados_mayoristas[],3,0)</f>
        <v>9</v>
      </c>
      <c r="D441" s="4">
        <v>44131</v>
      </c>
      <c r="E441" s="4" t="s">
        <v>196</v>
      </c>
      <c r="F441" s="1" t="s">
        <v>35</v>
      </c>
      <c r="G441" s="1" t="s">
        <v>36</v>
      </c>
      <c r="H441" s="1" t="s">
        <v>69</v>
      </c>
      <c r="I441" s="2">
        <v>900</v>
      </c>
      <c r="J441" s="2">
        <v>25000</v>
      </c>
      <c r="K441" s="2">
        <v>26000</v>
      </c>
      <c r="L441" s="2">
        <v>25444.444</v>
      </c>
      <c r="M441" s="1" t="s">
        <v>56</v>
      </c>
      <c r="N441" s="1" t="s">
        <v>15</v>
      </c>
      <c r="O441">
        <f>+VLOOKUP(Precio_diario_hortalizas[[#This Row],[Unidad de comercialización]],Codigos_kg[],2,0)</f>
        <v>18</v>
      </c>
      <c r="P441">
        <f>+Precio_diario_hortalizas[[#This Row],[Precio promedio ponderado]]/Precio_diario_hortalizas[[#This Row],[Kg o Unidades]]</f>
        <v>1413.5802222222221</v>
      </c>
    </row>
    <row r="442" spans="1:16" hidden="1" x14ac:dyDescent="0.35">
      <c r="A442" s="1" t="s">
        <v>178</v>
      </c>
      <c r="B442" s="1" t="str">
        <f>+VLOOKUP(A442,Codigos_mercados_mayoristas[],2,0)</f>
        <v>La Araucanía</v>
      </c>
      <c r="C442" s="1">
        <f>+VLOOKUP(A442,Codigos_mercados_mayoristas[],3,0)</f>
        <v>9</v>
      </c>
      <c r="D442" s="4">
        <v>44131</v>
      </c>
      <c r="E442" s="4" t="s">
        <v>196</v>
      </c>
      <c r="F442" s="1" t="s">
        <v>35</v>
      </c>
      <c r="G442" s="1" t="s">
        <v>36</v>
      </c>
      <c r="H442" s="1" t="s">
        <v>19</v>
      </c>
      <c r="I442" s="2">
        <v>200</v>
      </c>
      <c r="J442" s="2">
        <v>25000</v>
      </c>
      <c r="K442" s="2">
        <v>25000</v>
      </c>
      <c r="L442" s="2">
        <v>25000</v>
      </c>
      <c r="M442" s="1" t="s">
        <v>59</v>
      </c>
      <c r="N442" s="1" t="s">
        <v>133</v>
      </c>
      <c r="O442">
        <f>+VLOOKUP(Precio_diario_hortalizas[[#This Row],[Unidad de comercialización]],Codigos_kg[],2,0)</f>
        <v>18</v>
      </c>
      <c r="P442">
        <f>+Precio_diario_hortalizas[[#This Row],[Precio promedio ponderado]]/Precio_diario_hortalizas[[#This Row],[Kg o Unidades]]</f>
        <v>1388.8888888888889</v>
      </c>
    </row>
    <row r="443" spans="1:16" hidden="1" x14ac:dyDescent="0.35">
      <c r="A443" s="1" t="s">
        <v>178</v>
      </c>
      <c r="B443" s="1" t="str">
        <f>+VLOOKUP(A443,Codigos_mercados_mayoristas[],2,0)</f>
        <v>La Araucanía</v>
      </c>
      <c r="C443" s="1">
        <f>+VLOOKUP(A443,Codigos_mercados_mayoristas[],3,0)</f>
        <v>9</v>
      </c>
      <c r="D443" s="4">
        <v>44131</v>
      </c>
      <c r="E443" s="4" t="s">
        <v>196</v>
      </c>
      <c r="F443" s="1" t="s">
        <v>35</v>
      </c>
      <c r="G443" s="1" t="s">
        <v>36</v>
      </c>
      <c r="H443" s="1" t="s">
        <v>19</v>
      </c>
      <c r="I443" s="2">
        <v>500</v>
      </c>
      <c r="J443" s="2">
        <v>14000</v>
      </c>
      <c r="K443" s="2">
        <v>14000</v>
      </c>
      <c r="L443" s="2">
        <v>14000</v>
      </c>
      <c r="M443" s="1" t="s">
        <v>59</v>
      </c>
      <c r="N443" s="1" t="s">
        <v>15</v>
      </c>
      <c r="O443">
        <f>+VLOOKUP(Precio_diario_hortalizas[[#This Row],[Unidad de comercialización]],Codigos_kg[],2,0)</f>
        <v>18</v>
      </c>
      <c r="P443">
        <f>+Precio_diario_hortalizas[[#This Row],[Precio promedio ponderado]]/Precio_diario_hortalizas[[#This Row],[Kg o Unidades]]</f>
        <v>777.77777777777783</v>
      </c>
    </row>
    <row r="444" spans="1:16" hidden="1" x14ac:dyDescent="0.35">
      <c r="A444" s="1" t="s">
        <v>178</v>
      </c>
      <c r="B444" s="1" t="str">
        <f>+VLOOKUP(A444,Codigos_mercados_mayoristas[],2,0)</f>
        <v>La Araucanía</v>
      </c>
      <c r="C444" s="1">
        <f>+VLOOKUP(A444,Codigos_mercados_mayoristas[],3,0)</f>
        <v>9</v>
      </c>
      <c r="D444" s="4">
        <v>44131</v>
      </c>
      <c r="E444" s="4" t="s">
        <v>196</v>
      </c>
      <c r="F444" s="1" t="s">
        <v>35</v>
      </c>
      <c r="G444" s="1" t="s">
        <v>36</v>
      </c>
      <c r="H444" s="1" t="s">
        <v>19</v>
      </c>
      <c r="I444" s="2">
        <v>2700</v>
      </c>
      <c r="J444" s="2">
        <v>8000</v>
      </c>
      <c r="K444" s="2">
        <v>9000</v>
      </c>
      <c r="L444" s="2">
        <v>8555.5560000000005</v>
      </c>
      <c r="M444" s="1" t="s">
        <v>37</v>
      </c>
      <c r="N444" s="1" t="s">
        <v>15</v>
      </c>
      <c r="O444">
        <f>+VLOOKUP(Precio_diario_hortalizas[[#This Row],[Unidad de comercialización]],Codigos_kg[],2,0)</f>
        <v>10</v>
      </c>
      <c r="P444">
        <f>+Precio_diario_hortalizas[[#This Row],[Precio promedio ponderado]]/Precio_diario_hortalizas[[#This Row],[Kg o Unidades]]</f>
        <v>855.55560000000003</v>
      </c>
    </row>
    <row r="445" spans="1:16" hidden="1" x14ac:dyDescent="0.35">
      <c r="A445" s="1" t="s">
        <v>178</v>
      </c>
      <c r="B445" s="1" t="str">
        <f>+VLOOKUP(A445,Codigos_mercados_mayoristas[],2,0)</f>
        <v>La Araucanía</v>
      </c>
      <c r="C445" s="1">
        <f>+VLOOKUP(A445,Codigos_mercados_mayoristas[],3,0)</f>
        <v>9</v>
      </c>
      <c r="D445" s="4">
        <v>44131</v>
      </c>
      <c r="E445" s="4" t="s">
        <v>196</v>
      </c>
      <c r="F445" s="1" t="s">
        <v>38</v>
      </c>
      <c r="G445" s="1" t="s">
        <v>12</v>
      </c>
      <c r="H445" s="1" t="s">
        <v>19</v>
      </c>
      <c r="I445" s="2">
        <v>200</v>
      </c>
      <c r="J445" s="2">
        <v>5000</v>
      </c>
      <c r="K445" s="2">
        <v>5000</v>
      </c>
      <c r="L445" s="2">
        <v>5000</v>
      </c>
      <c r="M445" s="1" t="s">
        <v>39</v>
      </c>
      <c r="N445" s="1" t="s">
        <v>180</v>
      </c>
      <c r="O445">
        <f>+VLOOKUP(Precio_diario_hortalizas[[#This Row],[Unidad de comercialización]],Codigos_kg[],2,0)</f>
        <v>25</v>
      </c>
      <c r="P445">
        <f>+Precio_diario_hortalizas[[#This Row],[Precio promedio ponderado]]/Precio_diario_hortalizas[[#This Row],[Kg o Unidades]]</f>
        <v>200</v>
      </c>
    </row>
    <row r="446" spans="1:16" hidden="1" x14ac:dyDescent="0.35">
      <c r="A446" s="1" t="s">
        <v>178</v>
      </c>
      <c r="B446" s="1" t="str">
        <f>+VLOOKUP(A446,Codigos_mercados_mayoristas[],2,0)</f>
        <v>La Araucanía</v>
      </c>
      <c r="C446" s="1">
        <f>+VLOOKUP(A446,Codigos_mercados_mayoristas[],3,0)</f>
        <v>9</v>
      </c>
      <c r="D446" s="4">
        <v>44131</v>
      </c>
      <c r="E446" s="4" t="s">
        <v>196</v>
      </c>
      <c r="F446" s="1" t="s">
        <v>102</v>
      </c>
      <c r="G446" s="1" t="s">
        <v>103</v>
      </c>
      <c r="H446" s="1" t="s">
        <v>76</v>
      </c>
      <c r="I446" s="2">
        <v>70</v>
      </c>
      <c r="J446" s="2">
        <v>2000</v>
      </c>
      <c r="K446" s="2">
        <v>2000</v>
      </c>
      <c r="L446" s="2">
        <v>2000</v>
      </c>
      <c r="M446" s="1" t="s">
        <v>33</v>
      </c>
      <c r="N446" s="1" t="s">
        <v>123</v>
      </c>
      <c r="O446">
        <f>+VLOOKUP(Precio_diario_hortalizas[[#This Row],[Unidad de comercialización]],Codigos_kg[],2,0)</f>
        <v>1</v>
      </c>
      <c r="P446">
        <f>+Precio_diario_hortalizas[[#This Row],[Precio promedio ponderado]]/Precio_diario_hortalizas[[#This Row],[Kg o Unidades]]</f>
        <v>2000</v>
      </c>
    </row>
    <row r="447" spans="1:16" hidden="1" x14ac:dyDescent="0.35">
      <c r="A447" s="1" t="s">
        <v>178</v>
      </c>
      <c r="B447" s="1" t="str">
        <f>+VLOOKUP(A447,Codigos_mercados_mayoristas[],2,0)</f>
        <v>La Araucanía</v>
      </c>
      <c r="C447" s="1">
        <f>+VLOOKUP(A447,Codigos_mercados_mayoristas[],3,0)</f>
        <v>9</v>
      </c>
      <c r="D447" s="4">
        <v>44131</v>
      </c>
      <c r="E447" s="4" t="s">
        <v>196</v>
      </c>
      <c r="F447" s="1" t="s">
        <v>102</v>
      </c>
      <c r="G447" s="1" t="s">
        <v>103</v>
      </c>
      <c r="H447" s="1" t="s">
        <v>148</v>
      </c>
      <c r="I447" s="2">
        <v>30</v>
      </c>
      <c r="J447" s="2">
        <v>1800</v>
      </c>
      <c r="K447" s="2">
        <v>1800</v>
      </c>
      <c r="L447" s="2">
        <v>1800</v>
      </c>
      <c r="M447" s="1" t="s">
        <v>33</v>
      </c>
      <c r="N447" s="1" t="s">
        <v>123</v>
      </c>
      <c r="O447">
        <f>+VLOOKUP(Precio_diario_hortalizas[[#This Row],[Unidad de comercialización]],Codigos_kg[],2,0)</f>
        <v>1</v>
      </c>
      <c r="P447">
        <f>+Precio_diario_hortalizas[[#This Row],[Precio promedio ponderado]]/Precio_diario_hortalizas[[#This Row],[Kg o Unidades]]</f>
        <v>1800</v>
      </c>
    </row>
    <row r="448" spans="1:16" hidden="1" x14ac:dyDescent="0.35">
      <c r="A448" s="1" t="s">
        <v>178</v>
      </c>
      <c r="B448" s="1" t="str">
        <f>+VLOOKUP(A448,Codigos_mercados_mayoristas[],2,0)</f>
        <v>La Araucanía</v>
      </c>
      <c r="C448" s="1">
        <f>+VLOOKUP(A448,Codigos_mercados_mayoristas[],3,0)</f>
        <v>9</v>
      </c>
      <c r="D448" s="4">
        <v>44131</v>
      </c>
      <c r="E448" s="4" t="s">
        <v>196</v>
      </c>
      <c r="F448" s="1" t="s">
        <v>102</v>
      </c>
      <c r="G448" s="1" t="s">
        <v>104</v>
      </c>
      <c r="H448" s="1" t="s">
        <v>76</v>
      </c>
      <c r="I448" s="2">
        <v>1200</v>
      </c>
      <c r="J448" s="2">
        <v>1000</v>
      </c>
      <c r="K448" s="2">
        <v>1000</v>
      </c>
      <c r="L448" s="2">
        <v>1000</v>
      </c>
      <c r="M448" s="1" t="s">
        <v>33</v>
      </c>
      <c r="N448" s="1" t="s">
        <v>109</v>
      </c>
      <c r="O448">
        <f>+VLOOKUP(Precio_diario_hortalizas[[#This Row],[Unidad de comercialización]],Codigos_kg[],2,0)</f>
        <v>1</v>
      </c>
      <c r="P448">
        <f>+Precio_diario_hortalizas[[#This Row],[Precio promedio ponderado]]/Precio_diario_hortalizas[[#This Row],[Kg o Unidades]]</f>
        <v>1000</v>
      </c>
    </row>
    <row r="449" spans="1:16" hidden="1" x14ac:dyDescent="0.35">
      <c r="A449" s="1" t="s">
        <v>178</v>
      </c>
      <c r="B449" s="1" t="str">
        <f>+VLOOKUP(A449,Codigos_mercados_mayoristas[],2,0)</f>
        <v>La Araucanía</v>
      </c>
      <c r="C449" s="1">
        <f>+VLOOKUP(A449,Codigos_mercados_mayoristas[],3,0)</f>
        <v>9</v>
      </c>
      <c r="D449" s="4">
        <v>44131</v>
      </c>
      <c r="E449" s="4" t="s">
        <v>196</v>
      </c>
      <c r="F449" s="1" t="s">
        <v>102</v>
      </c>
      <c r="G449" s="1" t="s">
        <v>104</v>
      </c>
      <c r="H449" s="1" t="s">
        <v>148</v>
      </c>
      <c r="I449" s="2">
        <v>400</v>
      </c>
      <c r="J449" s="2">
        <v>800</v>
      </c>
      <c r="K449" s="2">
        <v>800</v>
      </c>
      <c r="L449" s="2">
        <v>800</v>
      </c>
      <c r="M449" s="1" t="s">
        <v>33</v>
      </c>
      <c r="N449" s="1" t="s">
        <v>109</v>
      </c>
      <c r="O449">
        <f>+VLOOKUP(Precio_diario_hortalizas[[#This Row],[Unidad de comercialización]],Codigos_kg[],2,0)</f>
        <v>1</v>
      </c>
      <c r="P449">
        <f>+Precio_diario_hortalizas[[#This Row],[Precio promedio ponderado]]/Precio_diario_hortalizas[[#This Row],[Kg o Unidades]]</f>
        <v>800</v>
      </c>
    </row>
    <row r="450" spans="1:16" hidden="1" x14ac:dyDescent="0.35">
      <c r="A450" s="1" t="s">
        <v>178</v>
      </c>
      <c r="B450" s="1" t="str">
        <f>+VLOOKUP(A450,Codigos_mercados_mayoristas[],2,0)</f>
        <v>La Araucanía</v>
      </c>
      <c r="C450" s="1">
        <f>+VLOOKUP(A450,Codigos_mercados_mayoristas[],3,0)</f>
        <v>9</v>
      </c>
      <c r="D450" s="4">
        <v>44131</v>
      </c>
      <c r="E450" s="4" t="s">
        <v>196</v>
      </c>
      <c r="F450" s="1" t="s">
        <v>106</v>
      </c>
      <c r="G450" s="1" t="s">
        <v>12</v>
      </c>
      <c r="H450" s="1" t="s">
        <v>19</v>
      </c>
      <c r="I450" s="2">
        <v>50</v>
      </c>
      <c r="J450" s="2">
        <v>10000</v>
      </c>
      <c r="K450" s="2">
        <v>10000</v>
      </c>
      <c r="L450" s="2">
        <v>10000</v>
      </c>
      <c r="M450" s="1" t="s">
        <v>54</v>
      </c>
      <c r="N450" s="1" t="s">
        <v>123</v>
      </c>
      <c r="O450">
        <f>+VLOOKUP(Precio_diario_hortalizas[[#This Row],[Unidad de comercialización]],Codigos_kg[],2,0)</f>
        <v>60</v>
      </c>
      <c r="P450">
        <f>+Precio_diario_hortalizas[[#This Row],[Precio promedio ponderado]]/Precio_diario_hortalizas[[#This Row],[Kg o Unidades]]</f>
        <v>166.66666666666666</v>
      </c>
    </row>
    <row r="451" spans="1:16" hidden="1" x14ac:dyDescent="0.35">
      <c r="A451" s="1" t="s">
        <v>178</v>
      </c>
      <c r="B451" s="1" t="str">
        <f>+VLOOKUP(A451,Codigos_mercados_mayoristas[],2,0)</f>
        <v>La Araucanía</v>
      </c>
      <c r="C451" s="1">
        <f>+VLOOKUP(A451,Codigos_mercados_mayoristas[],3,0)</f>
        <v>9</v>
      </c>
      <c r="D451" s="4">
        <v>44131</v>
      </c>
      <c r="E451" s="4" t="s">
        <v>196</v>
      </c>
      <c r="F451" s="1" t="s">
        <v>106</v>
      </c>
      <c r="G451" s="1" t="s">
        <v>12</v>
      </c>
      <c r="H451" s="1" t="s">
        <v>19</v>
      </c>
      <c r="I451" s="2">
        <v>150</v>
      </c>
      <c r="J451" s="2">
        <v>8000</v>
      </c>
      <c r="K451" s="2">
        <v>8000</v>
      </c>
      <c r="L451" s="2">
        <v>8000</v>
      </c>
      <c r="M451" s="1" t="s">
        <v>54</v>
      </c>
      <c r="N451" s="1" t="s">
        <v>109</v>
      </c>
      <c r="O451">
        <f>+VLOOKUP(Precio_diario_hortalizas[[#This Row],[Unidad de comercialización]],Codigos_kg[],2,0)</f>
        <v>60</v>
      </c>
      <c r="P451">
        <f>+Precio_diario_hortalizas[[#This Row],[Precio promedio ponderado]]/Precio_diario_hortalizas[[#This Row],[Kg o Unidades]]</f>
        <v>133.33333333333334</v>
      </c>
    </row>
    <row r="452" spans="1:16" hidden="1" x14ac:dyDescent="0.35">
      <c r="A452" s="1" t="s">
        <v>188</v>
      </c>
      <c r="B452" s="1" t="str">
        <f>+VLOOKUP(A452,Codigos_mercados_mayoristas[],2,0)</f>
        <v>Bíobío</v>
      </c>
      <c r="C452" s="1">
        <f>+VLOOKUP(A452,Codigos_mercados_mayoristas[],3,0)</f>
        <v>8</v>
      </c>
      <c r="D452" s="4">
        <v>44131</v>
      </c>
      <c r="E452" s="4" t="s">
        <v>196</v>
      </c>
      <c r="F452" s="1" t="s">
        <v>61</v>
      </c>
      <c r="G452" s="1" t="s">
        <v>12</v>
      </c>
      <c r="H452" s="1" t="s">
        <v>19</v>
      </c>
      <c r="I452" s="2">
        <v>400</v>
      </c>
      <c r="J452" s="2">
        <v>600</v>
      </c>
      <c r="K452" s="2">
        <v>700</v>
      </c>
      <c r="L452" s="2">
        <v>650</v>
      </c>
      <c r="M452" s="1" t="s">
        <v>167</v>
      </c>
      <c r="N452" s="1" t="s">
        <v>140</v>
      </c>
      <c r="O452">
        <f>+VLOOKUP(Precio_diario_hortalizas[[#This Row],[Unidad de comercialización]],Codigos_kg[],2,0)</f>
        <v>1</v>
      </c>
      <c r="P452">
        <f>+Precio_diario_hortalizas[[#This Row],[Precio promedio ponderado]]/Precio_diario_hortalizas[[#This Row],[Kg o Unidades]]</f>
        <v>650</v>
      </c>
    </row>
    <row r="453" spans="1:16" hidden="1" x14ac:dyDescent="0.35">
      <c r="A453" s="1" t="s">
        <v>188</v>
      </c>
      <c r="B453" s="1" t="str">
        <f>+VLOOKUP(A453,Codigos_mercados_mayoristas[],2,0)</f>
        <v>Bíobío</v>
      </c>
      <c r="C453" s="1">
        <f>+VLOOKUP(A453,Codigos_mercados_mayoristas[],3,0)</f>
        <v>8</v>
      </c>
      <c r="D453" s="4">
        <v>44131</v>
      </c>
      <c r="E453" s="4" t="s">
        <v>196</v>
      </c>
      <c r="F453" s="1" t="s">
        <v>61</v>
      </c>
      <c r="G453" s="1" t="s">
        <v>12</v>
      </c>
      <c r="H453" s="1" t="s">
        <v>13</v>
      </c>
      <c r="I453" s="2">
        <v>200</v>
      </c>
      <c r="J453" s="2">
        <v>500</v>
      </c>
      <c r="K453" s="2">
        <v>500</v>
      </c>
      <c r="L453" s="2">
        <v>500</v>
      </c>
      <c r="M453" s="1" t="s">
        <v>167</v>
      </c>
      <c r="N453" s="1" t="s">
        <v>140</v>
      </c>
      <c r="O453">
        <f>+VLOOKUP(Precio_diario_hortalizas[[#This Row],[Unidad de comercialización]],Codigos_kg[],2,0)</f>
        <v>1</v>
      </c>
      <c r="P453">
        <f>+Precio_diario_hortalizas[[#This Row],[Precio promedio ponderado]]/Precio_diario_hortalizas[[#This Row],[Kg o Unidades]]</f>
        <v>500</v>
      </c>
    </row>
    <row r="454" spans="1:16" hidden="1" x14ac:dyDescent="0.35">
      <c r="A454" s="1" t="s">
        <v>188</v>
      </c>
      <c r="B454" s="1" t="str">
        <f>+VLOOKUP(A454,Codigos_mercados_mayoristas[],2,0)</f>
        <v>Bíobío</v>
      </c>
      <c r="C454" s="1">
        <f>+VLOOKUP(A454,Codigos_mercados_mayoristas[],3,0)</f>
        <v>8</v>
      </c>
      <c r="D454" s="4">
        <v>44131</v>
      </c>
      <c r="E454" s="4" t="s">
        <v>196</v>
      </c>
      <c r="F454" s="1" t="s">
        <v>64</v>
      </c>
      <c r="G454" s="1" t="s">
        <v>65</v>
      </c>
      <c r="H454" s="1" t="s">
        <v>19</v>
      </c>
      <c r="I454" s="2">
        <v>400</v>
      </c>
      <c r="J454" s="2">
        <v>9000</v>
      </c>
      <c r="K454" s="2">
        <v>10000</v>
      </c>
      <c r="L454" s="2">
        <v>9500</v>
      </c>
      <c r="M454" s="1" t="s">
        <v>37</v>
      </c>
      <c r="N454" s="1" t="s">
        <v>66</v>
      </c>
      <c r="O454">
        <f>+VLOOKUP(Precio_diario_hortalizas[[#This Row],[Unidad de comercialización]],Codigos_kg[],2,0)</f>
        <v>10</v>
      </c>
      <c r="P454">
        <f>+Precio_diario_hortalizas[[#This Row],[Precio promedio ponderado]]/Precio_diario_hortalizas[[#This Row],[Kg o Unidades]]</f>
        <v>950</v>
      </c>
    </row>
    <row r="455" spans="1:16" hidden="1" x14ac:dyDescent="0.35">
      <c r="A455" s="1" t="s">
        <v>188</v>
      </c>
      <c r="B455" s="1" t="str">
        <f>+VLOOKUP(A455,Codigos_mercados_mayoristas[],2,0)</f>
        <v>Bíobío</v>
      </c>
      <c r="C455" s="1">
        <f>+VLOOKUP(A455,Codigos_mercados_mayoristas[],3,0)</f>
        <v>8</v>
      </c>
      <c r="D455" s="4">
        <v>44131</v>
      </c>
      <c r="E455" s="4" t="s">
        <v>196</v>
      </c>
      <c r="F455" s="1" t="s">
        <v>42</v>
      </c>
      <c r="G455" s="1" t="s">
        <v>43</v>
      </c>
      <c r="H455" s="1" t="s">
        <v>19</v>
      </c>
      <c r="I455" s="2">
        <v>60</v>
      </c>
      <c r="J455" s="2">
        <v>57000</v>
      </c>
      <c r="K455" s="2">
        <v>58000</v>
      </c>
      <c r="L455" s="2">
        <v>57500</v>
      </c>
      <c r="M455" s="1" t="s">
        <v>44</v>
      </c>
      <c r="N455" s="1" t="s">
        <v>45</v>
      </c>
      <c r="O455">
        <f>+VLOOKUP(Precio_diario_hortalizas[[#This Row],[Unidad de comercialización]],Codigos_kg[],2,0)</f>
        <v>25</v>
      </c>
      <c r="P455">
        <f>+Precio_diario_hortalizas[[#This Row],[Precio promedio ponderado]]/Precio_diario_hortalizas[[#This Row],[Kg o Unidades]]</f>
        <v>2300</v>
      </c>
    </row>
    <row r="456" spans="1:16" hidden="1" x14ac:dyDescent="0.35">
      <c r="A456" s="1" t="s">
        <v>188</v>
      </c>
      <c r="B456" s="1" t="str">
        <f>+VLOOKUP(A456,Codigos_mercados_mayoristas[],2,0)</f>
        <v>Bíobío</v>
      </c>
      <c r="C456" s="1">
        <f>+VLOOKUP(A456,Codigos_mercados_mayoristas[],3,0)</f>
        <v>8</v>
      </c>
      <c r="D456" s="4">
        <v>44131</v>
      </c>
      <c r="E456" s="4" t="s">
        <v>196</v>
      </c>
      <c r="F456" s="1" t="s">
        <v>71</v>
      </c>
      <c r="G456" s="1" t="s">
        <v>43</v>
      </c>
      <c r="H456" s="1" t="s">
        <v>19</v>
      </c>
      <c r="I456" s="2">
        <v>100</v>
      </c>
      <c r="J456" s="2">
        <v>6500</v>
      </c>
      <c r="K456" s="2">
        <v>7000</v>
      </c>
      <c r="L456" s="2">
        <v>6750</v>
      </c>
      <c r="M456" s="1" t="s">
        <v>68</v>
      </c>
      <c r="N456" s="1" t="s">
        <v>114</v>
      </c>
      <c r="O456">
        <f>+VLOOKUP(Precio_diario_hortalizas[[#This Row],[Unidad de comercialización]],Codigos_kg[],2,0)</f>
        <v>6</v>
      </c>
      <c r="P456">
        <f>+Precio_diario_hortalizas[[#This Row],[Precio promedio ponderado]]/Precio_diario_hortalizas[[#This Row],[Kg o Unidades]]</f>
        <v>1125</v>
      </c>
    </row>
    <row r="457" spans="1:16" hidden="1" x14ac:dyDescent="0.35">
      <c r="A457" s="1" t="s">
        <v>188</v>
      </c>
      <c r="B457" s="1" t="str">
        <f>+VLOOKUP(A457,Codigos_mercados_mayoristas[],2,0)</f>
        <v>Bíobío</v>
      </c>
      <c r="C457" s="1">
        <f>+VLOOKUP(A457,Codigos_mercados_mayoristas[],3,0)</f>
        <v>8</v>
      </c>
      <c r="D457" s="4">
        <v>44131</v>
      </c>
      <c r="E457" s="4" t="s">
        <v>196</v>
      </c>
      <c r="F457" s="1" t="s">
        <v>71</v>
      </c>
      <c r="G457" s="1" t="s">
        <v>43</v>
      </c>
      <c r="H457" s="1" t="s">
        <v>13</v>
      </c>
      <c r="I457" s="2">
        <v>50</v>
      </c>
      <c r="J457" s="2">
        <v>5000</v>
      </c>
      <c r="K457" s="2">
        <v>5000</v>
      </c>
      <c r="L457" s="2">
        <v>5000</v>
      </c>
      <c r="M457" s="1" t="s">
        <v>68</v>
      </c>
      <c r="N457" s="1" t="s">
        <v>114</v>
      </c>
      <c r="O457">
        <f>+VLOOKUP(Precio_diario_hortalizas[[#This Row],[Unidad de comercialización]],Codigos_kg[],2,0)</f>
        <v>6</v>
      </c>
      <c r="P457">
        <f>+Precio_diario_hortalizas[[#This Row],[Precio promedio ponderado]]/Precio_diario_hortalizas[[#This Row],[Kg o Unidades]]</f>
        <v>833.33333333333337</v>
      </c>
    </row>
    <row r="458" spans="1:16" hidden="1" x14ac:dyDescent="0.35">
      <c r="A458" s="1" t="s">
        <v>188</v>
      </c>
      <c r="B458" s="1" t="str">
        <f>+VLOOKUP(A458,Codigos_mercados_mayoristas[],2,0)</f>
        <v>Bíobío</v>
      </c>
      <c r="C458" s="1">
        <f>+VLOOKUP(A458,Codigos_mercados_mayoristas[],3,0)</f>
        <v>8</v>
      </c>
      <c r="D458" s="4">
        <v>44131</v>
      </c>
      <c r="E458" s="4" t="s">
        <v>196</v>
      </c>
      <c r="F458" s="1" t="s">
        <v>146</v>
      </c>
      <c r="G458" s="1" t="s">
        <v>12</v>
      </c>
      <c r="H458" s="1" t="s">
        <v>19</v>
      </c>
      <c r="I458" s="2">
        <v>100</v>
      </c>
      <c r="J458" s="2">
        <v>10000</v>
      </c>
      <c r="K458" s="2">
        <v>11000</v>
      </c>
      <c r="L458" s="2">
        <v>10500</v>
      </c>
      <c r="M458" s="1" t="s">
        <v>54</v>
      </c>
      <c r="N458" s="1" t="s">
        <v>15</v>
      </c>
      <c r="O458">
        <f>+VLOOKUP(Precio_diario_hortalizas[[#This Row],[Unidad de comercialización]],Codigos_kg[],2,0)</f>
        <v>60</v>
      </c>
      <c r="P458">
        <f>+Precio_diario_hortalizas[[#This Row],[Precio promedio ponderado]]/Precio_diario_hortalizas[[#This Row],[Kg o Unidades]]</f>
        <v>175</v>
      </c>
    </row>
    <row r="459" spans="1:16" hidden="1" x14ac:dyDescent="0.35">
      <c r="A459" s="1" t="s">
        <v>188</v>
      </c>
      <c r="B459" s="1" t="str">
        <f>+VLOOKUP(A459,Codigos_mercados_mayoristas[],2,0)</f>
        <v>Bíobío</v>
      </c>
      <c r="C459" s="1">
        <f>+VLOOKUP(A459,Codigos_mercados_mayoristas[],3,0)</f>
        <v>8</v>
      </c>
      <c r="D459" s="4">
        <v>44131</v>
      </c>
      <c r="E459" s="4" t="s">
        <v>196</v>
      </c>
      <c r="F459" s="1" t="s">
        <v>73</v>
      </c>
      <c r="G459" s="1" t="s">
        <v>12</v>
      </c>
      <c r="H459" s="1" t="s">
        <v>19</v>
      </c>
      <c r="I459" s="2">
        <v>800</v>
      </c>
      <c r="J459" s="2">
        <v>600</v>
      </c>
      <c r="K459" s="2">
        <v>700</v>
      </c>
      <c r="L459" s="2">
        <v>650</v>
      </c>
      <c r="M459" s="1" t="s">
        <v>135</v>
      </c>
      <c r="N459" s="1" t="s">
        <v>118</v>
      </c>
      <c r="O459">
        <f>+VLOOKUP(Precio_diario_hortalizas[[#This Row],[Unidad de comercialización]],Codigos_kg[],2,0)</f>
        <v>5</v>
      </c>
      <c r="P459">
        <f>+Precio_diario_hortalizas[[#This Row],[Precio promedio ponderado]]/Precio_diario_hortalizas[[#This Row],[Kg o Unidades]]</f>
        <v>130</v>
      </c>
    </row>
    <row r="460" spans="1:16" hidden="1" x14ac:dyDescent="0.35">
      <c r="A460" s="1" t="s">
        <v>188</v>
      </c>
      <c r="B460" s="1" t="str">
        <f>+VLOOKUP(A460,Codigos_mercados_mayoristas[],2,0)</f>
        <v>Bíobío</v>
      </c>
      <c r="C460" s="1">
        <f>+VLOOKUP(A460,Codigos_mercados_mayoristas[],3,0)</f>
        <v>8</v>
      </c>
      <c r="D460" s="4">
        <v>44131</v>
      </c>
      <c r="E460" s="4" t="s">
        <v>196</v>
      </c>
      <c r="F460" s="1" t="s">
        <v>73</v>
      </c>
      <c r="G460" s="1" t="s">
        <v>12</v>
      </c>
      <c r="H460" s="1" t="s">
        <v>13</v>
      </c>
      <c r="I460" s="2">
        <v>400</v>
      </c>
      <c r="J460" s="2">
        <v>500</v>
      </c>
      <c r="K460" s="2">
        <v>500</v>
      </c>
      <c r="L460" s="2">
        <v>500</v>
      </c>
      <c r="M460" s="1" t="s">
        <v>135</v>
      </c>
      <c r="N460" s="1" t="s">
        <v>118</v>
      </c>
      <c r="O460">
        <f>+VLOOKUP(Precio_diario_hortalizas[[#This Row],[Unidad de comercialización]],Codigos_kg[],2,0)</f>
        <v>5</v>
      </c>
      <c r="P460">
        <f>+Precio_diario_hortalizas[[#This Row],[Precio promedio ponderado]]/Precio_diario_hortalizas[[#This Row],[Kg o Unidades]]</f>
        <v>100</v>
      </c>
    </row>
    <row r="461" spans="1:16" hidden="1" x14ac:dyDescent="0.35">
      <c r="A461" s="1" t="s">
        <v>188</v>
      </c>
      <c r="B461" s="1" t="str">
        <f>+VLOOKUP(A461,Codigos_mercados_mayoristas[],2,0)</f>
        <v>Bíobío</v>
      </c>
      <c r="C461" s="1">
        <f>+VLOOKUP(A461,Codigos_mercados_mayoristas[],3,0)</f>
        <v>8</v>
      </c>
      <c r="D461" s="4">
        <v>44131</v>
      </c>
      <c r="E461" s="4" t="s">
        <v>196</v>
      </c>
      <c r="F461" s="1" t="s">
        <v>11</v>
      </c>
      <c r="G461" s="1" t="s">
        <v>12</v>
      </c>
      <c r="H461" s="1" t="s">
        <v>19</v>
      </c>
      <c r="I461" s="2">
        <v>800</v>
      </c>
      <c r="J461" s="2">
        <v>700</v>
      </c>
      <c r="K461" s="2">
        <v>800</v>
      </c>
      <c r="L461" s="2">
        <v>750</v>
      </c>
      <c r="M461" s="1" t="s">
        <v>14</v>
      </c>
      <c r="N461" s="1" t="s">
        <v>118</v>
      </c>
      <c r="O461">
        <f>+VLOOKUP(Precio_diario_hortalizas[[#This Row],[Unidad de comercialización]],Codigos_kg[],2,0)</f>
        <v>1</v>
      </c>
      <c r="P461">
        <f>+Precio_diario_hortalizas[[#This Row],[Precio promedio ponderado]]/Precio_diario_hortalizas[[#This Row],[Kg o Unidades]]</f>
        <v>750</v>
      </c>
    </row>
    <row r="462" spans="1:16" hidden="1" x14ac:dyDescent="0.35">
      <c r="A462" s="1" t="s">
        <v>188</v>
      </c>
      <c r="B462" s="1" t="str">
        <f>+VLOOKUP(A462,Codigos_mercados_mayoristas[],2,0)</f>
        <v>Bíobío</v>
      </c>
      <c r="C462" s="1">
        <f>+VLOOKUP(A462,Codigos_mercados_mayoristas[],3,0)</f>
        <v>8</v>
      </c>
      <c r="D462" s="4">
        <v>44131</v>
      </c>
      <c r="E462" s="4" t="s">
        <v>196</v>
      </c>
      <c r="F462" s="1" t="s">
        <v>11</v>
      </c>
      <c r="G462" s="1" t="s">
        <v>12</v>
      </c>
      <c r="H462" s="1" t="s">
        <v>13</v>
      </c>
      <c r="I462" s="2">
        <v>400</v>
      </c>
      <c r="J462" s="2">
        <v>600</v>
      </c>
      <c r="K462" s="2">
        <v>600</v>
      </c>
      <c r="L462" s="2">
        <v>600</v>
      </c>
      <c r="M462" s="1" t="s">
        <v>14</v>
      </c>
      <c r="N462" s="1" t="s">
        <v>118</v>
      </c>
      <c r="O462">
        <f>+VLOOKUP(Precio_diario_hortalizas[[#This Row],[Unidad de comercialización]],Codigos_kg[],2,0)</f>
        <v>1</v>
      </c>
      <c r="P462">
        <f>+Precio_diario_hortalizas[[#This Row],[Precio promedio ponderado]]/Precio_diario_hortalizas[[#This Row],[Kg o Unidades]]</f>
        <v>600</v>
      </c>
    </row>
    <row r="463" spans="1:16" hidden="1" x14ac:dyDescent="0.35">
      <c r="A463" s="1" t="s">
        <v>188</v>
      </c>
      <c r="B463" s="1" t="str">
        <f>+VLOOKUP(A463,Codigos_mercados_mayoristas[],2,0)</f>
        <v>Bíobío</v>
      </c>
      <c r="C463" s="1">
        <f>+VLOOKUP(A463,Codigos_mercados_mayoristas[],3,0)</f>
        <v>8</v>
      </c>
      <c r="D463" s="4">
        <v>44131</v>
      </c>
      <c r="E463" s="4" t="s">
        <v>196</v>
      </c>
      <c r="F463" s="1" t="s">
        <v>75</v>
      </c>
      <c r="G463" s="1" t="s">
        <v>119</v>
      </c>
      <c r="H463" s="1" t="s">
        <v>120</v>
      </c>
      <c r="I463" s="2">
        <v>100</v>
      </c>
      <c r="J463" s="2">
        <v>10000</v>
      </c>
      <c r="K463" s="2">
        <v>10000</v>
      </c>
      <c r="L463" s="2">
        <v>10000</v>
      </c>
      <c r="M463" s="1" t="s">
        <v>121</v>
      </c>
      <c r="N463" s="1" t="s">
        <v>15</v>
      </c>
      <c r="O463">
        <f>+VLOOKUP(Precio_diario_hortalizas[[#This Row],[Unidad de comercialización]],Codigos_kg[],2,0)</f>
        <v>18</v>
      </c>
      <c r="P463">
        <f>+Precio_diario_hortalizas[[#This Row],[Precio promedio ponderado]]/Precio_diario_hortalizas[[#This Row],[Kg o Unidades]]</f>
        <v>555.55555555555554</v>
      </c>
    </row>
    <row r="464" spans="1:16" hidden="1" x14ac:dyDescent="0.35">
      <c r="A464" s="1" t="s">
        <v>188</v>
      </c>
      <c r="B464" s="1" t="str">
        <f>+VLOOKUP(A464,Codigos_mercados_mayoristas[],2,0)</f>
        <v>Bíobío</v>
      </c>
      <c r="C464" s="1">
        <f>+VLOOKUP(A464,Codigos_mercados_mayoristas[],3,0)</f>
        <v>8</v>
      </c>
      <c r="D464" s="4">
        <v>44131</v>
      </c>
      <c r="E464" s="4" t="s">
        <v>196</v>
      </c>
      <c r="F464" s="1" t="s">
        <v>75</v>
      </c>
      <c r="G464" s="1" t="s">
        <v>119</v>
      </c>
      <c r="H464" s="1" t="s">
        <v>189</v>
      </c>
      <c r="I464" s="2">
        <v>100</v>
      </c>
      <c r="J464" s="2">
        <v>9000</v>
      </c>
      <c r="K464" s="2">
        <v>9000</v>
      </c>
      <c r="L464" s="2">
        <v>9000</v>
      </c>
      <c r="M464" s="1" t="s">
        <v>121</v>
      </c>
      <c r="N464" s="1" t="s">
        <v>15</v>
      </c>
      <c r="O464">
        <f>+VLOOKUP(Precio_diario_hortalizas[[#This Row],[Unidad de comercialización]],Codigos_kg[],2,0)</f>
        <v>18</v>
      </c>
      <c r="P464">
        <f>+Precio_diario_hortalizas[[#This Row],[Precio promedio ponderado]]/Precio_diario_hortalizas[[#This Row],[Kg o Unidades]]</f>
        <v>500</v>
      </c>
    </row>
    <row r="465" spans="1:16" hidden="1" x14ac:dyDescent="0.35">
      <c r="A465" s="1" t="s">
        <v>188</v>
      </c>
      <c r="B465" s="1" t="str">
        <f>+VLOOKUP(A465,Codigos_mercados_mayoristas[],2,0)</f>
        <v>Bíobío</v>
      </c>
      <c r="C465" s="1">
        <f>+VLOOKUP(A465,Codigos_mercados_mayoristas[],3,0)</f>
        <v>8</v>
      </c>
      <c r="D465" s="4">
        <v>44131</v>
      </c>
      <c r="E465" s="4" t="s">
        <v>196</v>
      </c>
      <c r="F465" s="1" t="s">
        <v>75</v>
      </c>
      <c r="G465" s="1" t="s">
        <v>12</v>
      </c>
      <c r="H465" s="1" t="s">
        <v>76</v>
      </c>
      <c r="I465" s="2">
        <v>200</v>
      </c>
      <c r="J465" s="2">
        <v>10000</v>
      </c>
      <c r="K465" s="2">
        <v>10000</v>
      </c>
      <c r="L465" s="2">
        <v>10000</v>
      </c>
      <c r="M465" s="1" t="s">
        <v>190</v>
      </c>
      <c r="N465" s="1" t="s">
        <v>118</v>
      </c>
      <c r="O465">
        <f>+VLOOKUP(Precio_diario_hortalizas[[#This Row],[Unidad de comercialización]],Codigos_kg[],2,0)</f>
        <v>17</v>
      </c>
      <c r="P465">
        <f>+Precio_diario_hortalizas[[#This Row],[Precio promedio ponderado]]/Precio_diario_hortalizas[[#This Row],[Kg o Unidades]]</f>
        <v>588.23529411764707</v>
      </c>
    </row>
    <row r="466" spans="1:16" ht="29" hidden="1" x14ac:dyDescent="0.35">
      <c r="A466" s="1" t="s">
        <v>188</v>
      </c>
      <c r="B466" s="1" t="str">
        <f>+VLOOKUP(A466,Codigos_mercados_mayoristas[],2,0)</f>
        <v>Bíobío</v>
      </c>
      <c r="C466" s="1">
        <f>+VLOOKUP(A466,Codigos_mercados_mayoristas[],3,0)</f>
        <v>8</v>
      </c>
      <c r="D466" s="4">
        <v>44131</v>
      </c>
      <c r="E466" s="4" t="s">
        <v>196</v>
      </c>
      <c r="F466" s="1" t="s">
        <v>75</v>
      </c>
      <c r="G466" s="1" t="s">
        <v>12</v>
      </c>
      <c r="H466" s="1" t="s">
        <v>96</v>
      </c>
      <c r="I466" s="2">
        <v>5000</v>
      </c>
      <c r="J466" s="2">
        <v>3500</v>
      </c>
      <c r="K466" s="2">
        <v>3500</v>
      </c>
      <c r="L466" s="2">
        <v>3500</v>
      </c>
      <c r="M466" s="1" t="s">
        <v>143</v>
      </c>
      <c r="N466" s="1" t="s">
        <v>118</v>
      </c>
      <c r="O466">
        <f>+VLOOKUP(Precio_diario_hortalizas[[#This Row],[Unidad de comercialización]],Codigos_kg[],2,0)</f>
        <v>20</v>
      </c>
      <c r="P466">
        <f>+Precio_diario_hortalizas[[#This Row],[Precio promedio ponderado]]/Precio_diario_hortalizas[[#This Row],[Kg o Unidades]]</f>
        <v>175</v>
      </c>
    </row>
    <row r="467" spans="1:16" hidden="1" x14ac:dyDescent="0.35">
      <c r="A467" s="1" t="s">
        <v>188</v>
      </c>
      <c r="B467" s="1" t="str">
        <f>+VLOOKUP(A467,Codigos_mercados_mayoristas[],2,0)</f>
        <v>Bíobío</v>
      </c>
      <c r="C467" s="1">
        <f>+VLOOKUP(A467,Codigos_mercados_mayoristas[],3,0)</f>
        <v>8</v>
      </c>
      <c r="D467" s="4">
        <v>44131</v>
      </c>
      <c r="E467" s="4" t="s">
        <v>196</v>
      </c>
      <c r="F467" s="1" t="s">
        <v>75</v>
      </c>
      <c r="G467" s="1" t="s">
        <v>12</v>
      </c>
      <c r="H467" s="1" t="s">
        <v>148</v>
      </c>
      <c r="I467" s="2">
        <v>200</v>
      </c>
      <c r="J467" s="2">
        <v>9000</v>
      </c>
      <c r="K467" s="2">
        <v>9000</v>
      </c>
      <c r="L467" s="2">
        <v>9000</v>
      </c>
      <c r="M467" s="1" t="s">
        <v>190</v>
      </c>
      <c r="N467" s="1" t="s">
        <v>118</v>
      </c>
      <c r="O467">
        <f>+VLOOKUP(Precio_diario_hortalizas[[#This Row],[Unidad de comercialización]],Codigos_kg[],2,0)</f>
        <v>17</v>
      </c>
      <c r="P467">
        <f>+Precio_diario_hortalizas[[#This Row],[Precio promedio ponderado]]/Precio_diario_hortalizas[[#This Row],[Kg o Unidades]]</f>
        <v>529.41176470588232</v>
      </c>
    </row>
    <row r="468" spans="1:16" ht="29" hidden="1" x14ac:dyDescent="0.35">
      <c r="A468" s="1" t="s">
        <v>188</v>
      </c>
      <c r="B468" s="1" t="str">
        <f>+VLOOKUP(A468,Codigos_mercados_mayoristas[],2,0)</f>
        <v>Bíobío</v>
      </c>
      <c r="C468" s="1">
        <f>+VLOOKUP(A468,Codigos_mercados_mayoristas[],3,0)</f>
        <v>8</v>
      </c>
      <c r="D468" s="4">
        <v>44131</v>
      </c>
      <c r="E468" s="4" t="s">
        <v>196</v>
      </c>
      <c r="F468" s="1" t="s">
        <v>75</v>
      </c>
      <c r="G468" s="1" t="s">
        <v>12</v>
      </c>
      <c r="H468" s="1" t="s">
        <v>137</v>
      </c>
      <c r="I468" s="2">
        <v>5000</v>
      </c>
      <c r="J468" s="2">
        <v>3200</v>
      </c>
      <c r="K468" s="2">
        <v>3200</v>
      </c>
      <c r="L468" s="2">
        <v>3200</v>
      </c>
      <c r="M468" s="1" t="s">
        <v>143</v>
      </c>
      <c r="N468" s="1" t="s">
        <v>118</v>
      </c>
      <c r="O468">
        <f>+VLOOKUP(Precio_diario_hortalizas[[#This Row],[Unidad de comercialización]],Codigos_kg[],2,0)</f>
        <v>20</v>
      </c>
      <c r="P468">
        <f>+Precio_diario_hortalizas[[#This Row],[Precio promedio ponderado]]/Precio_diario_hortalizas[[#This Row],[Kg o Unidades]]</f>
        <v>160</v>
      </c>
    </row>
    <row r="469" spans="1:16" hidden="1" x14ac:dyDescent="0.35">
      <c r="A469" s="1" t="s">
        <v>188</v>
      </c>
      <c r="B469" s="1" t="str">
        <f>+VLOOKUP(A469,Codigos_mercados_mayoristas[],2,0)</f>
        <v>Bíobío</v>
      </c>
      <c r="C469" s="1">
        <f>+VLOOKUP(A469,Codigos_mercados_mayoristas[],3,0)</f>
        <v>8</v>
      </c>
      <c r="D469" s="4">
        <v>44131</v>
      </c>
      <c r="E469" s="4" t="s">
        <v>196</v>
      </c>
      <c r="F469" s="1" t="s">
        <v>78</v>
      </c>
      <c r="G469" s="1" t="s">
        <v>12</v>
      </c>
      <c r="H469" s="1" t="s">
        <v>19</v>
      </c>
      <c r="I469" s="2">
        <v>200</v>
      </c>
      <c r="J469" s="2">
        <v>600</v>
      </c>
      <c r="K469" s="2">
        <v>700</v>
      </c>
      <c r="L469" s="2">
        <v>650</v>
      </c>
      <c r="M469" s="1" t="s">
        <v>191</v>
      </c>
      <c r="N469" s="1" t="s">
        <v>140</v>
      </c>
      <c r="O469">
        <f>+VLOOKUP(Precio_diario_hortalizas[[#This Row],[Unidad de comercialización]],Codigos_kg[],2,0)</f>
        <v>6</v>
      </c>
      <c r="P469">
        <f>+Precio_diario_hortalizas[[#This Row],[Precio promedio ponderado]]/Precio_diario_hortalizas[[#This Row],[Kg o Unidades]]</f>
        <v>108.33333333333333</v>
      </c>
    </row>
    <row r="470" spans="1:16" hidden="1" x14ac:dyDescent="0.35">
      <c r="A470" s="1" t="s">
        <v>188</v>
      </c>
      <c r="B470" s="1" t="str">
        <f>+VLOOKUP(A470,Codigos_mercados_mayoristas[],2,0)</f>
        <v>Bíobío</v>
      </c>
      <c r="C470" s="1">
        <f>+VLOOKUP(A470,Codigos_mercados_mayoristas[],3,0)</f>
        <v>8</v>
      </c>
      <c r="D470" s="4">
        <v>44131</v>
      </c>
      <c r="E470" s="4" t="s">
        <v>196</v>
      </c>
      <c r="F470" s="1" t="s">
        <v>78</v>
      </c>
      <c r="G470" s="1" t="s">
        <v>12</v>
      </c>
      <c r="H470" s="1" t="s">
        <v>13</v>
      </c>
      <c r="I470" s="2">
        <v>100</v>
      </c>
      <c r="J470" s="2">
        <v>500</v>
      </c>
      <c r="K470" s="2">
        <v>500</v>
      </c>
      <c r="L470" s="2">
        <v>500</v>
      </c>
      <c r="M470" s="1" t="s">
        <v>191</v>
      </c>
      <c r="N470" s="1" t="s">
        <v>140</v>
      </c>
      <c r="O470">
        <f>+VLOOKUP(Precio_diario_hortalizas[[#This Row],[Unidad de comercialización]],Codigos_kg[],2,0)</f>
        <v>6</v>
      </c>
      <c r="P470">
        <f>+Precio_diario_hortalizas[[#This Row],[Precio promedio ponderado]]/Precio_diario_hortalizas[[#This Row],[Kg o Unidades]]</f>
        <v>83.333333333333329</v>
      </c>
    </row>
    <row r="471" spans="1:16" hidden="1" x14ac:dyDescent="0.35">
      <c r="A471" s="1" t="s">
        <v>188</v>
      </c>
      <c r="B471" s="1" t="str">
        <f>+VLOOKUP(A471,Codigos_mercados_mayoristas[],2,0)</f>
        <v>Bíobío</v>
      </c>
      <c r="C471" s="1">
        <f>+VLOOKUP(A471,Codigos_mercados_mayoristas[],3,0)</f>
        <v>8</v>
      </c>
      <c r="D471" s="4">
        <v>44131</v>
      </c>
      <c r="E471" s="4" t="s">
        <v>196</v>
      </c>
      <c r="F471" s="1" t="s">
        <v>17</v>
      </c>
      <c r="G471" s="1" t="s">
        <v>50</v>
      </c>
      <c r="H471" s="1" t="s">
        <v>19</v>
      </c>
      <c r="I471" s="2">
        <v>100</v>
      </c>
      <c r="J471" s="2">
        <v>38000</v>
      </c>
      <c r="K471" s="2">
        <v>40000</v>
      </c>
      <c r="L471" s="2">
        <v>39000</v>
      </c>
      <c r="M471" s="1" t="s">
        <v>51</v>
      </c>
      <c r="N471" s="1" t="s">
        <v>15</v>
      </c>
      <c r="O471">
        <f>+VLOOKUP(Precio_diario_hortalizas[[#This Row],[Unidad de comercialización]],Codigos_kg[],2,0)</f>
        <v>70</v>
      </c>
      <c r="P471">
        <f>+Precio_diario_hortalizas[[#This Row],[Precio promedio ponderado]]/Precio_diario_hortalizas[[#This Row],[Kg o Unidades]]</f>
        <v>557.14285714285711</v>
      </c>
    </row>
    <row r="472" spans="1:16" hidden="1" x14ac:dyDescent="0.35">
      <c r="A472" s="1" t="s">
        <v>188</v>
      </c>
      <c r="B472" s="1" t="str">
        <f>+VLOOKUP(A472,Codigos_mercados_mayoristas[],2,0)</f>
        <v>Bíobío</v>
      </c>
      <c r="C472" s="1">
        <f>+VLOOKUP(A472,Codigos_mercados_mayoristas[],3,0)</f>
        <v>8</v>
      </c>
      <c r="D472" s="4">
        <v>44131</v>
      </c>
      <c r="E472" s="4" t="s">
        <v>196</v>
      </c>
      <c r="F472" s="1" t="s">
        <v>82</v>
      </c>
      <c r="G472" s="1" t="s">
        <v>12</v>
      </c>
      <c r="H472" s="1" t="s">
        <v>19</v>
      </c>
      <c r="I472" s="2">
        <v>400</v>
      </c>
      <c r="J472" s="2">
        <v>600</v>
      </c>
      <c r="K472" s="2">
        <v>700</v>
      </c>
      <c r="L472" s="2">
        <v>650</v>
      </c>
      <c r="M472" s="1" t="s">
        <v>167</v>
      </c>
      <c r="N472" s="1" t="s">
        <v>140</v>
      </c>
      <c r="O472">
        <f>+VLOOKUP(Precio_diario_hortalizas[[#This Row],[Unidad de comercialización]],Codigos_kg[],2,0)</f>
        <v>1</v>
      </c>
      <c r="P472">
        <f>+Precio_diario_hortalizas[[#This Row],[Precio promedio ponderado]]/Precio_diario_hortalizas[[#This Row],[Kg o Unidades]]</f>
        <v>650</v>
      </c>
    </row>
    <row r="473" spans="1:16" hidden="1" x14ac:dyDescent="0.35">
      <c r="A473" s="1" t="s">
        <v>188</v>
      </c>
      <c r="B473" s="1" t="str">
        <f>+VLOOKUP(A473,Codigos_mercados_mayoristas[],2,0)</f>
        <v>Bíobío</v>
      </c>
      <c r="C473" s="1">
        <f>+VLOOKUP(A473,Codigos_mercados_mayoristas[],3,0)</f>
        <v>8</v>
      </c>
      <c r="D473" s="4">
        <v>44131</v>
      </c>
      <c r="E473" s="4" t="s">
        <v>196</v>
      </c>
      <c r="F473" s="1" t="s">
        <v>82</v>
      </c>
      <c r="G473" s="1" t="s">
        <v>12</v>
      </c>
      <c r="H473" s="1" t="s">
        <v>13</v>
      </c>
      <c r="I473" s="2">
        <v>200</v>
      </c>
      <c r="J473" s="2">
        <v>500</v>
      </c>
      <c r="K473" s="2">
        <v>500</v>
      </c>
      <c r="L473" s="2">
        <v>500</v>
      </c>
      <c r="M473" s="1" t="s">
        <v>167</v>
      </c>
      <c r="N473" s="1" t="s">
        <v>140</v>
      </c>
      <c r="O473">
        <f>+VLOOKUP(Precio_diario_hortalizas[[#This Row],[Unidad de comercialización]],Codigos_kg[],2,0)</f>
        <v>1</v>
      </c>
      <c r="P473">
        <f>+Precio_diario_hortalizas[[#This Row],[Precio promedio ponderado]]/Precio_diario_hortalizas[[#This Row],[Kg o Unidades]]</f>
        <v>500</v>
      </c>
    </row>
    <row r="474" spans="1:16" hidden="1" x14ac:dyDescent="0.35">
      <c r="A474" s="1" t="s">
        <v>188</v>
      </c>
      <c r="B474" s="1" t="str">
        <f>+VLOOKUP(A474,Codigos_mercados_mayoristas[],2,0)</f>
        <v>Bíobío</v>
      </c>
      <c r="C474" s="1">
        <f>+VLOOKUP(A474,Codigos_mercados_mayoristas[],3,0)</f>
        <v>8</v>
      </c>
      <c r="D474" s="4">
        <v>44131</v>
      </c>
      <c r="E474" s="4" t="s">
        <v>196</v>
      </c>
      <c r="F474" s="1" t="s">
        <v>84</v>
      </c>
      <c r="G474" s="1" t="s">
        <v>12</v>
      </c>
      <c r="H474" s="1" t="s">
        <v>19</v>
      </c>
      <c r="I474" s="2">
        <v>800</v>
      </c>
      <c r="J474" s="2">
        <v>700</v>
      </c>
      <c r="K474" s="2">
        <v>800</v>
      </c>
      <c r="L474" s="2">
        <v>750</v>
      </c>
      <c r="M474" s="1" t="s">
        <v>14</v>
      </c>
      <c r="N474" s="1" t="s">
        <v>118</v>
      </c>
      <c r="O474">
        <f>+VLOOKUP(Precio_diario_hortalizas[[#This Row],[Unidad de comercialización]],Codigos_kg[],2,0)</f>
        <v>1</v>
      </c>
      <c r="P474">
        <f>+Precio_diario_hortalizas[[#This Row],[Precio promedio ponderado]]/Precio_diario_hortalizas[[#This Row],[Kg o Unidades]]</f>
        <v>750</v>
      </c>
    </row>
    <row r="475" spans="1:16" hidden="1" x14ac:dyDescent="0.35">
      <c r="A475" s="1" t="s">
        <v>188</v>
      </c>
      <c r="B475" s="1" t="str">
        <f>+VLOOKUP(A475,Codigos_mercados_mayoristas[],2,0)</f>
        <v>Bíobío</v>
      </c>
      <c r="C475" s="1">
        <f>+VLOOKUP(A475,Codigos_mercados_mayoristas[],3,0)</f>
        <v>8</v>
      </c>
      <c r="D475" s="4">
        <v>44131</v>
      </c>
      <c r="E475" s="4" t="s">
        <v>196</v>
      </c>
      <c r="F475" s="1" t="s">
        <v>84</v>
      </c>
      <c r="G475" s="1" t="s">
        <v>12</v>
      </c>
      <c r="H475" s="1" t="s">
        <v>13</v>
      </c>
      <c r="I475" s="2">
        <v>400</v>
      </c>
      <c r="J475" s="2">
        <v>600</v>
      </c>
      <c r="K475" s="2">
        <v>600</v>
      </c>
      <c r="L475" s="2">
        <v>600</v>
      </c>
      <c r="M475" s="1" t="s">
        <v>14</v>
      </c>
      <c r="N475" s="1" t="s">
        <v>118</v>
      </c>
      <c r="O475">
        <f>+VLOOKUP(Precio_diario_hortalizas[[#This Row],[Unidad de comercialización]],Codigos_kg[],2,0)</f>
        <v>1</v>
      </c>
      <c r="P475">
        <f>+Precio_diario_hortalizas[[#This Row],[Precio promedio ponderado]]/Precio_diario_hortalizas[[#This Row],[Kg o Unidades]]</f>
        <v>600</v>
      </c>
    </row>
    <row r="476" spans="1:16" hidden="1" x14ac:dyDescent="0.35">
      <c r="A476" s="1" t="s">
        <v>188</v>
      </c>
      <c r="B476" s="1" t="str">
        <f>+VLOOKUP(A476,Codigos_mercados_mayoristas[],2,0)</f>
        <v>Bíobío</v>
      </c>
      <c r="C476" s="1">
        <f>+VLOOKUP(A476,Codigos_mercados_mayoristas[],3,0)</f>
        <v>8</v>
      </c>
      <c r="D476" s="4">
        <v>44131</v>
      </c>
      <c r="E476" s="4" t="s">
        <v>196</v>
      </c>
      <c r="F476" s="1" t="s">
        <v>21</v>
      </c>
      <c r="G476" s="1" t="s">
        <v>12</v>
      </c>
      <c r="H476" s="1" t="s">
        <v>19</v>
      </c>
      <c r="I476" s="2">
        <v>100</v>
      </c>
      <c r="J476" s="2">
        <v>6000</v>
      </c>
      <c r="K476" s="2">
        <v>7000</v>
      </c>
      <c r="L476" s="2">
        <v>6500</v>
      </c>
      <c r="M476" s="1" t="s">
        <v>151</v>
      </c>
      <c r="N476" s="1" t="s">
        <v>118</v>
      </c>
      <c r="O476">
        <f>+VLOOKUP(Precio_diario_hortalizas[[#This Row],[Unidad de comercialización]],Codigos_kg[],2,0)</f>
        <v>10</v>
      </c>
      <c r="P476">
        <f>+Precio_diario_hortalizas[[#This Row],[Precio promedio ponderado]]/Precio_diario_hortalizas[[#This Row],[Kg o Unidades]]</f>
        <v>650</v>
      </c>
    </row>
    <row r="477" spans="1:16" hidden="1" x14ac:dyDescent="0.35">
      <c r="A477" s="1" t="s">
        <v>188</v>
      </c>
      <c r="B477" s="1" t="str">
        <f>+VLOOKUP(A477,Codigos_mercados_mayoristas[],2,0)</f>
        <v>Bíobío</v>
      </c>
      <c r="C477" s="1">
        <f>+VLOOKUP(A477,Codigos_mercados_mayoristas[],3,0)</f>
        <v>8</v>
      </c>
      <c r="D477" s="4">
        <v>44131</v>
      </c>
      <c r="E477" s="4" t="s">
        <v>196</v>
      </c>
      <c r="F477" s="1" t="s">
        <v>52</v>
      </c>
      <c r="G477" s="1" t="s">
        <v>12</v>
      </c>
      <c r="H477" s="1" t="s">
        <v>19</v>
      </c>
      <c r="I477" s="2">
        <v>100</v>
      </c>
      <c r="J477" s="2">
        <v>7000</v>
      </c>
      <c r="K477" s="2">
        <v>8000</v>
      </c>
      <c r="L477" s="2">
        <v>7500</v>
      </c>
      <c r="M477" s="1" t="s">
        <v>39</v>
      </c>
      <c r="N477" s="1" t="s">
        <v>45</v>
      </c>
      <c r="O477">
        <f>+VLOOKUP(Precio_diario_hortalizas[[#This Row],[Unidad de comercialización]],Codigos_kg[],2,0)</f>
        <v>25</v>
      </c>
      <c r="P477">
        <f>+Precio_diario_hortalizas[[#This Row],[Precio promedio ponderado]]/Precio_diario_hortalizas[[#This Row],[Kg o Unidades]]</f>
        <v>300</v>
      </c>
    </row>
    <row r="478" spans="1:16" hidden="1" x14ac:dyDescent="0.35">
      <c r="A478" s="1" t="s">
        <v>188</v>
      </c>
      <c r="B478" s="1" t="str">
        <f>+VLOOKUP(A478,Codigos_mercados_mayoristas[],2,0)</f>
        <v>Bíobío</v>
      </c>
      <c r="C478" s="1">
        <f>+VLOOKUP(A478,Codigos_mercados_mayoristas[],3,0)</f>
        <v>8</v>
      </c>
      <c r="D478" s="4">
        <v>44131</v>
      </c>
      <c r="E478" s="4" t="s">
        <v>196</v>
      </c>
      <c r="F478" s="1" t="s">
        <v>23</v>
      </c>
      <c r="G478" s="1" t="s">
        <v>87</v>
      </c>
      <c r="H478" s="1" t="s">
        <v>19</v>
      </c>
      <c r="I478" s="2">
        <v>100</v>
      </c>
      <c r="J478" s="2">
        <v>4500</v>
      </c>
      <c r="K478" s="2">
        <v>5000</v>
      </c>
      <c r="L478" s="2">
        <v>4750</v>
      </c>
      <c r="M478" s="1" t="s">
        <v>88</v>
      </c>
      <c r="N478" s="1" t="s">
        <v>118</v>
      </c>
      <c r="O478">
        <f>+VLOOKUP(Precio_diario_hortalizas[[#This Row],[Unidad de comercialización]],Codigos_kg[],2,0)</f>
        <v>10</v>
      </c>
      <c r="P478">
        <f>+Precio_diario_hortalizas[[#This Row],[Precio promedio ponderado]]/Precio_diario_hortalizas[[#This Row],[Kg o Unidades]]</f>
        <v>475</v>
      </c>
    </row>
    <row r="479" spans="1:16" hidden="1" x14ac:dyDescent="0.35">
      <c r="A479" s="1" t="s">
        <v>188</v>
      </c>
      <c r="B479" s="1" t="str">
        <f>+VLOOKUP(A479,Codigos_mercados_mayoristas[],2,0)</f>
        <v>Bíobío</v>
      </c>
      <c r="C479" s="1">
        <f>+VLOOKUP(A479,Codigos_mercados_mayoristas[],3,0)</f>
        <v>8</v>
      </c>
      <c r="D479" s="4">
        <v>44131</v>
      </c>
      <c r="E479" s="4" t="s">
        <v>196</v>
      </c>
      <c r="F479" s="1" t="s">
        <v>23</v>
      </c>
      <c r="G479" s="1" t="s">
        <v>24</v>
      </c>
      <c r="H479" s="1" t="s">
        <v>19</v>
      </c>
      <c r="I479" s="2">
        <v>100</v>
      </c>
      <c r="J479" s="2">
        <v>5500</v>
      </c>
      <c r="K479" s="2">
        <v>6000</v>
      </c>
      <c r="L479" s="2">
        <v>5750</v>
      </c>
      <c r="M479" s="1" t="s">
        <v>89</v>
      </c>
      <c r="N479" s="1" t="s">
        <v>114</v>
      </c>
      <c r="O479">
        <f>+VLOOKUP(Precio_diario_hortalizas[[#This Row],[Unidad de comercialización]],Codigos_kg[],2,0)</f>
        <v>15</v>
      </c>
      <c r="P479">
        <f>+Precio_diario_hortalizas[[#This Row],[Precio promedio ponderado]]/Precio_diario_hortalizas[[#This Row],[Kg o Unidades]]</f>
        <v>383.33333333333331</v>
      </c>
    </row>
    <row r="480" spans="1:16" hidden="1" x14ac:dyDescent="0.35">
      <c r="A480" s="1" t="s">
        <v>188</v>
      </c>
      <c r="B480" s="1" t="str">
        <f>+VLOOKUP(A480,Codigos_mercados_mayoristas[],2,0)</f>
        <v>Bíobío</v>
      </c>
      <c r="C480" s="1">
        <f>+VLOOKUP(A480,Codigos_mercados_mayoristas[],3,0)</f>
        <v>8</v>
      </c>
      <c r="D480" s="4">
        <v>44131</v>
      </c>
      <c r="E480" s="4" t="s">
        <v>196</v>
      </c>
      <c r="F480" s="1" t="s">
        <v>94</v>
      </c>
      <c r="G480" s="1" t="s">
        <v>126</v>
      </c>
      <c r="H480" s="1" t="s">
        <v>154</v>
      </c>
      <c r="I480" s="2">
        <v>500</v>
      </c>
      <c r="J480" s="2">
        <v>7500</v>
      </c>
      <c r="K480" s="2">
        <v>7500</v>
      </c>
      <c r="L480" s="2">
        <v>7500</v>
      </c>
      <c r="M480" s="1" t="s">
        <v>39</v>
      </c>
      <c r="N480" s="1" t="s">
        <v>192</v>
      </c>
      <c r="O480">
        <f>+VLOOKUP(Precio_diario_hortalizas[[#This Row],[Unidad de comercialización]],Codigos_kg[],2,0)</f>
        <v>25</v>
      </c>
      <c r="P480">
        <f>+Precio_diario_hortalizas[[#This Row],[Precio promedio ponderado]]/Precio_diario_hortalizas[[#This Row],[Kg o Unidades]]</f>
        <v>300</v>
      </c>
    </row>
    <row r="481" spans="1:16" hidden="1" x14ac:dyDescent="0.35">
      <c r="A481" s="1" t="s">
        <v>188</v>
      </c>
      <c r="B481" s="1" t="str">
        <f>+VLOOKUP(A481,Codigos_mercados_mayoristas[],2,0)</f>
        <v>Bíobío</v>
      </c>
      <c r="C481" s="1">
        <f>+VLOOKUP(A481,Codigos_mercados_mayoristas[],3,0)</f>
        <v>8</v>
      </c>
      <c r="D481" s="4">
        <v>44131</v>
      </c>
      <c r="E481" s="4" t="s">
        <v>196</v>
      </c>
      <c r="F481" s="1" t="s">
        <v>94</v>
      </c>
      <c r="G481" s="1" t="s">
        <v>126</v>
      </c>
      <c r="H481" s="1" t="s">
        <v>120</v>
      </c>
      <c r="I481" s="2">
        <v>500</v>
      </c>
      <c r="J481" s="2">
        <v>8000</v>
      </c>
      <c r="K481" s="2">
        <v>8000</v>
      </c>
      <c r="L481" s="2">
        <v>8000</v>
      </c>
      <c r="M481" s="1" t="s">
        <v>39</v>
      </c>
      <c r="N481" s="1" t="s">
        <v>192</v>
      </c>
      <c r="O481">
        <f>+VLOOKUP(Precio_diario_hortalizas[[#This Row],[Unidad de comercialización]],Codigos_kg[],2,0)</f>
        <v>25</v>
      </c>
      <c r="P481">
        <f>+Precio_diario_hortalizas[[#This Row],[Precio promedio ponderado]]/Precio_diario_hortalizas[[#This Row],[Kg o Unidades]]</f>
        <v>320</v>
      </c>
    </row>
    <row r="482" spans="1:16" hidden="1" x14ac:dyDescent="0.35">
      <c r="A482" s="1" t="s">
        <v>188</v>
      </c>
      <c r="B482" s="1" t="str">
        <f>+VLOOKUP(A482,Codigos_mercados_mayoristas[],2,0)</f>
        <v>Bíobío</v>
      </c>
      <c r="C482" s="1">
        <f>+VLOOKUP(A482,Codigos_mercados_mayoristas[],3,0)</f>
        <v>8</v>
      </c>
      <c r="D482" s="4">
        <v>44131</v>
      </c>
      <c r="E482" s="4" t="s">
        <v>196</v>
      </c>
      <c r="F482" s="1" t="s">
        <v>53</v>
      </c>
      <c r="G482" s="1" t="s">
        <v>12</v>
      </c>
      <c r="H482" s="1" t="s">
        <v>19</v>
      </c>
      <c r="I482" s="2">
        <v>150</v>
      </c>
      <c r="J482" s="2">
        <v>9000</v>
      </c>
      <c r="K482" s="2">
        <v>10000</v>
      </c>
      <c r="L482" s="2">
        <v>9333.3330000000005</v>
      </c>
      <c r="M482" s="1" t="s">
        <v>54</v>
      </c>
      <c r="N482" s="1" t="s">
        <v>15</v>
      </c>
      <c r="O482">
        <f>+VLOOKUP(Precio_diario_hortalizas[[#This Row],[Unidad de comercialización]],Codigos_kg[],2,0)</f>
        <v>60</v>
      </c>
      <c r="P482">
        <f>+Precio_diario_hortalizas[[#This Row],[Precio promedio ponderado]]/Precio_diario_hortalizas[[#This Row],[Kg o Unidades]]</f>
        <v>155.55555000000001</v>
      </c>
    </row>
    <row r="483" spans="1:16" hidden="1" x14ac:dyDescent="0.35">
      <c r="A483" s="1" t="s">
        <v>188</v>
      </c>
      <c r="B483" s="1" t="str">
        <f>+VLOOKUP(A483,Codigos_mercados_mayoristas[],2,0)</f>
        <v>Bíobío</v>
      </c>
      <c r="C483" s="1">
        <f>+VLOOKUP(A483,Codigos_mercados_mayoristas[],3,0)</f>
        <v>8</v>
      </c>
      <c r="D483" s="4">
        <v>44131</v>
      </c>
      <c r="E483" s="4" t="s">
        <v>196</v>
      </c>
      <c r="F483" s="1" t="s">
        <v>132</v>
      </c>
      <c r="G483" s="1" t="s">
        <v>12</v>
      </c>
      <c r="H483" s="1" t="s">
        <v>19</v>
      </c>
      <c r="I483" s="2">
        <v>400</v>
      </c>
      <c r="J483" s="2">
        <v>600</v>
      </c>
      <c r="K483" s="2">
        <v>700</v>
      </c>
      <c r="L483" s="2">
        <v>650</v>
      </c>
      <c r="M483" s="1" t="s">
        <v>167</v>
      </c>
      <c r="N483" s="1" t="s">
        <v>140</v>
      </c>
      <c r="O483">
        <f>+VLOOKUP(Precio_diario_hortalizas[[#This Row],[Unidad de comercialización]],Codigos_kg[],2,0)</f>
        <v>1</v>
      </c>
      <c r="P483">
        <f>+Precio_diario_hortalizas[[#This Row],[Precio promedio ponderado]]/Precio_diario_hortalizas[[#This Row],[Kg o Unidades]]</f>
        <v>650</v>
      </c>
    </row>
    <row r="484" spans="1:16" hidden="1" x14ac:dyDescent="0.35">
      <c r="A484" s="1" t="s">
        <v>188</v>
      </c>
      <c r="B484" s="1" t="str">
        <f>+VLOOKUP(A484,Codigos_mercados_mayoristas[],2,0)</f>
        <v>Bíobío</v>
      </c>
      <c r="C484" s="1">
        <f>+VLOOKUP(A484,Codigos_mercados_mayoristas[],3,0)</f>
        <v>8</v>
      </c>
      <c r="D484" s="4">
        <v>44131</v>
      </c>
      <c r="E484" s="4" t="s">
        <v>196</v>
      </c>
      <c r="F484" s="1" t="s">
        <v>132</v>
      </c>
      <c r="G484" s="1" t="s">
        <v>12</v>
      </c>
      <c r="H484" s="1" t="s">
        <v>13</v>
      </c>
      <c r="I484" s="2">
        <v>200</v>
      </c>
      <c r="J484" s="2">
        <v>500</v>
      </c>
      <c r="K484" s="2">
        <v>500</v>
      </c>
      <c r="L484" s="2">
        <v>500</v>
      </c>
      <c r="M484" s="1" t="s">
        <v>167</v>
      </c>
      <c r="N484" s="1" t="s">
        <v>140</v>
      </c>
      <c r="O484">
        <f>+VLOOKUP(Precio_diario_hortalizas[[#This Row],[Unidad de comercialización]],Codigos_kg[],2,0)</f>
        <v>1</v>
      </c>
      <c r="P484">
        <f>+Precio_diario_hortalizas[[#This Row],[Precio promedio ponderado]]/Precio_diario_hortalizas[[#This Row],[Kg o Unidades]]</f>
        <v>500</v>
      </c>
    </row>
    <row r="485" spans="1:16" hidden="1" x14ac:dyDescent="0.35">
      <c r="A485" s="1" t="s">
        <v>188</v>
      </c>
      <c r="B485" s="1" t="str">
        <f>+VLOOKUP(A485,Codigos_mercados_mayoristas[],2,0)</f>
        <v>Bíobío</v>
      </c>
      <c r="C485" s="1">
        <f>+VLOOKUP(A485,Codigos_mercados_mayoristas[],3,0)</f>
        <v>8</v>
      </c>
      <c r="D485" s="4">
        <v>44131</v>
      </c>
      <c r="E485" s="4" t="s">
        <v>196</v>
      </c>
      <c r="F485" s="1" t="s">
        <v>27</v>
      </c>
      <c r="G485" s="1" t="s">
        <v>55</v>
      </c>
      <c r="H485" s="1" t="s">
        <v>19</v>
      </c>
      <c r="I485" s="2">
        <v>100</v>
      </c>
      <c r="J485" s="2">
        <v>24000</v>
      </c>
      <c r="K485" s="2">
        <v>25000</v>
      </c>
      <c r="L485" s="2">
        <v>24500</v>
      </c>
      <c r="M485" s="1" t="s">
        <v>56</v>
      </c>
      <c r="N485" s="1" t="s">
        <v>45</v>
      </c>
      <c r="O485">
        <f>+VLOOKUP(Precio_diario_hortalizas[[#This Row],[Unidad de comercialización]],Codigos_kg[],2,0)</f>
        <v>18</v>
      </c>
      <c r="P485">
        <f>+Precio_diario_hortalizas[[#This Row],[Precio promedio ponderado]]/Precio_diario_hortalizas[[#This Row],[Kg o Unidades]]</f>
        <v>1361.1111111111111</v>
      </c>
    </row>
    <row r="486" spans="1:16" hidden="1" x14ac:dyDescent="0.35">
      <c r="A486" s="1" t="s">
        <v>188</v>
      </c>
      <c r="B486" s="1" t="str">
        <f>+VLOOKUP(A486,Codigos_mercados_mayoristas[],2,0)</f>
        <v>Bíobío</v>
      </c>
      <c r="C486" s="1">
        <f>+VLOOKUP(A486,Codigos_mercados_mayoristas[],3,0)</f>
        <v>8</v>
      </c>
      <c r="D486" s="4">
        <v>44131</v>
      </c>
      <c r="E486" s="4" t="s">
        <v>196</v>
      </c>
      <c r="F486" s="1" t="s">
        <v>27</v>
      </c>
      <c r="G486" s="1" t="s">
        <v>28</v>
      </c>
      <c r="H486" s="1" t="s">
        <v>19</v>
      </c>
      <c r="I486" s="2">
        <v>100</v>
      </c>
      <c r="J486" s="2">
        <v>43000</v>
      </c>
      <c r="K486" s="2">
        <v>45000</v>
      </c>
      <c r="L486" s="2">
        <v>44000</v>
      </c>
      <c r="M486" s="1" t="s">
        <v>29</v>
      </c>
      <c r="N486" s="1" t="s">
        <v>15</v>
      </c>
      <c r="O486">
        <f>+VLOOKUP(Precio_diario_hortalizas[[#This Row],[Unidad de comercialización]],Codigos_kg[],2,0)</f>
        <v>15</v>
      </c>
      <c r="P486">
        <f>+Precio_diario_hortalizas[[#This Row],[Precio promedio ponderado]]/Precio_diario_hortalizas[[#This Row],[Kg o Unidades]]</f>
        <v>2933.3333333333335</v>
      </c>
    </row>
    <row r="487" spans="1:16" hidden="1" x14ac:dyDescent="0.35">
      <c r="A487" s="1" t="s">
        <v>188</v>
      </c>
      <c r="B487" s="1" t="str">
        <f>+VLOOKUP(A487,Codigos_mercados_mayoristas[],2,0)</f>
        <v>Bíobío</v>
      </c>
      <c r="C487" s="1">
        <f>+VLOOKUP(A487,Codigos_mercados_mayoristas[],3,0)</f>
        <v>8</v>
      </c>
      <c r="D487" s="4">
        <v>44131</v>
      </c>
      <c r="E487" s="4" t="s">
        <v>196</v>
      </c>
      <c r="F487" s="1" t="s">
        <v>27</v>
      </c>
      <c r="G487" s="1" t="s">
        <v>98</v>
      </c>
      <c r="H487" s="1" t="s">
        <v>19</v>
      </c>
      <c r="I487" s="2">
        <v>200</v>
      </c>
      <c r="J487" s="2">
        <v>22000</v>
      </c>
      <c r="K487" s="2">
        <v>24000</v>
      </c>
      <c r="L487" s="2">
        <v>23000</v>
      </c>
      <c r="M487" s="1" t="s">
        <v>29</v>
      </c>
      <c r="N487" s="1" t="s">
        <v>15</v>
      </c>
      <c r="O487">
        <f>+VLOOKUP(Precio_diario_hortalizas[[#This Row],[Unidad de comercialización]],Codigos_kg[],2,0)</f>
        <v>15</v>
      </c>
      <c r="P487">
        <f>+Precio_diario_hortalizas[[#This Row],[Precio promedio ponderado]]/Precio_diario_hortalizas[[#This Row],[Kg o Unidades]]</f>
        <v>1533.3333333333333</v>
      </c>
    </row>
    <row r="488" spans="1:16" hidden="1" x14ac:dyDescent="0.35">
      <c r="A488" s="1" t="s">
        <v>188</v>
      </c>
      <c r="B488" s="1" t="str">
        <f>+VLOOKUP(A488,Codigos_mercados_mayoristas[],2,0)</f>
        <v>Bíobío</v>
      </c>
      <c r="C488" s="1">
        <f>+VLOOKUP(A488,Codigos_mercados_mayoristas[],3,0)</f>
        <v>8</v>
      </c>
      <c r="D488" s="4">
        <v>44131</v>
      </c>
      <c r="E488" s="4" t="s">
        <v>196</v>
      </c>
      <c r="F488" s="1" t="s">
        <v>99</v>
      </c>
      <c r="G488" s="1" t="s">
        <v>100</v>
      </c>
      <c r="H488" s="1" t="s">
        <v>19</v>
      </c>
      <c r="I488" s="2">
        <v>800</v>
      </c>
      <c r="J488" s="2">
        <v>800</v>
      </c>
      <c r="K488" s="2">
        <v>900</v>
      </c>
      <c r="L488" s="2">
        <v>850</v>
      </c>
      <c r="M488" s="1" t="s">
        <v>14</v>
      </c>
      <c r="N488" s="1" t="s">
        <v>118</v>
      </c>
      <c r="O488">
        <f>+VLOOKUP(Precio_diario_hortalizas[[#This Row],[Unidad de comercialización]],Codigos_kg[],2,0)</f>
        <v>1</v>
      </c>
      <c r="P488">
        <f>+Precio_diario_hortalizas[[#This Row],[Precio promedio ponderado]]/Precio_diario_hortalizas[[#This Row],[Kg o Unidades]]</f>
        <v>850</v>
      </c>
    </row>
    <row r="489" spans="1:16" hidden="1" x14ac:dyDescent="0.35">
      <c r="A489" s="1" t="s">
        <v>188</v>
      </c>
      <c r="B489" s="1" t="str">
        <f>+VLOOKUP(A489,Codigos_mercados_mayoristas[],2,0)</f>
        <v>Bíobío</v>
      </c>
      <c r="C489" s="1">
        <f>+VLOOKUP(A489,Codigos_mercados_mayoristas[],3,0)</f>
        <v>8</v>
      </c>
      <c r="D489" s="4">
        <v>44131</v>
      </c>
      <c r="E489" s="4" t="s">
        <v>196</v>
      </c>
      <c r="F489" s="1" t="s">
        <v>99</v>
      </c>
      <c r="G489" s="1" t="s">
        <v>100</v>
      </c>
      <c r="H489" s="1" t="s">
        <v>13</v>
      </c>
      <c r="I489" s="2">
        <v>400</v>
      </c>
      <c r="J489" s="2">
        <v>700</v>
      </c>
      <c r="K489" s="2">
        <v>700</v>
      </c>
      <c r="L489" s="2">
        <v>700</v>
      </c>
      <c r="M489" s="1" t="s">
        <v>14</v>
      </c>
      <c r="N489" s="1" t="s">
        <v>118</v>
      </c>
      <c r="O489">
        <f>+VLOOKUP(Precio_diario_hortalizas[[#This Row],[Unidad de comercialización]],Codigos_kg[],2,0)</f>
        <v>1</v>
      </c>
      <c r="P489">
        <f>+Precio_diario_hortalizas[[#This Row],[Precio promedio ponderado]]/Precio_diario_hortalizas[[#This Row],[Kg o Unidades]]</f>
        <v>700</v>
      </c>
    </row>
    <row r="490" spans="1:16" hidden="1" x14ac:dyDescent="0.35">
      <c r="A490" s="1" t="s">
        <v>188</v>
      </c>
      <c r="B490" s="1" t="str">
        <f>+VLOOKUP(A490,Codigos_mercados_mayoristas[],2,0)</f>
        <v>Bíobío</v>
      </c>
      <c r="C490" s="1">
        <f>+VLOOKUP(A490,Codigos_mercados_mayoristas[],3,0)</f>
        <v>8</v>
      </c>
      <c r="D490" s="4">
        <v>44131</v>
      </c>
      <c r="E490" s="4" t="s">
        <v>196</v>
      </c>
      <c r="F490" s="1" t="s">
        <v>35</v>
      </c>
      <c r="G490" s="1" t="s">
        <v>36</v>
      </c>
      <c r="H490" s="1" t="s">
        <v>19</v>
      </c>
      <c r="I490" s="2">
        <v>600</v>
      </c>
      <c r="J490" s="2">
        <v>18000</v>
      </c>
      <c r="K490" s="2">
        <v>19000</v>
      </c>
      <c r="L490" s="2">
        <v>18500</v>
      </c>
      <c r="M490" s="1" t="s">
        <v>59</v>
      </c>
      <c r="N490" s="1" t="s">
        <v>15</v>
      </c>
      <c r="O490">
        <f>+VLOOKUP(Precio_diario_hortalizas[[#This Row],[Unidad de comercialización]],Codigos_kg[],2,0)</f>
        <v>18</v>
      </c>
      <c r="P490">
        <f>+Precio_diario_hortalizas[[#This Row],[Precio promedio ponderado]]/Precio_diario_hortalizas[[#This Row],[Kg o Unidades]]</f>
        <v>1027.7777777777778</v>
      </c>
    </row>
    <row r="491" spans="1:16" hidden="1" x14ac:dyDescent="0.35">
      <c r="A491" s="1" t="s">
        <v>188</v>
      </c>
      <c r="B491" s="1" t="str">
        <f>+VLOOKUP(A491,Codigos_mercados_mayoristas[],2,0)</f>
        <v>Bíobío</v>
      </c>
      <c r="C491" s="1">
        <f>+VLOOKUP(A491,Codigos_mercados_mayoristas[],3,0)</f>
        <v>8</v>
      </c>
      <c r="D491" s="4">
        <v>44131</v>
      </c>
      <c r="E491" s="4" t="s">
        <v>196</v>
      </c>
      <c r="F491" s="1" t="s">
        <v>35</v>
      </c>
      <c r="G491" s="1" t="s">
        <v>36</v>
      </c>
      <c r="H491" s="1" t="s">
        <v>13</v>
      </c>
      <c r="I491" s="2">
        <v>300</v>
      </c>
      <c r="J491" s="2">
        <v>17000</v>
      </c>
      <c r="K491" s="2">
        <v>17000</v>
      </c>
      <c r="L491" s="2">
        <v>17000</v>
      </c>
      <c r="M491" s="1" t="s">
        <v>59</v>
      </c>
      <c r="N491" s="1" t="s">
        <v>15</v>
      </c>
      <c r="O491">
        <f>+VLOOKUP(Precio_diario_hortalizas[[#This Row],[Unidad de comercialización]],Codigos_kg[],2,0)</f>
        <v>18</v>
      </c>
      <c r="P491">
        <f>+Precio_diario_hortalizas[[#This Row],[Precio promedio ponderado]]/Precio_diario_hortalizas[[#This Row],[Kg o Unidades]]</f>
        <v>944.44444444444446</v>
      </c>
    </row>
    <row r="492" spans="1:16" hidden="1" x14ac:dyDescent="0.35">
      <c r="A492" s="1" t="s">
        <v>188</v>
      </c>
      <c r="B492" s="1" t="str">
        <f>+VLOOKUP(A492,Codigos_mercados_mayoristas[],2,0)</f>
        <v>Bíobío</v>
      </c>
      <c r="C492" s="1">
        <f>+VLOOKUP(A492,Codigos_mercados_mayoristas[],3,0)</f>
        <v>8</v>
      </c>
      <c r="D492" s="4">
        <v>44131</v>
      </c>
      <c r="E492" s="4" t="s">
        <v>196</v>
      </c>
      <c r="F492" s="1" t="s">
        <v>35</v>
      </c>
      <c r="G492" s="1" t="s">
        <v>36</v>
      </c>
      <c r="H492" s="1" t="s">
        <v>16</v>
      </c>
      <c r="I492" s="2">
        <v>200</v>
      </c>
      <c r="J492" s="2">
        <v>15000</v>
      </c>
      <c r="K492" s="2">
        <v>15000</v>
      </c>
      <c r="L492" s="2">
        <v>15000</v>
      </c>
      <c r="M492" s="1" t="s">
        <v>59</v>
      </c>
      <c r="N492" s="1" t="s">
        <v>15</v>
      </c>
      <c r="O492">
        <f>+VLOOKUP(Precio_diario_hortalizas[[#This Row],[Unidad de comercialización]],Codigos_kg[],2,0)</f>
        <v>18</v>
      </c>
      <c r="P492">
        <f>+Precio_diario_hortalizas[[#This Row],[Precio promedio ponderado]]/Precio_diario_hortalizas[[#This Row],[Kg o Unidades]]</f>
        <v>833.33333333333337</v>
      </c>
    </row>
    <row r="493" spans="1:16" hidden="1" x14ac:dyDescent="0.35">
      <c r="A493" s="1" t="s">
        <v>188</v>
      </c>
      <c r="B493" s="1" t="str">
        <f>+VLOOKUP(A493,Codigos_mercados_mayoristas[],2,0)</f>
        <v>Bíobío</v>
      </c>
      <c r="C493" s="1">
        <f>+VLOOKUP(A493,Codigos_mercados_mayoristas[],3,0)</f>
        <v>8</v>
      </c>
      <c r="D493" s="4">
        <v>44131</v>
      </c>
      <c r="E493" s="4" t="s">
        <v>196</v>
      </c>
      <c r="F493" s="1" t="s">
        <v>38</v>
      </c>
      <c r="G493" s="1" t="s">
        <v>12</v>
      </c>
      <c r="H493" s="1" t="s">
        <v>19</v>
      </c>
      <c r="I493" s="2">
        <v>500</v>
      </c>
      <c r="J493" s="2">
        <v>4500</v>
      </c>
      <c r="K493" s="2">
        <v>5000</v>
      </c>
      <c r="L493" s="2">
        <v>4800</v>
      </c>
      <c r="M493" s="1" t="s">
        <v>101</v>
      </c>
      <c r="N493" s="1" t="s">
        <v>140</v>
      </c>
      <c r="O493">
        <f>+VLOOKUP(Precio_diario_hortalizas[[#This Row],[Unidad de comercialización]],Codigos_kg[],2,0)</f>
        <v>20</v>
      </c>
      <c r="P493">
        <f>+Precio_diario_hortalizas[[#This Row],[Precio promedio ponderado]]/Precio_diario_hortalizas[[#This Row],[Kg o Unidades]]</f>
        <v>240</v>
      </c>
    </row>
    <row r="494" spans="1:16" hidden="1" x14ac:dyDescent="0.35">
      <c r="A494" s="1" t="s">
        <v>188</v>
      </c>
      <c r="B494" s="1" t="str">
        <f>+VLOOKUP(A494,Codigos_mercados_mayoristas[],2,0)</f>
        <v>Bíobío</v>
      </c>
      <c r="C494" s="1">
        <f>+VLOOKUP(A494,Codigos_mercados_mayoristas[],3,0)</f>
        <v>8</v>
      </c>
      <c r="D494" s="4">
        <v>44131</v>
      </c>
      <c r="E494" s="4" t="s">
        <v>196</v>
      </c>
      <c r="F494" s="1" t="s">
        <v>38</v>
      </c>
      <c r="G494" s="1" t="s">
        <v>12</v>
      </c>
      <c r="H494" s="1" t="s">
        <v>13</v>
      </c>
      <c r="I494" s="2">
        <v>300</v>
      </c>
      <c r="J494" s="2">
        <v>4000</v>
      </c>
      <c r="K494" s="2">
        <v>4000</v>
      </c>
      <c r="L494" s="2">
        <v>4000</v>
      </c>
      <c r="M494" s="1" t="s">
        <v>101</v>
      </c>
      <c r="N494" s="1" t="s">
        <v>140</v>
      </c>
      <c r="O494">
        <f>+VLOOKUP(Precio_diario_hortalizas[[#This Row],[Unidad de comercialización]],Codigos_kg[],2,0)</f>
        <v>20</v>
      </c>
      <c r="P494">
        <f>+Precio_diario_hortalizas[[#This Row],[Precio promedio ponderado]]/Precio_diario_hortalizas[[#This Row],[Kg o Unidades]]</f>
        <v>200</v>
      </c>
    </row>
    <row r="495" spans="1:16" hidden="1" x14ac:dyDescent="0.35">
      <c r="A495" s="1" t="s">
        <v>188</v>
      </c>
      <c r="B495" s="1" t="str">
        <f>+VLOOKUP(A495,Codigos_mercados_mayoristas[],2,0)</f>
        <v>Bíobío</v>
      </c>
      <c r="C495" s="1">
        <f>+VLOOKUP(A495,Codigos_mercados_mayoristas[],3,0)</f>
        <v>8</v>
      </c>
      <c r="D495" s="4">
        <v>44131</v>
      </c>
      <c r="E495" s="4" t="s">
        <v>196</v>
      </c>
      <c r="F495" s="1" t="s">
        <v>102</v>
      </c>
      <c r="G495" s="1" t="s">
        <v>104</v>
      </c>
      <c r="H495" s="1" t="s">
        <v>76</v>
      </c>
      <c r="I495" s="2">
        <v>600</v>
      </c>
      <c r="J495" s="2">
        <v>1000</v>
      </c>
      <c r="K495" s="2">
        <v>1100</v>
      </c>
      <c r="L495" s="2">
        <v>1050</v>
      </c>
      <c r="M495" s="1" t="s">
        <v>33</v>
      </c>
      <c r="N495" s="1" t="s">
        <v>123</v>
      </c>
      <c r="O495">
        <f>+VLOOKUP(Precio_diario_hortalizas[[#This Row],[Unidad de comercialización]],Codigos_kg[],2,0)</f>
        <v>1</v>
      </c>
      <c r="P495">
        <f>+Precio_diario_hortalizas[[#This Row],[Precio promedio ponderado]]/Precio_diario_hortalizas[[#This Row],[Kg o Unidades]]</f>
        <v>1050</v>
      </c>
    </row>
    <row r="496" spans="1:16" hidden="1" x14ac:dyDescent="0.35">
      <c r="A496" s="1" t="s">
        <v>188</v>
      </c>
      <c r="B496" s="1" t="str">
        <f>+VLOOKUP(A496,Codigos_mercados_mayoristas[],2,0)</f>
        <v>Bíobío</v>
      </c>
      <c r="C496" s="1">
        <f>+VLOOKUP(A496,Codigos_mercados_mayoristas[],3,0)</f>
        <v>8</v>
      </c>
      <c r="D496" s="4">
        <v>44131</v>
      </c>
      <c r="E496" s="4" t="s">
        <v>196</v>
      </c>
      <c r="F496" s="1" t="s">
        <v>102</v>
      </c>
      <c r="G496" s="1" t="s">
        <v>104</v>
      </c>
      <c r="H496" s="1" t="s">
        <v>148</v>
      </c>
      <c r="I496" s="2">
        <v>300</v>
      </c>
      <c r="J496" s="2">
        <v>900</v>
      </c>
      <c r="K496" s="2">
        <v>900</v>
      </c>
      <c r="L496" s="2">
        <v>900</v>
      </c>
      <c r="M496" s="1" t="s">
        <v>33</v>
      </c>
      <c r="N496" s="1" t="s">
        <v>123</v>
      </c>
      <c r="O496">
        <f>+VLOOKUP(Precio_diario_hortalizas[[#This Row],[Unidad de comercialización]],Codigos_kg[],2,0)</f>
        <v>1</v>
      </c>
      <c r="P496">
        <f>+Precio_diario_hortalizas[[#This Row],[Precio promedio ponderado]]/Precio_diario_hortalizas[[#This Row],[Kg o Unidades]]</f>
        <v>900</v>
      </c>
    </row>
    <row r="497" spans="1:16" hidden="1" x14ac:dyDescent="0.35">
      <c r="A497" s="1" t="s">
        <v>188</v>
      </c>
      <c r="B497" s="1" t="str">
        <f>+VLOOKUP(A497,Codigos_mercados_mayoristas[],2,0)</f>
        <v>Bíobío</v>
      </c>
      <c r="C497" s="1">
        <f>+VLOOKUP(A497,Codigos_mercados_mayoristas[],3,0)</f>
        <v>8</v>
      </c>
      <c r="D497" s="4">
        <v>44131</v>
      </c>
      <c r="E497" s="4" t="s">
        <v>196</v>
      </c>
      <c r="F497" s="1" t="s">
        <v>106</v>
      </c>
      <c r="G497" s="1" t="s">
        <v>12</v>
      </c>
      <c r="H497" s="1" t="s">
        <v>19</v>
      </c>
      <c r="I497" s="2">
        <v>200</v>
      </c>
      <c r="J497" s="2">
        <v>11000</v>
      </c>
      <c r="K497" s="2">
        <v>12000</v>
      </c>
      <c r="L497" s="2">
        <v>11500</v>
      </c>
      <c r="M497" s="1" t="s">
        <v>54</v>
      </c>
      <c r="N497" s="1" t="s">
        <v>123</v>
      </c>
      <c r="O497">
        <f>+VLOOKUP(Precio_diario_hortalizas[[#This Row],[Unidad de comercialización]],Codigos_kg[],2,0)</f>
        <v>60</v>
      </c>
      <c r="P497">
        <f>+Precio_diario_hortalizas[[#This Row],[Precio promedio ponderado]]/Precio_diario_hortalizas[[#This Row],[Kg o Unidades]]</f>
        <v>191.66666666666666</v>
      </c>
    </row>
    <row r="498" spans="1:16" hidden="1" x14ac:dyDescent="0.35">
      <c r="A498" s="1" t="s">
        <v>142</v>
      </c>
      <c r="B498" s="1" t="str">
        <f>+VLOOKUP(A498,Codigos_mercados_mayoristas[],2,0)</f>
        <v>Metropolitana</v>
      </c>
      <c r="C498" s="1">
        <f>+VLOOKUP(A498,Codigos_mercados_mayoristas[],3,0)</f>
        <v>13</v>
      </c>
      <c r="D498" s="4">
        <v>44151</v>
      </c>
      <c r="E498" s="4" t="s">
        <v>196</v>
      </c>
      <c r="F498" t="s">
        <v>61</v>
      </c>
      <c r="G498" t="s">
        <v>12</v>
      </c>
      <c r="H498" t="s">
        <v>19</v>
      </c>
      <c r="I498">
        <v>60</v>
      </c>
      <c r="J498">
        <v>15000</v>
      </c>
      <c r="K498">
        <v>15000</v>
      </c>
      <c r="L498">
        <v>15000</v>
      </c>
      <c r="M498" t="s">
        <v>81</v>
      </c>
      <c r="N498" t="s">
        <v>118</v>
      </c>
      <c r="O498">
        <f>+VLOOKUP(Precio_diario_hortalizas[[#This Row],[Unidad de comercialización]],Codigos_kg[],2,0)</f>
        <v>3</v>
      </c>
      <c r="P498">
        <f>+Precio_diario_hortalizas[[#This Row],[Precio promedio ponderado]]/Precio_diario_hortalizas[[#This Row],[Kg o Unidades]]</f>
        <v>5000</v>
      </c>
    </row>
    <row r="499" spans="1:16" hidden="1" x14ac:dyDescent="0.35">
      <c r="A499" s="1" t="s">
        <v>142</v>
      </c>
      <c r="B499" s="1" t="str">
        <f>+VLOOKUP(A499,Codigos_mercados_mayoristas[],2,0)</f>
        <v>Metropolitana</v>
      </c>
      <c r="C499" s="1">
        <f>+VLOOKUP(A499,Codigos_mercados_mayoristas[],3,0)</f>
        <v>13</v>
      </c>
      <c r="D499" s="4">
        <v>44151</v>
      </c>
      <c r="E499" s="4" t="s">
        <v>196</v>
      </c>
      <c r="F499" t="s">
        <v>61</v>
      </c>
      <c r="G499" t="s">
        <v>12</v>
      </c>
      <c r="H499" t="s">
        <v>13</v>
      </c>
      <c r="I499">
        <v>30</v>
      </c>
      <c r="J499">
        <v>12000</v>
      </c>
      <c r="K499">
        <v>12000</v>
      </c>
      <c r="L499">
        <v>12000</v>
      </c>
      <c r="M499" t="s">
        <v>81</v>
      </c>
      <c r="N499" t="s">
        <v>118</v>
      </c>
      <c r="O499">
        <f>+VLOOKUP(Precio_diario_hortalizas[[#This Row],[Unidad de comercialización]],Codigos_kg[],2,0)</f>
        <v>3</v>
      </c>
      <c r="P499">
        <f>+Precio_diario_hortalizas[[#This Row],[Precio promedio ponderado]]/Precio_diario_hortalizas[[#This Row],[Kg o Unidades]]</f>
        <v>4000</v>
      </c>
    </row>
    <row r="500" spans="1:16" hidden="1" x14ac:dyDescent="0.35">
      <c r="A500" s="1" t="s">
        <v>142</v>
      </c>
      <c r="B500" s="1" t="str">
        <f>+VLOOKUP(A500,Codigos_mercados_mayoristas[],2,0)</f>
        <v>Metropolitana</v>
      </c>
      <c r="C500" s="1">
        <f>+VLOOKUP(A500,Codigos_mercados_mayoristas[],3,0)</f>
        <v>13</v>
      </c>
      <c r="D500" s="4">
        <v>44151</v>
      </c>
      <c r="E500" s="4" t="s">
        <v>196</v>
      </c>
      <c r="F500" t="s">
        <v>64</v>
      </c>
      <c r="G500" t="s">
        <v>65</v>
      </c>
      <c r="H500" t="s">
        <v>96</v>
      </c>
      <c r="I500">
        <v>45000</v>
      </c>
      <c r="J500">
        <v>1800</v>
      </c>
      <c r="K500">
        <v>1800</v>
      </c>
      <c r="L500">
        <v>1800</v>
      </c>
      <c r="M500" t="s">
        <v>143</v>
      </c>
      <c r="N500" t="s">
        <v>156</v>
      </c>
      <c r="O500">
        <f>+VLOOKUP(Precio_diario_hortalizas[[#This Row],[Unidad de comercialización]],Codigos_kg[],2,0)</f>
        <v>20</v>
      </c>
      <c r="P500">
        <f>+Precio_diario_hortalizas[[#This Row],[Precio promedio ponderado]]/Precio_diario_hortalizas[[#This Row],[Kg o Unidades]]</f>
        <v>90</v>
      </c>
    </row>
    <row r="501" spans="1:16" hidden="1" x14ac:dyDescent="0.35">
      <c r="A501" s="1" t="s">
        <v>142</v>
      </c>
      <c r="B501" s="1" t="str">
        <f>+VLOOKUP(A501,Codigos_mercados_mayoristas[],2,0)</f>
        <v>Metropolitana</v>
      </c>
      <c r="C501" s="1">
        <f>+VLOOKUP(A501,Codigos_mercados_mayoristas[],3,0)</f>
        <v>13</v>
      </c>
      <c r="D501" s="4">
        <v>44151</v>
      </c>
      <c r="E501" s="4" t="s">
        <v>196</v>
      </c>
      <c r="F501" t="s">
        <v>64</v>
      </c>
      <c r="G501" t="s">
        <v>65</v>
      </c>
      <c r="H501" t="s">
        <v>137</v>
      </c>
      <c r="I501">
        <v>36000</v>
      </c>
      <c r="J501">
        <v>1400</v>
      </c>
      <c r="K501">
        <v>1400</v>
      </c>
      <c r="L501">
        <v>1400</v>
      </c>
      <c r="M501" t="s">
        <v>143</v>
      </c>
      <c r="N501" t="s">
        <v>156</v>
      </c>
      <c r="O501">
        <f>+VLOOKUP(Precio_diario_hortalizas[[#This Row],[Unidad de comercialización]],Codigos_kg[],2,0)</f>
        <v>20</v>
      </c>
      <c r="P501">
        <f>+Precio_diario_hortalizas[[#This Row],[Precio promedio ponderado]]/Precio_diario_hortalizas[[#This Row],[Kg o Unidades]]</f>
        <v>70</v>
      </c>
    </row>
    <row r="502" spans="1:16" hidden="1" x14ac:dyDescent="0.35">
      <c r="A502" s="1" t="s">
        <v>142</v>
      </c>
      <c r="B502" s="1" t="str">
        <f>+VLOOKUP(A502,Codigos_mercados_mayoristas[],2,0)</f>
        <v>Metropolitana</v>
      </c>
      <c r="C502" s="1">
        <f>+VLOOKUP(A502,Codigos_mercados_mayoristas[],3,0)</f>
        <v>13</v>
      </c>
      <c r="D502" s="4">
        <v>44151</v>
      </c>
      <c r="E502" s="4" t="s">
        <v>196</v>
      </c>
      <c r="F502" t="s">
        <v>64</v>
      </c>
      <c r="G502" t="s">
        <v>65</v>
      </c>
      <c r="H502" t="s">
        <v>144</v>
      </c>
      <c r="I502">
        <v>23000</v>
      </c>
      <c r="J502">
        <v>800</v>
      </c>
      <c r="K502">
        <v>800</v>
      </c>
      <c r="L502">
        <v>800</v>
      </c>
      <c r="M502" t="s">
        <v>143</v>
      </c>
      <c r="N502" t="s">
        <v>156</v>
      </c>
      <c r="O502">
        <f>+VLOOKUP(Precio_diario_hortalizas[[#This Row],[Unidad de comercialización]],Codigos_kg[],2,0)</f>
        <v>20</v>
      </c>
      <c r="P502">
        <f>+Precio_diario_hortalizas[[#This Row],[Precio promedio ponderado]]/Precio_diario_hortalizas[[#This Row],[Kg o Unidades]]</f>
        <v>40</v>
      </c>
    </row>
    <row r="503" spans="1:16" hidden="1" x14ac:dyDescent="0.35">
      <c r="A503" s="1" t="s">
        <v>142</v>
      </c>
      <c r="B503" s="1" t="str">
        <f>+VLOOKUP(A503,Codigos_mercados_mayoristas[],2,0)</f>
        <v>Metropolitana</v>
      </c>
      <c r="C503" s="1">
        <f>+VLOOKUP(A503,Codigos_mercados_mayoristas[],3,0)</f>
        <v>13</v>
      </c>
      <c r="D503" s="4">
        <v>44151</v>
      </c>
      <c r="E503" s="4" t="s">
        <v>196</v>
      </c>
      <c r="F503" t="s">
        <v>64</v>
      </c>
      <c r="G503" t="s">
        <v>65</v>
      </c>
      <c r="H503" t="s">
        <v>69</v>
      </c>
      <c r="I503">
        <v>1400</v>
      </c>
      <c r="J503">
        <v>12000</v>
      </c>
      <c r="K503">
        <v>11000</v>
      </c>
      <c r="L503">
        <v>11429</v>
      </c>
      <c r="M503" t="s">
        <v>715</v>
      </c>
      <c r="N503" t="s">
        <v>66</v>
      </c>
      <c r="O503">
        <f>+VLOOKUP(Precio_diario_hortalizas[[#This Row],[Unidad de comercialización]],Codigos_kg[],2,0)</f>
        <v>10</v>
      </c>
      <c r="P503">
        <f>+Precio_diario_hortalizas[[#This Row],[Precio promedio ponderado]]/Precio_diario_hortalizas[[#This Row],[Kg o Unidades]]</f>
        <v>1142.9000000000001</v>
      </c>
    </row>
    <row r="504" spans="1:16" hidden="1" x14ac:dyDescent="0.35">
      <c r="A504" s="1" t="s">
        <v>142</v>
      </c>
      <c r="B504" s="1" t="str">
        <f>+VLOOKUP(A504,Codigos_mercados_mayoristas[],2,0)</f>
        <v>Metropolitana</v>
      </c>
      <c r="C504" s="1">
        <f>+VLOOKUP(A504,Codigos_mercados_mayoristas[],3,0)</f>
        <v>13</v>
      </c>
      <c r="D504" s="4">
        <v>44151</v>
      </c>
      <c r="E504" s="4" t="s">
        <v>196</v>
      </c>
      <c r="F504" t="s">
        <v>64</v>
      </c>
      <c r="G504" t="s">
        <v>65</v>
      </c>
      <c r="H504" t="s">
        <v>150</v>
      </c>
      <c r="I504">
        <v>39000</v>
      </c>
      <c r="J504">
        <v>2400</v>
      </c>
      <c r="K504">
        <v>2400</v>
      </c>
      <c r="L504">
        <v>2400</v>
      </c>
      <c r="M504" t="s">
        <v>143</v>
      </c>
      <c r="N504" t="s">
        <v>156</v>
      </c>
      <c r="O504">
        <f>+VLOOKUP(Precio_diario_hortalizas[[#This Row],[Unidad de comercialización]],Codigos_kg[],2,0)</f>
        <v>20</v>
      </c>
      <c r="P504">
        <f>+Precio_diario_hortalizas[[#This Row],[Precio promedio ponderado]]/Precio_diario_hortalizas[[#This Row],[Kg o Unidades]]</f>
        <v>120</v>
      </c>
    </row>
    <row r="505" spans="1:16" hidden="1" x14ac:dyDescent="0.35">
      <c r="A505" s="1" t="s">
        <v>142</v>
      </c>
      <c r="B505" s="1" t="str">
        <f>+VLOOKUP(A505,Codigos_mercados_mayoristas[],2,0)</f>
        <v>Metropolitana</v>
      </c>
      <c r="C505" s="1">
        <f>+VLOOKUP(A505,Codigos_mercados_mayoristas[],3,0)</f>
        <v>13</v>
      </c>
      <c r="D505" s="4">
        <v>44151</v>
      </c>
      <c r="E505" s="4" t="s">
        <v>196</v>
      </c>
      <c r="F505" t="s">
        <v>64</v>
      </c>
      <c r="G505" t="s">
        <v>65</v>
      </c>
      <c r="H505" t="s">
        <v>19</v>
      </c>
      <c r="I505">
        <v>2700</v>
      </c>
      <c r="J505">
        <v>9000</v>
      </c>
      <c r="K505">
        <v>8500</v>
      </c>
      <c r="L505">
        <v>8778</v>
      </c>
      <c r="M505" t="s">
        <v>37</v>
      </c>
      <c r="N505" t="s">
        <v>66</v>
      </c>
      <c r="O505">
        <f>+VLOOKUP(Precio_diario_hortalizas[[#This Row],[Unidad de comercialización]],Codigos_kg[],2,0)</f>
        <v>10</v>
      </c>
      <c r="P505">
        <f>+Precio_diario_hortalizas[[#This Row],[Precio promedio ponderado]]/Precio_diario_hortalizas[[#This Row],[Kg o Unidades]]</f>
        <v>877.8</v>
      </c>
    </row>
    <row r="506" spans="1:16" hidden="1" x14ac:dyDescent="0.35">
      <c r="A506" s="1" t="s">
        <v>142</v>
      </c>
      <c r="B506" s="1" t="str">
        <f>+VLOOKUP(A506,Codigos_mercados_mayoristas[],2,0)</f>
        <v>Metropolitana</v>
      </c>
      <c r="C506" s="1">
        <f>+VLOOKUP(A506,Codigos_mercados_mayoristas[],3,0)</f>
        <v>13</v>
      </c>
      <c r="D506" s="4">
        <v>44151</v>
      </c>
      <c r="E506" s="4" t="s">
        <v>196</v>
      </c>
      <c r="F506" t="s">
        <v>42</v>
      </c>
      <c r="G506" t="s">
        <v>43</v>
      </c>
      <c r="H506" t="s">
        <v>19</v>
      </c>
      <c r="I506">
        <v>80</v>
      </c>
      <c r="J506">
        <v>30000</v>
      </c>
      <c r="K506">
        <v>30000</v>
      </c>
      <c r="L506">
        <v>30000</v>
      </c>
      <c r="M506" t="s">
        <v>44</v>
      </c>
      <c r="N506" t="s">
        <v>45</v>
      </c>
      <c r="O506">
        <f>+VLOOKUP(Precio_diario_hortalizas[[#This Row],[Unidad de comercialización]],Codigos_kg[],2,0)</f>
        <v>25</v>
      </c>
      <c r="P506">
        <f>+Precio_diario_hortalizas[[#This Row],[Precio promedio ponderado]]/Precio_diario_hortalizas[[#This Row],[Kg o Unidades]]</f>
        <v>1200</v>
      </c>
    </row>
    <row r="507" spans="1:16" hidden="1" x14ac:dyDescent="0.35">
      <c r="A507" s="1" t="s">
        <v>142</v>
      </c>
      <c r="B507" s="1" t="str">
        <f>+VLOOKUP(A507,Codigos_mercados_mayoristas[],2,0)</f>
        <v>Metropolitana</v>
      </c>
      <c r="C507" s="1">
        <f>+VLOOKUP(A507,Codigos_mercados_mayoristas[],3,0)</f>
        <v>13</v>
      </c>
      <c r="D507" s="4">
        <v>44151</v>
      </c>
      <c r="E507" s="4" t="s">
        <v>196</v>
      </c>
      <c r="F507" t="s">
        <v>42</v>
      </c>
      <c r="G507" t="s">
        <v>43</v>
      </c>
      <c r="H507" t="s">
        <v>13</v>
      </c>
      <c r="I507">
        <v>30</v>
      </c>
      <c r="J507">
        <v>25000</v>
      </c>
      <c r="K507">
        <v>25000</v>
      </c>
      <c r="L507">
        <v>25000</v>
      </c>
      <c r="M507" t="s">
        <v>44</v>
      </c>
      <c r="N507" t="s">
        <v>45</v>
      </c>
      <c r="O507">
        <f>+VLOOKUP(Precio_diario_hortalizas[[#This Row],[Unidad de comercialización]],Codigos_kg[],2,0)</f>
        <v>25</v>
      </c>
      <c r="P507">
        <f>+Precio_diario_hortalizas[[#This Row],[Precio promedio ponderado]]/Precio_diario_hortalizas[[#This Row],[Kg o Unidades]]</f>
        <v>1000</v>
      </c>
    </row>
    <row r="508" spans="1:16" hidden="1" x14ac:dyDescent="0.35">
      <c r="A508" s="1" t="s">
        <v>142</v>
      </c>
      <c r="B508" s="1" t="str">
        <f>+VLOOKUP(A508,Codigos_mercados_mayoristas[],2,0)</f>
        <v>Metropolitana</v>
      </c>
      <c r="C508" s="1">
        <f>+VLOOKUP(A508,Codigos_mercados_mayoristas[],3,0)</f>
        <v>13</v>
      </c>
      <c r="D508" s="4">
        <v>44151</v>
      </c>
      <c r="E508" s="4" t="s">
        <v>196</v>
      </c>
      <c r="F508" t="s">
        <v>42</v>
      </c>
      <c r="G508" t="s">
        <v>110</v>
      </c>
      <c r="H508" t="s">
        <v>19</v>
      </c>
      <c r="I508">
        <v>40</v>
      </c>
      <c r="J508">
        <v>25000</v>
      </c>
      <c r="K508">
        <v>25000</v>
      </c>
      <c r="L508">
        <v>25000</v>
      </c>
      <c r="M508" t="s">
        <v>111</v>
      </c>
      <c r="N508" t="s">
        <v>15</v>
      </c>
      <c r="O508">
        <f>+VLOOKUP(Precio_diario_hortalizas[[#This Row],[Unidad de comercialización]],Codigos_kg[],2,0)</f>
        <v>12</v>
      </c>
      <c r="P508">
        <f>+Precio_diario_hortalizas[[#This Row],[Precio promedio ponderado]]/Precio_diario_hortalizas[[#This Row],[Kg o Unidades]]</f>
        <v>2083.3333333333335</v>
      </c>
    </row>
    <row r="509" spans="1:16" hidden="1" x14ac:dyDescent="0.35">
      <c r="A509" s="1" t="s">
        <v>142</v>
      </c>
      <c r="B509" s="1" t="str">
        <f>+VLOOKUP(A509,Codigos_mercados_mayoristas[],2,0)</f>
        <v>Metropolitana</v>
      </c>
      <c r="C509" s="1">
        <f>+VLOOKUP(A509,Codigos_mercados_mayoristas[],3,0)</f>
        <v>13</v>
      </c>
      <c r="D509" s="4">
        <v>44151</v>
      </c>
      <c r="E509" s="4" t="s">
        <v>196</v>
      </c>
      <c r="F509" t="s">
        <v>42</v>
      </c>
      <c r="G509" t="s">
        <v>110</v>
      </c>
      <c r="H509" t="s">
        <v>13</v>
      </c>
      <c r="I509">
        <v>20</v>
      </c>
      <c r="J509">
        <v>20000</v>
      </c>
      <c r="K509">
        <v>20000</v>
      </c>
      <c r="L509">
        <v>20000</v>
      </c>
      <c r="M509" t="s">
        <v>111</v>
      </c>
      <c r="N509" t="s">
        <v>15</v>
      </c>
      <c r="O509">
        <f>+VLOOKUP(Precio_diario_hortalizas[[#This Row],[Unidad de comercialización]],Codigos_kg[],2,0)</f>
        <v>12</v>
      </c>
      <c r="P509">
        <f>+Precio_diario_hortalizas[[#This Row],[Precio promedio ponderado]]/Precio_diario_hortalizas[[#This Row],[Kg o Unidades]]</f>
        <v>1666.6666666666667</v>
      </c>
    </row>
    <row r="510" spans="1:16" hidden="1" x14ac:dyDescent="0.35">
      <c r="A510" s="1" t="s">
        <v>142</v>
      </c>
      <c r="B510" s="1" t="str">
        <f>+VLOOKUP(A510,Codigos_mercados_mayoristas[],2,0)</f>
        <v>Metropolitana</v>
      </c>
      <c r="C510" s="1">
        <f>+VLOOKUP(A510,Codigos_mercados_mayoristas[],3,0)</f>
        <v>13</v>
      </c>
      <c r="D510" s="4">
        <v>44151</v>
      </c>
      <c r="E510" s="4" t="s">
        <v>196</v>
      </c>
      <c r="F510" t="s">
        <v>67</v>
      </c>
      <c r="G510" t="s">
        <v>12</v>
      </c>
      <c r="H510" t="s">
        <v>19</v>
      </c>
      <c r="I510">
        <v>70</v>
      </c>
      <c r="J510">
        <v>6000</v>
      </c>
      <c r="K510">
        <v>6000</v>
      </c>
      <c r="L510">
        <v>6000</v>
      </c>
      <c r="M510" t="s">
        <v>68</v>
      </c>
      <c r="N510" t="s">
        <v>118</v>
      </c>
      <c r="O510">
        <f>+VLOOKUP(Precio_diario_hortalizas[[#This Row],[Unidad de comercialización]],Codigos_kg[],2,0)</f>
        <v>6</v>
      </c>
      <c r="P510">
        <f>+Precio_diario_hortalizas[[#This Row],[Precio promedio ponderado]]/Precio_diario_hortalizas[[#This Row],[Kg o Unidades]]</f>
        <v>1000</v>
      </c>
    </row>
    <row r="511" spans="1:16" hidden="1" x14ac:dyDescent="0.35">
      <c r="A511" s="1" t="s">
        <v>142</v>
      </c>
      <c r="B511" s="1" t="str">
        <f>+VLOOKUP(A511,Codigos_mercados_mayoristas[],2,0)</f>
        <v>Metropolitana</v>
      </c>
      <c r="C511" s="1">
        <f>+VLOOKUP(A511,Codigos_mercados_mayoristas[],3,0)</f>
        <v>13</v>
      </c>
      <c r="D511" s="4">
        <v>44151</v>
      </c>
      <c r="E511" s="4" t="s">
        <v>196</v>
      </c>
      <c r="F511" t="s">
        <v>67</v>
      </c>
      <c r="G511" t="s">
        <v>12</v>
      </c>
      <c r="H511" t="s">
        <v>19</v>
      </c>
      <c r="I511">
        <v>40</v>
      </c>
      <c r="J511">
        <v>3000</v>
      </c>
      <c r="K511">
        <v>3000</v>
      </c>
      <c r="L511">
        <v>3000</v>
      </c>
      <c r="M511" t="s">
        <v>112</v>
      </c>
      <c r="N511" t="s">
        <v>15</v>
      </c>
      <c r="O511">
        <f>+VLOOKUP(Precio_diario_hortalizas[[#This Row],[Unidad de comercialización]],Codigos_kg[],2,0)</f>
        <v>1</v>
      </c>
      <c r="P511">
        <f>+Precio_diario_hortalizas[[#This Row],[Precio promedio ponderado]]/Precio_diario_hortalizas[[#This Row],[Kg o Unidades]]</f>
        <v>3000</v>
      </c>
    </row>
    <row r="512" spans="1:16" hidden="1" x14ac:dyDescent="0.35">
      <c r="A512" s="1" t="s">
        <v>142</v>
      </c>
      <c r="B512" s="1" t="str">
        <f>+VLOOKUP(A512,Codigos_mercados_mayoristas[],2,0)</f>
        <v>Metropolitana</v>
      </c>
      <c r="C512" s="1">
        <f>+VLOOKUP(A512,Codigos_mercados_mayoristas[],3,0)</f>
        <v>13</v>
      </c>
      <c r="D512" s="4">
        <v>44151</v>
      </c>
      <c r="E512" s="4" t="s">
        <v>196</v>
      </c>
      <c r="F512" t="s">
        <v>67</v>
      </c>
      <c r="G512" t="s">
        <v>12</v>
      </c>
      <c r="H512" t="s">
        <v>13</v>
      </c>
      <c r="I512">
        <v>120</v>
      </c>
      <c r="J512">
        <v>4000</v>
      </c>
      <c r="K512">
        <v>4000</v>
      </c>
      <c r="L512">
        <v>4000</v>
      </c>
      <c r="M512" t="s">
        <v>68</v>
      </c>
      <c r="N512" t="s">
        <v>118</v>
      </c>
      <c r="O512">
        <f>+VLOOKUP(Precio_diario_hortalizas[[#This Row],[Unidad de comercialización]],Codigos_kg[],2,0)</f>
        <v>6</v>
      </c>
      <c r="P512">
        <f>+Precio_diario_hortalizas[[#This Row],[Precio promedio ponderado]]/Precio_diario_hortalizas[[#This Row],[Kg o Unidades]]</f>
        <v>666.66666666666663</v>
      </c>
    </row>
    <row r="513" spans="1:16" hidden="1" x14ac:dyDescent="0.35">
      <c r="A513" s="1" t="s">
        <v>142</v>
      </c>
      <c r="B513" s="1" t="str">
        <f>+VLOOKUP(A513,Codigos_mercados_mayoristas[],2,0)</f>
        <v>Metropolitana</v>
      </c>
      <c r="C513" s="1">
        <f>+VLOOKUP(A513,Codigos_mercados_mayoristas[],3,0)</f>
        <v>13</v>
      </c>
      <c r="D513" s="4">
        <v>44151</v>
      </c>
      <c r="E513" s="4" t="s">
        <v>196</v>
      </c>
      <c r="F513" t="s">
        <v>71</v>
      </c>
      <c r="G513" t="s">
        <v>43</v>
      </c>
      <c r="H513" t="s">
        <v>19</v>
      </c>
      <c r="I513">
        <v>430</v>
      </c>
      <c r="J513">
        <v>9000</v>
      </c>
      <c r="K513">
        <v>8500</v>
      </c>
      <c r="L513">
        <v>8750</v>
      </c>
      <c r="M513" t="s">
        <v>68</v>
      </c>
      <c r="N513" t="s">
        <v>114</v>
      </c>
      <c r="O513">
        <f>+VLOOKUP(Precio_diario_hortalizas[[#This Row],[Unidad de comercialización]],Codigos_kg[],2,0)</f>
        <v>6</v>
      </c>
      <c r="P513">
        <f>+Precio_diario_hortalizas[[#This Row],[Precio promedio ponderado]]/Precio_diario_hortalizas[[#This Row],[Kg o Unidades]]</f>
        <v>1458.3333333333333</v>
      </c>
    </row>
    <row r="514" spans="1:16" hidden="1" x14ac:dyDescent="0.35">
      <c r="A514" s="1" t="s">
        <v>142</v>
      </c>
      <c r="B514" s="1" t="str">
        <f>+VLOOKUP(A514,Codigos_mercados_mayoristas[],2,0)</f>
        <v>Metropolitana</v>
      </c>
      <c r="C514" s="1">
        <f>+VLOOKUP(A514,Codigos_mercados_mayoristas[],3,0)</f>
        <v>13</v>
      </c>
      <c r="D514" s="4">
        <v>44151</v>
      </c>
      <c r="E514" s="4" t="s">
        <v>196</v>
      </c>
      <c r="F514" t="s">
        <v>71</v>
      </c>
      <c r="G514" t="s">
        <v>43</v>
      </c>
      <c r="H514" t="s">
        <v>13</v>
      </c>
      <c r="I514">
        <v>130</v>
      </c>
      <c r="J514">
        <v>8000</v>
      </c>
      <c r="K514">
        <v>8000</v>
      </c>
      <c r="L514">
        <v>8000</v>
      </c>
      <c r="M514" t="s">
        <v>68</v>
      </c>
      <c r="N514" t="s">
        <v>114</v>
      </c>
      <c r="O514">
        <f>+VLOOKUP(Precio_diario_hortalizas[[#This Row],[Unidad de comercialización]],Codigos_kg[],2,0)</f>
        <v>6</v>
      </c>
      <c r="P514">
        <f>+Precio_diario_hortalizas[[#This Row],[Precio promedio ponderado]]/Precio_diario_hortalizas[[#This Row],[Kg o Unidades]]</f>
        <v>1333.3333333333333</v>
      </c>
    </row>
    <row r="515" spans="1:16" hidden="1" x14ac:dyDescent="0.35">
      <c r="A515" s="1" t="s">
        <v>142</v>
      </c>
      <c r="B515" s="1" t="str">
        <f>+VLOOKUP(A515,Codigos_mercados_mayoristas[],2,0)</f>
        <v>Metropolitana</v>
      </c>
      <c r="C515" s="1">
        <f>+VLOOKUP(A515,Codigos_mercados_mayoristas[],3,0)</f>
        <v>13</v>
      </c>
      <c r="D515" s="4">
        <v>44151</v>
      </c>
      <c r="E515" s="4" t="s">
        <v>196</v>
      </c>
      <c r="F515" t="s">
        <v>146</v>
      </c>
      <c r="G515" t="s">
        <v>12</v>
      </c>
      <c r="H515" t="s">
        <v>19</v>
      </c>
      <c r="I515">
        <v>430</v>
      </c>
      <c r="J515">
        <v>9000</v>
      </c>
      <c r="K515">
        <v>8000</v>
      </c>
      <c r="L515">
        <v>8500</v>
      </c>
      <c r="M515" t="s">
        <v>54</v>
      </c>
      <c r="N515" t="s">
        <v>15</v>
      </c>
      <c r="O515">
        <f>+VLOOKUP(Precio_diario_hortalizas[[#This Row],[Unidad de comercialización]],Codigos_kg[],2,0)</f>
        <v>60</v>
      </c>
      <c r="P515">
        <f>+Precio_diario_hortalizas[[#This Row],[Precio promedio ponderado]]/Precio_diario_hortalizas[[#This Row],[Kg o Unidades]]</f>
        <v>141.66666666666666</v>
      </c>
    </row>
    <row r="516" spans="1:16" hidden="1" x14ac:dyDescent="0.35">
      <c r="A516" s="1" t="s">
        <v>142</v>
      </c>
      <c r="B516" s="1" t="str">
        <f>+VLOOKUP(A516,Codigos_mercados_mayoristas[],2,0)</f>
        <v>Metropolitana</v>
      </c>
      <c r="C516" s="1">
        <f>+VLOOKUP(A516,Codigos_mercados_mayoristas[],3,0)</f>
        <v>13</v>
      </c>
      <c r="D516" s="4">
        <v>44151</v>
      </c>
      <c r="E516" s="4" t="s">
        <v>196</v>
      </c>
      <c r="F516" t="s">
        <v>73</v>
      </c>
      <c r="G516" t="s">
        <v>12</v>
      </c>
      <c r="H516" t="s">
        <v>19</v>
      </c>
      <c r="I516">
        <v>15000</v>
      </c>
      <c r="J516">
        <v>90</v>
      </c>
      <c r="K516">
        <v>90</v>
      </c>
      <c r="L516">
        <v>90</v>
      </c>
      <c r="M516" t="s">
        <v>14</v>
      </c>
      <c r="N516" t="s">
        <v>118</v>
      </c>
      <c r="O516">
        <f>+VLOOKUP(Precio_diario_hortalizas[[#This Row],[Unidad de comercialización]],Codigos_kg[],2,0)</f>
        <v>1</v>
      </c>
      <c r="P516">
        <f>+Precio_diario_hortalizas[[#This Row],[Precio promedio ponderado]]/Precio_diario_hortalizas[[#This Row],[Kg o Unidades]]</f>
        <v>90</v>
      </c>
    </row>
    <row r="517" spans="1:16" hidden="1" x14ac:dyDescent="0.35">
      <c r="A517" s="1" t="s">
        <v>142</v>
      </c>
      <c r="B517" s="1" t="str">
        <f>+VLOOKUP(A517,Codigos_mercados_mayoristas[],2,0)</f>
        <v>Metropolitana</v>
      </c>
      <c r="C517" s="1">
        <f>+VLOOKUP(A517,Codigos_mercados_mayoristas[],3,0)</f>
        <v>13</v>
      </c>
      <c r="D517" s="4">
        <v>44151</v>
      </c>
      <c r="E517" s="4" t="s">
        <v>196</v>
      </c>
      <c r="F517" t="s">
        <v>73</v>
      </c>
      <c r="G517" t="s">
        <v>12</v>
      </c>
      <c r="H517" t="s">
        <v>13</v>
      </c>
      <c r="I517">
        <v>12000</v>
      </c>
      <c r="J517">
        <v>75</v>
      </c>
      <c r="K517">
        <v>75</v>
      </c>
      <c r="L517">
        <v>75</v>
      </c>
      <c r="M517" t="s">
        <v>14</v>
      </c>
      <c r="N517" t="s">
        <v>118</v>
      </c>
      <c r="O517">
        <f>+VLOOKUP(Precio_diario_hortalizas[[#This Row],[Unidad de comercialización]],Codigos_kg[],2,0)</f>
        <v>1</v>
      </c>
      <c r="P517">
        <f>+Precio_diario_hortalizas[[#This Row],[Precio promedio ponderado]]/Precio_diario_hortalizas[[#This Row],[Kg o Unidades]]</f>
        <v>75</v>
      </c>
    </row>
    <row r="518" spans="1:16" hidden="1" x14ac:dyDescent="0.35">
      <c r="A518" s="1" t="s">
        <v>142</v>
      </c>
      <c r="B518" s="1" t="str">
        <f>+VLOOKUP(A518,Codigos_mercados_mayoristas[],2,0)</f>
        <v>Metropolitana</v>
      </c>
      <c r="C518" s="1">
        <f>+VLOOKUP(A518,Codigos_mercados_mayoristas[],3,0)</f>
        <v>13</v>
      </c>
      <c r="D518" s="4">
        <v>44151</v>
      </c>
      <c r="E518" s="4" t="s">
        <v>196</v>
      </c>
      <c r="F518" t="s">
        <v>11</v>
      </c>
      <c r="G518" t="s">
        <v>12</v>
      </c>
      <c r="H518" t="s">
        <v>19</v>
      </c>
      <c r="I518">
        <v>6100</v>
      </c>
      <c r="J518">
        <v>600</v>
      </c>
      <c r="K518">
        <v>500</v>
      </c>
      <c r="L518">
        <v>550</v>
      </c>
      <c r="M518" t="s">
        <v>14</v>
      </c>
      <c r="N518" t="s">
        <v>118</v>
      </c>
      <c r="O518">
        <f>+VLOOKUP(Precio_diario_hortalizas[[#This Row],[Unidad de comercialización]],Codigos_kg[],2,0)</f>
        <v>1</v>
      </c>
      <c r="P518">
        <f>+Precio_diario_hortalizas[[#This Row],[Precio promedio ponderado]]/Precio_diario_hortalizas[[#This Row],[Kg o Unidades]]</f>
        <v>550</v>
      </c>
    </row>
    <row r="519" spans="1:16" hidden="1" x14ac:dyDescent="0.35">
      <c r="A519" s="1" t="s">
        <v>142</v>
      </c>
      <c r="B519" s="1" t="str">
        <f>+VLOOKUP(A519,Codigos_mercados_mayoristas[],2,0)</f>
        <v>Metropolitana</v>
      </c>
      <c r="C519" s="1">
        <f>+VLOOKUP(A519,Codigos_mercados_mayoristas[],3,0)</f>
        <v>13</v>
      </c>
      <c r="D519" s="4">
        <v>44151</v>
      </c>
      <c r="E519" s="4" t="s">
        <v>196</v>
      </c>
      <c r="F519" t="s">
        <v>11</v>
      </c>
      <c r="G519" t="s">
        <v>12</v>
      </c>
      <c r="H519" t="s">
        <v>13</v>
      </c>
      <c r="I519">
        <v>3400</v>
      </c>
      <c r="J519">
        <v>400</v>
      </c>
      <c r="K519">
        <v>400</v>
      </c>
      <c r="L519">
        <v>400</v>
      </c>
      <c r="M519" t="s">
        <v>14</v>
      </c>
      <c r="N519" t="s">
        <v>118</v>
      </c>
      <c r="O519">
        <f>+VLOOKUP(Precio_diario_hortalizas[[#This Row],[Unidad de comercialización]],Codigos_kg[],2,0)</f>
        <v>1</v>
      </c>
      <c r="P519">
        <f>+Precio_diario_hortalizas[[#This Row],[Precio promedio ponderado]]/Precio_diario_hortalizas[[#This Row],[Kg o Unidades]]</f>
        <v>400</v>
      </c>
    </row>
    <row r="520" spans="1:16" hidden="1" x14ac:dyDescent="0.35">
      <c r="A520" s="1" t="s">
        <v>142</v>
      </c>
      <c r="B520" s="1" t="str">
        <f>+VLOOKUP(A520,Codigos_mercados_mayoristas[],2,0)</f>
        <v>Metropolitana</v>
      </c>
      <c r="C520" s="1">
        <f>+VLOOKUP(A520,Codigos_mercados_mayoristas[],3,0)</f>
        <v>13</v>
      </c>
      <c r="D520" s="4">
        <v>44151</v>
      </c>
      <c r="E520" s="4" t="s">
        <v>196</v>
      </c>
      <c r="F520" t="s">
        <v>75</v>
      </c>
      <c r="G520" t="s">
        <v>119</v>
      </c>
      <c r="H520" t="s">
        <v>120</v>
      </c>
      <c r="I520">
        <v>1200</v>
      </c>
      <c r="J520">
        <v>9000</v>
      </c>
      <c r="K520">
        <v>9000</v>
      </c>
      <c r="L520">
        <v>9000</v>
      </c>
      <c r="M520" t="s">
        <v>121</v>
      </c>
      <c r="N520" t="s">
        <v>15</v>
      </c>
      <c r="O520">
        <f>+VLOOKUP(Precio_diario_hortalizas[[#This Row],[Unidad de comercialización]],Codigos_kg[],2,0)</f>
        <v>18</v>
      </c>
      <c r="P520">
        <f>+Precio_diario_hortalizas[[#This Row],[Precio promedio ponderado]]/Precio_diario_hortalizas[[#This Row],[Kg o Unidades]]</f>
        <v>500</v>
      </c>
    </row>
    <row r="521" spans="1:16" hidden="1" x14ac:dyDescent="0.35">
      <c r="A521" s="1" t="s">
        <v>142</v>
      </c>
      <c r="B521" s="1" t="str">
        <f>+VLOOKUP(A521,Codigos_mercados_mayoristas[],2,0)</f>
        <v>Metropolitana</v>
      </c>
      <c r="C521" s="1">
        <f>+VLOOKUP(A521,Codigos_mercados_mayoristas[],3,0)</f>
        <v>13</v>
      </c>
      <c r="D521" s="4">
        <v>44151</v>
      </c>
      <c r="E521" s="4" t="s">
        <v>196</v>
      </c>
      <c r="F521" t="s">
        <v>75</v>
      </c>
      <c r="G521" t="s">
        <v>119</v>
      </c>
      <c r="H521" t="s">
        <v>189</v>
      </c>
      <c r="I521">
        <v>900</v>
      </c>
      <c r="J521">
        <v>8000</v>
      </c>
      <c r="K521">
        <v>8000</v>
      </c>
      <c r="L521">
        <v>8000</v>
      </c>
      <c r="M521" t="s">
        <v>121</v>
      </c>
      <c r="N521" t="s">
        <v>15</v>
      </c>
      <c r="O521">
        <f>+VLOOKUP(Precio_diario_hortalizas[[#This Row],[Unidad de comercialización]],Codigos_kg[],2,0)</f>
        <v>18</v>
      </c>
      <c r="P521">
        <f>+Precio_diario_hortalizas[[#This Row],[Precio promedio ponderado]]/Precio_diario_hortalizas[[#This Row],[Kg o Unidades]]</f>
        <v>444.44444444444446</v>
      </c>
    </row>
    <row r="522" spans="1:16" hidden="1" x14ac:dyDescent="0.35">
      <c r="A522" s="1" t="s">
        <v>142</v>
      </c>
      <c r="B522" s="1" t="str">
        <f>+VLOOKUP(A522,Codigos_mercados_mayoristas[],2,0)</f>
        <v>Metropolitana</v>
      </c>
      <c r="C522" s="1">
        <f>+VLOOKUP(A522,Codigos_mercados_mayoristas[],3,0)</f>
        <v>13</v>
      </c>
      <c r="D522" s="4">
        <v>44151</v>
      </c>
      <c r="E522" s="4" t="s">
        <v>196</v>
      </c>
      <c r="F522" t="s">
        <v>75</v>
      </c>
      <c r="G522" t="s">
        <v>12</v>
      </c>
      <c r="H522" t="s">
        <v>96</v>
      </c>
      <c r="I522">
        <v>2600</v>
      </c>
      <c r="J522">
        <v>7500</v>
      </c>
      <c r="K522">
        <v>7500</v>
      </c>
      <c r="L522">
        <v>7500</v>
      </c>
      <c r="M522" t="s">
        <v>121</v>
      </c>
      <c r="N522" t="s">
        <v>118</v>
      </c>
      <c r="O522">
        <f>+VLOOKUP(Precio_diario_hortalizas[[#This Row],[Unidad de comercialización]],Codigos_kg[],2,0)</f>
        <v>18</v>
      </c>
      <c r="P522">
        <f>+Precio_diario_hortalizas[[#This Row],[Precio promedio ponderado]]/Precio_diario_hortalizas[[#This Row],[Kg o Unidades]]</f>
        <v>416.66666666666669</v>
      </c>
    </row>
    <row r="523" spans="1:16" hidden="1" x14ac:dyDescent="0.35">
      <c r="A523" s="1" t="s">
        <v>142</v>
      </c>
      <c r="B523" s="1" t="str">
        <f>+VLOOKUP(A523,Codigos_mercados_mayoristas[],2,0)</f>
        <v>Metropolitana</v>
      </c>
      <c r="C523" s="1">
        <f>+VLOOKUP(A523,Codigos_mercados_mayoristas[],3,0)</f>
        <v>13</v>
      </c>
      <c r="D523" s="4">
        <v>44151</v>
      </c>
      <c r="E523" s="4" t="s">
        <v>196</v>
      </c>
      <c r="F523" t="s">
        <v>75</v>
      </c>
      <c r="G523" t="s">
        <v>12</v>
      </c>
      <c r="H523" t="s">
        <v>96</v>
      </c>
      <c r="I523">
        <v>1600</v>
      </c>
      <c r="J523">
        <v>7500</v>
      </c>
      <c r="K523">
        <v>7500</v>
      </c>
      <c r="L523">
        <v>7500</v>
      </c>
      <c r="M523" t="s">
        <v>121</v>
      </c>
      <c r="N523" t="s">
        <v>123</v>
      </c>
      <c r="O523">
        <f>+VLOOKUP(Precio_diario_hortalizas[[#This Row],[Unidad de comercialización]],Codigos_kg[],2,0)</f>
        <v>18</v>
      </c>
      <c r="P523">
        <f>+Precio_diario_hortalizas[[#This Row],[Precio promedio ponderado]]/Precio_diario_hortalizas[[#This Row],[Kg o Unidades]]</f>
        <v>416.66666666666669</v>
      </c>
    </row>
    <row r="524" spans="1:16" hidden="1" x14ac:dyDescent="0.35">
      <c r="A524" s="1" t="s">
        <v>142</v>
      </c>
      <c r="B524" s="1" t="str">
        <f>+VLOOKUP(A524,Codigos_mercados_mayoristas[],2,0)</f>
        <v>Metropolitana</v>
      </c>
      <c r="C524" s="1">
        <f>+VLOOKUP(A524,Codigos_mercados_mayoristas[],3,0)</f>
        <v>13</v>
      </c>
      <c r="D524" s="4">
        <v>44151</v>
      </c>
      <c r="E524" s="4" t="s">
        <v>196</v>
      </c>
      <c r="F524" t="s">
        <v>75</v>
      </c>
      <c r="G524" t="s">
        <v>12</v>
      </c>
      <c r="H524" t="s">
        <v>96</v>
      </c>
      <c r="I524">
        <v>78000</v>
      </c>
      <c r="J524">
        <v>2800</v>
      </c>
      <c r="K524">
        <v>2800</v>
      </c>
      <c r="L524">
        <v>2800</v>
      </c>
      <c r="M524" t="s">
        <v>143</v>
      </c>
      <c r="N524" t="s">
        <v>123</v>
      </c>
      <c r="O524">
        <f>+VLOOKUP(Precio_diario_hortalizas[[#This Row],[Unidad de comercialización]],Codigos_kg[],2,0)</f>
        <v>20</v>
      </c>
      <c r="P524">
        <f>+Precio_diario_hortalizas[[#This Row],[Precio promedio ponderado]]/Precio_diario_hortalizas[[#This Row],[Kg o Unidades]]</f>
        <v>140</v>
      </c>
    </row>
    <row r="525" spans="1:16" hidden="1" x14ac:dyDescent="0.35">
      <c r="A525" s="1" t="s">
        <v>142</v>
      </c>
      <c r="B525" s="1" t="str">
        <f>+VLOOKUP(A525,Codigos_mercados_mayoristas[],2,0)</f>
        <v>Metropolitana</v>
      </c>
      <c r="C525" s="1">
        <f>+VLOOKUP(A525,Codigos_mercados_mayoristas[],3,0)</f>
        <v>13</v>
      </c>
      <c r="D525" s="4">
        <v>44151</v>
      </c>
      <c r="E525" s="4" t="s">
        <v>196</v>
      </c>
      <c r="F525" t="s">
        <v>75</v>
      </c>
      <c r="G525" t="s">
        <v>12</v>
      </c>
      <c r="H525" t="s">
        <v>137</v>
      </c>
      <c r="I525">
        <v>1900</v>
      </c>
      <c r="J525">
        <v>7000</v>
      </c>
      <c r="K525">
        <v>7000</v>
      </c>
      <c r="L525">
        <v>7000</v>
      </c>
      <c r="M525" t="s">
        <v>121</v>
      </c>
      <c r="N525" t="s">
        <v>118</v>
      </c>
      <c r="O525">
        <f>+VLOOKUP(Precio_diario_hortalizas[[#This Row],[Unidad de comercialización]],Codigos_kg[],2,0)</f>
        <v>18</v>
      </c>
      <c r="P525">
        <f>+Precio_diario_hortalizas[[#This Row],[Precio promedio ponderado]]/Precio_diario_hortalizas[[#This Row],[Kg o Unidades]]</f>
        <v>388.88888888888891</v>
      </c>
    </row>
    <row r="526" spans="1:16" hidden="1" x14ac:dyDescent="0.35">
      <c r="A526" s="1" t="s">
        <v>142</v>
      </c>
      <c r="B526" s="1" t="str">
        <f>+VLOOKUP(A526,Codigos_mercados_mayoristas[],2,0)</f>
        <v>Metropolitana</v>
      </c>
      <c r="C526" s="1">
        <f>+VLOOKUP(A526,Codigos_mercados_mayoristas[],3,0)</f>
        <v>13</v>
      </c>
      <c r="D526" s="4">
        <v>44151</v>
      </c>
      <c r="E526" s="4" t="s">
        <v>196</v>
      </c>
      <c r="F526" t="s">
        <v>75</v>
      </c>
      <c r="G526" t="s">
        <v>12</v>
      </c>
      <c r="H526" t="s">
        <v>137</v>
      </c>
      <c r="I526">
        <v>1100</v>
      </c>
      <c r="J526">
        <v>7000</v>
      </c>
      <c r="K526">
        <v>7000</v>
      </c>
      <c r="L526">
        <v>7000</v>
      </c>
      <c r="M526" t="s">
        <v>121</v>
      </c>
      <c r="N526" t="s">
        <v>123</v>
      </c>
      <c r="O526">
        <f>+VLOOKUP(Precio_diario_hortalizas[[#This Row],[Unidad de comercialización]],Codigos_kg[],2,0)</f>
        <v>18</v>
      </c>
      <c r="P526">
        <f>+Precio_diario_hortalizas[[#This Row],[Precio promedio ponderado]]/Precio_diario_hortalizas[[#This Row],[Kg o Unidades]]</f>
        <v>388.88888888888891</v>
      </c>
    </row>
    <row r="527" spans="1:16" hidden="1" x14ac:dyDescent="0.35">
      <c r="A527" s="1" t="s">
        <v>142</v>
      </c>
      <c r="B527" s="1" t="str">
        <f>+VLOOKUP(A527,Codigos_mercados_mayoristas[],2,0)</f>
        <v>Metropolitana</v>
      </c>
      <c r="C527" s="1">
        <f>+VLOOKUP(A527,Codigos_mercados_mayoristas[],3,0)</f>
        <v>13</v>
      </c>
      <c r="D527" s="4">
        <v>44151</v>
      </c>
      <c r="E527" s="4" t="s">
        <v>196</v>
      </c>
      <c r="F527" t="s">
        <v>75</v>
      </c>
      <c r="G527" t="s">
        <v>12</v>
      </c>
      <c r="H527" t="s">
        <v>137</v>
      </c>
      <c r="I527">
        <v>67000</v>
      </c>
      <c r="J527">
        <v>2200</v>
      </c>
      <c r="K527">
        <v>2200</v>
      </c>
      <c r="L527">
        <v>2200</v>
      </c>
      <c r="M527" t="s">
        <v>143</v>
      </c>
      <c r="N527" t="s">
        <v>123</v>
      </c>
      <c r="O527">
        <f>+VLOOKUP(Precio_diario_hortalizas[[#This Row],[Unidad de comercialización]],Codigos_kg[],2,0)</f>
        <v>20</v>
      </c>
      <c r="P527">
        <f>+Precio_diario_hortalizas[[#This Row],[Precio promedio ponderado]]/Precio_diario_hortalizas[[#This Row],[Kg o Unidades]]</f>
        <v>110</v>
      </c>
    </row>
    <row r="528" spans="1:16" hidden="1" x14ac:dyDescent="0.35">
      <c r="A528" s="1" t="s">
        <v>142</v>
      </c>
      <c r="B528" s="1" t="str">
        <f>+VLOOKUP(A528,Codigos_mercados_mayoristas[],2,0)</f>
        <v>Metropolitana</v>
      </c>
      <c r="C528" s="1">
        <f>+VLOOKUP(A528,Codigos_mercados_mayoristas[],3,0)</f>
        <v>13</v>
      </c>
      <c r="D528" s="4">
        <v>44151</v>
      </c>
      <c r="E528" s="4" t="s">
        <v>196</v>
      </c>
      <c r="F528" t="s">
        <v>75</v>
      </c>
      <c r="G528" t="s">
        <v>12</v>
      </c>
      <c r="H528" t="s">
        <v>144</v>
      </c>
      <c r="I528">
        <v>1300</v>
      </c>
      <c r="J528">
        <v>6000</v>
      </c>
      <c r="K528">
        <v>6000</v>
      </c>
      <c r="L528">
        <v>6000</v>
      </c>
      <c r="M528" t="s">
        <v>121</v>
      </c>
      <c r="N528" t="s">
        <v>118</v>
      </c>
      <c r="O528">
        <f>+VLOOKUP(Precio_diario_hortalizas[[#This Row],[Unidad de comercialización]],Codigos_kg[],2,0)</f>
        <v>18</v>
      </c>
      <c r="P528">
        <f>+Precio_diario_hortalizas[[#This Row],[Precio promedio ponderado]]/Precio_diario_hortalizas[[#This Row],[Kg o Unidades]]</f>
        <v>333.33333333333331</v>
      </c>
    </row>
    <row r="529" spans="1:16" hidden="1" x14ac:dyDescent="0.35">
      <c r="A529" s="1" t="s">
        <v>142</v>
      </c>
      <c r="B529" s="1" t="str">
        <f>+VLOOKUP(A529,Codigos_mercados_mayoristas[],2,0)</f>
        <v>Metropolitana</v>
      </c>
      <c r="C529" s="1">
        <f>+VLOOKUP(A529,Codigos_mercados_mayoristas[],3,0)</f>
        <v>13</v>
      </c>
      <c r="D529" s="4">
        <v>44151</v>
      </c>
      <c r="E529" s="4" t="s">
        <v>196</v>
      </c>
      <c r="F529" t="s">
        <v>75</v>
      </c>
      <c r="G529" t="s">
        <v>12</v>
      </c>
      <c r="H529" t="s">
        <v>144</v>
      </c>
      <c r="I529">
        <v>700</v>
      </c>
      <c r="J529">
        <v>6000</v>
      </c>
      <c r="K529">
        <v>6000</v>
      </c>
      <c r="L529">
        <v>6000</v>
      </c>
      <c r="M529" t="s">
        <v>121</v>
      </c>
      <c r="N529" t="s">
        <v>123</v>
      </c>
      <c r="O529">
        <f>+VLOOKUP(Precio_diario_hortalizas[[#This Row],[Unidad de comercialización]],Codigos_kg[],2,0)</f>
        <v>18</v>
      </c>
      <c r="P529">
        <f>+Precio_diario_hortalizas[[#This Row],[Precio promedio ponderado]]/Precio_diario_hortalizas[[#This Row],[Kg o Unidades]]</f>
        <v>333.33333333333331</v>
      </c>
    </row>
    <row r="530" spans="1:16" hidden="1" x14ac:dyDescent="0.35">
      <c r="A530" s="1" t="s">
        <v>142</v>
      </c>
      <c r="B530" s="1" t="str">
        <f>+VLOOKUP(A530,Codigos_mercados_mayoristas[],2,0)</f>
        <v>Metropolitana</v>
      </c>
      <c r="C530" s="1">
        <f>+VLOOKUP(A530,Codigos_mercados_mayoristas[],3,0)</f>
        <v>13</v>
      </c>
      <c r="D530" s="4">
        <v>44151</v>
      </c>
      <c r="E530" s="4" t="s">
        <v>196</v>
      </c>
      <c r="F530" t="s">
        <v>75</v>
      </c>
      <c r="G530" t="s">
        <v>12</v>
      </c>
      <c r="H530" t="s">
        <v>144</v>
      </c>
      <c r="I530">
        <v>41000</v>
      </c>
      <c r="J530">
        <v>1500</v>
      </c>
      <c r="K530">
        <v>1500</v>
      </c>
      <c r="L530">
        <v>1500</v>
      </c>
      <c r="M530" t="s">
        <v>143</v>
      </c>
      <c r="N530" t="s">
        <v>123</v>
      </c>
      <c r="O530">
        <f>+VLOOKUP(Precio_diario_hortalizas[[#This Row],[Unidad de comercialización]],Codigos_kg[],2,0)</f>
        <v>20</v>
      </c>
      <c r="P530">
        <f>+Precio_diario_hortalizas[[#This Row],[Precio promedio ponderado]]/Precio_diario_hortalizas[[#This Row],[Kg o Unidades]]</f>
        <v>75</v>
      </c>
    </row>
    <row r="531" spans="1:16" hidden="1" x14ac:dyDescent="0.35">
      <c r="A531" s="1" t="s">
        <v>142</v>
      </c>
      <c r="B531" s="1" t="str">
        <f>+VLOOKUP(A531,Codigos_mercados_mayoristas[],2,0)</f>
        <v>Metropolitana</v>
      </c>
      <c r="C531" s="1">
        <f>+VLOOKUP(A531,Codigos_mercados_mayoristas[],3,0)</f>
        <v>13</v>
      </c>
      <c r="D531" s="4">
        <v>44151</v>
      </c>
      <c r="E531" s="4" t="s">
        <v>196</v>
      </c>
      <c r="F531" t="s">
        <v>75</v>
      </c>
      <c r="G531" t="s">
        <v>12</v>
      </c>
      <c r="H531" t="s">
        <v>19</v>
      </c>
      <c r="I531">
        <v>1000</v>
      </c>
      <c r="J531">
        <v>7500</v>
      </c>
      <c r="K531">
        <v>7500</v>
      </c>
      <c r="L531">
        <v>7500</v>
      </c>
      <c r="M531" t="s">
        <v>121</v>
      </c>
      <c r="N531" t="s">
        <v>34</v>
      </c>
      <c r="O531">
        <f>+VLOOKUP(Precio_diario_hortalizas[[#This Row],[Unidad de comercialización]],Codigos_kg[],2,0)</f>
        <v>18</v>
      </c>
      <c r="P531">
        <f>+Precio_diario_hortalizas[[#This Row],[Precio promedio ponderado]]/Precio_diario_hortalizas[[#This Row],[Kg o Unidades]]</f>
        <v>416.66666666666669</v>
      </c>
    </row>
    <row r="532" spans="1:16" hidden="1" x14ac:dyDescent="0.35">
      <c r="A532" s="1" t="s">
        <v>142</v>
      </c>
      <c r="B532" s="1" t="str">
        <f>+VLOOKUP(A532,Codigos_mercados_mayoristas[],2,0)</f>
        <v>Metropolitana</v>
      </c>
      <c r="C532" s="1">
        <f>+VLOOKUP(A532,Codigos_mercados_mayoristas[],3,0)</f>
        <v>13</v>
      </c>
      <c r="D532" s="4">
        <v>44151</v>
      </c>
      <c r="E532" s="4" t="s">
        <v>196</v>
      </c>
      <c r="F532" t="s">
        <v>75</v>
      </c>
      <c r="G532" t="s">
        <v>12</v>
      </c>
      <c r="H532" t="s">
        <v>13</v>
      </c>
      <c r="I532">
        <v>650</v>
      </c>
      <c r="J532">
        <v>7000</v>
      </c>
      <c r="K532">
        <v>7000</v>
      </c>
      <c r="L532">
        <v>7000</v>
      </c>
      <c r="M532" t="s">
        <v>121</v>
      </c>
      <c r="N532" t="s">
        <v>34</v>
      </c>
      <c r="O532">
        <f>+VLOOKUP(Precio_diario_hortalizas[[#This Row],[Unidad de comercialización]],Codigos_kg[],2,0)</f>
        <v>18</v>
      </c>
      <c r="P532">
        <f>+Precio_diario_hortalizas[[#This Row],[Precio promedio ponderado]]/Precio_diario_hortalizas[[#This Row],[Kg o Unidades]]</f>
        <v>388.88888888888891</v>
      </c>
    </row>
    <row r="533" spans="1:16" hidden="1" x14ac:dyDescent="0.35">
      <c r="A533" s="1" t="s">
        <v>142</v>
      </c>
      <c r="B533" s="1" t="str">
        <f>+VLOOKUP(A533,Codigos_mercados_mayoristas[],2,0)</f>
        <v>Metropolitana</v>
      </c>
      <c r="C533" s="1">
        <f>+VLOOKUP(A533,Codigos_mercados_mayoristas[],3,0)</f>
        <v>13</v>
      </c>
      <c r="D533" s="4">
        <v>44151</v>
      </c>
      <c r="E533" s="4" t="s">
        <v>196</v>
      </c>
      <c r="F533" t="s">
        <v>78</v>
      </c>
      <c r="G533" t="s">
        <v>12</v>
      </c>
      <c r="H533" t="s">
        <v>69</v>
      </c>
      <c r="I533">
        <v>150</v>
      </c>
      <c r="J533">
        <v>2500</v>
      </c>
      <c r="K533">
        <v>2500</v>
      </c>
      <c r="L533">
        <v>2500</v>
      </c>
      <c r="M533" t="s">
        <v>79</v>
      </c>
      <c r="N533" t="s">
        <v>118</v>
      </c>
      <c r="O533">
        <f>+VLOOKUP(Precio_diario_hortalizas[[#This Row],[Unidad de comercialización]],Codigos_kg[],2,0)</f>
        <v>36</v>
      </c>
      <c r="P533">
        <f>+Precio_diario_hortalizas[[#This Row],[Precio promedio ponderado]]/Precio_diario_hortalizas[[#This Row],[Kg o Unidades]]</f>
        <v>69.444444444444443</v>
      </c>
    </row>
    <row r="534" spans="1:16" hidden="1" x14ac:dyDescent="0.35">
      <c r="A534" s="1" t="s">
        <v>142</v>
      </c>
      <c r="B534" s="1" t="str">
        <f>+VLOOKUP(A534,Codigos_mercados_mayoristas[],2,0)</f>
        <v>Metropolitana</v>
      </c>
      <c r="C534" s="1">
        <f>+VLOOKUP(A534,Codigos_mercados_mayoristas[],3,0)</f>
        <v>13</v>
      </c>
      <c r="D534" s="4">
        <v>44151</v>
      </c>
      <c r="E534" s="4" t="s">
        <v>196</v>
      </c>
      <c r="F534" t="s">
        <v>78</v>
      </c>
      <c r="G534" t="s">
        <v>12</v>
      </c>
      <c r="H534" t="s">
        <v>19</v>
      </c>
      <c r="I534">
        <v>430</v>
      </c>
      <c r="J534">
        <v>2300</v>
      </c>
      <c r="K534">
        <v>2200</v>
      </c>
      <c r="L534">
        <v>2244</v>
      </c>
      <c r="M534" t="s">
        <v>79</v>
      </c>
      <c r="N534" t="s">
        <v>118</v>
      </c>
      <c r="O534">
        <f>+VLOOKUP(Precio_diario_hortalizas[[#This Row],[Unidad de comercialización]],Codigos_kg[],2,0)</f>
        <v>36</v>
      </c>
      <c r="P534">
        <f>+Precio_diario_hortalizas[[#This Row],[Precio promedio ponderado]]/Precio_diario_hortalizas[[#This Row],[Kg o Unidades]]</f>
        <v>62.333333333333336</v>
      </c>
    </row>
    <row r="535" spans="1:16" hidden="1" x14ac:dyDescent="0.35">
      <c r="A535" s="1" t="s">
        <v>142</v>
      </c>
      <c r="B535" s="1" t="str">
        <f>+VLOOKUP(A535,Codigos_mercados_mayoristas[],2,0)</f>
        <v>Metropolitana</v>
      </c>
      <c r="C535" s="1">
        <f>+VLOOKUP(A535,Codigos_mercados_mayoristas[],3,0)</f>
        <v>13</v>
      </c>
      <c r="D535" s="4">
        <v>44151</v>
      </c>
      <c r="E535" s="4" t="s">
        <v>196</v>
      </c>
      <c r="F535" t="s">
        <v>78</v>
      </c>
      <c r="G535" t="s">
        <v>12</v>
      </c>
      <c r="H535" t="s">
        <v>13</v>
      </c>
      <c r="I535">
        <v>340</v>
      </c>
      <c r="J535">
        <v>1900</v>
      </c>
      <c r="K535">
        <v>1800</v>
      </c>
      <c r="L535">
        <v>1847</v>
      </c>
      <c r="M535" t="s">
        <v>79</v>
      </c>
      <c r="N535" t="s">
        <v>118</v>
      </c>
      <c r="O535">
        <f>+VLOOKUP(Precio_diario_hortalizas[[#This Row],[Unidad de comercialización]],Codigos_kg[],2,0)</f>
        <v>36</v>
      </c>
      <c r="P535">
        <f>+Precio_diario_hortalizas[[#This Row],[Precio promedio ponderado]]/Precio_diario_hortalizas[[#This Row],[Kg o Unidades]]</f>
        <v>51.305555555555557</v>
      </c>
    </row>
    <row r="536" spans="1:16" hidden="1" x14ac:dyDescent="0.35">
      <c r="A536" s="1" t="s">
        <v>142</v>
      </c>
      <c r="B536" s="1" t="str">
        <f>+VLOOKUP(A536,Codigos_mercados_mayoristas[],2,0)</f>
        <v>Metropolitana</v>
      </c>
      <c r="C536" s="1">
        <f>+VLOOKUP(A536,Codigos_mercados_mayoristas[],3,0)</f>
        <v>13</v>
      </c>
      <c r="D536" s="4">
        <v>44151</v>
      </c>
      <c r="E536" s="4" t="s">
        <v>196</v>
      </c>
      <c r="F536" t="s">
        <v>17</v>
      </c>
      <c r="G536" t="s">
        <v>18</v>
      </c>
      <c r="H536" t="s">
        <v>19</v>
      </c>
      <c r="I536">
        <v>420</v>
      </c>
      <c r="J536">
        <v>25000</v>
      </c>
      <c r="K536">
        <v>23000</v>
      </c>
      <c r="L536">
        <v>24000</v>
      </c>
      <c r="M536" t="s">
        <v>165</v>
      </c>
      <c r="N536" t="s">
        <v>15</v>
      </c>
      <c r="O536">
        <f>+VLOOKUP(Precio_diario_hortalizas[[#This Row],[Unidad de comercialización]],Codigos_kg[],2,0)</f>
        <v>50</v>
      </c>
      <c r="P536">
        <f>+Precio_diario_hortalizas[[#This Row],[Precio promedio ponderado]]/Precio_diario_hortalizas[[#This Row],[Kg o Unidades]]</f>
        <v>480</v>
      </c>
    </row>
    <row r="537" spans="1:16" hidden="1" x14ac:dyDescent="0.35">
      <c r="A537" s="1" t="s">
        <v>142</v>
      </c>
      <c r="B537" s="1" t="str">
        <f>+VLOOKUP(A537,Codigos_mercados_mayoristas[],2,0)</f>
        <v>Metropolitana</v>
      </c>
      <c r="C537" s="1">
        <f>+VLOOKUP(A537,Codigos_mercados_mayoristas[],3,0)</f>
        <v>13</v>
      </c>
      <c r="D537" s="4">
        <v>44151</v>
      </c>
      <c r="E537" s="4" t="s">
        <v>196</v>
      </c>
      <c r="F537" t="s">
        <v>17</v>
      </c>
      <c r="G537" t="s">
        <v>50</v>
      </c>
      <c r="H537" t="s">
        <v>19</v>
      </c>
      <c r="I537">
        <v>700</v>
      </c>
      <c r="J537">
        <v>20000</v>
      </c>
      <c r="K537">
        <v>18000</v>
      </c>
      <c r="L537">
        <v>19000</v>
      </c>
      <c r="M537" t="s">
        <v>51</v>
      </c>
      <c r="N537" t="s">
        <v>15</v>
      </c>
      <c r="O537">
        <f>+VLOOKUP(Precio_diario_hortalizas[[#This Row],[Unidad de comercialización]],Codigos_kg[],2,0)</f>
        <v>70</v>
      </c>
      <c r="P537">
        <f>+Precio_diario_hortalizas[[#This Row],[Precio promedio ponderado]]/Precio_diario_hortalizas[[#This Row],[Kg o Unidades]]</f>
        <v>271.42857142857144</v>
      </c>
    </row>
    <row r="538" spans="1:16" hidden="1" x14ac:dyDescent="0.35">
      <c r="A538" s="1" t="s">
        <v>142</v>
      </c>
      <c r="B538" s="1" t="str">
        <f>+VLOOKUP(A538,Codigos_mercados_mayoristas[],2,0)</f>
        <v>Metropolitana</v>
      </c>
      <c r="C538" s="1">
        <f>+VLOOKUP(A538,Codigos_mercados_mayoristas[],3,0)</f>
        <v>13</v>
      </c>
      <c r="D538" s="4">
        <v>44151</v>
      </c>
      <c r="E538" s="4" t="s">
        <v>196</v>
      </c>
      <c r="F538" t="s">
        <v>80</v>
      </c>
      <c r="G538" t="s">
        <v>12</v>
      </c>
      <c r="H538" t="s">
        <v>19</v>
      </c>
      <c r="I538">
        <v>270</v>
      </c>
      <c r="J538">
        <v>1000</v>
      </c>
      <c r="K538">
        <v>1000</v>
      </c>
      <c r="L538">
        <v>1000</v>
      </c>
      <c r="M538" t="s">
        <v>81</v>
      </c>
      <c r="N538" t="s">
        <v>118</v>
      </c>
      <c r="O538">
        <f>+VLOOKUP(Precio_diario_hortalizas[[#This Row],[Unidad de comercialización]],Codigos_kg[],2,0)</f>
        <v>3</v>
      </c>
      <c r="P538">
        <f>+Precio_diario_hortalizas[[#This Row],[Precio promedio ponderado]]/Precio_diario_hortalizas[[#This Row],[Kg o Unidades]]</f>
        <v>333.33333333333331</v>
      </c>
    </row>
    <row r="539" spans="1:16" hidden="1" x14ac:dyDescent="0.35">
      <c r="A539" s="1" t="s">
        <v>142</v>
      </c>
      <c r="B539" s="1" t="str">
        <f>+VLOOKUP(A539,Codigos_mercados_mayoristas[],2,0)</f>
        <v>Metropolitana</v>
      </c>
      <c r="C539" s="1">
        <f>+VLOOKUP(A539,Codigos_mercados_mayoristas[],3,0)</f>
        <v>13</v>
      </c>
      <c r="D539" s="4">
        <v>44151</v>
      </c>
      <c r="E539" s="4" t="s">
        <v>196</v>
      </c>
      <c r="F539" t="s">
        <v>80</v>
      </c>
      <c r="G539" t="s">
        <v>12</v>
      </c>
      <c r="H539" t="s">
        <v>13</v>
      </c>
      <c r="I539">
        <v>150</v>
      </c>
      <c r="J539">
        <v>900</v>
      </c>
      <c r="K539">
        <v>900</v>
      </c>
      <c r="L539">
        <v>900</v>
      </c>
      <c r="M539" t="s">
        <v>81</v>
      </c>
      <c r="N539" t="s">
        <v>118</v>
      </c>
      <c r="O539">
        <f>+VLOOKUP(Precio_diario_hortalizas[[#This Row],[Unidad de comercialización]],Codigos_kg[],2,0)</f>
        <v>3</v>
      </c>
      <c r="P539">
        <f>+Precio_diario_hortalizas[[#This Row],[Precio promedio ponderado]]/Precio_diario_hortalizas[[#This Row],[Kg o Unidades]]</f>
        <v>300</v>
      </c>
    </row>
    <row r="540" spans="1:16" hidden="1" x14ac:dyDescent="0.35">
      <c r="A540" s="1" t="s">
        <v>142</v>
      </c>
      <c r="B540" s="1" t="str">
        <f>+VLOOKUP(A540,Codigos_mercados_mayoristas[],2,0)</f>
        <v>Metropolitana</v>
      </c>
      <c r="C540" s="1">
        <f>+VLOOKUP(A540,Codigos_mercados_mayoristas[],3,0)</f>
        <v>13</v>
      </c>
      <c r="D540" s="4">
        <v>44151</v>
      </c>
      <c r="E540" s="4" t="s">
        <v>196</v>
      </c>
      <c r="F540" t="s">
        <v>82</v>
      </c>
      <c r="G540" t="s">
        <v>12</v>
      </c>
      <c r="H540" t="s">
        <v>19</v>
      </c>
      <c r="I540">
        <v>140</v>
      </c>
      <c r="J540">
        <v>6000</v>
      </c>
      <c r="K540">
        <v>6000</v>
      </c>
      <c r="L540">
        <v>6000</v>
      </c>
      <c r="M540" t="s">
        <v>124</v>
      </c>
      <c r="N540" t="s">
        <v>118</v>
      </c>
      <c r="O540">
        <f>+VLOOKUP(Precio_diario_hortalizas[[#This Row],[Unidad de comercialización]],Codigos_kg[],2,0)</f>
        <v>36</v>
      </c>
      <c r="P540">
        <f>+Precio_diario_hortalizas[[#This Row],[Precio promedio ponderado]]/Precio_diario_hortalizas[[#This Row],[Kg o Unidades]]</f>
        <v>166.66666666666666</v>
      </c>
    </row>
    <row r="541" spans="1:16" hidden="1" x14ac:dyDescent="0.35">
      <c r="A541" s="1" t="s">
        <v>142</v>
      </c>
      <c r="B541" s="1" t="str">
        <f>+VLOOKUP(A541,Codigos_mercados_mayoristas[],2,0)</f>
        <v>Metropolitana</v>
      </c>
      <c r="C541" s="1">
        <f>+VLOOKUP(A541,Codigos_mercados_mayoristas[],3,0)</f>
        <v>13</v>
      </c>
      <c r="D541" s="4">
        <v>44151</v>
      </c>
      <c r="E541" s="4" t="s">
        <v>196</v>
      </c>
      <c r="F541" t="s">
        <v>82</v>
      </c>
      <c r="G541" t="s">
        <v>12</v>
      </c>
      <c r="H541" t="s">
        <v>19</v>
      </c>
      <c r="I541">
        <v>220</v>
      </c>
      <c r="J541">
        <v>16000</v>
      </c>
      <c r="K541">
        <v>16000</v>
      </c>
      <c r="L541">
        <v>16000</v>
      </c>
      <c r="M541" t="s">
        <v>81</v>
      </c>
      <c r="N541" t="s">
        <v>118</v>
      </c>
      <c r="O541">
        <f>+VLOOKUP(Precio_diario_hortalizas[[#This Row],[Unidad de comercialización]],Codigos_kg[],2,0)</f>
        <v>3</v>
      </c>
      <c r="P541">
        <f>+Precio_diario_hortalizas[[#This Row],[Precio promedio ponderado]]/Precio_diario_hortalizas[[#This Row],[Kg o Unidades]]</f>
        <v>5333.333333333333</v>
      </c>
    </row>
    <row r="542" spans="1:16" hidden="1" x14ac:dyDescent="0.35">
      <c r="A542" s="1" t="s">
        <v>142</v>
      </c>
      <c r="B542" s="1" t="str">
        <f>+VLOOKUP(A542,Codigos_mercados_mayoristas[],2,0)</f>
        <v>Metropolitana</v>
      </c>
      <c r="C542" s="1">
        <f>+VLOOKUP(A542,Codigos_mercados_mayoristas[],3,0)</f>
        <v>13</v>
      </c>
      <c r="D542" s="4">
        <v>44151</v>
      </c>
      <c r="E542" s="4" t="s">
        <v>196</v>
      </c>
      <c r="F542" t="s">
        <v>82</v>
      </c>
      <c r="G542" t="s">
        <v>12</v>
      </c>
      <c r="H542" t="s">
        <v>13</v>
      </c>
      <c r="I542">
        <v>60</v>
      </c>
      <c r="J542">
        <v>5500</v>
      </c>
      <c r="K542">
        <v>5500</v>
      </c>
      <c r="L542">
        <v>5500</v>
      </c>
      <c r="M542" t="s">
        <v>124</v>
      </c>
      <c r="N542" t="s">
        <v>118</v>
      </c>
      <c r="O542">
        <f>+VLOOKUP(Precio_diario_hortalizas[[#This Row],[Unidad de comercialización]],Codigos_kg[],2,0)</f>
        <v>36</v>
      </c>
      <c r="P542">
        <f>+Precio_diario_hortalizas[[#This Row],[Precio promedio ponderado]]/Precio_diario_hortalizas[[#This Row],[Kg o Unidades]]</f>
        <v>152.77777777777777</v>
      </c>
    </row>
    <row r="543" spans="1:16" hidden="1" x14ac:dyDescent="0.35">
      <c r="A543" s="1" t="s">
        <v>142</v>
      </c>
      <c r="B543" s="1" t="str">
        <f>+VLOOKUP(A543,Codigos_mercados_mayoristas[],2,0)</f>
        <v>Metropolitana</v>
      </c>
      <c r="C543" s="1">
        <f>+VLOOKUP(A543,Codigos_mercados_mayoristas[],3,0)</f>
        <v>13</v>
      </c>
      <c r="D543" s="4">
        <v>44151</v>
      </c>
      <c r="E543" s="4" t="s">
        <v>196</v>
      </c>
      <c r="F543" t="s">
        <v>82</v>
      </c>
      <c r="G543" t="s">
        <v>12</v>
      </c>
      <c r="H543" t="s">
        <v>13</v>
      </c>
      <c r="I543">
        <v>140</v>
      </c>
      <c r="J543">
        <v>15000</v>
      </c>
      <c r="K543">
        <v>15000</v>
      </c>
      <c r="L543">
        <v>15000</v>
      </c>
      <c r="M543" t="s">
        <v>81</v>
      </c>
      <c r="N543" t="s">
        <v>118</v>
      </c>
      <c r="O543">
        <f>+VLOOKUP(Precio_diario_hortalizas[[#This Row],[Unidad de comercialización]],Codigos_kg[],2,0)</f>
        <v>3</v>
      </c>
      <c r="P543">
        <f>+Precio_diario_hortalizas[[#This Row],[Precio promedio ponderado]]/Precio_diario_hortalizas[[#This Row],[Kg o Unidades]]</f>
        <v>5000</v>
      </c>
    </row>
    <row r="544" spans="1:16" hidden="1" x14ac:dyDescent="0.35">
      <c r="A544" s="1" t="s">
        <v>142</v>
      </c>
      <c r="B544" s="1" t="str">
        <f>+VLOOKUP(A544,Codigos_mercados_mayoristas[],2,0)</f>
        <v>Metropolitana</v>
      </c>
      <c r="C544" s="1">
        <f>+VLOOKUP(A544,Codigos_mercados_mayoristas[],3,0)</f>
        <v>13</v>
      </c>
      <c r="D544" s="4">
        <v>44151</v>
      </c>
      <c r="E544" s="4" t="s">
        <v>196</v>
      </c>
      <c r="F544" t="s">
        <v>84</v>
      </c>
      <c r="G544" t="s">
        <v>12</v>
      </c>
      <c r="H544" t="s">
        <v>19</v>
      </c>
      <c r="I544">
        <v>5200</v>
      </c>
      <c r="J544">
        <v>600</v>
      </c>
      <c r="K544">
        <v>500</v>
      </c>
      <c r="L544">
        <v>550</v>
      </c>
      <c r="M544" t="s">
        <v>14</v>
      </c>
      <c r="N544" t="s">
        <v>118</v>
      </c>
      <c r="O544">
        <f>+VLOOKUP(Precio_diario_hortalizas[[#This Row],[Unidad de comercialización]],Codigos_kg[],2,0)</f>
        <v>1</v>
      </c>
      <c r="P544">
        <f>+Precio_diario_hortalizas[[#This Row],[Precio promedio ponderado]]/Precio_diario_hortalizas[[#This Row],[Kg o Unidades]]</f>
        <v>550</v>
      </c>
    </row>
    <row r="545" spans="1:16" hidden="1" x14ac:dyDescent="0.35">
      <c r="A545" s="1" t="s">
        <v>142</v>
      </c>
      <c r="B545" s="1" t="str">
        <f>+VLOOKUP(A545,Codigos_mercados_mayoristas[],2,0)</f>
        <v>Metropolitana</v>
      </c>
      <c r="C545" s="1">
        <f>+VLOOKUP(A545,Codigos_mercados_mayoristas[],3,0)</f>
        <v>13</v>
      </c>
      <c r="D545" s="4">
        <v>44151</v>
      </c>
      <c r="E545" s="4" t="s">
        <v>196</v>
      </c>
      <c r="F545" t="s">
        <v>84</v>
      </c>
      <c r="G545" t="s">
        <v>12</v>
      </c>
      <c r="H545" t="s">
        <v>13</v>
      </c>
      <c r="I545">
        <v>3400</v>
      </c>
      <c r="J545">
        <v>400</v>
      </c>
      <c r="K545">
        <v>400</v>
      </c>
      <c r="L545">
        <v>400</v>
      </c>
      <c r="M545" t="s">
        <v>14</v>
      </c>
      <c r="N545" t="s">
        <v>118</v>
      </c>
      <c r="O545">
        <f>+VLOOKUP(Precio_diario_hortalizas[[#This Row],[Unidad de comercialización]],Codigos_kg[],2,0)</f>
        <v>1</v>
      </c>
      <c r="P545">
        <f>+Precio_diario_hortalizas[[#This Row],[Precio promedio ponderado]]/Precio_diario_hortalizas[[#This Row],[Kg o Unidades]]</f>
        <v>400</v>
      </c>
    </row>
    <row r="546" spans="1:16" hidden="1" x14ac:dyDescent="0.35">
      <c r="A546" s="1" t="s">
        <v>142</v>
      </c>
      <c r="B546" s="1" t="str">
        <f>+VLOOKUP(A546,Codigos_mercados_mayoristas[],2,0)</f>
        <v>Metropolitana</v>
      </c>
      <c r="C546" s="1">
        <f>+VLOOKUP(A546,Codigos_mercados_mayoristas[],3,0)</f>
        <v>13</v>
      </c>
      <c r="D546" s="4">
        <v>44151</v>
      </c>
      <c r="E546" s="4" t="s">
        <v>196</v>
      </c>
      <c r="F546" t="s">
        <v>21</v>
      </c>
      <c r="G546" t="s">
        <v>12</v>
      </c>
      <c r="H546" t="s">
        <v>19</v>
      </c>
      <c r="I546">
        <v>140</v>
      </c>
      <c r="J546">
        <v>11000</v>
      </c>
      <c r="K546">
        <v>11000</v>
      </c>
      <c r="L546">
        <v>11000</v>
      </c>
      <c r="M546" t="s">
        <v>151</v>
      </c>
      <c r="N546" t="s">
        <v>118</v>
      </c>
      <c r="O546">
        <f>+VLOOKUP(Precio_diario_hortalizas[[#This Row],[Unidad de comercialización]],Codigos_kg[],2,0)</f>
        <v>10</v>
      </c>
      <c r="P546">
        <f>+Precio_diario_hortalizas[[#This Row],[Precio promedio ponderado]]/Precio_diario_hortalizas[[#This Row],[Kg o Unidades]]</f>
        <v>1100</v>
      </c>
    </row>
    <row r="547" spans="1:16" hidden="1" x14ac:dyDescent="0.35">
      <c r="A547" s="1" t="s">
        <v>142</v>
      </c>
      <c r="B547" s="1" t="str">
        <f>+VLOOKUP(A547,Codigos_mercados_mayoristas[],2,0)</f>
        <v>Metropolitana</v>
      </c>
      <c r="C547" s="1">
        <f>+VLOOKUP(A547,Codigos_mercados_mayoristas[],3,0)</f>
        <v>13</v>
      </c>
      <c r="D547" s="4">
        <v>44151</v>
      </c>
      <c r="E547" s="4" t="s">
        <v>196</v>
      </c>
      <c r="F547" t="s">
        <v>21</v>
      </c>
      <c r="G547" t="s">
        <v>12</v>
      </c>
      <c r="H547" t="s">
        <v>13</v>
      </c>
      <c r="I547">
        <v>100</v>
      </c>
      <c r="J547">
        <v>10000</v>
      </c>
      <c r="K547">
        <v>10000</v>
      </c>
      <c r="L547">
        <v>10000</v>
      </c>
      <c r="M547" t="s">
        <v>151</v>
      </c>
      <c r="N547" t="s">
        <v>118</v>
      </c>
      <c r="O547">
        <f>+VLOOKUP(Precio_diario_hortalizas[[#This Row],[Unidad de comercialización]],Codigos_kg[],2,0)</f>
        <v>10</v>
      </c>
      <c r="P547">
        <f>+Precio_diario_hortalizas[[#This Row],[Precio promedio ponderado]]/Precio_diario_hortalizas[[#This Row],[Kg o Unidades]]</f>
        <v>1000</v>
      </c>
    </row>
    <row r="548" spans="1:16" hidden="1" x14ac:dyDescent="0.35">
      <c r="A548" s="1" t="s">
        <v>142</v>
      </c>
      <c r="B548" s="1" t="str">
        <f>+VLOOKUP(A548,Codigos_mercados_mayoristas[],2,0)</f>
        <v>Metropolitana</v>
      </c>
      <c r="C548" s="1">
        <f>+VLOOKUP(A548,Codigos_mercados_mayoristas[],3,0)</f>
        <v>13</v>
      </c>
      <c r="D548" s="4">
        <v>44151</v>
      </c>
      <c r="E548" s="4" t="s">
        <v>196</v>
      </c>
      <c r="F548" t="s">
        <v>52</v>
      </c>
      <c r="G548" t="s">
        <v>12</v>
      </c>
      <c r="H548" t="s">
        <v>19</v>
      </c>
      <c r="I548">
        <v>340</v>
      </c>
      <c r="J548">
        <v>6000</v>
      </c>
      <c r="K548">
        <v>6000</v>
      </c>
      <c r="L548">
        <v>6000</v>
      </c>
      <c r="M548" t="s">
        <v>39</v>
      </c>
      <c r="N548" t="s">
        <v>123</v>
      </c>
      <c r="O548">
        <f>+VLOOKUP(Precio_diario_hortalizas[[#This Row],[Unidad de comercialización]],Codigos_kg[],2,0)</f>
        <v>25</v>
      </c>
      <c r="P548">
        <f>+Precio_diario_hortalizas[[#This Row],[Precio promedio ponderado]]/Precio_diario_hortalizas[[#This Row],[Kg o Unidades]]</f>
        <v>240</v>
      </c>
    </row>
    <row r="549" spans="1:16" x14ac:dyDescent="0.35">
      <c r="A549" s="1" t="s">
        <v>142</v>
      </c>
      <c r="B549" s="1" t="str">
        <f>+VLOOKUP(A549,Codigos_mercados_mayoristas[],2,0)</f>
        <v>Metropolitana</v>
      </c>
      <c r="C549" s="1">
        <f>+VLOOKUP(A549,Codigos_mercados_mayoristas[],3,0)</f>
        <v>13</v>
      </c>
      <c r="D549" s="4">
        <v>44151</v>
      </c>
      <c r="E549" s="4" t="s">
        <v>196</v>
      </c>
      <c r="F549" t="s">
        <v>183</v>
      </c>
      <c r="G549" t="s">
        <v>12</v>
      </c>
      <c r="H549" t="s">
        <v>19</v>
      </c>
      <c r="I549">
        <v>520</v>
      </c>
      <c r="J549">
        <v>3000</v>
      </c>
      <c r="K549">
        <v>3000</v>
      </c>
      <c r="L549">
        <v>3000</v>
      </c>
      <c r="M549" t="s">
        <v>184</v>
      </c>
      <c r="N549" t="s">
        <v>34</v>
      </c>
      <c r="O549">
        <f>+VLOOKUP(Precio_diario_hortalizas[[#This Row],[Unidad de comercialización]],Codigos_kg[],2,0)</f>
        <v>13</v>
      </c>
      <c r="P549">
        <f>+Precio_diario_hortalizas[[#This Row],[Precio promedio ponderado]]/Precio_diario_hortalizas[[#This Row],[Kg o Unidades]]</f>
        <v>230.76923076923077</v>
      </c>
    </row>
    <row r="550" spans="1:16" hidden="1" x14ac:dyDescent="0.35">
      <c r="A550" s="1" t="s">
        <v>142</v>
      </c>
      <c r="B550" s="1" t="str">
        <f>+VLOOKUP(A550,Codigos_mercados_mayoristas[],2,0)</f>
        <v>Metropolitana</v>
      </c>
      <c r="C550" s="1">
        <f>+VLOOKUP(A550,Codigos_mercados_mayoristas[],3,0)</f>
        <v>13</v>
      </c>
      <c r="D550" s="4">
        <v>44151</v>
      </c>
      <c r="E550" s="4" t="s">
        <v>196</v>
      </c>
      <c r="F550" t="s">
        <v>23</v>
      </c>
      <c r="G550" t="s">
        <v>87</v>
      </c>
      <c r="H550" t="s">
        <v>19</v>
      </c>
      <c r="I550">
        <v>520</v>
      </c>
      <c r="J550">
        <v>3000</v>
      </c>
      <c r="K550">
        <v>2500</v>
      </c>
      <c r="L550">
        <v>2750</v>
      </c>
      <c r="M550" t="s">
        <v>88</v>
      </c>
      <c r="N550" t="s">
        <v>118</v>
      </c>
      <c r="O550">
        <f>+VLOOKUP(Precio_diario_hortalizas[[#This Row],[Unidad de comercialización]],Codigos_kg[],2,0)</f>
        <v>10</v>
      </c>
      <c r="P550">
        <f>+Precio_diario_hortalizas[[#This Row],[Precio promedio ponderado]]/Precio_diario_hortalizas[[#This Row],[Kg o Unidades]]</f>
        <v>275</v>
      </c>
    </row>
    <row r="551" spans="1:16" hidden="1" x14ac:dyDescent="0.35">
      <c r="A551" s="1" t="s">
        <v>142</v>
      </c>
      <c r="B551" s="1" t="str">
        <f>+VLOOKUP(A551,Codigos_mercados_mayoristas[],2,0)</f>
        <v>Metropolitana</v>
      </c>
      <c r="C551" s="1">
        <f>+VLOOKUP(A551,Codigos_mercados_mayoristas[],3,0)</f>
        <v>13</v>
      </c>
      <c r="D551" s="4">
        <v>44151</v>
      </c>
      <c r="E551" s="4" t="s">
        <v>196</v>
      </c>
      <c r="F551" t="s">
        <v>23</v>
      </c>
      <c r="G551" t="s">
        <v>87</v>
      </c>
      <c r="H551" t="s">
        <v>13</v>
      </c>
      <c r="I551">
        <v>340</v>
      </c>
      <c r="J551">
        <v>2000</v>
      </c>
      <c r="K551">
        <v>2000</v>
      </c>
      <c r="L551">
        <v>2000</v>
      </c>
      <c r="M551" t="s">
        <v>25</v>
      </c>
      <c r="N551" t="s">
        <v>118</v>
      </c>
      <c r="O551">
        <f>+VLOOKUP(Precio_diario_hortalizas[[#This Row],[Unidad de comercialización]],Codigos_kg[],2,0)</f>
        <v>12</v>
      </c>
      <c r="P551">
        <f>+Precio_diario_hortalizas[[#This Row],[Precio promedio ponderado]]/Precio_diario_hortalizas[[#This Row],[Kg o Unidades]]</f>
        <v>166.66666666666666</v>
      </c>
    </row>
    <row r="552" spans="1:16" hidden="1" x14ac:dyDescent="0.35">
      <c r="A552" s="1" t="s">
        <v>142</v>
      </c>
      <c r="B552" s="1" t="str">
        <f>+VLOOKUP(A552,Codigos_mercados_mayoristas[],2,0)</f>
        <v>Metropolitana</v>
      </c>
      <c r="C552" s="1">
        <f>+VLOOKUP(A552,Codigos_mercados_mayoristas[],3,0)</f>
        <v>13</v>
      </c>
      <c r="D552" s="4">
        <v>44151</v>
      </c>
      <c r="E552" s="4" t="s">
        <v>196</v>
      </c>
      <c r="F552" t="s">
        <v>23</v>
      </c>
      <c r="G552" t="s">
        <v>24</v>
      </c>
      <c r="H552" t="s">
        <v>19</v>
      </c>
      <c r="I552">
        <v>3040</v>
      </c>
      <c r="J552">
        <v>3000</v>
      </c>
      <c r="K552">
        <v>2500</v>
      </c>
      <c r="L552">
        <v>2750</v>
      </c>
      <c r="M552" t="s">
        <v>89</v>
      </c>
      <c r="N552" t="s">
        <v>114</v>
      </c>
      <c r="O552">
        <f>+VLOOKUP(Precio_diario_hortalizas[[#This Row],[Unidad de comercialización]],Codigos_kg[],2,0)</f>
        <v>15</v>
      </c>
      <c r="P552">
        <f>+Precio_diario_hortalizas[[#This Row],[Precio promedio ponderado]]/Precio_diario_hortalizas[[#This Row],[Kg o Unidades]]</f>
        <v>183.33333333333334</v>
      </c>
    </row>
    <row r="553" spans="1:16" hidden="1" x14ac:dyDescent="0.35">
      <c r="A553" s="1" t="s">
        <v>142</v>
      </c>
      <c r="B553" s="1" t="str">
        <f>+VLOOKUP(A553,Codigos_mercados_mayoristas[],2,0)</f>
        <v>Metropolitana</v>
      </c>
      <c r="C553" s="1">
        <f>+VLOOKUP(A553,Codigos_mercados_mayoristas[],3,0)</f>
        <v>13</v>
      </c>
      <c r="D553" s="4">
        <v>44151</v>
      </c>
      <c r="E553" s="4" t="s">
        <v>196</v>
      </c>
      <c r="F553" t="s">
        <v>23</v>
      </c>
      <c r="G553" t="s">
        <v>24</v>
      </c>
      <c r="H553" t="s">
        <v>13</v>
      </c>
      <c r="I553">
        <v>1600</v>
      </c>
      <c r="J553">
        <v>2000</v>
      </c>
      <c r="K553">
        <v>2000</v>
      </c>
      <c r="L553">
        <v>2000</v>
      </c>
      <c r="M553" t="s">
        <v>26</v>
      </c>
      <c r="N553" t="s">
        <v>114</v>
      </c>
      <c r="O553">
        <f>+VLOOKUP(Precio_diario_hortalizas[[#This Row],[Unidad de comercialización]],Codigos_kg[],2,0)</f>
        <v>18</v>
      </c>
      <c r="P553">
        <f>+Precio_diario_hortalizas[[#This Row],[Precio promedio ponderado]]/Precio_diario_hortalizas[[#This Row],[Kg o Unidades]]</f>
        <v>111.11111111111111</v>
      </c>
    </row>
    <row r="554" spans="1:16" hidden="1" x14ac:dyDescent="0.35">
      <c r="A554" s="1" t="s">
        <v>142</v>
      </c>
      <c r="B554" s="1" t="str">
        <f>+VLOOKUP(A554,Codigos_mercados_mayoristas[],2,0)</f>
        <v>Metropolitana</v>
      </c>
      <c r="C554" s="1">
        <f>+VLOOKUP(A554,Codigos_mercados_mayoristas[],3,0)</f>
        <v>13</v>
      </c>
      <c r="D554" s="4">
        <v>44151</v>
      </c>
      <c r="E554" s="4" t="s">
        <v>196</v>
      </c>
      <c r="F554" t="s">
        <v>23</v>
      </c>
      <c r="G554" t="s">
        <v>90</v>
      </c>
      <c r="H554" t="s">
        <v>19</v>
      </c>
      <c r="I554">
        <v>340</v>
      </c>
      <c r="J554">
        <v>3000</v>
      </c>
      <c r="K554">
        <v>2500</v>
      </c>
      <c r="L554">
        <v>2750</v>
      </c>
      <c r="M554" t="s">
        <v>89</v>
      </c>
      <c r="N554" t="s">
        <v>118</v>
      </c>
      <c r="O554">
        <f>+VLOOKUP(Precio_diario_hortalizas[[#This Row],[Unidad de comercialización]],Codigos_kg[],2,0)</f>
        <v>15</v>
      </c>
      <c r="P554">
        <f>+Precio_diario_hortalizas[[#This Row],[Precio promedio ponderado]]/Precio_diario_hortalizas[[#This Row],[Kg o Unidades]]</f>
        <v>183.33333333333334</v>
      </c>
    </row>
    <row r="555" spans="1:16" hidden="1" x14ac:dyDescent="0.35">
      <c r="A555" s="1" t="s">
        <v>142</v>
      </c>
      <c r="B555" s="1" t="str">
        <f>+VLOOKUP(A555,Codigos_mercados_mayoristas[],2,0)</f>
        <v>Metropolitana</v>
      </c>
      <c r="C555" s="1">
        <f>+VLOOKUP(A555,Codigos_mercados_mayoristas[],3,0)</f>
        <v>13</v>
      </c>
      <c r="D555" s="4">
        <v>44151</v>
      </c>
      <c r="E555" s="4" t="s">
        <v>196</v>
      </c>
      <c r="F555" t="s">
        <v>23</v>
      </c>
      <c r="G555" t="s">
        <v>90</v>
      </c>
      <c r="H555" t="s">
        <v>13</v>
      </c>
      <c r="I555">
        <v>160</v>
      </c>
      <c r="J555">
        <v>2000</v>
      </c>
      <c r="K555">
        <v>2000</v>
      </c>
      <c r="L555">
        <v>2000</v>
      </c>
      <c r="M555" t="s">
        <v>26</v>
      </c>
      <c r="N555" t="s">
        <v>118</v>
      </c>
      <c r="O555">
        <f>+VLOOKUP(Precio_diario_hortalizas[[#This Row],[Unidad de comercialización]],Codigos_kg[],2,0)</f>
        <v>18</v>
      </c>
      <c r="P555">
        <f>+Precio_diario_hortalizas[[#This Row],[Precio promedio ponderado]]/Precio_diario_hortalizas[[#This Row],[Kg o Unidades]]</f>
        <v>111.11111111111111</v>
      </c>
    </row>
    <row r="556" spans="1:16" hidden="1" x14ac:dyDescent="0.35">
      <c r="A556" s="1" t="s">
        <v>142</v>
      </c>
      <c r="B556" s="1" t="str">
        <f>+VLOOKUP(A556,Codigos_mercados_mayoristas[],2,0)</f>
        <v>Metropolitana</v>
      </c>
      <c r="C556" s="1">
        <f>+VLOOKUP(A556,Codigos_mercados_mayoristas[],3,0)</f>
        <v>13</v>
      </c>
      <c r="D556" s="4">
        <v>44151</v>
      </c>
      <c r="E556" s="4" t="s">
        <v>196</v>
      </c>
      <c r="F556" t="s">
        <v>23</v>
      </c>
      <c r="G556" t="s">
        <v>92</v>
      </c>
      <c r="H556" t="s">
        <v>19</v>
      </c>
      <c r="I556">
        <v>290</v>
      </c>
      <c r="J556">
        <v>3000</v>
      </c>
      <c r="K556">
        <v>2500</v>
      </c>
      <c r="L556">
        <v>2750</v>
      </c>
      <c r="M556" t="s">
        <v>93</v>
      </c>
      <c r="N556" t="s">
        <v>118</v>
      </c>
      <c r="O556">
        <f>+VLOOKUP(Precio_diario_hortalizas[[#This Row],[Unidad de comercialización]],Codigos_kg[],2,0)</f>
        <v>20</v>
      </c>
      <c r="P556">
        <f>+Precio_diario_hortalizas[[#This Row],[Precio promedio ponderado]]/Precio_diario_hortalizas[[#This Row],[Kg o Unidades]]</f>
        <v>137.5</v>
      </c>
    </row>
    <row r="557" spans="1:16" hidden="1" x14ac:dyDescent="0.35">
      <c r="A557" s="1" t="s">
        <v>142</v>
      </c>
      <c r="B557" s="1" t="str">
        <f>+VLOOKUP(A557,Codigos_mercados_mayoristas[],2,0)</f>
        <v>Metropolitana</v>
      </c>
      <c r="C557" s="1">
        <f>+VLOOKUP(A557,Codigos_mercados_mayoristas[],3,0)</f>
        <v>13</v>
      </c>
      <c r="D557" s="4">
        <v>44151</v>
      </c>
      <c r="E557" s="4" t="s">
        <v>196</v>
      </c>
      <c r="F557" t="s">
        <v>23</v>
      </c>
      <c r="G557" t="s">
        <v>92</v>
      </c>
      <c r="H557" t="s">
        <v>13</v>
      </c>
      <c r="I557">
        <v>120</v>
      </c>
      <c r="J557">
        <v>2000</v>
      </c>
      <c r="K557">
        <v>2000</v>
      </c>
      <c r="L557">
        <v>2000</v>
      </c>
      <c r="M557" t="s">
        <v>153</v>
      </c>
      <c r="N557" t="s">
        <v>118</v>
      </c>
      <c r="O557">
        <f>+VLOOKUP(Precio_diario_hortalizas[[#This Row],[Unidad de comercialización]],Codigos_kg[],2,0)</f>
        <v>24</v>
      </c>
      <c r="P557">
        <f>+Precio_diario_hortalizas[[#This Row],[Precio promedio ponderado]]/Precio_diario_hortalizas[[#This Row],[Kg o Unidades]]</f>
        <v>83.333333333333329</v>
      </c>
    </row>
    <row r="558" spans="1:16" x14ac:dyDescent="0.35">
      <c r="A558" s="1" t="s">
        <v>142</v>
      </c>
      <c r="B558" s="1" t="str">
        <f>+VLOOKUP(A558,Codigos_mercados_mayoristas[],2,0)</f>
        <v>Metropolitana</v>
      </c>
      <c r="C558" s="1">
        <f>+VLOOKUP(A558,Codigos_mercados_mayoristas[],3,0)</f>
        <v>13</v>
      </c>
      <c r="D558" s="4">
        <v>44151</v>
      </c>
      <c r="E558" s="4" t="s">
        <v>196</v>
      </c>
      <c r="F558" t="s">
        <v>716</v>
      </c>
      <c r="G558" t="s">
        <v>717</v>
      </c>
      <c r="H558" t="s">
        <v>19</v>
      </c>
      <c r="I558">
        <v>630</v>
      </c>
      <c r="J558">
        <v>16000</v>
      </c>
      <c r="K558">
        <v>15000</v>
      </c>
      <c r="L558">
        <v>15556</v>
      </c>
      <c r="M558" t="s">
        <v>203</v>
      </c>
      <c r="N558" t="s">
        <v>680</v>
      </c>
      <c r="O558">
        <f>+VLOOKUP(Precio_diario_hortalizas[[#This Row],[Unidad de comercialización]],Codigos_kg[],2,0)</f>
        <v>16</v>
      </c>
      <c r="P558">
        <f>+Precio_diario_hortalizas[[#This Row],[Precio promedio ponderado]]/Precio_diario_hortalizas[[#This Row],[Kg o Unidades]]</f>
        <v>972.25</v>
      </c>
    </row>
    <row r="559" spans="1:16" x14ac:dyDescent="0.35">
      <c r="A559" s="1" t="s">
        <v>142</v>
      </c>
      <c r="B559" s="1" t="str">
        <f>+VLOOKUP(A559,Codigos_mercados_mayoristas[],2,0)</f>
        <v>Metropolitana</v>
      </c>
      <c r="C559" s="1">
        <f>+VLOOKUP(A559,Codigos_mercados_mayoristas[],3,0)</f>
        <v>13</v>
      </c>
      <c r="D559" s="4">
        <v>44151</v>
      </c>
      <c r="E559" s="4" t="s">
        <v>196</v>
      </c>
      <c r="F559" t="s">
        <v>716</v>
      </c>
      <c r="G559" t="s">
        <v>717</v>
      </c>
      <c r="H559" t="s">
        <v>13</v>
      </c>
      <c r="I559">
        <v>1400</v>
      </c>
      <c r="J559">
        <v>15000</v>
      </c>
      <c r="K559">
        <v>14000</v>
      </c>
      <c r="L559">
        <v>14571</v>
      </c>
      <c r="M559" t="s">
        <v>153</v>
      </c>
      <c r="N559" t="s">
        <v>680</v>
      </c>
      <c r="O559">
        <f>+VLOOKUP(Precio_diario_hortalizas[[#This Row],[Unidad de comercialización]],Codigos_kg[],2,0)</f>
        <v>24</v>
      </c>
      <c r="P559">
        <f>+Precio_diario_hortalizas[[#This Row],[Precio promedio ponderado]]/Precio_diario_hortalizas[[#This Row],[Kg o Unidades]]</f>
        <v>607.125</v>
      </c>
    </row>
    <row r="560" spans="1:16" hidden="1" x14ac:dyDescent="0.35">
      <c r="A560" s="1" t="s">
        <v>142</v>
      </c>
      <c r="B560" s="1" t="str">
        <f>+VLOOKUP(A560,Codigos_mercados_mayoristas[],2,0)</f>
        <v>Metropolitana</v>
      </c>
      <c r="C560" s="1">
        <f>+VLOOKUP(A560,Codigos_mercados_mayoristas[],3,0)</f>
        <v>13</v>
      </c>
      <c r="D560" s="4">
        <v>44151</v>
      </c>
      <c r="E560" s="4" t="s">
        <v>196</v>
      </c>
      <c r="F560" t="s">
        <v>94</v>
      </c>
      <c r="G560" t="s">
        <v>126</v>
      </c>
      <c r="H560" t="s">
        <v>127</v>
      </c>
      <c r="I560">
        <v>1300</v>
      </c>
      <c r="J560">
        <v>9500</v>
      </c>
      <c r="K560">
        <v>9000</v>
      </c>
      <c r="L560">
        <v>9231</v>
      </c>
      <c r="M560" t="s">
        <v>58</v>
      </c>
      <c r="N560" t="s">
        <v>130</v>
      </c>
      <c r="O560">
        <f>+VLOOKUP(Precio_diario_hortalizas[[#This Row],[Unidad de comercialización]],Codigos_kg[],2,0)</f>
        <v>25</v>
      </c>
      <c r="P560">
        <f>+Precio_diario_hortalizas[[#This Row],[Precio promedio ponderado]]/Precio_diario_hortalizas[[#This Row],[Kg o Unidades]]</f>
        <v>369.24</v>
      </c>
    </row>
    <row r="561" spans="1:16" hidden="1" x14ac:dyDescent="0.35">
      <c r="A561" s="1" t="s">
        <v>142</v>
      </c>
      <c r="B561" s="1" t="str">
        <f>+VLOOKUP(A561,Codigos_mercados_mayoristas[],2,0)</f>
        <v>Metropolitana</v>
      </c>
      <c r="C561" s="1">
        <f>+VLOOKUP(A561,Codigos_mercados_mayoristas[],3,0)</f>
        <v>13</v>
      </c>
      <c r="D561" s="4">
        <v>44151</v>
      </c>
      <c r="E561" s="4" t="s">
        <v>196</v>
      </c>
      <c r="F561" t="s">
        <v>94</v>
      </c>
      <c r="G561" t="s">
        <v>126</v>
      </c>
      <c r="H561" t="s">
        <v>96</v>
      </c>
      <c r="I561">
        <v>1300</v>
      </c>
      <c r="J561">
        <v>10000</v>
      </c>
      <c r="K561">
        <v>9500</v>
      </c>
      <c r="L561">
        <v>9731</v>
      </c>
      <c r="M561" t="s">
        <v>39</v>
      </c>
      <c r="N561" t="s">
        <v>156</v>
      </c>
      <c r="O561">
        <f>+VLOOKUP(Precio_diario_hortalizas[[#This Row],[Unidad de comercialización]],Codigos_kg[],2,0)</f>
        <v>25</v>
      </c>
      <c r="P561">
        <f>+Precio_diario_hortalizas[[#This Row],[Precio promedio ponderado]]/Precio_diario_hortalizas[[#This Row],[Kg o Unidades]]</f>
        <v>389.24</v>
      </c>
    </row>
    <row r="562" spans="1:16" hidden="1" x14ac:dyDescent="0.35">
      <c r="A562" s="1" t="s">
        <v>142</v>
      </c>
      <c r="B562" s="1" t="str">
        <f>+VLOOKUP(A562,Codigos_mercados_mayoristas[],2,0)</f>
        <v>Metropolitana</v>
      </c>
      <c r="C562" s="1">
        <f>+VLOOKUP(A562,Codigos_mercados_mayoristas[],3,0)</f>
        <v>13</v>
      </c>
      <c r="D562" s="4">
        <v>44151</v>
      </c>
      <c r="E562" s="4" t="s">
        <v>196</v>
      </c>
      <c r="F562" t="s">
        <v>94</v>
      </c>
      <c r="G562" t="s">
        <v>718</v>
      </c>
      <c r="H562" t="s">
        <v>96</v>
      </c>
      <c r="I562">
        <v>1300</v>
      </c>
      <c r="J562">
        <v>8500</v>
      </c>
      <c r="K562">
        <v>8000</v>
      </c>
      <c r="L562">
        <v>8231</v>
      </c>
      <c r="M562" t="s">
        <v>39</v>
      </c>
      <c r="N562" t="s">
        <v>156</v>
      </c>
      <c r="O562">
        <f>+VLOOKUP(Precio_diario_hortalizas[[#This Row],[Unidad de comercialización]],Codigos_kg[],2,0)</f>
        <v>25</v>
      </c>
      <c r="P562">
        <f>+Precio_diario_hortalizas[[#This Row],[Precio promedio ponderado]]/Precio_diario_hortalizas[[#This Row],[Kg o Unidades]]</f>
        <v>329.24</v>
      </c>
    </row>
    <row r="563" spans="1:16" hidden="1" x14ac:dyDescent="0.35">
      <c r="A563" s="1" t="s">
        <v>142</v>
      </c>
      <c r="B563" s="1" t="str">
        <f>+VLOOKUP(A563,Codigos_mercados_mayoristas[],2,0)</f>
        <v>Metropolitana</v>
      </c>
      <c r="C563" s="1">
        <f>+VLOOKUP(A563,Codigos_mercados_mayoristas[],3,0)</f>
        <v>13</v>
      </c>
      <c r="D563" s="4">
        <v>44151</v>
      </c>
      <c r="E563" s="4" t="s">
        <v>196</v>
      </c>
      <c r="F563" t="s">
        <v>94</v>
      </c>
      <c r="G563" t="s">
        <v>131</v>
      </c>
      <c r="H563" t="s">
        <v>127</v>
      </c>
      <c r="I563">
        <v>1300</v>
      </c>
      <c r="J563">
        <v>9500</v>
      </c>
      <c r="K563">
        <v>9000</v>
      </c>
      <c r="L563">
        <v>9192</v>
      </c>
      <c r="M563" t="s">
        <v>58</v>
      </c>
      <c r="N563" t="s">
        <v>130</v>
      </c>
      <c r="O563">
        <f>+VLOOKUP(Precio_diario_hortalizas[[#This Row],[Unidad de comercialización]],Codigos_kg[],2,0)</f>
        <v>25</v>
      </c>
      <c r="P563">
        <f>+Precio_diario_hortalizas[[#This Row],[Precio promedio ponderado]]/Precio_diario_hortalizas[[#This Row],[Kg o Unidades]]</f>
        <v>367.68</v>
      </c>
    </row>
    <row r="564" spans="1:16" hidden="1" x14ac:dyDescent="0.35">
      <c r="A564" s="1" t="s">
        <v>142</v>
      </c>
      <c r="B564" s="1" t="str">
        <f>+VLOOKUP(A564,Codigos_mercados_mayoristas[],2,0)</f>
        <v>Metropolitana</v>
      </c>
      <c r="C564" s="1">
        <f>+VLOOKUP(A564,Codigos_mercados_mayoristas[],3,0)</f>
        <v>13</v>
      </c>
      <c r="D564" s="4">
        <v>44151</v>
      </c>
      <c r="E564" s="4" t="s">
        <v>196</v>
      </c>
      <c r="F564" t="s">
        <v>94</v>
      </c>
      <c r="G564" t="s">
        <v>95</v>
      </c>
      <c r="H564" t="s">
        <v>96</v>
      </c>
      <c r="I564">
        <v>1300</v>
      </c>
      <c r="J564">
        <v>8500</v>
      </c>
      <c r="K564">
        <v>8000</v>
      </c>
      <c r="L564">
        <v>8192</v>
      </c>
      <c r="M564" t="s">
        <v>39</v>
      </c>
      <c r="N564" t="s">
        <v>155</v>
      </c>
      <c r="O564">
        <f>+VLOOKUP(Precio_diario_hortalizas[[#This Row],[Unidad de comercialización]],Codigos_kg[],2,0)</f>
        <v>25</v>
      </c>
      <c r="P564">
        <f>+Precio_diario_hortalizas[[#This Row],[Precio promedio ponderado]]/Precio_diario_hortalizas[[#This Row],[Kg o Unidades]]</f>
        <v>327.68</v>
      </c>
    </row>
    <row r="565" spans="1:16" hidden="1" x14ac:dyDescent="0.35">
      <c r="A565" s="1" t="s">
        <v>142</v>
      </c>
      <c r="B565" s="1" t="str">
        <f>+VLOOKUP(A565,Codigos_mercados_mayoristas[],2,0)</f>
        <v>Metropolitana</v>
      </c>
      <c r="C565" s="1">
        <f>+VLOOKUP(A565,Codigos_mercados_mayoristas[],3,0)</f>
        <v>13</v>
      </c>
      <c r="D565" s="4">
        <v>44151</v>
      </c>
      <c r="E565" s="4" t="s">
        <v>196</v>
      </c>
      <c r="F565" t="s">
        <v>94</v>
      </c>
      <c r="G565" t="s">
        <v>95</v>
      </c>
      <c r="H565" t="s">
        <v>96</v>
      </c>
      <c r="I565">
        <v>1200</v>
      </c>
      <c r="J565">
        <v>8500</v>
      </c>
      <c r="K565">
        <v>8000</v>
      </c>
      <c r="L565">
        <v>8208</v>
      </c>
      <c r="M565" t="s">
        <v>39</v>
      </c>
      <c r="N565" t="s">
        <v>156</v>
      </c>
      <c r="O565">
        <f>+VLOOKUP(Precio_diario_hortalizas[[#This Row],[Unidad de comercialización]],Codigos_kg[],2,0)</f>
        <v>25</v>
      </c>
      <c r="P565">
        <f>+Precio_diario_hortalizas[[#This Row],[Precio promedio ponderado]]/Precio_diario_hortalizas[[#This Row],[Kg o Unidades]]</f>
        <v>328.32</v>
      </c>
    </row>
    <row r="566" spans="1:16" hidden="1" x14ac:dyDescent="0.35">
      <c r="A566" s="1" t="s">
        <v>142</v>
      </c>
      <c r="B566" s="1" t="str">
        <f>+VLOOKUP(A566,Codigos_mercados_mayoristas[],2,0)</f>
        <v>Metropolitana</v>
      </c>
      <c r="C566" s="1">
        <f>+VLOOKUP(A566,Codigos_mercados_mayoristas[],3,0)</f>
        <v>13</v>
      </c>
      <c r="D566" s="4">
        <v>44151</v>
      </c>
      <c r="E566" s="4" t="s">
        <v>196</v>
      </c>
      <c r="F566" t="s">
        <v>53</v>
      </c>
      <c r="G566" t="s">
        <v>12</v>
      </c>
      <c r="H566" t="s">
        <v>19</v>
      </c>
      <c r="I566">
        <v>1200</v>
      </c>
      <c r="J566">
        <v>6000</v>
      </c>
      <c r="K566">
        <v>5000</v>
      </c>
      <c r="L566">
        <v>5500</v>
      </c>
      <c r="M566" t="s">
        <v>54</v>
      </c>
      <c r="N566" t="s">
        <v>15</v>
      </c>
      <c r="O566">
        <f>+VLOOKUP(Precio_diario_hortalizas[[#This Row],[Unidad de comercialización]],Codigos_kg[],2,0)</f>
        <v>60</v>
      </c>
      <c r="P566">
        <f>+Precio_diario_hortalizas[[#This Row],[Precio promedio ponderado]]/Precio_diario_hortalizas[[#This Row],[Kg o Unidades]]</f>
        <v>91.666666666666671</v>
      </c>
    </row>
    <row r="567" spans="1:16" hidden="1" x14ac:dyDescent="0.35">
      <c r="A567" s="1" t="s">
        <v>142</v>
      </c>
      <c r="B567" s="1" t="str">
        <f>+VLOOKUP(A567,Codigos_mercados_mayoristas[],2,0)</f>
        <v>Metropolitana</v>
      </c>
      <c r="C567" s="1">
        <f>+VLOOKUP(A567,Codigos_mercados_mayoristas[],3,0)</f>
        <v>13</v>
      </c>
      <c r="D567" s="4">
        <v>44151</v>
      </c>
      <c r="E567" s="4" t="s">
        <v>196</v>
      </c>
      <c r="F567" t="s">
        <v>132</v>
      </c>
      <c r="G567" t="s">
        <v>12</v>
      </c>
      <c r="H567" t="s">
        <v>19</v>
      </c>
      <c r="I567">
        <v>120</v>
      </c>
      <c r="J567">
        <v>5000</v>
      </c>
      <c r="K567">
        <v>5000</v>
      </c>
      <c r="L567">
        <v>5000</v>
      </c>
      <c r="M567" t="s">
        <v>124</v>
      </c>
      <c r="N567" t="s">
        <v>118</v>
      </c>
      <c r="O567">
        <f>+VLOOKUP(Precio_diario_hortalizas[[#This Row],[Unidad de comercialización]],Codigos_kg[],2,0)</f>
        <v>36</v>
      </c>
      <c r="P567">
        <f>+Precio_diario_hortalizas[[#This Row],[Precio promedio ponderado]]/Precio_diario_hortalizas[[#This Row],[Kg o Unidades]]</f>
        <v>138.88888888888889</v>
      </c>
    </row>
    <row r="568" spans="1:16" hidden="1" x14ac:dyDescent="0.35">
      <c r="A568" s="1" t="s">
        <v>142</v>
      </c>
      <c r="B568" s="1" t="str">
        <f>+VLOOKUP(A568,Codigos_mercados_mayoristas[],2,0)</f>
        <v>Metropolitana</v>
      </c>
      <c r="C568" s="1">
        <f>+VLOOKUP(A568,Codigos_mercados_mayoristas[],3,0)</f>
        <v>13</v>
      </c>
      <c r="D568" s="4">
        <v>44151</v>
      </c>
      <c r="E568" s="4" t="s">
        <v>196</v>
      </c>
      <c r="F568" t="s">
        <v>132</v>
      </c>
      <c r="G568" t="s">
        <v>12</v>
      </c>
      <c r="H568" t="s">
        <v>19</v>
      </c>
      <c r="I568">
        <v>130</v>
      </c>
      <c r="J568">
        <v>10000</v>
      </c>
      <c r="K568">
        <v>10000</v>
      </c>
      <c r="L568">
        <v>10000</v>
      </c>
      <c r="M568" t="s">
        <v>81</v>
      </c>
      <c r="N568" t="s">
        <v>118</v>
      </c>
      <c r="O568">
        <f>+VLOOKUP(Precio_diario_hortalizas[[#This Row],[Unidad de comercialización]],Codigos_kg[],2,0)</f>
        <v>3</v>
      </c>
      <c r="P568">
        <f>+Precio_diario_hortalizas[[#This Row],[Precio promedio ponderado]]/Precio_diario_hortalizas[[#This Row],[Kg o Unidades]]</f>
        <v>3333.3333333333335</v>
      </c>
    </row>
    <row r="569" spans="1:16" hidden="1" x14ac:dyDescent="0.35">
      <c r="A569" s="1" t="s">
        <v>142</v>
      </c>
      <c r="B569" s="1" t="str">
        <f>+VLOOKUP(A569,Codigos_mercados_mayoristas[],2,0)</f>
        <v>Metropolitana</v>
      </c>
      <c r="C569" s="1">
        <f>+VLOOKUP(A569,Codigos_mercados_mayoristas[],3,0)</f>
        <v>13</v>
      </c>
      <c r="D569" s="4">
        <v>44151</v>
      </c>
      <c r="E569" s="4" t="s">
        <v>196</v>
      </c>
      <c r="F569" t="s">
        <v>132</v>
      </c>
      <c r="G569" t="s">
        <v>12</v>
      </c>
      <c r="H569" t="s">
        <v>13</v>
      </c>
      <c r="I569">
        <v>70</v>
      </c>
      <c r="J569">
        <v>4000</v>
      </c>
      <c r="K569">
        <v>4000</v>
      </c>
      <c r="L569">
        <v>4000</v>
      </c>
      <c r="M569" t="s">
        <v>124</v>
      </c>
      <c r="N569" t="s">
        <v>118</v>
      </c>
      <c r="O569">
        <f>+VLOOKUP(Precio_diario_hortalizas[[#This Row],[Unidad de comercialización]],Codigos_kg[],2,0)</f>
        <v>36</v>
      </c>
      <c r="P569">
        <f>+Precio_diario_hortalizas[[#This Row],[Precio promedio ponderado]]/Precio_diario_hortalizas[[#This Row],[Kg o Unidades]]</f>
        <v>111.11111111111111</v>
      </c>
    </row>
    <row r="570" spans="1:16" hidden="1" x14ac:dyDescent="0.35">
      <c r="A570" s="1" t="s">
        <v>142</v>
      </c>
      <c r="B570" s="1" t="str">
        <f>+VLOOKUP(A570,Codigos_mercados_mayoristas[],2,0)</f>
        <v>Metropolitana</v>
      </c>
      <c r="C570" s="1">
        <f>+VLOOKUP(A570,Codigos_mercados_mayoristas[],3,0)</f>
        <v>13</v>
      </c>
      <c r="D570" s="4">
        <v>44151</v>
      </c>
      <c r="E570" s="4" t="s">
        <v>196</v>
      </c>
      <c r="F570" t="s">
        <v>132</v>
      </c>
      <c r="G570" t="s">
        <v>12</v>
      </c>
      <c r="H570" t="s">
        <v>13</v>
      </c>
      <c r="I570">
        <v>80</v>
      </c>
      <c r="J570">
        <v>8000</v>
      </c>
      <c r="K570">
        <v>8000</v>
      </c>
      <c r="L570">
        <v>8000</v>
      </c>
      <c r="M570" t="s">
        <v>81</v>
      </c>
      <c r="N570" t="s">
        <v>118</v>
      </c>
      <c r="O570">
        <f>+VLOOKUP(Precio_diario_hortalizas[[#This Row],[Unidad de comercialización]],Codigos_kg[],2,0)</f>
        <v>3</v>
      </c>
      <c r="P570">
        <f>+Precio_diario_hortalizas[[#This Row],[Precio promedio ponderado]]/Precio_diario_hortalizas[[#This Row],[Kg o Unidades]]</f>
        <v>2666.6666666666665</v>
      </c>
    </row>
    <row r="571" spans="1:16" hidden="1" x14ac:dyDescent="0.35">
      <c r="A571" s="1" t="s">
        <v>142</v>
      </c>
      <c r="B571" s="1" t="str">
        <f>+VLOOKUP(A571,Codigos_mercados_mayoristas[],2,0)</f>
        <v>Metropolitana</v>
      </c>
      <c r="C571" s="1">
        <f>+VLOOKUP(A571,Codigos_mercados_mayoristas[],3,0)</f>
        <v>13</v>
      </c>
      <c r="D571" s="4">
        <v>44151</v>
      </c>
      <c r="E571" s="4" t="s">
        <v>196</v>
      </c>
      <c r="F571" t="s">
        <v>27</v>
      </c>
      <c r="G571" t="s">
        <v>28</v>
      </c>
      <c r="H571" t="s">
        <v>69</v>
      </c>
      <c r="I571">
        <v>450</v>
      </c>
      <c r="J571">
        <v>45000</v>
      </c>
      <c r="K571">
        <v>45000</v>
      </c>
      <c r="L571">
        <v>45000</v>
      </c>
      <c r="M571" t="s">
        <v>29</v>
      </c>
      <c r="N571" t="s">
        <v>15</v>
      </c>
      <c r="O571">
        <f>+VLOOKUP(Precio_diario_hortalizas[[#This Row],[Unidad de comercialización]],Codigos_kg[],2,0)</f>
        <v>15</v>
      </c>
      <c r="P571">
        <f>+Precio_diario_hortalizas[[#This Row],[Precio promedio ponderado]]/Precio_diario_hortalizas[[#This Row],[Kg o Unidades]]</f>
        <v>3000</v>
      </c>
    </row>
    <row r="572" spans="1:16" hidden="1" x14ac:dyDescent="0.35">
      <c r="A572" s="1" t="s">
        <v>142</v>
      </c>
      <c r="B572" s="1" t="str">
        <f>+VLOOKUP(A572,Codigos_mercados_mayoristas[],2,0)</f>
        <v>Metropolitana</v>
      </c>
      <c r="C572" s="1">
        <f>+VLOOKUP(A572,Codigos_mercados_mayoristas[],3,0)</f>
        <v>13</v>
      </c>
      <c r="D572" s="4">
        <v>44151</v>
      </c>
      <c r="E572" s="4" t="s">
        <v>196</v>
      </c>
      <c r="F572" t="s">
        <v>27</v>
      </c>
      <c r="G572" t="s">
        <v>28</v>
      </c>
      <c r="H572" t="s">
        <v>19</v>
      </c>
      <c r="I572">
        <v>520</v>
      </c>
      <c r="J572">
        <v>44000</v>
      </c>
      <c r="K572">
        <v>43000</v>
      </c>
      <c r="L572">
        <v>43500</v>
      </c>
      <c r="M572" t="s">
        <v>29</v>
      </c>
      <c r="N572" t="s">
        <v>15</v>
      </c>
      <c r="O572">
        <f>+VLOOKUP(Precio_diario_hortalizas[[#This Row],[Unidad de comercialización]],Codigos_kg[],2,0)</f>
        <v>15</v>
      </c>
      <c r="P572">
        <f>+Precio_diario_hortalizas[[#This Row],[Precio promedio ponderado]]/Precio_diario_hortalizas[[#This Row],[Kg o Unidades]]</f>
        <v>2900</v>
      </c>
    </row>
    <row r="573" spans="1:16" hidden="1" x14ac:dyDescent="0.35">
      <c r="A573" s="1" t="s">
        <v>142</v>
      </c>
      <c r="B573" s="1" t="str">
        <f>+VLOOKUP(A573,Codigos_mercados_mayoristas[],2,0)</f>
        <v>Metropolitana</v>
      </c>
      <c r="C573" s="1">
        <f>+VLOOKUP(A573,Codigos_mercados_mayoristas[],3,0)</f>
        <v>13</v>
      </c>
      <c r="D573" s="4">
        <v>44151</v>
      </c>
      <c r="E573" s="4" t="s">
        <v>196</v>
      </c>
      <c r="F573" t="s">
        <v>27</v>
      </c>
      <c r="G573" t="s">
        <v>28</v>
      </c>
      <c r="H573" t="s">
        <v>13</v>
      </c>
      <c r="I573">
        <v>350</v>
      </c>
      <c r="J573">
        <v>41000</v>
      </c>
      <c r="K573">
        <v>41000</v>
      </c>
      <c r="L573">
        <v>41000</v>
      </c>
      <c r="M573" t="s">
        <v>29</v>
      </c>
      <c r="N573" t="s">
        <v>15</v>
      </c>
      <c r="O573">
        <f>+VLOOKUP(Precio_diario_hortalizas[[#This Row],[Unidad de comercialización]],Codigos_kg[],2,0)</f>
        <v>15</v>
      </c>
      <c r="P573">
        <f>+Precio_diario_hortalizas[[#This Row],[Precio promedio ponderado]]/Precio_diario_hortalizas[[#This Row],[Kg o Unidades]]</f>
        <v>2733.3333333333335</v>
      </c>
    </row>
    <row r="574" spans="1:16" hidden="1" x14ac:dyDescent="0.35">
      <c r="A574" s="1" t="s">
        <v>142</v>
      </c>
      <c r="B574" s="1" t="str">
        <f>+VLOOKUP(A574,Codigos_mercados_mayoristas[],2,0)</f>
        <v>Metropolitana</v>
      </c>
      <c r="C574" s="1">
        <f>+VLOOKUP(A574,Codigos_mercados_mayoristas[],3,0)</f>
        <v>13</v>
      </c>
      <c r="D574" s="4">
        <v>44151</v>
      </c>
      <c r="E574" s="4" t="s">
        <v>196</v>
      </c>
      <c r="F574" t="s">
        <v>27</v>
      </c>
      <c r="G574" t="s">
        <v>98</v>
      </c>
      <c r="H574" t="s">
        <v>69</v>
      </c>
      <c r="I574">
        <v>340</v>
      </c>
      <c r="J574">
        <v>30000</v>
      </c>
      <c r="K574">
        <v>30000</v>
      </c>
      <c r="L574">
        <v>30000</v>
      </c>
      <c r="M574" t="s">
        <v>56</v>
      </c>
      <c r="N574" t="s">
        <v>133</v>
      </c>
      <c r="O574">
        <f>+VLOOKUP(Precio_diario_hortalizas[[#This Row],[Unidad de comercialización]],Codigos_kg[],2,0)</f>
        <v>18</v>
      </c>
      <c r="P574">
        <f>+Precio_diario_hortalizas[[#This Row],[Precio promedio ponderado]]/Precio_diario_hortalizas[[#This Row],[Kg o Unidades]]</f>
        <v>1666.6666666666667</v>
      </c>
    </row>
    <row r="575" spans="1:16" hidden="1" x14ac:dyDescent="0.35">
      <c r="A575" s="1" t="s">
        <v>142</v>
      </c>
      <c r="B575" s="1" t="str">
        <f>+VLOOKUP(A575,Codigos_mercados_mayoristas[],2,0)</f>
        <v>Metropolitana</v>
      </c>
      <c r="C575" s="1">
        <f>+VLOOKUP(A575,Codigos_mercados_mayoristas[],3,0)</f>
        <v>13</v>
      </c>
      <c r="D575" s="4">
        <v>44151</v>
      </c>
      <c r="E575" s="4" t="s">
        <v>196</v>
      </c>
      <c r="F575" t="s">
        <v>27</v>
      </c>
      <c r="G575" t="s">
        <v>98</v>
      </c>
      <c r="H575" t="s">
        <v>19</v>
      </c>
      <c r="I575">
        <v>610</v>
      </c>
      <c r="J575">
        <v>23000</v>
      </c>
      <c r="K575">
        <v>23000</v>
      </c>
      <c r="L575">
        <v>23000</v>
      </c>
      <c r="M575" t="s">
        <v>29</v>
      </c>
      <c r="N575" t="s">
        <v>15</v>
      </c>
      <c r="O575">
        <f>+VLOOKUP(Precio_diario_hortalizas[[#This Row],[Unidad de comercialización]],Codigos_kg[],2,0)</f>
        <v>15</v>
      </c>
      <c r="P575">
        <f>+Precio_diario_hortalizas[[#This Row],[Precio promedio ponderado]]/Precio_diario_hortalizas[[#This Row],[Kg o Unidades]]</f>
        <v>1533.3333333333333</v>
      </c>
    </row>
    <row r="576" spans="1:16" hidden="1" x14ac:dyDescent="0.35">
      <c r="A576" s="1" t="s">
        <v>142</v>
      </c>
      <c r="B576" s="1" t="str">
        <f>+VLOOKUP(A576,Codigos_mercados_mayoristas[],2,0)</f>
        <v>Metropolitana</v>
      </c>
      <c r="C576" s="1">
        <f>+VLOOKUP(A576,Codigos_mercados_mayoristas[],3,0)</f>
        <v>13</v>
      </c>
      <c r="D576" s="4">
        <v>44151</v>
      </c>
      <c r="E576" s="4" t="s">
        <v>196</v>
      </c>
      <c r="F576" t="s">
        <v>27</v>
      </c>
      <c r="G576" t="s">
        <v>98</v>
      </c>
      <c r="H576" t="s">
        <v>19</v>
      </c>
      <c r="I576">
        <v>430</v>
      </c>
      <c r="J576">
        <v>29000</v>
      </c>
      <c r="K576">
        <v>28000</v>
      </c>
      <c r="L576">
        <v>28500</v>
      </c>
      <c r="M576" t="s">
        <v>56</v>
      </c>
      <c r="N576" t="s">
        <v>133</v>
      </c>
      <c r="O576">
        <f>+VLOOKUP(Precio_diario_hortalizas[[#This Row],[Unidad de comercialización]],Codigos_kg[],2,0)</f>
        <v>18</v>
      </c>
      <c r="P576">
        <f>+Precio_diario_hortalizas[[#This Row],[Precio promedio ponderado]]/Precio_diario_hortalizas[[#This Row],[Kg o Unidades]]</f>
        <v>1583.3333333333333</v>
      </c>
    </row>
    <row r="577" spans="1:16" hidden="1" x14ac:dyDescent="0.35">
      <c r="A577" s="1" t="s">
        <v>142</v>
      </c>
      <c r="B577" s="1" t="str">
        <f>+VLOOKUP(A577,Codigos_mercados_mayoristas[],2,0)</f>
        <v>Metropolitana</v>
      </c>
      <c r="C577" s="1">
        <f>+VLOOKUP(A577,Codigos_mercados_mayoristas[],3,0)</f>
        <v>13</v>
      </c>
      <c r="D577" s="4">
        <v>44151</v>
      </c>
      <c r="E577" s="4" t="s">
        <v>196</v>
      </c>
      <c r="F577" t="s">
        <v>27</v>
      </c>
      <c r="G577" t="s">
        <v>98</v>
      </c>
      <c r="H577" t="s">
        <v>13</v>
      </c>
      <c r="I577">
        <v>350</v>
      </c>
      <c r="J577">
        <v>22000</v>
      </c>
      <c r="K577">
        <v>21000</v>
      </c>
      <c r="L577">
        <v>21500</v>
      </c>
      <c r="M577" t="s">
        <v>29</v>
      </c>
      <c r="N577" t="s">
        <v>15</v>
      </c>
      <c r="O577">
        <f>+VLOOKUP(Precio_diario_hortalizas[[#This Row],[Unidad de comercialización]],Codigos_kg[],2,0)</f>
        <v>15</v>
      </c>
      <c r="P577">
        <f>+Precio_diario_hortalizas[[#This Row],[Precio promedio ponderado]]/Precio_diario_hortalizas[[#This Row],[Kg o Unidades]]</f>
        <v>1433.3333333333333</v>
      </c>
    </row>
    <row r="578" spans="1:16" hidden="1" x14ac:dyDescent="0.35">
      <c r="A578" s="1" t="s">
        <v>142</v>
      </c>
      <c r="B578" s="1" t="str">
        <f>+VLOOKUP(A578,Codigos_mercados_mayoristas[],2,0)</f>
        <v>Metropolitana</v>
      </c>
      <c r="C578" s="1">
        <f>+VLOOKUP(A578,Codigos_mercados_mayoristas[],3,0)</f>
        <v>13</v>
      </c>
      <c r="D578" s="4">
        <v>44151</v>
      </c>
      <c r="E578" s="4" t="s">
        <v>196</v>
      </c>
      <c r="F578" t="s">
        <v>27</v>
      </c>
      <c r="G578" t="s">
        <v>98</v>
      </c>
      <c r="H578" t="s">
        <v>13</v>
      </c>
      <c r="I578">
        <v>250</v>
      </c>
      <c r="J578">
        <v>27000</v>
      </c>
      <c r="K578">
        <v>27000</v>
      </c>
      <c r="L578">
        <v>27000</v>
      </c>
      <c r="M578" t="s">
        <v>56</v>
      </c>
      <c r="N578" t="s">
        <v>133</v>
      </c>
      <c r="O578">
        <f>+VLOOKUP(Precio_diario_hortalizas[[#This Row],[Unidad de comercialización]],Codigos_kg[],2,0)</f>
        <v>18</v>
      </c>
      <c r="P578">
        <f>+Precio_diario_hortalizas[[#This Row],[Precio promedio ponderado]]/Precio_diario_hortalizas[[#This Row],[Kg o Unidades]]</f>
        <v>1500</v>
      </c>
    </row>
    <row r="579" spans="1:16" hidden="1" x14ac:dyDescent="0.35">
      <c r="A579" s="1" t="s">
        <v>142</v>
      </c>
      <c r="B579" s="1" t="str">
        <f>+VLOOKUP(A579,Codigos_mercados_mayoristas[],2,0)</f>
        <v>Metropolitana</v>
      </c>
      <c r="C579" s="1">
        <f>+VLOOKUP(A579,Codigos_mercados_mayoristas[],3,0)</f>
        <v>13</v>
      </c>
      <c r="D579" s="4">
        <v>44151</v>
      </c>
      <c r="E579" s="4" t="s">
        <v>196</v>
      </c>
      <c r="F579" t="s">
        <v>27</v>
      </c>
      <c r="G579" t="s">
        <v>98</v>
      </c>
      <c r="H579" t="s">
        <v>16</v>
      </c>
      <c r="I579">
        <v>160</v>
      </c>
      <c r="J579">
        <v>20000</v>
      </c>
      <c r="K579">
        <v>20000</v>
      </c>
      <c r="L579">
        <v>20000</v>
      </c>
      <c r="M579" t="s">
        <v>29</v>
      </c>
      <c r="N579" t="s">
        <v>15</v>
      </c>
      <c r="O579">
        <f>+VLOOKUP(Precio_diario_hortalizas[[#This Row],[Unidad de comercialización]],Codigos_kg[],2,0)</f>
        <v>15</v>
      </c>
      <c r="P579">
        <f>+Precio_diario_hortalizas[[#This Row],[Precio promedio ponderado]]/Precio_diario_hortalizas[[#This Row],[Kg o Unidades]]</f>
        <v>1333.3333333333333</v>
      </c>
    </row>
    <row r="580" spans="1:16" x14ac:dyDescent="0.35">
      <c r="A580" s="1" t="s">
        <v>142</v>
      </c>
      <c r="B580" s="1" t="str">
        <f>+VLOOKUP(A580,Codigos_mercados_mayoristas[],2,0)</f>
        <v>Metropolitana</v>
      </c>
      <c r="C580" s="1">
        <f>+VLOOKUP(A580,Codigos_mercados_mayoristas[],3,0)</f>
        <v>13</v>
      </c>
      <c r="D580" s="4">
        <v>44151</v>
      </c>
      <c r="E580" s="4" t="s">
        <v>196</v>
      </c>
      <c r="F580" t="s">
        <v>158</v>
      </c>
      <c r="G580" t="s">
        <v>12</v>
      </c>
      <c r="H580" t="s">
        <v>19</v>
      </c>
      <c r="I580">
        <v>160</v>
      </c>
      <c r="J580">
        <v>42000</v>
      </c>
      <c r="K580">
        <v>42000</v>
      </c>
      <c r="L580">
        <v>42000</v>
      </c>
      <c r="M580" t="s">
        <v>44</v>
      </c>
      <c r="N580" t="s">
        <v>45</v>
      </c>
      <c r="O580">
        <f>+VLOOKUP(Precio_diario_hortalizas[[#This Row],[Unidad de comercialización]],Codigos_kg[],2,0)</f>
        <v>25</v>
      </c>
      <c r="P580">
        <f>+Precio_diario_hortalizas[[#This Row],[Precio promedio ponderado]]/Precio_diario_hortalizas[[#This Row],[Kg o Unidades]]</f>
        <v>1680</v>
      </c>
    </row>
    <row r="581" spans="1:16" hidden="1" x14ac:dyDescent="0.35">
      <c r="A581" s="1" t="s">
        <v>142</v>
      </c>
      <c r="B581" s="1" t="str">
        <f>+VLOOKUP(A581,Codigos_mercados_mayoristas[],2,0)</f>
        <v>Metropolitana</v>
      </c>
      <c r="C581" s="1">
        <f>+VLOOKUP(A581,Codigos_mercados_mayoristas[],3,0)</f>
        <v>13</v>
      </c>
      <c r="D581" s="4">
        <v>44151</v>
      </c>
      <c r="E581" s="4" t="s">
        <v>196</v>
      </c>
      <c r="F581" t="s">
        <v>30</v>
      </c>
      <c r="G581" t="s">
        <v>12</v>
      </c>
      <c r="H581" t="s">
        <v>19</v>
      </c>
      <c r="I581">
        <v>250</v>
      </c>
      <c r="J581">
        <v>40000</v>
      </c>
      <c r="K581">
        <v>40000</v>
      </c>
      <c r="L581">
        <v>40000</v>
      </c>
      <c r="M581" t="s">
        <v>58</v>
      </c>
      <c r="N581" t="s">
        <v>45</v>
      </c>
      <c r="O581">
        <f>+VLOOKUP(Precio_diario_hortalizas[[#This Row],[Unidad de comercialización]],Codigos_kg[],2,0)</f>
        <v>25</v>
      </c>
      <c r="P581">
        <f>+Precio_diario_hortalizas[[#This Row],[Precio promedio ponderado]]/Precio_diario_hortalizas[[#This Row],[Kg o Unidades]]</f>
        <v>1600</v>
      </c>
    </row>
    <row r="582" spans="1:16" hidden="1" x14ac:dyDescent="0.35">
      <c r="A582" s="1" t="s">
        <v>142</v>
      </c>
      <c r="B582" s="1" t="str">
        <f>+VLOOKUP(A582,Codigos_mercados_mayoristas[],2,0)</f>
        <v>Metropolitana</v>
      </c>
      <c r="C582" s="1">
        <f>+VLOOKUP(A582,Codigos_mercados_mayoristas[],3,0)</f>
        <v>13</v>
      </c>
      <c r="D582" s="4">
        <v>44151</v>
      </c>
      <c r="E582" s="4" t="s">
        <v>196</v>
      </c>
      <c r="F582" t="s">
        <v>99</v>
      </c>
      <c r="G582" t="s">
        <v>100</v>
      </c>
      <c r="H582" t="s">
        <v>19</v>
      </c>
      <c r="I582">
        <v>12000</v>
      </c>
      <c r="J582">
        <v>700</v>
      </c>
      <c r="K582">
        <v>600</v>
      </c>
      <c r="L582">
        <v>650</v>
      </c>
      <c r="M582" t="s">
        <v>14</v>
      </c>
      <c r="N582" t="s">
        <v>118</v>
      </c>
      <c r="O582">
        <f>+VLOOKUP(Precio_diario_hortalizas[[#This Row],[Unidad de comercialización]],Codigos_kg[],2,0)</f>
        <v>1</v>
      </c>
      <c r="P582">
        <f>+Precio_diario_hortalizas[[#This Row],[Precio promedio ponderado]]/Precio_diario_hortalizas[[#This Row],[Kg o Unidades]]</f>
        <v>650</v>
      </c>
    </row>
    <row r="583" spans="1:16" hidden="1" x14ac:dyDescent="0.35">
      <c r="A583" s="1" t="s">
        <v>142</v>
      </c>
      <c r="B583" s="1" t="str">
        <f>+VLOOKUP(A583,Codigos_mercados_mayoristas[],2,0)</f>
        <v>Metropolitana</v>
      </c>
      <c r="C583" s="1">
        <f>+VLOOKUP(A583,Codigos_mercados_mayoristas[],3,0)</f>
        <v>13</v>
      </c>
      <c r="D583" s="4">
        <v>44151</v>
      </c>
      <c r="E583" s="4" t="s">
        <v>196</v>
      </c>
      <c r="F583" t="s">
        <v>99</v>
      </c>
      <c r="G583" t="s">
        <v>100</v>
      </c>
      <c r="H583" t="s">
        <v>13</v>
      </c>
      <c r="I583">
        <v>8800</v>
      </c>
      <c r="J583">
        <v>500</v>
      </c>
      <c r="K583">
        <v>500</v>
      </c>
      <c r="L583">
        <v>500</v>
      </c>
      <c r="M583" t="s">
        <v>14</v>
      </c>
      <c r="N583" t="s">
        <v>118</v>
      </c>
      <c r="O583">
        <f>+VLOOKUP(Precio_diario_hortalizas[[#This Row],[Unidad de comercialización]],Codigos_kg[],2,0)</f>
        <v>1</v>
      </c>
      <c r="P583">
        <f>+Precio_diario_hortalizas[[#This Row],[Precio promedio ponderado]]/Precio_diario_hortalizas[[#This Row],[Kg o Unidades]]</f>
        <v>500</v>
      </c>
    </row>
    <row r="584" spans="1:16" hidden="1" x14ac:dyDescent="0.35">
      <c r="A584" s="1" t="s">
        <v>142</v>
      </c>
      <c r="B584" s="1" t="str">
        <f>+VLOOKUP(A584,Codigos_mercados_mayoristas[],2,0)</f>
        <v>Metropolitana</v>
      </c>
      <c r="C584" s="1">
        <f>+VLOOKUP(A584,Codigos_mercados_mayoristas[],3,0)</f>
        <v>13</v>
      </c>
      <c r="D584" s="4">
        <v>44151</v>
      </c>
      <c r="E584" s="4" t="s">
        <v>196</v>
      </c>
      <c r="F584" t="s">
        <v>99</v>
      </c>
      <c r="G584" t="s">
        <v>119</v>
      </c>
      <c r="H584" t="s">
        <v>19</v>
      </c>
      <c r="I584">
        <v>4300</v>
      </c>
      <c r="J584">
        <v>1000</v>
      </c>
      <c r="K584">
        <v>900</v>
      </c>
      <c r="L584">
        <v>950</v>
      </c>
      <c r="M584" t="s">
        <v>14</v>
      </c>
      <c r="N584" t="s">
        <v>118</v>
      </c>
      <c r="O584">
        <f>+VLOOKUP(Precio_diario_hortalizas[[#This Row],[Unidad de comercialización]],Codigos_kg[],2,0)</f>
        <v>1</v>
      </c>
      <c r="P584">
        <f>+Precio_diario_hortalizas[[#This Row],[Precio promedio ponderado]]/Precio_diario_hortalizas[[#This Row],[Kg o Unidades]]</f>
        <v>950</v>
      </c>
    </row>
    <row r="585" spans="1:16" hidden="1" x14ac:dyDescent="0.35">
      <c r="A585" s="1" t="s">
        <v>142</v>
      </c>
      <c r="B585" s="1" t="str">
        <f>+VLOOKUP(A585,Codigos_mercados_mayoristas[],2,0)</f>
        <v>Metropolitana</v>
      </c>
      <c r="C585" s="1">
        <f>+VLOOKUP(A585,Codigos_mercados_mayoristas[],3,0)</f>
        <v>13</v>
      </c>
      <c r="D585" s="4">
        <v>44151</v>
      </c>
      <c r="E585" s="4" t="s">
        <v>196</v>
      </c>
      <c r="F585" t="s">
        <v>32</v>
      </c>
      <c r="G585" t="s">
        <v>12</v>
      </c>
      <c r="H585" t="s">
        <v>19</v>
      </c>
      <c r="I585">
        <v>1500</v>
      </c>
      <c r="J585">
        <v>750</v>
      </c>
      <c r="K585">
        <v>750</v>
      </c>
      <c r="L585">
        <v>750</v>
      </c>
      <c r="M585" t="s">
        <v>33</v>
      </c>
      <c r="N585" t="s">
        <v>104</v>
      </c>
      <c r="O585">
        <f>+VLOOKUP(Precio_diario_hortalizas[[#This Row],[Unidad de comercialización]],Codigos_kg[],2,0)</f>
        <v>1</v>
      </c>
      <c r="P585">
        <f>+Precio_diario_hortalizas[[#This Row],[Precio promedio ponderado]]/Precio_diario_hortalizas[[#This Row],[Kg o Unidades]]</f>
        <v>750</v>
      </c>
    </row>
    <row r="586" spans="1:16" hidden="1" x14ac:dyDescent="0.35">
      <c r="A586" s="1" t="s">
        <v>142</v>
      </c>
      <c r="B586" s="1" t="str">
        <f>+VLOOKUP(A586,Codigos_mercados_mayoristas[],2,0)</f>
        <v>Metropolitana</v>
      </c>
      <c r="C586" s="1">
        <f>+VLOOKUP(A586,Codigos_mercados_mayoristas[],3,0)</f>
        <v>13</v>
      </c>
      <c r="D586" s="4">
        <v>44151</v>
      </c>
      <c r="E586" s="4" t="s">
        <v>196</v>
      </c>
      <c r="F586" t="s">
        <v>32</v>
      </c>
      <c r="G586" t="s">
        <v>12</v>
      </c>
      <c r="H586" t="s">
        <v>19</v>
      </c>
      <c r="I586">
        <v>3200</v>
      </c>
      <c r="J586">
        <v>800</v>
      </c>
      <c r="K586">
        <v>800</v>
      </c>
      <c r="L586">
        <v>800</v>
      </c>
      <c r="M586" t="s">
        <v>33</v>
      </c>
      <c r="N586" t="s">
        <v>34</v>
      </c>
      <c r="O586">
        <f>+VLOOKUP(Precio_diario_hortalizas[[#This Row],[Unidad de comercialización]],Codigos_kg[],2,0)</f>
        <v>1</v>
      </c>
      <c r="P586">
        <f>+Precio_diario_hortalizas[[#This Row],[Precio promedio ponderado]]/Precio_diario_hortalizas[[#This Row],[Kg o Unidades]]</f>
        <v>800</v>
      </c>
    </row>
    <row r="587" spans="1:16" hidden="1" x14ac:dyDescent="0.35">
      <c r="A587" s="1" t="s">
        <v>142</v>
      </c>
      <c r="B587" s="1" t="str">
        <f>+VLOOKUP(A587,Codigos_mercados_mayoristas[],2,0)</f>
        <v>Metropolitana</v>
      </c>
      <c r="C587" s="1">
        <f>+VLOOKUP(A587,Codigos_mercados_mayoristas[],3,0)</f>
        <v>13</v>
      </c>
      <c r="D587" s="4">
        <v>44151</v>
      </c>
      <c r="E587" s="4" t="s">
        <v>196</v>
      </c>
      <c r="F587" t="s">
        <v>32</v>
      </c>
      <c r="G587" t="s">
        <v>12</v>
      </c>
      <c r="H587" t="s">
        <v>13</v>
      </c>
      <c r="I587">
        <v>800</v>
      </c>
      <c r="J587">
        <v>700</v>
      </c>
      <c r="K587">
        <v>700</v>
      </c>
      <c r="L587">
        <v>700</v>
      </c>
      <c r="M587" t="s">
        <v>33</v>
      </c>
      <c r="N587" t="s">
        <v>104</v>
      </c>
      <c r="O587">
        <f>+VLOOKUP(Precio_diario_hortalizas[[#This Row],[Unidad de comercialización]],Codigos_kg[],2,0)</f>
        <v>1</v>
      </c>
      <c r="P587">
        <f>+Precio_diario_hortalizas[[#This Row],[Precio promedio ponderado]]/Precio_diario_hortalizas[[#This Row],[Kg o Unidades]]</f>
        <v>700</v>
      </c>
    </row>
    <row r="588" spans="1:16" hidden="1" x14ac:dyDescent="0.35">
      <c r="A588" s="1" t="s">
        <v>142</v>
      </c>
      <c r="B588" s="1" t="str">
        <f>+VLOOKUP(A588,Codigos_mercados_mayoristas[],2,0)</f>
        <v>Metropolitana</v>
      </c>
      <c r="C588" s="1">
        <f>+VLOOKUP(A588,Codigos_mercados_mayoristas[],3,0)</f>
        <v>13</v>
      </c>
      <c r="D588" s="4">
        <v>44151</v>
      </c>
      <c r="E588" s="4" t="s">
        <v>196</v>
      </c>
      <c r="F588" t="s">
        <v>32</v>
      </c>
      <c r="G588" t="s">
        <v>12</v>
      </c>
      <c r="H588" t="s">
        <v>13</v>
      </c>
      <c r="I588">
        <v>2500</v>
      </c>
      <c r="J588">
        <v>700</v>
      </c>
      <c r="K588">
        <v>700</v>
      </c>
      <c r="L588">
        <v>700</v>
      </c>
      <c r="M588" t="s">
        <v>33</v>
      </c>
      <c r="N588" t="s">
        <v>34</v>
      </c>
      <c r="O588">
        <f>+VLOOKUP(Precio_diario_hortalizas[[#This Row],[Unidad de comercialización]],Codigos_kg[],2,0)</f>
        <v>1</v>
      </c>
      <c r="P588">
        <f>+Precio_diario_hortalizas[[#This Row],[Precio promedio ponderado]]/Precio_diario_hortalizas[[#This Row],[Kg o Unidades]]</f>
        <v>700</v>
      </c>
    </row>
    <row r="589" spans="1:16" hidden="1" x14ac:dyDescent="0.35">
      <c r="A589" s="1" t="s">
        <v>142</v>
      </c>
      <c r="B589" s="1" t="str">
        <f>+VLOOKUP(A589,Codigos_mercados_mayoristas[],2,0)</f>
        <v>Metropolitana</v>
      </c>
      <c r="C589" s="1">
        <f>+VLOOKUP(A589,Codigos_mercados_mayoristas[],3,0)</f>
        <v>13</v>
      </c>
      <c r="D589" s="4">
        <v>44151</v>
      </c>
      <c r="E589" s="4" t="s">
        <v>196</v>
      </c>
      <c r="F589" t="s">
        <v>35</v>
      </c>
      <c r="G589" t="s">
        <v>719</v>
      </c>
      <c r="H589" t="s">
        <v>19</v>
      </c>
      <c r="I589">
        <v>20</v>
      </c>
      <c r="J589">
        <v>40000</v>
      </c>
      <c r="K589">
        <v>40000</v>
      </c>
      <c r="L589">
        <v>40000</v>
      </c>
      <c r="M589" t="s">
        <v>162</v>
      </c>
      <c r="N589" t="s">
        <v>145</v>
      </c>
      <c r="O589">
        <f>+VLOOKUP(Precio_diario_hortalizas[[#This Row],[Unidad de comercialización]],Codigos_kg[],2,0)</f>
        <v>20</v>
      </c>
      <c r="P589">
        <f>+Precio_diario_hortalizas[[#This Row],[Precio promedio ponderado]]/Precio_diario_hortalizas[[#This Row],[Kg o Unidades]]</f>
        <v>2000</v>
      </c>
    </row>
    <row r="590" spans="1:16" hidden="1" x14ac:dyDescent="0.35">
      <c r="A590" s="1" t="s">
        <v>142</v>
      </c>
      <c r="B590" s="1" t="str">
        <f>+VLOOKUP(A590,Codigos_mercados_mayoristas[],2,0)</f>
        <v>Metropolitana</v>
      </c>
      <c r="C590" s="1">
        <f>+VLOOKUP(A590,Codigos_mercados_mayoristas[],3,0)</f>
        <v>13</v>
      </c>
      <c r="D590" s="4">
        <v>44151</v>
      </c>
      <c r="E590" s="4" t="s">
        <v>196</v>
      </c>
      <c r="F590" t="s">
        <v>35</v>
      </c>
      <c r="G590" t="s">
        <v>719</v>
      </c>
      <c r="H590" t="s">
        <v>19</v>
      </c>
      <c r="I590">
        <v>250</v>
      </c>
      <c r="J590">
        <v>10000</v>
      </c>
      <c r="K590">
        <v>10000</v>
      </c>
      <c r="L590">
        <v>10000</v>
      </c>
      <c r="M590" t="s">
        <v>37</v>
      </c>
      <c r="N590" t="s">
        <v>15</v>
      </c>
      <c r="O590">
        <f>+VLOOKUP(Precio_diario_hortalizas[[#This Row],[Unidad de comercialización]],Codigos_kg[],2,0)</f>
        <v>10</v>
      </c>
      <c r="P590">
        <f>+Precio_diario_hortalizas[[#This Row],[Precio promedio ponderado]]/Precio_diario_hortalizas[[#This Row],[Kg o Unidades]]</f>
        <v>1000</v>
      </c>
    </row>
    <row r="591" spans="1:16" hidden="1" x14ac:dyDescent="0.35">
      <c r="A591" s="1" t="s">
        <v>142</v>
      </c>
      <c r="B591" s="1" t="str">
        <f>+VLOOKUP(A591,Codigos_mercados_mayoristas[],2,0)</f>
        <v>Metropolitana</v>
      </c>
      <c r="C591" s="1">
        <f>+VLOOKUP(A591,Codigos_mercados_mayoristas[],3,0)</f>
        <v>13</v>
      </c>
      <c r="D591" s="4">
        <v>44151</v>
      </c>
      <c r="E591" s="4" t="s">
        <v>196</v>
      </c>
      <c r="F591" t="s">
        <v>35</v>
      </c>
      <c r="G591" t="s">
        <v>719</v>
      </c>
      <c r="H591" t="s">
        <v>13</v>
      </c>
      <c r="I591">
        <v>160</v>
      </c>
      <c r="J591">
        <v>9000</v>
      </c>
      <c r="K591">
        <v>9000</v>
      </c>
      <c r="L591">
        <v>9000</v>
      </c>
      <c r="M591" t="s">
        <v>37</v>
      </c>
      <c r="N591" t="s">
        <v>15</v>
      </c>
      <c r="O591">
        <f>+VLOOKUP(Precio_diario_hortalizas[[#This Row],[Unidad de comercialización]],Codigos_kg[],2,0)</f>
        <v>10</v>
      </c>
      <c r="P591">
        <f>+Precio_diario_hortalizas[[#This Row],[Precio promedio ponderado]]/Precio_diario_hortalizas[[#This Row],[Kg o Unidades]]</f>
        <v>900</v>
      </c>
    </row>
    <row r="592" spans="1:16" hidden="1" x14ac:dyDescent="0.35">
      <c r="A592" s="1" t="s">
        <v>142</v>
      </c>
      <c r="B592" s="1" t="str">
        <f>+VLOOKUP(A592,Codigos_mercados_mayoristas[],2,0)</f>
        <v>Metropolitana</v>
      </c>
      <c r="C592" s="1">
        <f>+VLOOKUP(A592,Codigos_mercados_mayoristas[],3,0)</f>
        <v>13</v>
      </c>
      <c r="D592" s="4">
        <v>44151</v>
      </c>
      <c r="E592" s="4" t="s">
        <v>196</v>
      </c>
      <c r="F592" t="s">
        <v>35</v>
      </c>
      <c r="G592" t="s">
        <v>36</v>
      </c>
      <c r="H592" t="s">
        <v>19</v>
      </c>
      <c r="I592">
        <v>1600</v>
      </c>
      <c r="J592">
        <v>16000</v>
      </c>
      <c r="K592">
        <v>16000</v>
      </c>
      <c r="L592">
        <v>16000</v>
      </c>
      <c r="M592" t="s">
        <v>59</v>
      </c>
      <c r="N592" t="s">
        <v>63</v>
      </c>
      <c r="O592">
        <f>+VLOOKUP(Precio_diario_hortalizas[[#This Row],[Unidad de comercialización]],Codigos_kg[],2,0)</f>
        <v>18</v>
      </c>
      <c r="P592">
        <f>+Precio_diario_hortalizas[[#This Row],[Precio promedio ponderado]]/Precio_diario_hortalizas[[#This Row],[Kg o Unidades]]</f>
        <v>888.88888888888891</v>
      </c>
    </row>
    <row r="593" spans="1:16" hidden="1" x14ac:dyDescent="0.35">
      <c r="A593" s="1" t="s">
        <v>142</v>
      </c>
      <c r="B593" s="1" t="str">
        <f>+VLOOKUP(A593,Codigos_mercados_mayoristas[],2,0)</f>
        <v>Metropolitana</v>
      </c>
      <c r="C593" s="1">
        <f>+VLOOKUP(A593,Codigos_mercados_mayoristas[],3,0)</f>
        <v>13</v>
      </c>
      <c r="D593" s="4">
        <v>44151</v>
      </c>
      <c r="E593" s="4" t="s">
        <v>196</v>
      </c>
      <c r="F593" t="s">
        <v>35</v>
      </c>
      <c r="G593" t="s">
        <v>36</v>
      </c>
      <c r="H593" t="s">
        <v>19</v>
      </c>
      <c r="I593">
        <v>2500</v>
      </c>
      <c r="J593">
        <v>12000</v>
      </c>
      <c r="K593">
        <v>12000</v>
      </c>
      <c r="L593">
        <v>12000</v>
      </c>
      <c r="M593" t="s">
        <v>59</v>
      </c>
      <c r="N593" t="s">
        <v>15</v>
      </c>
      <c r="O593">
        <f>+VLOOKUP(Precio_diario_hortalizas[[#This Row],[Unidad de comercialización]],Codigos_kg[],2,0)</f>
        <v>18</v>
      </c>
      <c r="P593">
        <f>+Precio_diario_hortalizas[[#This Row],[Precio promedio ponderado]]/Precio_diario_hortalizas[[#This Row],[Kg o Unidades]]</f>
        <v>666.66666666666663</v>
      </c>
    </row>
    <row r="594" spans="1:16" hidden="1" x14ac:dyDescent="0.35">
      <c r="A594" s="1" t="s">
        <v>142</v>
      </c>
      <c r="B594" s="1" t="str">
        <f>+VLOOKUP(A594,Codigos_mercados_mayoristas[],2,0)</f>
        <v>Metropolitana</v>
      </c>
      <c r="C594" s="1">
        <f>+VLOOKUP(A594,Codigos_mercados_mayoristas[],3,0)</f>
        <v>13</v>
      </c>
      <c r="D594" s="4">
        <v>44151</v>
      </c>
      <c r="E594" s="4" t="s">
        <v>196</v>
      </c>
      <c r="F594" t="s">
        <v>35</v>
      </c>
      <c r="G594" t="s">
        <v>36</v>
      </c>
      <c r="H594" t="s">
        <v>13</v>
      </c>
      <c r="I594">
        <v>5500</v>
      </c>
      <c r="J594">
        <v>15000</v>
      </c>
      <c r="K594">
        <v>14000</v>
      </c>
      <c r="L594">
        <v>14909</v>
      </c>
      <c r="M594" t="s">
        <v>59</v>
      </c>
      <c r="N594" t="s">
        <v>63</v>
      </c>
      <c r="O594">
        <f>+VLOOKUP(Precio_diario_hortalizas[[#This Row],[Unidad de comercialización]],Codigos_kg[],2,0)</f>
        <v>18</v>
      </c>
      <c r="P594">
        <f>+Precio_diario_hortalizas[[#This Row],[Precio promedio ponderado]]/Precio_diario_hortalizas[[#This Row],[Kg o Unidades]]</f>
        <v>828.27777777777783</v>
      </c>
    </row>
    <row r="595" spans="1:16" hidden="1" x14ac:dyDescent="0.35">
      <c r="A595" s="1" t="s">
        <v>142</v>
      </c>
      <c r="B595" s="1" t="str">
        <f>+VLOOKUP(A595,Codigos_mercados_mayoristas[],2,0)</f>
        <v>Metropolitana</v>
      </c>
      <c r="C595" s="1">
        <f>+VLOOKUP(A595,Codigos_mercados_mayoristas[],3,0)</f>
        <v>13</v>
      </c>
      <c r="D595" s="4">
        <v>44151</v>
      </c>
      <c r="E595" s="4" t="s">
        <v>196</v>
      </c>
      <c r="F595" t="s">
        <v>35</v>
      </c>
      <c r="G595" t="s">
        <v>36</v>
      </c>
      <c r="H595" t="s">
        <v>13</v>
      </c>
      <c r="I595">
        <v>1200</v>
      </c>
      <c r="J595">
        <v>11000</v>
      </c>
      <c r="K595">
        <v>10000</v>
      </c>
      <c r="L595">
        <v>10500</v>
      </c>
      <c r="M595" t="s">
        <v>59</v>
      </c>
      <c r="N595" t="s">
        <v>15</v>
      </c>
      <c r="O595">
        <f>+VLOOKUP(Precio_diario_hortalizas[[#This Row],[Unidad de comercialización]],Codigos_kg[],2,0)</f>
        <v>18</v>
      </c>
      <c r="P595">
        <f>+Precio_diario_hortalizas[[#This Row],[Precio promedio ponderado]]/Precio_diario_hortalizas[[#This Row],[Kg o Unidades]]</f>
        <v>583.33333333333337</v>
      </c>
    </row>
    <row r="596" spans="1:16" hidden="1" x14ac:dyDescent="0.35">
      <c r="A596" s="1" t="s">
        <v>142</v>
      </c>
      <c r="B596" s="1" t="str">
        <f>+VLOOKUP(A596,Codigos_mercados_mayoristas[],2,0)</f>
        <v>Metropolitana</v>
      </c>
      <c r="C596" s="1">
        <f>+VLOOKUP(A596,Codigos_mercados_mayoristas[],3,0)</f>
        <v>13</v>
      </c>
      <c r="D596" s="4">
        <v>44151</v>
      </c>
      <c r="E596" s="4" t="s">
        <v>196</v>
      </c>
      <c r="F596" t="s">
        <v>35</v>
      </c>
      <c r="G596" t="s">
        <v>36</v>
      </c>
      <c r="H596" t="s">
        <v>16</v>
      </c>
      <c r="I596">
        <v>530</v>
      </c>
      <c r="J596">
        <v>13000</v>
      </c>
      <c r="K596">
        <v>13000</v>
      </c>
      <c r="L596">
        <v>13000</v>
      </c>
      <c r="M596" t="s">
        <v>59</v>
      </c>
      <c r="N596" t="s">
        <v>63</v>
      </c>
      <c r="O596">
        <f>+VLOOKUP(Precio_diario_hortalizas[[#This Row],[Unidad de comercialización]],Codigos_kg[],2,0)</f>
        <v>18</v>
      </c>
      <c r="P596">
        <f>+Precio_diario_hortalizas[[#This Row],[Precio promedio ponderado]]/Precio_diario_hortalizas[[#This Row],[Kg o Unidades]]</f>
        <v>722.22222222222217</v>
      </c>
    </row>
    <row r="597" spans="1:16" hidden="1" x14ac:dyDescent="0.35">
      <c r="A597" s="1" t="s">
        <v>142</v>
      </c>
      <c r="B597" s="1" t="str">
        <f>+VLOOKUP(A597,Codigos_mercados_mayoristas[],2,0)</f>
        <v>Metropolitana</v>
      </c>
      <c r="C597" s="1">
        <f>+VLOOKUP(A597,Codigos_mercados_mayoristas[],3,0)</f>
        <v>13</v>
      </c>
      <c r="D597" s="4">
        <v>44151</v>
      </c>
      <c r="E597" s="4" t="s">
        <v>196</v>
      </c>
      <c r="F597" t="s">
        <v>38</v>
      </c>
      <c r="G597" t="s">
        <v>12</v>
      </c>
      <c r="H597" t="s">
        <v>103</v>
      </c>
      <c r="I597">
        <v>210</v>
      </c>
      <c r="J597">
        <v>4500</v>
      </c>
      <c r="K597">
        <v>4500</v>
      </c>
      <c r="L597">
        <v>4500</v>
      </c>
      <c r="M597" t="s">
        <v>101</v>
      </c>
      <c r="N597" t="s">
        <v>163</v>
      </c>
      <c r="O597">
        <f>+VLOOKUP(Precio_diario_hortalizas[[#This Row],[Unidad de comercialización]],Codigos_kg[],2,0)</f>
        <v>20</v>
      </c>
      <c r="P597">
        <f>+Precio_diario_hortalizas[[#This Row],[Precio promedio ponderado]]/Precio_diario_hortalizas[[#This Row],[Kg o Unidades]]</f>
        <v>225</v>
      </c>
    </row>
    <row r="598" spans="1:16" hidden="1" x14ac:dyDescent="0.35">
      <c r="A598" s="1" t="s">
        <v>142</v>
      </c>
      <c r="B598" s="1" t="str">
        <f>+VLOOKUP(A598,Codigos_mercados_mayoristas[],2,0)</f>
        <v>Metropolitana</v>
      </c>
      <c r="C598" s="1">
        <f>+VLOOKUP(A598,Codigos_mercados_mayoristas[],3,0)</f>
        <v>13</v>
      </c>
      <c r="D598" s="4">
        <v>44151</v>
      </c>
      <c r="E598" s="4" t="s">
        <v>196</v>
      </c>
      <c r="F598" t="s">
        <v>38</v>
      </c>
      <c r="G598" t="s">
        <v>12</v>
      </c>
      <c r="H598" t="s">
        <v>103</v>
      </c>
      <c r="I598">
        <v>180</v>
      </c>
      <c r="J598">
        <v>4500</v>
      </c>
      <c r="K598">
        <v>4500</v>
      </c>
      <c r="L598">
        <v>4500</v>
      </c>
      <c r="M598" t="s">
        <v>101</v>
      </c>
      <c r="N598" t="s">
        <v>118</v>
      </c>
      <c r="O598">
        <f>+VLOOKUP(Precio_diario_hortalizas[[#This Row],[Unidad de comercialización]],Codigos_kg[],2,0)</f>
        <v>20</v>
      </c>
      <c r="P598">
        <f>+Precio_diario_hortalizas[[#This Row],[Precio promedio ponderado]]/Precio_diario_hortalizas[[#This Row],[Kg o Unidades]]</f>
        <v>225</v>
      </c>
    </row>
    <row r="599" spans="1:16" hidden="1" x14ac:dyDescent="0.35">
      <c r="A599" s="1" t="s">
        <v>142</v>
      </c>
      <c r="B599" s="1" t="str">
        <f>+VLOOKUP(A599,Codigos_mercados_mayoristas[],2,0)</f>
        <v>Metropolitana</v>
      </c>
      <c r="C599" s="1">
        <f>+VLOOKUP(A599,Codigos_mercados_mayoristas[],3,0)</f>
        <v>13</v>
      </c>
      <c r="D599" s="4">
        <v>44151</v>
      </c>
      <c r="E599" s="4" t="s">
        <v>196</v>
      </c>
      <c r="F599" t="s">
        <v>38</v>
      </c>
      <c r="G599" t="s">
        <v>12</v>
      </c>
      <c r="H599" t="s">
        <v>103</v>
      </c>
      <c r="I599">
        <v>290</v>
      </c>
      <c r="J599">
        <v>4500</v>
      </c>
      <c r="K599">
        <v>4500</v>
      </c>
      <c r="L599">
        <v>4500</v>
      </c>
      <c r="M599" t="s">
        <v>101</v>
      </c>
      <c r="N599" t="s">
        <v>130</v>
      </c>
      <c r="O599">
        <f>+VLOOKUP(Precio_diario_hortalizas[[#This Row],[Unidad de comercialización]],Codigos_kg[],2,0)</f>
        <v>20</v>
      </c>
      <c r="P599">
        <f>+Precio_diario_hortalizas[[#This Row],[Precio promedio ponderado]]/Precio_diario_hortalizas[[#This Row],[Kg o Unidades]]</f>
        <v>225</v>
      </c>
    </row>
    <row r="600" spans="1:16" hidden="1" x14ac:dyDescent="0.35">
      <c r="A600" s="1" t="s">
        <v>142</v>
      </c>
      <c r="B600" s="1" t="str">
        <f>+VLOOKUP(A600,Codigos_mercados_mayoristas[],2,0)</f>
        <v>Metropolitana</v>
      </c>
      <c r="C600" s="1">
        <f>+VLOOKUP(A600,Codigos_mercados_mayoristas[],3,0)</f>
        <v>13</v>
      </c>
      <c r="D600" s="4">
        <v>44151</v>
      </c>
      <c r="E600" s="4" t="s">
        <v>196</v>
      </c>
      <c r="F600" t="s">
        <v>38</v>
      </c>
      <c r="G600" t="s">
        <v>12</v>
      </c>
      <c r="H600" t="s">
        <v>19</v>
      </c>
      <c r="I600">
        <v>430</v>
      </c>
      <c r="J600">
        <v>5000</v>
      </c>
      <c r="K600">
        <v>5000</v>
      </c>
      <c r="L600">
        <v>5000</v>
      </c>
      <c r="M600" t="s">
        <v>101</v>
      </c>
      <c r="N600" t="s">
        <v>163</v>
      </c>
      <c r="O600">
        <f>+VLOOKUP(Precio_diario_hortalizas[[#This Row],[Unidad de comercialización]],Codigos_kg[],2,0)</f>
        <v>20</v>
      </c>
      <c r="P600">
        <f>+Precio_diario_hortalizas[[#This Row],[Precio promedio ponderado]]/Precio_diario_hortalizas[[#This Row],[Kg o Unidades]]</f>
        <v>250</v>
      </c>
    </row>
    <row r="601" spans="1:16" hidden="1" x14ac:dyDescent="0.35">
      <c r="A601" s="1" t="s">
        <v>142</v>
      </c>
      <c r="B601" s="1" t="str">
        <f>+VLOOKUP(A601,Codigos_mercados_mayoristas[],2,0)</f>
        <v>Metropolitana</v>
      </c>
      <c r="C601" s="1">
        <f>+VLOOKUP(A601,Codigos_mercados_mayoristas[],3,0)</f>
        <v>13</v>
      </c>
      <c r="D601" s="4">
        <v>44151</v>
      </c>
      <c r="E601" s="4" t="s">
        <v>196</v>
      </c>
      <c r="F601" t="s">
        <v>38</v>
      </c>
      <c r="G601" t="s">
        <v>12</v>
      </c>
      <c r="H601" t="s">
        <v>19</v>
      </c>
      <c r="I601">
        <v>440</v>
      </c>
      <c r="J601">
        <v>5000</v>
      </c>
      <c r="K601">
        <v>5000</v>
      </c>
      <c r="L601">
        <v>5000</v>
      </c>
      <c r="M601" t="s">
        <v>101</v>
      </c>
      <c r="N601" t="s">
        <v>118</v>
      </c>
      <c r="O601">
        <f>+VLOOKUP(Precio_diario_hortalizas[[#This Row],[Unidad de comercialización]],Codigos_kg[],2,0)</f>
        <v>20</v>
      </c>
      <c r="P601">
        <f>+Precio_diario_hortalizas[[#This Row],[Precio promedio ponderado]]/Precio_diario_hortalizas[[#This Row],[Kg o Unidades]]</f>
        <v>250</v>
      </c>
    </row>
    <row r="602" spans="1:16" hidden="1" x14ac:dyDescent="0.35">
      <c r="A602" s="1" t="s">
        <v>142</v>
      </c>
      <c r="B602" s="1" t="str">
        <f>+VLOOKUP(A602,Codigos_mercados_mayoristas[],2,0)</f>
        <v>Metropolitana</v>
      </c>
      <c r="C602" s="1">
        <f>+VLOOKUP(A602,Codigos_mercados_mayoristas[],3,0)</f>
        <v>13</v>
      </c>
      <c r="D602" s="4">
        <v>44151</v>
      </c>
      <c r="E602" s="4" t="s">
        <v>196</v>
      </c>
      <c r="F602" t="s">
        <v>38</v>
      </c>
      <c r="G602" t="s">
        <v>12</v>
      </c>
      <c r="H602" t="s">
        <v>19</v>
      </c>
      <c r="I602">
        <v>520</v>
      </c>
      <c r="J602">
        <v>5000</v>
      </c>
      <c r="K602">
        <v>5000</v>
      </c>
      <c r="L602">
        <v>5000</v>
      </c>
      <c r="M602" t="s">
        <v>101</v>
      </c>
      <c r="N602" t="s">
        <v>130</v>
      </c>
      <c r="O602">
        <f>+VLOOKUP(Precio_diario_hortalizas[[#This Row],[Unidad de comercialización]],Codigos_kg[],2,0)</f>
        <v>20</v>
      </c>
      <c r="P602">
        <f>+Precio_diario_hortalizas[[#This Row],[Precio promedio ponderado]]/Precio_diario_hortalizas[[#This Row],[Kg o Unidades]]</f>
        <v>250</v>
      </c>
    </row>
    <row r="603" spans="1:16" hidden="1" x14ac:dyDescent="0.35">
      <c r="A603" s="1" t="s">
        <v>142</v>
      </c>
      <c r="B603" s="1" t="str">
        <f>+VLOOKUP(A603,Codigos_mercados_mayoristas[],2,0)</f>
        <v>Metropolitana</v>
      </c>
      <c r="C603" s="1">
        <f>+VLOOKUP(A603,Codigos_mercados_mayoristas[],3,0)</f>
        <v>13</v>
      </c>
      <c r="D603" s="4">
        <v>44151</v>
      </c>
      <c r="E603" s="4" t="s">
        <v>196</v>
      </c>
      <c r="F603" t="s">
        <v>38</v>
      </c>
      <c r="G603" t="s">
        <v>12</v>
      </c>
      <c r="H603" t="s">
        <v>13</v>
      </c>
      <c r="I603">
        <v>280</v>
      </c>
      <c r="J603">
        <v>4000</v>
      </c>
      <c r="K603">
        <v>4000</v>
      </c>
      <c r="L603">
        <v>4000</v>
      </c>
      <c r="M603" t="s">
        <v>101</v>
      </c>
      <c r="N603" t="s">
        <v>163</v>
      </c>
      <c r="O603">
        <f>+VLOOKUP(Precio_diario_hortalizas[[#This Row],[Unidad de comercialización]],Codigos_kg[],2,0)</f>
        <v>20</v>
      </c>
      <c r="P603">
        <f>+Precio_diario_hortalizas[[#This Row],[Precio promedio ponderado]]/Precio_diario_hortalizas[[#This Row],[Kg o Unidades]]</f>
        <v>200</v>
      </c>
    </row>
    <row r="604" spans="1:16" hidden="1" x14ac:dyDescent="0.35">
      <c r="A604" s="1" t="s">
        <v>142</v>
      </c>
      <c r="B604" s="1" t="str">
        <f>+VLOOKUP(A604,Codigos_mercados_mayoristas[],2,0)</f>
        <v>Metropolitana</v>
      </c>
      <c r="C604" s="1">
        <f>+VLOOKUP(A604,Codigos_mercados_mayoristas[],3,0)</f>
        <v>13</v>
      </c>
      <c r="D604" s="4">
        <v>44151</v>
      </c>
      <c r="E604" s="4" t="s">
        <v>196</v>
      </c>
      <c r="F604" t="s">
        <v>38</v>
      </c>
      <c r="G604" t="s">
        <v>12</v>
      </c>
      <c r="H604" t="s">
        <v>13</v>
      </c>
      <c r="I604">
        <v>250</v>
      </c>
      <c r="J604">
        <v>4000</v>
      </c>
      <c r="K604">
        <v>4000</v>
      </c>
      <c r="L604">
        <v>4000</v>
      </c>
      <c r="M604" t="s">
        <v>101</v>
      </c>
      <c r="N604" t="s">
        <v>118</v>
      </c>
      <c r="O604">
        <f>+VLOOKUP(Precio_diario_hortalizas[[#This Row],[Unidad de comercialización]],Codigos_kg[],2,0)</f>
        <v>20</v>
      </c>
      <c r="P604">
        <f>+Precio_diario_hortalizas[[#This Row],[Precio promedio ponderado]]/Precio_diario_hortalizas[[#This Row],[Kg o Unidades]]</f>
        <v>200</v>
      </c>
    </row>
    <row r="605" spans="1:16" hidden="1" x14ac:dyDescent="0.35">
      <c r="A605" s="1" t="s">
        <v>142</v>
      </c>
      <c r="B605" s="1" t="str">
        <f>+VLOOKUP(A605,Codigos_mercados_mayoristas[],2,0)</f>
        <v>Metropolitana</v>
      </c>
      <c r="C605" s="1">
        <f>+VLOOKUP(A605,Codigos_mercados_mayoristas[],3,0)</f>
        <v>13</v>
      </c>
      <c r="D605" s="4">
        <v>44151</v>
      </c>
      <c r="E605" s="4" t="s">
        <v>196</v>
      </c>
      <c r="F605" t="s">
        <v>38</v>
      </c>
      <c r="G605" t="s">
        <v>12</v>
      </c>
      <c r="H605" t="s">
        <v>13</v>
      </c>
      <c r="I605">
        <v>160</v>
      </c>
      <c r="J605">
        <v>4000</v>
      </c>
      <c r="K605">
        <v>4000</v>
      </c>
      <c r="L605">
        <v>4000</v>
      </c>
      <c r="M605" t="s">
        <v>101</v>
      </c>
      <c r="N605" t="s">
        <v>130</v>
      </c>
      <c r="O605">
        <f>+VLOOKUP(Precio_diario_hortalizas[[#This Row],[Unidad de comercialización]],Codigos_kg[],2,0)</f>
        <v>20</v>
      </c>
      <c r="P605">
        <f>+Precio_diario_hortalizas[[#This Row],[Precio promedio ponderado]]/Precio_diario_hortalizas[[#This Row],[Kg o Unidades]]</f>
        <v>200</v>
      </c>
    </row>
    <row r="606" spans="1:16" hidden="1" x14ac:dyDescent="0.35">
      <c r="A606" s="1" t="s">
        <v>142</v>
      </c>
      <c r="B606" s="1" t="str">
        <f>+VLOOKUP(A606,Codigos_mercados_mayoristas[],2,0)</f>
        <v>Metropolitana</v>
      </c>
      <c r="C606" s="1">
        <f>+VLOOKUP(A606,Codigos_mercados_mayoristas[],3,0)</f>
        <v>13</v>
      </c>
      <c r="D606" s="4">
        <v>44151</v>
      </c>
      <c r="E606" s="4" t="s">
        <v>196</v>
      </c>
      <c r="F606" t="s">
        <v>102</v>
      </c>
      <c r="G606" t="s">
        <v>103</v>
      </c>
      <c r="H606" t="s">
        <v>96</v>
      </c>
      <c r="I606">
        <v>5000</v>
      </c>
      <c r="J606">
        <v>1900</v>
      </c>
      <c r="K606">
        <v>1850</v>
      </c>
      <c r="L606">
        <v>1877</v>
      </c>
      <c r="M606" t="s">
        <v>33</v>
      </c>
      <c r="N606" t="s">
        <v>34</v>
      </c>
      <c r="O606">
        <f>+VLOOKUP(Precio_diario_hortalizas[[#This Row],[Unidad de comercialización]],Codigos_kg[],2,0)</f>
        <v>1</v>
      </c>
      <c r="P606">
        <f>+Precio_diario_hortalizas[[#This Row],[Precio promedio ponderado]]/Precio_diario_hortalizas[[#This Row],[Kg o Unidades]]</f>
        <v>1877</v>
      </c>
    </row>
    <row r="607" spans="1:16" hidden="1" x14ac:dyDescent="0.35">
      <c r="A607" s="1" t="s">
        <v>142</v>
      </c>
      <c r="B607" s="1" t="str">
        <f>+VLOOKUP(A607,Codigos_mercados_mayoristas[],2,0)</f>
        <v>Metropolitana</v>
      </c>
      <c r="C607" s="1">
        <f>+VLOOKUP(A607,Codigos_mercados_mayoristas[],3,0)</f>
        <v>13</v>
      </c>
      <c r="D607" s="4">
        <v>44151</v>
      </c>
      <c r="E607" s="4" t="s">
        <v>196</v>
      </c>
      <c r="F607" t="s">
        <v>102</v>
      </c>
      <c r="G607" t="s">
        <v>103</v>
      </c>
      <c r="H607" t="s">
        <v>137</v>
      </c>
      <c r="I607">
        <v>3600</v>
      </c>
      <c r="J607">
        <v>1750</v>
      </c>
      <c r="K607">
        <v>1700</v>
      </c>
      <c r="L607">
        <v>1731</v>
      </c>
      <c r="M607" t="s">
        <v>33</v>
      </c>
      <c r="N607" t="s">
        <v>34</v>
      </c>
      <c r="O607">
        <f>+VLOOKUP(Precio_diario_hortalizas[[#This Row],[Unidad de comercialización]],Codigos_kg[],2,0)</f>
        <v>1</v>
      </c>
      <c r="P607">
        <f>+Precio_diario_hortalizas[[#This Row],[Precio promedio ponderado]]/Precio_diario_hortalizas[[#This Row],[Kg o Unidades]]</f>
        <v>1731</v>
      </c>
    </row>
    <row r="608" spans="1:16" hidden="1" x14ac:dyDescent="0.35">
      <c r="A608" s="1" t="s">
        <v>142</v>
      </c>
      <c r="B608" s="1" t="str">
        <f>+VLOOKUP(A608,Codigos_mercados_mayoristas[],2,0)</f>
        <v>Metropolitana</v>
      </c>
      <c r="C608" s="1">
        <f>+VLOOKUP(A608,Codigos_mercados_mayoristas[],3,0)</f>
        <v>13</v>
      </c>
      <c r="D608" s="4">
        <v>44151</v>
      </c>
      <c r="E608" s="4" t="s">
        <v>196</v>
      </c>
      <c r="F608" t="s">
        <v>102</v>
      </c>
      <c r="G608" t="s">
        <v>103</v>
      </c>
      <c r="H608" t="s">
        <v>144</v>
      </c>
      <c r="I608">
        <v>1900</v>
      </c>
      <c r="J608">
        <v>1600</v>
      </c>
      <c r="K608">
        <v>1400</v>
      </c>
      <c r="L608">
        <v>1516</v>
      </c>
      <c r="M608" t="s">
        <v>33</v>
      </c>
      <c r="N608" t="s">
        <v>34</v>
      </c>
      <c r="O608">
        <f>+VLOOKUP(Precio_diario_hortalizas[[#This Row],[Unidad de comercialización]],Codigos_kg[],2,0)</f>
        <v>1</v>
      </c>
      <c r="P608">
        <f>+Precio_diario_hortalizas[[#This Row],[Precio promedio ponderado]]/Precio_diario_hortalizas[[#This Row],[Kg o Unidades]]</f>
        <v>1516</v>
      </c>
    </row>
    <row r="609" spans="1:16" hidden="1" x14ac:dyDescent="0.35">
      <c r="A609" s="1" t="s">
        <v>142</v>
      </c>
      <c r="B609" s="1" t="str">
        <f>+VLOOKUP(A609,Codigos_mercados_mayoristas[],2,0)</f>
        <v>Metropolitana</v>
      </c>
      <c r="C609" s="1">
        <f>+VLOOKUP(A609,Codigos_mercados_mayoristas[],3,0)</f>
        <v>13</v>
      </c>
      <c r="D609" s="4">
        <v>44151</v>
      </c>
      <c r="E609" s="4" t="s">
        <v>196</v>
      </c>
      <c r="F609" t="s">
        <v>102</v>
      </c>
      <c r="G609" t="s">
        <v>104</v>
      </c>
      <c r="H609" t="s">
        <v>96</v>
      </c>
      <c r="I609">
        <v>3300</v>
      </c>
      <c r="J609">
        <v>900</v>
      </c>
      <c r="K609">
        <v>900</v>
      </c>
      <c r="L609">
        <v>900</v>
      </c>
      <c r="M609" t="s">
        <v>33</v>
      </c>
      <c r="N609" t="s">
        <v>123</v>
      </c>
      <c r="O609">
        <f>+VLOOKUP(Precio_diario_hortalizas[[#This Row],[Unidad de comercialización]],Codigos_kg[],2,0)</f>
        <v>1</v>
      </c>
      <c r="P609">
        <f>+Precio_diario_hortalizas[[#This Row],[Precio promedio ponderado]]/Precio_diario_hortalizas[[#This Row],[Kg o Unidades]]</f>
        <v>900</v>
      </c>
    </row>
    <row r="610" spans="1:16" hidden="1" x14ac:dyDescent="0.35">
      <c r="A610" s="1" t="s">
        <v>142</v>
      </c>
      <c r="B610" s="1" t="str">
        <f>+VLOOKUP(A610,Codigos_mercados_mayoristas[],2,0)</f>
        <v>Metropolitana</v>
      </c>
      <c r="C610" s="1">
        <f>+VLOOKUP(A610,Codigos_mercados_mayoristas[],3,0)</f>
        <v>13</v>
      </c>
      <c r="D610" s="4">
        <v>44151</v>
      </c>
      <c r="E610" s="4" t="s">
        <v>196</v>
      </c>
      <c r="F610" t="s">
        <v>102</v>
      </c>
      <c r="G610" t="s">
        <v>104</v>
      </c>
      <c r="H610" t="s">
        <v>137</v>
      </c>
      <c r="I610">
        <v>2100</v>
      </c>
      <c r="J610">
        <v>800</v>
      </c>
      <c r="K610">
        <v>800</v>
      </c>
      <c r="L610">
        <v>800</v>
      </c>
      <c r="M610" t="s">
        <v>33</v>
      </c>
      <c r="N610" t="s">
        <v>123</v>
      </c>
      <c r="O610">
        <f>+VLOOKUP(Precio_diario_hortalizas[[#This Row],[Unidad de comercialización]],Codigos_kg[],2,0)</f>
        <v>1</v>
      </c>
      <c r="P610">
        <f>+Precio_diario_hortalizas[[#This Row],[Precio promedio ponderado]]/Precio_diario_hortalizas[[#This Row],[Kg o Unidades]]</f>
        <v>800</v>
      </c>
    </row>
    <row r="611" spans="1:16" hidden="1" x14ac:dyDescent="0.35">
      <c r="A611" s="1" t="s">
        <v>142</v>
      </c>
      <c r="B611" s="1" t="str">
        <f>+VLOOKUP(A611,Codigos_mercados_mayoristas[],2,0)</f>
        <v>Metropolitana</v>
      </c>
      <c r="C611" s="1">
        <f>+VLOOKUP(A611,Codigos_mercados_mayoristas[],3,0)</f>
        <v>13</v>
      </c>
      <c r="D611" s="4">
        <v>44151</v>
      </c>
      <c r="E611" s="4" t="s">
        <v>196</v>
      </c>
      <c r="F611" t="s">
        <v>106</v>
      </c>
      <c r="G611" t="s">
        <v>12</v>
      </c>
      <c r="H611" t="s">
        <v>19</v>
      </c>
      <c r="I611">
        <v>700</v>
      </c>
      <c r="J611">
        <v>6000</v>
      </c>
      <c r="K611">
        <v>5000</v>
      </c>
      <c r="L611">
        <v>5500</v>
      </c>
      <c r="M611" t="s">
        <v>165</v>
      </c>
      <c r="N611" t="s">
        <v>123</v>
      </c>
      <c r="O611">
        <f>+VLOOKUP(Precio_diario_hortalizas[[#This Row],[Unidad de comercialización]],Codigos_kg[],2,0)</f>
        <v>50</v>
      </c>
      <c r="P611">
        <f>+Precio_diario_hortalizas[[#This Row],[Precio promedio ponderado]]/Precio_diario_hortalizas[[#This Row],[Kg o Unidades]]</f>
        <v>110</v>
      </c>
    </row>
    <row r="612" spans="1:16" hidden="1" x14ac:dyDescent="0.35">
      <c r="A612" s="1" t="s">
        <v>142</v>
      </c>
      <c r="B612" s="1" t="str">
        <f>+VLOOKUP(A612,Codigos_mercados_mayoristas[],2,0)</f>
        <v>Metropolitana</v>
      </c>
      <c r="C612" s="1">
        <f>+VLOOKUP(A612,Codigos_mercados_mayoristas[],3,0)</f>
        <v>13</v>
      </c>
      <c r="D612" s="4">
        <v>44151</v>
      </c>
      <c r="E612" s="4" t="s">
        <v>196</v>
      </c>
      <c r="F612" t="s">
        <v>106</v>
      </c>
      <c r="G612" t="s">
        <v>12</v>
      </c>
      <c r="H612" t="s">
        <v>19</v>
      </c>
      <c r="I612">
        <v>900</v>
      </c>
      <c r="J612">
        <v>6000</v>
      </c>
      <c r="K612">
        <v>5000</v>
      </c>
      <c r="L612">
        <v>5500</v>
      </c>
      <c r="M612" t="s">
        <v>165</v>
      </c>
      <c r="N612" t="s">
        <v>109</v>
      </c>
      <c r="O612">
        <f>+VLOOKUP(Precio_diario_hortalizas[[#This Row],[Unidad de comercialización]],Codigos_kg[],2,0)</f>
        <v>50</v>
      </c>
      <c r="P612">
        <f>+Precio_diario_hortalizas[[#This Row],[Precio promedio ponderado]]/Precio_diario_hortalizas[[#This Row],[Kg o Unidades]]</f>
        <v>110</v>
      </c>
    </row>
    <row r="613" spans="1:16" hidden="1" x14ac:dyDescent="0.35">
      <c r="A613" s="1" t="s">
        <v>174</v>
      </c>
      <c r="B613" s="1" t="str">
        <f>+VLOOKUP(A613,Codigos_mercados_mayoristas[],2,0)</f>
        <v>Metropolitana</v>
      </c>
      <c r="C613" s="1">
        <f>+VLOOKUP(A613,Codigos_mercados_mayoristas[],3,0)</f>
        <v>13</v>
      </c>
      <c r="D613" s="4">
        <v>44151</v>
      </c>
      <c r="E613" s="4" t="s">
        <v>196</v>
      </c>
      <c r="F613" s="15" t="s">
        <v>64</v>
      </c>
      <c r="G613" s="15" t="s">
        <v>65</v>
      </c>
      <c r="H613" s="15" t="s">
        <v>19</v>
      </c>
      <c r="I613" s="15">
        <v>440</v>
      </c>
      <c r="J613" s="15">
        <v>10000</v>
      </c>
      <c r="K613" s="15">
        <v>9000</v>
      </c>
      <c r="L613" s="15">
        <v>9455</v>
      </c>
      <c r="M613" s="15" t="s">
        <v>37</v>
      </c>
      <c r="N613" s="15" t="s">
        <v>66</v>
      </c>
      <c r="O613">
        <f>+VLOOKUP(Precio_diario_hortalizas[[#This Row],[Unidad de comercialización]],Codigos_kg[],2,0)</f>
        <v>10</v>
      </c>
      <c r="P613">
        <f>+Precio_diario_hortalizas[[#This Row],[Precio promedio ponderado]]/Precio_diario_hortalizas[[#This Row],[Kg o Unidades]]</f>
        <v>945.5</v>
      </c>
    </row>
    <row r="614" spans="1:16" hidden="1" x14ac:dyDescent="0.35">
      <c r="A614" s="1" t="s">
        <v>174</v>
      </c>
      <c r="B614" s="1" t="str">
        <f>+VLOOKUP(A614,Codigos_mercados_mayoristas[],2,0)</f>
        <v>Metropolitana</v>
      </c>
      <c r="C614" s="1">
        <f>+VLOOKUP(A614,Codigos_mercados_mayoristas[],3,0)</f>
        <v>13</v>
      </c>
      <c r="D614" s="4">
        <v>44151</v>
      </c>
      <c r="E614" s="4" t="s">
        <v>196</v>
      </c>
      <c r="F614" s="15" t="s">
        <v>64</v>
      </c>
      <c r="G614" s="15" t="s">
        <v>65</v>
      </c>
      <c r="H614" s="15" t="s">
        <v>19</v>
      </c>
      <c r="I614" s="15">
        <v>150</v>
      </c>
      <c r="J614" s="15">
        <v>12000</v>
      </c>
      <c r="K614" s="15">
        <v>12000</v>
      </c>
      <c r="L614" s="15">
        <v>12000</v>
      </c>
      <c r="M614" s="15" t="s">
        <v>715</v>
      </c>
      <c r="N614" s="15" t="s">
        <v>66</v>
      </c>
      <c r="O614">
        <f>+VLOOKUP(Precio_diario_hortalizas[[#This Row],[Unidad de comercialización]],Codigos_kg[],2,0)</f>
        <v>10</v>
      </c>
      <c r="P614">
        <f>+Precio_diario_hortalizas[[#This Row],[Precio promedio ponderado]]/Precio_diario_hortalizas[[#This Row],[Kg o Unidades]]</f>
        <v>1200</v>
      </c>
    </row>
    <row r="615" spans="1:16" hidden="1" x14ac:dyDescent="0.35">
      <c r="A615" s="1" t="s">
        <v>174</v>
      </c>
      <c r="B615" s="1" t="str">
        <f>+VLOOKUP(A615,Codigos_mercados_mayoristas[],2,0)</f>
        <v>Metropolitana</v>
      </c>
      <c r="C615" s="1">
        <f>+VLOOKUP(A615,Codigos_mercados_mayoristas[],3,0)</f>
        <v>13</v>
      </c>
      <c r="D615" s="4">
        <v>44151</v>
      </c>
      <c r="E615" s="4" t="s">
        <v>196</v>
      </c>
      <c r="F615" s="15" t="s">
        <v>64</v>
      </c>
      <c r="G615" s="15" t="s">
        <v>65</v>
      </c>
      <c r="H615" s="15" t="s">
        <v>13</v>
      </c>
      <c r="I615" s="15">
        <v>200</v>
      </c>
      <c r="J615" s="15">
        <v>7000</v>
      </c>
      <c r="K615" s="15">
        <v>7000</v>
      </c>
      <c r="L615" s="15">
        <v>7000</v>
      </c>
      <c r="M615" s="15" t="s">
        <v>37</v>
      </c>
      <c r="N615" s="15" t="s">
        <v>66</v>
      </c>
      <c r="O615">
        <f>+VLOOKUP(Precio_diario_hortalizas[[#This Row],[Unidad de comercialización]],Codigos_kg[],2,0)</f>
        <v>10</v>
      </c>
      <c r="P615">
        <f>+Precio_diario_hortalizas[[#This Row],[Precio promedio ponderado]]/Precio_diario_hortalizas[[#This Row],[Kg o Unidades]]</f>
        <v>700</v>
      </c>
    </row>
    <row r="616" spans="1:16" hidden="1" x14ac:dyDescent="0.35">
      <c r="A616" s="1" t="s">
        <v>174</v>
      </c>
      <c r="B616" s="1" t="str">
        <f>+VLOOKUP(A616,Codigos_mercados_mayoristas[],2,0)</f>
        <v>Metropolitana</v>
      </c>
      <c r="C616" s="1">
        <f>+VLOOKUP(A616,Codigos_mercados_mayoristas[],3,0)</f>
        <v>13</v>
      </c>
      <c r="D616" s="4">
        <v>44151</v>
      </c>
      <c r="E616" s="4" t="s">
        <v>196</v>
      </c>
      <c r="F616" s="15" t="s">
        <v>64</v>
      </c>
      <c r="G616" s="15" t="s">
        <v>65</v>
      </c>
      <c r="H616" s="15" t="s">
        <v>16</v>
      </c>
      <c r="I616" s="15">
        <v>120</v>
      </c>
      <c r="J616" s="15">
        <v>5000</v>
      </c>
      <c r="K616" s="15">
        <v>5000</v>
      </c>
      <c r="L616" s="15">
        <v>5000</v>
      </c>
      <c r="M616" s="15" t="s">
        <v>37</v>
      </c>
      <c r="N616" s="15" t="s">
        <v>66</v>
      </c>
      <c r="O616">
        <f>+VLOOKUP(Precio_diario_hortalizas[[#This Row],[Unidad de comercialización]],Codigos_kg[],2,0)</f>
        <v>10</v>
      </c>
      <c r="P616">
        <f>+Precio_diario_hortalizas[[#This Row],[Precio promedio ponderado]]/Precio_diario_hortalizas[[#This Row],[Kg o Unidades]]</f>
        <v>500</v>
      </c>
    </row>
    <row r="617" spans="1:16" hidden="1" x14ac:dyDescent="0.35">
      <c r="A617" s="1" t="s">
        <v>174</v>
      </c>
      <c r="B617" s="1" t="str">
        <f>+VLOOKUP(A617,Codigos_mercados_mayoristas[],2,0)</f>
        <v>Metropolitana</v>
      </c>
      <c r="C617" s="1">
        <f>+VLOOKUP(A617,Codigos_mercados_mayoristas[],3,0)</f>
        <v>13</v>
      </c>
      <c r="D617" s="4">
        <v>44151</v>
      </c>
      <c r="E617" s="4" t="s">
        <v>196</v>
      </c>
      <c r="F617" s="15" t="s">
        <v>42</v>
      </c>
      <c r="G617" s="15" t="s">
        <v>110</v>
      </c>
      <c r="H617" s="15" t="s">
        <v>19</v>
      </c>
      <c r="I617" s="15">
        <v>120</v>
      </c>
      <c r="J617" s="15">
        <v>24000</v>
      </c>
      <c r="K617" s="15">
        <v>22000</v>
      </c>
      <c r="L617" s="15">
        <v>22833</v>
      </c>
      <c r="M617" s="15" t="s">
        <v>111</v>
      </c>
      <c r="N617" s="15" t="s">
        <v>15</v>
      </c>
      <c r="O617">
        <f>+VLOOKUP(Precio_diario_hortalizas[[#This Row],[Unidad de comercialización]],Codigos_kg[],2,0)</f>
        <v>12</v>
      </c>
      <c r="P617">
        <f>+Precio_diario_hortalizas[[#This Row],[Precio promedio ponderado]]/Precio_diario_hortalizas[[#This Row],[Kg o Unidades]]</f>
        <v>1902.75</v>
      </c>
    </row>
    <row r="618" spans="1:16" hidden="1" x14ac:dyDescent="0.35">
      <c r="A618" s="1" t="s">
        <v>174</v>
      </c>
      <c r="B618" s="1" t="str">
        <f>+VLOOKUP(A618,Codigos_mercados_mayoristas[],2,0)</f>
        <v>Metropolitana</v>
      </c>
      <c r="C618" s="1">
        <f>+VLOOKUP(A618,Codigos_mercados_mayoristas[],3,0)</f>
        <v>13</v>
      </c>
      <c r="D618" s="4">
        <v>44151</v>
      </c>
      <c r="E618" s="4" t="s">
        <v>196</v>
      </c>
      <c r="F618" s="15" t="s">
        <v>42</v>
      </c>
      <c r="G618" s="15" t="s">
        <v>110</v>
      </c>
      <c r="H618" s="15" t="s">
        <v>13</v>
      </c>
      <c r="I618" s="15">
        <v>50</v>
      </c>
      <c r="J618" s="15">
        <v>19000</v>
      </c>
      <c r="K618" s="15">
        <v>19000</v>
      </c>
      <c r="L618" s="15">
        <v>19000</v>
      </c>
      <c r="M618" s="15" t="s">
        <v>111</v>
      </c>
      <c r="N618" s="15" t="s">
        <v>15</v>
      </c>
      <c r="O618">
        <f>+VLOOKUP(Precio_diario_hortalizas[[#This Row],[Unidad de comercialización]],Codigos_kg[],2,0)</f>
        <v>12</v>
      </c>
      <c r="P618">
        <f>+Precio_diario_hortalizas[[#This Row],[Precio promedio ponderado]]/Precio_diario_hortalizas[[#This Row],[Kg o Unidades]]</f>
        <v>1583.3333333333333</v>
      </c>
    </row>
    <row r="619" spans="1:16" hidden="1" x14ac:dyDescent="0.35">
      <c r="A619" s="1" t="s">
        <v>174</v>
      </c>
      <c r="B619" s="1" t="str">
        <f>+VLOOKUP(A619,Codigos_mercados_mayoristas[],2,0)</f>
        <v>Metropolitana</v>
      </c>
      <c r="C619" s="1">
        <f>+VLOOKUP(A619,Codigos_mercados_mayoristas[],3,0)</f>
        <v>13</v>
      </c>
      <c r="D619" s="4">
        <v>44151</v>
      </c>
      <c r="E619" s="4" t="s">
        <v>196</v>
      </c>
      <c r="F619" s="15" t="s">
        <v>67</v>
      </c>
      <c r="G619" s="15" t="s">
        <v>12</v>
      </c>
      <c r="H619" s="15" t="s">
        <v>19</v>
      </c>
      <c r="I619" s="15">
        <v>60</v>
      </c>
      <c r="J619" s="15">
        <v>6000</v>
      </c>
      <c r="K619" s="15">
        <v>5000</v>
      </c>
      <c r="L619" s="15">
        <v>5667</v>
      </c>
      <c r="M619" s="15" t="s">
        <v>68</v>
      </c>
      <c r="N619" s="15" t="s">
        <v>152</v>
      </c>
      <c r="O619">
        <f>+VLOOKUP(Precio_diario_hortalizas[[#This Row],[Unidad de comercialización]],Codigos_kg[],2,0)</f>
        <v>6</v>
      </c>
      <c r="P619">
        <f>+Precio_diario_hortalizas[[#This Row],[Precio promedio ponderado]]/Precio_diario_hortalizas[[#This Row],[Kg o Unidades]]</f>
        <v>944.5</v>
      </c>
    </row>
    <row r="620" spans="1:16" hidden="1" x14ac:dyDescent="0.35">
      <c r="A620" s="1" t="s">
        <v>174</v>
      </c>
      <c r="B620" s="1" t="str">
        <f>+VLOOKUP(A620,Codigos_mercados_mayoristas[],2,0)</f>
        <v>Metropolitana</v>
      </c>
      <c r="C620" s="1">
        <f>+VLOOKUP(A620,Codigos_mercados_mayoristas[],3,0)</f>
        <v>13</v>
      </c>
      <c r="D620" s="4">
        <v>44151</v>
      </c>
      <c r="E620" s="4" t="s">
        <v>196</v>
      </c>
      <c r="F620" s="15" t="s">
        <v>146</v>
      </c>
      <c r="G620" s="15" t="s">
        <v>12</v>
      </c>
      <c r="H620" s="15" t="s">
        <v>19</v>
      </c>
      <c r="I620" s="15">
        <v>280</v>
      </c>
      <c r="J620" s="15">
        <v>10000</v>
      </c>
      <c r="K620" s="15">
        <v>9000</v>
      </c>
      <c r="L620" s="15">
        <v>9429</v>
      </c>
      <c r="M620" s="15" t="s">
        <v>165</v>
      </c>
      <c r="N620" s="15" t="s">
        <v>15</v>
      </c>
      <c r="O620">
        <f>+VLOOKUP(Precio_diario_hortalizas[[#This Row],[Unidad de comercialización]],Codigos_kg[],2,0)</f>
        <v>50</v>
      </c>
      <c r="P620">
        <f>+Precio_diario_hortalizas[[#This Row],[Precio promedio ponderado]]/Precio_diario_hortalizas[[#This Row],[Kg o Unidades]]</f>
        <v>188.58</v>
      </c>
    </row>
    <row r="621" spans="1:16" x14ac:dyDescent="0.35">
      <c r="A621" s="1" t="s">
        <v>174</v>
      </c>
      <c r="B621" s="1" t="str">
        <f>+VLOOKUP(A621,Codigos_mercados_mayoristas[],2,0)</f>
        <v>Metropolitana</v>
      </c>
      <c r="C621" s="1">
        <f>+VLOOKUP(A621,Codigos_mercados_mayoristas[],3,0)</f>
        <v>13</v>
      </c>
      <c r="D621" s="4">
        <v>44151</v>
      </c>
      <c r="E621" s="4" t="s">
        <v>196</v>
      </c>
      <c r="F621" s="15" t="s">
        <v>103</v>
      </c>
      <c r="G621" s="15" t="s">
        <v>12</v>
      </c>
      <c r="H621" s="15" t="s">
        <v>19</v>
      </c>
      <c r="I621" s="15">
        <v>1600</v>
      </c>
      <c r="J621" s="15">
        <v>13000</v>
      </c>
      <c r="K621" s="15">
        <v>12000</v>
      </c>
      <c r="L621" s="15">
        <v>12500</v>
      </c>
      <c r="M621" s="15" t="s">
        <v>121</v>
      </c>
      <c r="N621" s="15" t="s">
        <v>34</v>
      </c>
      <c r="O621">
        <f>+VLOOKUP(Precio_diario_hortalizas[[#This Row],[Unidad de comercialización]],Codigos_kg[],2,0)</f>
        <v>18</v>
      </c>
      <c r="P621">
        <f>+Precio_diario_hortalizas[[#This Row],[Precio promedio ponderado]]/Precio_diario_hortalizas[[#This Row],[Kg o Unidades]]</f>
        <v>694.44444444444446</v>
      </c>
    </row>
    <row r="622" spans="1:16" hidden="1" x14ac:dyDescent="0.35">
      <c r="A622" s="1" t="s">
        <v>174</v>
      </c>
      <c r="B622" s="1" t="str">
        <f>+VLOOKUP(A622,Codigos_mercados_mayoristas[],2,0)</f>
        <v>Metropolitana</v>
      </c>
      <c r="C622" s="1">
        <f>+VLOOKUP(A622,Codigos_mercados_mayoristas[],3,0)</f>
        <v>13</v>
      </c>
      <c r="D622" s="4">
        <v>44151</v>
      </c>
      <c r="E622" s="4" t="s">
        <v>196</v>
      </c>
      <c r="F622" s="15" t="s">
        <v>75</v>
      </c>
      <c r="G622" s="15" t="s">
        <v>119</v>
      </c>
      <c r="H622" s="15" t="s">
        <v>19</v>
      </c>
      <c r="I622" s="15">
        <v>1500</v>
      </c>
      <c r="J622" s="15">
        <v>9000</v>
      </c>
      <c r="K622" s="15">
        <v>8000</v>
      </c>
      <c r="L622" s="15">
        <v>8333</v>
      </c>
      <c r="M622" s="15" t="s">
        <v>58</v>
      </c>
      <c r="N622" s="15" t="s">
        <v>34</v>
      </c>
      <c r="O622">
        <f>+VLOOKUP(Precio_diario_hortalizas[[#This Row],[Unidad de comercialización]],Codigos_kg[],2,0)</f>
        <v>25</v>
      </c>
      <c r="P622">
        <f>+Precio_diario_hortalizas[[#This Row],[Precio promedio ponderado]]/Precio_diario_hortalizas[[#This Row],[Kg o Unidades]]</f>
        <v>333.32</v>
      </c>
    </row>
    <row r="623" spans="1:16" hidden="1" x14ac:dyDescent="0.35">
      <c r="A623" s="1" t="s">
        <v>174</v>
      </c>
      <c r="B623" s="1" t="str">
        <f>+VLOOKUP(A623,Codigos_mercados_mayoristas[],2,0)</f>
        <v>Metropolitana</v>
      </c>
      <c r="C623" s="1">
        <f>+VLOOKUP(A623,Codigos_mercados_mayoristas[],3,0)</f>
        <v>13</v>
      </c>
      <c r="D623" s="4">
        <v>44151</v>
      </c>
      <c r="E623" s="4" t="s">
        <v>196</v>
      </c>
      <c r="F623" s="15" t="s">
        <v>75</v>
      </c>
      <c r="G623" s="15" t="s">
        <v>119</v>
      </c>
      <c r="H623" s="15" t="s">
        <v>13</v>
      </c>
      <c r="I623" s="15">
        <v>900</v>
      </c>
      <c r="J623" s="15">
        <v>8000</v>
      </c>
      <c r="K623" s="15">
        <v>8000</v>
      </c>
      <c r="L623" s="15">
        <v>8000</v>
      </c>
      <c r="M623" s="15" t="s">
        <v>58</v>
      </c>
      <c r="N623" s="15" t="s">
        <v>34</v>
      </c>
      <c r="O623">
        <f>+VLOOKUP(Precio_diario_hortalizas[[#This Row],[Unidad de comercialización]],Codigos_kg[],2,0)</f>
        <v>25</v>
      </c>
      <c r="P623">
        <f>+Precio_diario_hortalizas[[#This Row],[Precio promedio ponderado]]/Precio_diario_hortalizas[[#This Row],[Kg o Unidades]]</f>
        <v>320</v>
      </c>
    </row>
    <row r="624" spans="1:16" hidden="1" x14ac:dyDescent="0.35">
      <c r="A624" s="1" t="s">
        <v>174</v>
      </c>
      <c r="B624" s="1" t="str">
        <f>+VLOOKUP(A624,Codigos_mercados_mayoristas[],2,0)</f>
        <v>Metropolitana</v>
      </c>
      <c r="C624" s="1">
        <f>+VLOOKUP(A624,Codigos_mercados_mayoristas[],3,0)</f>
        <v>13</v>
      </c>
      <c r="D624" s="4">
        <v>44151</v>
      </c>
      <c r="E624" s="4" t="s">
        <v>196</v>
      </c>
      <c r="F624" s="15" t="s">
        <v>75</v>
      </c>
      <c r="G624" s="15" t="s">
        <v>12</v>
      </c>
      <c r="H624" s="15" t="s">
        <v>76</v>
      </c>
      <c r="I624" s="15">
        <v>450</v>
      </c>
      <c r="J624" s="15">
        <v>11000</v>
      </c>
      <c r="K624" s="15">
        <v>11000</v>
      </c>
      <c r="L624" s="15">
        <v>11000</v>
      </c>
      <c r="M624" s="15" t="s">
        <v>117</v>
      </c>
      <c r="N624" s="15" t="s">
        <v>118</v>
      </c>
      <c r="O624">
        <f>+VLOOKUP(Precio_diario_hortalizas[[#This Row],[Unidad de comercialización]],Codigos_kg[],2,0)</f>
        <v>15</v>
      </c>
      <c r="P624">
        <f>+Precio_diario_hortalizas[[#This Row],[Precio promedio ponderado]]/Precio_diario_hortalizas[[#This Row],[Kg o Unidades]]</f>
        <v>733.33333333333337</v>
      </c>
    </row>
    <row r="625" spans="1:16" hidden="1" x14ac:dyDescent="0.35">
      <c r="A625" s="1" t="s">
        <v>174</v>
      </c>
      <c r="B625" s="1" t="str">
        <f>+VLOOKUP(A625,Codigos_mercados_mayoristas[],2,0)</f>
        <v>Metropolitana</v>
      </c>
      <c r="C625" s="1">
        <f>+VLOOKUP(A625,Codigos_mercados_mayoristas[],3,0)</f>
        <v>13</v>
      </c>
      <c r="D625" s="4">
        <v>44151</v>
      </c>
      <c r="E625" s="4" t="s">
        <v>196</v>
      </c>
      <c r="F625" s="15" t="s">
        <v>75</v>
      </c>
      <c r="G625" s="15" t="s">
        <v>12</v>
      </c>
      <c r="H625" s="15" t="s">
        <v>96</v>
      </c>
      <c r="I625" s="15">
        <v>350</v>
      </c>
      <c r="J625" s="15">
        <v>9000</v>
      </c>
      <c r="K625" s="15">
        <v>9000</v>
      </c>
      <c r="L625" s="15">
        <v>9000</v>
      </c>
      <c r="M625" s="15" t="s">
        <v>122</v>
      </c>
      <c r="N625" s="15" t="s">
        <v>118</v>
      </c>
      <c r="O625">
        <f>+VLOOKUP(Precio_diario_hortalizas[[#This Row],[Unidad de comercialización]],Codigos_kg[],2,0)</f>
        <v>16</v>
      </c>
      <c r="P625">
        <f>+Precio_diario_hortalizas[[#This Row],[Precio promedio ponderado]]/Precio_diario_hortalizas[[#This Row],[Kg o Unidades]]</f>
        <v>562.5</v>
      </c>
    </row>
    <row r="626" spans="1:16" hidden="1" x14ac:dyDescent="0.35">
      <c r="A626" s="1" t="s">
        <v>174</v>
      </c>
      <c r="B626" s="1" t="str">
        <f>+VLOOKUP(A626,Codigos_mercados_mayoristas[],2,0)</f>
        <v>Metropolitana</v>
      </c>
      <c r="C626" s="1">
        <f>+VLOOKUP(A626,Codigos_mercados_mayoristas[],3,0)</f>
        <v>13</v>
      </c>
      <c r="D626" s="4">
        <v>44151</v>
      </c>
      <c r="E626" s="4" t="s">
        <v>196</v>
      </c>
      <c r="F626" s="15" t="s">
        <v>75</v>
      </c>
      <c r="G626" s="15" t="s">
        <v>12</v>
      </c>
      <c r="H626" s="15" t="s">
        <v>148</v>
      </c>
      <c r="I626" s="15">
        <v>200</v>
      </c>
      <c r="J626" s="15">
        <v>10000</v>
      </c>
      <c r="K626" s="15">
        <v>10000</v>
      </c>
      <c r="L626" s="15">
        <v>10000</v>
      </c>
      <c r="M626" s="15" t="s">
        <v>117</v>
      </c>
      <c r="N626" s="15" t="s">
        <v>118</v>
      </c>
      <c r="O626">
        <f>+VLOOKUP(Precio_diario_hortalizas[[#This Row],[Unidad de comercialización]],Codigos_kg[],2,0)</f>
        <v>15</v>
      </c>
      <c r="P626">
        <f>+Precio_diario_hortalizas[[#This Row],[Precio promedio ponderado]]/Precio_diario_hortalizas[[#This Row],[Kg o Unidades]]</f>
        <v>666.66666666666663</v>
      </c>
    </row>
    <row r="627" spans="1:16" hidden="1" x14ac:dyDescent="0.35">
      <c r="A627" s="1" t="s">
        <v>174</v>
      </c>
      <c r="B627" s="1" t="str">
        <f>+VLOOKUP(A627,Codigos_mercados_mayoristas[],2,0)</f>
        <v>Metropolitana</v>
      </c>
      <c r="C627" s="1">
        <f>+VLOOKUP(A627,Codigos_mercados_mayoristas[],3,0)</f>
        <v>13</v>
      </c>
      <c r="D627" s="4">
        <v>44151</v>
      </c>
      <c r="E627" s="4" t="s">
        <v>196</v>
      </c>
      <c r="F627" s="15" t="s">
        <v>75</v>
      </c>
      <c r="G627" s="15" t="s">
        <v>12</v>
      </c>
      <c r="H627" s="15" t="s">
        <v>137</v>
      </c>
      <c r="I627" s="15">
        <v>200</v>
      </c>
      <c r="J627" s="15">
        <v>8000</v>
      </c>
      <c r="K627" s="15">
        <v>8000</v>
      </c>
      <c r="L627" s="15">
        <v>8000</v>
      </c>
      <c r="M627" s="15" t="s">
        <v>122</v>
      </c>
      <c r="N627" s="15" t="s">
        <v>118</v>
      </c>
      <c r="O627">
        <f>+VLOOKUP(Precio_diario_hortalizas[[#This Row],[Unidad de comercialización]],Codigos_kg[],2,0)</f>
        <v>16</v>
      </c>
      <c r="P627">
        <f>+Precio_diario_hortalizas[[#This Row],[Precio promedio ponderado]]/Precio_diario_hortalizas[[#This Row],[Kg o Unidades]]</f>
        <v>500</v>
      </c>
    </row>
    <row r="628" spans="1:16" hidden="1" x14ac:dyDescent="0.35">
      <c r="A628" s="1" t="s">
        <v>174</v>
      </c>
      <c r="B628" s="1" t="str">
        <f>+VLOOKUP(A628,Codigos_mercados_mayoristas[],2,0)</f>
        <v>Metropolitana</v>
      </c>
      <c r="C628" s="1">
        <f>+VLOOKUP(A628,Codigos_mercados_mayoristas[],3,0)</f>
        <v>13</v>
      </c>
      <c r="D628" s="4">
        <v>44151</v>
      </c>
      <c r="E628" s="4" t="s">
        <v>196</v>
      </c>
      <c r="F628" s="15" t="s">
        <v>78</v>
      </c>
      <c r="G628" s="15" t="s">
        <v>12</v>
      </c>
      <c r="H628" s="15" t="s">
        <v>69</v>
      </c>
      <c r="I628" s="15">
        <v>180</v>
      </c>
      <c r="J628" s="15">
        <v>4000</v>
      </c>
      <c r="K628" s="15">
        <v>4000</v>
      </c>
      <c r="L628" s="15">
        <v>4000</v>
      </c>
      <c r="M628" s="15" t="s">
        <v>79</v>
      </c>
      <c r="N628" s="15" t="s">
        <v>118</v>
      </c>
      <c r="O628">
        <f>+VLOOKUP(Precio_diario_hortalizas[[#This Row],[Unidad de comercialización]],Codigos_kg[],2,0)</f>
        <v>36</v>
      </c>
      <c r="P628">
        <f>+Precio_diario_hortalizas[[#This Row],[Precio promedio ponderado]]/Precio_diario_hortalizas[[#This Row],[Kg o Unidades]]</f>
        <v>111.11111111111111</v>
      </c>
    </row>
    <row r="629" spans="1:16" hidden="1" x14ac:dyDescent="0.35">
      <c r="A629" s="1" t="s">
        <v>174</v>
      </c>
      <c r="B629" s="1" t="str">
        <f>+VLOOKUP(A629,Codigos_mercados_mayoristas[],2,0)</f>
        <v>Metropolitana</v>
      </c>
      <c r="C629" s="1">
        <f>+VLOOKUP(A629,Codigos_mercados_mayoristas[],3,0)</f>
        <v>13</v>
      </c>
      <c r="D629" s="4">
        <v>44151</v>
      </c>
      <c r="E629" s="4" t="s">
        <v>196</v>
      </c>
      <c r="F629" s="15" t="s">
        <v>78</v>
      </c>
      <c r="G629" s="15" t="s">
        <v>12</v>
      </c>
      <c r="H629" s="15" t="s">
        <v>19</v>
      </c>
      <c r="I629" s="15">
        <v>350</v>
      </c>
      <c r="J629" s="15">
        <v>3000</v>
      </c>
      <c r="K629" s="15">
        <v>3000</v>
      </c>
      <c r="L629" s="15">
        <v>3000</v>
      </c>
      <c r="M629" s="15" t="s">
        <v>79</v>
      </c>
      <c r="N629" s="15" t="s">
        <v>118</v>
      </c>
      <c r="O629">
        <f>+VLOOKUP(Precio_diario_hortalizas[[#This Row],[Unidad de comercialización]],Codigos_kg[],2,0)</f>
        <v>36</v>
      </c>
      <c r="P629">
        <f>+Precio_diario_hortalizas[[#This Row],[Precio promedio ponderado]]/Precio_diario_hortalizas[[#This Row],[Kg o Unidades]]</f>
        <v>83.333333333333329</v>
      </c>
    </row>
    <row r="630" spans="1:16" hidden="1" x14ac:dyDescent="0.35">
      <c r="A630" s="1" t="s">
        <v>174</v>
      </c>
      <c r="B630" s="1" t="str">
        <f>+VLOOKUP(A630,Codigos_mercados_mayoristas[],2,0)</f>
        <v>Metropolitana</v>
      </c>
      <c r="C630" s="1">
        <f>+VLOOKUP(A630,Codigos_mercados_mayoristas[],3,0)</f>
        <v>13</v>
      </c>
      <c r="D630" s="4">
        <v>44151</v>
      </c>
      <c r="E630" s="4" t="s">
        <v>196</v>
      </c>
      <c r="F630" s="15" t="s">
        <v>78</v>
      </c>
      <c r="G630" s="15" t="s">
        <v>12</v>
      </c>
      <c r="H630" s="15" t="s">
        <v>13</v>
      </c>
      <c r="I630" s="15">
        <v>100</v>
      </c>
      <c r="J630" s="15">
        <v>2000</v>
      </c>
      <c r="K630" s="15">
        <v>2000</v>
      </c>
      <c r="L630" s="15">
        <v>2000</v>
      </c>
      <c r="M630" s="15" t="s">
        <v>79</v>
      </c>
      <c r="N630" s="15" t="s">
        <v>118</v>
      </c>
      <c r="O630">
        <f>+VLOOKUP(Precio_diario_hortalizas[[#This Row],[Unidad de comercialización]],Codigos_kg[],2,0)</f>
        <v>36</v>
      </c>
      <c r="P630">
        <f>+Precio_diario_hortalizas[[#This Row],[Precio promedio ponderado]]/Precio_diario_hortalizas[[#This Row],[Kg o Unidades]]</f>
        <v>55.555555555555557</v>
      </c>
    </row>
    <row r="631" spans="1:16" hidden="1" x14ac:dyDescent="0.35">
      <c r="A631" s="1" t="s">
        <v>174</v>
      </c>
      <c r="B631" s="1" t="str">
        <f>+VLOOKUP(A631,Codigos_mercados_mayoristas[],2,0)</f>
        <v>Metropolitana</v>
      </c>
      <c r="C631" s="1">
        <f>+VLOOKUP(A631,Codigos_mercados_mayoristas[],3,0)</f>
        <v>13</v>
      </c>
      <c r="D631" s="4">
        <v>44151</v>
      </c>
      <c r="E631" s="4" t="s">
        <v>196</v>
      </c>
      <c r="F631" s="15" t="s">
        <v>17</v>
      </c>
      <c r="G631" s="15" t="s">
        <v>18</v>
      </c>
      <c r="H631" s="15" t="s">
        <v>19</v>
      </c>
      <c r="I631" s="15">
        <v>110</v>
      </c>
      <c r="J631" s="15">
        <v>24000</v>
      </c>
      <c r="K631" s="15">
        <v>24000</v>
      </c>
      <c r="L631" s="15">
        <v>24000</v>
      </c>
      <c r="M631" s="15" t="s">
        <v>20</v>
      </c>
      <c r="N631" s="15" t="s">
        <v>15</v>
      </c>
      <c r="O631">
        <f>+VLOOKUP(Precio_diario_hortalizas[[#This Row],[Unidad de comercialización]],Codigos_kg[],2,0)</f>
        <v>50</v>
      </c>
      <c r="P631">
        <f>+Precio_diario_hortalizas[[#This Row],[Precio promedio ponderado]]/Precio_diario_hortalizas[[#This Row],[Kg o Unidades]]</f>
        <v>480</v>
      </c>
    </row>
    <row r="632" spans="1:16" hidden="1" x14ac:dyDescent="0.35">
      <c r="A632" s="1" t="s">
        <v>174</v>
      </c>
      <c r="B632" s="1" t="str">
        <f>+VLOOKUP(A632,Codigos_mercados_mayoristas[],2,0)</f>
        <v>Metropolitana</v>
      </c>
      <c r="C632" s="1">
        <f>+VLOOKUP(A632,Codigos_mercados_mayoristas[],3,0)</f>
        <v>13</v>
      </c>
      <c r="D632" s="4">
        <v>44151</v>
      </c>
      <c r="E632" s="4" t="s">
        <v>196</v>
      </c>
      <c r="F632" s="15" t="s">
        <v>17</v>
      </c>
      <c r="G632" s="15" t="s">
        <v>50</v>
      </c>
      <c r="H632" s="15" t="s">
        <v>19</v>
      </c>
      <c r="I632" s="15">
        <v>180</v>
      </c>
      <c r="J632" s="15">
        <v>22000</v>
      </c>
      <c r="K632" s="15">
        <v>21000</v>
      </c>
      <c r="L632" s="15">
        <v>21556</v>
      </c>
      <c r="M632" s="15" t="s">
        <v>51</v>
      </c>
      <c r="N632" s="15" t="s">
        <v>15</v>
      </c>
      <c r="O632">
        <f>+VLOOKUP(Precio_diario_hortalizas[[#This Row],[Unidad de comercialización]],Codigos_kg[],2,0)</f>
        <v>70</v>
      </c>
      <c r="P632">
        <f>+Precio_diario_hortalizas[[#This Row],[Precio promedio ponderado]]/Precio_diario_hortalizas[[#This Row],[Kg o Unidades]]</f>
        <v>307.94285714285712</v>
      </c>
    </row>
    <row r="633" spans="1:16" hidden="1" x14ac:dyDescent="0.35">
      <c r="A633" s="1" t="s">
        <v>174</v>
      </c>
      <c r="B633" s="1" t="str">
        <f>+VLOOKUP(A633,Codigos_mercados_mayoristas[],2,0)</f>
        <v>Metropolitana</v>
      </c>
      <c r="C633" s="1">
        <f>+VLOOKUP(A633,Codigos_mercados_mayoristas[],3,0)</f>
        <v>13</v>
      </c>
      <c r="D633" s="4">
        <v>44151</v>
      </c>
      <c r="E633" s="4" t="s">
        <v>196</v>
      </c>
      <c r="F633" s="15" t="s">
        <v>80</v>
      </c>
      <c r="G633" s="15" t="s">
        <v>12</v>
      </c>
      <c r="H633" s="15" t="s">
        <v>19</v>
      </c>
      <c r="I633" s="15">
        <v>450</v>
      </c>
      <c r="J633" s="15">
        <v>1000</v>
      </c>
      <c r="K633" s="15">
        <v>800</v>
      </c>
      <c r="L633" s="15">
        <v>889</v>
      </c>
      <c r="M633" s="15" t="s">
        <v>81</v>
      </c>
      <c r="N633" s="15" t="s">
        <v>152</v>
      </c>
      <c r="O633">
        <f>+VLOOKUP(Precio_diario_hortalizas[[#This Row],[Unidad de comercialización]],Codigos_kg[],2,0)</f>
        <v>3</v>
      </c>
      <c r="P633">
        <f>+Precio_diario_hortalizas[[#This Row],[Precio promedio ponderado]]/Precio_diario_hortalizas[[#This Row],[Kg o Unidades]]</f>
        <v>296.33333333333331</v>
      </c>
    </row>
    <row r="634" spans="1:16" hidden="1" x14ac:dyDescent="0.35">
      <c r="A634" s="1" t="s">
        <v>174</v>
      </c>
      <c r="B634" s="1" t="str">
        <f>+VLOOKUP(A634,Codigos_mercados_mayoristas[],2,0)</f>
        <v>Metropolitana</v>
      </c>
      <c r="C634" s="1">
        <f>+VLOOKUP(A634,Codigos_mercados_mayoristas[],3,0)</f>
        <v>13</v>
      </c>
      <c r="D634" s="4">
        <v>44151</v>
      </c>
      <c r="E634" s="4" t="s">
        <v>196</v>
      </c>
      <c r="F634" s="15" t="s">
        <v>82</v>
      </c>
      <c r="G634" s="15" t="s">
        <v>12</v>
      </c>
      <c r="H634" s="15" t="s">
        <v>19</v>
      </c>
      <c r="I634" s="15">
        <v>60</v>
      </c>
      <c r="J634" s="15">
        <v>12000</v>
      </c>
      <c r="K634" s="15">
        <v>10000</v>
      </c>
      <c r="L634" s="15">
        <v>10667</v>
      </c>
      <c r="M634" s="15" t="s">
        <v>81</v>
      </c>
      <c r="N634" s="15" t="s">
        <v>118</v>
      </c>
      <c r="O634">
        <f>+VLOOKUP(Precio_diario_hortalizas[[#This Row],[Unidad de comercialización]],Codigos_kg[],2,0)</f>
        <v>3</v>
      </c>
      <c r="P634">
        <f>+Precio_diario_hortalizas[[#This Row],[Precio promedio ponderado]]/Precio_diario_hortalizas[[#This Row],[Kg o Unidades]]</f>
        <v>3555.6666666666665</v>
      </c>
    </row>
    <row r="635" spans="1:16" hidden="1" x14ac:dyDescent="0.35">
      <c r="A635" s="1" t="s">
        <v>174</v>
      </c>
      <c r="B635" s="1" t="str">
        <f>+VLOOKUP(A635,Codigos_mercados_mayoristas[],2,0)</f>
        <v>Metropolitana</v>
      </c>
      <c r="C635" s="1">
        <f>+VLOOKUP(A635,Codigos_mercados_mayoristas[],3,0)</f>
        <v>13</v>
      </c>
      <c r="D635" s="4">
        <v>44151</v>
      </c>
      <c r="E635" s="4" t="s">
        <v>196</v>
      </c>
      <c r="F635" s="15" t="s">
        <v>52</v>
      </c>
      <c r="G635" s="15" t="s">
        <v>12</v>
      </c>
      <c r="H635" s="15" t="s">
        <v>19</v>
      </c>
      <c r="I635" s="15">
        <v>70</v>
      </c>
      <c r="J635" s="15">
        <v>8000</v>
      </c>
      <c r="K635" s="15">
        <v>8000</v>
      </c>
      <c r="L635" s="15">
        <v>8000</v>
      </c>
      <c r="M635" s="15" t="s">
        <v>39</v>
      </c>
      <c r="N635" s="15" t="s">
        <v>123</v>
      </c>
      <c r="O635">
        <f>+VLOOKUP(Precio_diario_hortalizas[[#This Row],[Unidad de comercialización]],Codigos_kg[],2,0)</f>
        <v>25</v>
      </c>
      <c r="P635">
        <f>+Precio_diario_hortalizas[[#This Row],[Precio promedio ponderado]]/Precio_diario_hortalizas[[#This Row],[Kg o Unidades]]</f>
        <v>320</v>
      </c>
    </row>
    <row r="636" spans="1:16" x14ac:dyDescent="0.35">
      <c r="A636" s="1" t="s">
        <v>174</v>
      </c>
      <c r="B636" s="1" t="str">
        <f>+VLOOKUP(A636,Codigos_mercados_mayoristas[],2,0)</f>
        <v>Metropolitana</v>
      </c>
      <c r="C636" s="1">
        <f>+VLOOKUP(A636,Codigos_mercados_mayoristas[],3,0)</f>
        <v>13</v>
      </c>
      <c r="D636" s="4">
        <v>44151</v>
      </c>
      <c r="E636" s="4" t="s">
        <v>196</v>
      </c>
      <c r="F636" s="15" t="s">
        <v>183</v>
      </c>
      <c r="G636" s="15" t="s">
        <v>12</v>
      </c>
      <c r="H636" s="15" t="s">
        <v>19</v>
      </c>
      <c r="I636" s="15">
        <v>360</v>
      </c>
      <c r="J636" s="15">
        <v>33000</v>
      </c>
      <c r="K636" s="15">
        <v>32000</v>
      </c>
      <c r="L636" s="15">
        <v>32444</v>
      </c>
      <c r="M636" s="15" t="s">
        <v>184</v>
      </c>
      <c r="N636" s="15" t="s">
        <v>34</v>
      </c>
      <c r="O636">
        <f>+VLOOKUP(Precio_diario_hortalizas[[#This Row],[Unidad de comercialización]],Codigos_kg[],2,0)</f>
        <v>13</v>
      </c>
      <c r="P636">
        <f>+Precio_diario_hortalizas[[#This Row],[Precio promedio ponderado]]/Precio_diario_hortalizas[[#This Row],[Kg o Unidades]]</f>
        <v>2495.6923076923076</v>
      </c>
    </row>
    <row r="637" spans="1:16" hidden="1" x14ac:dyDescent="0.35">
      <c r="A637" s="1" t="s">
        <v>174</v>
      </c>
      <c r="B637" s="1" t="str">
        <f>+VLOOKUP(A637,Codigos_mercados_mayoristas[],2,0)</f>
        <v>Metropolitana</v>
      </c>
      <c r="C637" s="1">
        <f>+VLOOKUP(A637,Codigos_mercados_mayoristas[],3,0)</f>
        <v>13</v>
      </c>
      <c r="D637" s="4">
        <v>44151</v>
      </c>
      <c r="E637" s="4" t="s">
        <v>196</v>
      </c>
      <c r="F637" s="15" t="s">
        <v>23</v>
      </c>
      <c r="G637" s="15" t="s">
        <v>87</v>
      </c>
      <c r="H637" s="15" t="s">
        <v>19</v>
      </c>
      <c r="I637" s="15">
        <v>180</v>
      </c>
      <c r="J637" s="15">
        <v>4000</v>
      </c>
      <c r="K637" s="15">
        <v>3500</v>
      </c>
      <c r="L637" s="15">
        <v>3778</v>
      </c>
      <c r="M637" s="15" t="s">
        <v>88</v>
      </c>
      <c r="N637" s="15" t="s">
        <v>118</v>
      </c>
      <c r="O637">
        <f>+VLOOKUP(Precio_diario_hortalizas[[#This Row],[Unidad de comercialización]],Codigos_kg[],2,0)</f>
        <v>10</v>
      </c>
      <c r="P637">
        <f>+Precio_diario_hortalizas[[#This Row],[Precio promedio ponderado]]/Precio_diario_hortalizas[[#This Row],[Kg o Unidades]]</f>
        <v>377.8</v>
      </c>
    </row>
    <row r="638" spans="1:16" hidden="1" x14ac:dyDescent="0.35">
      <c r="A638" s="1" t="s">
        <v>174</v>
      </c>
      <c r="B638" s="1" t="str">
        <f>+VLOOKUP(A638,Codigos_mercados_mayoristas[],2,0)</f>
        <v>Metropolitana</v>
      </c>
      <c r="C638" s="1">
        <f>+VLOOKUP(A638,Codigos_mercados_mayoristas[],3,0)</f>
        <v>13</v>
      </c>
      <c r="D638" s="4">
        <v>44151</v>
      </c>
      <c r="E638" s="4" t="s">
        <v>196</v>
      </c>
      <c r="F638" s="15" t="s">
        <v>23</v>
      </c>
      <c r="G638" s="15" t="s">
        <v>87</v>
      </c>
      <c r="H638" s="15" t="s">
        <v>19</v>
      </c>
      <c r="I638" s="15">
        <v>140</v>
      </c>
      <c r="J638" s="15">
        <v>4000</v>
      </c>
      <c r="K638" s="15">
        <v>3500</v>
      </c>
      <c r="L638" s="15">
        <v>3643</v>
      </c>
      <c r="M638" s="15" t="s">
        <v>88</v>
      </c>
      <c r="N638" s="15" t="s">
        <v>720</v>
      </c>
      <c r="O638">
        <f>+VLOOKUP(Precio_diario_hortalizas[[#This Row],[Unidad de comercialización]],Codigos_kg[],2,0)</f>
        <v>10</v>
      </c>
      <c r="P638">
        <f>+Precio_diario_hortalizas[[#This Row],[Precio promedio ponderado]]/Precio_diario_hortalizas[[#This Row],[Kg o Unidades]]</f>
        <v>364.3</v>
      </c>
    </row>
    <row r="639" spans="1:16" hidden="1" x14ac:dyDescent="0.35">
      <c r="A639" s="1" t="s">
        <v>174</v>
      </c>
      <c r="B639" s="1" t="str">
        <f>+VLOOKUP(A639,Codigos_mercados_mayoristas[],2,0)</f>
        <v>Metropolitana</v>
      </c>
      <c r="C639" s="1">
        <f>+VLOOKUP(A639,Codigos_mercados_mayoristas[],3,0)</f>
        <v>13</v>
      </c>
      <c r="D639" s="4">
        <v>44151</v>
      </c>
      <c r="E639" s="4" t="s">
        <v>196</v>
      </c>
      <c r="F639" s="15" t="s">
        <v>23</v>
      </c>
      <c r="G639" s="15" t="s">
        <v>90</v>
      </c>
      <c r="H639" s="15" t="s">
        <v>13</v>
      </c>
      <c r="I639" s="15">
        <v>120</v>
      </c>
      <c r="J639" s="15">
        <v>4000</v>
      </c>
      <c r="K639" s="15">
        <v>4000</v>
      </c>
      <c r="L639" s="15">
        <v>4000</v>
      </c>
      <c r="M639" s="15" t="s">
        <v>26</v>
      </c>
      <c r="N639" s="15" t="s">
        <v>118</v>
      </c>
      <c r="O639">
        <f>+VLOOKUP(Precio_diario_hortalizas[[#This Row],[Unidad de comercialización]],Codigos_kg[],2,0)</f>
        <v>18</v>
      </c>
      <c r="P639">
        <f>+Precio_diario_hortalizas[[#This Row],[Precio promedio ponderado]]/Precio_diario_hortalizas[[#This Row],[Kg o Unidades]]</f>
        <v>222.22222222222223</v>
      </c>
    </row>
    <row r="640" spans="1:16" hidden="1" x14ac:dyDescent="0.35">
      <c r="A640" s="1" t="s">
        <v>174</v>
      </c>
      <c r="B640" s="1" t="str">
        <f>+VLOOKUP(A640,Codigos_mercados_mayoristas[],2,0)</f>
        <v>Metropolitana</v>
      </c>
      <c r="C640" s="1">
        <f>+VLOOKUP(A640,Codigos_mercados_mayoristas[],3,0)</f>
        <v>13</v>
      </c>
      <c r="D640" s="4">
        <v>44151</v>
      </c>
      <c r="E640" s="4" t="s">
        <v>196</v>
      </c>
      <c r="F640" s="15" t="s">
        <v>23</v>
      </c>
      <c r="G640" s="15" t="s">
        <v>91</v>
      </c>
      <c r="H640" s="15" t="s">
        <v>19</v>
      </c>
      <c r="I640" s="15">
        <v>100</v>
      </c>
      <c r="J640" s="15">
        <v>4000</v>
      </c>
      <c r="K640" s="15">
        <v>4000</v>
      </c>
      <c r="L640" s="15">
        <v>4000</v>
      </c>
      <c r="M640" s="15" t="s">
        <v>89</v>
      </c>
      <c r="N640" s="15" t="s">
        <v>118</v>
      </c>
      <c r="O640">
        <f>+VLOOKUP(Precio_diario_hortalizas[[#This Row],[Unidad de comercialización]],Codigos_kg[],2,0)</f>
        <v>15</v>
      </c>
      <c r="P640">
        <f>+Precio_diario_hortalizas[[#This Row],[Precio promedio ponderado]]/Precio_diario_hortalizas[[#This Row],[Kg o Unidades]]</f>
        <v>266.66666666666669</v>
      </c>
    </row>
    <row r="641" spans="1:16" hidden="1" x14ac:dyDescent="0.35">
      <c r="A641" s="1" t="s">
        <v>174</v>
      </c>
      <c r="B641" s="1" t="str">
        <f>+VLOOKUP(A641,Codigos_mercados_mayoristas[],2,0)</f>
        <v>Metropolitana</v>
      </c>
      <c r="C641" s="1">
        <f>+VLOOKUP(A641,Codigos_mercados_mayoristas[],3,0)</f>
        <v>13</v>
      </c>
      <c r="D641" s="4">
        <v>44151</v>
      </c>
      <c r="E641" s="4" t="s">
        <v>196</v>
      </c>
      <c r="F641" s="15" t="s">
        <v>94</v>
      </c>
      <c r="G641" s="15" t="s">
        <v>126</v>
      </c>
      <c r="H641" s="15" t="s">
        <v>127</v>
      </c>
      <c r="I641" s="15">
        <v>220</v>
      </c>
      <c r="J641" s="15">
        <v>12000</v>
      </c>
      <c r="K641" s="15">
        <v>11000</v>
      </c>
      <c r="L641" s="15">
        <v>11545</v>
      </c>
      <c r="M641" s="15" t="s">
        <v>58</v>
      </c>
      <c r="N641" s="15" t="s">
        <v>130</v>
      </c>
      <c r="O641">
        <f>+VLOOKUP(Precio_diario_hortalizas[[#This Row],[Unidad de comercialización]],Codigos_kg[],2,0)</f>
        <v>25</v>
      </c>
      <c r="P641">
        <f>+Precio_diario_hortalizas[[#This Row],[Precio promedio ponderado]]/Precio_diario_hortalizas[[#This Row],[Kg o Unidades]]</f>
        <v>461.8</v>
      </c>
    </row>
    <row r="642" spans="1:16" hidden="1" x14ac:dyDescent="0.35">
      <c r="A642" s="1" t="s">
        <v>174</v>
      </c>
      <c r="B642" s="1" t="str">
        <f>+VLOOKUP(A642,Codigos_mercados_mayoristas[],2,0)</f>
        <v>Metropolitana</v>
      </c>
      <c r="C642" s="1">
        <f>+VLOOKUP(A642,Codigos_mercados_mayoristas[],3,0)</f>
        <v>13</v>
      </c>
      <c r="D642" s="4">
        <v>44151</v>
      </c>
      <c r="E642" s="4" t="s">
        <v>196</v>
      </c>
      <c r="F642" s="15" t="s">
        <v>94</v>
      </c>
      <c r="G642" s="15" t="s">
        <v>173</v>
      </c>
      <c r="H642" s="15" t="s">
        <v>96</v>
      </c>
      <c r="I642" s="15">
        <v>380</v>
      </c>
      <c r="J642" s="15">
        <v>11000</v>
      </c>
      <c r="K642" s="15">
        <v>11000</v>
      </c>
      <c r="L642" s="15">
        <v>11000</v>
      </c>
      <c r="M642" s="15" t="s">
        <v>39</v>
      </c>
      <c r="N642" s="15" t="s">
        <v>156</v>
      </c>
      <c r="O642">
        <f>+VLOOKUP(Precio_diario_hortalizas[[#This Row],[Unidad de comercialización]],Codigos_kg[],2,0)</f>
        <v>25</v>
      </c>
      <c r="P642">
        <f>+Precio_diario_hortalizas[[#This Row],[Precio promedio ponderado]]/Precio_diario_hortalizas[[#This Row],[Kg o Unidades]]</f>
        <v>440</v>
      </c>
    </row>
    <row r="643" spans="1:16" hidden="1" x14ac:dyDescent="0.35">
      <c r="A643" s="1" t="s">
        <v>174</v>
      </c>
      <c r="B643" s="1" t="str">
        <f>+VLOOKUP(A643,Codigos_mercados_mayoristas[],2,0)</f>
        <v>Metropolitana</v>
      </c>
      <c r="C643" s="1">
        <f>+VLOOKUP(A643,Codigos_mercados_mayoristas[],3,0)</f>
        <v>13</v>
      </c>
      <c r="D643" s="4">
        <v>44151</v>
      </c>
      <c r="E643" s="4" t="s">
        <v>196</v>
      </c>
      <c r="F643" s="15" t="s">
        <v>53</v>
      </c>
      <c r="G643" s="15" t="s">
        <v>12</v>
      </c>
      <c r="H643" s="15" t="s">
        <v>19</v>
      </c>
      <c r="I643" s="15">
        <v>330</v>
      </c>
      <c r="J643" s="15">
        <v>9000</v>
      </c>
      <c r="K643" s="15">
        <v>8500</v>
      </c>
      <c r="L643" s="15">
        <v>8803</v>
      </c>
      <c r="M643" s="15" t="s">
        <v>97</v>
      </c>
      <c r="N643" s="15" t="s">
        <v>15</v>
      </c>
      <c r="O643">
        <f>+VLOOKUP(Precio_diario_hortalizas[[#This Row],[Unidad de comercialización]],Codigos_kg[],2,0)</f>
        <v>70</v>
      </c>
      <c r="P643">
        <f>+Precio_diario_hortalizas[[#This Row],[Precio promedio ponderado]]/Precio_diario_hortalizas[[#This Row],[Kg o Unidades]]</f>
        <v>125.75714285714285</v>
      </c>
    </row>
    <row r="644" spans="1:16" hidden="1" x14ac:dyDescent="0.35">
      <c r="A644" s="1" t="s">
        <v>174</v>
      </c>
      <c r="B644" s="1" t="str">
        <f>+VLOOKUP(A644,Codigos_mercados_mayoristas[],2,0)</f>
        <v>Metropolitana</v>
      </c>
      <c r="C644" s="1">
        <f>+VLOOKUP(A644,Codigos_mercados_mayoristas[],3,0)</f>
        <v>13</v>
      </c>
      <c r="D644" s="4">
        <v>44151</v>
      </c>
      <c r="E644" s="4" t="s">
        <v>196</v>
      </c>
      <c r="F644" s="15" t="s">
        <v>132</v>
      </c>
      <c r="G644" s="15" t="s">
        <v>12</v>
      </c>
      <c r="H644" s="15" t="s">
        <v>19</v>
      </c>
      <c r="I644" s="15">
        <v>30</v>
      </c>
      <c r="J644" s="15">
        <v>12000</v>
      </c>
      <c r="K644" s="15">
        <v>10000</v>
      </c>
      <c r="L644" s="15">
        <v>10667</v>
      </c>
      <c r="M644" s="15" t="s">
        <v>81</v>
      </c>
      <c r="N644" s="15" t="s">
        <v>118</v>
      </c>
      <c r="O644">
        <f>+VLOOKUP(Precio_diario_hortalizas[[#This Row],[Unidad de comercialización]],Codigos_kg[],2,0)</f>
        <v>3</v>
      </c>
      <c r="P644">
        <f>+Precio_diario_hortalizas[[#This Row],[Precio promedio ponderado]]/Precio_diario_hortalizas[[#This Row],[Kg o Unidades]]</f>
        <v>3555.6666666666665</v>
      </c>
    </row>
    <row r="645" spans="1:16" hidden="1" x14ac:dyDescent="0.35">
      <c r="A645" s="1" t="s">
        <v>174</v>
      </c>
      <c r="B645" s="1" t="str">
        <f>+VLOOKUP(A645,Codigos_mercados_mayoristas[],2,0)</f>
        <v>Metropolitana</v>
      </c>
      <c r="C645" s="1">
        <f>+VLOOKUP(A645,Codigos_mercados_mayoristas[],3,0)</f>
        <v>13</v>
      </c>
      <c r="D645" s="4">
        <v>44151</v>
      </c>
      <c r="E645" s="4" t="s">
        <v>196</v>
      </c>
      <c r="F645" s="15" t="s">
        <v>27</v>
      </c>
      <c r="G645" s="15" t="s">
        <v>185</v>
      </c>
      <c r="H645" s="15" t="s">
        <v>19</v>
      </c>
      <c r="I645" s="15">
        <v>40</v>
      </c>
      <c r="J645" s="15">
        <v>50000</v>
      </c>
      <c r="K645" s="15">
        <v>49000</v>
      </c>
      <c r="L645" s="15">
        <v>49500</v>
      </c>
      <c r="M645" s="15" t="s">
        <v>56</v>
      </c>
      <c r="N645" s="15" t="s">
        <v>63</v>
      </c>
      <c r="O645">
        <f>+VLOOKUP(Precio_diario_hortalizas[[#This Row],[Unidad de comercialización]],Codigos_kg[],2,0)</f>
        <v>18</v>
      </c>
      <c r="P645">
        <f>+Precio_diario_hortalizas[[#This Row],[Precio promedio ponderado]]/Precio_diario_hortalizas[[#This Row],[Kg o Unidades]]</f>
        <v>2750</v>
      </c>
    </row>
    <row r="646" spans="1:16" hidden="1" x14ac:dyDescent="0.35">
      <c r="A646" s="1" t="s">
        <v>174</v>
      </c>
      <c r="B646" s="1" t="str">
        <f>+VLOOKUP(A646,Codigos_mercados_mayoristas[],2,0)</f>
        <v>Metropolitana</v>
      </c>
      <c r="C646" s="1">
        <f>+VLOOKUP(A646,Codigos_mercados_mayoristas[],3,0)</f>
        <v>13</v>
      </c>
      <c r="D646" s="4">
        <v>44151</v>
      </c>
      <c r="E646" s="4" t="s">
        <v>196</v>
      </c>
      <c r="F646" s="15" t="s">
        <v>27</v>
      </c>
      <c r="G646" s="15" t="s">
        <v>28</v>
      </c>
      <c r="H646" s="15" t="s">
        <v>19</v>
      </c>
      <c r="I646" s="15">
        <v>340</v>
      </c>
      <c r="J646" s="15">
        <v>45000</v>
      </c>
      <c r="K646" s="15">
        <v>44000</v>
      </c>
      <c r="L646" s="15">
        <v>44441</v>
      </c>
      <c r="M646" s="15" t="s">
        <v>29</v>
      </c>
      <c r="N646" s="15" t="s">
        <v>15</v>
      </c>
      <c r="O646">
        <f>+VLOOKUP(Precio_diario_hortalizas[[#This Row],[Unidad de comercialización]],Codigos_kg[],2,0)</f>
        <v>15</v>
      </c>
      <c r="P646">
        <f>+Precio_diario_hortalizas[[#This Row],[Precio promedio ponderado]]/Precio_diario_hortalizas[[#This Row],[Kg o Unidades]]</f>
        <v>2962.7333333333331</v>
      </c>
    </row>
    <row r="647" spans="1:16" hidden="1" x14ac:dyDescent="0.35">
      <c r="A647" s="1" t="s">
        <v>174</v>
      </c>
      <c r="B647" s="1" t="str">
        <f>+VLOOKUP(A647,Codigos_mercados_mayoristas[],2,0)</f>
        <v>Metropolitana</v>
      </c>
      <c r="C647" s="1">
        <f>+VLOOKUP(A647,Codigos_mercados_mayoristas[],3,0)</f>
        <v>13</v>
      </c>
      <c r="D647" s="4">
        <v>44151</v>
      </c>
      <c r="E647" s="4" t="s">
        <v>196</v>
      </c>
      <c r="F647" s="15" t="s">
        <v>27</v>
      </c>
      <c r="G647" s="15" t="s">
        <v>28</v>
      </c>
      <c r="H647" s="15" t="s">
        <v>13</v>
      </c>
      <c r="I647" s="15">
        <v>180</v>
      </c>
      <c r="J647" s="15">
        <v>41000</v>
      </c>
      <c r="K647" s="15">
        <v>40000</v>
      </c>
      <c r="L647" s="15">
        <v>40444</v>
      </c>
      <c r="M647" s="15" t="s">
        <v>29</v>
      </c>
      <c r="N647" s="15" t="s">
        <v>15</v>
      </c>
      <c r="O647">
        <f>+VLOOKUP(Precio_diario_hortalizas[[#This Row],[Unidad de comercialización]],Codigos_kg[],2,0)</f>
        <v>15</v>
      </c>
      <c r="P647">
        <f>+Precio_diario_hortalizas[[#This Row],[Precio promedio ponderado]]/Precio_diario_hortalizas[[#This Row],[Kg o Unidades]]</f>
        <v>2696.2666666666669</v>
      </c>
    </row>
    <row r="648" spans="1:16" hidden="1" x14ac:dyDescent="0.35">
      <c r="A648" s="1" t="s">
        <v>174</v>
      </c>
      <c r="B648" s="1" t="str">
        <f>+VLOOKUP(A648,Codigos_mercados_mayoristas[],2,0)</f>
        <v>Metropolitana</v>
      </c>
      <c r="C648" s="1">
        <f>+VLOOKUP(A648,Codigos_mercados_mayoristas[],3,0)</f>
        <v>13</v>
      </c>
      <c r="D648" s="4">
        <v>44151</v>
      </c>
      <c r="E648" s="4" t="s">
        <v>196</v>
      </c>
      <c r="F648" s="15" t="s">
        <v>27</v>
      </c>
      <c r="G648" s="15" t="s">
        <v>28</v>
      </c>
      <c r="H648" s="15" t="s">
        <v>16</v>
      </c>
      <c r="I648" s="15">
        <v>70</v>
      </c>
      <c r="J648" s="15">
        <v>35000</v>
      </c>
      <c r="K648" s="15">
        <v>35000</v>
      </c>
      <c r="L648" s="15">
        <v>35000</v>
      </c>
      <c r="M648" s="15" t="s">
        <v>29</v>
      </c>
      <c r="N648" s="15" t="s">
        <v>15</v>
      </c>
      <c r="O648">
        <f>+VLOOKUP(Precio_diario_hortalizas[[#This Row],[Unidad de comercialización]],Codigos_kg[],2,0)</f>
        <v>15</v>
      </c>
      <c r="P648">
        <f>+Precio_diario_hortalizas[[#This Row],[Precio promedio ponderado]]/Precio_diario_hortalizas[[#This Row],[Kg o Unidades]]</f>
        <v>2333.3333333333335</v>
      </c>
    </row>
    <row r="649" spans="1:16" hidden="1" x14ac:dyDescent="0.35">
      <c r="A649" s="1" t="s">
        <v>174</v>
      </c>
      <c r="B649" s="1" t="str">
        <f>+VLOOKUP(A649,Codigos_mercados_mayoristas[],2,0)</f>
        <v>Metropolitana</v>
      </c>
      <c r="C649" s="1">
        <f>+VLOOKUP(A649,Codigos_mercados_mayoristas[],3,0)</f>
        <v>13</v>
      </c>
      <c r="D649" s="4">
        <v>44151</v>
      </c>
      <c r="E649" s="4" t="s">
        <v>196</v>
      </c>
      <c r="F649" s="15" t="s">
        <v>27</v>
      </c>
      <c r="G649" s="15" t="s">
        <v>98</v>
      </c>
      <c r="H649" s="15" t="s">
        <v>19</v>
      </c>
      <c r="I649" s="15">
        <v>110</v>
      </c>
      <c r="J649" s="15">
        <v>30000</v>
      </c>
      <c r="K649" s="15">
        <v>30000</v>
      </c>
      <c r="L649" s="15">
        <v>30000</v>
      </c>
      <c r="M649" s="15" t="s">
        <v>56</v>
      </c>
      <c r="N649" s="15" t="s">
        <v>63</v>
      </c>
      <c r="O649">
        <f>+VLOOKUP(Precio_diario_hortalizas[[#This Row],[Unidad de comercialización]],Codigos_kg[],2,0)</f>
        <v>18</v>
      </c>
      <c r="P649">
        <f>+Precio_diario_hortalizas[[#This Row],[Precio promedio ponderado]]/Precio_diario_hortalizas[[#This Row],[Kg o Unidades]]</f>
        <v>1666.6666666666667</v>
      </c>
    </row>
    <row r="650" spans="1:16" hidden="1" x14ac:dyDescent="0.35">
      <c r="A650" s="1" t="s">
        <v>174</v>
      </c>
      <c r="B650" s="1" t="str">
        <f>+VLOOKUP(A650,Codigos_mercados_mayoristas[],2,0)</f>
        <v>Metropolitana</v>
      </c>
      <c r="C650" s="1">
        <f>+VLOOKUP(A650,Codigos_mercados_mayoristas[],3,0)</f>
        <v>13</v>
      </c>
      <c r="D650" s="4">
        <v>44151</v>
      </c>
      <c r="E650" s="4" t="s">
        <v>196</v>
      </c>
      <c r="F650" s="15" t="s">
        <v>27</v>
      </c>
      <c r="G650" s="15" t="s">
        <v>98</v>
      </c>
      <c r="H650" s="15" t="s">
        <v>13</v>
      </c>
      <c r="I650" s="15">
        <v>70</v>
      </c>
      <c r="J650" s="15">
        <v>28000</v>
      </c>
      <c r="K650" s="15">
        <v>28000</v>
      </c>
      <c r="L650" s="15">
        <v>28000</v>
      </c>
      <c r="M650" s="15" t="s">
        <v>56</v>
      </c>
      <c r="N650" s="15" t="s">
        <v>63</v>
      </c>
      <c r="O650">
        <f>+VLOOKUP(Precio_diario_hortalizas[[#This Row],[Unidad de comercialización]],Codigos_kg[],2,0)</f>
        <v>18</v>
      </c>
      <c r="P650">
        <f>+Precio_diario_hortalizas[[#This Row],[Precio promedio ponderado]]/Precio_diario_hortalizas[[#This Row],[Kg o Unidades]]</f>
        <v>1555.5555555555557</v>
      </c>
    </row>
    <row r="651" spans="1:16" hidden="1" x14ac:dyDescent="0.35">
      <c r="A651" s="1" t="s">
        <v>174</v>
      </c>
      <c r="B651" s="1" t="str">
        <f>+VLOOKUP(A651,Codigos_mercados_mayoristas[],2,0)</f>
        <v>Metropolitana</v>
      </c>
      <c r="C651" s="1">
        <f>+VLOOKUP(A651,Codigos_mercados_mayoristas[],3,0)</f>
        <v>13</v>
      </c>
      <c r="D651" s="4">
        <v>44151</v>
      </c>
      <c r="E651" s="4" t="s">
        <v>196</v>
      </c>
      <c r="F651" s="15" t="s">
        <v>27</v>
      </c>
      <c r="G651" s="15" t="s">
        <v>98</v>
      </c>
      <c r="H651" s="15" t="s">
        <v>16</v>
      </c>
      <c r="I651" s="15">
        <v>40</v>
      </c>
      <c r="J651" s="15">
        <v>25000</v>
      </c>
      <c r="K651" s="15">
        <v>25000</v>
      </c>
      <c r="L651" s="15">
        <v>25000</v>
      </c>
      <c r="M651" s="15" t="s">
        <v>56</v>
      </c>
      <c r="N651" s="15" t="s">
        <v>63</v>
      </c>
      <c r="O651">
        <f>+VLOOKUP(Precio_diario_hortalizas[[#This Row],[Unidad de comercialización]],Codigos_kg[],2,0)</f>
        <v>18</v>
      </c>
      <c r="P651">
        <f>+Precio_diario_hortalizas[[#This Row],[Precio promedio ponderado]]/Precio_diario_hortalizas[[#This Row],[Kg o Unidades]]</f>
        <v>1388.8888888888889</v>
      </c>
    </row>
    <row r="652" spans="1:16" hidden="1" x14ac:dyDescent="0.35">
      <c r="A652" s="1" t="s">
        <v>174</v>
      </c>
      <c r="B652" s="1" t="str">
        <f>+VLOOKUP(A652,Codigos_mercados_mayoristas[],2,0)</f>
        <v>Metropolitana</v>
      </c>
      <c r="C652" s="1">
        <f>+VLOOKUP(A652,Codigos_mercados_mayoristas[],3,0)</f>
        <v>13</v>
      </c>
      <c r="D652" s="4">
        <v>44151</v>
      </c>
      <c r="E652" s="4" t="s">
        <v>196</v>
      </c>
      <c r="F652" s="15" t="s">
        <v>30</v>
      </c>
      <c r="G652" s="15" t="s">
        <v>57</v>
      </c>
      <c r="H652" s="15" t="s">
        <v>19</v>
      </c>
      <c r="I652" s="15">
        <v>30</v>
      </c>
      <c r="J652" s="15">
        <v>45000</v>
      </c>
      <c r="K652" s="15">
        <v>45000</v>
      </c>
      <c r="L652" s="15">
        <v>45000</v>
      </c>
      <c r="M652" s="15" t="s">
        <v>39</v>
      </c>
      <c r="N652" s="15" t="s">
        <v>234</v>
      </c>
      <c r="O652">
        <f>+VLOOKUP(Precio_diario_hortalizas[[#This Row],[Unidad de comercialización]],Codigos_kg[],2,0)</f>
        <v>25</v>
      </c>
      <c r="P652">
        <f>+Precio_diario_hortalizas[[#This Row],[Precio promedio ponderado]]/Precio_diario_hortalizas[[#This Row],[Kg o Unidades]]</f>
        <v>1800</v>
      </c>
    </row>
    <row r="653" spans="1:16" hidden="1" x14ac:dyDescent="0.35">
      <c r="A653" s="1" t="s">
        <v>174</v>
      </c>
      <c r="B653" s="1" t="str">
        <f>+VLOOKUP(A653,Codigos_mercados_mayoristas[],2,0)</f>
        <v>Metropolitana</v>
      </c>
      <c r="C653" s="1">
        <f>+VLOOKUP(A653,Codigos_mercados_mayoristas[],3,0)</f>
        <v>13</v>
      </c>
      <c r="D653" s="4">
        <v>44151</v>
      </c>
      <c r="E653" s="4" t="s">
        <v>196</v>
      </c>
      <c r="F653" s="15" t="s">
        <v>32</v>
      </c>
      <c r="G653" s="15" t="s">
        <v>12</v>
      </c>
      <c r="H653" s="15" t="s">
        <v>19</v>
      </c>
      <c r="I653" s="15">
        <v>350</v>
      </c>
      <c r="J653" s="15">
        <v>900</v>
      </c>
      <c r="K653" s="15">
        <v>800</v>
      </c>
      <c r="L653" s="15">
        <v>843</v>
      </c>
      <c r="M653" s="15" t="s">
        <v>33</v>
      </c>
      <c r="N653" s="15" t="s">
        <v>34</v>
      </c>
      <c r="O653">
        <f>+VLOOKUP(Precio_diario_hortalizas[[#This Row],[Unidad de comercialización]],Codigos_kg[],2,0)</f>
        <v>1</v>
      </c>
      <c r="P653">
        <f>+Precio_diario_hortalizas[[#This Row],[Precio promedio ponderado]]/Precio_diario_hortalizas[[#This Row],[Kg o Unidades]]</f>
        <v>843</v>
      </c>
    </row>
    <row r="654" spans="1:16" hidden="1" x14ac:dyDescent="0.35">
      <c r="A654" s="1" t="s">
        <v>174</v>
      </c>
      <c r="B654" s="1" t="str">
        <f>+VLOOKUP(A654,Codigos_mercados_mayoristas[],2,0)</f>
        <v>Metropolitana</v>
      </c>
      <c r="C654" s="1">
        <f>+VLOOKUP(A654,Codigos_mercados_mayoristas[],3,0)</f>
        <v>13</v>
      </c>
      <c r="D654" s="4">
        <v>44151</v>
      </c>
      <c r="E654" s="4" t="s">
        <v>196</v>
      </c>
      <c r="F654" s="15" t="s">
        <v>35</v>
      </c>
      <c r="G654" s="15" t="s">
        <v>36</v>
      </c>
      <c r="H654" s="15" t="s">
        <v>19</v>
      </c>
      <c r="I654" s="15">
        <v>150</v>
      </c>
      <c r="J654" s="15">
        <v>16000</v>
      </c>
      <c r="K654" s="15">
        <v>16000</v>
      </c>
      <c r="L654" s="15">
        <v>16000</v>
      </c>
      <c r="M654" s="15" t="s">
        <v>59</v>
      </c>
      <c r="N654" s="15" t="s">
        <v>133</v>
      </c>
      <c r="O654">
        <f>+VLOOKUP(Precio_diario_hortalizas[[#This Row],[Unidad de comercialización]],Codigos_kg[],2,0)</f>
        <v>18</v>
      </c>
      <c r="P654">
        <f>+Precio_diario_hortalizas[[#This Row],[Precio promedio ponderado]]/Precio_diario_hortalizas[[#This Row],[Kg o Unidades]]</f>
        <v>888.88888888888891</v>
      </c>
    </row>
    <row r="655" spans="1:16" hidden="1" x14ac:dyDescent="0.35">
      <c r="A655" s="1" t="s">
        <v>174</v>
      </c>
      <c r="B655" s="1" t="str">
        <f>+VLOOKUP(A655,Codigos_mercados_mayoristas[],2,0)</f>
        <v>Metropolitana</v>
      </c>
      <c r="C655" s="1">
        <f>+VLOOKUP(A655,Codigos_mercados_mayoristas[],3,0)</f>
        <v>13</v>
      </c>
      <c r="D655" s="4">
        <v>44151</v>
      </c>
      <c r="E655" s="4" t="s">
        <v>196</v>
      </c>
      <c r="F655" s="15" t="s">
        <v>35</v>
      </c>
      <c r="G655" s="15" t="s">
        <v>721</v>
      </c>
      <c r="H655" s="15" t="s">
        <v>19</v>
      </c>
      <c r="I655" s="15">
        <v>120</v>
      </c>
      <c r="J655" s="15">
        <v>13000</v>
      </c>
      <c r="K655" s="15">
        <v>13000</v>
      </c>
      <c r="L655" s="15">
        <v>13000</v>
      </c>
      <c r="M655" s="15" t="s">
        <v>29</v>
      </c>
      <c r="N655" s="15" t="s">
        <v>105</v>
      </c>
      <c r="O655">
        <f>+VLOOKUP(Precio_diario_hortalizas[[#This Row],[Unidad de comercialización]],Codigos_kg[],2,0)</f>
        <v>15</v>
      </c>
      <c r="P655">
        <f>+Precio_diario_hortalizas[[#This Row],[Precio promedio ponderado]]/Precio_diario_hortalizas[[#This Row],[Kg o Unidades]]</f>
        <v>866.66666666666663</v>
      </c>
    </row>
    <row r="656" spans="1:16" hidden="1" x14ac:dyDescent="0.35">
      <c r="A656" s="1" t="s">
        <v>174</v>
      </c>
      <c r="B656" s="1" t="str">
        <f>+VLOOKUP(A656,Codigos_mercados_mayoristas[],2,0)</f>
        <v>Metropolitana</v>
      </c>
      <c r="C656" s="1">
        <f>+VLOOKUP(A656,Codigos_mercados_mayoristas[],3,0)</f>
        <v>13</v>
      </c>
      <c r="D656" s="4">
        <v>44151</v>
      </c>
      <c r="E656" s="4" t="s">
        <v>196</v>
      </c>
      <c r="F656" s="15" t="s">
        <v>38</v>
      </c>
      <c r="G656" s="15" t="s">
        <v>12</v>
      </c>
      <c r="H656" s="15" t="s">
        <v>19</v>
      </c>
      <c r="I656" s="15">
        <v>190</v>
      </c>
      <c r="J656" s="15">
        <v>6000</v>
      </c>
      <c r="K656" s="15">
        <v>6000</v>
      </c>
      <c r="L656" s="15">
        <v>6000</v>
      </c>
      <c r="M656" s="15" t="s">
        <v>101</v>
      </c>
      <c r="N656" s="15" t="s">
        <v>118</v>
      </c>
      <c r="O656">
        <f>+VLOOKUP(Precio_diario_hortalizas[[#This Row],[Unidad de comercialización]],Codigos_kg[],2,0)</f>
        <v>20</v>
      </c>
      <c r="P656">
        <f>+Precio_diario_hortalizas[[#This Row],[Precio promedio ponderado]]/Precio_diario_hortalizas[[#This Row],[Kg o Unidades]]</f>
        <v>300</v>
      </c>
    </row>
    <row r="657" spans="1:16" hidden="1" x14ac:dyDescent="0.35">
      <c r="A657" s="1" t="s">
        <v>174</v>
      </c>
      <c r="B657" s="1" t="str">
        <f>+VLOOKUP(A657,Codigos_mercados_mayoristas[],2,0)</f>
        <v>Metropolitana</v>
      </c>
      <c r="C657" s="1">
        <f>+VLOOKUP(A657,Codigos_mercados_mayoristas[],3,0)</f>
        <v>13</v>
      </c>
      <c r="D657" s="4">
        <v>44151</v>
      </c>
      <c r="E657" s="4" t="s">
        <v>196</v>
      </c>
      <c r="F657" s="15" t="s">
        <v>38</v>
      </c>
      <c r="G657" s="15" t="s">
        <v>12</v>
      </c>
      <c r="H657" s="15" t="s">
        <v>13</v>
      </c>
      <c r="I657" s="15">
        <v>100</v>
      </c>
      <c r="J657" s="15">
        <v>5000</v>
      </c>
      <c r="K657" s="15">
        <v>5000</v>
      </c>
      <c r="L657" s="15">
        <v>5000</v>
      </c>
      <c r="M657" s="15" t="s">
        <v>101</v>
      </c>
      <c r="N657" s="15" t="s">
        <v>118</v>
      </c>
      <c r="O657">
        <f>+VLOOKUP(Precio_diario_hortalizas[[#This Row],[Unidad de comercialización]],Codigos_kg[],2,0)</f>
        <v>20</v>
      </c>
      <c r="P657">
        <f>+Precio_diario_hortalizas[[#This Row],[Precio promedio ponderado]]/Precio_diario_hortalizas[[#This Row],[Kg o Unidades]]</f>
        <v>250</v>
      </c>
    </row>
    <row r="658" spans="1:16" hidden="1" x14ac:dyDescent="0.35">
      <c r="A658" s="1" t="s">
        <v>174</v>
      </c>
      <c r="B658" s="1" t="str">
        <f>+VLOOKUP(A658,Codigos_mercados_mayoristas[],2,0)</f>
        <v>Metropolitana</v>
      </c>
      <c r="C658" s="1">
        <f>+VLOOKUP(A658,Codigos_mercados_mayoristas[],3,0)</f>
        <v>13</v>
      </c>
      <c r="D658" s="4">
        <v>44151</v>
      </c>
      <c r="E658" s="4" t="s">
        <v>196</v>
      </c>
      <c r="F658" s="15" t="s">
        <v>102</v>
      </c>
      <c r="G658" s="15" t="s">
        <v>103</v>
      </c>
      <c r="H658" s="15" t="s">
        <v>96</v>
      </c>
      <c r="I658" s="15">
        <v>230</v>
      </c>
      <c r="J658" s="15">
        <v>1900</v>
      </c>
      <c r="K658" s="15">
        <v>1800</v>
      </c>
      <c r="L658" s="15">
        <v>1843</v>
      </c>
      <c r="M658" s="15" t="s">
        <v>33</v>
      </c>
      <c r="N658" s="15" t="s">
        <v>34</v>
      </c>
      <c r="O658">
        <f>+VLOOKUP(Precio_diario_hortalizas[[#This Row],[Unidad de comercialización]],Codigos_kg[],2,0)</f>
        <v>1</v>
      </c>
      <c r="P658">
        <f>+Precio_diario_hortalizas[[#This Row],[Precio promedio ponderado]]/Precio_diario_hortalizas[[#This Row],[Kg o Unidades]]</f>
        <v>1843</v>
      </c>
    </row>
    <row r="659" spans="1:16" hidden="1" x14ac:dyDescent="0.35">
      <c r="A659" s="1" t="s">
        <v>174</v>
      </c>
      <c r="B659" s="1" t="str">
        <f>+VLOOKUP(A659,Codigos_mercados_mayoristas[],2,0)</f>
        <v>Metropolitana</v>
      </c>
      <c r="C659" s="1">
        <f>+VLOOKUP(A659,Codigos_mercados_mayoristas[],3,0)</f>
        <v>13</v>
      </c>
      <c r="D659" s="4">
        <v>44151</v>
      </c>
      <c r="E659" s="4" t="s">
        <v>196</v>
      </c>
      <c r="F659" s="15" t="s">
        <v>102</v>
      </c>
      <c r="G659" s="15" t="s">
        <v>104</v>
      </c>
      <c r="H659" s="15" t="s">
        <v>76</v>
      </c>
      <c r="I659" s="15">
        <v>460</v>
      </c>
      <c r="J659" s="15">
        <v>1500</v>
      </c>
      <c r="K659" s="15">
        <v>1500</v>
      </c>
      <c r="L659" s="15">
        <v>1500</v>
      </c>
      <c r="M659" s="15" t="s">
        <v>33</v>
      </c>
      <c r="N659" s="15" t="s">
        <v>118</v>
      </c>
      <c r="O659">
        <f>+VLOOKUP(Precio_diario_hortalizas[[#This Row],[Unidad de comercialización]],Codigos_kg[],2,0)</f>
        <v>1</v>
      </c>
      <c r="P659">
        <f>+Precio_diario_hortalizas[[#This Row],[Precio promedio ponderado]]/Precio_diario_hortalizas[[#This Row],[Kg o Unidades]]</f>
        <v>1500</v>
      </c>
    </row>
    <row r="660" spans="1:16" hidden="1" x14ac:dyDescent="0.35">
      <c r="A660" s="1" t="s">
        <v>174</v>
      </c>
      <c r="B660" s="1" t="str">
        <f>+VLOOKUP(A660,Codigos_mercados_mayoristas[],2,0)</f>
        <v>Metropolitana</v>
      </c>
      <c r="C660" s="1">
        <f>+VLOOKUP(A660,Codigos_mercados_mayoristas[],3,0)</f>
        <v>13</v>
      </c>
      <c r="D660" s="4">
        <v>44151</v>
      </c>
      <c r="E660" s="4" t="s">
        <v>196</v>
      </c>
      <c r="F660" s="15" t="s">
        <v>102</v>
      </c>
      <c r="G660" s="15" t="s">
        <v>104</v>
      </c>
      <c r="H660" s="15" t="s">
        <v>96</v>
      </c>
      <c r="I660" s="15">
        <v>330</v>
      </c>
      <c r="J660" s="15">
        <v>1300</v>
      </c>
      <c r="K660" s="15">
        <v>1200</v>
      </c>
      <c r="L660" s="15">
        <v>1255</v>
      </c>
      <c r="M660" s="15" t="s">
        <v>33</v>
      </c>
      <c r="N660" s="15" t="s">
        <v>118</v>
      </c>
      <c r="O660">
        <f>+VLOOKUP(Precio_diario_hortalizas[[#This Row],[Unidad de comercialización]],Codigos_kg[],2,0)</f>
        <v>1</v>
      </c>
      <c r="P660">
        <f>+Precio_diario_hortalizas[[#This Row],[Precio promedio ponderado]]/Precio_diario_hortalizas[[#This Row],[Kg o Unidades]]</f>
        <v>1255</v>
      </c>
    </row>
    <row r="661" spans="1:16" hidden="1" x14ac:dyDescent="0.35">
      <c r="A661" s="1" t="s">
        <v>174</v>
      </c>
      <c r="B661" s="1" t="str">
        <f>+VLOOKUP(A661,Codigos_mercados_mayoristas[],2,0)</f>
        <v>Metropolitana</v>
      </c>
      <c r="C661" s="1">
        <f>+VLOOKUP(A661,Codigos_mercados_mayoristas[],3,0)</f>
        <v>13</v>
      </c>
      <c r="D661" s="4">
        <v>44151</v>
      </c>
      <c r="E661" s="4" t="s">
        <v>196</v>
      </c>
      <c r="F661" s="15" t="s">
        <v>102</v>
      </c>
      <c r="G661" s="15" t="s">
        <v>104</v>
      </c>
      <c r="H661" s="15" t="s">
        <v>148</v>
      </c>
      <c r="I661" s="15">
        <v>180</v>
      </c>
      <c r="J661" s="15">
        <v>1300</v>
      </c>
      <c r="K661" s="15">
        <v>1300</v>
      </c>
      <c r="L661" s="15">
        <v>1300</v>
      </c>
      <c r="M661" s="15" t="s">
        <v>33</v>
      </c>
      <c r="N661" s="15" t="s">
        <v>118</v>
      </c>
      <c r="O661">
        <f>+VLOOKUP(Precio_diario_hortalizas[[#This Row],[Unidad de comercialización]],Codigos_kg[],2,0)</f>
        <v>1</v>
      </c>
      <c r="P661">
        <f>+Precio_diario_hortalizas[[#This Row],[Precio promedio ponderado]]/Precio_diario_hortalizas[[#This Row],[Kg o Unidades]]</f>
        <v>1300</v>
      </c>
    </row>
    <row r="662" spans="1:16" hidden="1" x14ac:dyDescent="0.35">
      <c r="A662" s="1" t="s">
        <v>174</v>
      </c>
      <c r="B662" s="1" t="str">
        <f>+VLOOKUP(A662,Codigos_mercados_mayoristas[],2,0)</f>
        <v>Metropolitana</v>
      </c>
      <c r="C662" s="1">
        <f>+VLOOKUP(A662,Codigos_mercados_mayoristas[],3,0)</f>
        <v>13</v>
      </c>
      <c r="D662" s="4">
        <v>44151</v>
      </c>
      <c r="E662" s="4" t="s">
        <v>196</v>
      </c>
      <c r="F662" s="15" t="s">
        <v>106</v>
      </c>
      <c r="G662" s="15" t="s">
        <v>12</v>
      </c>
      <c r="H662" s="15" t="s">
        <v>19</v>
      </c>
      <c r="I662" s="15">
        <v>90</v>
      </c>
      <c r="J662" s="15">
        <v>7000</v>
      </c>
      <c r="K662" s="15">
        <v>6500</v>
      </c>
      <c r="L662" s="15">
        <v>6722</v>
      </c>
      <c r="M662" s="15" t="s">
        <v>165</v>
      </c>
      <c r="N662" s="15" t="s">
        <v>123</v>
      </c>
      <c r="O662">
        <f>+VLOOKUP(Precio_diario_hortalizas[[#This Row],[Unidad de comercialización]],Codigos_kg[],2,0)</f>
        <v>50</v>
      </c>
      <c r="P662">
        <f>+Precio_diario_hortalizas[[#This Row],[Precio promedio ponderado]]/Precio_diario_hortalizas[[#This Row],[Kg o Unidades]]</f>
        <v>134.44</v>
      </c>
    </row>
    <row r="663" spans="1:16" hidden="1" x14ac:dyDescent="0.35">
      <c r="A663" s="1" t="s">
        <v>174</v>
      </c>
      <c r="B663" s="1" t="str">
        <f>+VLOOKUP(A663,Codigos_mercados_mayoristas[],2,0)</f>
        <v>Metropolitana</v>
      </c>
      <c r="C663" s="1">
        <f>+VLOOKUP(A663,Codigos_mercados_mayoristas[],3,0)</f>
        <v>13</v>
      </c>
      <c r="D663" s="4">
        <v>44151</v>
      </c>
      <c r="E663" s="4" t="s">
        <v>196</v>
      </c>
      <c r="F663" s="15" t="s">
        <v>106</v>
      </c>
      <c r="G663" s="15" t="s">
        <v>12</v>
      </c>
      <c r="H663" s="15" t="s">
        <v>19</v>
      </c>
      <c r="I663" s="15">
        <v>130</v>
      </c>
      <c r="J663" s="15">
        <v>7000</v>
      </c>
      <c r="K663" s="15">
        <v>7000</v>
      </c>
      <c r="L663" s="15">
        <v>7000</v>
      </c>
      <c r="M663" s="15" t="s">
        <v>54</v>
      </c>
      <c r="N663" s="15" t="s">
        <v>155</v>
      </c>
      <c r="O663">
        <f>+VLOOKUP(Precio_diario_hortalizas[[#This Row],[Unidad de comercialización]],Codigos_kg[],2,0)</f>
        <v>60</v>
      </c>
      <c r="P663">
        <f>+Precio_diario_hortalizas[[#This Row],[Precio promedio ponderado]]/Precio_diario_hortalizas[[#This Row],[Kg o Unidades]]</f>
        <v>116.66666666666667</v>
      </c>
    </row>
    <row r="664" spans="1:16" hidden="1" x14ac:dyDescent="0.35">
      <c r="A664" s="1" t="s">
        <v>174</v>
      </c>
      <c r="B664" s="26" t="str">
        <f>+VLOOKUP(A664,Codigos_mercados_mayoristas[],2,0)</f>
        <v>Metropolitana</v>
      </c>
      <c r="C664" s="26">
        <f>+VLOOKUP(A664,Codigos_mercados_mayoristas[],3,0)</f>
        <v>13</v>
      </c>
      <c r="D664" s="4">
        <v>44151</v>
      </c>
      <c r="E664" s="4" t="s">
        <v>196</v>
      </c>
      <c r="F664" s="15" t="s">
        <v>106</v>
      </c>
      <c r="G664" s="15" t="s">
        <v>12</v>
      </c>
      <c r="H664" s="15" t="s">
        <v>13</v>
      </c>
      <c r="I664" s="15">
        <v>50</v>
      </c>
      <c r="J664" s="15">
        <v>7000</v>
      </c>
      <c r="K664" s="15">
        <v>7000</v>
      </c>
      <c r="L664" s="15">
        <v>7000</v>
      </c>
      <c r="M664" s="15" t="s">
        <v>722</v>
      </c>
      <c r="N664" s="15" t="s">
        <v>155</v>
      </c>
      <c r="O664">
        <f>+VLOOKUP(Precio_diario_hortalizas[[#This Row],[Unidad de comercialización]],Codigos_kg[],2,0)</f>
        <v>100</v>
      </c>
      <c r="P664">
        <f>+Precio_diario_hortalizas[[#This Row],[Precio promedio ponderado]]/Precio_diario_hortalizas[[#This Row],[Kg o Unidades]]</f>
        <v>70</v>
      </c>
    </row>
    <row r="665" spans="1:16" hidden="1" x14ac:dyDescent="0.35">
      <c r="A665" s="15" t="s">
        <v>141</v>
      </c>
      <c r="B665" s="1" t="str">
        <f>+VLOOKUP(A665,Codigos_mercados_mayoristas[],2,0)</f>
        <v>Metropolitana</v>
      </c>
      <c r="C665" s="1">
        <f>+VLOOKUP(A665,Codigos_mercados_mayoristas[],3,0)</f>
        <v>13</v>
      </c>
      <c r="D665" s="4">
        <v>44151</v>
      </c>
      <c r="E665" s="4" t="s">
        <v>196</v>
      </c>
      <c r="F665" s="15" t="s">
        <v>27</v>
      </c>
      <c r="G665" s="15" t="s">
        <v>98</v>
      </c>
      <c r="H665" s="15" t="s">
        <v>19</v>
      </c>
      <c r="I665" s="15">
        <v>25</v>
      </c>
      <c r="J665" s="15">
        <v>28000</v>
      </c>
      <c r="K665" s="15">
        <v>28000</v>
      </c>
      <c r="L665" s="15">
        <v>28000</v>
      </c>
      <c r="M665" s="15" t="s">
        <v>56</v>
      </c>
      <c r="N665" s="15" t="s">
        <v>45</v>
      </c>
      <c r="O665">
        <f>+VLOOKUP(Precio_diario_hortalizas[[#This Row],[Unidad de comercialización]],Codigos_kg[],2,0)</f>
        <v>18</v>
      </c>
      <c r="P665">
        <f>+Precio_diario_hortalizas[[#This Row],[Precio promedio ponderado]]/Precio_diario_hortalizas[[#This Row],[Kg o Unidades]]</f>
        <v>1555.5555555555557</v>
      </c>
    </row>
    <row r="666" spans="1:16" hidden="1" x14ac:dyDescent="0.35">
      <c r="A666" s="15" t="s">
        <v>141</v>
      </c>
      <c r="B666" s="1" t="str">
        <f>+VLOOKUP(A666,Codigos_mercados_mayoristas[],2,0)</f>
        <v>Metropolitana</v>
      </c>
      <c r="C666" s="1">
        <f>+VLOOKUP(A666,Codigos_mercados_mayoristas[],3,0)</f>
        <v>13</v>
      </c>
      <c r="D666" s="4">
        <v>44151</v>
      </c>
      <c r="E666" s="4" t="s">
        <v>196</v>
      </c>
      <c r="F666" s="15" t="s">
        <v>35</v>
      </c>
      <c r="G666" s="15" t="s">
        <v>36</v>
      </c>
      <c r="H666" s="15" t="s">
        <v>69</v>
      </c>
      <c r="I666" s="15">
        <v>180</v>
      </c>
      <c r="J666" s="15">
        <v>14000</v>
      </c>
      <c r="K666" s="15">
        <v>14000</v>
      </c>
      <c r="L666" s="15">
        <v>14000</v>
      </c>
      <c r="M666" s="15" t="s">
        <v>59</v>
      </c>
      <c r="N666" s="15" t="s">
        <v>63</v>
      </c>
      <c r="O666">
        <f>+VLOOKUP(Precio_diario_hortalizas[[#This Row],[Unidad de comercialización]],Codigos_kg[],2,0)</f>
        <v>18</v>
      </c>
      <c r="P666">
        <f>+Precio_diario_hortalizas[[#This Row],[Precio promedio ponderado]]/Precio_diario_hortalizas[[#This Row],[Kg o Unidades]]</f>
        <v>777.77777777777783</v>
      </c>
    </row>
    <row r="667" spans="1:16" hidden="1" x14ac:dyDescent="0.35">
      <c r="A667" s="15" t="s">
        <v>141</v>
      </c>
      <c r="B667" s="1" t="str">
        <f>+VLOOKUP(A667,Codigos_mercados_mayoristas[],2,0)</f>
        <v>Metropolitana</v>
      </c>
      <c r="C667" s="1">
        <f>+VLOOKUP(A667,Codigos_mercados_mayoristas[],3,0)</f>
        <v>13</v>
      </c>
      <c r="D667" s="4">
        <v>44151</v>
      </c>
      <c r="E667" s="4" t="s">
        <v>196</v>
      </c>
      <c r="F667" s="15" t="s">
        <v>35</v>
      </c>
      <c r="G667" s="15" t="s">
        <v>36</v>
      </c>
      <c r="H667" s="15" t="s">
        <v>19</v>
      </c>
      <c r="I667" s="15">
        <v>260</v>
      </c>
      <c r="J667" s="15">
        <v>13000</v>
      </c>
      <c r="K667" s="15">
        <v>13000</v>
      </c>
      <c r="L667" s="15">
        <v>13000</v>
      </c>
      <c r="M667" s="15" t="s">
        <v>59</v>
      </c>
      <c r="N667" s="15" t="s">
        <v>63</v>
      </c>
      <c r="O667">
        <f>+VLOOKUP(Precio_diario_hortalizas[[#This Row],[Unidad de comercialización]],Codigos_kg[],2,0)</f>
        <v>18</v>
      </c>
      <c r="P667">
        <f>+Precio_diario_hortalizas[[#This Row],[Precio promedio ponderado]]/Precio_diario_hortalizas[[#This Row],[Kg o Unidades]]</f>
        <v>722.22222222222217</v>
      </c>
    </row>
    <row r="668" spans="1:16" hidden="1" x14ac:dyDescent="0.35">
      <c r="A668" s="15" t="s">
        <v>141</v>
      </c>
      <c r="B668" s="26" t="str">
        <f>+VLOOKUP(A668,Codigos_mercados_mayoristas[],2,0)</f>
        <v>Metropolitana</v>
      </c>
      <c r="C668" s="26">
        <f>+VLOOKUP(A668,Codigos_mercados_mayoristas[],3,0)</f>
        <v>13</v>
      </c>
      <c r="D668" s="4">
        <v>44151</v>
      </c>
      <c r="E668" s="4" t="s">
        <v>196</v>
      </c>
      <c r="F668" s="15" t="s">
        <v>35</v>
      </c>
      <c r="G668" s="15" t="s">
        <v>36</v>
      </c>
      <c r="H668" s="15" t="s">
        <v>13</v>
      </c>
      <c r="I668" s="15">
        <v>320</v>
      </c>
      <c r="J668" s="15">
        <v>9000</v>
      </c>
      <c r="K668" s="15">
        <v>9000</v>
      </c>
      <c r="L668" s="15">
        <v>9000</v>
      </c>
      <c r="M668" s="15" t="s">
        <v>59</v>
      </c>
      <c r="N668" s="15" t="s">
        <v>63</v>
      </c>
      <c r="O668">
        <f>+VLOOKUP(Precio_diario_hortalizas[[#This Row],[Unidad de comercialización]],Codigos_kg[],2,0)</f>
        <v>18</v>
      </c>
      <c r="P668">
        <f>+Precio_diario_hortalizas[[#This Row],[Precio promedio ponderado]]/Precio_diario_hortalizas[[#This Row],[Kg o Unidades]]</f>
        <v>500</v>
      </c>
    </row>
    <row r="669" spans="1:16" hidden="1" x14ac:dyDescent="0.35">
      <c r="A669" s="15" t="s">
        <v>134</v>
      </c>
      <c r="B669" s="1" t="str">
        <f>+VLOOKUP(A669,Codigos_mercados_mayoristas[],2,0)</f>
        <v>Maule</v>
      </c>
      <c r="C669" s="1">
        <f>+VLOOKUP(A669,Codigos_mercados_mayoristas[],3,0)</f>
        <v>7</v>
      </c>
      <c r="D669" s="4">
        <v>44151</v>
      </c>
      <c r="E669" s="4" t="s">
        <v>196</v>
      </c>
      <c r="F669" s="15" t="s">
        <v>61</v>
      </c>
      <c r="G669" s="15" t="s">
        <v>12</v>
      </c>
      <c r="H669" s="15" t="s">
        <v>19</v>
      </c>
      <c r="I669" s="15">
        <v>500</v>
      </c>
      <c r="J669" s="15">
        <v>1500</v>
      </c>
      <c r="K669" s="15">
        <v>1500</v>
      </c>
      <c r="L669" s="15">
        <v>1500</v>
      </c>
      <c r="M669" s="15" t="s">
        <v>108</v>
      </c>
      <c r="N669" s="15" t="s">
        <v>109</v>
      </c>
      <c r="O669">
        <f>+VLOOKUP(Precio_diario_hortalizas[[#This Row],[Unidad de comercialización]],Codigos_kg[],2,0)</f>
        <v>4</v>
      </c>
      <c r="P669">
        <f>+Precio_diario_hortalizas[[#This Row],[Precio promedio ponderado]]/Precio_diario_hortalizas[[#This Row],[Kg o Unidades]]</f>
        <v>375</v>
      </c>
    </row>
    <row r="670" spans="1:16" hidden="1" x14ac:dyDescent="0.35">
      <c r="A670" s="15" t="s">
        <v>134</v>
      </c>
      <c r="B670" s="1" t="str">
        <f>+VLOOKUP(A670,Codigos_mercados_mayoristas[],2,0)</f>
        <v>Maule</v>
      </c>
      <c r="C670" s="1">
        <f>+VLOOKUP(A670,Codigos_mercados_mayoristas[],3,0)</f>
        <v>7</v>
      </c>
      <c r="D670" s="4">
        <v>44151</v>
      </c>
      <c r="E670" s="4" t="s">
        <v>196</v>
      </c>
      <c r="F670" s="15" t="s">
        <v>64</v>
      </c>
      <c r="G670" s="15" t="s">
        <v>65</v>
      </c>
      <c r="H670" s="15" t="s">
        <v>19</v>
      </c>
      <c r="I670" s="15">
        <v>300</v>
      </c>
      <c r="J670" s="15">
        <v>10000</v>
      </c>
      <c r="K670" s="15">
        <v>10000</v>
      </c>
      <c r="L670" s="15">
        <v>10000</v>
      </c>
      <c r="M670" s="15" t="s">
        <v>715</v>
      </c>
      <c r="N670" s="15" t="s">
        <v>66</v>
      </c>
      <c r="O670">
        <f>+VLOOKUP(Precio_diario_hortalizas[[#This Row],[Unidad de comercialización]],Codigos_kg[],2,0)</f>
        <v>10</v>
      </c>
      <c r="P670">
        <f>+Precio_diario_hortalizas[[#This Row],[Precio promedio ponderado]]/Precio_diario_hortalizas[[#This Row],[Kg o Unidades]]</f>
        <v>1000</v>
      </c>
    </row>
    <row r="671" spans="1:16" hidden="1" x14ac:dyDescent="0.35">
      <c r="A671" s="15" t="s">
        <v>134</v>
      </c>
      <c r="B671" s="1" t="str">
        <f>+VLOOKUP(A671,Codigos_mercados_mayoristas[],2,0)</f>
        <v>Maule</v>
      </c>
      <c r="C671" s="1">
        <f>+VLOOKUP(A671,Codigos_mercados_mayoristas[],3,0)</f>
        <v>7</v>
      </c>
      <c r="D671" s="4">
        <v>44151</v>
      </c>
      <c r="E671" s="4" t="s">
        <v>196</v>
      </c>
      <c r="F671" s="15" t="s">
        <v>115</v>
      </c>
      <c r="G671" s="15" t="s">
        <v>12</v>
      </c>
      <c r="H671" s="15" t="s">
        <v>19</v>
      </c>
      <c r="I671" s="15">
        <v>300</v>
      </c>
      <c r="J671" s="15">
        <v>18000</v>
      </c>
      <c r="K671" s="15">
        <v>18000</v>
      </c>
      <c r="L671" s="15">
        <v>18000</v>
      </c>
      <c r="M671" s="15" t="s">
        <v>39</v>
      </c>
      <c r="N671" s="15" t="s">
        <v>109</v>
      </c>
      <c r="O671">
        <f>+VLOOKUP(Precio_diario_hortalizas[[#This Row],[Unidad de comercialización]],Codigos_kg[],2,0)</f>
        <v>25</v>
      </c>
      <c r="P671">
        <f>+Precio_diario_hortalizas[[#This Row],[Precio promedio ponderado]]/Precio_diario_hortalizas[[#This Row],[Kg o Unidades]]</f>
        <v>720</v>
      </c>
    </row>
    <row r="672" spans="1:16" hidden="1" x14ac:dyDescent="0.35">
      <c r="A672" s="15" t="s">
        <v>134</v>
      </c>
      <c r="B672" s="1" t="str">
        <f>+VLOOKUP(A672,Codigos_mercados_mayoristas[],2,0)</f>
        <v>Maule</v>
      </c>
      <c r="C672" s="1">
        <f>+VLOOKUP(A672,Codigos_mercados_mayoristas[],3,0)</f>
        <v>7</v>
      </c>
      <c r="D672" s="4">
        <v>44151</v>
      </c>
      <c r="E672" s="4" t="s">
        <v>196</v>
      </c>
      <c r="F672" s="15" t="s">
        <v>73</v>
      </c>
      <c r="G672" s="15" t="s">
        <v>12</v>
      </c>
      <c r="H672" s="15" t="s">
        <v>19</v>
      </c>
      <c r="I672" s="15">
        <v>3000</v>
      </c>
      <c r="J672" s="15">
        <v>500</v>
      </c>
      <c r="K672" s="15">
        <v>500</v>
      </c>
      <c r="L672" s="15">
        <v>500</v>
      </c>
      <c r="M672" s="15" t="s">
        <v>135</v>
      </c>
      <c r="N672" s="15" t="s">
        <v>109</v>
      </c>
      <c r="O672">
        <f>+VLOOKUP(Precio_diario_hortalizas[[#This Row],[Unidad de comercialización]],Codigos_kg[],2,0)</f>
        <v>5</v>
      </c>
      <c r="P672">
        <f>+Precio_diario_hortalizas[[#This Row],[Precio promedio ponderado]]/Precio_diario_hortalizas[[#This Row],[Kg o Unidades]]</f>
        <v>100</v>
      </c>
    </row>
    <row r="673" spans="1:16" hidden="1" x14ac:dyDescent="0.35">
      <c r="A673" s="15" t="s">
        <v>134</v>
      </c>
      <c r="B673" s="1" t="str">
        <f>+VLOOKUP(A673,Codigos_mercados_mayoristas[],2,0)</f>
        <v>Maule</v>
      </c>
      <c r="C673" s="1">
        <f>+VLOOKUP(A673,Codigos_mercados_mayoristas[],3,0)</f>
        <v>7</v>
      </c>
      <c r="D673" s="4">
        <v>44151</v>
      </c>
      <c r="E673" s="4" t="s">
        <v>196</v>
      </c>
      <c r="F673" s="15" t="s">
        <v>11</v>
      </c>
      <c r="G673" s="15" t="s">
        <v>12</v>
      </c>
      <c r="H673" s="15" t="s">
        <v>19</v>
      </c>
      <c r="I673" s="15">
        <v>3000</v>
      </c>
      <c r="J673" s="15">
        <v>500</v>
      </c>
      <c r="K673" s="15">
        <v>500</v>
      </c>
      <c r="L673" s="15">
        <v>500</v>
      </c>
      <c r="M673" s="15" t="s">
        <v>14</v>
      </c>
      <c r="N673" s="15" t="s">
        <v>109</v>
      </c>
      <c r="O673">
        <f>+VLOOKUP(Precio_diario_hortalizas[[#This Row],[Unidad de comercialización]],Codigos_kg[],2,0)</f>
        <v>1</v>
      </c>
      <c r="P673">
        <f>+Precio_diario_hortalizas[[#This Row],[Precio promedio ponderado]]/Precio_diario_hortalizas[[#This Row],[Kg o Unidades]]</f>
        <v>500</v>
      </c>
    </row>
    <row r="674" spans="1:16" hidden="1" x14ac:dyDescent="0.35">
      <c r="A674" s="15" t="s">
        <v>134</v>
      </c>
      <c r="B674" s="1" t="str">
        <f>+VLOOKUP(A674,Codigos_mercados_mayoristas[],2,0)</f>
        <v>Maule</v>
      </c>
      <c r="C674" s="1">
        <f>+VLOOKUP(A674,Codigos_mercados_mayoristas[],3,0)</f>
        <v>7</v>
      </c>
      <c r="D674" s="4">
        <v>44151</v>
      </c>
      <c r="E674" s="4" t="s">
        <v>196</v>
      </c>
      <c r="F674" s="15" t="s">
        <v>75</v>
      </c>
      <c r="G674" s="15" t="s">
        <v>12</v>
      </c>
      <c r="H674" s="15" t="s">
        <v>96</v>
      </c>
      <c r="I674" s="15">
        <v>40000</v>
      </c>
      <c r="J674" s="15">
        <v>1700</v>
      </c>
      <c r="K674" s="15">
        <v>1600</v>
      </c>
      <c r="L674" s="15">
        <v>1650</v>
      </c>
      <c r="M674" s="15" t="s">
        <v>136</v>
      </c>
      <c r="N674" s="15" t="s">
        <v>123</v>
      </c>
      <c r="O674">
        <f>+VLOOKUP(Precio_diario_hortalizas[[#This Row],[Unidad de comercialización]],Codigos_kg[],2,0)</f>
        <v>10</v>
      </c>
      <c r="P674">
        <f>+Precio_diario_hortalizas[[#This Row],[Precio promedio ponderado]]/Precio_diario_hortalizas[[#This Row],[Kg o Unidades]]</f>
        <v>165</v>
      </c>
    </row>
    <row r="675" spans="1:16" hidden="1" x14ac:dyDescent="0.35">
      <c r="A675" s="15" t="s">
        <v>134</v>
      </c>
      <c r="B675" s="1" t="str">
        <f>+VLOOKUP(A675,Codigos_mercados_mayoristas[],2,0)</f>
        <v>Maule</v>
      </c>
      <c r="C675" s="1">
        <f>+VLOOKUP(A675,Codigos_mercados_mayoristas[],3,0)</f>
        <v>7</v>
      </c>
      <c r="D675" s="4">
        <v>44151</v>
      </c>
      <c r="E675" s="4" t="s">
        <v>196</v>
      </c>
      <c r="F675" s="15" t="s">
        <v>75</v>
      </c>
      <c r="G675" s="15" t="s">
        <v>12</v>
      </c>
      <c r="H675" s="15" t="s">
        <v>137</v>
      </c>
      <c r="I675" s="15">
        <v>20000</v>
      </c>
      <c r="J675" s="15">
        <v>1300</v>
      </c>
      <c r="K675" s="15">
        <v>1300</v>
      </c>
      <c r="L675" s="15">
        <v>1300</v>
      </c>
      <c r="M675" s="15" t="s">
        <v>136</v>
      </c>
      <c r="N675" s="15" t="s">
        <v>123</v>
      </c>
      <c r="O675">
        <f>+VLOOKUP(Precio_diario_hortalizas[[#This Row],[Unidad de comercialización]],Codigos_kg[],2,0)</f>
        <v>10</v>
      </c>
      <c r="P675">
        <f>+Precio_diario_hortalizas[[#This Row],[Precio promedio ponderado]]/Precio_diario_hortalizas[[#This Row],[Kg o Unidades]]</f>
        <v>130</v>
      </c>
    </row>
    <row r="676" spans="1:16" hidden="1" x14ac:dyDescent="0.35">
      <c r="A676" s="15" t="s">
        <v>134</v>
      </c>
      <c r="B676" s="1" t="str">
        <f>+VLOOKUP(A676,Codigos_mercados_mayoristas[],2,0)</f>
        <v>Maule</v>
      </c>
      <c r="C676" s="1">
        <f>+VLOOKUP(A676,Codigos_mercados_mayoristas[],3,0)</f>
        <v>7</v>
      </c>
      <c r="D676" s="4">
        <v>44151</v>
      </c>
      <c r="E676" s="4" t="s">
        <v>196</v>
      </c>
      <c r="F676" s="15" t="s">
        <v>84</v>
      </c>
      <c r="G676" s="15" t="s">
        <v>12</v>
      </c>
      <c r="H676" s="15" t="s">
        <v>19</v>
      </c>
      <c r="I676" s="15">
        <v>3000</v>
      </c>
      <c r="J676" s="15">
        <v>700</v>
      </c>
      <c r="K676" s="15">
        <v>700</v>
      </c>
      <c r="L676" s="15">
        <v>700</v>
      </c>
      <c r="M676" s="15" t="s">
        <v>14</v>
      </c>
      <c r="N676" s="15" t="s">
        <v>109</v>
      </c>
      <c r="O676">
        <f>+VLOOKUP(Precio_diario_hortalizas[[#This Row],[Unidad de comercialización]],Codigos_kg[],2,0)</f>
        <v>1</v>
      </c>
      <c r="P676">
        <f>+Precio_diario_hortalizas[[#This Row],[Precio promedio ponderado]]/Precio_diario_hortalizas[[#This Row],[Kg o Unidades]]</f>
        <v>700</v>
      </c>
    </row>
    <row r="677" spans="1:16" hidden="1" x14ac:dyDescent="0.35">
      <c r="A677" s="15" t="s">
        <v>134</v>
      </c>
      <c r="B677" s="1" t="str">
        <f>+VLOOKUP(A677,Codigos_mercados_mayoristas[],2,0)</f>
        <v>Maule</v>
      </c>
      <c r="C677" s="1">
        <f>+VLOOKUP(A677,Codigos_mercados_mayoristas[],3,0)</f>
        <v>7</v>
      </c>
      <c r="D677" s="4">
        <v>44151</v>
      </c>
      <c r="E677" s="4" t="s">
        <v>196</v>
      </c>
      <c r="F677" s="15" t="s">
        <v>85</v>
      </c>
      <c r="G677" s="15" t="s">
        <v>86</v>
      </c>
      <c r="H677" s="15" t="s">
        <v>19</v>
      </c>
      <c r="I677" s="15">
        <v>4000</v>
      </c>
      <c r="J677" s="15">
        <v>900</v>
      </c>
      <c r="K677" s="15">
        <v>900</v>
      </c>
      <c r="L677" s="15">
        <v>900</v>
      </c>
      <c r="M677" s="15" t="s">
        <v>31</v>
      </c>
      <c r="N677" s="15" t="s">
        <v>125</v>
      </c>
      <c r="O677">
        <f>+VLOOKUP(Precio_diario_hortalizas[[#This Row],[Unidad de comercialización]],Codigos_kg[],2,0)</f>
        <v>1</v>
      </c>
      <c r="P677">
        <f>+Precio_diario_hortalizas[[#This Row],[Precio promedio ponderado]]/Precio_diario_hortalizas[[#This Row],[Kg o Unidades]]</f>
        <v>900</v>
      </c>
    </row>
    <row r="678" spans="1:16" hidden="1" x14ac:dyDescent="0.35">
      <c r="A678" s="15" t="s">
        <v>134</v>
      </c>
      <c r="B678" s="1" t="str">
        <f>+VLOOKUP(A678,Codigos_mercados_mayoristas[],2,0)</f>
        <v>Maule</v>
      </c>
      <c r="C678" s="1">
        <f>+VLOOKUP(A678,Codigos_mercados_mayoristas[],3,0)</f>
        <v>7</v>
      </c>
      <c r="D678" s="4">
        <v>44151</v>
      </c>
      <c r="E678" s="4" t="s">
        <v>196</v>
      </c>
      <c r="F678" s="15" t="s">
        <v>52</v>
      </c>
      <c r="G678" s="15" t="s">
        <v>12</v>
      </c>
      <c r="H678" s="15" t="s">
        <v>19</v>
      </c>
      <c r="I678" s="15">
        <v>500</v>
      </c>
      <c r="J678" s="15">
        <v>5000</v>
      </c>
      <c r="K678" s="15">
        <v>5000</v>
      </c>
      <c r="L678" s="15">
        <v>5000</v>
      </c>
      <c r="M678" s="15" t="s">
        <v>39</v>
      </c>
      <c r="N678" s="15" t="s">
        <v>109</v>
      </c>
      <c r="O678">
        <f>+VLOOKUP(Precio_diario_hortalizas[[#This Row],[Unidad de comercialización]],Codigos_kg[],2,0)</f>
        <v>25</v>
      </c>
      <c r="P678">
        <f>+Precio_diario_hortalizas[[#This Row],[Precio promedio ponderado]]/Precio_diario_hortalizas[[#This Row],[Kg o Unidades]]</f>
        <v>200</v>
      </c>
    </row>
    <row r="679" spans="1:16" hidden="1" x14ac:dyDescent="0.35">
      <c r="A679" s="15" t="s">
        <v>134</v>
      </c>
      <c r="B679" s="1" t="str">
        <f>+VLOOKUP(A679,Codigos_mercados_mayoristas[],2,0)</f>
        <v>Maule</v>
      </c>
      <c r="C679" s="1">
        <f>+VLOOKUP(A679,Codigos_mercados_mayoristas[],3,0)</f>
        <v>7</v>
      </c>
      <c r="D679" s="4">
        <v>44151</v>
      </c>
      <c r="E679" s="4" t="s">
        <v>196</v>
      </c>
      <c r="F679" s="15" t="s">
        <v>23</v>
      </c>
      <c r="G679" s="15" t="s">
        <v>87</v>
      </c>
      <c r="H679" s="15" t="s">
        <v>19</v>
      </c>
      <c r="I679" s="15">
        <v>500</v>
      </c>
      <c r="J679" s="15">
        <v>2500</v>
      </c>
      <c r="K679" s="15">
        <v>2500</v>
      </c>
      <c r="L679" s="15">
        <v>2500</v>
      </c>
      <c r="M679" s="15" t="s">
        <v>88</v>
      </c>
      <c r="N679" s="15" t="s">
        <v>109</v>
      </c>
      <c r="O679">
        <f>+VLOOKUP(Precio_diario_hortalizas[[#This Row],[Unidad de comercialización]],Codigos_kg[],2,0)</f>
        <v>10</v>
      </c>
      <c r="P679">
        <f>+Precio_diario_hortalizas[[#This Row],[Precio promedio ponderado]]/Precio_diario_hortalizas[[#This Row],[Kg o Unidades]]</f>
        <v>250</v>
      </c>
    </row>
    <row r="680" spans="1:16" hidden="1" x14ac:dyDescent="0.35">
      <c r="A680" s="15" t="s">
        <v>134</v>
      </c>
      <c r="B680" s="1" t="str">
        <f>+VLOOKUP(A680,Codigos_mercados_mayoristas[],2,0)</f>
        <v>Maule</v>
      </c>
      <c r="C680" s="1">
        <f>+VLOOKUP(A680,Codigos_mercados_mayoristas[],3,0)</f>
        <v>7</v>
      </c>
      <c r="D680" s="4">
        <v>44151</v>
      </c>
      <c r="E680" s="4" t="s">
        <v>196</v>
      </c>
      <c r="F680" s="15" t="s">
        <v>23</v>
      </c>
      <c r="G680" s="15" t="s">
        <v>24</v>
      </c>
      <c r="H680" s="15" t="s">
        <v>19</v>
      </c>
      <c r="I680" s="15">
        <v>500</v>
      </c>
      <c r="J680" s="15">
        <v>2500</v>
      </c>
      <c r="K680" s="15">
        <v>2500</v>
      </c>
      <c r="L680" s="15">
        <v>2500</v>
      </c>
      <c r="M680" s="15" t="s">
        <v>89</v>
      </c>
      <c r="N680" s="15" t="s">
        <v>109</v>
      </c>
      <c r="O680">
        <f>+VLOOKUP(Precio_diario_hortalizas[[#This Row],[Unidad de comercialización]],Codigos_kg[],2,0)</f>
        <v>15</v>
      </c>
      <c r="P680">
        <f>+Precio_diario_hortalizas[[#This Row],[Precio promedio ponderado]]/Precio_diario_hortalizas[[#This Row],[Kg o Unidades]]</f>
        <v>166.66666666666666</v>
      </c>
    </row>
    <row r="681" spans="1:16" hidden="1" x14ac:dyDescent="0.35">
      <c r="A681" s="15" t="s">
        <v>134</v>
      </c>
      <c r="B681" s="1" t="str">
        <f>+VLOOKUP(A681,Codigos_mercados_mayoristas[],2,0)</f>
        <v>Maule</v>
      </c>
      <c r="C681" s="1">
        <f>+VLOOKUP(A681,Codigos_mercados_mayoristas[],3,0)</f>
        <v>7</v>
      </c>
      <c r="D681" s="4">
        <v>44151</v>
      </c>
      <c r="E681" s="4" t="s">
        <v>196</v>
      </c>
      <c r="F681" s="15" t="s">
        <v>23</v>
      </c>
      <c r="G681" s="15" t="s">
        <v>47</v>
      </c>
      <c r="H681" s="15" t="s">
        <v>19</v>
      </c>
      <c r="I681" s="15">
        <v>500</v>
      </c>
      <c r="J681" s="15">
        <v>2500</v>
      </c>
      <c r="K681" s="15">
        <v>2500</v>
      </c>
      <c r="L681" s="15">
        <v>2500</v>
      </c>
      <c r="M681" s="15" t="s">
        <v>26</v>
      </c>
      <c r="N681" s="15" t="s">
        <v>109</v>
      </c>
      <c r="O681">
        <f>+VLOOKUP(Precio_diario_hortalizas[[#This Row],[Unidad de comercialización]],Codigos_kg[],2,0)</f>
        <v>18</v>
      </c>
      <c r="P681">
        <f>+Precio_diario_hortalizas[[#This Row],[Precio promedio ponderado]]/Precio_diario_hortalizas[[#This Row],[Kg o Unidades]]</f>
        <v>138.88888888888889</v>
      </c>
    </row>
    <row r="682" spans="1:16" hidden="1" x14ac:dyDescent="0.35">
      <c r="A682" s="15" t="s">
        <v>134</v>
      </c>
      <c r="B682" s="1" t="str">
        <f>+VLOOKUP(A682,Codigos_mercados_mayoristas[],2,0)</f>
        <v>Maule</v>
      </c>
      <c r="C682" s="1">
        <f>+VLOOKUP(A682,Codigos_mercados_mayoristas[],3,0)</f>
        <v>7</v>
      </c>
      <c r="D682" s="4">
        <v>44151</v>
      </c>
      <c r="E682" s="4" t="s">
        <v>196</v>
      </c>
      <c r="F682" s="15" t="s">
        <v>23</v>
      </c>
      <c r="G682" s="15" t="s">
        <v>91</v>
      </c>
      <c r="H682" s="15" t="s">
        <v>19</v>
      </c>
      <c r="I682" s="15">
        <v>500</v>
      </c>
      <c r="J682" s="15">
        <v>2500</v>
      </c>
      <c r="K682" s="15">
        <v>2500</v>
      </c>
      <c r="L682" s="15">
        <v>2500</v>
      </c>
      <c r="M682" s="15" t="s">
        <v>26</v>
      </c>
      <c r="N682" s="15" t="s">
        <v>109</v>
      </c>
      <c r="O682">
        <f>+VLOOKUP(Precio_diario_hortalizas[[#This Row],[Unidad de comercialización]],Codigos_kg[],2,0)</f>
        <v>18</v>
      </c>
      <c r="P682">
        <f>+Precio_diario_hortalizas[[#This Row],[Precio promedio ponderado]]/Precio_diario_hortalizas[[#This Row],[Kg o Unidades]]</f>
        <v>138.88888888888889</v>
      </c>
    </row>
    <row r="683" spans="1:16" hidden="1" x14ac:dyDescent="0.35">
      <c r="A683" s="15" t="s">
        <v>134</v>
      </c>
      <c r="B683" s="1" t="str">
        <f>+VLOOKUP(A683,Codigos_mercados_mayoristas[],2,0)</f>
        <v>Maule</v>
      </c>
      <c r="C683" s="1">
        <f>+VLOOKUP(A683,Codigos_mercados_mayoristas[],3,0)</f>
        <v>7</v>
      </c>
      <c r="D683" s="4">
        <v>44151</v>
      </c>
      <c r="E683" s="4" t="s">
        <v>196</v>
      </c>
      <c r="F683" s="15" t="s">
        <v>23</v>
      </c>
      <c r="G683" s="15" t="s">
        <v>92</v>
      </c>
      <c r="H683" s="15" t="s">
        <v>19</v>
      </c>
      <c r="I683" s="15">
        <v>500</v>
      </c>
      <c r="J683" s="15">
        <v>2500</v>
      </c>
      <c r="K683" s="15">
        <v>2500</v>
      </c>
      <c r="L683" s="15">
        <v>2500</v>
      </c>
      <c r="M683" s="15" t="s">
        <v>26</v>
      </c>
      <c r="N683" s="15" t="s">
        <v>109</v>
      </c>
      <c r="O683">
        <f>+VLOOKUP(Precio_diario_hortalizas[[#This Row],[Unidad de comercialización]],Codigos_kg[],2,0)</f>
        <v>18</v>
      </c>
      <c r="P683">
        <f>+Precio_diario_hortalizas[[#This Row],[Precio promedio ponderado]]/Precio_diario_hortalizas[[#This Row],[Kg o Unidades]]</f>
        <v>138.88888888888889</v>
      </c>
    </row>
    <row r="684" spans="1:16" hidden="1" x14ac:dyDescent="0.35">
      <c r="A684" s="15" t="s">
        <v>134</v>
      </c>
      <c r="B684" s="1" t="str">
        <f>+VLOOKUP(A684,Codigos_mercados_mayoristas[],2,0)</f>
        <v>Maule</v>
      </c>
      <c r="C684" s="1">
        <f>+VLOOKUP(A684,Codigos_mercados_mayoristas[],3,0)</f>
        <v>7</v>
      </c>
      <c r="D684" s="4">
        <v>44151</v>
      </c>
      <c r="E684" s="4" t="s">
        <v>196</v>
      </c>
      <c r="F684" s="15" t="s">
        <v>94</v>
      </c>
      <c r="G684" s="15" t="s">
        <v>126</v>
      </c>
      <c r="H684" s="15" t="s">
        <v>96</v>
      </c>
      <c r="I684" s="15">
        <v>1000</v>
      </c>
      <c r="J684" s="15">
        <v>8000</v>
      </c>
      <c r="K684" s="15">
        <v>8000</v>
      </c>
      <c r="L684" s="15">
        <v>8000</v>
      </c>
      <c r="M684" s="15" t="s">
        <v>39</v>
      </c>
      <c r="N684" s="15" t="s">
        <v>109</v>
      </c>
      <c r="O684">
        <f>+VLOOKUP(Precio_diario_hortalizas[[#This Row],[Unidad de comercialización]],Codigos_kg[],2,0)</f>
        <v>25</v>
      </c>
      <c r="P684">
        <f>+Precio_diario_hortalizas[[#This Row],[Precio promedio ponderado]]/Precio_diario_hortalizas[[#This Row],[Kg o Unidades]]</f>
        <v>320</v>
      </c>
    </row>
    <row r="685" spans="1:16" hidden="1" x14ac:dyDescent="0.35">
      <c r="A685" s="15" t="s">
        <v>134</v>
      </c>
      <c r="B685" s="1" t="str">
        <f>+VLOOKUP(A685,Codigos_mercados_mayoristas[],2,0)</f>
        <v>Maule</v>
      </c>
      <c r="C685" s="1">
        <f>+VLOOKUP(A685,Codigos_mercados_mayoristas[],3,0)</f>
        <v>7</v>
      </c>
      <c r="D685" s="4">
        <v>44151</v>
      </c>
      <c r="E685" s="4" t="s">
        <v>196</v>
      </c>
      <c r="F685" s="15" t="s">
        <v>94</v>
      </c>
      <c r="G685" s="15" t="s">
        <v>718</v>
      </c>
      <c r="H685" s="15" t="s">
        <v>96</v>
      </c>
      <c r="I685" s="15">
        <v>800</v>
      </c>
      <c r="J685" s="15">
        <v>9000</v>
      </c>
      <c r="K685" s="15">
        <v>9000</v>
      </c>
      <c r="L685" s="15">
        <v>9000</v>
      </c>
      <c r="M685" s="15" t="s">
        <v>39</v>
      </c>
      <c r="N685" s="15" t="s">
        <v>123</v>
      </c>
      <c r="O685">
        <f>+VLOOKUP(Precio_diario_hortalizas[[#This Row],[Unidad de comercialización]],Codigos_kg[],2,0)</f>
        <v>25</v>
      </c>
      <c r="P685">
        <f>+Precio_diario_hortalizas[[#This Row],[Precio promedio ponderado]]/Precio_diario_hortalizas[[#This Row],[Kg o Unidades]]</f>
        <v>360</v>
      </c>
    </row>
    <row r="686" spans="1:16" hidden="1" x14ac:dyDescent="0.35">
      <c r="A686" s="15" t="s">
        <v>134</v>
      </c>
      <c r="B686" s="1" t="str">
        <f>+VLOOKUP(A686,Codigos_mercados_mayoristas[],2,0)</f>
        <v>Maule</v>
      </c>
      <c r="C686" s="1">
        <f>+VLOOKUP(A686,Codigos_mercados_mayoristas[],3,0)</f>
        <v>7</v>
      </c>
      <c r="D686" s="4">
        <v>44151</v>
      </c>
      <c r="E686" s="4" t="s">
        <v>196</v>
      </c>
      <c r="F686" s="15" t="s">
        <v>94</v>
      </c>
      <c r="G686" s="15" t="s">
        <v>718</v>
      </c>
      <c r="H686" s="15" t="s">
        <v>96</v>
      </c>
      <c r="I686" s="15">
        <v>800</v>
      </c>
      <c r="J686" s="15">
        <v>8000</v>
      </c>
      <c r="K686" s="15">
        <v>8000</v>
      </c>
      <c r="L686" s="15">
        <v>8000</v>
      </c>
      <c r="M686" s="15" t="s">
        <v>39</v>
      </c>
      <c r="N686" s="15" t="s">
        <v>109</v>
      </c>
      <c r="O686">
        <f>+VLOOKUP(Precio_diario_hortalizas[[#This Row],[Unidad de comercialización]],Codigos_kg[],2,0)</f>
        <v>25</v>
      </c>
      <c r="P686">
        <f>+Precio_diario_hortalizas[[#This Row],[Precio promedio ponderado]]/Precio_diario_hortalizas[[#This Row],[Kg o Unidades]]</f>
        <v>320</v>
      </c>
    </row>
    <row r="687" spans="1:16" hidden="1" x14ac:dyDescent="0.35">
      <c r="A687" s="15" t="s">
        <v>134</v>
      </c>
      <c r="B687" s="1" t="str">
        <f>+VLOOKUP(A687,Codigos_mercados_mayoristas[],2,0)</f>
        <v>Maule</v>
      </c>
      <c r="C687" s="1">
        <f>+VLOOKUP(A687,Codigos_mercados_mayoristas[],3,0)</f>
        <v>7</v>
      </c>
      <c r="D687" s="4">
        <v>44151</v>
      </c>
      <c r="E687" s="4" t="s">
        <v>196</v>
      </c>
      <c r="F687" s="15" t="s">
        <v>53</v>
      </c>
      <c r="G687" s="15" t="s">
        <v>12</v>
      </c>
      <c r="H687" s="15" t="s">
        <v>19</v>
      </c>
      <c r="I687" s="15">
        <v>400</v>
      </c>
      <c r="J687" s="15">
        <v>7000</v>
      </c>
      <c r="K687" s="15">
        <v>7000</v>
      </c>
      <c r="L687" s="15">
        <v>7000</v>
      </c>
      <c r="M687" s="15" t="s">
        <v>138</v>
      </c>
      <c r="N687" s="15" t="s">
        <v>109</v>
      </c>
      <c r="O687">
        <f>+VLOOKUP(Precio_diario_hortalizas[[#This Row],[Unidad de comercialización]],Codigos_kg[],2,0)</f>
        <v>80</v>
      </c>
      <c r="P687">
        <f>+Precio_diario_hortalizas[[#This Row],[Precio promedio ponderado]]/Precio_diario_hortalizas[[#This Row],[Kg o Unidades]]</f>
        <v>87.5</v>
      </c>
    </row>
    <row r="688" spans="1:16" hidden="1" x14ac:dyDescent="0.35">
      <c r="A688" s="15" t="s">
        <v>134</v>
      </c>
      <c r="B688" s="1" t="str">
        <f>+VLOOKUP(A688,Codigos_mercados_mayoristas[],2,0)</f>
        <v>Maule</v>
      </c>
      <c r="C688" s="1">
        <f>+VLOOKUP(A688,Codigos_mercados_mayoristas[],3,0)</f>
        <v>7</v>
      </c>
      <c r="D688" s="4">
        <v>44151</v>
      </c>
      <c r="E688" s="4" t="s">
        <v>196</v>
      </c>
      <c r="F688" s="15" t="s">
        <v>27</v>
      </c>
      <c r="G688" s="15" t="s">
        <v>55</v>
      </c>
      <c r="H688" s="15" t="s">
        <v>19</v>
      </c>
      <c r="I688" s="15">
        <v>150</v>
      </c>
      <c r="J688" s="15">
        <v>30000</v>
      </c>
      <c r="K688" s="15">
        <v>30000</v>
      </c>
      <c r="L688" s="15">
        <v>30000</v>
      </c>
      <c r="M688" s="15" t="s">
        <v>29</v>
      </c>
      <c r="N688" s="15" t="s">
        <v>109</v>
      </c>
      <c r="O688">
        <f>+VLOOKUP(Precio_diario_hortalizas[[#This Row],[Unidad de comercialización]],Codigos_kg[],2,0)</f>
        <v>15</v>
      </c>
      <c r="P688">
        <f>+Precio_diario_hortalizas[[#This Row],[Precio promedio ponderado]]/Precio_diario_hortalizas[[#This Row],[Kg o Unidades]]</f>
        <v>2000</v>
      </c>
    </row>
    <row r="689" spans="1:16" hidden="1" x14ac:dyDescent="0.35">
      <c r="A689" s="15" t="s">
        <v>134</v>
      </c>
      <c r="B689" s="1" t="str">
        <f>+VLOOKUP(A689,Codigos_mercados_mayoristas[],2,0)</f>
        <v>Maule</v>
      </c>
      <c r="C689" s="1">
        <f>+VLOOKUP(A689,Codigos_mercados_mayoristas[],3,0)</f>
        <v>7</v>
      </c>
      <c r="D689" s="4">
        <v>44151</v>
      </c>
      <c r="E689" s="4" t="s">
        <v>196</v>
      </c>
      <c r="F689" s="15" t="s">
        <v>35</v>
      </c>
      <c r="G689" s="15" t="s">
        <v>36</v>
      </c>
      <c r="H689" s="15" t="s">
        <v>19</v>
      </c>
      <c r="I689" s="15">
        <v>3500</v>
      </c>
      <c r="J689" s="15">
        <v>8000</v>
      </c>
      <c r="K689" s="15">
        <v>8000</v>
      </c>
      <c r="L689" s="15">
        <v>8000</v>
      </c>
      <c r="M689" s="15" t="s">
        <v>29</v>
      </c>
      <c r="N689" s="15" t="s">
        <v>109</v>
      </c>
      <c r="O689">
        <f>+VLOOKUP(Precio_diario_hortalizas[[#This Row],[Unidad de comercialización]],Codigos_kg[],2,0)</f>
        <v>15</v>
      </c>
      <c r="P689">
        <f>+Precio_diario_hortalizas[[#This Row],[Precio promedio ponderado]]/Precio_diario_hortalizas[[#This Row],[Kg o Unidades]]</f>
        <v>533.33333333333337</v>
      </c>
    </row>
    <row r="690" spans="1:16" hidden="1" x14ac:dyDescent="0.35">
      <c r="A690" s="15" t="s">
        <v>134</v>
      </c>
      <c r="B690" s="1" t="str">
        <f>+VLOOKUP(A690,Codigos_mercados_mayoristas[],2,0)</f>
        <v>Maule</v>
      </c>
      <c r="C690" s="1">
        <f>+VLOOKUP(A690,Codigos_mercados_mayoristas[],3,0)</f>
        <v>7</v>
      </c>
      <c r="D690" s="4">
        <v>44151</v>
      </c>
      <c r="E690" s="4" t="s">
        <v>196</v>
      </c>
      <c r="F690" s="15" t="s">
        <v>35</v>
      </c>
      <c r="G690" s="15" t="s">
        <v>36</v>
      </c>
      <c r="H690" s="15" t="s">
        <v>13</v>
      </c>
      <c r="I690" s="15">
        <v>1500</v>
      </c>
      <c r="J690" s="15">
        <v>6000</v>
      </c>
      <c r="K690" s="15">
        <v>6000</v>
      </c>
      <c r="L690" s="15">
        <v>6000</v>
      </c>
      <c r="M690" s="15" t="s">
        <v>29</v>
      </c>
      <c r="N690" s="15" t="s">
        <v>109</v>
      </c>
      <c r="O690">
        <f>+VLOOKUP(Precio_diario_hortalizas[[#This Row],[Unidad de comercialización]],Codigos_kg[],2,0)</f>
        <v>15</v>
      </c>
      <c r="P690">
        <f>+Precio_diario_hortalizas[[#This Row],[Precio promedio ponderado]]/Precio_diario_hortalizas[[#This Row],[Kg o Unidades]]</f>
        <v>400</v>
      </c>
    </row>
    <row r="691" spans="1:16" hidden="1" x14ac:dyDescent="0.35">
      <c r="A691" s="15" t="s">
        <v>134</v>
      </c>
      <c r="B691" s="1" t="str">
        <f>+VLOOKUP(A691,Codigos_mercados_mayoristas[],2,0)</f>
        <v>Maule</v>
      </c>
      <c r="C691" s="1">
        <f>+VLOOKUP(A691,Codigos_mercados_mayoristas[],3,0)</f>
        <v>7</v>
      </c>
      <c r="D691" s="4">
        <v>44151</v>
      </c>
      <c r="E691" s="4" t="s">
        <v>196</v>
      </c>
      <c r="F691" s="15" t="s">
        <v>38</v>
      </c>
      <c r="G691" s="15" t="s">
        <v>12</v>
      </c>
      <c r="H691" s="15" t="s">
        <v>19</v>
      </c>
      <c r="I691" s="15">
        <v>500</v>
      </c>
      <c r="J691" s="15">
        <v>4500</v>
      </c>
      <c r="K691" s="15">
        <v>4500</v>
      </c>
      <c r="L691" s="15">
        <v>4500</v>
      </c>
      <c r="M691" s="15" t="s">
        <v>101</v>
      </c>
      <c r="N691" s="15" t="s">
        <v>140</v>
      </c>
      <c r="O691">
        <f>+VLOOKUP(Precio_diario_hortalizas[[#This Row],[Unidad de comercialización]],Codigos_kg[],2,0)</f>
        <v>20</v>
      </c>
      <c r="P691">
        <f>+Precio_diario_hortalizas[[#This Row],[Precio promedio ponderado]]/Precio_diario_hortalizas[[#This Row],[Kg o Unidades]]</f>
        <v>225</v>
      </c>
    </row>
    <row r="692" spans="1:16" hidden="1" x14ac:dyDescent="0.35">
      <c r="A692" s="15" t="s">
        <v>134</v>
      </c>
      <c r="B692" s="26" t="str">
        <f>+VLOOKUP(A692,Codigos_mercados_mayoristas[],2,0)</f>
        <v>Maule</v>
      </c>
      <c r="C692" s="26">
        <f>+VLOOKUP(A692,Codigos_mercados_mayoristas[],3,0)</f>
        <v>7</v>
      </c>
      <c r="D692" s="4">
        <v>44151</v>
      </c>
      <c r="E692" s="4" t="s">
        <v>196</v>
      </c>
      <c r="F692" s="15" t="s">
        <v>106</v>
      </c>
      <c r="G692" s="15" t="s">
        <v>12</v>
      </c>
      <c r="H692" s="15" t="s">
        <v>19</v>
      </c>
      <c r="I692" s="15">
        <v>400</v>
      </c>
      <c r="J692" s="15">
        <v>4500</v>
      </c>
      <c r="K692" s="15">
        <v>4500</v>
      </c>
      <c r="L692" s="15">
        <v>4500</v>
      </c>
      <c r="M692" s="15" t="s">
        <v>54</v>
      </c>
      <c r="N692" s="15" t="s">
        <v>109</v>
      </c>
      <c r="O692">
        <f>+VLOOKUP(Precio_diario_hortalizas[[#This Row],[Unidad de comercialización]],Codigos_kg[],2,0)</f>
        <v>60</v>
      </c>
      <c r="P692">
        <f>+Precio_diario_hortalizas[[#This Row],[Precio promedio ponderado]]/Precio_diario_hortalizas[[#This Row],[Kg o Unidades]]</f>
        <v>75</v>
      </c>
    </row>
    <row r="693" spans="1:16" hidden="1" x14ac:dyDescent="0.35">
      <c r="A693" s="15" t="s">
        <v>60</v>
      </c>
      <c r="B693" s="1" t="str">
        <f>+VLOOKUP(A693,Codigos_mercados_mayoristas[],2,0)</f>
        <v>Valparaíso</v>
      </c>
      <c r="C693" s="1">
        <f>+VLOOKUP(A693,Codigos_mercados_mayoristas[],3,0)</f>
        <v>5</v>
      </c>
      <c r="D693" s="4">
        <v>44151</v>
      </c>
      <c r="E693" s="4" t="s">
        <v>196</v>
      </c>
      <c r="F693" s="15" t="s">
        <v>61</v>
      </c>
      <c r="G693" s="15" t="s">
        <v>12</v>
      </c>
      <c r="H693" s="15" t="s">
        <v>19</v>
      </c>
      <c r="I693" s="15">
        <v>260</v>
      </c>
      <c r="J693" s="15">
        <v>2500</v>
      </c>
      <c r="K693" s="15">
        <v>2300</v>
      </c>
      <c r="L693" s="15">
        <v>2392</v>
      </c>
      <c r="M693" s="15" t="s">
        <v>62</v>
      </c>
      <c r="N693" s="15" t="s">
        <v>63</v>
      </c>
      <c r="O693">
        <f>+VLOOKUP(Precio_diario_hortalizas[[#This Row],[Unidad de comercialización]],Codigos_kg[],2,0)</f>
        <v>6</v>
      </c>
      <c r="P693">
        <f>+Precio_diario_hortalizas[[#This Row],[Precio promedio ponderado]]/Precio_diario_hortalizas[[#This Row],[Kg o Unidades]]</f>
        <v>398.66666666666669</v>
      </c>
    </row>
    <row r="694" spans="1:16" hidden="1" x14ac:dyDescent="0.35">
      <c r="A694" s="15" t="s">
        <v>60</v>
      </c>
      <c r="B694" s="1" t="str">
        <f>+VLOOKUP(A694,Codigos_mercados_mayoristas[],2,0)</f>
        <v>Valparaíso</v>
      </c>
      <c r="C694" s="1">
        <f>+VLOOKUP(A694,Codigos_mercados_mayoristas[],3,0)</f>
        <v>5</v>
      </c>
      <c r="D694" s="4">
        <v>44151</v>
      </c>
      <c r="E694" s="4" t="s">
        <v>196</v>
      </c>
      <c r="F694" s="15" t="s">
        <v>723</v>
      </c>
      <c r="G694" s="15" t="s">
        <v>12</v>
      </c>
      <c r="H694" s="15" t="s">
        <v>19</v>
      </c>
      <c r="I694" s="15">
        <v>90</v>
      </c>
      <c r="J694" s="15">
        <v>6000</v>
      </c>
      <c r="K694" s="15">
        <v>6000</v>
      </c>
      <c r="L694" s="15">
        <v>6000</v>
      </c>
      <c r="M694" s="15" t="s">
        <v>203</v>
      </c>
      <c r="N694" s="15" t="s">
        <v>63</v>
      </c>
      <c r="O694">
        <f>+VLOOKUP(Precio_diario_hortalizas[[#This Row],[Unidad de comercialización]],Codigos_kg[],2,0)</f>
        <v>16</v>
      </c>
      <c r="P694">
        <f>+Precio_diario_hortalizas[[#This Row],[Precio promedio ponderado]]/Precio_diario_hortalizas[[#This Row],[Kg o Unidades]]</f>
        <v>375</v>
      </c>
    </row>
    <row r="695" spans="1:16" hidden="1" x14ac:dyDescent="0.35">
      <c r="A695" s="15" t="s">
        <v>60</v>
      </c>
      <c r="B695" s="1" t="str">
        <f>+VLOOKUP(A695,Codigos_mercados_mayoristas[],2,0)</f>
        <v>Valparaíso</v>
      </c>
      <c r="C695" s="1">
        <f>+VLOOKUP(A695,Codigos_mercados_mayoristas[],3,0)</f>
        <v>5</v>
      </c>
      <c r="D695" s="4">
        <v>44151</v>
      </c>
      <c r="E695" s="4" t="s">
        <v>196</v>
      </c>
      <c r="F695" s="15" t="s">
        <v>64</v>
      </c>
      <c r="G695" s="15" t="s">
        <v>65</v>
      </c>
      <c r="H695" s="15" t="s">
        <v>19</v>
      </c>
      <c r="I695" s="15">
        <v>73</v>
      </c>
      <c r="J695" s="15">
        <v>9500</v>
      </c>
      <c r="K695" s="15">
        <v>9000</v>
      </c>
      <c r="L695" s="15">
        <v>9240</v>
      </c>
      <c r="M695" s="15" t="s">
        <v>37</v>
      </c>
      <c r="N695" s="15" t="s">
        <v>66</v>
      </c>
      <c r="O695">
        <f>+VLOOKUP(Precio_diario_hortalizas[[#This Row],[Unidad de comercialización]],Codigos_kg[],2,0)</f>
        <v>10</v>
      </c>
      <c r="P695">
        <f>+Precio_diario_hortalizas[[#This Row],[Precio promedio ponderado]]/Precio_diario_hortalizas[[#This Row],[Kg o Unidades]]</f>
        <v>924</v>
      </c>
    </row>
    <row r="696" spans="1:16" hidden="1" x14ac:dyDescent="0.35">
      <c r="A696" s="15" t="s">
        <v>60</v>
      </c>
      <c r="B696" s="1" t="str">
        <f>+VLOOKUP(A696,Codigos_mercados_mayoristas[],2,0)</f>
        <v>Valparaíso</v>
      </c>
      <c r="C696" s="1">
        <f>+VLOOKUP(A696,Codigos_mercados_mayoristas[],3,0)</f>
        <v>5</v>
      </c>
      <c r="D696" s="4">
        <v>44151</v>
      </c>
      <c r="E696" s="4" t="s">
        <v>196</v>
      </c>
      <c r="F696" s="15" t="s">
        <v>42</v>
      </c>
      <c r="G696" s="15" t="s">
        <v>43</v>
      </c>
      <c r="H696" s="15" t="s">
        <v>19</v>
      </c>
      <c r="I696" s="15">
        <v>18</v>
      </c>
      <c r="J696" s="15">
        <v>28000</v>
      </c>
      <c r="K696" s="15">
        <v>28000</v>
      </c>
      <c r="L696" s="15">
        <v>28000</v>
      </c>
      <c r="M696" s="15" t="s">
        <v>44</v>
      </c>
      <c r="N696" s="15" t="s">
        <v>45</v>
      </c>
      <c r="O696">
        <f>+VLOOKUP(Precio_diario_hortalizas[[#This Row],[Unidad de comercialización]],Codigos_kg[],2,0)</f>
        <v>25</v>
      </c>
      <c r="P696">
        <f>+Precio_diario_hortalizas[[#This Row],[Precio promedio ponderado]]/Precio_diario_hortalizas[[#This Row],[Kg o Unidades]]</f>
        <v>1120</v>
      </c>
    </row>
    <row r="697" spans="1:16" hidden="1" x14ac:dyDescent="0.35">
      <c r="A697" s="15" t="s">
        <v>60</v>
      </c>
      <c r="B697" s="1" t="str">
        <f>+VLOOKUP(A697,Codigos_mercados_mayoristas[],2,0)</f>
        <v>Valparaíso</v>
      </c>
      <c r="C697" s="1">
        <f>+VLOOKUP(A697,Codigos_mercados_mayoristas[],3,0)</f>
        <v>5</v>
      </c>
      <c r="D697" s="4">
        <v>44151</v>
      </c>
      <c r="E697" s="4" t="s">
        <v>196</v>
      </c>
      <c r="F697" s="15" t="s">
        <v>42</v>
      </c>
      <c r="G697" s="15" t="s">
        <v>110</v>
      </c>
      <c r="H697" s="15" t="s">
        <v>19</v>
      </c>
      <c r="I697" s="15">
        <v>38</v>
      </c>
      <c r="J697" s="15">
        <v>20000</v>
      </c>
      <c r="K697" s="15">
        <v>20000</v>
      </c>
      <c r="L697" s="15">
        <v>20000</v>
      </c>
      <c r="M697" s="15" t="s">
        <v>29</v>
      </c>
      <c r="N697" s="15" t="s">
        <v>63</v>
      </c>
      <c r="O697">
        <f>+VLOOKUP(Precio_diario_hortalizas[[#This Row],[Unidad de comercialización]],Codigos_kg[],2,0)</f>
        <v>15</v>
      </c>
      <c r="P697">
        <f>+Precio_diario_hortalizas[[#This Row],[Precio promedio ponderado]]/Precio_diario_hortalizas[[#This Row],[Kg o Unidades]]</f>
        <v>1333.3333333333333</v>
      </c>
    </row>
    <row r="698" spans="1:16" hidden="1" x14ac:dyDescent="0.35">
      <c r="A698" s="15" t="s">
        <v>60</v>
      </c>
      <c r="B698" s="1" t="str">
        <f>+VLOOKUP(A698,Codigos_mercados_mayoristas[],2,0)</f>
        <v>Valparaíso</v>
      </c>
      <c r="C698" s="1">
        <f>+VLOOKUP(A698,Codigos_mercados_mayoristas[],3,0)</f>
        <v>5</v>
      </c>
      <c r="D698" s="4">
        <v>44151</v>
      </c>
      <c r="E698" s="4" t="s">
        <v>196</v>
      </c>
      <c r="F698" s="15" t="s">
        <v>46</v>
      </c>
      <c r="G698" s="15" t="s">
        <v>47</v>
      </c>
      <c r="H698" s="15" t="s">
        <v>69</v>
      </c>
      <c r="I698" s="15">
        <v>3500</v>
      </c>
      <c r="J698" s="15">
        <v>280</v>
      </c>
      <c r="K698" s="15">
        <v>280</v>
      </c>
      <c r="L698" s="15">
        <v>280</v>
      </c>
      <c r="M698" s="15" t="s">
        <v>14</v>
      </c>
      <c r="N698" s="15" t="s">
        <v>70</v>
      </c>
      <c r="O698">
        <f>+VLOOKUP(Precio_diario_hortalizas[[#This Row],[Unidad de comercialización]],Codigos_kg[],2,0)</f>
        <v>1</v>
      </c>
      <c r="P698">
        <f>+Precio_diario_hortalizas[[#This Row],[Precio promedio ponderado]]/Precio_diario_hortalizas[[#This Row],[Kg o Unidades]]</f>
        <v>280</v>
      </c>
    </row>
    <row r="699" spans="1:16" hidden="1" x14ac:dyDescent="0.35">
      <c r="A699" s="15" t="s">
        <v>60</v>
      </c>
      <c r="B699" s="1" t="str">
        <f>+VLOOKUP(A699,Codigos_mercados_mayoristas[],2,0)</f>
        <v>Valparaíso</v>
      </c>
      <c r="C699" s="1">
        <f>+VLOOKUP(A699,Codigos_mercados_mayoristas[],3,0)</f>
        <v>5</v>
      </c>
      <c r="D699" s="4">
        <v>44151</v>
      </c>
      <c r="E699" s="4" t="s">
        <v>196</v>
      </c>
      <c r="F699" s="15" t="s">
        <v>46</v>
      </c>
      <c r="G699" s="15" t="s">
        <v>47</v>
      </c>
      <c r="H699" s="15" t="s">
        <v>19</v>
      </c>
      <c r="I699" s="15">
        <v>3500</v>
      </c>
      <c r="J699" s="15">
        <v>230</v>
      </c>
      <c r="K699" s="15">
        <v>230</v>
      </c>
      <c r="L699" s="15">
        <v>230</v>
      </c>
      <c r="M699" s="15" t="s">
        <v>14</v>
      </c>
      <c r="N699" s="15" t="s">
        <v>70</v>
      </c>
      <c r="O699">
        <f>+VLOOKUP(Precio_diario_hortalizas[[#This Row],[Unidad de comercialización]],Codigos_kg[],2,0)</f>
        <v>1</v>
      </c>
      <c r="P699">
        <f>+Precio_diario_hortalizas[[#This Row],[Precio promedio ponderado]]/Precio_diario_hortalizas[[#This Row],[Kg o Unidades]]</f>
        <v>230</v>
      </c>
    </row>
    <row r="700" spans="1:16" hidden="1" x14ac:dyDescent="0.35">
      <c r="A700" s="15" t="s">
        <v>60</v>
      </c>
      <c r="B700" s="1" t="str">
        <f>+VLOOKUP(A700,Codigos_mercados_mayoristas[],2,0)</f>
        <v>Valparaíso</v>
      </c>
      <c r="C700" s="1">
        <f>+VLOOKUP(A700,Codigos_mercados_mayoristas[],3,0)</f>
        <v>5</v>
      </c>
      <c r="D700" s="4">
        <v>44151</v>
      </c>
      <c r="E700" s="4" t="s">
        <v>196</v>
      </c>
      <c r="F700" s="15" t="s">
        <v>46</v>
      </c>
      <c r="G700" s="15" t="s">
        <v>47</v>
      </c>
      <c r="H700" s="15" t="s">
        <v>13</v>
      </c>
      <c r="I700" s="15">
        <v>3800</v>
      </c>
      <c r="J700" s="15">
        <v>180</v>
      </c>
      <c r="K700" s="15">
        <v>180</v>
      </c>
      <c r="L700" s="15">
        <v>180</v>
      </c>
      <c r="M700" s="15" t="s">
        <v>14</v>
      </c>
      <c r="N700" s="15" t="s">
        <v>70</v>
      </c>
      <c r="O700">
        <f>+VLOOKUP(Precio_diario_hortalizas[[#This Row],[Unidad de comercialización]],Codigos_kg[],2,0)</f>
        <v>1</v>
      </c>
      <c r="P700">
        <f>+Precio_diario_hortalizas[[#This Row],[Precio promedio ponderado]]/Precio_diario_hortalizas[[#This Row],[Kg o Unidades]]</f>
        <v>180</v>
      </c>
    </row>
    <row r="701" spans="1:16" hidden="1" x14ac:dyDescent="0.35">
      <c r="A701" s="15" t="s">
        <v>60</v>
      </c>
      <c r="B701" s="1" t="str">
        <f>+VLOOKUP(A701,Codigos_mercados_mayoristas[],2,0)</f>
        <v>Valparaíso</v>
      </c>
      <c r="C701" s="1">
        <f>+VLOOKUP(A701,Codigos_mercados_mayoristas[],3,0)</f>
        <v>5</v>
      </c>
      <c r="D701" s="4">
        <v>44151</v>
      </c>
      <c r="E701" s="4" t="s">
        <v>196</v>
      </c>
      <c r="F701" s="15" t="s">
        <v>71</v>
      </c>
      <c r="G701" s="15" t="s">
        <v>43</v>
      </c>
      <c r="H701" s="15" t="s">
        <v>19</v>
      </c>
      <c r="I701" s="15">
        <v>120</v>
      </c>
      <c r="J701" s="15">
        <v>9000</v>
      </c>
      <c r="K701" s="15">
        <v>9000</v>
      </c>
      <c r="L701" s="15">
        <v>9000</v>
      </c>
      <c r="M701" s="15" t="s">
        <v>68</v>
      </c>
      <c r="N701" s="15" t="s">
        <v>72</v>
      </c>
      <c r="O701">
        <f>+VLOOKUP(Precio_diario_hortalizas[[#This Row],[Unidad de comercialización]],Codigos_kg[],2,0)</f>
        <v>6</v>
      </c>
      <c r="P701">
        <f>+Precio_diario_hortalizas[[#This Row],[Precio promedio ponderado]]/Precio_diario_hortalizas[[#This Row],[Kg o Unidades]]</f>
        <v>1500</v>
      </c>
    </row>
    <row r="702" spans="1:16" hidden="1" x14ac:dyDescent="0.35">
      <c r="A702" s="15" t="s">
        <v>60</v>
      </c>
      <c r="B702" s="1" t="str">
        <f>+VLOOKUP(A702,Codigos_mercados_mayoristas[],2,0)</f>
        <v>Valparaíso</v>
      </c>
      <c r="C702" s="1">
        <f>+VLOOKUP(A702,Codigos_mercados_mayoristas[],3,0)</f>
        <v>5</v>
      </c>
      <c r="D702" s="4">
        <v>44151</v>
      </c>
      <c r="E702" s="4" t="s">
        <v>196</v>
      </c>
      <c r="F702" s="15" t="s">
        <v>71</v>
      </c>
      <c r="G702" s="15" t="s">
        <v>43</v>
      </c>
      <c r="H702" s="15" t="s">
        <v>13</v>
      </c>
      <c r="I702" s="15">
        <v>90</v>
      </c>
      <c r="J702" s="15">
        <v>7000</v>
      </c>
      <c r="K702" s="15">
        <v>7000</v>
      </c>
      <c r="L702" s="15">
        <v>7000</v>
      </c>
      <c r="M702" s="15" t="s">
        <v>68</v>
      </c>
      <c r="N702" s="15" t="s">
        <v>72</v>
      </c>
      <c r="O702">
        <f>+VLOOKUP(Precio_diario_hortalizas[[#This Row],[Unidad de comercialización]],Codigos_kg[],2,0)</f>
        <v>6</v>
      </c>
      <c r="P702">
        <f>+Precio_diario_hortalizas[[#This Row],[Precio promedio ponderado]]/Precio_diario_hortalizas[[#This Row],[Kg o Unidades]]</f>
        <v>1166.6666666666667</v>
      </c>
    </row>
    <row r="703" spans="1:16" hidden="1" x14ac:dyDescent="0.35">
      <c r="A703" s="15" t="s">
        <v>60</v>
      </c>
      <c r="B703" s="1" t="str">
        <f>+VLOOKUP(A703,Codigos_mercados_mayoristas[],2,0)</f>
        <v>Valparaíso</v>
      </c>
      <c r="C703" s="1">
        <f>+VLOOKUP(A703,Codigos_mercados_mayoristas[],3,0)</f>
        <v>5</v>
      </c>
      <c r="D703" s="4">
        <v>44151</v>
      </c>
      <c r="E703" s="4" t="s">
        <v>196</v>
      </c>
      <c r="F703" s="15" t="s">
        <v>115</v>
      </c>
      <c r="G703" s="15" t="s">
        <v>116</v>
      </c>
      <c r="H703" s="15" t="s">
        <v>19</v>
      </c>
      <c r="I703" s="15">
        <v>35</v>
      </c>
      <c r="J703" s="15">
        <v>18000</v>
      </c>
      <c r="K703" s="15">
        <v>18000</v>
      </c>
      <c r="L703" s="15">
        <v>18000</v>
      </c>
      <c r="M703" s="15" t="s">
        <v>58</v>
      </c>
      <c r="N703" s="15" t="s">
        <v>45</v>
      </c>
      <c r="O703">
        <f>+VLOOKUP(Precio_diario_hortalizas[[#This Row],[Unidad de comercialización]],Codigos_kg[],2,0)</f>
        <v>25</v>
      </c>
      <c r="P703">
        <f>+Precio_diario_hortalizas[[#This Row],[Precio promedio ponderado]]/Precio_diario_hortalizas[[#This Row],[Kg o Unidades]]</f>
        <v>720</v>
      </c>
    </row>
    <row r="704" spans="1:16" hidden="1" x14ac:dyDescent="0.35">
      <c r="A704" s="15" t="s">
        <v>60</v>
      </c>
      <c r="B704" s="1" t="str">
        <f>+VLOOKUP(A704,Codigos_mercados_mayoristas[],2,0)</f>
        <v>Valparaíso</v>
      </c>
      <c r="C704" s="1">
        <f>+VLOOKUP(A704,Codigos_mercados_mayoristas[],3,0)</f>
        <v>5</v>
      </c>
      <c r="D704" s="4">
        <v>44151</v>
      </c>
      <c r="E704" s="4" t="s">
        <v>196</v>
      </c>
      <c r="F704" s="15" t="s">
        <v>73</v>
      </c>
      <c r="G704" s="15" t="s">
        <v>12</v>
      </c>
      <c r="H704" s="15" t="s">
        <v>19</v>
      </c>
      <c r="I704" s="15">
        <v>2800</v>
      </c>
      <c r="J704" s="15">
        <v>500</v>
      </c>
      <c r="K704" s="15">
        <v>450</v>
      </c>
      <c r="L704" s="15">
        <v>477</v>
      </c>
      <c r="M704" s="15" t="s">
        <v>74</v>
      </c>
      <c r="N704" s="15" t="s">
        <v>63</v>
      </c>
      <c r="O704">
        <f>+VLOOKUP(Precio_diario_hortalizas[[#This Row],[Unidad de comercialización]],Codigos_kg[],2,0)</f>
        <v>4</v>
      </c>
      <c r="P704">
        <f>+Precio_diario_hortalizas[[#This Row],[Precio promedio ponderado]]/Precio_diario_hortalizas[[#This Row],[Kg o Unidades]]</f>
        <v>119.25</v>
      </c>
    </row>
    <row r="705" spans="1:16" hidden="1" x14ac:dyDescent="0.35">
      <c r="A705" s="15" t="s">
        <v>60</v>
      </c>
      <c r="B705" s="1" t="str">
        <f>+VLOOKUP(A705,Codigos_mercados_mayoristas[],2,0)</f>
        <v>Valparaíso</v>
      </c>
      <c r="C705" s="1">
        <f>+VLOOKUP(A705,Codigos_mercados_mayoristas[],3,0)</f>
        <v>5</v>
      </c>
      <c r="D705" s="4">
        <v>44151</v>
      </c>
      <c r="E705" s="4" t="s">
        <v>196</v>
      </c>
      <c r="F705" s="15" t="s">
        <v>73</v>
      </c>
      <c r="G705" s="15" t="s">
        <v>12</v>
      </c>
      <c r="H705" s="15" t="s">
        <v>13</v>
      </c>
      <c r="I705" s="15">
        <v>1450</v>
      </c>
      <c r="J705" s="15">
        <v>300</v>
      </c>
      <c r="K705" s="15">
        <v>300</v>
      </c>
      <c r="L705" s="15">
        <v>300</v>
      </c>
      <c r="M705" s="15" t="s">
        <v>74</v>
      </c>
      <c r="N705" s="15" t="s">
        <v>63</v>
      </c>
      <c r="O705">
        <f>+VLOOKUP(Precio_diario_hortalizas[[#This Row],[Unidad de comercialización]],Codigos_kg[],2,0)</f>
        <v>4</v>
      </c>
      <c r="P705">
        <f>+Precio_diario_hortalizas[[#This Row],[Precio promedio ponderado]]/Precio_diario_hortalizas[[#This Row],[Kg o Unidades]]</f>
        <v>75</v>
      </c>
    </row>
    <row r="706" spans="1:16" hidden="1" x14ac:dyDescent="0.35">
      <c r="A706" s="15" t="s">
        <v>60</v>
      </c>
      <c r="B706" s="1" t="str">
        <f>+VLOOKUP(A706,Codigos_mercados_mayoristas[],2,0)</f>
        <v>Valparaíso</v>
      </c>
      <c r="C706" s="1">
        <f>+VLOOKUP(A706,Codigos_mercados_mayoristas[],3,0)</f>
        <v>5</v>
      </c>
      <c r="D706" s="4">
        <v>44151</v>
      </c>
      <c r="E706" s="4" t="s">
        <v>196</v>
      </c>
      <c r="F706" s="15" t="s">
        <v>11</v>
      </c>
      <c r="G706" s="15" t="s">
        <v>12</v>
      </c>
      <c r="H706" s="15" t="s">
        <v>19</v>
      </c>
      <c r="I706" s="15">
        <v>1280</v>
      </c>
      <c r="J706" s="15">
        <v>600</v>
      </c>
      <c r="K706" s="15">
        <v>600</v>
      </c>
      <c r="L706" s="15">
        <v>600</v>
      </c>
      <c r="M706" s="15" t="s">
        <v>14</v>
      </c>
      <c r="N706" s="15" t="s">
        <v>63</v>
      </c>
      <c r="O706">
        <f>+VLOOKUP(Precio_diario_hortalizas[[#This Row],[Unidad de comercialización]],Codigos_kg[],2,0)</f>
        <v>1</v>
      </c>
      <c r="P706">
        <f>+Precio_diario_hortalizas[[#This Row],[Precio promedio ponderado]]/Precio_diario_hortalizas[[#This Row],[Kg o Unidades]]</f>
        <v>600</v>
      </c>
    </row>
    <row r="707" spans="1:16" hidden="1" x14ac:dyDescent="0.35">
      <c r="A707" s="15" t="s">
        <v>60</v>
      </c>
      <c r="B707" s="1" t="str">
        <f>+VLOOKUP(A707,Codigos_mercados_mayoristas[],2,0)</f>
        <v>Valparaíso</v>
      </c>
      <c r="C707" s="1">
        <f>+VLOOKUP(A707,Codigos_mercados_mayoristas[],3,0)</f>
        <v>5</v>
      </c>
      <c r="D707" s="4">
        <v>44151</v>
      </c>
      <c r="E707" s="4" t="s">
        <v>196</v>
      </c>
      <c r="F707" s="15" t="s">
        <v>11</v>
      </c>
      <c r="G707" s="15" t="s">
        <v>12</v>
      </c>
      <c r="H707" s="15" t="s">
        <v>13</v>
      </c>
      <c r="I707" s="15">
        <v>950</v>
      </c>
      <c r="J707" s="15">
        <v>500</v>
      </c>
      <c r="K707" s="15">
        <v>500</v>
      </c>
      <c r="L707" s="15">
        <v>500</v>
      </c>
      <c r="M707" s="15" t="s">
        <v>14</v>
      </c>
      <c r="N707" s="15" t="s">
        <v>63</v>
      </c>
      <c r="O707">
        <f>+VLOOKUP(Precio_diario_hortalizas[[#This Row],[Unidad de comercialización]],Codigos_kg[],2,0)</f>
        <v>1</v>
      </c>
      <c r="P707">
        <f>+Precio_diario_hortalizas[[#This Row],[Precio promedio ponderado]]/Precio_diario_hortalizas[[#This Row],[Kg o Unidades]]</f>
        <v>500</v>
      </c>
    </row>
    <row r="708" spans="1:16" hidden="1" x14ac:dyDescent="0.35">
      <c r="A708" s="15" t="s">
        <v>60</v>
      </c>
      <c r="B708" s="1" t="str">
        <f>+VLOOKUP(A708,Codigos_mercados_mayoristas[],2,0)</f>
        <v>Valparaíso</v>
      </c>
      <c r="C708" s="1">
        <f>+VLOOKUP(A708,Codigos_mercados_mayoristas[],3,0)</f>
        <v>5</v>
      </c>
      <c r="D708" s="4">
        <v>44151</v>
      </c>
      <c r="E708" s="4" t="s">
        <v>196</v>
      </c>
      <c r="F708" s="15" t="s">
        <v>75</v>
      </c>
      <c r="G708" s="15" t="s">
        <v>119</v>
      </c>
      <c r="H708" s="15" t="s">
        <v>19</v>
      </c>
      <c r="I708" s="15">
        <v>40</v>
      </c>
      <c r="J708" s="15">
        <v>10000</v>
      </c>
      <c r="K708" s="15">
        <v>10000</v>
      </c>
      <c r="L708" s="15">
        <v>10000</v>
      </c>
      <c r="M708" s="15" t="s">
        <v>121</v>
      </c>
      <c r="N708" s="15" t="s">
        <v>34</v>
      </c>
      <c r="O708">
        <f>+VLOOKUP(Precio_diario_hortalizas[[#This Row],[Unidad de comercialización]],Codigos_kg[],2,0)</f>
        <v>18</v>
      </c>
      <c r="P708">
        <f>+Precio_diario_hortalizas[[#This Row],[Precio promedio ponderado]]/Precio_diario_hortalizas[[#This Row],[Kg o Unidades]]</f>
        <v>555.55555555555554</v>
      </c>
    </row>
    <row r="709" spans="1:16" hidden="1" x14ac:dyDescent="0.35">
      <c r="A709" s="15" t="s">
        <v>60</v>
      </c>
      <c r="B709" s="1" t="str">
        <f>+VLOOKUP(A709,Codigos_mercados_mayoristas[],2,0)</f>
        <v>Valparaíso</v>
      </c>
      <c r="C709" s="1">
        <f>+VLOOKUP(A709,Codigos_mercados_mayoristas[],3,0)</f>
        <v>5</v>
      </c>
      <c r="D709" s="4">
        <v>44151</v>
      </c>
      <c r="E709" s="4" t="s">
        <v>196</v>
      </c>
      <c r="F709" s="15" t="s">
        <v>75</v>
      </c>
      <c r="G709" s="15" t="s">
        <v>119</v>
      </c>
      <c r="H709" s="15" t="s">
        <v>13</v>
      </c>
      <c r="I709" s="15">
        <v>45</v>
      </c>
      <c r="J709" s="15">
        <v>9000</v>
      </c>
      <c r="K709" s="15">
        <v>9000</v>
      </c>
      <c r="L709" s="15">
        <v>9000</v>
      </c>
      <c r="M709" s="15" t="s">
        <v>121</v>
      </c>
      <c r="N709" s="15" t="s">
        <v>34</v>
      </c>
      <c r="O709">
        <f>+VLOOKUP(Precio_diario_hortalizas[[#This Row],[Unidad de comercialización]],Codigos_kg[],2,0)</f>
        <v>18</v>
      </c>
      <c r="P709">
        <f>+Precio_diario_hortalizas[[#This Row],[Precio promedio ponderado]]/Precio_diario_hortalizas[[#This Row],[Kg o Unidades]]</f>
        <v>500</v>
      </c>
    </row>
    <row r="710" spans="1:16" hidden="1" x14ac:dyDescent="0.35">
      <c r="A710" s="15" t="s">
        <v>60</v>
      </c>
      <c r="B710" s="1" t="str">
        <f>+VLOOKUP(A710,Codigos_mercados_mayoristas[],2,0)</f>
        <v>Valparaíso</v>
      </c>
      <c r="C710" s="1">
        <f>+VLOOKUP(A710,Codigos_mercados_mayoristas[],3,0)</f>
        <v>5</v>
      </c>
      <c r="D710" s="4">
        <v>44151</v>
      </c>
      <c r="E710" s="4" t="s">
        <v>196</v>
      </c>
      <c r="F710" s="15" t="s">
        <v>75</v>
      </c>
      <c r="G710" s="15" t="s">
        <v>12</v>
      </c>
      <c r="H710" s="15" t="s">
        <v>76</v>
      </c>
      <c r="I710" s="15">
        <v>45</v>
      </c>
      <c r="J710" s="15">
        <v>13000</v>
      </c>
      <c r="K710" s="15">
        <v>13000</v>
      </c>
      <c r="L710" s="15">
        <v>13000</v>
      </c>
      <c r="M710" s="15" t="s">
        <v>77</v>
      </c>
      <c r="N710" s="15" t="s">
        <v>105</v>
      </c>
      <c r="O710">
        <f>+VLOOKUP(Precio_diario_hortalizas[[#This Row],[Unidad de comercialización]],Codigos_kg[],2,0)</f>
        <v>20</v>
      </c>
      <c r="P710">
        <f>+Precio_diario_hortalizas[[#This Row],[Precio promedio ponderado]]/Precio_diario_hortalizas[[#This Row],[Kg o Unidades]]</f>
        <v>650</v>
      </c>
    </row>
    <row r="711" spans="1:16" hidden="1" x14ac:dyDescent="0.35">
      <c r="A711" s="15" t="s">
        <v>60</v>
      </c>
      <c r="B711" s="1" t="str">
        <f>+VLOOKUP(A711,Codigos_mercados_mayoristas[],2,0)</f>
        <v>Valparaíso</v>
      </c>
      <c r="C711" s="1">
        <f>+VLOOKUP(A711,Codigos_mercados_mayoristas[],3,0)</f>
        <v>5</v>
      </c>
      <c r="D711" s="4">
        <v>44151</v>
      </c>
      <c r="E711" s="4" t="s">
        <v>196</v>
      </c>
      <c r="F711" s="15" t="s">
        <v>75</v>
      </c>
      <c r="G711" s="15" t="s">
        <v>12</v>
      </c>
      <c r="H711" s="15" t="s">
        <v>96</v>
      </c>
      <c r="I711" s="15">
        <v>6300</v>
      </c>
      <c r="J711" s="15">
        <v>2700</v>
      </c>
      <c r="K711" s="15">
        <v>2700</v>
      </c>
      <c r="L711" s="15">
        <v>2700</v>
      </c>
      <c r="M711" s="15" t="s">
        <v>143</v>
      </c>
      <c r="N711" s="15" t="s">
        <v>63</v>
      </c>
      <c r="O711">
        <f>+VLOOKUP(Precio_diario_hortalizas[[#This Row],[Unidad de comercialización]],Codigos_kg[],2,0)</f>
        <v>20</v>
      </c>
      <c r="P711">
        <f>+Precio_diario_hortalizas[[#This Row],[Precio promedio ponderado]]/Precio_diario_hortalizas[[#This Row],[Kg o Unidades]]</f>
        <v>135</v>
      </c>
    </row>
    <row r="712" spans="1:16" hidden="1" x14ac:dyDescent="0.35">
      <c r="A712" s="15" t="s">
        <v>60</v>
      </c>
      <c r="B712" s="1" t="str">
        <f>+VLOOKUP(A712,Codigos_mercados_mayoristas[],2,0)</f>
        <v>Valparaíso</v>
      </c>
      <c r="C712" s="1">
        <f>+VLOOKUP(A712,Codigos_mercados_mayoristas[],3,0)</f>
        <v>5</v>
      </c>
      <c r="D712" s="4">
        <v>44151</v>
      </c>
      <c r="E712" s="4" t="s">
        <v>196</v>
      </c>
      <c r="F712" s="15" t="s">
        <v>75</v>
      </c>
      <c r="G712" s="15" t="s">
        <v>12</v>
      </c>
      <c r="H712" s="15" t="s">
        <v>137</v>
      </c>
      <c r="I712" s="15">
        <v>6500</v>
      </c>
      <c r="J712" s="15">
        <v>2300</v>
      </c>
      <c r="K712" s="15">
        <v>2300</v>
      </c>
      <c r="L712" s="15">
        <v>2300</v>
      </c>
      <c r="M712" s="15" t="s">
        <v>143</v>
      </c>
      <c r="N712" s="15" t="s">
        <v>63</v>
      </c>
      <c r="O712">
        <f>+VLOOKUP(Precio_diario_hortalizas[[#This Row],[Unidad de comercialización]],Codigos_kg[],2,0)</f>
        <v>20</v>
      </c>
      <c r="P712">
        <f>+Precio_diario_hortalizas[[#This Row],[Precio promedio ponderado]]/Precio_diario_hortalizas[[#This Row],[Kg o Unidades]]</f>
        <v>115</v>
      </c>
    </row>
    <row r="713" spans="1:16" hidden="1" x14ac:dyDescent="0.35">
      <c r="A713" s="15" t="s">
        <v>60</v>
      </c>
      <c r="B713" s="1" t="str">
        <f>+VLOOKUP(A713,Codigos_mercados_mayoristas[],2,0)</f>
        <v>Valparaíso</v>
      </c>
      <c r="C713" s="1">
        <f>+VLOOKUP(A713,Codigos_mercados_mayoristas[],3,0)</f>
        <v>5</v>
      </c>
      <c r="D713" s="4">
        <v>44151</v>
      </c>
      <c r="E713" s="4" t="s">
        <v>196</v>
      </c>
      <c r="F713" s="15" t="s">
        <v>75</v>
      </c>
      <c r="G713" s="15" t="s">
        <v>12</v>
      </c>
      <c r="H713" s="15" t="s">
        <v>19</v>
      </c>
      <c r="I713" s="15">
        <v>50</v>
      </c>
      <c r="J713" s="15">
        <v>9000</v>
      </c>
      <c r="K713" s="15">
        <v>9000</v>
      </c>
      <c r="L713" s="15">
        <v>9000</v>
      </c>
      <c r="M713" s="15" t="s">
        <v>121</v>
      </c>
      <c r="N713" s="15" t="s">
        <v>34</v>
      </c>
      <c r="O713">
        <f>+VLOOKUP(Precio_diario_hortalizas[[#This Row],[Unidad de comercialización]],Codigos_kg[],2,0)</f>
        <v>18</v>
      </c>
      <c r="P713">
        <f>+Precio_diario_hortalizas[[#This Row],[Precio promedio ponderado]]/Precio_diario_hortalizas[[#This Row],[Kg o Unidades]]</f>
        <v>500</v>
      </c>
    </row>
    <row r="714" spans="1:16" hidden="1" x14ac:dyDescent="0.35">
      <c r="A714" s="15" t="s">
        <v>60</v>
      </c>
      <c r="B714" s="1" t="str">
        <f>+VLOOKUP(A714,Codigos_mercados_mayoristas[],2,0)</f>
        <v>Valparaíso</v>
      </c>
      <c r="C714" s="1">
        <f>+VLOOKUP(A714,Codigos_mercados_mayoristas[],3,0)</f>
        <v>5</v>
      </c>
      <c r="D714" s="4">
        <v>44151</v>
      </c>
      <c r="E714" s="4" t="s">
        <v>196</v>
      </c>
      <c r="F714" s="15" t="s">
        <v>78</v>
      </c>
      <c r="G714" s="15" t="s">
        <v>12</v>
      </c>
      <c r="H714" s="15" t="s">
        <v>19</v>
      </c>
      <c r="I714" s="15">
        <v>130</v>
      </c>
      <c r="J714" s="15">
        <v>3000</v>
      </c>
      <c r="K714" s="15">
        <v>3000</v>
      </c>
      <c r="L714" s="15">
        <v>3000</v>
      </c>
      <c r="M714" s="15" t="s">
        <v>79</v>
      </c>
      <c r="N714" s="15" t="s">
        <v>63</v>
      </c>
      <c r="O714">
        <f>+VLOOKUP(Precio_diario_hortalizas[[#This Row],[Unidad de comercialización]],Codigos_kg[],2,0)</f>
        <v>36</v>
      </c>
      <c r="P714">
        <f>+Precio_diario_hortalizas[[#This Row],[Precio promedio ponderado]]/Precio_diario_hortalizas[[#This Row],[Kg o Unidades]]</f>
        <v>83.333333333333329</v>
      </c>
    </row>
    <row r="715" spans="1:16" hidden="1" x14ac:dyDescent="0.35">
      <c r="A715" s="15" t="s">
        <v>60</v>
      </c>
      <c r="B715" s="1" t="str">
        <f>+VLOOKUP(A715,Codigos_mercados_mayoristas[],2,0)</f>
        <v>Valparaíso</v>
      </c>
      <c r="C715" s="1">
        <f>+VLOOKUP(A715,Codigos_mercados_mayoristas[],3,0)</f>
        <v>5</v>
      </c>
      <c r="D715" s="4">
        <v>44151</v>
      </c>
      <c r="E715" s="4" t="s">
        <v>196</v>
      </c>
      <c r="F715" s="15" t="s">
        <v>78</v>
      </c>
      <c r="G715" s="15" t="s">
        <v>12</v>
      </c>
      <c r="H715" s="15" t="s">
        <v>13</v>
      </c>
      <c r="I715" s="15">
        <v>80</v>
      </c>
      <c r="J715" s="15">
        <v>2000</v>
      </c>
      <c r="K715" s="15">
        <v>2000</v>
      </c>
      <c r="L715" s="15">
        <v>2000</v>
      </c>
      <c r="M715" s="15" t="s">
        <v>79</v>
      </c>
      <c r="N715" s="15" t="s">
        <v>63</v>
      </c>
      <c r="O715">
        <f>+VLOOKUP(Precio_diario_hortalizas[[#This Row],[Unidad de comercialización]],Codigos_kg[],2,0)</f>
        <v>36</v>
      </c>
      <c r="P715">
        <f>+Precio_diario_hortalizas[[#This Row],[Precio promedio ponderado]]/Precio_diario_hortalizas[[#This Row],[Kg o Unidades]]</f>
        <v>55.555555555555557</v>
      </c>
    </row>
    <row r="716" spans="1:16" hidden="1" x14ac:dyDescent="0.35">
      <c r="A716" s="15" t="s">
        <v>60</v>
      </c>
      <c r="B716" s="1" t="str">
        <f>+VLOOKUP(A716,Codigos_mercados_mayoristas[],2,0)</f>
        <v>Valparaíso</v>
      </c>
      <c r="C716" s="1">
        <f>+VLOOKUP(A716,Codigos_mercados_mayoristas[],3,0)</f>
        <v>5</v>
      </c>
      <c r="D716" s="4">
        <v>44151</v>
      </c>
      <c r="E716" s="4" t="s">
        <v>196</v>
      </c>
      <c r="F716" s="15" t="s">
        <v>17</v>
      </c>
      <c r="G716" s="15" t="s">
        <v>18</v>
      </c>
      <c r="H716" s="15" t="s">
        <v>19</v>
      </c>
      <c r="I716" s="15">
        <v>105</v>
      </c>
      <c r="J716" s="15">
        <v>22000</v>
      </c>
      <c r="K716" s="15">
        <v>20000</v>
      </c>
      <c r="L716" s="15">
        <v>21048</v>
      </c>
      <c r="M716" s="15" t="s">
        <v>20</v>
      </c>
      <c r="N716" s="15" t="s">
        <v>15</v>
      </c>
      <c r="O716">
        <f>+VLOOKUP(Precio_diario_hortalizas[[#This Row],[Unidad de comercialización]],Codigos_kg[],2,0)</f>
        <v>50</v>
      </c>
      <c r="P716">
        <f>+Precio_diario_hortalizas[[#This Row],[Precio promedio ponderado]]/Precio_diario_hortalizas[[#This Row],[Kg o Unidades]]</f>
        <v>420.96</v>
      </c>
    </row>
    <row r="717" spans="1:16" hidden="1" x14ac:dyDescent="0.35">
      <c r="A717" s="15" t="s">
        <v>60</v>
      </c>
      <c r="B717" s="1" t="str">
        <f>+VLOOKUP(A717,Codigos_mercados_mayoristas[],2,0)</f>
        <v>Valparaíso</v>
      </c>
      <c r="C717" s="1">
        <f>+VLOOKUP(A717,Codigos_mercados_mayoristas[],3,0)</f>
        <v>5</v>
      </c>
      <c r="D717" s="4">
        <v>44151</v>
      </c>
      <c r="E717" s="4" t="s">
        <v>196</v>
      </c>
      <c r="F717" s="15" t="s">
        <v>17</v>
      </c>
      <c r="G717" s="15" t="s">
        <v>50</v>
      </c>
      <c r="H717" s="15" t="s">
        <v>19</v>
      </c>
      <c r="I717" s="15">
        <v>55</v>
      </c>
      <c r="J717" s="15">
        <v>20000</v>
      </c>
      <c r="K717" s="15">
        <v>20000</v>
      </c>
      <c r="L717" s="15">
        <v>20000</v>
      </c>
      <c r="M717" s="15" t="s">
        <v>51</v>
      </c>
      <c r="N717" s="15" t="s">
        <v>15</v>
      </c>
      <c r="O717">
        <f>+VLOOKUP(Precio_diario_hortalizas[[#This Row],[Unidad de comercialización]],Codigos_kg[],2,0)</f>
        <v>70</v>
      </c>
      <c r="P717">
        <f>+Precio_diario_hortalizas[[#This Row],[Precio promedio ponderado]]/Precio_diario_hortalizas[[#This Row],[Kg o Unidades]]</f>
        <v>285.71428571428572</v>
      </c>
    </row>
    <row r="718" spans="1:16" hidden="1" x14ac:dyDescent="0.35">
      <c r="A718" s="15" t="s">
        <v>60</v>
      </c>
      <c r="B718" s="1" t="str">
        <f>+VLOOKUP(A718,Codigos_mercados_mayoristas[],2,0)</f>
        <v>Valparaíso</v>
      </c>
      <c r="C718" s="1">
        <f>+VLOOKUP(A718,Codigos_mercados_mayoristas[],3,0)</f>
        <v>5</v>
      </c>
      <c r="D718" s="4">
        <v>44151</v>
      </c>
      <c r="E718" s="4" t="s">
        <v>196</v>
      </c>
      <c r="F718" s="15" t="s">
        <v>80</v>
      </c>
      <c r="G718" s="15" t="s">
        <v>12</v>
      </c>
      <c r="H718" s="15" t="s">
        <v>19</v>
      </c>
      <c r="I718" s="15">
        <v>150</v>
      </c>
      <c r="J718" s="15">
        <v>1500</v>
      </c>
      <c r="K718" s="15">
        <v>1500</v>
      </c>
      <c r="L718" s="15">
        <v>1500</v>
      </c>
      <c r="M718" s="15" t="s">
        <v>81</v>
      </c>
      <c r="N718" s="15" t="s">
        <v>63</v>
      </c>
      <c r="O718">
        <f>+VLOOKUP(Precio_diario_hortalizas[[#This Row],[Unidad de comercialización]],Codigos_kg[],2,0)</f>
        <v>3</v>
      </c>
      <c r="P718">
        <f>+Precio_diario_hortalizas[[#This Row],[Precio promedio ponderado]]/Precio_diario_hortalizas[[#This Row],[Kg o Unidades]]</f>
        <v>500</v>
      </c>
    </row>
    <row r="719" spans="1:16" hidden="1" x14ac:dyDescent="0.35">
      <c r="A719" s="15" t="s">
        <v>60</v>
      </c>
      <c r="B719" s="1" t="str">
        <f>+VLOOKUP(A719,Codigos_mercados_mayoristas[],2,0)</f>
        <v>Valparaíso</v>
      </c>
      <c r="C719" s="1">
        <f>+VLOOKUP(A719,Codigos_mercados_mayoristas[],3,0)</f>
        <v>5</v>
      </c>
      <c r="D719" s="4">
        <v>44151</v>
      </c>
      <c r="E719" s="4" t="s">
        <v>196</v>
      </c>
      <c r="F719" s="15" t="s">
        <v>82</v>
      </c>
      <c r="G719" s="15" t="s">
        <v>12</v>
      </c>
      <c r="H719" s="15" t="s">
        <v>19</v>
      </c>
      <c r="I719" s="15">
        <v>120</v>
      </c>
      <c r="J719" s="15">
        <v>3500</v>
      </c>
      <c r="K719" s="15">
        <v>3500</v>
      </c>
      <c r="L719" s="15">
        <v>3500</v>
      </c>
      <c r="M719" s="15" t="s">
        <v>83</v>
      </c>
      <c r="N719" s="15" t="s">
        <v>63</v>
      </c>
      <c r="O719">
        <f>+VLOOKUP(Precio_diario_hortalizas[[#This Row],[Unidad de comercialización]],Codigos_kg[],2,0)</f>
        <v>3</v>
      </c>
      <c r="P719">
        <f>+Precio_diario_hortalizas[[#This Row],[Precio promedio ponderado]]/Precio_diario_hortalizas[[#This Row],[Kg o Unidades]]</f>
        <v>1166.6666666666667</v>
      </c>
    </row>
    <row r="720" spans="1:16" hidden="1" x14ac:dyDescent="0.35">
      <c r="A720" s="15" t="s">
        <v>60</v>
      </c>
      <c r="B720" s="1" t="str">
        <f>+VLOOKUP(A720,Codigos_mercados_mayoristas[],2,0)</f>
        <v>Valparaíso</v>
      </c>
      <c r="C720" s="1">
        <f>+VLOOKUP(A720,Codigos_mercados_mayoristas[],3,0)</f>
        <v>5</v>
      </c>
      <c r="D720" s="4">
        <v>44151</v>
      </c>
      <c r="E720" s="4" t="s">
        <v>196</v>
      </c>
      <c r="F720" s="15" t="s">
        <v>84</v>
      </c>
      <c r="G720" s="15" t="s">
        <v>12</v>
      </c>
      <c r="H720" s="15" t="s">
        <v>19</v>
      </c>
      <c r="I720" s="15">
        <v>1400</v>
      </c>
      <c r="J720" s="15">
        <v>600</v>
      </c>
      <c r="K720" s="15">
        <v>600</v>
      </c>
      <c r="L720" s="15">
        <v>600</v>
      </c>
      <c r="M720" s="15" t="s">
        <v>14</v>
      </c>
      <c r="N720" s="15" t="s">
        <v>63</v>
      </c>
      <c r="O720">
        <f>+VLOOKUP(Precio_diario_hortalizas[[#This Row],[Unidad de comercialización]],Codigos_kg[],2,0)</f>
        <v>1</v>
      </c>
      <c r="P720">
        <f>+Precio_diario_hortalizas[[#This Row],[Precio promedio ponderado]]/Precio_diario_hortalizas[[#This Row],[Kg o Unidades]]</f>
        <v>600</v>
      </c>
    </row>
    <row r="721" spans="1:16" hidden="1" x14ac:dyDescent="0.35">
      <c r="A721" s="15" t="s">
        <v>60</v>
      </c>
      <c r="B721" s="1" t="str">
        <f>+VLOOKUP(A721,Codigos_mercados_mayoristas[],2,0)</f>
        <v>Valparaíso</v>
      </c>
      <c r="C721" s="1">
        <f>+VLOOKUP(A721,Codigos_mercados_mayoristas[],3,0)</f>
        <v>5</v>
      </c>
      <c r="D721" s="4">
        <v>44151</v>
      </c>
      <c r="E721" s="4" t="s">
        <v>196</v>
      </c>
      <c r="F721" s="15" t="s">
        <v>84</v>
      </c>
      <c r="G721" s="15" t="s">
        <v>12</v>
      </c>
      <c r="H721" s="15" t="s">
        <v>13</v>
      </c>
      <c r="I721" s="15">
        <v>1200</v>
      </c>
      <c r="J721" s="15">
        <v>500</v>
      </c>
      <c r="K721" s="15">
        <v>500</v>
      </c>
      <c r="L721" s="15">
        <v>500</v>
      </c>
      <c r="M721" s="15" t="s">
        <v>14</v>
      </c>
      <c r="N721" s="15" t="s">
        <v>63</v>
      </c>
      <c r="O721">
        <f>+VLOOKUP(Precio_diario_hortalizas[[#This Row],[Unidad de comercialización]],Codigos_kg[],2,0)</f>
        <v>1</v>
      </c>
      <c r="P721">
        <f>+Precio_diario_hortalizas[[#This Row],[Precio promedio ponderado]]/Precio_diario_hortalizas[[#This Row],[Kg o Unidades]]</f>
        <v>500</v>
      </c>
    </row>
    <row r="722" spans="1:16" hidden="1" x14ac:dyDescent="0.35">
      <c r="A722" s="15" t="s">
        <v>60</v>
      </c>
      <c r="B722" s="1" t="str">
        <f>+VLOOKUP(A722,Codigos_mercados_mayoristas[],2,0)</f>
        <v>Valparaíso</v>
      </c>
      <c r="C722" s="1">
        <f>+VLOOKUP(A722,Codigos_mercados_mayoristas[],3,0)</f>
        <v>5</v>
      </c>
      <c r="D722" s="4">
        <v>44151</v>
      </c>
      <c r="E722" s="4" t="s">
        <v>196</v>
      </c>
      <c r="F722" s="15" t="s">
        <v>21</v>
      </c>
      <c r="G722" s="15" t="s">
        <v>12</v>
      </c>
      <c r="H722" s="15" t="s">
        <v>19</v>
      </c>
      <c r="I722" s="15">
        <v>120</v>
      </c>
      <c r="J722" s="15">
        <v>3500</v>
      </c>
      <c r="K722" s="15">
        <v>3500</v>
      </c>
      <c r="L722" s="15">
        <v>3500</v>
      </c>
      <c r="M722" s="15" t="s">
        <v>83</v>
      </c>
      <c r="N722" s="15" t="s">
        <v>63</v>
      </c>
      <c r="O722">
        <f>+VLOOKUP(Precio_diario_hortalizas[[#This Row],[Unidad de comercialización]],Codigos_kg[],2,0)</f>
        <v>3</v>
      </c>
      <c r="P722">
        <f>+Precio_diario_hortalizas[[#This Row],[Precio promedio ponderado]]/Precio_diario_hortalizas[[#This Row],[Kg o Unidades]]</f>
        <v>1166.6666666666667</v>
      </c>
    </row>
    <row r="723" spans="1:16" hidden="1" x14ac:dyDescent="0.35">
      <c r="A723" s="15" t="s">
        <v>60</v>
      </c>
      <c r="B723" s="1" t="str">
        <f>+VLOOKUP(A723,Codigos_mercados_mayoristas[],2,0)</f>
        <v>Valparaíso</v>
      </c>
      <c r="C723" s="1">
        <f>+VLOOKUP(A723,Codigos_mercados_mayoristas[],3,0)</f>
        <v>5</v>
      </c>
      <c r="D723" s="4">
        <v>44151</v>
      </c>
      <c r="E723" s="4" t="s">
        <v>196</v>
      </c>
      <c r="F723" s="15" t="s">
        <v>85</v>
      </c>
      <c r="G723" s="15" t="s">
        <v>86</v>
      </c>
      <c r="H723" s="15" t="s">
        <v>19</v>
      </c>
      <c r="I723" s="15">
        <v>600</v>
      </c>
      <c r="J723" s="15">
        <v>1300</v>
      </c>
      <c r="K723" s="15">
        <v>1300</v>
      </c>
      <c r="L723" s="15">
        <v>1300</v>
      </c>
      <c r="M723" s="15" t="s">
        <v>31</v>
      </c>
      <c r="N723" s="15" t="s">
        <v>63</v>
      </c>
      <c r="O723">
        <f>+VLOOKUP(Precio_diario_hortalizas[[#This Row],[Unidad de comercialización]],Codigos_kg[],2,0)</f>
        <v>1</v>
      </c>
      <c r="P723">
        <f>+Precio_diario_hortalizas[[#This Row],[Precio promedio ponderado]]/Precio_diario_hortalizas[[#This Row],[Kg o Unidades]]</f>
        <v>1300</v>
      </c>
    </row>
    <row r="724" spans="1:16" hidden="1" x14ac:dyDescent="0.35">
      <c r="A724" s="15" t="s">
        <v>60</v>
      </c>
      <c r="B724" s="1" t="str">
        <f>+VLOOKUP(A724,Codigos_mercados_mayoristas[],2,0)</f>
        <v>Valparaíso</v>
      </c>
      <c r="C724" s="1">
        <f>+VLOOKUP(A724,Codigos_mercados_mayoristas[],3,0)</f>
        <v>5</v>
      </c>
      <c r="D724" s="4">
        <v>44151</v>
      </c>
      <c r="E724" s="4" t="s">
        <v>196</v>
      </c>
      <c r="F724" s="15" t="s">
        <v>85</v>
      </c>
      <c r="G724" s="15" t="s">
        <v>86</v>
      </c>
      <c r="H724" s="15" t="s">
        <v>13</v>
      </c>
      <c r="I724" s="15">
        <v>650</v>
      </c>
      <c r="J724" s="15">
        <v>1000</v>
      </c>
      <c r="K724" s="15">
        <v>1000</v>
      </c>
      <c r="L724" s="15">
        <v>1000</v>
      </c>
      <c r="M724" s="15" t="s">
        <v>31</v>
      </c>
      <c r="N724" s="15" t="s">
        <v>63</v>
      </c>
      <c r="O724">
        <f>+VLOOKUP(Precio_diario_hortalizas[[#This Row],[Unidad de comercialización]],Codigos_kg[],2,0)</f>
        <v>1</v>
      </c>
      <c r="P724">
        <f>+Precio_diario_hortalizas[[#This Row],[Precio promedio ponderado]]/Precio_diario_hortalizas[[#This Row],[Kg o Unidades]]</f>
        <v>1000</v>
      </c>
    </row>
    <row r="725" spans="1:16" hidden="1" x14ac:dyDescent="0.35">
      <c r="A725" s="15" t="s">
        <v>60</v>
      </c>
      <c r="B725" s="1" t="str">
        <f>+VLOOKUP(A725,Codigos_mercados_mayoristas[],2,0)</f>
        <v>Valparaíso</v>
      </c>
      <c r="C725" s="1">
        <f>+VLOOKUP(A725,Codigos_mercados_mayoristas[],3,0)</f>
        <v>5</v>
      </c>
      <c r="D725" s="4">
        <v>44151</v>
      </c>
      <c r="E725" s="4" t="s">
        <v>196</v>
      </c>
      <c r="F725" s="15" t="s">
        <v>52</v>
      </c>
      <c r="G725" s="15" t="s">
        <v>12</v>
      </c>
      <c r="H725" s="15" t="s">
        <v>19</v>
      </c>
      <c r="I725" s="15">
        <v>73</v>
      </c>
      <c r="J725" s="15">
        <v>7500</v>
      </c>
      <c r="K725" s="15">
        <v>7000</v>
      </c>
      <c r="L725" s="15">
        <v>7240</v>
      </c>
      <c r="M725" s="15" t="s">
        <v>58</v>
      </c>
      <c r="N725" s="15" t="s">
        <v>63</v>
      </c>
      <c r="O725">
        <f>+VLOOKUP(Precio_diario_hortalizas[[#This Row],[Unidad de comercialización]],Codigos_kg[],2,0)</f>
        <v>25</v>
      </c>
      <c r="P725">
        <f>+Precio_diario_hortalizas[[#This Row],[Precio promedio ponderado]]/Precio_diario_hortalizas[[#This Row],[Kg o Unidades]]</f>
        <v>289.60000000000002</v>
      </c>
    </row>
    <row r="726" spans="1:16" hidden="1" x14ac:dyDescent="0.35">
      <c r="A726" s="15" t="s">
        <v>60</v>
      </c>
      <c r="B726" s="1" t="str">
        <f>+VLOOKUP(A726,Codigos_mercados_mayoristas[],2,0)</f>
        <v>Valparaíso</v>
      </c>
      <c r="C726" s="1">
        <f>+VLOOKUP(A726,Codigos_mercados_mayoristas[],3,0)</f>
        <v>5</v>
      </c>
      <c r="D726" s="4">
        <v>44151</v>
      </c>
      <c r="E726" s="4" t="s">
        <v>196</v>
      </c>
      <c r="F726" s="15" t="s">
        <v>23</v>
      </c>
      <c r="G726" s="15" t="s">
        <v>87</v>
      </c>
      <c r="H726" s="15" t="s">
        <v>19</v>
      </c>
      <c r="I726" s="15">
        <v>115</v>
      </c>
      <c r="J726" s="15">
        <v>4300</v>
      </c>
      <c r="K726" s="15">
        <v>4000</v>
      </c>
      <c r="L726" s="15">
        <v>4157</v>
      </c>
      <c r="M726" s="15" t="s">
        <v>88</v>
      </c>
      <c r="N726" s="15" t="s">
        <v>63</v>
      </c>
      <c r="O726">
        <f>+VLOOKUP(Precio_diario_hortalizas[[#This Row],[Unidad de comercialización]],Codigos_kg[],2,0)</f>
        <v>10</v>
      </c>
      <c r="P726">
        <f>+Precio_diario_hortalizas[[#This Row],[Precio promedio ponderado]]/Precio_diario_hortalizas[[#This Row],[Kg o Unidades]]</f>
        <v>415.7</v>
      </c>
    </row>
    <row r="727" spans="1:16" hidden="1" x14ac:dyDescent="0.35">
      <c r="A727" s="15" t="s">
        <v>60</v>
      </c>
      <c r="B727" s="1" t="str">
        <f>+VLOOKUP(A727,Codigos_mercados_mayoristas[],2,0)</f>
        <v>Valparaíso</v>
      </c>
      <c r="C727" s="1">
        <f>+VLOOKUP(A727,Codigos_mercados_mayoristas[],3,0)</f>
        <v>5</v>
      </c>
      <c r="D727" s="4">
        <v>44151</v>
      </c>
      <c r="E727" s="4" t="s">
        <v>196</v>
      </c>
      <c r="F727" s="15" t="s">
        <v>23</v>
      </c>
      <c r="G727" s="15" t="s">
        <v>24</v>
      </c>
      <c r="H727" s="15" t="s">
        <v>19</v>
      </c>
      <c r="I727" s="15">
        <v>70</v>
      </c>
      <c r="J727" s="15">
        <v>6000</v>
      </c>
      <c r="K727" s="15">
        <v>6000</v>
      </c>
      <c r="L727" s="15">
        <v>6000</v>
      </c>
      <c r="M727" s="15" t="s">
        <v>89</v>
      </c>
      <c r="N727" s="15" t="s">
        <v>63</v>
      </c>
      <c r="O727">
        <f>+VLOOKUP(Precio_diario_hortalizas[[#This Row],[Unidad de comercialización]],Codigos_kg[],2,0)</f>
        <v>15</v>
      </c>
      <c r="P727">
        <f>+Precio_diario_hortalizas[[#This Row],[Precio promedio ponderado]]/Precio_diario_hortalizas[[#This Row],[Kg o Unidades]]</f>
        <v>400</v>
      </c>
    </row>
    <row r="728" spans="1:16" hidden="1" x14ac:dyDescent="0.35">
      <c r="A728" s="15" t="s">
        <v>60</v>
      </c>
      <c r="B728" s="1" t="str">
        <f>+VLOOKUP(A728,Codigos_mercados_mayoristas[],2,0)</f>
        <v>Valparaíso</v>
      </c>
      <c r="C728" s="1">
        <f>+VLOOKUP(A728,Codigos_mercados_mayoristas[],3,0)</f>
        <v>5</v>
      </c>
      <c r="D728" s="4">
        <v>44151</v>
      </c>
      <c r="E728" s="4" t="s">
        <v>196</v>
      </c>
      <c r="F728" s="15" t="s">
        <v>23</v>
      </c>
      <c r="G728" s="15" t="s">
        <v>90</v>
      </c>
      <c r="H728" s="15" t="s">
        <v>19</v>
      </c>
      <c r="I728" s="15">
        <v>60</v>
      </c>
      <c r="J728" s="15">
        <v>6000</v>
      </c>
      <c r="K728" s="15">
        <v>6000</v>
      </c>
      <c r="L728" s="15">
        <v>6000</v>
      </c>
      <c r="M728" s="15" t="s">
        <v>26</v>
      </c>
      <c r="N728" s="15" t="s">
        <v>63</v>
      </c>
      <c r="O728">
        <f>+VLOOKUP(Precio_diario_hortalizas[[#This Row],[Unidad de comercialización]],Codigos_kg[],2,0)</f>
        <v>18</v>
      </c>
      <c r="P728">
        <f>+Precio_diario_hortalizas[[#This Row],[Precio promedio ponderado]]/Precio_diario_hortalizas[[#This Row],[Kg o Unidades]]</f>
        <v>333.33333333333331</v>
      </c>
    </row>
    <row r="729" spans="1:16" hidden="1" x14ac:dyDescent="0.35">
      <c r="A729" s="15" t="s">
        <v>60</v>
      </c>
      <c r="B729" s="1" t="str">
        <f>+VLOOKUP(A729,Codigos_mercados_mayoristas[],2,0)</f>
        <v>Valparaíso</v>
      </c>
      <c r="C729" s="1">
        <f>+VLOOKUP(A729,Codigos_mercados_mayoristas[],3,0)</f>
        <v>5</v>
      </c>
      <c r="D729" s="4">
        <v>44151</v>
      </c>
      <c r="E729" s="4" t="s">
        <v>196</v>
      </c>
      <c r="F729" s="15" t="s">
        <v>23</v>
      </c>
      <c r="G729" s="15" t="s">
        <v>91</v>
      </c>
      <c r="H729" s="15" t="s">
        <v>19</v>
      </c>
      <c r="I729" s="15">
        <v>60</v>
      </c>
      <c r="J729" s="15">
        <v>6000</v>
      </c>
      <c r="K729" s="15">
        <v>6000</v>
      </c>
      <c r="L729" s="15">
        <v>6000</v>
      </c>
      <c r="M729" s="15" t="s">
        <v>26</v>
      </c>
      <c r="N729" s="15" t="s">
        <v>63</v>
      </c>
      <c r="O729">
        <f>+VLOOKUP(Precio_diario_hortalizas[[#This Row],[Unidad de comercialización]],Codigos_kg[],2,0)</f>
        <v>18</v>
      </c>
      <c r="P729">
        <f>+Precio_diario_hortalizas[[#This Row],[Precio promedio ponderado]]/Precio_diario_hortalizas[[#This Row],[Kg o Unidades]]</f>
        <v>333.33333333333331</v>
      </c>
    </row>
    <row r="730" spans="1:16" hidden="1" x14ac:dyDescent="0.35">
      <c r="A730" s="15" t="s">
        <v>60</v>
      </c>
      <c r="B730" s="1" t="str">
        <f>+VLOOKUP(A730,Codigos_mercados_mayoristas[],2,0)</f>
        <v>Valparaíso</v>
      </c>
      <c r="C730" s="1">
        <f>+VLOOKUP(A730,Codigos_mercados_mayoristas[],3,0)</f>
        <v>5</v>
      </c>
      <c r="D730" s="4">
        <v>44151</v>
      </c>
      <c r="E730" s="4" t="s">
        <v>196</v>
      </c>
      <c r="F730" s="15" t="s">
        <v>23</v>
      </c>
      <c r="G730" s="15" t="s">
        <v>92</v>
      </c>
      <c r="H730" s="15" t="s">
        <v>19</v>
      </c>
      <c r="I730" s="15">
        <v>110</v>
      </c>
      <c r="J730" s="15">
        <v>4500</v>
      </c>
      <c r="K730" s="15">
        <v>4300</v>
      </c>
      <c r="L730" s="15">
        <v>4400</v>
      </c>
      <c r="M730" s="15" t="s">
        <v>93</v>
      </c>
      <c r="N730" s="15" t="s">
        <v>63</v>
      </c>
      <c r="O730">
        <f>+VLOOKUP(Precio_diario_hortalizas[[#This Row],[Unidad de comercialización]],Codigos_kg[],2,0)</f>
        <v>20</v>
      </c>
      <c r="P730">
        <f>+Precio_diario_hortalizas[[#This Row],[Precio promedio ponderado]]/Precio_diario_hortalizas[[#This Row],[Kg o Unidades]]</f>
        <v>220</v>
      </c>
    </row>
    <row r="731" spans="1:16" hidden="1" x14ac:dyDescent="0.35">
      <c r="A731" s="15" t="s">
        <v>60</v>
      </c>
      <c r="B731" s="1" t="str">
        <f>+VLOOKUP(A731,Codigos_mercados_mayoristas[],2,0)</f>
        <v>Valparaíso</v>
      </c>
      <c r="C731" s="1">
        <f>+VLOOKUP(A731,Codigos_mercados_mayoristas[],3,0)</f>
        <v>5</v>
      </c>
      <c r="D731" s="4">
        <v>44151</v>
      </c>
      <c r="E731" s="4" t="s">
        <v>196</v>
      </c>
      <c r="F731" s="15" t="s">
        <v>94</v>
      </c>
      <c r="G731" s="15" t="s">
        <v>95</v>
      </c>
      <c r="H731" s="15" t="s">
        <v>96</v>
      </c>
      <c r="I731" s="15">
        <v>370</v>
      </c>
      <c r="J731" s="15">
        <v>9000</v>
      </c>
      <c r="K731" s="15">
        <v>8500</v>
      </c>
      <c r="L731" s="15">
        <v>8743</v>
      </c>
      <c r="M731" s="15" t="s">
        <v>39</v>
      </c>
      <c r="N731" s="15" t="s">
        <v>63</v>
      </c>
      <c r="O731">
        <f>+VLOOKUP(Precio_diario_hortalizas[[#This Row],[Unidad de comercialización]],Codigos_kg[],2,0)</f>
        <v>25</v>
      </c>
      <c r="P731">
        <f>+Precio_diario_hortalizas[[#This Row],[Precio promedio ponderado]]/Precio_diario_hortalizas[[#This Row],[Kg o Unidades]]</f>
        <v>349.72</v>
      </c>
    </row>
    <row r="732" spans="1:16" hidden="1" x14ac:dyDescent="0.35">
      <c r="A732" s="15" t="s">
        <v>60</v>
      </c>
      <c r="B732" s="1" t="str">
        <f>+VLOOKUP(A732,Codigos_mercados_mayoristas[],2,0)</f>
        <v>Valparaíso</v>
      </c>
      <c r="C732" s="1">
        <f>+VLOOKUP(A732,Codigos_mercados_mayoristas[],3,0)</f>
        <v>5</v>
      </c>
      <c r="D732" s="4">
        <v>44151</v>
      </c>
      <c r="E732" s="4" t="s">
        <v>196</v>
      </c>
      <c r="F732" s="15" t="s">
        <v>53</v>
      </c>
      <c r="G732" s="15" t="s">
        <v>12</v>
      </c>
      <c r="H732" s="15" t="s">
        <v>19</v>
      </c>
      <c r="I732" s="15">
        <v>60</v>
      </c>
      <c r="J732" s="15">
        <v>7000</v>
      </c>
      <c r="K732" s="15">
        <v>7000</v>
      </c>
      <c r="L732" s="15">
        <v>7000</v>
      </c>
      <c r="M732" s="15" t="s">
        <v>97</v>
      </c>
      <c r="N732" s="15" t="s">
        <v>133</v>
      </c>
      <c r="O732">
        <f>+VLOOKUP(Precio_diario_hortalizas[[#This Row],[Unidad de comercialización]],Codigos_kg[],2,0)</f>
        <v>70</v>
      </c>
      <c r="P732">
        <f>+Precio_diario_hortalizas[[#This Row],[Precio promedio ponderado]]/Precio_diario_hortalizas[[#This Row],[Kg o Unidades]]</f>
        <v>100</v>
      </c>
    </row>
    <row r="733" spans="1:16" hidden="1" x14ac:dyDescent="0.35">
      <c r="A733" s="15" t="s">
        <v>60</v>
      </c>
      <c r="B733" s="1" t="str">
        <f>+VLOOKUP(A733,Codigos_mercados_mayoristas[],2,0)</f>
        <v>Valparaíso</v>
      </c>
      <c r="C733" s="1">
        <f>+VLOOKUP(A733,Codigos_mercados_mayoristas[],3,0)</f>
        <v>5</v>
      </c>
      <c r="D733" s="4">
        <v>44151</v>
      </c>
      <c r="E733" s="4" t="s">
        <v>196</v>
      </c>
      <c r="F733" s="15" t="s">
        <v>53</v>
      </c>
      <c r="G733" s="15" t="s">
        <v>12</v>
      </c>
      <c r="H733" s="15" t="s">
        <v>19</v>
      </c>
      <c r="I733" s="15">
        <v>50</v>
      </c>
      <c r="J733" s="15">
        <v>7000</v>
      </c>
      <c r="K733" s="15">
        <v>7000</v>
      </c>
      <c r="L733" s="15">
        <v>7000</v>
      </c>
      <c r="M733" s="15" t="s">
        <v>97</v>
      </c>
      <c r="N733" s="15" t="s">
        <v>15</v>
      </c>
      <c r="O733">
        <f>+VLOOKUP(Precio_diario_hortalizas[[#This Row],[Unidad de comercialización]],Codigos_kg[],2,0)</f>
        <v>70</v>
      </c>
      <c r="P733">
        <f>+Precio_diario_hortalizas[[#This Row],[Precio promedio ponderado]]/Precio_diario_hortalizas[[#This Row],[Kg o Unidades]]</f>
        <v>100</v>
      </c>
    </row>
    <row r="734" spans="1:16" hidden="1" x14ac:dyDescent="0.35">
      <c r="A734" s="15" t="s">
        <v>60</v>
      </c>
      <c r="B734" s="1" t="str">
        <f>+VLOOKUP(A734,Codigos_mercados_mayoristas[],2,0)</f>
        <v>Valparaíso</v>
      </c>
      <c r="C734" s="1">
        <f>+VLOOKUP(A734,Codigos_mercados_mayoristas[],3,0)</f>
        <v>5</v>
      </c>
      <c r="D734" s="4">
        <v>44151</v>
      </c>
      <c r="E734" s="4" t="s">
        <v>196</v>
      </c>
      <c r="F734" s="15" t="s">
        <v>27</v>
      </c>
      <c r="G734" s="15" t="s">
        <v>28</v>
      </c>
      <c r="H734" s="15" t="s">
        <v>69</v>
      </c>
      <c r="I734" s="15">
        <v>35</v>
      </c>
      <c r="J734" s="15">
        <v>42000</v>
      </c>
      <c r="K734" s="15">
        <v>42000</v>
      </c>
      <c r="L734" s="15">
        <v>42000</v>
      </c>
      <c r="M734" s="15" t="s">
        <v>56</v>
      </c>
      <c r="N734" s="15" t="s">
        <v>133</v>
      </c>
      <c r="O734">
        <f>+VLOOKUP(Precio_diario_hortalizas[[#This Row],[Unidad de comercialización]],Codigos_kg[],2,0)</f>
        <v>18</v>
      </c>
      <c r="P734">
        <f>+Precio_diario_hortalizas[[#This Row],[Precio promedio ponderado]]/Precio_diario_hortalizas[[#This Row],[Kg o Unidades]]</f>
        <v>2333.3333333333335</v>
      </c>
    </row>
    <row r="735" spans="1:16" hidden="1" x14ac:dyDescent="0.35">
      <c r="A735" s="15" t="s">
        <v>60</v>
      </c>
      <c r="B735" s="1" t="str">
        <f>+VLOOKUP(A735,Codigos_mercados_mayoristas[],2,0)</f>
        <v>Valparaíso</v>
      </c>
      <c r="C735" s="1">
        <f>+VLOOKUP(A735,Codigos_mercados_mayoristas[],3,0)</f>
        <v>5</v>
      </c>
      <c r="D735" s="4">
        <v>44151</v>
      </c>
      <c r="E735" s="4" t="s">
        <v>196</v>
      </c>
      <c r="F735" s="15" t="s">
        <v>27</v>
      </c>
      <c r="G735" s="15" t="s">
        <v>28</v>
      </c>
      <c r="H735" s="15" t="s">
        <v>19</v>
      </c>
      <c r="I735" s="15">
        <v>38</v>
      </c>
      <c r="J735" s="15">
        <v>38000</v>
      </c>
      <c r="K735" s="15">
        <v>38000</v>
      </c>
      <c r="L735" s="15">
        <v>38000</v>
      </c>
      <c r="M735" s="15" t="s">
        <v>56</v>
      </c>
      <c r="N735" s="15" t="s">
        <v>133</v>
      </c>
      <c r="O735">
        <f>+VLOOKUP(Precio_diario_hortalizas[[#This Row],[Unidad de comercialización]],Codigos_kg[],2,0)</f>
        <v>18</v>
      </c>
      <c r="P735">
        <f>+Precio_diario_hortalizas[[#This Row],[Precio promedio ponderado]]/Precio_diario_hortalizas[[#This Row],[Kg o Unidades]]</f>
        <v>2111.1111111111113</v>
      </c>
    </row>
    <row r="736" spans="1:16" hidden="1" x14ac:dyDescent="0.35">
      <c r="A736" s="15" t="s">
        <v>60</v>
      </c>
      <c r="B736" s="1" t="str">
        <f>+VLOOKUP(A736,Codigos_mercados_mayoristas[],2,0)</f>
        <v>Valparaíso</v>
      </c>
      <c r="C736" s="1">
        <f>+VLOOKUP(A736,Codigos_mercados_mayoristas[],3,0)</f>
        <v>5</v>
      </c>
      <c r="D736" s="4">
        <v>44151</v>
      </c>
      <c r="E736" s="4" t="s">
        <v>196</v>
      </c>
      <c r="F736" s="15" t="s">
        <v>27</v>
      </c>
      <c r="G736" s="15" t="s">
        <v>28</v>
      </c>
      <c r="H736" s="15" t="s">
        <v>13</v>
      </c>
      <c r="I736" s="15">
        <v>35</v>
      </c>
      <c r="J736" s="15">
        <v>35000</v>
      </c>
      <c r="K736" s="15">
        <v>35000</v>
      </c>
      <c r="L736" s="15">
        <v>35000</v>
      </c>
      <c r="M736" s="15" t="s">
        <v>56</v>
      </c>
      <c r="N736" s="15" t="s">
        <v>133</v>
      </c>
      <c r="O736">
        <f>+VLOOKUP(Precio_diario_hortalizas[[#This Row],[Unidad de comercialización]],Codigos_kg[],2,0)</f>
        <v>18</v>
      </c>
      <c r="P736">
        <f>+Precio_diario_hortalizas[[#This Row],[Precio promedio ponderado]]/Precio_diario_hortalizas[[#This Row],[Kg o Unidades]]</f>
        <v>1944.4444444444443</v>
      </c>
    </row>
    <row r="737" spans="1:16" hidden="1" x14ac:dyDescent="0.35">
      <c r="A737" s="15" t="s">
        <v>60</v>
      </c>
      <c r="B737" s="1" t="str">
        <f>+VLOOKUP(A737,Codigos_mercados_mayoristas[],2,0)</f>
        <v>Valparaíso</v>
      </c>
      <c r="C737" s="1">
        <f>+VLOOKUP(A737,Codigos_mercados_mayoristas[],3,0)</f>
        <v>5</v>
      </c>
      <c r="D737" s="4">
        <v>44151</v>
      </c>
      <c r="E737" s="4" t="s">
        <v>196</v>
      </c>
      <c r="F737" s="15" t="s">
        <v>27</v>
      </c>
      <c r="G737" s="15" t="s">
        <v>98</v>
      </c>
      <c r="H737" s="15" t="s">
        <v>19</v>
      </c>
      <c r="I737" s="15">
        <v>35</v>
      </c>
      <c r="J737" s="15">
        <v>30000</v>
      </c>
      <c r="K737" s="15">
        <v>30000</v>
      </c>
      <c r="L737" s="15">
        <v>30000</v>
      </c>
      <c r="M737" s="15" t="s">
        <v>56</v>
      </c>
      <c r="N737" s="15" t="s">
        <v>133</v>
      </c>
      <c r="O737">
        <f>+VLOOKUP(Precio_diario_hortalizas[[#This Row],[Unidad de comercialización]],Codigos_kg[],2,0)</f>
        <v>18</v>
      </c>
      <c r="P737">
        <f>+Precio_diario_hortalizas[[#This Row],[Precio promedio ponderado]]/Precio_diario_hortalizas[[#This Row],[Kg o Unidades]]</f>
        <v>1666.6666666666667</v>
      </c>
    </row>
    <row r="738" spans="1:16" hidden="1" x14ac:dyDescent="0.35">
      <c r="A738" s="15" t="s">
        <v>60</v>
      </c>
      <c r="B738" s="1" t="str">
        <f>+VLOOKUP(A738,Codigos_mercados_mayoristas[],2,0)</f>
        <v>Valparaíso</v>
      </c>
      <c r="C738" s="1">
        <f>+VLOOKUP(A738,Codigos_mercados_mayoristas[],3,0)</f>
        <v>5</v>
      </c>
      <c r="D738" s="4">
        <v>44151</v>
      </c>
      <c r="E738" s="4" t="s">
        <v>196</v>
      </c>
      <c r="F738" s="15" t="s">
        <v>27</v>
      </c>
      <c r="G738" s="15" t="s">
        <v>98</v>
      </c>
      <c r="H738" s="15" t="s">
        <v>13</v>
      </c>
      <c r="I738" s="15">
        <v>38</v>
      </c>
      <c r="J738" s="15">
        <v>25000</v>
      </c>
      <c r="K738" s="15">
        <v>25000</v>
      </c>
      <c r="L738" s="15">
        <v>25000</v>
      </c>
      <c r="M738" s="15" t="s">
        <v>56</v>
      </c>
      <c r="N738" s="15" t="s">
        <v>133</v>
      </c>
      <c r="O738">
        <f>+VLOOKUP(Precio_diario_hortalizas[[#This Row],[Unidad de comercialización]],Codigos_kg[],2,0)</f>
        <v>18</v>
      </c>
      <c r="P738">
        <f>+Precio_diario_hortalizas[[#This Row],[Precio promedio ponderado]]/Precio_diario_hortalizas[[#This Row],[Kg o Unidades]]</f>
        <v>1388.8888888888889</v>
      </c>
    </row>
    <row r="739" spans="1:16" hidden="1" x14ac:dyDescent="0.35">
      <c r="A739" s="15" t="s">
        <v>60</v>
      </c>
      <c r="B739" s="1" t="str">
        <f>+VLOOKUP(A739,Codigos_mercados_mayoristas[],2,0)</f>
        <v>Valparaíso</v>
      </c>
      <c r="C739" s="1">
        <f>+VLOOKUP(A739,Codigos_mercados_mayoristas[],3,0)</f>
        <v>5</v>
      </c>
      <c r="D739" s="4">
        <v>44151</v>
      </c>
      <c r="E739" s="4" t="s">
        <v>196</v>
      </c>
      <c r="F739" s="15" t="s">
        <v>30</v>
      </c>
      <c r="G739" s="15" t="s">
        <v>57</v>
      </c>
      <c r="H739" s="15" t="s">
        <v>19</v>
      </c>
      <c r="I739" s="15">
        <v>58</v>
      </c>
      <c r="J739" s="15">
        <v>41000</v>
      </c>
      <c r="K739" s="15">
        <v>40000</v>
      </c>
      <c r="L739" s="15">
        <v>40431</v>
      </c>
      <c r="M739" s="15" t="s">
        <v>58</v>
      </c>
      <c r="N739" s="15" t="s">
        <v>105</v>
      </c>
      <c r="O739">
        <f>+VLOOKUP(Precio_diario_hortalizas[[#This Row],[Unidad de comercialización]],Codigos_kg[],2,0)</f>
        <v>25</v>
      </c>
      <c r="P739">
        <f>+Precio_diario_hortalizas[[#This Row],[Precio promedio ponderado]]/Precio_diario_hortalizas[[#This Row],[Kg o Unidades]]</f>
        <v>1617.24</v>
      </c>
    </row>
    <row r="740" spans="1:16" hidden="1" x14ac:dyDescent="0.35">
      <c r="A740" s="15" t="s">
        <v>60</v>
      </c>
      <c r="B740" s="1" t="str">
        <f>+VLOOKUP(A740,Codigos_mercados_mayoristas[],2,0)</f>
        <v>Valparaíso</v>
      </c>
      <c r="C740" s="1">
        <f>+VLOOKUP(A740,Codigos_mercados_mayoristas[],3,0)</f>
        <v>5</v>
      </c>
      <c r="D740" s="4">
        <v>44151</v>
      </c>
      <c r="E740" s="4" t="s">
        <v>196</v>
      </c>
      <c r="F740" s="15" t="s">
        <v>99</v>
      </c>
      <c r="G740" s="15" t="s">
        <v>100</v>
      </c>
      <c r="H740" s="15" t="s">
        <v>19</v>
      </c>
      <c r="I740" s="15">
        <v>1200</v>
      </c>
      <c r="J740" s="15">
        <v>600</v>
      </c>
      <c r="K740" s="15">
        <v>600</v>
      </c>
      <c r="L740" s="15">
        <v>600</v>
      </c>
      <c r="M740" s="15" t="s">
        <v>14</v>
      </c>
      <c r="N740" s="15" t="s">
        <v>63</v>
      </c>
      <c r="O740">
        <f>+VLOOKUP(Precio_diario_hortalizas[[#This Row],[Unidad de comercialización]],Codigos_kg[],2,0)</f>
        <v>1</v>
      </c>
      <c r="P740">
        <f>+Precio_diario_hortalizas[[#This Row],[Precio promedio ponderado]]/Precio_diario_hortalizas[[#This Row],[Kg o Unidades]]</f>
        <v>600</v>
      </c>
    </row>
    <row r="741" spans="1:16" hidden="1" x14ac:dyDescent="0.35">
      <c r="A741" s="15" t="s">
        <v>60</v>
      </c>
      <c r="B741" s="1" t="str">
        <f>+VLOOKUP(A741,Codigos_mercados_mayoristas[],2,0)</f>
        <v>Valparaíso</v>
      </c>
      <c r="C741" s="1">
        <f>+VLOOKUP(A741,Codigos_mercados_mayoristas[],3,0)</f>
        <v>5</v>
      </c>
      <c r="D741" s="4">
        <v>44151</v>
      </c>
      <c r="E741" s="4" t="s">
        <v>196</v>
      </c>
      <c r="F741" s="15" t="s">
        <v>99</v>
      </c>
      <c r="G741" s="15" t="s">
        <v>100</v>
      </c>
      <c r="H741" s="15" t="s">
        <v>13</v>
      </c>
      <c r="I741" s="15">
        <v>950</v>
      </c>
      <c r="J741" s="15">
        <v>500</v>
      </c>
      <c r="K741" s="15">
        <v>500</v>
      </c>
      <c r="L741" s="15">
        <v>500</v>
      </c>
      <c r="M741" s="15" t="s">
        <v>14</v>
      </c>
      <c r="N741" s="15" t="s">
        <v>63</v>
      </c>
      <c r="O741">
        <f>+VLOOKUP(Precio_diario_hortalizas[[#This Row],[Unidad de comercialización]],Codigos_kg[],2,0)</f>
        <v>1</v>
      </c>
      <c r="P741">
        <f>+Precio_diario_hortalizas[[#This Row],[Precio promedio ponderado]]/Precio_diario_hortalizas[[#This Row],[Kg o Unidades]]</f>
        <v>500</v>
      </c>
    </row>
    <row r="742" spans="1:16" hidden="1" x14ac:dyDescent="0.35">
      <c r="A742" s="15" t="s">
        <v>60</v>
      </c>
      <c r="B742" s="1" t="str">
        <f>+VLOOKUP(A742,Codigos_mercados_mayoristas[],2,0)</f>
        <v>Valparaíso</v>
      </c>
      <c r="C742" s="1">
        <f>+VLOOKUP(A742,Codigos_mercados_mayoristas[],3,0)</f>
        <v>5</v>
      </c>
      <c r="D742" s="4">
        <v>44151</v>
      </c>
      <c r="E742" s="4" t="s">
        <v>196</v>
      </c>
      <c r="F742" s="15" t="s">
        <v>32</v>
      </c>
      <c r="G742" s="15" t="s">
        <v>12</v>
      </c>
      <c r="H742" s="15" t="s">
        <v>19</v>
      </c>
      <c r="I742" s="15">
        <v>130</v>
      </c>
      <c r="J742" s="15">
        <v>900</v>
      </c>
      <c r="K742" s="15">
        <v>900</v>
      </c>
      <c r="L742" s="15">
        <v>900</v>
      </c>
      <c r="M742" s="15" t="s">
        <v>33</v>
      </c>
      <c r="N742" s="15" t="s">
        <v>34</v>
      </c>
      <c r="O742">
        <f>+VLOOKUP(Precio_diario_hortalizas[[#This Row],[Unidad de comercialización]],Codigos_kg[],2,0)</f>
        <v>1</v>
      </c>
      <c r="P742">
        <f>+Precio_diario_hortalizas[[#This Row],[Precio promedio ponderado]]/Precio_diario_hortalizas[[#This Row],[Kg o Unidades]]</f>
        <v>900</v>
      </c>
    </row>
    <row r="743" spans="1:16" hidden="1" x14ac:dyDescent="0.35">
      <c r="A743" s="15" t="s">
        <v>60</v>
      </c>
      <c r="B743" s="1" t="str">
        <f>+VLOOKUP(A743,Codigos_mercados_mayoristas[],2,0)</f>
        <v>Valparaíso</v>
      </c>
      <c r="C743" s="1">
        <f>+VLOOKUP(A743,Codigos_mercados_mayoristas[],3,0)</f>
        <v>5</v>
      </c>
      <c r="D743" s="4">
        <v>44151</v>
      </c>
      <c r="E743" s="4" t="s">
        <v>196</v>
      </c>
      <c r="F743" s="15" t="s">
        <v>35</v>
      </c>
      <c r="G743" s="15" t="s">
        <v>36</v>
      </c>
      <c r="H743" s="15" t="s">
        <v>19</v>
      </c>
      <c r="I743" s="15">
        <v>180</v>
      </c>
      <c r="J743" s="15">
        <v>15000</v>
      </c>
      <c r="K743" s="15">
        <v>15000</v>
      </c>
      <c r="L743" s="15">
        <v>15000</v>
      </c>
      <c r="M743" s="15" t="s">
        <v>59</v>
      </c>
      <c r="N743" s="15" t="s">
        <v>133</v>
      </c>
      <c r="O743">
        <f>+VLOOKUP(Precio_diario_hortalizas[[#This Row],[Unidad de comercialización]],Codigos_kg[],2,0)</f>
        <v>18</v>
      </c>
      <c r="P743">
        <f>+Precio_diario_hortalizas[[#This Row],[Precio promedio ponderado]]/Precio_diario_hortalizas[[#This Row],[Kg o Unidades]]</f>
        <v>833.33333333333337</v>
      </c>
    </row>
    <row r="744" spans="1:16" hidden="1" x14ac:dyDescent="0.35">
      <c r="A744" s="15" t="s">
        <v>60</v>
      </c>
      <c r="B744" s="1" t="str">
        <f>+VLOOKUP(A744,Codigos_mercados_mayoristas[],2,0)</f>
        <v>Valparaíso</v>
      </c>
      <c r="C744" s="1">
        <f>+VLOOKUP(A744,Codigos_mercados_mayoristas[],3,0)</f>
        <v>5</v>
      </c>
      <c r="D744" s="4">
        <v>44151</v>
      </c>
      <c r="E744" s="4" t="s">
        <v>196</v>
      </c>
      <c r="F744" s="15" t="s">
        <v>35</v>
      </c>
      <c r="G744" s="15" t="s">
        <v>36</v>
      </c>
      <c r="H744" s="15" t="s">
        <v>19</v>
      </c>
      <c r="I744" s="15">
        <v>380</v>
      </c>
      <c r="J744" s="15">
        <v>7000</v>
      </c>
      <c r="K744" s="15">
        <v>7000</v>
      </c>
      <c r="L744" s="15">
        <v>7000</v>
      </c>
      <c r="M744" s="15" t="s">
        <v>111</v>
      </c>
      <c r="N744" s="15" t="s">
        <v>15</v>
      </c>
      <c r="O744">
        <f>+VLOOKUP(Precio_diario_hortalizas[[#This Row],[Unidad de comercialización]],Codigos_kg[],2,0)</f>
        <v>12</v>
      </c>
      <c r="P744">
        <f>+Precio_diario_hortalizas[[#This Row],[Precio promedio ponderado]]/Precio_diario_hortalizas[[#This Row],[Kg o Unidades]]</f>
        <v>583.33333333333337</v>
      </c>
    </row>
    <row r="745" spans="1:16" hidden="1" x14ac:dyDescent="0.35">
      <c r="A745" s="15" t="s">
        <v>60</v>
      </c>
      <c r="B745" s="1" t="str">
        <f>+VLOOKUP(A745,Codigos_mercados_mayoristas[],2,0)</f>
        <v>Valparaíso</v>
      </c>
      <c r="C745" s="1">
        <f>+VLOOKUP(A745,Codigos_mercados_mayoristas[],3,0)</f>
        <v>5</v>
      </c>
      <c r="D745" s="4">
        <v>44151</v>
      </c>
      <c r="E745" s="4" t="s">
        <v>196</v>
      </c>
      <c r="F745" s="15" t="s">
        <v>35</v>
      </c>
      <c r="G745" s="15" t="s">
        <v>36</v>
      </c>
      <c r="H745" s="15" t="s">
        <v>13</v>
      </c>
      <c r="I745" s="15">
        <v>150</v>
      </c>
      <c r="J745" s="15">
        <v>13000</v>
      </c>
      <c r="K745" s="15">
        <v>13000</v>
      </c>
      <c r="L745" s="15">
        <v>13000</v>
      </c>
      <c r="M745" s="15" t="s">
        <v>59</v>
      </c>
      <c r="N745" s="15" t="s">
        <v>133</v>
      </c>
      <c r="O745">
        <f>+VLOOKUP(Precio_diario_hortalizas[[#This Row],[Unidad de comercialización]],Codigos_kg[],2,0)</f>
        <v>18</v>
      </c>
      <c r="P745">
        <f>+Precio_diario_hortalizas[[#This Row],[Precio promedio ponderado]]/Precio_diario_hortalizas[[#This Row],[Kg o Unidades]]</f>
        <v>722.22222222222217</v>
      </c>
    </row>
    <row r="746" spans="1:16" hidden="1" x14ac:dyDescent="0.35">
      <c r="A746" s="15" t="s">
        <v>60</v>
      </c>
      <c r="B746" s="1" t="str">
        <f>+VLOOKUP(A746,Codigos_mercados_mayoristas[],2,0)</f>
        <v>Valparaíso</v>
      </c>
      <c r="C746" s="1">
        <f>+VLOOKUP(A746,Codigos_mercados_mayoristas[],3,0)</f>
        <v>5</v>
      </c>
      <c r="D746" s="4">
        <v>44151</v>
      </c>
      <c r="E746" s="4" t="s">
        <v>196</v>
      </c>
      <c r="F746" s="15" t="s">
        <v>38</v>
      </c>
      <c r="G746" s="15" t="s">
        <v>12</v>
      </c>
      <c r="H746" s="15" t="s">
        <v>19</v>
      </c>
      <c r="I746" s="15">
        <v>190</v>
      </c>
      <c r="J746" s="15">
        <v>5000</v>
      </c>
      <c r="K746" s="15">
        <v>5000</v>
      </c>
      <c r="L746" s="15">
        <v>5000</v>
      </c>
      <c r="M746" s="15" t="s">
        <v>101</v>
      </c>
      <c r="N746" s="15" t="s">
        <v>63</v>
      </c>
      <c r="O746">
        <f>+VLOOKUP(Precio_diario_hortalizas[[#This Row],[Unidad de comercialización]],Codigos_kg[],2,0)</f>
        <v>20</v>
      </c>
      <c r="P746">
        <f>+Precio_diario_hortalizas[[#This Row],[Precio promedio ponderado]]/Precio_diario_hortalizas[[#This Row],[Kg o Unidades]]</f>
        <v>250</v>
      </c>
    </row>
    <row r="747" spans="1:16" hidden="1" x14ac:dyDescent="0.35">
      <c r="A747" s="15" t="s">
        <v>60</v>
      </c>
      <c r="B747" s="1" t="str">
        <f>+VLOOKUP(A747,Codigos_mercados_mayoristas[],2,0)</f>
        <v>Valparaíso</v>
      </c>
      <c r="C747" s="1">
        <f>+VLOOKUP(A747,Codigos_mercados_mayoristas[],3,0)</f>
        <v>5</v>
      </c>
      <c r="D747" s="4">
        <v>44151</v>
      </c>
      <c r="E747" s="4" t="s">
        <v>196</v>
      </c>
      <c r="F747" s="15" t="s">
        <v>102</v>
      </c>
      <c r="G747" s="15" t="s">
        <v>103</v>
      </c>
      <c r="H747" s="15" t="s">
        <v>96</v>
      </c>
      <c r="I747" s="15">
        <v>95</v>
      </c>
      <c r="J747" s="15">
        <v>1800</v>
      </c>
      <c r="K747" s="15">
        <v>1800</v>
      </c>
      <c r="L747" s="15">
        <v>1800</v>
      </c>
      <c r="M747" s="15" t="s">
        <v>33</v>
      </c>
      <c r="N747" s="15" t="s">
        <v>34</v>
      </c>
      <c r="O747">
        <f>+VLOOKUP(Precio_diario_hortalizas[[#This Row],[Unidad de comercialización]],Codigos_kg[],2,0)</f>
        <v>1</v>
      </c>
      <c r="P747">
        <f>+Precio_diario_hortalizas[[#This Row],[Precio promedio ponderado]]/Precio_diario_hortalizas[[#This Row],[Kg o Unidades]]</f>
        <v>1800</v>
      </c>
    </row>
    <row r="748" spans="1:16" hidden="1" x14ac:dyDescent="0.35">
      <c r="A748" s="15" t="s">
        <v>60</v>
      </c>
      <c r="B748" s="1" t="str">
        <f>+VLOOKUP(A748,Codigos_mercados_mayoristas[],2,0)</f>
        <v>Valparaíso</v>
      </c>
      <c r="C748" s="1">
        <f>+VLOOKUP(A748,Codigos_mercados_mayoristas[],3,0)</f>
        <v>5</v>
      </c>
      <c r="D748" s="4">
        <v>44151</v>
      </c>
      <c r="E748" s="4" t="s">
        <v>196</v>
      </c>
      <c r="F748" s="15" t="s">
        <v>102</v>
      </c>
      <c r="G748" s="15" t="s">
        <v>104</v>
      </c>
      <c r="H748" s="15" t="s">
        <v>76</v>
      </c>
      <c r="I748" s="15">
        <v>170</v>
      </c>
      <c r="J748" s="15">
        <v>1400</v>
      </c>
      <c r="K748" s="15">
        <v>1300</v>
      </c>
      <c r="L748" s="15">
        <v>1347</v>
      </c>
      <c r="M748" s="15" t="s">
        <v>33</v>
      </c>
      <c r="N748" s="15" t="s">
        <v>105</v>
      </c>
      <c r="O748">
        <f>+VLOOKUP(Precio_diario_hortalizas[[#This Row],[Unidad de comercialización]],Codigos_kg[],2,0)</f>
        <v>1</v>
      </c>
      <c r="P748">
        <f>+Precio_diario_hortalizas[[#This Row],[Precio promedio ponderado]]/Precio_diario_hortalizas[[#This Row],[Kg o Unidades]]</f>
        <v>1347</v>
      </c>
    </row>
    <row r="749" spans="1:16" hidden="1" x14ac:dyDescent="0.35">
      <c r="A749" s="15" t="s">
        <v>60</v>
      </c>
      <c r="B749" s="1" t="str">
        <f>+VLOOKUP(A749,Codigos_mercados_mayoristas[],2,0)</f>
        <v>Valparaíso</v>
      </c>
      <c r="C749" s="1">
        <f>+VLOOKUP(A749,Codigos_mercados_mayoristas[],3,0)</f>
        <v>5</v>
      </c>
      <c r="D749" s="4">
        <v>44151</v>
      </c>
      <c r="E749" s="4" t="s">
        <v>196</v>
      </c>
      <c r="F749" s="15" t="s">
        <v>106</v>
      </c>
      <c r="G749" s="15" t="s">
        <v>12</v>
      </c>
      <c r="H749" s="15" t="s">
        <v>19</v>
      </c>
      <c r="I749" s="15">
        <v>130</v>
      </c>
      <c r="J749" s="15">
        <v>4000</v>
      </c>
      <c r="K749" s="15">
        <v>4000</v>
      </c>
      <c r="L749" s="15">
        <v>4000</v>
      </c>
      <c r="M749" s="15" t="s">
        <v>724</v>
      </c>
      <c r="N749" s="15" t="s">
        <v>63</v>
      </c>
      <c r="O749">
        <f>+VLOOKUP(Precio_diario_hortalizas[[#This Row],[Unidad de comercialización]],Codigos_kg[],2,0)</f>
        <v>36</v>
      </c>
      <c r="P749">
        <f>+Precio_diario_hortalizas[[#This Row],[Precio promedio ponderado]]/Precio_diario_hortalizas[[#This Row],[Kg o Unidades]]</f>
        <v>111.11111111111111</v>
      </c>
    </row>
    <row r="750" spans="1:16" hidden="1" x14ac:dyDescent="0.35">
      <c r="A750" s="15" t="s">
        <v>60</v>
      </c>
      <c r="B750" s="26" t="str">
        <f>+VLOOKUP(A750,Codigos_mercados_mayoristas[],2,0)</f>
        <v>Valparaíso</v>
      </c>
      <c r="C750" s="26">
        <f>+VLOOKUP(A750,Codigos_mercados_mayoristas[],3,0)</f>
        <v>5</v>
      </c>
      <c r="D750" s="4">
        <v>44151</v>
      </c>
      <c r="E750" s="4" t="s">
        <v>196</v>
      </c>
      <c r="F750" s="15" t="s">
        <v>106</v>
      </c>
      <c r="G750" s="15" t="s">
        <v>12</v>
      </c>
      <c r="H750" s="15" t="s">
        <v>19</v>
      </c>
      <c r="I750" s="15">
        <v>50</v>
      </c>
      <c r="J750" s="15">
        <v>7500</v>
      </c>
      <c r="K750" s="15">
        <v>7500</v>
      </c>
      <c r="L750" s="15">
        <v>7500</v>
      </c>
      <c r="M750" s="15" t="s">
        <v>97</v>
      </c>
      <c r="N750" s="15" t="s">
        <v>15</v>
      </c>
      <c r="O750">
        <f>+VLOOKUP(Precio_diario_hortalizas[[#This Row],[Unidad de comercialización]],Codigos_kg[],2,0)</f>
        <v>70</v>
      </c>
      <c r="P750">
        <f>+Precio_diario_hortalizas[[#This Row],[Precio promedio ponderado]]/Precio_diario_hortalizas[[#This Row],[Kg o Unidades]]</f>
        <v>107.14285714285714</v>
      </c>
    </row>
    <row r="751" spans="1:16" hidden="1" x14ac:dyDescent="0.35">
      <c r="A751" s="1" t="s">
        <v>170</v>
      </c>
      <c r="B751" s="1" t="str">
        <f>+VLOOKUP(A751,Codigos_mercados_mayoristas[],2,0)</f>
        <v>Coquimbo</v>
      </c>
      <c r="C751" s="1">
        <f>+VLOOKUP(A751,Codigos_mercados_mayoristas[],3,0)</f>
        <v>4</v>
      </c>
      <c r="D751" s="4">
        <v>44151</v>
      </c>
      <c r="E751" s="4" t="s">
        <v>196</v>
      </c>
      <c r="F751" s="15" t="s">
        <v>61</v>
      </c>
      <c r="G751" s="15" t="s">
        <v>12</v>
      </c>
      <c r="H751" s="15" t="s">
        <v>19</v>
      </c>
      <c r="I751" s="15">
        <v>2600</v>
      </c>
      <c r="J751" s="15">
        <v>500</v>
      </c>
      <c r="K751" s="15">
        <v>400</v>
      </c>
      <c r="L751" s="15">
        <v>450</v>
      </c>
      <c r="M751" s="15" t="s">
        <v>725</v>
      </c>
      <c r="N751" s="15" t="s">
        <v>139</v>
      </c>
      <c r="O751">
        <f>+VLOOKUP(Precio_diario_hortalizas[[#This Row],[Unidad de comercialización]],Codigos_kg[],2,0)</f>
        <v>2</v>
      </c>
      <c r="P751">
        <f>+Precio_diario_hortalizas[[#This Row],[Precio promedio ponderado]]/Precio_diario_hortalizas[[#This Row],[Kg o Unidades]]</f>
        <v>225</v>
      </c>
    </row>
    <row r="752" spans="1:16" hidden="1" x14ac:dyDescent="0.35">
      <c r="A752" s="1" t="s">
        <v>170</v>
      </c>
      <c r="B752" s="1" t="str">
        <f>+VLOOKUP(A752,Codigos_mercados_mayoristas[],2,0)</f>
        <v>Coquimbo</v>
      </c>
      <c r="C752" s="1">
        <f>+VLOOKUP(A752,Codigos_mercados_mayoristas[],3,0)</f>
        <v>4</v>
      </c>
      <c r="D752" s="4">
        <v>44151</v>
      </c>
      <c r="E752" s="4" t="s">
        <v>196</v>
      </c>
      <c r="F752" s="15" t="s">
        <v>61</v>
      </c>
      <c r="G752" s="15" t="s">
        <v>12</v>
      </c>
      <c r="H752" s="15" t="s">
        <v>13</v>
      </c>
      <c r="I752" s="15">
        <v>1400</v>
      </c>
      <c r="J752" s="15">
        <v>350</v>
      </c>
      <c r="K752" s="15">
        <v>300</v>
      </c>
      <c r="L752" s="15">
        <v>325</v>
      </c>
      <c r="M752" s="15" t="s">
        <v>725</v>
      </c>
      <c r="N752" s="15" t="s">
        <v>139</v>
      </c>
      <c r="O752">
        <f>+VLOOKUP(Precio_diario_hortalizas[[#This Row],[Unidad de comercialización]],Codigos_kg[],2,0)</f>
        <v>2</v>
      </c>
      <c r="P752">
        <f>+Precio_diario_hortalizas[[#This Row],[Precio promedio ponderado]]/Precio_diario_hortalizas[[#This Row],[Kg o Unidades]]</f>
        <v>162.5</v>
      </c>
    </row>
    <row r="753" spans="1:16" hidden="1" x14ac:dyDescent="0.35">
      <c r="A753" s="1" t="s">
        <v>170</v>
      </c>
      <c r="B753" s="1" t="str">
        <f>+VLOOKUP(A753,Codigos_mercados_mayoristas[],2,0)</f>
        <v>Coquimbo</v>
      </c>
      <c r="C753" s="1">
        <f>+VLOOKUP(A753,Codigos_mercados_mayoristas[],3,0)</f>
        <v>4</v>
      </c>
      <c r="D753" s="4">
        <v>44151</v>
      </c>
      <c r="E753" s="4" t="s">
        <v>196</v>
      </c>
      <c r="F753" s="15" t="s">
        <v>64</v>
      </c>
      <c r="G753" s="15" t="s">
        <v>65</v>
      </c>
      <c r="H753" s="15" t="s">
        <v>19</v>
      </c>
      <c r="I753" s="15">
        <v>600</v>
      </c>
      <c r="J753" s="15">
        <v>10000</v>
      </c>
      <c r="K753" s="15">
        <v>9000</v>
      </c>
      <c r="L753" s="15">
        <v>9500</v>
      </c>
      <c r="M753" s="15" t="s">
        <v>37</v>
      </c>
      <c r="N753" s="15" t="s">
        <v>66</v>
      </c>
      <c r="O753">
        <f>+VLOOKUP(Precio_diario_hortalizas[[#This Row],[Unidad de comercialización]],Codigos_kg[],2,0)</f>
        <v>10</v>
      </c>
      <c r="P753">
        <f>+Precio_diario_hortalizas[[#This Row],[Precio promedio ponderado]]/Precio_diario_hortalizas[[#This Row],[Kg o Unidades]]</f>
        <v>950</v>
      </c>
    </row>
    <row r="754" spans="1:16" hidden="1" x14ac:dyDescent="0.35">
      <c r="A754" s="1" t="s">
        <v>170</v>
      </c>
      <c r="B754" s="1" t="str">
        <f>+VLOOKUP(A754,Codigos_mercados_mayoristas[],2,0)</f>
        <v>Coquimbo</v>
      </c>
      <c r="C754" s="1">
        <f>+VLOOKUP(A754,Codigos_mercados_mayoristas[],3,0)</f>
        <v>4</v>
      </c>
      <c r="D754" s="4">
        <v>44151</v>
      </c>
      <c r="E754" s="4" t="s">
        <v>196</v>
      </c>
      <c r="F754" s="15" t="s">
        <v>42</v>
      </c>
      <c r="G754" s="15" t="s">
        <v>110</v>
      </c>
      <c r="H754" s="15" t="s">
        <v>19</v>
      </c>
      <c r="I754" s="15">
        <v>600</v>
      </c>
      <c r="J754" s="15">
        <v>21000</v>
      </c>
      <c r="K754" s="15">
        <v>20000</v>
      </c>
      <c r="L754" s="15">
        <v>20500</v>
      </c>
      <c r="M754" s="15" t="s">
        <v>111</v>
      </c>
      <c r="N754" s="15" t="s">
        <v>15</v>
      </c>
      <c r="O754">
        <f>+VLOOKUP(Precio_diario_hortalizas[[#This Row],[Unidad de comercialización]],Codigos_kg[],2,0)</f>
        <v>12</v>
      </c>
      <c r="P754">
        <f>+Precio_diario_hortalizas[[#This Row],[Precio promedio ponderado]]/Precio_diario_hortalizas[[#This Row],[Kg o Unidades]]</f>
        <v>1708.3333333333333</v>
      </c>
    </row>
    <row r="755" spans="1:16" hidden="1" x14ac:dyDescent="0.35">
      <c r="A755" s="1" t="s">
        <v>170</v>
      </c>
      <c r="B755" s="1" t="str">
        <f>+VLOOKUP(A755,Codigos_mercados_mayoristas[],2,0)</f>
        <v>Coquimbo</v>
      </c>
      <c r="C755" s="1">
        <f>+VLOOKUP(A755,Codigos_mercados_mayoristas[],3,0)</f>
        <v>4</v>
      </c>
      <c r="D755" s="4">
        <v>44151</v>
      </c>
      <c r="E755" s="4" t="s">
        <v>196</v>
      </c>
      <c r="F755" s="15" t="s">
        <v>42</v>
      </c>
      <c r="G755" s="15" t="s">
        <v>110</v>
      </c>
      <c r="H755" s="15" t="s">
        <v>13</v>
      </c>
      <c r="I755" s="15">
        <v>400</v>
      </c>
      <c r="J755" s="15">
        <v>18000</v>
      </c>
      <c r="K755" s="15">
        <v>17000</v>
      </c>
      <c r="L755" s="15">
        <v>17500</v>
      </c>
      <c r="M755" s="15" t="s">
        <v>111</v>
      </c>
      <c r="N755" s="15" t="s">
        <v>15</v>
      </c>
      <c r="O755">
        <f>+VLOOKUP(Precio_diario_hortalizas[[#This Row],[Unidad de comercialización]],Codigos_kg[],2,0)</f>
        <v>12</v>
      </c>
      <c r="P755">
        <f>+Precio_diario_hortalizas[[#This Row],[Precio promedio ponderado]]/Precio_diario_hortalizas[[#This Row],[Kg o Unidades]]</f>
        <v>1458.3333333333333</v>
      </c>
    </row>
    <row r="756" spans="1:16" hidden="1" x14ac:dyDescent="0.35">
      <c r="A756" s="1" t="s">
        <v>170</v>
      </c>
      <c r="B756" s="1" t="str">
        <f>+VLOOKUP(A756,Codigos_mercados_mayoristas[],2,0)</f>
        <v>Coquimbo</v>
      </c>
      <c r="C756" s="1">
        <f>+VLOOKUP(A756,Codigos_mercados_mayoristas[],3,0)</f>
        <v>4</v>
      </c>
      <c r="D756" s="4">
        <v>44151</v>
      </c>
      <c r="E756" s="4" t="s">
        <v>196</v>
      </c>
      <c r="F756" s="15" t="s">
        <v>67</v>
      </c>
      <c r="G756" s="15" t="s">
        <v>12</v>
      </c>
      <c r="H756" s="15" t="s">
        <v>19</v>
      </c>
      <c r="I756" s="15">
        <v>800</v>
      </c>
      <c r="J756" s="15">
        <v>3000</v>
      </c>
      <c r="K756" s="15">
        <v>2800</v>
      </c>
      <c r="L756" s="15">
        <v>2900</v>
      </c>
      <c r="M756" s="15" t="s">
        <v>112</v>
      </c>
      <c r="N756" s="15" t="s">
        <v>15</v>
      </c>
      <c r="O756">
        <f>+VLOOKUP(Precio_diario_hortalizas[[#This Row],[Unidad de comercialización]],Codigos_kg[],2,0)</f>
        <v>1</v>
      </c>
      <c r="P756">
        <f>+Precio_diario_hortalizas[[#This Row],[Precio promedio ponderado]]/Precio_diario_hortalizas[[#This Row],[Kg o Unidades]]</f>
        <v>2900</v>
      </c>
    </row>
    <row r="757" spans="1:16" hidden="1" x14ac:dyDescent="0.35">
      <c r="A757" s="1" t="s">
        <v>170</v>
      </c>
      <c r="B757" s="1" t="str">
        <f>+VLOOKUP(A757,Codigos_mercados_mayoristas[],2,0)</f>
        <v>Coquimbo</v>
      </c>
      <c r="C757" s="1">
        <f>+VLOOKUP(A757,Codigos_mercados_mayoristas[],3,0)</f>
        <v>4</v>
      </c>
      <c r="D757" s="4">
        <v>44151</v>
      </c>
      <c r="E757" s="4" t="s">
        <v>196</v>
      </c>
      <c r="F757" s="15" t="s">
        <v>71</v>
      </c>
      <c r="G757" s="15" t="s">
        <v>43</v>
      </c>
      <c r="H757" s="15" t="s">
        <v>19</v>
      </c>
      <c r="I757" s="15">
        <v>2600</v>
      </c>
      <c r="J757" s="15">
        <v>8000</v>
      </c>
      <c r="K757" s="15">
        <v>7000</v>
      </c>
      <c r="L757" s="15">
        <v>7500</v>
      </c>
      <c r="M757" s="15" t="s">
        <v>68</v>
      </c>
      <c r="N757" s="15" t="s">
        <v>139</v>
      </c>
      <c r="O757">
        <f>+VLOOKUP(Precio_diario_hortalizas[[#This Row],[Unidad de comercialización]],Codigos_kg[],2,0)</f>
        <v>6</v>
      </c>
      <c r="P757">
        <f>+Precio_diario_hortalizas[[#This Row],[Precio promedio ponderado]]/Precio_diario_hortalizas[[#This Row],[Kg o Unidades]]</f>
        <v>1250</v>
      </c>
    </row>
    <row r="758" spans="1:16" hidden="1" x14ac:dyDescent="0.35">
      <c r="A758" s="1" t="s">
        <v>170</v>
      </c>
      <c r="B758" s="1" t="str">
        <f>+VLOOKUP(A758,Codigos_mercados_mayoristas[],2,0)</f>
        <v>Coquimbo</v>
      </c>
      <c r="C758" s="1">
        <f>+VLOOKUP(A758,Codigos_mercados_mayoristas[],3,0)</f>
        <v>4</v>
      </c>
      <c r="D758" s="4">
        <v>44151</v>
      </c>
      <c r="E758" s="4" t="s">
        <v>196</v>
      </c>
      <c r="F758" s="15" t="s">
        <v>71</v>
      </c>
      <c r="G758" s="15" t="s">
        <v>43</v>
      </c>
      <c r="H758" s="15" t="s">
        <v>13</v>
      </c>
      <c r="I758" s="15">
        <v>1520</v>
      </c>
      <c r="J758" s="15">
        <v>6500</v>
      </c>
      <c r="K758" s="15">
        <v>6000</v>
      </c>
      <c r="L758" s="15">
        <v>6250</v>
      </c>
      <c r="M758" s="15" t="s">
        <v>68</v>
      </c>
      <c r="N758" s="15" t="s">
        <v>139</v>
      </c>
      <c r="O758">
        <f>+VLOOKUP(Precio_diario_hortalizas[[#This Row],[Unidad de comercialización]],Codigos_kg[],2,0)</f>
        <v>6</v>
      </c>
      <c r="P758">
        <f>+Precio_diario_hortalizas[[#This Row],[Precio promedio ponderado]]/Precio_diario_hortalizas[[#This Row],[Kg o Unidades]]</f>
        <v>1041.6666666666667</v>
      </c>
    </row>
    <row r="759" spans="1:16" hidden="1" x14ac:dyDescent="0.35">
      <c r="A759" s="1" t="s">
        <v>170</v>
      </c>
      <c r="B759" s="1" t="str">
        <f>+VLOOKUP(A759,Codigos_mercados_mayoristas[],2,0)</f>
        <v>Coquimbo</v>
      </c>
      <c r="C759" s="1">
        <f>+VLOOKUP(A759,Codigos_mercados_mayoristas[],3,0)</f>
        <v>4</v>
      </c>
      <c r="D759" s="4">
        <v>44151</v>
      </c>
      <c r="E759" s="4" t="s">
        <v>196</v>
      </c>
      <c r="F759" s="15" t="s">
        <v>11</v>
      </c>
      <c r="G759" s="15" t="s">
        <v>12</v>
      </c>
      <c r="H759" s="15" t="s">
        <v>19</v>
      </c>
      <c r="I759" s="15">
        <v>2400</v>
      </c>
      <c r="J759" s="15">
        <v>600</v>
      </c>
      <c r="K759" s="15">
        <v>550</v>
      </c>
      <c r="L759" s="15">
        <v>575</v>
      </c>
      <c r="M759" s="15" t="s">
        <v>14</v>
      </c>
      <c r="N759" s="15" t="s">
        <v>139</v>
      </c>
      <c r="O759">
        <f>+VLOOKUP(Precio_diario_hortalizas[[#This Row],[Unidad de comercialización]],Codigos_kg[],2,0)</f>
        <v>1</v>
      </c>
      <c r="P759">
        <f>+Precio_diario_hortalizas[[#This Row],[Precio promedio ponderado]]/Precio_diario_hortalizas[[#This Row],[Kg o Unidades]]</f>
        <v>575</v>
      </c>
    </row>
    <row r="760" spans="1:16" hidden="1" x14ac:dyDescent="0.35">
      <c r="A760" s="1" t="s">
        <v>170</v>
      </c>
      <c r="B760" s="1" t="str">
        <f>+VLOOKUP(A760,Codigos_mercados_mayoristas[],2,0)</f>
        <v>Coquimbo</v>
      </c>
      <c r="C760" s="1">
        <f>+VLOOKUP(A760,Codigos_mercados_mayoristas[],3,0)</f>
        <v>4</v>
      </c>
      <c r="D760" s="4">
        <v>44151</v>
      </c>
      <c r="E760" s="4" t="s">
        <v>196</v>
      </c>
      <c r="F760" s="15" t="s">
        <v>11</v>
      </c>
      <c r="G760" s="15" t="s">
        <v>12</v>
      </c>
      <c r="H760" s="15" t="s">
        <v>13</v>
      </c>
      <c r="I760" s="15">
        <v>1500</v>
      </c>
      <c r="J760" s="15">
        <v>500</v>
      </c>
      <c r="K760" s="15">
        <v>450</v>
      </c>
      <c r="L760" s="15">
        <v>475</v>
      </c>
      <c r="M760" s="15" t="s">
        <v>14</v>
      </c>
      <c r="N760" s="15" t="s">
        <v>139</v>
      </c>
      <c r="O760">
        <f>+VLOOKUP(Precio_diario_hortalizas[[#This Row],[Unidad de comercialización]],Codigos_kg[],2,0)</f>
        <v>1</v>
      </c>
      <c r="P760">
        <f>+Precio_diario_hortalizas[[#This Row],[Precio promedio ponderado]]/Precio_diario_hortalizas[[#This Row],[Kg o Unidades]]</f>
        <v>475</v>
      </c>
    </row>
    <row r="761" spans="1:16" hidden="1" x14ac:dyDescent="0.35">
      <c r="A761" s="1" t="s">
        <v>170</v>
      </c>
      <c r="B761" s="1" t="str">
        <f>+VLOOKUP(A761,Codigos_mercados_mayoristas[],2,0)</f>
        <v>Coquimbo</v>
      </c>
      <c r="C761" s="1">
        <f>+VLOOKUP(A761,Codigos_mercados_mayoristas[],3,0)</f>
        <v>4</v>
      </c>
      <c r="D761" s="4">
        <v>44151</v>
      </c>
      <c r="E761" s="4" t="s">
        <v>196</v>
      </c>
      <c r="F761" s="15" t="s">
        <v>75</v>
      </c>
      <c r="G761" s="15" t="s">
        <v>12</v>
      </c>
      <c r="H761" s="15" t="s">
        <v>96</v>
      </c>
      <c r="I761" s="15">
        <v>2400</v>
      </c>
      <c r="J761" s="15">
        <v>8500</v>
      </c>
      <c r="K761" s="15">
        <v>8000</v>
      </c>
      <c r="L761" s="15">
        <v>8250</v>
      </c>
      <c r="M761" s="15" t="s">
        <v>121</v>
      </c>
      <c r="N761" s="15" t="s">
        <v>123</v>
      </c>
      <c r="O761">
        <f>+VLOOKUP(Precio_diario_hortalizas[[#This Row],[Unidad de comercialización]],Codigos_kg[],2,0)</f>
        <v>18</v>
      </c>
      <c r="P761">
        <f>+Precio_diario_hortalizas[[#This Row],[Precio promedio ponderado]]/Precio_diario_hortalizas[[#This Row],[Kg o Unidades]]</f>
        <v>458.33333333333331</v>
      </c>
    </row>
    <row r="762" spans="1:16" hidden="1" x14ac:dyDescent="0.35">
      <c r="A762" s="1" t="s">
        <v>170</v>
      </c>
      <c r="B762" s="1" t="str">
        <f>+VLOOKUP(A762,Codigos_mercados_mayoristas[],2,0)</f>
        <v>Coquimbo</v>
      </c>
      <c r="C762" s="1">
        <f>+VLOOKUP(A762,Codigos_mercados_mayoristas[],3,0)</f>
        <v>4</v>
      </c>
      <c r="D762" s="4">
        <v>44151</v>
      </c>
      <c r="E762" s="4" t="s">
        <v>196</v>
      </c>
      <c r="F762" s="15" t="s">
        <v>75</v>
      </c>
      <c r="G762" s="15" t="s">
        <v>12</v>
      </c>
      <c r="H762" s="15" t="s">
        <v>19</v>
      </c>
      <c r="I762" s="15">
        <v>2000</v>
      </c>
      <c r="J762" s="15">
        <v>8000</v>
      </c>
      <c r="K762" s="15">
        <v>7500</v>
      </c>
      <c r="L762" s="15">
        <v>7750</v>
      </c>
      <c r="M762" s="15" t="s">
        <v>121</v>
      </c>
      <c r="N762" s="15" t="s">
        <v>34</v>
      </c>
      <c r="O762">
        <f>+VLOOKUP(Precio_diario_hortalizas[[#This Row],[Unidad de comercialización]],Codigos_kg[],2,0)</f>
        <v>18</v>
      </c>
      <c r="P762">
        <f>+Precio_diario_hortalizas[[#This Row],[Precio promedio ponderado]]/Precio_diario_hortalizas[[#This Row],[Kg o Unidades]]</f>
        <v>430.55555555555554</v>
      </c>
    </row>
    <row r="763" spans="1:16" hidden="1" x14ac:dyDescent="0.35">
      <c r="A763" s="1" t="s">
        <v>170</v>
      </c>
      <c r="B763" s="1" t="str">
        <f>+VLOOKUP(A763,Codigos_mercados_mayoristas[],2,0)</f>
        <v>Coquimbo</v>
      </c>
      <c r="C763" s="1">
        <f>+VLOOKUP(A763,Codigos_mercados_mayoristas[],3,0)</f>
        <v>4</v>
      </c>
      <c r="D763" s="4">
        <v>44151</v>
      </c>
      <c r="E763" s="4" t="s">
        <v>196</v>
      </c>
      <c r="F763" s="15" t="s">
        <v>78</v>
      </c>
      <c r="G763" s="15" t="s">
        <v>12</v>
      </c>
      <c r="H763" s="15" t="s">
        <v>19</v>
      </c>
      <c r="I763" s="15">
        <v>2000</v>
      </c>
      <c r="J763" s="15">
        <v>1000</v>
      </c>
      <c r="K763" s="15">
        <v>800</v>
      </c>
      <c r="L763" s="15">
        <v>900</v>
      </c>
      <c r="M763" s="15" t="s">
        <v>191</v>
      </c>
      <c r="N763" s="15" t="s">
        <v>139</v>
      </c>
      <c r="O763">
        <f>+VLOOKUP(Precio_diario_hortalizas[[#This Row],[Unidad de comercialización]],Codigos_kg[],2,0)</f>
        <v>6</v>
      </c>
      <c r="P763">
        <f>+Precio_diario_hortalizas[[#This Row],[Precio promedio ponderado]]/Precio_diario_hortalizas[[#This Row],[Kg o Unidades]]</f>
        <v>150</v>
      </c>
    </row>
    <row r="764" spans="1:16" hidden="1" x14ac:dyDescent="0.35">
      <c r="A764" s="1" t="s">
        <v>170</v>
      </c>
      <c r="B764" s="1" t="str">
        <f>+VLOOKUP(A764,Codigos_mercados_mayoristas[],2,0)</f>
        <v>Coquimbo</v>
      </c>
      <c r="C764" s="1">
        <f>+VLOOKUP(A764,Codigos_mercados_mayoristas[],3,0)</f>
        <v>4</v>
      </c>
      <c r="D764" s="4">
        <v>44151</v>
      </c>
      <c r="E764" s="4" t="s">
        <v>196</v>
      </c>
      <c r="F764" s="15" t="s">
        <v>17</v>
      </c>
      <c r="G764" s="15" t="s">
        <v>50</v>
      </c>
      <c r="H764" s="15" t="s">
        <v>19</v>
      </c>
      <c r="I764" s="15">
        <v>600</v>
      </c>
      <c r="J764" s="15">
        <v>24000</v>
      </c>
      <c r="K764" s="15">
        <v>23000</v>
      </c>
      <c r="L764" s="15">
        <v>23500</v>
      </c>
      <c r="M764" s="15" t="s">
        <v>51</v>
      </c>
      <c r="N764" s="15" t="s">
        <v>15</v>
      </c>
      <c r="O764">
        <f>+VLOOKUP(Precio_diario_hortalizas[[#This Row],[Unidad de comercialización]],Codigos_kg[],2,0)</f>
        <v>70</v>
      </c>
      <c r="P764">
        <f>+Precio_diario_hortalizas[[#This Row],[Precio promedio ponderado]]/Precio_diario_hortalizas[[#This Row],[Kg o Unidades]]</f>
        <v>335.71428571428572</v>
      </c>
    </row>
    <row r="765" spans="1:16" hidden="1" x14ac:dyDescent="0.35">
      <c r="A765" s="1" t="s">
        <v>170</v>
      </c>
      <c r="B765" s="1" t="str">
        <f>+VLOOKUP(A765,Codigos_mercados_mayoristas[],2,0)</f>
        <v>Coquimbo</v>
      </c>
      <c r="C765" s="1">
        <f>+VLOOKUP(A765,Codigos_mercados_mayoristas[],3,0)</f>
        <v>4</v>
      </c>
      <c r="D765" s="4">
        <v>44151</v>
      </c>
      <c r="E765" s="4" t="s">
        <v>196</v>
      </c>
      <c r="F765" s="15" t="s">
        <v>17</v>
      </c>
      <c r="G765" s="15" t="s">
        <v>50</v>
      </c>
      <c r="H765" s="15" t="s">
        <v>19</v>
      </c>
      <c r="I765" s="15">
        <v>20000</v>
      </c>
      <c r="J765" s="15">
        <v>400</v>
      </c>
      <c r="K765" s="15">
        <v>350</v>
      </c>
      <c r="L765" s="15">
        <v>375</v>
      </c>
      <c r="M765" s="15" t="s">
        <v>14</v>
      </c>
      <c r="N765" s="15" t="s">
        <v>45</v>
      </c>
      <c r="O765">
        <f>+VLOOKUP(Precio_diario_hortalizas[[#This Row],[Unidad de comercialización]],Codigos_kg[],2,0)</f>
        <v>1</v>
      </c>
      <c r="P765">
        <f>+Precio_diario_hortalizas[[#This Row],[Precio promedio ponderado]]/Precio_diario_hortalizas[[#This Row],[Kg o Unidades]]</f>
        <v>375</v>
      </c>
    </row>
    <row r="766" spans="1:16" hidden="1" x14ac:dyDescent="0.35">
      <c r="A766" s="1" t="s">
        <v>170</v>
      </c>
      <c r="B766" s="1" t="str">
        <f>+VLOOKUP(A766,Codigos_mercados_mayoristas[],2,0)</f>
        <v>Coquimbo</v>
      </c>
      <c r="C766" s="1">
        <f>+VLOOKUP(A766,Codigos_mercados_mayoristas[],3,0)</f>
        <v>4</v>
      </c>
      <c r="D766" s="4">
        <v>44151</v>
      </c>
      <c r="E766" s="4" t="s">
        <v>196</v>
      </c>
      <c r="F766" s="15" t="s">
        <v>84</v>
      </c>
      <c r="G766" s="15" t="s">
        <v>12</v>
      </c>
      <c r="H766" s="15" t="s">
        <v>19</v>
      </c>
      <c r="I766" s="15">
        <v>2500</v>
      </c>
      <c r="J766" s="15">
        <v>600</v>
      </c>
      <c r="K766" s="15">
        <v>550</v>
      </c>
      <c r="L766" s="15">
        <v>575</v>
      </c>
      <c r="M766" s="15" t="s">
        <v>14</v>
      </c>
      <c r="N766" s="15" t="s">
        <v>139</v>
      </c>
      <c r="O766">
        <f>+VLOOKUP(Precio_diario_hortalizas[[#This Row],[Unidad de comercialización]],Codigos_kg[],2,0)</f>
        <v>1</v>
      </c>
      <c r="P766">
        <f>+Precio_diario_hortalizas[[#This Row],[Precio promedio ponderado]]/Precio_diario_hortalizas[[#This Row],[Kg o Unidades]]</f>
        <v>575</v>
      </c>
    </row>
    <row r="767" spans="1:16" hidden="1" x14ac:dyDescent="0.35">
      <c r="A767" s="1" t="s">
        <v>170</v>
      </c>
      <c r="B767" s="1" t="str">
        <f>+VLOOKUP(A767,Codigos_mercados_mayoristas[],2,0)</f>
        <v>Coquimbo</v>
      </c>
      <c r="C767" s="1">
        <f>+VLOOKUP(A767,Codigos_mercados_mayoristas[],3,0)</f>
        <v>4</v>
      </c>
      <c r="D767" s="4">
        <v>44151</v>
      </c>
      <c r="E767" s="4" t="s">
        <v>196</v>
      </c>
      <c r="F767" s="15" t="s">
        <v>84</v>
      </c>
      <c r="G767" s="15" t="s">
        <v>12</v>
      </c>
      <c r="H767" s="15" t="s">
        <v>13</v>
      </c>
      <c r="I767" s="15">
        <v>1480</v>
      </c>
      <c r="J767" s="15">
        <v>500</v>
      </c>
      <c r="K767" s="15">
        <v>450</v>
      </c>
      <c r="L767" s="15">
        <v>475</v>
      </c>
      <c r="M767" s="15" t="s">
        <v>14</v>
      </c>
      <c r="N767" s="15" t="s">
        <v>139</v>
      </c>
      <c r="O767">
        <f>+VLOOKUP(Precio_diario_hortalizas[[#This Row],[Unidad de comercialización]],Codigos_kg[],2,0)</f>
        <v>1</v>
      </c>
      <c r="P767">
        <f>+Precio_diario_hortalizas[[#This Row],[Precio promedio ponderado]]/Precio_diario_hortalizas[[#This Row],[Kg o Unidades]]</f>
        <v>475</v>
      </c>
    </row>
    <row r="768" spans="1:16" hidden="1" x14ac:dyDescent="0.35">
      <c r="A768" s="1" t="s">
        <v>170</v>
      </c>
      <c r="B768" s="1" t="str">
        <f>+VLOOKUP(A768,Codigos_mercados_mayoristas[],2,0)</f>
        <v>Coquimbo</v>
      </c>
      <c r="C768" s="1">
        <f>+VLOOKUP(A768,Codigos_mercados_mayoristas[],3,0)</f>
        <v>4</v>
      </c>
      <c r="D768" s="4">
        <v>44151</v>
      </c>
      <c r="E768" s="4" t="s">
        <v>196</v>
      </c>
      <c r="F768" s="15" t="s">
        <v>21</v>
      </c>
      <c r="G768" s="15" t="s">
        <v>12</v>
      </c>
      <c r="H768" s="15" t="s">
        <v>19</v>
      </c>
      <c r="I768" s="15">
        <v>2200</v>
      </c>
      <c r="J768" s="15">
        <v>500</v>
      </c>
      <c r="K768" s="15">
        <v>450</v>
      </c>
      <c r="L768" s="15">
        <v>475</v>
      </c>
      <c r="M768" s="15" t="s">
        <v>726</v>
      </c>
      <c r="N768" s="15" t="s">
        <v>139</v>
      </c>
      <c r="O768">
        <f>+VLOOKUP(Precio_diario_hortalizas[[#This Row],[Unidad de comercialización]],Codigos_kg[],2,0)</f>
        <v>0.5</v>
      </c>
      <c r="P768">
        <f>+Precio_diario_hortalizas[[#This Row],[Precio promedio ponderado]]/Precio_diario_hortalizas[[#This Row],[Kg o Unidades]]</f>
        <v>950</v>
      </c>
    </row>
    <row r="769" spans="1:16" hidden="1" x14ac:dyDescent="0.35">
      <c r="A769" s="1" t="s">
        <v>170</v>
      </c>
      <c r="B769" s="1" t="str">
        <f>+VLOOKUP(A769,Codigos_mercados_mayoristas[],2,0)</f>
        <v>Coquimbo</v>
      </c>
      <c r="C769" s="1">
        <f>+VLOOKUP(A769,Codigos_mercados_mayoristas[],3,0)</f>
        <v>4</v>
      </c>
      <c r="D769" s="4">
        <v>44151</v>
      </c>
      <c r="E769" s="4" t="s">
        <v>196</v>
      </c>
      <c r="F769" s="15" t="s">
        <v>23</v>
      </c>
      <c r="G769" s="15" t="s">
        <v>87</v>
      </c>
      <c r="H769" s="15" t="s">
        <v>19</v>
      </c>
      <c r="I769" s="15">
        <v>740</v>
      </c>
      <c r="J769" s="15">
        <v>4000</v>
      </c>
      <c r="K769" s="15">
        <v>3500</v>
      </c>
      <c r="L769" s="15">
        <v>3750</v>
      </c>
      <c r="M769" s="15" t="s">
        <v>88</v>
      </c>
      <c r="N769" s="15" t="s">
        <v>139</v>
      </c>
      <c r="O769">
        <f>+VLOOKUP(Precio_diario_hortalizas[[#This Row],[Unidad de comercialización]],Codigos_kg[],2,0)</f>
        <v>10</v>
      </c>
      <c r="P769">
        <f>+Precio_diario_hortalizas[[#This Row],[Precio promedio ponderado]]/Precio_diario_hortalizas[[#This Row],[Kg o Unidades]]</f>
        <v>375</v>
      </c>
    </row>
    <row r="770" spans="1:16" hidden="1" x14ac:dyDescent="0.35">
      <c r="A770" s="1" t="s">
        <v>170</v>
      </c>
      <c r="B770" s="1" t="str">
        <f>+VLOOKUP(A770,Codigos_mercados_mayoristas[],2,0)</f>
        <v>Coquimbo</v>
      </c>
      <c r="C770" s="1">
        <f>+VLOOKUP(A770,Codigos_mercados_mayoristas[],3,0)</f>
        <v>4</v>
      </c>
      <c r="D770" s="4">
        <v>44151</v>
      </c>
      <c r="E770" s="4" t="s">
        <v>196</v>
      </c>
      <c r="F770" s="15" t="s">
        <v>23</v>
      </c>
      <c r="G770" s="15" t="s">
        <v>24</v>
      </c>
      <c r="H770" s="15" t="s">
        <v>19</v>
      </c>
      <c r="I770" s="15">
        <v>800</v>
      </c>
      <c r="J770" s="15">
        <v>4000</v>
      </c>
      <c r="K770" s="15">
        <v>3800</v>
      </c>
      <c r="L770" s="15">
        <v>3900</v>
      </c>
      <c r="M770" s="15" t="s">
        <v>89</v>
      </c>
      <c r="N770" s="15" t="s">
        <v>139</v>
      </c>
      <c r="O770">
        <f>+VLOOKUP(Precio_diario_hortalizas[[#This Row],[Unidad de comercialización]],Codigos_kg[],2,0)</f>
        <v>15</v>
      </c>
      <c r="P770">
        <f>+Precio_diario_hortalizas[[#This Row],[Precio promedio ponderado]]/Precio_diario_hortalizas[[#This Row],[Kg o Unidades]]</f>
        <v>260</v>
      </c>
    </row>
    <row r="771" spans="1:16" hidden="1" x14ac:dyDescent="0.35">
      <c r="A771" s="1" t="s">
        <v>170</v>
      </c>
      <c r="B771" s="1" t="str">
        <f>+VLOOKUP(A771,Codigos_mercados_mayoristas[],2,0)</f>
        <v>Coquimbo</v>
      </c>
      <c r="C771" s="1">
        <f>+VLOOKUP(A771,Codigos_mercados_mayoristas[],3,0)</f>
        <v>4</v>
      </c>
      <c r="D771" s="4">
        <v>44151</v>
      </c>
      <c r="E771" s="4" t="s">
        <v>196</v>
      </c>
      <c r="F771" s="15" t="s">
        <v>23</v>
      </c>
      <c r="G771" s="15" t="s">
        <v>24</v>
      </c>
      <c r="H771" s="15" t="s">
        <v>13</v>
      </c>
      <c r="I771" s="15">
        <v>500</v>
      </c>
      <c r="J771" s="15">
        <v>3000</v>
      </c>
      <c r="K771" s="15">
        <v>2800</v>
      </c>
      <c r="L771" s="15">
        <v>2900</v>
      </c>
      <c r="M771" s="15" t="s">
        <v>26</v>
      </c>
      <c r="N771" s="15" t="s">
        <v>139</v>
      </c>
      <c r="O771">
        <f>+VLOOKUP(Precio_diario_hortalizas[[#This Row],[Unidad de comercialización]],Codigos_kg[],2,0)</f>
        <v>18</v>
      </c>
      <c r="P771">
        <f>+Precio_diario_hortalizas[[#This Row],[Precio promedio ponderado]]/Precio_diario_hortalizas[[#This Row],[Kg o Unidades]]</f>
        <v>161.11111111111111</v>
      </c>
    </row>
    <row r="772" spans="1:16" hidden="1" x14ac:dyDescent="0.35">
      <c r="A772" s="1" t="s">
        <v>170</v>
      </c>
      <c r="B772" s="1" t="str">
        <f>+VLOOKUP(A772,Codigos_mercados_mayoristas[],2,0)</f>
        <v>Coquimbo</v>
      </c>
      <c r="C772" s="1">
        <f>+VLOOKUP(A772,Codigos_mercados_mayoristas[],3,0)</f>
        <v>4</v>
      </c>
      <c r="D772" s="4">
        <v>44151</v>
      </c>
      <c r="E772" s="4" t="s">
        <v>196</v>
      </c>
      <c r="F772" s="15" t="s">
        <v>23</v>
      </c>
      <c r="G772" s="15" t="s">
        <v>47</v>
      </c>
      <c r="H772" s="15" t="s">
        <v>19</v>
      </c>
      <c r="I772" s="15">
        <v>760</v>
      </c>
      <c r="J772" s="15">
        <v>4000</v>
      </c>
      <c r="K772" s="15">
        <v>3800</v>
      </c>
      <c r="L772" s="15">
        <v>3900</v>
      </c>
      <c r="M772" s="15" t="s">
        <v>89</v>
      </c>
      <c r="N772" s="15" t="s">
        <v>139</v>
      </c>
      <c r="O772">
        <f>+VLOOKUP(Precio_diario_hortalizas[[#This Row],[Unidad de comercialización]],Codigos_kg[],2,0)</f>
        <v>15</v>
      </c>
      <c r="P772">
        <f>+Precio_diario_hortalizas[[#This Row],[Precio promedio ponderado]]/Precio_diario_hortalizas[[#This Row],[Kg o Unidades]]</f>
        <v>260</v>
      </c>
    </row>
    <row r="773" spans="1:16" hidden="1" x14ac:dyDescent="0.35">
      <c r="A773" s="1" t="s">
        <v>170</v>
      </c>
      <c r="B773" s="1" t="str">
        <f>+VLOOKUP(A773,Codigos_mercados_mayoristas[],2,0)</f>
        <v>Coquimbo</v>
      </c>
      <c r="C773" s="1">
        <f>+VLOOKUP(A773,Codigos_mercados_mayoristas[],3,0)</f>
        <v>4</v>
      </c>
      <c r="D773" s="4">
        <v>44151</v>
      </c>
      <c r="E773" s="4" t="s">
        <v>196</v>
      </c>
      <c r="F773" s="15" t="s">
        <v>23</v>
      </c>
      <c r="G773" s="15" t="s">
        <v>90</v>
      </c>
      <c r="H773" s="15" t="s">
        <v>19</v>
      </c>
      <c r="I773" s="15">
        <v>760</v>
      </c>
      <c r="J773" s="15">
        <v>4000</v>
      </c>
      <c r="K773" s="15">
        <v>3800</v>
      </c>
      <c r="L773" s="15">
        <v>3900</v>
      </c>
      <c r="M773" s="15" t="s">
        <v>89</v>
      </c>
      <c r="N773" s="15" t="s">
        <v>139</v>
      </c>
      <c r="O773">
        <f>+VLOOKUP(Precio_diario_hortalizas[[#This Row],[Unidad de comercialización]],Codigos_kg[],2,0)</f>
        <v>15</v>
      </c>
      <c r="P773">
        <f>+Precio_diario_hortalizas[[#This Row],[Precio promedio ponderado]]/Precio_diario_hortalizas[[#This Row],[Kg o Unidades]]</f>
        <v>260</v>
      </c>
    </row>
    <row r="774" spans="1:16" hidden="1" x14ac:dyDescent="0.35">
      <c r="A774" s="1" t="s">
        <v>170</v>
      </c>
      <c r="B774" s="1" t="str">
        <f>+VLOOKUP(A774,Codigos_mercados_mayoristas[],2,0)</f>
        <v>Coquimbo</v>
      </c>
      <c r="C774" s="1">
        <f>+VLOOKUP(A774,Codigos_mercados_mayoristas[],3,0)</f>
        <v>4</v>
      </c>
      <c r="D774" s="4">
        <v>44151</v>
      </c>
      <c r="E774" s="4" t="s">
        <v>196</v>
      </c>
      <c r="F774" s="15" t="s">
        <v>23</v>
      </c>
      <c r="G774" s="15" t="s">
        <v>90</v>
      </c>
      <c r="H774" s="15" t="s">
        <v>13</v>
      </c>
      <c r="I774" s="15">
        <v>540</v>
      </c>
      <c r="J774" s="15">
        <v>3000</v>
      </c>
      <c r="K774" s="15">
        <v>2800</v>
      </c>
      <c r="L774" s="15">
        <v>2900</v>
      </c>
      <c r="M774" s="15" t="s">
        <v>26</v>
      </c>
      <c r="N774" s="15" t="s">
        <v>139</v>
      </c>
      <c r="O774">
        <f>+VLOOKUP(Precio_diario_hortalizas[[#This Row],[Unidad de comercialización]],Codigos_kg[],2,0)</f>
        <v>18</v>
      </c>
      <c r="P774">
        <f>+Precio_diario_hortalizas[[#This Row],[Precio promedio ponderado]]/Precio_diario_hortalizas[[#This Row],[Kg o Unidades]]</f>
        <v>161.11111111111111</v>
      </c>
    </row>
    <row r="775" spans="1:16" hidden="1" x14ac:dyDescent="0.35">
      <c r="A775" s="1" t="s">
        <v>170</v>
      </c>
      <c r="B775" s="1" t="str">
        <f>+VLOOKUP(A775,Codigos_mercados_mayoristas[],2,0)</f>
        <v>Coquimbo</v>
      </c>
      <c r="C775" s="1">
        <f>+VLOOKUP(A775,Codigos_mercados_mayoristas[],3,0)</f>
        <v>4</v>
      </c>
      <c r="D775" s="4">
        <v>44151</v>
      </c>
      <c r="E775" s="4" t="s">
        <v>196</v>
      </c>
      <c r="F775" s="15" t="s">
        <v>23</v>
      </c>
      <c r="G775" s="15" t="s">
        <v>91</v>
      </c>
      <c r="H775" s="15" t="s">
        <v>19</v>
      </c>
      <c r="I775" s="15">
        <v>760</v>
      </c>
      <c r="J775" s="15">
        <v>4000</v>
      </c>
      <c r="K775" s="15">
        <v>3800</v>
      </c>
      <c r="L775" s="15">
        <v>3900</v>
      </c>
      <c r="M775" s="15" t="s">
        <v>89</v>
      </c>
      <c r="N775" s="15" t="s">
        <v>139</v>
      </c>
      <c r="O775">
        <f>+VLOOKUP(Precio_diario_hortalizas[[#This Row],[Unidad de comercialización]],Codigos_kg[],2,0)</f>
        <v>15</v>
      </c>
      <c r="P775">
        <f>+Precio_diario_hortalizas[[#This Row],[Precio promedio ponderado]]/Precio_diario_hortalizas[[#This Row],[Kg o Unidades]]</f>
        <v>260</v>
      </c>
    </row>
    <row r="776" spans="1:16" hidden="1" x14ac:dyDescent="0.35">
      <c r="A776" s="1" t="s">
        <v>170</v>
      </c>
      <c r="B776" s="1" t="str">
        <f>+VLOOKUP(A776,Codigos_mercados_mayoristas[],2,0)</f>
        <v>Coquimbo</v>
      </c>
      <c r="C776" s="1">
        <f>+VLOOKUP(A776,Codigos_mercados_mayoristas[],3,0)</f>
        <v>4</v>
      </c>
      <c r="D776" s="4">
        <v>44151</v>
      </c>
      <c r="E776" s="4" t="s">
        <v>196</v>
      </c>
      <c r="F776" s="15" t="s">
        <v>23</v>
      </c>
      <c r="G776" s="15" t="s">
        <v>91</v>
      </c>
      <c r="H776" s="15" t="s">
        <v>13</v>
      </c>
      <c r="I776" s="15">
        <v>520</v>
      </c>
      <c r="J776" s="15">
        <v>3000</v>
      </c>
      <c r="K776" s="15">
        <v>2800</v>
      </c>
      <c r="L776" s="15">
        <v>2900</v>
      </c>
      <c r="M776" s="15" t="s">
        <v>26</v>
      </c>
      <c r="N776" s="15" t="s">
        <v>139</v>
      </c>
      <c r="O776">
        <f>+VLOOKUP(Precio_diario_hortalizas[[#This Row],[Unidad de comercialización]],Codigos_kg[],2,0)</f>
        <v>18</v>
      </c>
      <c r="P776">
        <f>+Precio_diario_hortalizas[[#This Row],[Precio promedio ponderado]]/Precio_diario_hortalizas[[#This Row],[Kg o Unidades]]</f>
        <v>161.11111111111111</v>
      </c>
    </row>
    <row r="777" spans="1:16" hidden="1" x14ac:dyDescent="0.35">
      <c r="A777" s="1" t="s">
        <v>170</v>
      </c>
      <c r="B777" s="1" t="str">
        <f>+VLOOKUP(A777,Codigos_mercados_mayoristas[],2,0)</f>
        <v>Coquimbo</v>
      </c>
      <c r="C777" s="1">
        <f>+VLOOKUP(A777,Codigos_mercados_mayoristas[],3,0)</f>
        <v>4</v>
      </c>
      <c r="D777" s="4">
        <v>44151</v>
      </c>
      <c r="E777" s="4" t="s">
        <v>196</v>
      </c>
      <c r="F777" s="15" t="s">
        <v>23</v>
      </c>
      <c r="G777" s="15" t="s">
        <v>92</v>
      </c>
      <c r="H777" s="15" t="s">
        <v>19</v>
      </c>
      <c r="I777" s="15">
        <v>700</v>
      </c>
      <c r="J777" s="15">
        <v>4000</v>
      </c>
      <c r="K777" s="15">
        <v>3800</v>
      </c>
      <c r="L777" s="15">
        <v>3900</v>
      </c>
      <c r="M777" s="15" t="s">
        <v>93</v>
      </c>
      <c r="N777" s="15" t="s">
        <v>139</v>
      </c>
      <c r="O777">
        <f>+VLOOKUP(Precio_diario_hortalizas[[#This Row],[Unidad de comercialización]],Codigos_kg[],2,0)</f>
        <v>20</v>
      </c>
      <c r="P777">
        <f>+Precio_diario_hortalizas[[#This Row],[Precio promedio ponderado]]/Precio_diario_hortalizas[[#This Row],[Kg o Unidades]]</f>
        <v>195</v>
      </c>
    </row>
    <row r="778" spans="1:16" hidden="1" x14ac:dyDescent="0.35">
      <c r="A778" s="1" t="s">
        <v>170</v>
      </c>
      <c r="B778" s="1" t="str">
        <f>+VLOOKUP(A778,Codigos_mercados_mayoristas[],2,0)</f>
        <v>Coquimbo</v>
      </c>
      <c r="C778" s="1">
        <f>+VLOOKUP(A778,Codigos_mercados_mayoristas[],3,0)</f>
        <v>4</v>
      </c>
      <c r="D778" s="4">
        <v>44151</v>
      </c>
      <c r="E778" s="4" t="s">
        <v>196</v>
      </c>
      <c r="F778" s="15" t="s">
        <v>94</v>
      </c>
      <c r="G778" s="15" t="s">
        <v>173</v>
      </c>
      <c r="H778" s="15" t="s">
        <v>120</v>
      </c>
      <c r="I778" s="15">
        <v>2000</v>
      </c>
      <c r="J778" s="15">
        <v>10000</v>
      </c>
      <c r="K778" s="15">
        <v>9000</v>
      </c>
      <c r="L778" s="15">
        <v>9500</v>
      </c>
      <c r="M778" s="15" t="s">
        <v>39</v>
      </c>
      <c r="N778" s="15" t="s">
        <v>139</v>
      </c>
      <c r="O778">
        <f>+VLOOKUP(Precio_diario_hortalizas[[#This Row],[Unidad de comercialización]],Codigos_kg[],2,0)</f>
        <v>25</v>
      </c>
      <c r="P778">
        <f>+Precio_diario_hortalizas[[#This Row],[Precio promedio ponderado]]/Precio_diario_hortalizas[[#This Row],[Kg o Unidades]]</f>
        <v>380</v>
      </c>
    </row>
    <row r="779" spans="1:16" hidden="1" x14ac:dyDescent="0.35">
      <c r="A779" s="1" t="s">
        <v>170</v>
      </c>
      <c r="B779" s="1" t="str">
        <f>+VLOOKUP(A779,Codigos_mercados_mayoristas[],2,0)</f>
        <v>Coquimbo</v>
      </c>
      <c r="C779" s="1">
        <f>+VLOOKUP(A779,Codigos_mercados_mayoristas[],3,0)</f>
        <v>4</v>
      </c>
      <c r="D779" s="4">
        <v>44151</v>
      </c>
      <c r="E779" s="4" t="s">
        <v>196</v>
      </c>
      <c r="F779" s="15" t="s">
        <v>53</v>
      </c>
      <c r="G779" s="15" t="s">
        <v>12</v>
      </c>
      <c r="H779" s="15" t="s">
        <v>19</v>
      </c>
      <c r="I779" s="15">
        <v>800</v>
      </c>
      <c r="J779" s="15">
        <v>8000</v>
      </c>
      <c r="K779" s="15">
        <v>7500</v>
      </c>
      <c r="L779" s="15">
        <v>7750</v>
      </c>
      <c r="M779" s="15" t="s">
        <v>54</v>
      </c>
      <c r="N779" s="15" t="s">
        <v>15</v>
      </c>
      <c r="O779">
        <f>+VLOOKUP(Precio_diario_hortalizas[[#This Row],[Unidad de comercialización]],Codigos_kg[],2,0)</f>
        <v>60</v>
      </c>
      <c r="P779">
        <f>+Precio_diario_hortalizas[[#This Row],[Precio promedio ponderado]]/Precio_diario_hortalizas[[#This Row],[Kg o Unidades]]</f>
        <v>129.16666666666666</v>
      </c>
    </row>
    <row r="780" spans="1:16" hidden="1" x14ac:dyDescent="0.35">
      <c r="A780" s="1" t="s">
        <v>170</v>
      </c>
      <c r="B780" s="1" t="str">
        <f>+VLOOKUP(A780,Codigos_mercados_mayoristas[],2,0)</f>
        <v>Coquimbo</v>
      </c>
      <c r="C780" s="1">
        <f>+VLOOKUP(A780,Codigos_mercados_mayoristas[],3,0)</f>
        <v>4</v>
      </c>
      <c r="D780" s="4">
        <v>44151</v>
      </c>
      <c r="E780" s="4" t="s">
        <v>196</v>
      </c>
      <c r="F780" s="15" t="s">
        <v>27</v>
      </c>
      <c r="G780" s="15" t="s">
        <v>55</v>
      </c>
      <c r="H780" s="15" t="s">
        <v>19</v>
      </c>
      <c r="I780" s="15">
        <v>760</v>
      </c>
      <c r="J780" s="15">
        <v>28000</v>
      </c>
      <c r="K780" s="15">
        <v>27000</v>
      </c>
      <c r="L780" s="15">
        <v>27500</v>
      </c>
      <c r="M780" s="15" t="s">
        <v>56</v>
      </c>
      <c r="N780" s="15" t="s">
        <v>45</v>
      </c>
      <c r="O780">
        <f>+VLOOKUP(Precio_diario_hortalizas[[#This Row],[Unidad de comercialización]],Codigos_kg[],2,0)</f>
        <v>18</v>
      </c>
      <c r="P780">
        <f>+Precio_diario_hortalizas[[#This Row],[Precio promedio ponderado]]/Precio_diario_hortalizas[[#This Row],[Kg o Unidades]]</f>
        <v>1527.7777777777778</v>
      </c>
    </row>
    <row r="781" spans="1:16" hidden="1" x14ac:dyDescent="0.35">
      <c r="A781" s="1" t="s">
        <v>170</v>
      </c>
      <c r="B781" s="1" t="str">
        <f>+VLOOKUP(A781,Codigos_mercados_mayoristas[],2,0)</f>
        <v>Coquimbo</v>
      </c>
      <c r="C781" s="1">
        <f>+VLOOKUP(A781,Codigos_mercados_mayoristas[],3,0)</f>
        <v>4</v>
      </c>
      <c r="D781" s="4">
        <v>44151</v>
      </c>
      <c r="E781" s="4" t="s">
        <v>196</v>
      </c>
      <c r="F781" s="15" t="s">
        <v>27</v>
      </c>
      <c r="G781" s="15" t="s">
        <v>55</v>
      </c>
      <c r="H781" s="15" t="s">
        <v>13</v>
      </c>
      <c r="I781" s="15">
        <v>600</v>
      </c>
      <c r="J781" s="15">
        <v>23000</v>
      </c>
      <c r="K781" s="15">
        <v>22000</v>
      </c>
      <c r="L781" s="15">
        <v>22500</v>
      </c>
      <c r="M781" s="15" t="s">
        <v>56</v>
      </c>
      <c r="N781" s="15" t="s">
        <v>45</v>
      </c>
      <c r="O781">
        <f>+VLOOKUP(Precio_diario_hortalizas[[#This Row],[Unidad de comercialización]],Codigos_kg[],2,0)</f>
        <v>18</v>
      </c>
      <c r="P781">
        <f>+Precio_diario_hortalizas[[#This Row],[Precio promedio ponderado]]/Precio_diario_hortalizas[[#This Row],[Kg o Unidades]]</f>
        <v>1250</v>
      </c>
    </row>
    <row r="782" spans="1:16" hidden="1" x14ac:dyDescent="0.35">
      <c r="A782" s="1" t="s">
        <v>170</v>
      </c>
      <c r="B782" s="1" t="str">
        <f>+VLOOKUP(A782,Codigos_mercados_mayoristas[],2,0)</f>
        <v>Coquimbo</v>
      </c>
      <c r="C782" s="1">
        <f>+VLOOKUP(A782,Codigos_mercados_mayoristas[],3,0)</f>
        <v>4</v>
      </c>
      <c r="D782" s="4">
        <v>44151</v>
      </c>
      <c r="E782" s="4" t="s">
        <v>196</v>
      </c>
      <c r="F782" s="15" t="s">
        <v>27</v>
      </c>
      <c r="G782" s="15" t="s">
        <v>28</v>
      </c>
      <c r="H782" s="15" t="s">
        <v>19</v>
      </c>
      <c r="I782" s="15">
        <v>800</v>
      </c>
      <c r="J782" s="15">
        <v>43000</v>
      </c>
      <c r="K782" s="15">
        <v>42000</v>
      </c>
      <c r="L782" s="15">
        <v>42500</v>
      </c>
      <c r="M782" s="15" t="s">
        <v>29</v>
      </c>
      <c r="N782" s="15" t="s">
        <v>15</v>
      </c>
      <c r="O782">
        <f>+VLOOKUP(Precio_diario_hortalizas[[#This Row],[Unidad de comercialización]],Codigos_kg[],2,0)</f>
        <v>15</v>
      </c>
      <c r="P782">
        <f>+Precio_diario_hortalizas[[#This Row],[Precio promedio ponderado]]/Precio_diario_hortalizas[[#This Row],[Kg o Unidades]]</f>
        <v>2833.3333333333335</v>
      </c>
    </row>
    <row r="783" spans="1:16" hidden="1" x14ac:dyDescent="0.35">
      <c r="A783" s="1" t="s">
        <v>170</v>
      </c>
      <c r="B783" s="1" t="str">
        <f>+VLOOKUP(A783,Codigos_mercados_mayoristas[],2,0)</f>
        <v>Coquimbo</v>
      </c>
      <c r="C783" s="1">
        <f>+VLOOKUP(A783,Codigos_mercados_mayoristas[],3,0)</f>
        <v>4</v>
      </c>
      <c r="D783" s="4">
        <v>44151</v>
      </c>
      <c r="E783" s="4" t="s">
        <v>196</v>
      </c>
      <c r="F783" s="15" t="s">
        <v>27</v>
      </c>
      <c r="G783" s="15" t="s">
        <v>28</v>
      </c>
      <c r="H783" s="15" t="s">
        <v>13</v>
      </c>
      <c r="I783" s="15">
        <v>500</v>
      </c>
      <c r="J783" s="15">
        <v>38000</v>
      </c>
      <c r="K783" s="15">
        <v>37000</v>
      </c>
      <c r="L783" s="15">
        <v>37500</v>
      </c>
      <c r="M783" s="15" t="s">
        <v>29</v>
      </c>
      <c r="N783" s="15" t="s">
        <v>15</v>
      </c>
      <c r="O783">
        <f>+VLOOKUP(Precio_diario_hortalizas[[#This Row],[Unidad de comercialización]],Codigos_kg[],2,0)</f>
        <v>15</v>
      </c>
      <c r="P783">
        <f>+Precio_diario_hortalizas[[#This Row],[Precio promedio ponderado]]/Precio_diario_hortalizas[[#This Row],[Kg o Unidades]]</f>
        <v>2500</v>
      </c>
    </row>
    <row r="784" spans="1:16" hidden="1" x14ac:dyDescent="0.35">
      <c r="A784" s="1" t="s">
        <v>170</v>
      </c>
      <c r="B784" s="1" t="str">
        <f>+VLOOKUP(A784,Codigos_mercados_mayoristas[],2,0)</f>
        <v>Coquimbo</v>
      </c>
      <c r="C784" s="1">
        <f>+VLOOKUP(A784,Codigos_mercados_mayoristas[],3,0)</f>
        <v>4</v>
      </c>
      <c r="D784" s="4">
        <v>44151</v>
      </c>
      <c r="E784" s="4" t="s">
        <v>196</v>
      </c>
      <c r="F784" s="15" t="s">
        <v>27</v>
      </c>
      <c r="G784" s="15" t="s">
        <v>98</v>
      </c>
      <c r="H784" s="15" t="s">
        <v>19</v>
      </c>
      <c r="I784" s="15">
        <v>700</v>
      </c>
      <c r="J784" s="15">
        <v>28000</v>
      </c>
      <c r="K784" s="15">
        <v>27000</v>
      </c>
      <c r="L784" s="15">
        <v>27500</v>
      </c>
      <c r="M784" s="15" t="s">
        <v>29</v>
      </c>
      <c r="N784" s="15" t="s">
        <v>15</v>
      </c>
      <c r="O784">
        <f>+VLOOKUP(Precio_diario_hortalizas[[#This Row],[Unidad de comercialización]],Codigos_kg[],2,0)</f>
        <v>15</v>
      </c>
      <c r="P784">
        <f>+Precio_diario_hortalizas[[#This Row],[Precio promedio ponderado]]/Precio_diario_hortalizas[[#This Row],[Kg o Unidades]]</f>
        <v>1833.3333333333333</v>
      </c>
    </row>
    <row r="785" spans="1:16" hidden="1" x14ac:dyDescent="0.35">
      <c r="A785" s="1" t="s">
        <v>170</v>
      </c>
      <c r="B785" s="1" t="str">
        <f>+VLOOKUP(A785,Codigos_mercados_mayoristas[],2,0)</f>
        <v>Coquimbo</v>
      </c>
      <c r="C785" s="1">
        <f>+VLOOKUP(A785,Codigos_mercados_mayoristas[],3,0)</f>
        <v>4</v>
      </c>
      <c r="D785" s="4">
        <v>44151</v>
      </c>
      <c r="E785" s="4" t="s">
        <v>196</v>
      </c>
      <c r="F785" s="15" t="s">
        <v>30</v>
      </c>
      <c r="G785" s="15" t="s">
        <v>57</v>
      </c>
      <c r="H785" s="15" t="s">
        <v>19</v>
      </c>
      <c r="I785" s="15">
        <v>600</v>
      </c>
      <c r="J785" s="15">
        <v>41000</v>
      </c>
      <c r="K785" s="15">
        <v>40000</v>
      </c>
      <c r="L785" s="15">
        <v>40500</v>
      </c>
      <c r="M785" s="15" t="s">
        <v>58</v>
      </c>
      <c r="N785" s="15" t="s">
        <v>45</v>
      </c>
      <c r="O785">
        <f>+VLOOKUP(Precio_diario_hortalizas[[#This Row],[Unidad de comercialización]],Codigos_kg[],2,0)</f>
        <v>25</v>
      </c>
      <c r="P785">
        <f>+Precio_diario_hortalizas[[#This Row],[Precio promedio ponderado]]/Precio_diario_hortalizas[[#This Row],[Kg o Unidades]]</f>
        <v>1620</v>
      </c>
    </row>
    <row r="786" spans="1:16" hidden="1" x14ac:dyDescent="0.35">
      <c r="A786" s="1" t="s">
        <v>170</v>
      </c>
      <c r="B786" s="1" t="str">
        <f>+VLOOKUP(A786,Codigos_mercados_mayoristas[],2,0)</f>
        <v>Coquimbo</v>
      </c>
      <c r="C786" s="1">
        <f>+VLOOKUP(A786,Codigos_mercados_mayoristas[],3,0)</f>
        <v>4</v>
      </c>
      <c r="D786" s="4">
        <v>44151</v>
      </c>
      <c r="E786" s="4" t="s">
        <v>196</v>
      </c>
      <c r="F786" s="15" t="s">
        <v>99</v>
      </c>
      <c r="G786" s="15" t="s">
        <v>161</v>
      </c>
      <c r="H786" s="15" t="s">
        <v>19</v>
      </c>
      <c r="I786" s="15">
        <v>2000</v>
      </c>
      <c r="J786" s="15">
        <v>700</v>
      </c>
      <c r="K786" s="15">
        <v>650</v>
      </c>
      <c r="L786" s="15">
        <v>675</v>
      </c>
      <c r="M786" s="15" t="s">
        <v>14</v>
      </c>
      <c r="N786" s="15" t="s">
        <v>139</v>
      </c>
      <c r="O786">
        <f>+VLOOKUP(Precio_diario_hortalizas[[#This Row],[Unidad de comercialización]],Codigos_kg[],2,0)</f>
        <v>1</v>
      </c>
      <c r="P786">
        <f>+Precio_diario_hortalizas[[#This Row],[Precio promedio ponderado]]/Precio_diario_hortalizas[[#This Row],[Kg o Unidades]]</f>
        <v>675</v>
      </c>
    </row>
    <row r="787" spans="1:16" hidden="1" x14ac:dyDescent="0.35">
      <c r="A787" s="1" t="s">
        <v>170</v>
      </c>
      <c r="B787" s="1" t="str">
        <f>+VLOOKUP(A787,Codigos_mercados_mayoristas[],2,0)</f>
        <v>Coquimbo</v>
      </c>
      <c r="C787" s="1">
        <f>+VLOOKUP(A787,Codigos_mercados_mayoristas[],3,0)</f>
        <v>4</v>
      </c>
      <c r="D787" s="4">
        <v>44151</v>
      </c>
      <c r="E787" s="4" t="s">
        <v>196</v>
      </c>
      <c r="F787" s="15" t="s">
        <v>99</v>
      </c>
      <c r="G787" s="15" t="s">
        <v>161</v>
      </c>
      <c r="H787" s="15" t="s">
        <v>13</v>
      </c>
      <c r="I787" s="15">
        <v>1400</v>
      </c>
      <c r="J787" s="15">
        <v>600</v>
      </c>
      <c r="K787" s="15">
        <v>550</v>
      </c>
      <c r="L787" s="15">
        <v>575</v>
      </c>
      <c r="M787" s="15" t="s">
        <v>14</v>
      </c>
      <c r="N787" s="15" t="s">
        <v>139</v>
      </c>
      <c r="O787">
        <f>+VLOOKUP(Precio_diario_hortalizas[[#This Row],[Unidad de comercialización]],Codigos_kg[],2,0)</f>
        <v>1</v>
      </c>
      <c r="P787">
        <f>+Precio_diario_hortalizas[[#This Row],[Precio promedio ponderado]]/Precio_diario_hortalizas[[#This Row],[Kg o Unidades]]</f>
        <v>575</v>
      </c>
    </row>
    <row r="788" spans="1:16" hidden="1" x14ac:dyDescent="0.35">
      <c r="A788" s="1" t="s">
        <v>170</v>
      </c>
      <c r="B788" s="1" t="str">
        <f>+VLOOKUP(A788,Codigos_mercados_mayoristas[],2,0)</f>
        <v>Coquimbo</v>
      </c>
      <c r="C788" s="1">
        <f>+VLOOKUP(A788,Codigos_mercados_mayoristas[],3,0)</f>
        <v>4</v>
      </c>
      <c r="D788" s="4">
        <v>44151</v>
      </c>
      <c r="E788" s="4" t="s">
        <v>196</v>
      </c>
      <c r="F788" s="15" t="s">
        <v>99</v>
      </c>
      <c r="G788" s="15" t="s">
        <v>100</v>
      </c>
      <c r="H788" s="15" t="s">
        <v>19</v>
      </c>
      <c r="I788" s="15">
        <v>2200</v>
      </c>
      <c r="J788" s="15">
        <v>700</v>
      </c>
      <c r="K788" s="15">
        <v>650</v>
      </c>
      <c r="L788" s="15">
        <v>675</v>
      </c>
      <c r="M788" s="15" t="s">
        <v>14</v>
      </c>
      <c r="N788" s="15" t="s">
        <v>139</v>
      </c>
      <c r="O788">
        <f>+VLOOKUP(Precio_diario_hortalizas[[#This Row],[Unidad de comercialización]],Codigos_kg[],2,0)</f>
        <v>1</v>
      </c>
      <c r="P788">
        <f>+Precio_diario_hortalizas[[#This Row],[Precio promedio ponderado]]/Precio_diario_hortalizas[[#This Row],[Kg o Unidades]]</f>
        <v>675</v>
      </c>
    </row>
    <row r="789" spans="1:16" hidden="1" x14ac:dyDescent="0.35">
      <c r="A789" s="1" t="s">
        <v>170</v>
      </c>
      <c r="B789" s="1" t="str">
        <f>+VLOOKUP(A789,Codigos_mercados_mayoristas[],2,0)</f>
        <v>Coquimbo</v>
      </c>
      <c r="C789" s="1">
        <f>+VLOOKUP(A789,Codigos_mercados_mayoristas[],3,0)</f>
        <v>4</v>
      </c>
      <c r="D789" s="4">
        <v>44151</v>
      </c>
      <c r="E789" s="4" t="s">
        <v>196</v>
      </c>
      <c r="F789" s="15" t="s">
        <v>99</v>
      </c>
      <c r="G789" s="15" t="s">
        <v>100</v>
      </c>
      <c r="H789" s="15" t="s">
        <v>13</v>
      </c>
      <c r="I789" s="15">
        <v>1400</v>
      </c>
      <c r="J789" s="15">
        <v>600</v>
      </c>
      <c r="K789" s="15">
        <v>550</v>
      </c>
      <c r="L789" s="15">
        <v>575</v>
      </c>
      <c r="M789" s="15" t="s">
        <v>14</v>
      </c>
      <c r="N789" s="15" t="s">
        <v>139</v>
      </c>
      <c r="O789">
        <f>+VLOOKUP(Precio_diario_hortalizas[[#This Row],[Unidad de comercialización]],Codigos_kg[],2,0)</f>
        <v>1</v>
      </c>
      <c r="P789">
        <f>+Precio_diario_hortalizas[[#This Row],[Precio promedio ponderado]]/Precio_diario_hortalizas[[#This Row],[Kg o Unidades]]</f>
        <v>575</v>
      </c>
    </row>
    <row r="790" spans="1:16" hidden="1" x14ac:dyDescent="0.35">
      <c r="A790" s="1" t="s">
        <v>170</v>
      </c>
      <c r="B790" s="1" t="str">
        <f>+VLOOKUP(A790,Codigos_mercados_mayoristas[],2,0)</f>
        <v>Coquimbo</v>
      </c>
      <c r="C790" s="1">
        <f>+VLOOKUP(A790,Codigos_mercados_mayoristas[],3,0)</f>
        <v>4</v>
      </c>
      <c r="D790" s="4">
        <v>44151</v>
      </c>
      <c r="E790" s="4" t="s">
        <v>196</v>
      </c>
      <c r="F790" s="15" t="s">
        <v>99</v>
      </c>
      <c r="G790" s="15" t="s">
        <v>119</v>
      </c>
      <c r="H790" s="15" t="s">
        <v>19</v>
      </c>
      <c r="I790" s="15">
        <v>2000</v>
      </c>
      <c r="J790" s="15">
        <v>700</v>
      </c>
      <c r="K790" s="15">
        <v>650</v>
      </c>
      <c r="L790" s="15">
        <v>675</v>
      </c>
      <c r="M790" s="15" t="s">
        <v>14</v>
      </c>
      <c r="N790" s="15" t="s">
        <v>139</v>
      </c>
      <c r="O790">
        <f>+VLOOKUP(Precio_diario_hortalizas[[#This Row],[Unidad de comercialización]],Codigos_kg[],2,0)</f>
        <v>1</v>
      </c>
      <c r="P790">
        <f>+Precio_diario_hortalizas[[#This Row],[Precio promedio ponderado]]/Precio_diario_hortalizas[[#This Row],[Kg o Unidades]]</f>
        <v>675</v>
      </c>
    </row>
    <row r="791" spans="1:16" hidden="1" x14ac:dyDescent="0.35">
      <c r="A791" s="1" t="s">
        <v>170</v>
      </c>
      <c r="B791" s="1" t="str">
        <f>+VLOOKUP(A791,Codigos_mercados_mayoristas[],2,0)</f>
        <v>Coquimbo</v>
      </c>
      <c r="C791" s="1">
        <f>+VLOOKUP(A791,Codigos_mercados_mayoristas[],3,0)</f>
        <v>4</v>
      </c>
      <c r="D791" s="4">
        <v>44151</v>
      </c>
      <c r="E791" s="4" t="s">
        <v>196</v>
      </c>
      <c r="F791" s="15" t="s">
        <v>99</v>
      </c>
      <c r="G791" s="15" t="s">
        <v>119</v>
      </c>
      <c r="H791" s="15" t="s">
        <v>13</v>
      </c>
      <c r="I791" s="15">
        <v>1400</v>
      </c>
      <c r="J791" s="15">
        <v>600</v>
      </c>
      <c r="K791" s="15">
        <v>550</v>
      </c>
      <c r="L791" s="15">
        <v>575</v>
      </c>
      <c r="M791" s="15" t="s">
        <v>14</v>
      </c>
      <c r="N791" s="15" t="s">
        <v>139</v>
      </c>
      <c r="O791">
        <f>+VLOOKUP(Precio_diario_hortalizas[[#This Row],[Unidad de comercialización]],Codigos_kg[],2,0)</f>
        <v>1</v>
      </c>
      <c r="P791">
        <f>+Precio_diario_hortalizas[[#This Row],[Precio promedio ponderado]]/Precio_diario_hortalizas[[#This Row],[Kg o Unidades]]</f>
        <v>575</v>
      </c>
    </row>
    <row r="792" spans="1:16" hidden="1" x14ac:dyDescent="0.35">
      <c r="A792" s="1" t="s">
        <v>170</v>
      </c>
      <c r="B792" s="1" t="str">
        <f>+VLOOKUP(A792,Codigos_mercados_mayoristas[],2,0)</f>
        <v>Coquimbo</v>
      </c>
      <c r="C792" s="1">
        <f>+VLOOKUP(A792,Codigos_mercados_mayoristas[],3,0)</f>
        <v>4</v>
      </c>
      <c r="D792" s="4">
        <v>44151</v>
      </c>
      <c r="E792" s="4" t="s">
        <v>196</v>
      </c>
      <c r="F792" s="15" t="s">
        <v>32</v>
      </c>
      <c r="G792" s="15" t="s">
        <v>12</v>
      </c>
      <c r="H792" s="15" t="s">
        <v>19</v>
      </c>
      <c r="I792" s="15">
        <v>600</v>
      </c>
      <c r="J792" s="15">
        <v>800</v>
      </c>
      <c r="K792" s="15">
        <v>700</v>
      </c>
      <c r="L792" s="15">
        <v>750</v>
      </c>
      <c r="M792" s="15" t="s">
        <v>33</v>
      </c>
      <c r="N792" s="15" t="s">
        <v>34</v>
      </c>
      <c r="O792">
        <f>+VLOOKUP(Precio_diario_hortalizas[[#This Row],[Unidad de comercialización]],Codigos_kg[],2,0)</f>
        <v>1</v>
      </c>
      <c r="P792">
        <f>+Precio_diario_hortalizas[[#This Row],[Precio promedio ponderado]]/Precio_diario_hortalizas[[#This Row],[Kg o Unidades]]</f>
        <v>750</v>
      </c>
    </row>
    <row r="793" spans="1:16" hidden="1" x14ac:dyDescent="0.35">
      <c r="A793" s="1" t="s">
        <v>170</v>
      </c>
      <c r="B793" s="1" t="str">
        <f>+VLOOKUP(A793,Codigos_mercados_mayoristas[],2,0)</f>
        <v>Coquimbo</v>
      </c>
      <c r="C793" s="1">
        <f>+VLOOKUP(A793,Codigos_mercados_mayoristas[],3,0)</f>
        <v>4</v>
      </c>
      <c r="D793" s="4">
        <v>44151</v>
      </c>
      <c r="E793" s="4" t="s">
        <v>196</v>
      </c>
      <c r="F793" s="15" t="s">
        <v>35</v>
      </c>
      <c r="G793" s="15" t="s">
        <v>36</v>
      </c>
      <c r="H793" s="15" t="s">
        <v>19</v>
      </c>
      <c r="I793" s="15">
        <v>800</v>
      </c>
      <c r="J793" s="15">
        <v>14000</v>
      </c>
      <c r="K793" s="15">
        <v>13000</v>
      </c>
      <c r="L793" s="15">
        <v>13500</v>
      </c>
      <c r="M793" s="15" t="s">
        <v>59</v>
      </c>
      <c r="N793" s="15" t="s">
        <v>45</v>
      </c>
      <c r="O793">
        <f>+VLOOKUP(Precio_diario_hortalizas[[#This Row],[Unidad de comercialización]],Codigos_kg[],2,0)</f>
        <v>18</v>
      </c>
      <c r="P793">
        <f>+Precio_diario_hortalizas[[#This Row],[Precio promedio ponderado]]/Precio_diario_hortalizas[[#This Row],[Kg o Unidades]]</f>
        <v>750</v>
      </c>
    </row>
    <row r="794" spans="1:16" hidden="1" x14ac:dyDescent="0.35">
      <c r="A794" s="1" t="s">
        <v>170</v>
      </c>
      <c r="B794" s="1" t="str">
        <f>+VLOOKUP(A794,Codigos_mercados_mayoristas[],2,0)</f>
        <v>Coquimbo</v>
      </c>
      <c r="C794" s="1">
        <f>+VLOOKUP(A794,Codigos_mercados_mayoristas[],3,0)</f>
        <v>4</v>
      </c>
      <c r="D794" s="4">
        <v>44151</v>
      </c>
      <c r="E794" s="4" t="s">
        <v>196</v>
      </c>
      <c r="F794" s="15" t="s">
        <v>35</v>
      </c>
      <c r="G794" s="15" t="s">
        <v>36</v>
      </c>
      <c r="H794" s="15" t="s">
        <v>19</v>
      </c>
      <c r="I794" s="15">
        <v>800</v>
      </c>
      <c r="J794" s="15">
        <v>12000</v>
      </c>
      <c r="K794" s="15">
        <v>11000</v>
      </c>
      <c r="L794" s="15">
        <v>11500</v>
      </c>
      <c r="M794" s="15" t="s">
        <v>59</v>
      </c>
      <c r="N794" s="15" t="s">
        <v>15</v>
      </c>
      <c r="O794">
        <f>+VLOOKUP(Precio_diario_hortalizas[[#This Row],[Unidad de comercialización]],Codigos_kg[],2,0)</f>
        <v>18</v>
      </c>
      <c r="P794">
        <f>+Precio_diario_hortalizas[[#This Row],[Precio promedio ponderado]]/Precio_diario_hortalizas[[#This Row],[Kg o Unidades]]</f>
        <v>638.88888888888891</v>
      </c>
    </row>
    <row r="795" spans="1:16" hidden="1" x14ac:dyDescent="0.35">
      <c r="A795" s="1" t="s">
        <v>170</v>
      </c>
      <c r="B795" s="1" t="str">
        <f>+VLOOKUP(A795,Codigos_mercados_mayoristas[],2,0)</f>
        <v>Coquimbo</v>
      </c>
      <c r="C795" s="1">
        <f>+VLOOKUP(A795,Codigos_mercados_mayoristas[],3,0)</f>
        <v>4</v>
      </c>
      <c r="D795" s="4">
        <v>44151</v>
      </c>
      <c r="E795" s="4" t="s">
        <v>196</v>
      </c>
      <c r="F795" s="15" t="s">
        <v>35</v>
      </c>
      <c r="G795" s="15" t="s">
        <v>36</v>
      </c>
      <c r="H795" s="15" t="s">
        <v>19</v>
      </c>
      <c r="I795" s="15">
        <v>1000</v>
      </c>
      <c r="J795" s="15">
        <v>7500</v>
      </c>
      <c r="K795" s="15">
        <v>7000</v>
      </c>
      <c r="L795" s="15">
        <v>7250</v>
      </c>
      <c r="M795" s="15" t="s">
        <v>37</v>
      </c>
      <c r="N795" s="15" t="s">
        <v>15</v>
      </c>
      <c r="O795">
        <f>+VLOOKUP(Precio_diario_hortalizas[[#This Row],[Unidad de comercialización]],Codigos_kg[],2,0)</f>
        <v>10</v>
      </c>
      <c r="P795">
        <f>+Precio_diario_hortalizas[[#This Row],[Precio promedio ponderado]]/Precio_diario_hortalizas[[#This Row],[Kg o Unidades]]</f>
        <v>725</v>
      </c>
    </row>
    <row r="796" spans="1:16" hidden="1" x14ac:dyDescent="0.35">
      <c r="A796" s="1" t="s">
        <v>170</v>
      </c>
      <c r="B796" s="1" t="str">
        <f>+VLOOKUP(A796,Codigos_mercados_mayoristas[],2,0)</f>
        <v>Coquimbo</v>
      </c>
      <c r="C796" s="1">
        <f>+VLOOKUP(A796,Codigos_mercados_mayoristas[],3,0)</f>
        <v>4</v>
      </c>
      <c r="D796" s="4">
        <v>44151</v>
      </c>
      <c r="E796" s="4" t="s">
        <v>196</v>
      </c>
      <c r="F796" s="15" t="s">
        <v>35</v>
      </c>
      <c r="G796" s="15" t="s">
        <v>36</v>
      </c>
      <c r="H796" s="15" t="s">
        <v>13</v>
      </c>
      <c r="I796" s="15">
        <v>600</v>
      </c>
      <c r="J796" s="15">
        <v>11000</v>
      </c>
      <c r="K796" s="15">
        <v>10000</v>
      </c>
      <c r="L796" s="15">
        <v>10500</v>
      </c>
      <c r="M796" s="15" t="s">
        <v>59</v>
      </c>
      <c r="N796" s="15" t="s">
        <v>45</v>
      </c>
      <c r="O796">
        <f>+VLOOKUP(Precio_diario_hortalizas[[#This Row],[Unidad de comercialización]],Codigos_kg[],2,0)</f>
        <v>18</v>
      </c>
      <c r="P796">
        <f>+Precio_diario_hortalizas[[#This Row],[Precio promedio ponderado]]/Precio_diario_hortalizas[[#This Row],[Kg o Unidades]]</f>
        <v>583.33333333333337</v>
      </c>
    </row>
    <row r="797" spans="1:16" hidden="1" x14ac:dyDescent="0.35">
      <c r="A797" s="1" t="s">
        <v>170</v>
      </c>
      <c r="B797" s="1" t="str">
        <f>+VLOOKUP(A797,Codigos_mercados_mayoristas[],2,0)</f>
        <v>Coquimbo</v>
      </c>
      <c r="C797" s="1">
        <f>+VLOOKUP(A797,Codigos_mercados_mayoristas[],3,0)</f>
        <v>4</v>
      </c>
      <c r="D797" s="4">
        <v>44151</v>
      </c>
      <c r="E797" s="4" t="s">
        <v>196</v>
      </c>
      <c r="F797" s="15" t="s">
        <v>35</v>
      </c>
      <c r="G797" s="15" t="s">
        <v>36</v>
      </c>
      <c r="H797" s="15" t="s">
        <v>16</v>
      </c>
      <c r="I797" s="15">
        <v>500</v>
      </c>
      <c r="J797" s="15">
        <v>8000</v>
      </c>
      <c r="K797" s="15">
        <v>7000</v>
      </c>
      <c r="L797" s="15">
        <v>7500</v>
      </c>
      <c r="M797" s="15" t="s">
        <v>59</v>
      </c>
      <c r="N797" s="15" t="s">
        <v>45</v>
      </c>
      <c r="O797">
        <f>+VLOOKUP(Precio_diario_hortalizas[[#This Row],[Unidad de comercialización]],Codigos_kg[],2,0)</f>
        <v>18</v>
      </c>
      <c r="P797">
        <f>+Precio_diario_hortalizas[[#This Row],[Precio promedio ponderado]]/Precio_diario_hortalizas[[#This Row],[Kg o Unidades]]</f>
        <v>416.66666666666669</v>
      </c>
    </row>
    <row r="798" spans="1:16" hidden="1" x14ac:dyDescent="0.35">
      <c r="A798" s="1" t="s">
        <v>170</v>
      </c>
      <c r="B798" s="1" t="str">
        <f>+VLOOKUP(A798,Codigos_mercados_mayoristas[],2,0)</f>
        <v>Coquimbo</v>
      </c>
      <c r="C798" s="1">
        <f>+VLOOKUP(A798,Codigos_mercados_mayoristas[],3,0)</f>
        <v>4</v>
      </c>
      <c r="D798" s="4">
        <v>44151</v>
      </c>
      <c r="E798" s="4" t="s">
        <v>196</v>
      </c>
      <c r="F798" s="15" t="s">
        <v>38</v>
      </c>
      <c r="G798" s="15" t="s">
        <v>12</v>
      </c>
      <c r="H798" s="15" t="s">
        <v>19</v>
      </c>
      <c r="I798" s="15">
        <v>740</v>
      </c>
      <c r="J798" s="15">
        <v>5000</v>
      </c>
      <c r="K798" s="15">
        <v>4800</v>
      </c>
      <c r="L798" s="15">
        <v>4900</v>
      </c>
      <c r="M798" s="15" t="s">
        <v>101</v>
      </c>
      <c r="N798" s="15" t="s">
        <v>139</v>
      </c>
      <c r="O798">
        <f>+VLOOKUP(Precio_diario_hortalizas[[#This Row],[Unidad de comercialización]],Codigos_kg[],2,0)</f>
        <v>20</v>
      </c>
      <c r="P798">
        <f>+Precio_diario_hortalizas[[#This Row],[Precio promedio ponderado]]/Precio_diario_hortalizas[[#This Row],[Kg o Unidades]]</f>
        <v>245</v>
      </c>
    </row>
    <row r="799" spans="1:16" hidden="1" x14ac:dyDescent="0.35">
      <c r="A799" s="1" t="s">
        <v>170</v>
      </c>
      <c r="B799" s="1" t="str">
        <f>+VLOOKUP(A799,Codigos_mercados_mayoristas[],2,0)</f>
        <v>Coquimbo</v>
      </c>
      <c r="C799" s="1">
        <f>+VLOOKUP(A799,Codigos_mercados_mayoristas[],3,0)</f>
        <v>4</v>
      </c>
      <c r="D799" s="4">
        <v>44151</v>
      </c>
      <c r="E799" s="4" t="s">
        <v>196</v>
      </c>
      <c r="F799" s="15" t="s">
        <v>102</v>
      </c>
      <c r="G799" s="15" t="s">
        <v>103</v>
      </c>
      <c r="H799" s="15" t="s">
        <v>96</v>
      </c>
      <c r="I799" s="15">
        <v>720</v>
      </c>
      <c r="J799" s="15">
        <v>1900</v>
      </c>
      <c r="K799" s="15">
        <v>1800</v>
      </c>
      <c r="L799" s="15">
        <v>1850</v>
      </c>
      <c r="M799" s="15" t="s">
        <v>33</v>
      </c>
      <c r="N799" s="15" t="s">
        <v>34</v>
      </c>
      <c r="O799">
        <f>+VLOOKUP(Precio_diario_hortalizas[[#This Row],[Unidad de comercialización]],Codigos_kg[],2,0)</f>
        <v>1</v>
      </c>
      <c r="P799">
        <f>+Precio_diario_hortalizas[[#This Row],[Precio promedio ponderado]]/Precio_diario_hortalizas[[#This Row],[Kg o Unidades]]</f>
        <v>1850</v>
      </c>
    </row>
    <row r="800" spans="1:16" hidden="1" x14ac:dyDescent="0.35">
      <c r="A800" s="1" t="s">
        <v>170</v>
      </c>
      <c r="B800" s="26" t="str">
        <f>+VLOOKUP(A800,Codigos_mercados_mayoristas[],2,0)</f>
        <v>Coquimbo</v>
      </c>
      <c r="C800" s="26">
        <f>+VLOOKUP(A800,Codigos_mercados_mayoristas[],3,0)</f>
        <v>4</v>
      </c>
      <c r="D800" s="4">
        <v>44151</v>
      </c>
      <c r="E800" s="4" t="s">
        <v>196</v>
      </c>
      <c r="F800" s="15" t="s">
        <v>106</v>
      </c>
      <c r="G800" s="15" t="s">
        <v>12</v>
      </c>
      <c r="H800" s="15" t="s">
        <v>19</v>
      </c>
      <c r="I800" s="15">
        <v>800</v>
      </c>
      <c r="J800" s="15">
        <v>6000</v>
      </c>
      <c r="K800" s="15">
        <v>5500</v>
      </c>
      <c r="L800" s="15">
        <v>5750</v>
      </c>
      <c r="M800" s="15" t="s">
        <v>97</v>
      </c>
      <c r="N800" s="15" t="s">
        <v>45</v>
      </c>
      <c r="O800">
        <f>+VLOOKUP(Precio_diario_hortalizas[[#This Row],[Unidad de comercialización]],Codigos_kg[],2,0)</f>
        <v>70</v>
      </c>
      <c r="P800">
        <f>+Precio_diario_hortalizas[[#This Row],[Precio promedio ponderado]]/Precio_diario_hortalizas[[#This Row],[Kg o Unidades]]</f>
        <v>82.142857142857139</v>
      </c>
    </row>
    <row r="801" spans="1:16" hidden="1" x14ac:dyDescent="0.35">
      <c r="A801" s="1" t="s">
        <v>107</v>
      </c>
      <c r="B801" s="1" t="str">
        <f>+VLOOKUP(A801,Codigos_mercados_mayoristas[],2,0)</f>
        <v>Los Lagos</v>
      </c>
      <c r="C801" s="1">
        <f>+VLOOKUP(A801,Codigos_mercados_mayoristas[],3,0)</f>
        <v>10</v>
      </c>
      <c r="D801" s="4">
        <v>44151</v>
      </c>
      <c r="E801" s="4" t="s">
        <v>196</v>
      </c>
      <c r="F801" s="15" t="s">
        <v>64</v>
      </c>
      <c r="G801" s="15" t="s">
        <v>65</v>
      </c>
      <c r="H801" s="15" t="s">
        <v>19</v>
      </c>
      <c r="I801" s="15">
        <v>120</v>
      </c>
      <c r="J801" s="15">
        <v>12000</v>
      </c>
      <c r="K801" s="15">
        <v>12000</v>
      </c>
      <c r="L801" s="15">
        <v>12000</v>
      </c>
      <c r="M801" s="15" t="s">
        <v>37</v>
      </c>
      <c r="N801" s="15" t="s">
        <v>66</v>
      </c>
      <c r="O801">
        <f>+VLOOKUP(Precio_diario_hortalizas[[#This Row],[Unidad de comercialización]],Codigos_kg[],2,0)</f>
        <v>10</v>
      </c>
      <c r="P801">
        <f>+Precio_diario_hortalizas[[#This Row],[Precio promedio ponderado]]/Precio_diario_hortalizas[[#This Row],[Kg o Unidades]]</f>
        <v>1200</v>
      </c>
    </row>
    <row r="802" spans="1:16" hidden="1" x14ac:dyDescent="0.35">
      <c r="A802" s="1" t="s">
        <v>107</v>
      </c>
      <c r="B802" s="1" t="str">
        <f>+VLOOKUP(A802,Codigos_mercados_mayoristas[],2,0)</f>
        <v>Los Lagos</v>
      </c>
      <c r="C802" s="1">
        <f>+VLOOKUP(A802,Codigos_mercados_mayoristas[],3,0)</f>
        <v>10</v>
      </c>
      <c r="D802" s="4">
        <v>44151</v>
      </c>
      <c r="E802" s="4" t="s">
        <v>196</v>
      </c>
      <c r="F802" s="15" t="s">
        <v>71</v>
      </c>
      <c r="G802" s="15" t="s">
        <v>43</v>
      </c>
      <c r="H802" s="15" t="s">
        <v>19</v>
      </c>
      <c r="I802" s="15">
        <v>20</v>
      </c>
      <c r="J802" s="15">
        <v>14000</v>
      </c>
      <c r="K802" s="15">
        <v>14000</v>
      </c>
      <c r="L802" s="15">
        <v>14000</v>
      </c>
      <c r="M802" s="15" t="s">
        <v>68</v>
      </c>
      <c r="N802" s="15" t="s">
        <v>114</v>
      </c>
      <c r="O802">
        <f>+VLOOKUP(Precio_diario_hortalizas[[#This Row],[Unidad de comercialización]],Codigos_kg[],2,0)</f>
        <v>6</v>
      </c>
      <c r="P802">
        <f>+Precio_diario_hortalizas[[#This Row],[Precio promedio ponderado]]/Precio_diario_hortalizas[[#This Row],[Kg o Unidades]]</f>
        <v>2333.3333333333335</v>
      </c>
    </row>
    <row r="803" spans="1:16" hidden="1" x14ac:dyDescent="0.35">
      <c r="A803" s="1" t="s">
        <v>107</v>
      </c>
      <c r="B803" s="1" t="str">
        <f>+VLOOKUP(A803,Codigos_mercados_mayoristas[],2,0)</f>
        <v>Los Lagos</v>
      </c>
      <c r="C803" s="1">
        <f>+VLOOKUP(A803,Codigos_mercados_mayoristas[],3,0)</f>
        <v>10</v>
      </c>
      <c r="D803" s="4">
        <v>44151</v>
      </c>
      <c r="E803" s="4" t="s">
        <v>196</v>
      </c>
      <c r="F803" s="15" t="s">
        <v>73</v>
      </c>
      <c r="G803" s="15" t="s">
        <v>12</v>
      </c>
      <c r="H803" s="15" t="s">
        <v>19</v>
      </c>
      <c r="I803" s="15">
        <v>500</v>
      </c>
      <c r="J803" s="15">
        <v>1000</v>
      </c>
      <c r="K803" s="15">
        <v>1000</v>
      </c>
      <c r="L803" s="15">
        <v>1000</v>
      </c>
      <c r="M803" s="15" t="s">
        <v>135</v>
      </c>
      <c r="N803" s="15" t="s">
        <v>109</v>
      </c>
      <c r="O803">
        <f>+VLOOKUP(Precio_diario_hortalizas[[#This Row],[Unidad de comercialización]],Codigos_kg[],2,0)</f>
        <v>5</v>
      </c>
      <c r="P803">
        <f>+Precio_diario_hortalizas[[#This Row],[Precio promedio ponderado]]/Precio_diario_hortalizas[[#This Row],[Kg o Unidades]]</f>
        <v>200</v>
      </c>
    </row>
    <row r="804" spans="1:16" hidden="1" x14ac:dyDescent="0.35">
      <c r="A804" s="1" t="s">
        <v>107</v>
      </c>
      <c r="B804" s="1" t="str">
        <f>+VLOOKUP(A804,Codigos_mercados_mayoristas[],2,0)</f>
        <v>Los Lagos</v>
      </c>
      <c r="C804" s="1">
        <f>+VLOOKUP(A804,Codigos_mercados_mayoristas[],3,0)</f>
        <v>10</v>
      </c>
      <c r="D804" s="4">
        <v>44151</v>
      </c>
      <c r="E804" s="4" t="s">
        <v>196</v>
      </c>
      <c r="F804" s="15" t="s">
        <v>11</v>
      </c>
      <c r="G804" s="15" t="s">
        <v>12</v>
      </c>
      <c r="H804" s="15" t="s">
        <v>19</v>
      </c>
      <c r="I804" s="15">
        <v>750</v>
      </c>
      <c r="J804" s="15">
        <v>1000</v>
      </c>
      <c r="K804" s="15">
        <v>1000</v>
      </c>
      <c r="L804" s="15">
        <v>1000</v>
      </c>
      <c r="M804" s="15" t="s">
        <v>14</v>
      </c>
      <c r="N804" s="15" t="s">
        <v>109</v>
      </c>
      <c r="O804">
        <f>+VLOOKUP(Precio_diario_hortalizas[[#This Row],[Unidad de comercialización]],Codigos_kg[],2,0)</f>
        <v>1</v>
      </c>
      <c r="P804">
        <f>+Precio_diario_hortalizas[[#This Row],[Precio promedio ponderado]]/Precio_diario_hortalizas[[#This Row],[Kg o Unidades]]</f>
        <v>1000</v>
      </c>
    </row>
    <row r="805" spans="1:16" hidden="1" x14ac:dyDescent="0.35">
      <c r="A805" s="1" t="s">
        <v>107</v>
      </c>
      <c r="B805" s="1" t="str">
        <f>+VLOOKUP(A805,Codigos_mercados_mayoristas[],2,0)</f>
        <v>Los Lagos</v>
      </c>
      <c r="C805" s="1">
        <f>+VLOOKUP(A805,Codigos_mercados_mayoristas[],3,0)</f>
        <v>10</v>
      </c>
      <c r="D805" s="4">
        <v>44151</v>
      </c>
      <c r="E805" s="4" t="s">
        <v>196</v>
      </c>
      <c r="F805" s="15" t="s">
        <v>75</v>
      </c>
      <c r="G805" s="15" t="s">
        <v>119</v>
      </c>
      <c r="H805" s="15" t="s">
        <v>120</v>
      </c>
      <c r="I805" s="15">
        <v>40</v>
      </c>
      <c r="J805" s="15">
        <v>15000</v>
      </c>
      <c r="K805" s="15">
        <v>15000</v>
      </c>
      <c r="L805" s="15">
        <v>15000</v>
      </c>
      <c r="M805" s="15" t="s">
        <v>121</v>
      </c>
      <c r="N805" s="15" t="s">
        <v>15</v>
      </c>
      <c r="O805">
        <f>+VLOOKUP(Precio_diario_hortalizas[[#This Row],[Unidad de comercialización]],Codigos_kg[],2,0)</f>
        <v>18</v>
      </c>
      <c r="P805">
        <f>+Precio_diario_hortalizas[[#This Row],[Precio promedio ponderado]]/Precio_diario_hortalizas[[#This Row],[Kg o Unidades]]</f>
        <v>833.33333333333337</v>
      </c>
    </row>
    <row r="806" spans="1:16" hidden="1" x14ac:dyDescent="0.35">
      <c r="A806" s="1" t="s">
        <v>107</v>
      </c>
      <c r="B806" s="1" t="str">
        <f>+VLOOKUP(A806,Codigos_mercados_mayoristas[],2,0)</f>
        <v>Los Lagos</v>
      </c>
      <c r="C806" s="1">
        <f>+VLOOKUP(A806,Codigos_mercados_mayoristas[],3,0)</f>
        <v>10</v>
      </c>
      <c r="D806" s="4">
        <v>44151</v>
      </c>
      <c r="E806" s="4" t="s">
        <v>196</v>
      </c>
      <c r="F806" s="15" t="s">
        <v>75</v>
      </c>
      <c r="G806" s="15" t="s">
        <v>12</v>
      </c>
      <c r="H806" s="15" t="s">
        <v>19</v>
      </c>
      <c r="I806" s="15">
        <v>250</v>
      </c>
      <c r="J806" s="15">
        <v>10000</v>
      </c>
      <c r="K806" s="15">
        <v>10000</v>
      </c>
      <c r="L806" s="15">
        <v>10000</v>
      </c>
      <c r="M806" s="15" t="s">
        <v>121</v>
      </c>
      <c r="N806" s="15" t="s">
        <v>34</v>
      </c>
      <c r="O806">
        <f>+VLOOKUP(Precio_diario_hortalizas[[#This Row],[Unidad de comercialización]],Codigos_kg[],2,0)</f>
        <v>18</v>
      </c>
      <c r="P806">
        <f>+Precio_diario_hortalizas[[#This Row],[Precio promedio ponderado]]/Precio_diario_hortalizas[[#This Row],[Kg o Unidades]]</f>
        <v>555.55555555555554</v>
      </c>
    </row>
    <row r="807" spans="1:16" hidden="1" x14ac:dyDescent="0.35">
      <c r="A807" s="1" t="s">
        <v>107</v>
      </c>
      <c r="B807" s="1" t="str">
        <f>+VLOOKUP(A807,Codigos_mercados_mayoristas[],2,0)</f>
        <v>Los Lagos</v>
      </c>
      <c r="C807" s="1">
        <f>+VLOOKUP(A807,Codigos_mercados_mayoristas[],3,0)</f>
        <v>10</v>
      </c>
      <c r="D807" s="4">
        <v>44151</v>
      </c>
      <c r="E807" s="4" t="s">
        <v>196</v>
      </c>
      <c r="F807" s="15" t="s">
        <v>78</v>
      </c>
      <c r="G807" s="15" t="s">
        <v>12</v>
      </c>
      <c r="H807" s="15" t="s">
        <v>19</v>
      </c>
      <c r="I807" s="15">
        <v>60</v>
      </c>
      <c r="J807" s="15">
        <v>5500</v>
      </c>
      <c r="K807" s="15">
        <v>5500</v>
      </c>
      <c r="L807" s="15">
        <v>5500</v>
      </c>
      <c r="M807" s="15" t="s">
        <v>79</v>
      </c>
      <c r="N807" s="15" t="s">
        <v>118</v>
      </c>
      <c r="O807">
        <f>+VLOOKUP(Precio_diario_hortalizas[[#This Row],[Unidad de comercialización]],Codigos_kg[],2,0)</f>
        <v>36</v>
      </c>
      <c r="P807">
        <f>+Precio_diario_hortalizas[[#This Row],[Precio promedio ponderado]]/Precio_diario_hortalizas[[#This Row],[Kg o Unidades]]</f>
        <v>152.77777777777777</v>
      </c>
    </row>
    <row r="808" spans="1:16" hidden="1" x14ac:dyDescent="0.35">
      <c r="A808" s="1" t="s">
        <v>107</v>
      </c>
      <c r="B808" s="1" t="str">
        <f>+VLOOKUP(A808,Codigos_mercados_mayoristas[],2,0)</f>
        <v>Los Lagos</v>
      </c>
      <c r="C808" s="1">
        <f>+VLOOKUP(A808,Codigos_mercados_mayoristas[],3,0)</f>
        <v>10</v>
      </c>
      <c r="D808" s="4">
        <v>44151</v>
      </c>
      <c r="E808" s="4" t="s">
        <v>196</v>
      </c>
      <c r="F808" s="15" t="s">
        <v>80</v>
      </c>
      <c r="G808" s="15" t="s">
        <v>12</v>
      </c>
      <c r="H808" s="15" t="s">
        <v>19</v>
      </c>
      <c r="I808" s="15">
        <v>50</v>
      </c>
      <c r="J808" s="15">
        <v>2500</v>
      </c>
      <c r="K808" s="15">
        <v>2500</v>
      </c>
      <c r="L808" s="15">
        <v>2500</v>
      </c>
      <c r="M808" s="15" t="s">
        <v>81</v>
      </c>
      <c r="N808" s="15" t="s">
        <v>118</v>
      </c>
      <c r="O808">
        <f>+VLOOKUP(Precio_diario_hortalizas[[#This Row],[Unidad de comercialización]],Codigos_kg[],2,0)</f>
        <v>3</v>
      </c>
      <c r="P808">
        <f>+Precio_diario_hortalizas[[#This Row],[Precio promedio ponderado]]/Precio_diario_hortalizas[[#This Row],[Kg o Unidades]]</f>
        <v>833.33333333333337</v>
      </c>
    </row>
    <row r="809" spans="1:16" hidden="1" x14ac:dyDescent="0.35">
      <c r="A809" s="1" t="s">
        <v>107</v>
      </c>
      <c r="B809" s="1" t="str">
        <f>+VLOOKUP(A809,Codigos_mercados_mayoristas[],2,0)</f>
        <v>Los Lagos</v>
      </c>
      <c r="C809" s="1">
        <f>+VLOOKUP(A809,Codigos_mercados_mayoristas[],3,0)</f>
        <v>10</v>
      </c>
      <c r="D809" s="4">
        <v>44151</v>
      </c>
      <c r="E809" s="4" t="s">
        <v>196</v>
      </c>
      <c r="F809" s="15" t="s">
        <v>84</v>
      </c>
      <c r="G809" s="15" t="s">
        <v>12</v>
      </c>
      <c r="H809" s="15" t="s">
        <v>19</v>
      </c>
      <c r="I809" s="15">
        <v>750</v>
      </c>
      <c r="J809" s="15">
        <v>1000</v>
      </c>
      <c r="K809" s="15">
        <v>1000</v>
      </c>
      <c r="L809" s="15">
        <v>1000</v>
      </c>
      <c r="M809" s="15" t="s">
        <v>14</v>
      </c>
      <c r="N809" s="15" t="s">
        <v>109</v>
      </c>
      <c r="O809">
        <f>+VLOOKUP(Precio_diario_hortalizas[[#This Row],[Unidad de comercialización]],Codigos_kg[],2,0)</f>
        <v>1</v>
      </c>
      <c r="P809">
        <f>+Precio_diario_hortalizas[[#This Row],[Precio promedio ponderado]]/Precio_diario_hortalizas[[#This Row],[Kg o Unidades]]</f>
        <v>1000</v>
      </c>
    </row>
    <row r="810" spans="1:16" hidden="1" x14ac:dyDescent="0.35">
      <c r="A810" s="1" t="s">
        <v>107</v>
      </c>
      <c r="B810" s="1" t="str">
        <f>+VLOOKUP(A810,Codigos_mercados_mayoristas[],2,0)</f>
        <v>Los Lagos</v>
      </c>
      <c r="C810" s="1">
        <f>+VLOOKUP(A810,Codigos_mercados_mayoristas[],3,0)</f>
        <v>10</v>
      </c>
      <c r="D810" s="4">
        <v>44151</v>
      </c>
      <c r="E810" s="4" t="s">
        <v>196</v>
      </c>
      <c r="F810" s="15" t="s">
        <v>52</v>
      </c>
      <c r="G810" s="15" t="s">
        <v>12</v>
      </c>
      <c r="H810" s="15" t="s">
        <v>19</v>
      </c>
      <c r="I810" s="15">
        <v>50</v>
      </c>
      <c r="J810" s="15">
        <v>9000</v>
      </c>
      <c r="K810" s="15">
        <v>9000</v>
      </c>
      <c r="L810" s="15">
        <v>9000</v>
      </c>
      <c r="M810" s="15" t="s">
        <v>39</v>
      </c>
      <c r="N810" s="15" t="s">
        <v>109</v>
      </c>
      <c r="O810">
        <f>+VLOOKUP(Precio_diario_hortalizas[[#This Row],[Unidad de comercialización]],Codigos_kg[],2,0)</f>
        <v>25</v>
      </c>
      <c r="P810">
        <f>+Precio_diario_hortalizas[[#This Row],[Precio promedio ponderado]]/Precio_diario_hortalizas[[#This Row],[Kg o Unidades]]</f>
        <v>360</v>
      </c>
    </row>
    <row r="811" spans="1:16" hidden="1" x14ac:dyDescent="0.35">
      <c r="A811" s="1" t="s">
        <v>107</v>
      </c>
      <c r="B811" s="1" t="str">
        <f>+VLOOKUP(A811,Codigos_mercados_mayoristas[],2,0)</f>
        <v>Los Lagos</v>
      </c>
      <c r="C811" s="1">
        <f>+VLOOKUP(A811,Codigos_mercados_mayoristas[],3,0)</f>
        <v>10</v>
      </c>
      <c r="D811" s="4">
        <v>44151</v>
      </c>
      <c r="E811" s="4" t="s">
        <v>196</v>
      </c>
      <c r="F811" s="15" t="s">
        <v>23</v>
      </c>
      <c r="G811" s="15" t="s">
        <v>24</v>
      </c>
      <c r="H811" s="15" t="s">
        <v>19</v>
      </c>
      <c r="I811" s="15">
        <v>250</v>
      </c>
      <c r="J811" s="15">
        <v>6000</v>
      </c>
      <c r="K811" s="15">
        <v>6000</v>
      </c>
      <c r="L811" s="15">
        <v>6000</v>
      </c>
      <c r="M811" s="15" t="s">
        <v>89</v>
      </c>
      <c r="N811" s="15" t="s">
        <v>114</v>
      </c>
      <c r="O811">
        <f>+VLOOKUP(Precio_diario_hortalizas[[#This Row],[Unidad de comercialización]],Codigos_kg[],2,0)</f>
        <v>15</v>
      </c>
      <c r="P811">
        <f>+Precio_diario_hortalizas[[#This Row],[Precio promedio ponderado]]/Precio_diario_hortalizas[[#This Row],[Kg o Unidades]]</f>
        <v>400</v>
      </c>
    </row>
    <row r="812" spans="1:16" hidden="1" x14ac:dyDescent="0.35">
      <c r="A812" s="1" t="s">
        <v>107</v>
      </c>
      <c r="B812" s="1" t="str">
        <f>+VLOOKUP(A812,Codigos_mercados_mayoristas[],2,0)</f>
        <v>Los Lagos</v>
      </c>
      <c r="C812" s="1">
        <f>+VLOOKUP(A812,Codigos_mercados_mayoristas[],3,0)</f>
        <v>10</v>
      </c>
      <c r="D812" s="4">
        <v>44151</v>
      </c>
      <c r="E812" s="4" t="s">
        <v>196</v>
      </c>
      <c r="F812" s="15" t="s">
        <v>94</v>
      </c>
      <c r="G812" s="15" t="s">
        <v>169</v>
      </c>
      <c r="H812" s="15" t="s">
        <v>76</v>
      </c>
      <c r="I812" s="15">
        <v>200</v>
      </c>
      <c r="J812" s="15">
        <v>8000</v>
      </c>
      <c r="K812" s="15">
        <v>7500</v>
      </c>
      <c r="L812" s="15">
        <v>7750</v>
      </c>
      <c r="M812" s="15" t="s">
        <v>39</v>
      </c>
      <c r="N812" s="15" t="s">
        <v>128</v>
      </c>
      <c r="O812">
        <f>+VLOOKUP(Precio_diario_hortalizas[[#This Row],[Unidad de comercialización]],Codigos_kg[],2,0)</f>
        <v>25</v>
      </c>
      <c r="P812">
        <f>+Precio_diario_hortalizas[[#This Row],[Precio promedio ponderado]]/Precio_diario_hortalizas[[#This Row],[Kg o Unidades]]</f>
        <v>310</v>
      </c>
    </row>
    <row r="813" spans="1:16" hidden="1" x14ac:dyDescent="0.35">
      <c r="A813" s="1" t="s">
        <v>107</v>
      </c>
      <c r="B813" s="1" t="str">
        <f>+VLOOKUP(A813,Codigos_mercados_mayoristas[],2,0)</f>
        <v>Los Lagos</v>
      </c>
      <c r="C813" s="1">
        <f>+VLOOKUP(A813,Codigos_mercados_mayoristas[],3,0)</f>
        <v>10</v>
      </c>
      <c r="D813" s="4">
        <v>44151</v>
      </c>
      <c r="E813" s="4" t="s">
        <v>196</v>
      </c>
      <c r="F813" s="15" t="s">
        <v>53</v>
      </c>
      <c r="G813" s="15" t="s">
        <v>12</v>
      </c>
      <c r="H813" s="15" t="s">
        <v>19</v>
      </c>
      <c r="I813" s="15">
        <v>120</v>
      </c>
      <c r="J813" s="15">
        <v>10000</v>
      </c>
      <c r="K813" s="15">
        <v>10000</v>
      </c>
      <c r="L813" s="15">
        <v>10000</v>
      </c>
      <c r="M813" s="15" t="s">
        <v>54</v>
      </c>
      <c r="N813" s="15" t="s">
        <v>15</v>
      </c>
      <c r="O813">
        <f>+VLOOKUP(Precio_diario_hortalizas[[#This Row],[Unidad de comercialización]],Codigos_kg[],2,0)</f>
        <v>60</v>
      </c>
      <c r="P813">
        <f>+Precio_diario_hortalizas[[#This Row],[Precio promedio ponderado]]/Precio_diario_hortalizas[[#This Row],[Kg o Unidades]]</f>
        <v>166.66666666666666</v>
      </c>
    </row>
    <row r="814" spans="1:16" hidden="1" x14ac:dyDescent="0.35">
      <c r="A814" s="1" t="s">
        <v>107</v>
      </c>
      <c r="B814" s="1" t="str">
        <f>+VLOOKUP(A814,Codigos_mercados_mayoristas[],2,0)</f>
        <v>Los Lagos</v>
      </c>
      <c r="C814" s="1">
        <f>+VLOOKUP(A814,Codigos_mercados_mayoristas[],3,0)</f>
        <v>10</v>
      </c>
      <c r="D814" s="4">
        <v>44151</v>
      </c>
      <c r="E814" s="4" t="s">
        <v>196</v>
      </c>
      <c r="F814" s="15" t="s">
        <v>99</v>
      </c>
      <c r="G814" s="15" t="s">
        <v>100</v>
      </c>
      <c r="H814" s="15" t="s">
        <v>19</v>
      </c>
      <c r="I814" s="15">
        <v>500</v>
      </c>
      <c r="J814" s="15">
        <v>1200</v>
      </c>
      <c r="K814" s="15">
        <v>1200</v>
      </c>
      <c r="L814" s="15">
        <v>1200</v>
      </c>
      <c r="M814" s="15" t="s">
        <v>14</v>
      </c>
      <c r="N814" s="15" t="s">
        <v>109</v>
      </c>
      <c r="O814">
        <f>+VLOOKUP(Precio_diario_hortalizas[[#This Row],[Unidad de comercialización]],Codigos_kg[],2,0)</f>
        <v>1</v>
      </c>
      <c r="P814">
        <f>+Precio_diario_hortalizas[[#This Row],[Precio promedio ponderado]]/Precio_diario_hortalizas[[#This Row],[Kg o Unidades]]</f>
        <v>1200</v>
      </c>
    </row>
    <row r="815" spans="1:16" hidden="1" x14ac:dyDescent="0.35">
      <c r="A815" s="1" t="s">
        <v>107</v>
      </c>
      <c r="B815" s="1" t="str">
        <f>+VLOOKUP(A815,Codigos_mercados_mayoristas[],2,0)</f>
        <v>Los Lagos</v>
      </c>
      <c r="C815" s="1">
        <f>+VLOOKUP(A815,Codigos_mercados_mayoristas[],3,0)</f>
        <v>10</v>
      </c>
      <c r="D815" s="4">
        <v>44151</v>
      </c>
      <c r="E815" s="4" t="s">
        <v>196</v>
      </c>
      <c r="F815" s="15" t="s">
        <v>32</v>
      </c>
      <c r="G815" s="15" t="s">
        <v>12</v>
      </c>
      <c r="H815" s="15" t="s">
        <v>19</v>
      </c>
      <c r="I815" s="15">
        <v>150</v>
      </c>
      <c r="J815" s="15">
        <v>1100</v>
      </c>
      <c r="K815" s="15">
        <v>1100</v>
      </c>
      <c r="L815" s="15">
        <v>1100</v>
      </c>
      <c r="M815" s="15" t="s">
        <v>33</v>
      </c>
      <c r="N815" s="15" t="s">
        <v>34</v>
      </c>
      <c r="O815">
        <f>+VLOOKUP(Precio_diario_hortalizas[[#This Row],[Unidad de comercialización]],Codigos_kg[],2,0)</f>
        <v>1</v>
      </c>
      <c r="P815">
        <f>+Precio_diario_hortalizas[[#This Row],[Precio promedio ponderado]]/Precio_diario_hortalizas[[#This Row],[Kg o Unidades]]</f>
        <v>1100</v>
      </c>
    </row>
    <row r="816" spans="1:16" hidden="1" x14ac:dyDescent="0.35">
      <c r="A816" s="1" t="s">
        <v>107</v>
      </c>
      <c r="B816" s="1" t="str">
        <f>+VLOOKUP(A816,Codigos_mercados_mayoristas[],2,0)</f>
        <v>Los Lagos</v>
      </c>
      <c r="C816" s="1">
        <f>+VLOOKUP(A816,Codigos_mercados_mayoristas[],3,0)</f>
        <v>10</v>
      </c>
      <c r="D816" s="4">
        <v>44151</v>
      </c>
      <c r="E816" s="4" t="s">
        <v>196</v>
      </c>
      <c r="F816" s="15" t="s">
        <v>35</v>
      </c>
      <c r="G816" s="15" t="s">
        <v>36</v>
      </c>
      <c r="H816" s="15" t="s">
        <v>69</v>
      </c>
      <c r="I816" s="15">
        <v>500</v>
      </c>
      <c r="J816" s="15">
        <v>24000</v>
      </c>
      <c r="K816" s="15">
        <v>24000</v>
      </c>
      <c r="L816" s="15">
        <v>24000</v>
      </c>
      <c r="M816" s="15" t="s">
        <v>56</v>
      </c>
      <c r="N816" s="15" t="s">
        <v>133</v>
      </c>
      <c r="O816">
        <f>+VLOOKUP(Precio_diario_hortalizas[[#This Row],[Unidad de comercialización]],Codigos_kg[],2,0)</f>
        <v>18</v>
      </c>
      <c r="P816">
        <f>+Precio_diario_hortalizas[[#This Row],[Precio promedio ponderado]]/Precio_diario_hortalizas[[#This Row],[Kg o Unidades]]</f>
        <v>1333.3333333333333</v>
      </c>
    </row>
    <row r="817" spans="1:16" hidden="1" x14ac:dyDescent="0.35">
      <c r="A817" s="1" t="s">
        <v>107</v>
      </c>
      <c r="B817" s="1" t="str">
        <f>+VLOOKUP(A817,Codigos_mercados_mayoristas[],2,0)</f>
        <v>Los Lagos</v>
      </c>
      <c r="C817" s="1">
        <f>+VLOOKUP(A817,Codigos_mercados_mayoristas[],3,0)</f>
        <v>10</v>
      </c>
      <c r="D817" s="4">
        <v>44151</v>
      </c>
      <c r="E817" s="4" t="s">
        <v>196</v>
      </c>
      <c r="F817" s="15" t="s">
        <v>35</v>
      </c>
      <c r="G817" s="15" t="s">
        <v>36</v>
      </c>
      <c r="H817" s="15" t="s">
        <v>19</v>
      </c>
      <c r="I817" s="15">
        <v>250</v>
      </c>
      <c r="J817" s="15">
        <v>21000</v>
      </c>
      <c r="K817" s="15">
        <v>21000</v>
      </c>
      <c r="L817" s="15">
        <v>21000</v>
      </c>
      <c r="M817" s="15" t="s">
        <v>56</v>
      </c>
      <c r="N817" s="15" t="s">
        <v>133</v>
      </c>
      <c r="O817">
        <f>+VLOOKUP(Precio_diario_hortalizas[[#This Row],[Unidad de comercialización]],Codigos_kg[],2,0)</f>
        <v>18</v>
      </c>
      <c r="P817">
        <f>+Precio_diario_hortalizas[[#This Row],[Precio promedio ponderado]]/Precio_diario_hortalizas[[#This Row],[Kg o Unidades]]</f>
        <v>1166.6666666666667</v>
      </c>
    </row>
    <row r="818" spans="1:16" hidden="1" x14ac:dyDescent="0.35">
      <c r="A818" s="1" t="s">
        <v>107</v>
      </c>
      <c r="B818" s="1" t="str">
        <f>+VLOOKUP(A818,Codigos_mercados_mayoristas[],2,0)</f>
        <v>Los Lagos</v>
      </c>
      <c r="C818" s="1">
        <f>+VLOOKUP(A818,Codigos_mercados_mayoristas[],3,0)</f>
        <v>10</v>
      </c>
      <c r="D818" s="4">
        <v>44151</v>
      </c>
      <c r="E818" s="4" t="s">
        <v>196</v>
      </c>
      <c r="F818" s="15" t="s">
        <v>38</v>
      </c>
      <c r="G818" s="15" t="s">
        <v>12</v>
      </c>
      <c r="H818" s="15" t="s">
        <v>19</v>
      </c>
      <c r="I818" s="15">
        <v>150</v>
      </c>
      <c r="J818" s="15">
        <v>8000</v>
      </c>
      <c r="K818" s="15">
        <v>8000</v>
      </c>
      <c r="L818" s="15">
        <v>8000</v>
      </c>
      <c r="M818" s="15" t="s">
        <v>101</v>
      </c>
      <c r="N818" s="15" t="s">
        <v>114</v>
      </c>
      <c r="O818">
        <f>+VLOOKUP(Precio_diario_hortalizas[[#This Row],[Unidad de comercialización]],Codigos_kg[],2,0)</f>
        <v>20</v>
      </c>
      <c r="P818">
        <f>+Precio_diario_hortalizas[[#This Row],[Precio promedio ponderado]]/Precio_diario_hortalizas[[#This Row],[Kg o Unidades]]</f>
        <v>400</v>
      </c>
    </row>
    <row r="819" spans="1:16" hidden="1" x14ac:dyDescent="0.35">
      <c r="A819" s="1" t="s">
        <v>107</v>
      </c>
      <c r="B819" s="1" t="str">
        <f>+VLOOKUP(A819,Codigos_mercados_mayoristas[],2,0)</f>
        <v>Los Lagos</v>
      </c>
      <c r="C819" s="1">
        <f>+VLOOKUP(A819,Codigos_mercados_mayoristas[],3,0)</f>
        <v>10</v>
      </c>
      <c r="D819" s="4">
        <v>44151</v>
      </c>
      <c r="E819" s="4" t="s">
        <v>196</v>
      </c>
      <c r="F819" s="15" t="s">
        <v>102</v>
      </c>
      <c r="G819" s="15" t="s">
        <v>104</v>
      </c>
      <c r="H819" s="15" t="s">
        <v>76</v>
      </c>
      <c r="I819" s="15">
        <v>750</v>
      </c>
      <c r="J819" s="15">
        <v>1500</v>
      </c>
      <c r="K819" s="15">
        <v>1500</v>
      </c>
      <c r="L819" s="15">
        <v>1500</v>
      </c>
      <c r="M819" s="15" t="s">
        <v>33</v>
      </c>
      <c r="N819" s="15" t="s">
        <v>118</v>
      </c>
      <c r="O819">
        <f>+VLOOKUP(Precio_diario_hortalizas[[#This Row],[Unidad de comercialización]],Codigos_kg[],2,0)</f>
        <v>1</v>
      </c>
      <c r="P819">
        <f>+Precio_diario_hortalizas[[#This Row],[Precio promedio ponderado]]/Precio_diario_hortalizas[[#This Row],[Kg o Unidades]]</f>
        <v>1500</v>
      </c>
    </row>
    <row r="820" spans="1:16" hidden="1" x14ac:dyDescent="0.35">
      <c r="A820" s="1" t="s">
        <v>107</v>
      </c>
      <c r="B820" s="26" t="str">
        <f>+VLOOKUP(A820,Codigos_mercados_mayoristas[],2,0)</f>
        <v>Los Lagos</v>
      </c>
      <c r="C820" s="26">
        <f>+VLOOKUP(A820,Codigos_mercados_mayoristas[],3,0)</f>
        <v>10</v>
      </c>
      <c r="D820" s="4">
        <v>44151</v>
      </c>
      <c r="E820" s="4" t="s">
        <v>196</v>
      </c>
      <c r="F820" s="15" t="s">
        <v>106</v>
      </c>
      <c r="G820" s="15" t="s">
        <v>12</v>
      </c>
      <c r="H820" s="15" t="s">
        <v>19</v>
      </c>
      <c r="I820" s="15">
        <v>120</v>
      </c>
      <c r="J820" s="15">
        <v>10000</v>
      </c>
      <c r="K820" s="15">
        <v>10000</v>
      </c>
      <c r="L820" s="15">
        <v>10000</v>
      </c>
      <c r="M820" s="15" t="s">
        <v>54</v>
      </c>
      <c r="N820" s="15" t="s">
        <v>15</v>
      </c>
      <c r="O820">
        <f>+VLOOKUP(Precio_diario_hortalizas[[#This Row],[Unidad de comercialización]],Codigos_kg[],2,0)</f>
        <v>60</v>
      </c>
      <c r="P820">
        <f>+Precio_diario_hortalizas[[#This Row],[Precio promedio ponderado]]/Precio_diario_hortalizas[[#This Row],[Kg o Unidades]]</f>
        <v>166.66666666666666</v>
      </c>
    </row>
    <row r="821" spans="1:16" hidden="1" x14ac:dyDescent="0.35">
      <c r="A821" s="1" t="s">
        <v>178</v>
      </c>
      <c r="B821" s="1" t="str">
        <f>+VLOOKUP(A821,Codigos_mercados_mayoristas[],2,0)</f>
        <v>La Araucanía</v>
      </c>
      <c r="C821" s="1">
        <f>+VLOOKUP(A821,Codigos_mercados_mayoristas[],3,0)</f>
        <v>9</v>
      </c>
      <c r="D821" s="4">
        <v>44151</v>
      </c>
      <c r="E821" s="4" t="s">
        <v>196</v>
      </c>
      <c r="F821" s="15" t="s">
        <v>64</v>
      </c>
      <c r="G821" s="15" t="s">
        <v>65</v>
      </c>
      <c r="H821" s="15" t="s">
        <v>19</v>
      </c>
      <c r="I821" s="15">
        <v>360</v>
      </c>
      <c r="J821" s="15">
        <v>11000</v>
      </c>
      <c r="K821" s="15">
        <v>9000</v>
      </c>
      <c r="L821" s="15">
        <v>9972</v>
      </c>
      <c r="M821" s="15" t="s">
        <v>37</v>
      </c>
      <c r="N821" s="15" t="s">
        <v>66</v>
      </c>
      <c r="O821">
        <f>+VLOOKUP(Precio_diario_hortalizas[[#This Row],[Unidad de comercialización]],Codigos_kg[],2,0)</f>
        <v>10</v>
      </c>
      <c r="P821">
        <f>+Precio_diario_hortalizas[[#This Row],[Precio promedio ponderado]]/Precio_diario_hortalizas[[#This Row],[Kg o Unidades]]</f>
        <v>997.2</v>
      </c>
    </row>
    <row r="822" spans="1:16" hidden="1" x14ac:dyDescent="0.35">
      <c r="A822" s="1" t="s">
        <v>178</v>
      </c>
      <c r="B822" s="1" t="str">
        <f>+VLOOKUP(A822,Codigos_mercados_mayoristas[],2,0)</f>
        <v>La Araucanía</v>
      </c>
      <c r="C822" s="1">
        <f>+VLOOKUP(A822,Codigos_mercados_mayoristas[],3,0)</f>
        <v>9</v>
      </c>
      <c r="D822" s="4">
        <v>44151</v>
      </c>
      <c r="E822" s="4" t="s">
        <v>196</v>
      </c>
      <c r="F822" s="15" t="s">
        <v>64</v>
      </c>
      <c r="G822" s="15" t="s">
        <v>65</v>
      </c>
      <c r="H822" s="15" t="s">
        <v>19</v>
      </c>
      <c r="I822" s="15">
        <v>155</v>
      </c>
      <c r="J822" s="15">
        <v>10000</v>
      </c>
      <c r="K822" s="15">
        <v>10000</v>
      </c>
      <c r="L822" s="15">
        <v>10000</v>
      </c>
      <c r="M822" s="15" t="s">
        <v>715</v>
      </c>
      <c r="N822" s="15" t="s">
        <v>123</v>
      </c>
      <c r="O822">
        <f>+VLOOKUP(Precio_diario_hortalizas[[#This Row],[Unidad de comercialización]],Codigos_kg[],2,0)</f>
        <v>10</v>
      </c>
      <c r="P822">
        <f>+Precio_diario_hortalizas[[#This Row],[Precio promedio ponderado]]/Precio_diario_hortalizas[[#This Row],[Kg o Unidades]]</f>
        <v>1000</v>
      </c>
    </row>
    <row r="823" spans="1:16" hidden="1" x14ac:dyDescent="0.35">
      <c r="A823" s="1" t="s">
        <v>178</v>
      </c>
      <c r="B823" s="1" t="str">
        <f>+VLOOKUP(A823,Codigos_mercados_mayoristas[],2,0)</f>
        <v>La Araucanía</v>
      </c>
      <c r="C823" s="1">
        <f>+VLOOKUP(A823,Codigos_mercados_mayoristas[],3,0)</f>
        <v>9</v>
      </c>
      <c r="D823" s="4">
        <v>44151</v>
      </c>
      <c r="E823" s="4" t="s">
        <v>196</v>
      </c>
      <c r="F823" s="15" t="s">
        <v>64</v>
      </c>
      <c r="G823" s="15" t="s">
        <v>65</v>
      </c>
      <c r="H823" s="15" t="s">
        <v>19</v>
      </c>
      <c r="I823" s="15">
        <v>130</v>
      </c>
      <c r="J823" s="15">
        <v>3500</v>
      </c>
      <c r="K823" s="15">
        <v>3000</v>
      </c>
      <c r="L823" s="15">
        <v>3212</v>
      </c>
      <c r="M823" s="15" t="s">
        <v>143</v>
      </c>
      <c r="N823" s="15" t="s">
        <v>123</v>
      </c>
      <c r="O823">
        <f>+VLOOKUP(Precio_diario_hortalizas[[#This Row],[Unidad de comercialización]],Codigos_kg[],2,0)</f>
        <v>20</v>
      </c>
      <c r="P823">
        <f>+Precio_diario_hortalizas[[#This Row],[Precio promedio ponderado]]/Precio_diario_hortalizas[[#This Row],[Kg o Unidades]]</f>
        <v>160.6</v>
      </c>
    </row>
    <row r="824" spans="1:16" hidden="1" x14ac:dyDescent="0.35">
      <c r="A824" s="1" t="s">
        <v>178</v>
      </c>
      <c r="B824" s="1" t="str">
        <f>+VLOOKUP(A824,Codigos_mercados_mayoristas[],2,0)</f>
        <v>La Araucanía</v>
      </c>
      <c r="C824" s="1">
        <f>+VLOOKUP(A824,Codigos_mercados_mayoristas[],3,0)</f>
        <v>9</v>
      </c>
      <c r="D824" s="4">
        <v>44151</v>
      </c>
      <c r="E824" s="4" t="s">
        <v>196</v>
      </c>
      <c r="F824" s="15" t="s">
        <v>42</v>
      </c>
      <c r="G824" s="15" t="s">
        <v>43</v>
      </c>
      <c r="H824" s="15" t="s">
        <v>19</v>
      </c>
      <c r="I824" s="15">
        <v>500</v>
      </c>
      <c r="J824" s="15">
        <v>3000</v>
      </c>
      <c r="K824" s="15">
        <v>3000</v>
      </c>
      <c r="L824" s="15">
        <v>3000</v>
      </c>
      <c r="M824" s="15" t="s">
        <v>31</v>
      </c>
      <c r="N824" s="15" t="s">
        <v>45</v>
      </c>
      <c r="O824">
        <f>+VLOOKUP(Precio_diario_hortalizas[[#This Row],[Unidad de comercialización]],Codigos_kg[],2,0)</f>
        <v>1</v>
      </c>
      <c r="P824">
        <f>+Precio_diario_hortalizas[[#This Row],[Precio promedio ponderado]]/Precio_diario_hortalizas[[#This Row],[Kg o Unidades]]</f>
        <v>3000</v>
      </c>
    </row>
    <row r="825" spans="1:16" hidden="1" x14ac:dyDescent="0.35">
      <c r="A825" s="1" t="s">
        <v>178</v>
      </c>
      <c r="B825" s="1" t="str">
        <f>+VLOOKUP(A825,Codigos_mercados_mayoristas[],2,0)</f>
        <v>La Araucanía</v>
      </c>
      <c r="C825" s="1">
        <f>+VLOOKUP(A825,Codigos_mercados_mayoristas[],3,0)</f>
        <v>9</v>
      </c>
      <c r="D825" s="4">
        <v>44151</v>
      </c>
      <c r="E825" s="4" t="s">
        <v>196</v>
      </c>
      <c r="F825" s="15" t="s">
        <v>46</v>
      </c>
      <c r="G825" s="15" t="s">
        <v>113</v>
      </c>
      <c r="H825" s="15" t="s">
        <v>19</v>
      </c>
      <c r="I825" s="15">
        <v>35</v>
      </c>
      <c r="J825" s="15">
        <v>20000</v>
      </c>
      <c r="K825" s="15">
        <v>20000</v>
      </c>
      <c r="L825" s="15">
        <v>20000</v>
      </c>
      <c r="M825" s="15" t="s">
        <v>49</v>
      </c>
      <c r="N825" s="15" t="s">
        <v>118</v>
      </c>
      <c r="O825">
        <f>+VLOOKUP(Precio_diario_hortalizas[[#This Row],[Unidad de comercialización]],Codigos_kg[],2,0)</f>
        <v>40</v>
      </c>
      <c r="P825">
        <f>+Precio_diario_hortalizas[[#This Row],[Precio promedio ponderado]]/Precio_diario_hortalizas[[#This Row],[Kg o Unidades]]</f>
        <v>500</v>
      </c>
    </row>
    <row r="826" spans="1:16" hidden="1" x14ac:dyDescent="0.35">
      <c r="A826" s="1" t="s">
        <v>178</v>
      </c>
      <c r="B826" s="1" t="str">
        <f>+VLOOKUP(A826,Codigos_mercados_mayoristas[],2,0)</f>
        <v>La Araucanía</v>
      </c>
      <c r="C826" s="1">
        <f>+VLOOKUP(A826,Codigos_mercados_mayoristas[],3,0)</f>
        <v>9</v>
      </c>
      <c r="D826" s="4">
        <v>44151</v>
      </c>
      <c r="E826" s="4" t="s">
        <v>196</v>
      </c>
      <c r="F826" s="15" t="s">
        <v>115</v>
      </c>
      <c r="G826" s="15" t="s">
        <v>12</v>
      </c>
      <c r="H826" s="15" t="s">
        <v>19</v>
      </c>
      <c r="I826" s="15">
        <v>305</v>
      </c>
      <c r="J826" s="15">
        <v>20000</v>
      </c>
      <c r="K826" s="15">
        <v>18000</v>
      </c>
      <c r="L826" s="15">
        <v>18820</v>
      </c>
      <c r="M826" s="15" t="s">
        <v>39</v>
      </c>
      <c r="N826" s="15" t="s">
        <v>109</v>
      </c>
      <c r="O826">
        <f>+VLOOKUP(Precio_diario_hortalizas[[#This Row],[Unidad de comercialización]],Codigos_kg[],2,0)</f>
        <v>25</v>
      </c>
      <c r="P826">
        <f>+Precio_diario_hortalizas[[#This Row],[Precio promedio ponderado]]/Precio_diario_hortalizas[[#This Row],[Kg o Unidades]]</f>
        <v>752.8</v>
      </c>
    </row>
    <row r="827" spans="1:16" hidden="1" x14ac:dyDescent="0.35">
      <c r="A827" s="1" t="s">
        <v>178</v>
      </c>
      <c r="B827" s="1" t="str">
        <f>+VLOOKUP(A827,Codigos_mercados_mayoristas[],2,0)</f>
        <v>La Araucanía</v>
      </c>
      <c r="C827" s="1">
        <f>+VLOOKUP(A827,Codigos_mercados_mayoristas[],3,0)</f>
        <v>9</v>
      </c>
      <c r="D827" s="4">
        <v>44151</v>
      </c>
      <c r="E827" s="4" t="s">
        <v>196</v>
      </c>
      <c r="F827" s="15" t="s">
        <v>146</v>
      </c>
      <c r="G827" s="15" t="s">
        <v>12</v>
      </c>
      <c r="H827" s="15" t="s">
        <v>19</v>
      </c>
      <c r="I827" s="15">
        <v>55</v>
      </c>
      <c r="J827" s="15">
        <v>10000</v>
      </c>
      <c r="K827" s="15">
        <v>10000</v>
      </c>
      <c r="L827" s="15">
        <v>10000</v>
      </c>
      <c r="M827" s="15" t="s">
        <v>54</v>
      </c>
      <c r="N827" s="15" t="s">
        <v>15</v>
      </c>
      <c r="O827">
        <f>+VLOOKUP(Precio_diario_hortalizas[[#This Row],[Unidad de comercialización]],Codigos_kg[],2,0)</f>
        <v>60</v>
      </c>
      <c r="P827">
        <f>+Precio_diario_hortalizas[[#This Row],[Precio promedio ponderado]]/Precio_diario_hortalizas[[#This Row],[Kg o Unidades]]</f>
        <v>166.66666666666666</v>
      </c>
    </row>
    <row r="828" spans="1:16" hidden="1" x14ac:dyDescent="0.35">
      <c r="A828" s="1" t="s">
        <v>178</v>
      </c>
      <c r="B828" s="1" t="str">
        <f>+VLOOKUP(A828,Codigos_mercados_mayoristas[],2,0)</f>
        <v>La Araucanía</v>
      </c>
      <c r="C828" s="1">
        <f>+VLOOKUP(A828,Codigos_mercados_mayoristas[],3,0)</f>
        <v>9</v>
      </c>
      <c r="D828" s="4">
        <v>44151</v>
      </c>
      <c r="E828" s="4" t="s">
        <v>196</v>
      </c>
      <c r="F828" s="15" t="s">
        <v>73</v>
      </c>
      <c r="G828" s="15" t="s">
        <v>12</v>
      </c>
      <c r="H828" s="15" t="s">
        <v>19</v>
      </c>
      <c r="I828" s="15">
        <v>250</v>
      </c>
      <c r="J828" s="15">
        <v>8000</v>
      </c>
      <c r="K828" s="15">
        <v>8000</v>
      </c>
      <c r="L828" s="15">
        <v>8000</v>
      </c>
      <c r="M828" s="15" t="s">
        <v>39</v>
      </c>
      <c r="N828" s="15" t="s">
        <v>180</v>
      </c>
      <c r="O828">
        <f>+VLOOKUP(Precio_diario_hortalizas[[#This Row],[Unidad de comercialización]],Codigos_kg[],2,0)</f>
        <v>25</v>
      </c>
      <c r="P828">
        <f>+Precio_diario_hortalizas[[#This Row],[Precio promedio ponderado]]/Precio_diario_hortalizas[[#This Row],[Kg o Unidades]]</f>
        <v>320</v>
      </c>
    </row>
    <row r="829" spans="1:16" hidden="1" x14ac:dyDescent="0.35">
      <c r="A829" s="1" t="s">
        <v>178</v>
      </c>
      <c r="B829" s="1" t="str">
        <f>+VLOOKUP(A829,Codigos_mercados_mayoristas[],2,0)</f>
        <v>La Araucanía</v>
      </c>
      <c r="C829" s="1">
        <f>+VLOOKUP(A829,Codigos_mercados_mayoristas[],3,0)</f>
        <v>9</v>
      </c>
      <c r="D829" s="4">
        <v>44151</v>
      </c>
      <c r="E829" s="4" t="s">
        <v>196</v>
      </c>
      <c r="F829" s="15" t="s">
        <v>11</v>
      </c>
      <c r="G829" s="15" t="s">
        <v>12</v>
      </c>
      <c r="H829" s="15" t="s">
        <v>19</v>
      </c>
      <c r="I829" s="15">
        <v>1850</v>
      </c>
      <c r="J829" s="15">
        <v>800</v>
      </c>
      <c r="K829" s="15">
        <v>800</v>
      </c>
      <c r="L829" s="15">
        <v>800</v>
      </c>
      <c r="M829" s="15" t="s">
        <v>14</v>
      </c>
      <c r="N829" s="15" t="s">
        <v>118</v>
      </c>
      <c r="O829">
        <f>+VLOOKUP(Precio_diario_hortalizas[[#This Row],[Unidad de comercialización]],Codigos_kg[],2,0)</f>
        <v>1</v>
      </c>
      <c r="P829">
        <f>+Precio_diario_hortalizas[[#This Row],[Precio promedio ponderado]]/Precio_diario_hortalizas[[#This Row],[Kg o Unidades]]</f>
        <v>800</v>
      </c>
    </row>
    <row r="830" spans="1:16" hidden="1" x14ac:dyDescent="0.35">
      <c r="A830" s="1" t="s">
        <v>178</v>
      </c>
      <c r="B830" s="1" t="str">
        <f>+VLOOKUP(A830,Codigos_mercados_mayoristas[],2,0)</f>
        <v>La Araucanía</v>
      </c>
      <c r="C830" s="1">
        <f>+VLOOKUP(A830,Codigos_mercados_mayoristas[],3,0)</f>
        <v>9</v>
      </c>
      <c r="D830" s="4">
        <v>44151</v>
      </c>
      <c r="E830" s="4" t="s">
        <v>196</v>
      </c>
      <c r="F830" s="15" t="s">
        <v>11</v>
      </c>
      <c r="G830" s="15" t="s">
        <v>12</v>
      </c>
      <c r="H830" s="15" t="s">
        <v>19</v>
      </c>
      <c r="I830" s="15">
        <v>3750</v>
      </c>
      <c r="J830" s="15">
        <v>900</v>
      </c>
      <c r="K830" s="15">
        <v>800</v>
      </c>
      <c r="L830" s="15">
        <v>848</v>
      </c>
      <c r="M830" s="15" t="s">
        <v>14</v>
      </c>
      <c r="N830" s="15" t="s">
        <v>109</v>
      </c>
      <c r="O830">
        <f>+VLOOKUP(Precio_diario_hortalizas[[#This Row],[Unidad de comercialización]],Codigos_kg[],2,0)</f>
        <v>1</v>
      </c>
      <c r="P830">
        <f>+Precio_diario_hortalizas[[#This Row],[Precio promedio ponderado]]/Precio_diario_hortalizas[[#This Row],[Kg o Unidades]]</f>
        <v>848</v>
      </c>
    </row>
    <row r="831" spans="1:16" x14ac:dyDescent="0.35">
      <c r="A831" s="1" t="s">
        <v>178</v>
      </c>
      <c r="B831" s="1" t="str">
        <f>+VLOOKUP(A831,Codigos_mercados_mayoristas[],2,0)</f>
        <v>La Araucanía</v>
      </c>
      <c r="C831" s="1">
        <f>+VLOOKUP(A831,Codigos_mercados_mayoristas[],3,0)</f>
        <v>9</v>
      </c>
      <c r="D831" s="4">
        <v>44151</v>
      </c>
      <c r="E831" s="4" t="s">
        <v>196</v>
      </c>
      <c r="F831" s="15" t="s">
        <v>103</v>
      </c>
      <c r="G831" s="15" t="s">
        <v>12</v>
      </c>
      <c r="H831" s="15" t="s">
        <v>19</v>
      </c>
      <c r="I831" s="15">
        <v>20</v>
      </c>
      <c r="J831" s="15">
        <v>20000</v>
      </c>
      <c r="K831" s="15">
        <v>20000</v>
      </c>
      <c r="L831" s="15">
        <v>20000</v>
      </c>
      <c r="M831" s="15" t="s">
        <v>286</v>
      </c>
      <c r="N831" s="15" t="s">
        <v>34</v>
      </c>
      <c r="O831">
        <f>+VLOOKUP(Precio_diario_hortalizas[[#This Row],[Unidad de comercialización]],Codigos_kg[],2,0)</f>
        <v>15</v>
      </c>
      <c r="P831">
        <f>+Precio_diario_hortalizas[[#This Row],[Precio promedio ponderado]]/Precio_diario_hortalizas[[#This Row],[Kg o Unidades]]</f>
        <v>1333.3333333333333</v>
      </c>
    </row>
    <row r="832" spans="1:16" hidden="1" x14ac:dyDescent="0.35">
      <c r="A832" s="1" t="s">
        <v>178</v>
      </c>
      <c r="B832" s="1" t="str">
        <f>+VLOOKUP(A832,Codigos_mercados_mayoristas[],2,0)</f>
        <v>La Araucanía</v>
      </c>
      <c r="C832" s="1">
        <f>+VLOOKUP(A832,Codigos_mercados_mayoristas[],3,0)</f>
        <v>9</v>
      </c>
      <c r="D832" s="4">
        <v>44151</v>
      </c>
      <c r="E832" s="4" t="s">
        <v>196</v>
      </c>
      <c r="F832" s="15" t="s">
        <v>75</v>
      </c>
      <c r="G832" s="15" t="s">
        <v>119</v>
      </c>
      <c r="H832" s="15" t="s">
        <v>76</v>
      </c>
      <c r="I832" s="15">
        <v>155</v>
      </c>
      <c r="J832" s="15">
        <v>15000</v>
      </c>
      <c r="K832" s="15">
        <v>15000</v>
      </c>
      <c r="L832" s="15">
        <v>15000</v>
      </c>
      <c r="M832" s="15" t="s">
        <v>121</v>
      </c>
      <c r="N832" s="15" t="s">
        <v>123</v>
      </c>
      <c r="O832">
        <f>+VLOOKUP(Precio_diario_hortalizas[[#This Row],[Unidad de comercialización]],Codigos_kg[],2,0)</f>
        <v>18</v>
      </c>
      <c r="P832">
        <f>+Precio_diario_hortalizas[[#This Row],[Precio promedio ponderado]]/Precio_diario_hortalizas[[#This Row],[Kg o Unidades]]</f>
        <v>833.33333333333337</v>
      </c>
    </row>
    <row r="833" spans="1:16" hidden="1" x14ac:dyDescent="0.35">
      <c r="A833" s="1" t="s">
        <v>178</v>
      </c>
      <c r="B833" s="1" t="str">
        <f>+VLOOKUP(A833,Codigos_mercados_mayoristas[],2,0)</f>
        <v>La Araucanía</v>
      </c>
      <c r="C833" s="1">
        <f>+VLOOKUP(A833,Codigos_mercados_mayoristas[],3,0)</f>
        <v>9</v>
      </c>
      <c r="D833" s="4">
        <v>44151</v>
      </c>
      <c r="E833" s="4" t="s">
        <v>196</v>
      </c>
      <c r="F833" s="15" t="s">
        <v>75</v>
      </c>
      <c r="G833" s="15" t="s">
        <v>119</v>
      </c>
      <c r="H833" s="15" t="s">
        <v>19</v>
      </c>
      <c r="I833" s="15">
        <v>775</v>
      </c>
      <c r="J833" s="15">
        <v>11000</v>
      </c>
      <c r="K833" s="15">
        <v>10000</v>
      </c>
      <c r="L833" s="15">
        <v>10161</v>
      </c>
      <c r="M833" s="15" t="s">
        <v>121</v>
      </c>
      <c r="N833" s="15" t="s">
        <v>34</v>
      </c>
      <c r="O833">
        <f>+VLOOKUP(Precio_diario_hortalizas[[#This Row],[Unidad de comercialización]],Codigos_kg[],2,0)</f>
        <v>18</v>
      </c>
      <c r="P833">
        <f>+Precio_diario_hortalizas[[#This Row],[Precio promedio ponderado]]/Precio_diario_hortalizas[[#This Row],[Kg o Unidades]]</f>
        <v>564.5</v>
      </c>
    </row>
    <row r="834" spans="1:16" hidden="1" x14ac:dyDescent="0.35">
      <c r="A834" s="1" t="s">
        <v>178</v>
      </c>
      <c r="B834" s="1" t="str">
        <f>+VLOOKUP(A834,Codigos_mercados_mayoristas[],2,0)</f>
        <v>La Araucanía</v>
      </c>
      <c r="C834" s="1">
        <f>+VLOOKUP(A834,Codigos_mercados_mayoristas[],3,0)</f>
        <v>9</v>
      </c>
      <c r="D834" s="4">
        <v>44151</v>
      </c>
      <c r="E834" s="4" t="s">
        <v>196</v>
      </c>
      <c r="F834" s="15" t="s">
        <v>75</v>
      </c>
      <c r="G834" s="15" t="s">
        <v>12</v>
      </c>
      <c r="H834" s="15" t="s">
        <v>96</v>
      </c>
      <c r="I834" s="15">
        <v>850</v>
      </c>
      <c r="J834" s="15">
        <v>10000</v>
      </c>
      <c r="K834" s="15">
        <v>9000</v>
      </c>
      <c r="L834" s="15">
        <v>9471</v>
      </c>
      <c r="M834" s="15" t="s">
        <v>121</v>
      </c>
      <c r="N834" s="15" t="s">
        <v>123</v>
      </c>
      <c r="O834">
        <f>+VLOOKUP(Precio_diario_hortalizas[[#This Row],[Unidad de comercialización]],Codigos_kg[],2,0)</f>
        <v>18</v>
      </c>
      <c r="P834">
        <f>+Precio_diario_hortalizas[[#This Row],[Precio promedio ponderado]]/Precio_diario_hortalizas[[#This Row],[Kg o Unidades]]</f>
        <v>526.16666666666663</v>
      </c>
    </row>
    <row r="835" spans="1:16" hidden="1" x14ac:dyDescent="0.35">
      <c r="A835" s="1" t="s">
        <v>178</v>
      </c>
      <c r="B835" s="1" t="str">
        <f>+VLOOKUP(A835,Codigos_mercados_mayoristas[],2,0)</f>
        <v>La Araucanía</v>
      </c>
      <c r="C835" s="1">
        <f>+VLOOKUP(A835,Codigos_mercados_mayoristas[],3,0)</f>
        <v>9</v>
      </c>
      <c r="D835" s="4">
        <v>44151</v>
      </c>
      <c r="E835" s="4" t="s">
        <v>196</v>
      </c>
      <c r="F835" s="15" t="s">
        <v>75</v>
      </c>
      <c r="G835" s="15" t="s">
        <v>12</v>
      </c>
      <c r="H835" s="15" t="s">
        <v>19</v>
      </c>
      <c r="I835" s="15">
        <v>2650</v>
      </c>
      <c r="J835" s="15">
        <v>8000</v>
      </c>
      <c r="K835" s="15">
        <v>8000</v>
      </c>
      <c r="L835" s="15">
        <v>8000</v>
      </c>
      <c r="M835" s="15" t="s">
        <v>121</v>
      </c>
      <c r="N835" s="15" t="s">
        <v>34</v>
      </c>
      <c r="O835">
        <f>+VLOOKUP(Precio_diario_hortalizas[[#This Row],[Unidad de comercialización]],Codigos_kg[],2,0)</f>
        <v>18</v>
      </c>
      <c r="P835">
        <f>+Precio_diario_hortalizas[[#This Row],[Precio promedio ponderado]]/Precio_diario_hortalizas[[#This Row],[Kg o Unidades]]</f>
        <v>444.44444444444446</v>
      </c>
    </row>
    <row r="836" spans="1:16" hidden="1" x14ac:dyDescent="0.35">
      <c r="A836" s="1" t="s">
        <v>178</v>
      </c>
      <c r="B836" s="1" t="str">
        <f>+VLOOKUP(A836,Codigos_mercados_mayoristas[],2,0)</f>
        <v>La Araucanía</v>
      </c>
      <c r="C836" s="1">
        <f>+VLOOKUP(A836,Codigos_mercados_mayoristas[],3,0)</f>
        <v>9</v>
      </c>
      <c r="D836" s="4">
        <v>44151</v>
      </c>
      <c r="E836" s="4" t="s">
        <v>196</v>
      </c>
      <c r="F836" s="15" t="s">
        <v>78</v>
      </c>
      <c r="G836" s="15" t="s">
        <v>12</v>
      </c>
      <c r="H836" s="15" t="s">
        <v>19</v>
      </c>
      <c r="I836" s="15">
        <v>55</v>
      </c>
      <c r="J836" s="15">
        <v>5000</v>
      </c>
      <c r="K836" s="15">
        <v>5000</v>
      </c>
      <c r="L836" s="15">
        <v>5000</v>
      </c>
      <c r="M836" s="15" t="s">
        <v>181</v>
      </c>
      <c r="N836" s="15" t="s">
        <v>180</v>
      </c>
      <c r="O836">
        <f>+VLOOKUP(Precio_diario_hortalizas[[#This Row],[Unidad de comercialización]],Codigos_kg[],2,0)</f>
        <v>12</v>
      </c>
      <c r="P836">
        <f>+Precio_diario_hortalizas[[#This Row],[Precio promedio ponderado]]/Precio_diario_hortalizas[[#This Row],[Kg o Unidades]]</f>
        <v>416.66666666666669</v>
      </c>
    </row>
    <row r="837" spans="1:16" hidden="1" x14ac:dyDescent="0.35">
      <c r="A837" s="1" t="s">
        <v>178</v>
      </c>
      <c r="B837" s="1" t="str">
        <f>+VLOOKUP(A837,Codigos_mercados_mayoristas[],2,0)</f>
        <v>La Araucanía</v>
      </c>
      <c r="C837" s="1">
        <f>+VLOOKUP(A837,Codigos_mercados_mayoristas[],3,0)</f>
        <v>9</v>
      </c>
      <c r="D837" s="4">
        <v>44151</v>
      </c>
      <c r="E837" s="4" t="s">
        <v>196</v>
      </c>
      <c r="F837" s="15" t="s">
        <v>80</v>
      </c>
      <c r="G837" s="15" t="s">
        <v>12</v>
      </c>
      <c r="H837" s="15" t="s">
        <v>19</v>
      </c>
      <c r="I837" s="15">
        <v>185</v>
      </c>
      <c r="J837" s="15">
        <v>6000</v>
      </c>
      <c r="K837" s="15">
        <v>6000</v>
      </c>
      <c r="L837" s="15">
        <v>6000</v>
      </c>
      <c r="M837" s="15" t="s">
        <v>81</v>
      </c>
      <c r="N837" s="15" t="s">
        <v>180</v>
      </c>
      <c r="O837">
        <f>+VLOOKUP(Precio_diario_hortalizas[[#This Row],[Unidad de comercialización]],Codigos_kg[],2,0)</f>
        <v>3</v>
      </c>
      <c r="P837">
        <f>+Precio_diario_hortalizas[[#This Row],[Precio promedio ponderado]]/Precio_diario_hortalizas[[#This Row],[Kg o Unidades]]</f>
        <v>2000</v>
      </c>
    </row>
    <row r="838" spans="1:16" hidden="1" x14ac:dyDescent="0.35">
      <c r="A838" s="1" t="s">
        <v>178</v>
      </c>
      <c r="B838" s="1" t="str">
        <f>+VLOOKUP(A838,Codigos_mercados_mayoristas[],2,0)</f>
        <v>La Araucanía</v>
      </c>
      <c r="C838" s="1">
        <f>+VLOOKUP(A838,Codigos_mercados_mayoristas[],3,0)</f>
        <v>9</v>
      </c>
      <c r="D838" s="4">
        <v>44151</v>
      </c>
      <c r="E838" s="4" t="s">
        <v>196</v>
      </c>
      <c r="F838" s="15" t="s">
        <v>80</v>
      </c>
      <c r="G838" s="15" t="s">
        <v>12</v>
      </c>
      <c r="H838" s="15" t="s">
        <v>19</v>
      </c>
      <c r="I838" s="15">
        <v>65</v>
      </c>
      <c r="J838" s="15">
        <v>2000</v>
      </c>
      <c r="K838" s="15">
        <v>2000</v>
      </c>
      <c r="L838" s="15">
        <v>2000</v>
      </c>
      <c r="M838" s="15" t="s">
        <v>81</v>
      </c>
      <c r="N838" s="15" t="s">
        <v>118</v>
      </c>
      <c r="O838">
        <f>+VLOOKUP(Precio_diario_hortalizas[[#This Row],[Unidad de comercialización]],Codigos_kg[],2,0)</f>
        <v>3</v>
      </c>
      <c r="P838">
        <f>+Precio_diario_hortalizas[[#This Row],[Precio promedio ponderado]]/Precio_diario_hortalizas[[#This Row],[Kg o Unidades]]</f>
        <v>666.66666666666663</v>
      </c>
    </row>
    <row r="839" spans="1:16" hidden="1" x14ac:dyDescent="0.35">
      <c r="A839" s="1" t="s">
        <v>178</v>
      </c>
      <c r="B839" s="1" t="str">
        <f>+VLOOKUP(A839,Codigos_mercados_mayoristas[],2,0)</f>
        <v>La Araucanía</v>
      </c>
      <c r="C839" s="1">
        <f>+VLOOKUP(A839,Codigos_mercados_mayoristas[],3,0)</f>
        <v>9</v>
      </c>
      <c r="D839" s="4">
        <v>44151</v>
      </c>
      <c r="E839" s="4" t="s">
        <v>196</v>
      </c>
      <c r="F839" s="15" t="s">
        <v>82</v>
      </c>
      <c r="G839" s="15" t="s">
        <v>12</v>
      </c>
      <c r="H839" s="15" t="s">
        <v>19</v>
      </c>
      <c r="I839" s="15">
        <v>150</v>
      </c>
      <c r="J839" s="15">
        <v>3000</v>
      </c>
      <c r="K839" s="15">
        <v>3000</v>
      </c>
      <c r="L839" s="15">
        <v>3000</v>
      </c>
      <c r="M839" s="15" t="s">
        <v>182</v>
      </c>
      <c r="N839" s="15" t="s">
        <v>180</v>
      </c>
      <c r="O839">
        <f>+VLOOKUP(Precio_diario_hortalizas[[#This Row],[Unidad de comercialización]],Codigos_kg[],2,0)</f>
        <v>2</v>
      </c>
      <c r="P839">
        <f>+Precio_diario_hortalizas[[#This Row],[Precio promedio ponderado]]/Precio_diario_hortalizas[[#This Row],[Kg o Unidades]]</f>
        <v>1500</v>
      </c>
    </row>
    <row r="840" spans="1:16" hidden="1" x14ac:dyDescent="0.35">
      <c r="A840" s="1" t="s">
        <v>178</v>
      </c>
      <c r="B840" s="1" t="str">
        <f>+VLOOKUP(A840,Codigos_mercados_mayoristas[],2,0)</f>
        <v>La Araucanía</v>
      </c>
      <c r="C840" s="1">
        <f>+VLOOKUP(A840,Codigos_mercados_mayoristas[],3,0)</f>
        <v>9</v>
      </c>
      <c r="D840" s="4">
        <v>44151</v>
      </c>
      <c r="E840" s="4" t="s">
        <v>196</v>
      </c>
      <c r="F840" s="15" t="s">
        <v>84</v>
      </c>
      <c r="G840" s="15" t="s">
        <v>12</v>
      </c>
      <c r="H840" s="15" t="s">
        <v>19</v>
      </c>
      <c r="I840" s="15">
        <v>1050</v>
      </c>
      <c r="J840" s="15">
        <v>900</v>
      </c>
      <c r="K840" s="15">
        <v>900</v>
      </c>
      <c r="L840" s="15">
        <v>900</v>
      </c>
      <c r="M840" s="15" t="s">
        <v>14</v>
      </c>
      <c r="N840" s="15" t="s">
        <v>123</v>
      </c>
      <c r="O840">
        <f>+VLOOKUP(Precio_diario_hortalizas[[#This Row],[Unidad de comercialización]],Codigos_kg[],2,0)</f>
        <v>1</v>
      </c>
      <c r="P840">
        <f>+Precio_diario_hortalizas[[#This Row],[Precio promedio ponderado]]/Precio_diario_hortalizas[[#This Row],[Kg o Unidades]]</f>
        <v>900</v>
      </c>
    </row>
    <row r="841" spans="1:16" hidden="1" x14ac:dyDescent="0.35">
      <c r="A841" s="1" t="s">
        <v>178</v>
      </c>
      <c r="B841" s="1" t="str">
        <f>+VLOOKUP(A841,Codigos_mercados_mayoristas[],2,0)</f>
        <v>La Araucanía</v>
      </c>
      <c r="C841" s="1">
        <f>+VLOOKUP(A841,Codigos_mercados_mayoristas[],3,0)</f>
        <v>9</v>
      </c>
      <c r="D841" s="4">
        <v>44151</v>
      </c>
      <c r="E841" s="4" t="s">
        <v>196</v>
      </c>
      <c r="F841" s="15" t="s">
        <v>84</v>
      </c>
      <c r="G841" s="15" t="s">
        <v>12</v>
      </c>
      <c r="H841" s="15" t="s">
        <v>19</v>
      </c>
      <c r="I841" s="15">
        <v>3100</v>
      </c>
      <c r="J841" s="15">
        <v>900</v>
      </c>
      <c r="K841" s="15">
        <v>800</v>
      </c>
      <c r="L841" s="15">
        <v>840</v>
      </c>
      <c r="M841" s="15" t="s">
        <v>14</v>
      </c>
      <c r="N841" s="15" t="s">
        <v>109</v>
      </c>
      <c r="O841">
        <f>+VLOOKUP(Precio_diario_hortalizas[[#This Row],[Unidad de comercialización]],Codigos_kg[],2,0)</f>
        <v>1</v>
      </c>
      <c r="P841">
        <f>+Precio_diario_hortalizas[[#This Row],[Precio promedio ponderado]]/Precio_diario_hortalizas[[#This Row],[Kg o Unidades]]</f>
        <v>840</v>
      </c>
    </row>
    <row r="842" spans="1:16" hidden="1" x14ac:dyDescent="0.35">
      <c r="A842" s="1" t="s">
        <v>178</v>
      </c>
      <c r="B842" s="1" t="str">
        <f>+VLOOKUP(A842,Codigos_mercados_mayoristas[],2,0)</f>
        <v>La Araucanía</v>
      </c>
      <c r="C842" s="1">
        <f>+VLOOKUP(A842,Codigos_mercados_mayoristas[],3,0)</f>
        <v>9</v>
      </c>
      <c r="D842" s="4">
        <v>44151</v>
      </c>
      <c r="E842" s="4" t="s">
        <v>196</v>
      </c>
      <c r="F842" s="15" t="s">
        <v>21</v>
      </c>
      <c r="G842" s="15" t="s">
        <v>12</v>
      </c>
      <c r="H842" s="15" t="s">
        <v>19</v>
      </c>
      <c r="I842" s="15">
        <v>110</v>
      </c>
      <c r="J842" s="15">
        <v>6000</v>
      </c>
      <c r="K842" s="15">
        <v>6000</v>
      </c>
      <c r="L842" s="15">
        <v>6000</v>
      </c>
      <c r="M842" s="15" t="s">
        <v>81</v>
      </c>
      <c r="N842" s="15" t="s">
        <v>130</v>
      </c>
      <c r="O842">
        <f>+VLOOKUP(Precio_diario_hortalizas[[#This Row],[Unidad de comercialización]],Codigos_kg[],2,0)</f>
        <v>3</v>
      </c>
      <c r="P842">
        <f>+Precio_diario_hortalizas[[#This Row],[Precio promedio ponderado]]/Precio_diario_hortalizas[[#This Row],[Kg o Unidades]]</f>
        <v>2000</v>
      </c>
    </row>
    <row r="843" spans="1:16" hidden="1" x14ac:dyDescent="0.35">
      <c r="A843" s="1" t="s">
        <v>178</v>
      </c>
      <c r="B843" s="1" t="str">
        <f>+VLOOKUP(A843,Codigos_mercados_mayoristas[],2,0)</f>
        <v>La Araucanía</v>
      </c>
      <c r="C843" s="1">
        <f>+VLOOKUP(A843,Codigos_mercados_mayoristas[],3,0)</f>
        <v>9</v>
      </c>
      <c r="D843" s="4">
        <v>44151</v>
      </c>
      <c r="E843" s="4" t="s">
        <v>196</v>
      </c>
      <c r="F843" s="15" t="s">
        <v>85</v>
      </c>
      <c r="G843" s="15" t="s">
        <v>86</v>
      </c>
      <c r="H843" s="15" t="s">
        <v>19</v>
      </c>
      <c r="I843" s="15">
        <v>1600</v>
      </c>
      <c r="J843" s="15">
        <v>1000</v>
      </c>
      <c r="K843" s="15">
        <v>900</v>
      </c>
      <c r="L843" s="15">
        <v>962</v>
      </c>
      <c r="M843" s="15" t="s">
        <v>31</v>
      </c>
      <c r="N843" s="15" t="s">
        <v>109</v>
      </c>
      <c r="O843">
        <f>+VLOOKUP(Precio_diario_hortalizas[[#This Row],[Unidad de comercialización]],Codigos_kg[],2,0)</f>
        <v>1</v>
      </c>
      <c r="P843">
        <f>+Precio_diario_hortalizas[[#This Row],[Precio promedio ponderado]]/Precio_diario_hortalizas[[#This Row],[Kg o Unidades]]</f>
        <v>962</v>
      </c>
    </row>
    <row r="844" spans="1:16" hidden="1" x14ac:dyDescent="0.35">
      <c r="A844" s="1" t="s">
        <v>178</v>
      </c>
      <c r="B844" s="1" t="str">
        <f>+VLOOKUP(A844,Codigos_mercados_mayoristas[],2,0)</f>
        <v>La Araucanía</v>
      </c>
      <c r="C844" s="1">
        <f>+VLOOKUP(A844,Codigos_mercados_mayoristas[],3,0)</f>
        <v>9</v>
      </c>
      <c r="D844" s="4">
        <v>44151</v>
      </c>
      <c r="E844" s="4" t="s">
        <v>196</v>
      </c>
      <c r="F844" s="15" t="s">
        <v>85</v>
      </c>
      <c r="G844" s="15" t="s">
        <v>86</v>
      </c>
      <c r="H844" s="15" t="s">
        <v>13</v>
      </c>
      <c r="I844" s="15">
        <v>580</v>
      </c>
      <c r="J844" s="15">
        <v>800</v>
      </c>
      <c r="K844" s="15">
        <v>800</v>
      </c>
      <c r="L844" s="15">
        <v>800</v>
      </c>
      <c r="M844" s="15" t="s">
        <v>31</v>
      </c>
      <c r="N844" s="15" t="s">
        <v>109</v>
      </c>
      <c r="O844">
        <f>+VLOOKUP(Precio_diario_hortalizas[[#This Row],[Unidad de comercialización]],Codigos_kg[],2,0)</f>
        <v>1</v>
      </c>
      <c r="P844">
        <f>+Precio_diario_hortalizas[[#This Row],[Precio promedio ponderado]]/Precio_diario_hortalizas[[#This Row],[Kg o Unidades]]</f>
        <v>800</v>
      </c>
    </row>
    <row r="845" spans="1:16" hidden="1" x14ac:dyDescent="0.35">
      <c r="A845" s="1" t="s">
        <v>178</v>
      </c>
      <c r="B845" s="1" t="str">
        <f>+VLOOKUP(A845,Codigos_mercados_mayoristas[],2,0)</f>
        <v>La Araucanía</v>
      </c>
      <c r="C845" s="1">
        <f>+VLOOKUP(A845,Codigos_mercados_mayoristas[],3,0)</f>
        <v>9</v>
      </c>
      <c r="D845" s="4">
        <v>44151</v>
      </c>
      <c r="E845" s="4" t="s">
        <v>196</v>
      </c>
      <c r="F845" s="15" t="s">
        <v>52</v>
      </c>
      <c r="G845" s="15" t="s">
        <v>12</v>
      </c>
      <c r="H845" s="15" t="s">
        <v>19</v>
      </c>
      <c r="I845" s="15">
        <v>180</v>
      </c>
      <c r="J845" s="15">
        <v>8000</v>
      </c>
      <c r="K845" s="15">
        <v>8000</v>
      </c>
      <c r="L845" s="15">
        <v>8000</v>
      </c>
      <c r="M845" s="15" t="s">
        <v>39</v>
      </c>
      <c r="N845" s="15" t="s">
        <v>130</v>
      </c>
      <c r="O845">
        <f>+VLOOKUP(Precio_diario_hortalizas[[#This Row],[Unidad de comercialización]],Codigos_kg[],2,0)</f>
        <v>25</v>
      </c>
      <c r="P845">
        <f>+Precio_diario_hortalizas[[#This Row],[Precio promedio ponderado]]/Precio_diario_hortalizas[[#This Row],[Kg o Unidades]]</f>
        <v>320</v>
      </c>
    </row>
    <row r="846" spans="1:16" hidden="1" x14ac:dyDescent="0.35">
      <c r="A846" s="1" t="s">
        <v>178</v>
      </c>
      <c r="B846" s="1" t="str">
        <f>+VLOOKUP(A846,Codigos_mercados_mayoristas[],2,0)</f>
        <v>La Araucanía</v>
      </c>
      <c r="C846" s="1">
        <f>+VLOOKUP(A846,Codigos_mercados_mayoristas[],3,0)</f>
        <v>9</v>
      </c>
      <c r="D846" s="4">
        <v>44151</v>
      </c>
      <c r="E846" s="4" t="s">
        <v>196</v>
      </c>
      <c r="F846" s="15" t="s">
        <v>52</v>
      </c>
      <c r="G846" s="15" t="s">
        <v>12</v>
      </c>
      <c r="H846" s="15" t="s">
        <v>19</v>
      </c>
      <c r="I846" s="15">
        <v>125</v>
      </c>
      <c r="J846" s="15">
        <v>8000</v>
      </c>
      <c r="K846" s="15">
        <v>8000</v>
      </c>
      <c r="L846" s="15">
        <v>8000</v>
      </c>
      <c r="M846" s="15" t="s">
        <v>39</v>
      </c>
      <c r="N846" s="15" t="s">
        <v>109</v>
      </c>
      <c r="O846">
        <f>+VLOOKUP(Precio_diario_hortalizas[[#This Row],[Unidad de comercialización]],Codigos_kg[],2,0)</f>
        <v>25</v>
      </c>
      <c r="P846">
        <f>+Precio_diario_hortalizas[[#This Row],[Precio promedio ponderado]]/Precio_diario_hortalizas[[#This Row],[Kg o Unidades]]</f>
        <v>320</v>
      </c>
    </row>
    <row r="847" spans="1:16" x14ac:dyDescent="0.35">
      <c r="A847" s="1" t="s">
        <v>178</v>
      </c>
      <c r="B847" s="1" t="str">
        <f>+VLOOKUP(A847,Codigos_mercados_mayoristas[],2,0)</f>
        <v>La Araucanía</v>
      </c>
      <c r="C847" s="1">
        <f>+VLOOKUP(A847,Codigos_mercados_mayoristas[],3,0)</f>
        <v>9</v>
      </c>
      <c r="D847" s="4">
        <v>44151</v>
      </c>
      <c r="E847" s="4" t="s">
        <v>196</v>
      </c>
      <c r="F847" s="15" t="s">
        <v>183</v>
      </c>
      <c r="G847" s="15" t="s">
        <v>12</v>
      </c>
      <c r="H847" s="15" t="s">
        <v>19</v>
      </c>
      <c r="I847" s="15">
        <v>30</v>
      </c>
      <c r="J847" s="15">
        <v>35000</v>
      </c>
      <c r="K847" s="15">
        <v>35000</v>
      </c>
      <c r="L847" s="15">
        <v>35000</v>
      </c>
      <c r="M847" s="15" t="s">
        <v>184</v>
      </c>
      <c r="N847" s="15" t="s">
        <v>34</v>
      </c>
      <c r="O847">
        <f>+VLOOKUP(Precio_diario_hortalizas[[#This Row],[Unidad de comercialización]],Codigos_kg[],2,0)</f>
        <v>13</v>
      </c>
      <c r="P847">
        <f>+Precio_diario_hortalizas[[#This Row],[Precio promedio ponderado]]/Precio_diario_hortalizas[[#This Row],[Kg o Unidades]]</f>
        <v>2692.3076923076924</v>
      </c>
    </row>
    <row r="848" spans="1:16" hidden="1" x14ac:dyDescent="0.35">
      <c r="A848" s="1" t="s">
        <v>178</v>
      </c>
      <c r="B848" s="1" t="str">
        <f>+VLOOKUP(A848,Codigos_mercados_mayoristas[],2,0)</f>
        <v>La Araucanía</v>
      </c>
      <c r="C848" s="1">
        <f>+VLOOKUP(A848,Codigos_mercados_mayoristas[],3,0)</f>
        <v>9</v>
      </c>
      <c r="D848" s="4">
        <v>44151</v>
      </c>
      <c r="E848" s="4" t="s">
        <v>196</v>
      </c>
      <c r="F848" s="15" t="s">
        <v>23</v>
      </c>
      <c r="G848" s="15" t="s">
        <v>87</v>
      </c>
      <c r="H848" s="15" t="s">
        <v>19</v>
      </c>
      <c r="I848" s="15">
        <v>110</v>
      </c>
      <c r="J848" s="15">
        <v>5000</v>
      </c>
      <c r="K848" s="15">
        <v>5000</v>
      </c>
      <c r="L848" s="15">
        <v>5000</v>
      </c>
      <c r="M848" s="15" t="s">
        <v>88</v>
      </c>
      <c r="N848" s="15" t="s">
        <v>109</v>
      </c>
      <c r="O848">
        <f>+VLOOKUP(Precio_diario_hortalizas[[#This Row],[Unidad de comercialización]],Codigos_kg[],2,0)</f>
        <v>10</v>
      </c>
      <c r="P848">
        <f>+Precio_diario_hortalizas[[#This Row],[Precio promedio ponderado]]/Precio_diario_hortalizas[[#This Row],[Kg o Unidades]]</f>
        <v>500</v>
      </c>
    </row>
    <row r="849" spans="1:16" hidden="1" x14ac:dyDescent="0.35">
      <c r="A849" s="1" t="s">
        <v>178</v>
      </c>
      <c r="B849" s="1" t="str">
        <f>+VLOOKUP(A849,Codigos_mercados_mayoristas[],2,0)</f>
        <v>La Araucanía</v>
      </c>
      <c r="C849" s="1">
        <f>+VLOOKUP(A849,Codigos_mercados_mayoristas[],3,0)</f>
        <v>9</v>
      </c>
      <c r="D849" s="4">
        <v>44151</v>
      </c>
      <c r="E849" s="4" t="s">
        <v>196</v>
      </c>
      <c r="F849" s="15" t="s">
        <v>23</v>
      </c>
      <c r="G849" s="15" t="s">
        <v>24</v>
      </c>
      <c r="H849" s="15" t="s">
        <v>19</v>
      </c>
      <c r="I849" s="15">
        <v>1250</v>
      </c>
      <c r="J849" s="15">
        <v>5000</v>
      </c>
      <c r="K849" s="15">
        <v>5000</v>
      </c>
      <c r="L849" s="15">
        <v>5000</v>
      </c>
      <c r="M849" s="15" t="s">
        <v>89</v>
      </c>
      <c r="N849" s="15" t="s">
        <v>109</v>
      </c>
      <c r="O849">
        <f>+VLOOKUP(Precio_diario_hortalizas[[#This Row],[Unidad de comercialización]],Codigos_kg[],2,0)</f>
        <v>15</v>
      </c>
      <c r="P849">
        <f>+Precio_diario_hortalizas[[#This Row],[Precio promedio ponderado]]/Precio_diario_hortalizas[[#This Row],[Kg o Unidades]]</f>
        <v>333.33333333333331</v>
      </c>
    </row>
    <row r="850" spans="1:16" hidden="1" x14ac:dyDescent="0.35">
      <c r="A850" s="1" t="s">
        <v>178</v>
      </c>
      <c r="B850" s="1" t="str">
        <f>+VLOOKUP(A850,Codigos_mercados_mayoristas[],2,0)</f>
        <v>La Araucanía</v>
      </c>
      <c r="C850" s="1">
        <f>+VLOOKUP(A850,Codigos_mercados_mayoristas[],3,0)</f>
        <v>9</v>
      </c>
      <c r="D850" s="4">
        <v>44151</v>
      </c>
      <c r="E850" s="4" t="s">
        <v>196</v>
      </c>
      <c r="F850" s="15" t="s">
        <v>23</v>
      </c>
      <c r="G850" s="15" t="s">
        <v>90</v>
      </c>
      <c r="H850" s="15" t="s">
        <v>19</v>
      </c>
      <c r="I850" s="15">
        <v>110</v>
      </c>
      <c r="J850" s="15">
        <v>5000</v>
      </c>
      <c r="K850" s="15">
        <v>5000</v>
      </c>
      <c r="L850" s="15">
        <v>5000</v>
      </c>
      <c r="M850" s="15" t="s">
        <v>89</v>
      </c>
      <c r="N850" s="15" t="s">
        <v>109</v>
      </c>
      <c r="O850">
        <f>+VLOOKUP(Precio_diario_hortalizas[[#This Row],[Unidad de comercialización]],Codigos_kg[],2,0)</f>
        <v>15</v>
      </c>
      <c r="P850">
        <f>+Precio_diario_hortalizas[[#This Row],[Precio promedio ponderado]]/Precio_diario_hortalizas[[#This Row],[Kg o Unidades]]</f>
        <v>333.33333333333331</v>
      </c>
    </row>
    <row r="851" spans="1:16" hidden="1" x14ac:dyDescent="0.35">
      <c r="A851" s="1" t="s">
        <v>178</v>
      </c>
      <c r="B851" s="1" t="str">
        <f>+VLOOKUP(A851,Codigos_mercados_mayoristas[],2,0)</f>
        <v>La Araucanía</v>
      </c>
      <c r="C851" s="1">
        <f>+VLOOKUP(A851,Codigos_mercados_mayoristas[],3,0)</f>
        <v>9</v>
      </c>
      <c r="D851" s="4">
        <v>44151</v>
      </c>
      <c r="E851" s="4" t="s">
        <v>196</v>
      </c>
      <c r="F851" s="15" t="s">
        <v>23</v>
      </c>
      <c r="G851" s="15" t="s">
        <v>91</v>
      </c>
      <c r="H851" s="15" t="s">
        <v>19</v>
      </c>
      <c r="I851" s="15">
        <v>175</v>
      </c>
      <c r="J851" s="15">
        <v>5000</v>
      </c>
      <c r="K851" s="15">
        <v>4500</v>
      </c>
      <c r="L851" s="15">
        <v>4729</v>
      </c>
      <c r="M851" s="15" t="s">
        <v>25</v>
      </c>
      <c r="N851" s="15" t="s">
        <v>130</v>
      </c>
      <c r="O851">
        <f>+VLOOKUP(Precio_diario_hortalizas[[#This Row],[Unidad de comercialización]],Codigos_kg[],2,0)</f>
        <v>12</v>
      </c>
      <c r="P851">
        <f>+Precio_diario_hortalizas[[#This Row],[Precio promedio ponderado]]/Precio_diario_hortalizas[[#This Row],[Kg o Unidades]]</f>
        <v>394.08333333333331</v>
      </c>
    </row>
    <row r="852" spans="1:16" hidden="1" x14ac:dyDescent="0.35">
      <c r="A852" s="1" t="s">
        <v>178</v>
      </c>
      <c r="B852" s="1" t="str">
        <f>+VLOOKUP(A852,Codigos_mercados_mayoristas[],2,0)</f>
        <v>La Araucanía</v>
      </c>
      <c r="C852" s="1">
        <f>+VLOOKUP(A852,Codigos_mercados_mayoristas[],3,0)</f>
        <v>9</v>
      </c>
      <c r="D852" s="4">
        <v>44151</v>
      </c>
      <c r="E852" s="4" t="s">
        <v>196</v>
      </c>
      <c r="F852" s="15" t="s">
        <v>23</v>
      </c>
      <c r="G852" s="15" t="s">
        <v>91</v>
      </c>
      <c r="H852" s="15" t="s">
        <v>19</v>
      </c>
      <c r="I852" s="15">
        <v>95</v>
      </c>
      <c r="J852" s="15">
        <v>5000</v>
      </c>
      <c r="K852" s="15">
        <v>5000</v>
      </c>
      <c r="L852" s="15">
        <v>5000</v>
      </c>
      <c r="M852" s="15" t="s">
        <v>89</v>
      </c>
      <c r="N852" s="15" t="s">
        <v>109</v>
      </c>
      <c r="O852">
        <f>+VLOOKUP(Precio_diario_hortalizas[[#This Row],[Unidad de comercialización]],Codigos_kg[],2,0)</f>
        <v>15</v>
      </c>
      <c r="P852">
        <f>+Precio_diario_hortalizas[[#This Row],[Precio promedio ponderado]]/Precio_diario_hortalizas[[#This Row],[Kg o Unidades]]</f>
        <v>333.33333333333331</v>
      </c>
    </row>
    <row r="853" spans="1:16" x14ac:dyDescent="0.35">
      <c r="A853" s="1" t="s">
        <v>178</v>
      </c>
      <c r="B853" s="1" t="str">
        <f>+VLOOKUP(A853,Codigos_mercados_mayoristas[],2,0)</f>
        <v>La Araucanía</v>
      </c>
      <c r="C853" s="1">
        <f>+VLOOKUP(A853,Codigos_mercados_mayoristas[],3,0)</f>
        <v>9</v>
      </c>
      <c r="D853" s="4">
        <v>44151</v>
      </c>
      <c r="E853" s="4" t="s">
        <v>196</v>
      </c>
      <c r="F853" s="15" t="s">
        <v>716</v>
      </c>
      <c r="G853" s="15" t="s">
        <v>717</v>
      </c>
      <c r="H853" s="15" t="s">
        <v>69</v>
      </c>
      <c r="I853" s="15">
        <v>95</v>
      </c>
      <c r="J853" s="15">
        <v>19000</v>
      </c>
      <c r="K853" s="15">
        <v>19000</v>
      </c>
      <c r="L853" s="15">
        <v>19000</v>
      </c>
      <c r="M853" s="15" t="s">
        <v>25</v>
      </c>
      <c r="N853" s="15" t="s">
        <v>34</v>
      </c>
      <c r="O853">
        <f>+VLOOKUP(Precio_diario_hortalizas[[#This Row],[Unidad de comercialización]],Codigos_kg[],2,0)</f>
        <v>12</v>
      </c>
      <c r="P853">
        <f>+Precio_diario_hortalizas[[#This Row],[Precio promedio ponderado]]/Precio_diario_hortalizas[[#This Row],[Kg o Unidades]]</f>
        <v>1583.3333333333333</v>
      </c>
    </row>
    <row r="854" spans="1:16" x14ac:dyDescent="0.35">
      <c r="A854" s="1" t="s">
        <v>178</v>
      </c>
      <c r="B854" s="1" t="str">
        <f>+VLOOKUP(A854,Codigos_mercados_mayoristas[],2,0)</f>
        <v>La Araucanía</v>
      </c>
      <c r="C854" s="1">
        <f>+VLOOKUP(A854,Codigos_mercados_mayoristas[],3,0)</f>
        <v>9</v>
      </c>
      <c r="D854" s="4">
        <v>44151</v>
      </c>
      <c r="E854" s="4" t="s">
        <v>196</v>
      </c>
      <c r="F854" s="15" t="s">
        <v>716</v>
      </c>
      <c r="G854" s="15" t="s">
        <v>717</v>
      </c>
      <c r="H854" s="15" t="s">
        <v>69</v>
      </c>
      <c r="I854" s="15">
        <v>65</v>
      </c>
      <c r="J854" s="15">
        <v>23000</v>
      </c>
      <c r="K854" s="15">
        <v>23000</v>
      </c>
      <c r="L854" s="15">
        <v>23000</v>
      </c>
      <c r="M854" s="15" t="s">
        <v>25</v>
      </c>
      <c r="N854" s="15" t="s">
        <v>15</v>
      </c>
      <c r="O854">
        <f>+VLOOKUP(Precio_diario_hortalizas[[#This Row],[Unidad de comercialización]],Codigos_kg[],2,0)</f>
        <v>12</v>
      </c>
      <c r="P854">
        <f>+Precio_diario_hortalizas[[#This Row],[Precio promedio ponderado]]/Precio_diario_hortalizas[[#This Row],[Kg o Unidades]]</f>
        <v>1916.6666666666667</v>
      </c>
    </row>
    <row r="855" spans="1:16" x14ac:dyDescent="0.35">
      <c r="A855" s="1" t="s">
        <v>178</v>
      </c>
      <c r="B855" s="1" t="str">
        <f>+VLOOKUP(A855,Codigos_mercados_mayoristas[],2,0)</f>
        <v>La Araucanía</v>
      </c>
      <c r="C855" s="1">
        <f>+VLOOKUP(A855,Codigos_mercados_mayoristas[],3,0)</f>
        <v>9</v>
      </c>
      <c r="D855" s="4">
        <v>44151</v>
      </c>
      <c r="E855" s="4" t="s">
        <v>196</v>
      </c>
      <c r="F855" s="15" t="s">
        <v>716</v>
      </c>
      <c r="G855" s="15" t="s">
        <v>717</v>
      </c>
      <c r="H855" s="15" t="s">
        <v>19</v>
      </c>
      <c r="I855" s="15">
        <v>75</v>
      </c>
      <c r="J855" s="15">
        <v>23000</v>
      </c>
      <c r="K855" s="15">
        <v>23000</v>
      </c>
      <c r="L855" s="15">
        <v>23000</v>
      </c>
      <c r="M855" s="15" t="s">
        <v>26</v>
      </c>
      <c r="N855" s="15" t="s">
        <v>15</v>
      </c>
      <c r="O855">
        <f>+VLOOKUP(Precio_diario_hortalizas[[#This Row],[Unidad de comercialización]],Codigos_kg[],2,0)</f>
        <v>18</v>
      </c>
      <c r="P855">
        <f>+Precio_diario_hortalizas[[#This Row],[Precio promedio ponderado]]/Precio_diario_hortalizas[[#This Row],[Kg o Unidades]]</f>
        <v>1277.7777777777778</v>
      </c>
    </row>
    <row r="856" spans="1:16" hidden="1" x14ac:dyDescent="0.35">
      <c r="A856" s="1" t="s">
        <v>178</v>
      </c>
      <c r="B856" s="1" t="str">
        <f>+VLOOKUP(A856,Codigos_mercados_mayoristas[],2,0)</f>
        <v>La Araucanía</v>
      </c>
      <c r="C856" s="1">
        <f>+VLOOKUP(A856,Codigos_mercados_mayoristas[],3,0)</f>
        <v>9</v>
      </c>
      <c r="D856" s="4">
        <v>44151</v>
      </c>
      <c r="E856" s="4" t="s">
        <v>196</v>
      </c>
      <c r="F856" s="15" t="s">
        <v>94</v>
      </c>
      <c r="G856" s="15" t="s">
        <v>126</v>
      </c>
      <c r="H856" s="15" t="s">
        <v>76</v>
      </c>
      <c r="I856" s="15">
        <v>650</v>
      </c>
      <c r="J856" s="15">
        <v>8000</v>
      </c>
      <c r="K856" s="15">
        <v>8000</v>
      </c>
      <c r="L856" s="15">
        <v>8000</v>
      </c>
      <c r="M856" s="15" t="s">
        <v>58</v>
      </c>
      <c r="N856" s="15" t="s">
        <v>180</v>
      </c>
      <c r="O856">
        <f>+VLOOKUP(Precio_diario_hortalizas[[#This Row],[Unidad de comercialización]],Codigos_kg[],2,0)</f>
        <v>25</v>
      </c>
      <c r="P856">
        <f>+Precio_diario_hortalizas[[#This Row],[Precio promedio ponderado]]/Precio_diario_hortalizas[[#This Row],[Kg o Unidades]]</f>
        <v>320</v>
      </c>
    </row>
    <row r="857" spans="1:16" hidden="1" x14ac:dyDescent="0.35">
      <c r="A857" s="1" t="s">
        <v>178</v>
      </c>
      <c r="B857" s="1" t="str">
        <f>+VLOOKUP(A857,Codigos_mercados_mayoristas[],2,0)</f>
        <v>La Araucanía</v>
      </c>
      <c r="C857" s="1">
        <f>+VLOOKUP(A857,Codigos_mercados_mayoristas[],3,0)</f>
        <v>9</v>
      </c>
      <c r="D857" s="4">
        <v>44151</v>
      </c>
      <c r="E857" s="4" t="s">
        <v>196</v>
      </c>
      <c r="F857" s="15" t="s">
        <v>94</v>
      </c>
      <c r="G857" s="15" t="s">
        <v>718</v>
      </c>
      <c r="H857" s="15" t="s">
        <v>96</v>
      </c>
      <c r="I857" s="15">
        <v>1650</v>
      </c>
      <c r="J857" s="15">
        <v>15000</v>
      </c>
      <c r="K857" s="15">
        <v>15000</v>
      </c>
      <c r="L857" s="15">
        <v>15000</v>
      </c>
      <c r="M857" s="15" t="s">
        <v>58</v>
      </c>
      <c r="N857" s="15" t="s">
        <v>180</v>
      </c>
      <c r="O857">
        <f>+VLOOKUP(Precio_diario_hortalizas[[#This Row],[Unidad de comercialización]],Codigos_kg[],2,0)</f>
        <v>25</v>
      </c>
      <c r="P857">
        <f>+Precio_diario_hortalizas[[#This Row],[Precio promedio ponderado]]/Precio_diario_hortalizas[[#This Row],[Kg o Unidades]]</f>
        <v>600</v>
      </c>
    </row>
    <row r="858" spans="1:16" hidden="1" x14ac:dyDescent="0.35">
      <c r="A858" s="1" t="s">
        <v>178</v>
      </c>
      <c r="B858" s="1" t="str">
        <f>+VLOOKUP(A858,Codigos_mercados_mayoristas[],2,0)</f>
        <v>La Araucanía</v>
      </c>
      <c r="C858" s="1">
        <f>+VLOOKUP(A858,Codigos_mercados_mayoristas[],3,0)</f>
        <v>9</v>
      </c>
      <c r="D858" s="4">
        <v>44151</v>
      </c>
      <c r="E858" s="4" t="s">
        <v>196</v>
      </c>
      <c r="F858" s="15" t="s">
        <v>53</v>
      </c>
      <c r="G858" s="15" t="s">
        <v>727</v>
      </c>
      <c r="H858" s="15" t="s">
        <v>19</v>
      </c>
      <c r="I858" s="15">
        <v>65</v>
      </c>
      <c r="J858" s="15">
        <v>10000</v>
      </c>
      <c r="K858" s="15">
        <v>10000</v>
      </c>
      <c r="L858" s="15">
        <v>10000</v>
      </c>
      <c r="M858" s="15" t="s">
        <v>54</v>
      </c>
      <c r="N858" s="15" t="s">
        <v>109</v>
      </c>
      <c r="O858">
        <f>+VLOOKUP(Precio_diario_hortalizas[[#This Row],[Unidad de comercialización]],Codigos_kg[],2,0)</f>
        <v>60</v>
      </c>
      <c r="P858">
        <f>+Precio_diario_hortalizas[[#This Row],[Precio promedio ponderado]]/Precio_diario_hortalizas[[#This Row],[Kg o Unidades]]</f>
        <v>166.66666666666666</v>
      </c>
    </row>
    <row r="859" spans="1:16" hidden="1" x14ac:dyDescent="0.35">
      <c r="A859" s="1" t="s">
        <v>178</v>
      </c>
      <c r="B859" s="1" t="str">
        <f>+VLOOKUP(A859,Codigos_mercados_mayoristas[],2,0)</f>
        <v>La Araucanía</v>
      </c>
      <c r="C859" s="1">
        <f>+VLOOKUP(A859,Codigos_mercados_mayoristas[],3,0)</f>
        <v>9</v>
      </c>
      <c r="D859" s="4">
        <v>44151</v>
      </c>
      <c r="E859" s="4" t="s">
        <v>196</v>
      </c>
      <c r="F859" s="15" t="s">
        <v>53</v>
      </c>
      <c r="G859" s="15" t="s">
        <v>12</v>
      </c>
      <c r="H859" s="15" t="s">
        <v>19</v>
      </c>
      <c r="I859" s="15">
        <v>235</v>
      </c>
      <c r="J859" s="15">
        <v>9000</v>
      </c>
      <c r="K859" s="15">
        <v>8000</v>
      </c>
      <c r="L859" s="15">
        <v>8468</v>
      </c>
      <c r="M859" s="15" t="s">
        <v>54</v>
      </c>
      <c r="N859" s="15" t="s">
        <v>109</v>
      </c>
      <c r="O859">
        <f>+VLOOKUP(Precio_diario_hortalizas[[#This Row],[Unidad de comercialización]],Codigos_kg[],2,0)</f>
        <v>60</v>
      </c>
      <c r="P859">
        <f>+Precio_diario_hortalizas[[#This Row],[Precio promedio ponderado]]/Precio_diario_hortalizas[[#This Row],[Kg o Unidades]]</f>
        <v>141.13333333333333</v>
      </c>
    </row>
    <row r="860" spans="1:16" hidden="1" x14ac:dyDescent="0.35">
      <c r="A860" s="1" t="s">
        <v>178</v>
      </c>
      <c r="B860" s="1" t="str">
        <f>+VLOOKUP(A860,Codigos_mercados_mayoristas[],2,0)</f>
        <v>La Araucanía</v>
      </c>
      <c r="C860" s="1">
        <f>+VLOOKUP(A860,Codigos_mercados_mayoristas[],3,0)</f>
        <v>9</v>
      </c>
      <c r="D860" s="4">
        <v>44151</v>
      </c>
      <c r="E860" s="4" t="s">
        <v>196</v>
      </c>
      <c r="F860" s="15" t="s">
        <v>132</v>
      </c>
      <c r="G860" s="15" t="s">
        <v>12</v>
      </c>
      <c r="H860" s="15" t="s">
        <v>19</v>
      </c>
      <c r="I860" s="15">
        <v>75</v>
      </c>
      <c r="J860" s="15">
        <v>5000</v>
      </c>
      <c r="K860" s="15">
        <v>5000</v>
      </c>
      <c r="L860" s="15">
        <v>5000</v>
      </c>
      <c r="M860" s="15" t="s">
        <v>83</v>
      </c>
      <c r="N860" s="15" t="s">
        <v>180</v>
      </c>
      <c r="O860">
        <f>+VLOOKUP(Precio_diario_hortalizas[[#This Row],[Unidad de comercialización]],Codigos_kg[],2,0)</f>
        <v>3</v>
      </c>
      <c r="P860">
        <f>+Precio_diario_hortalizas[[#This Row],[Precio promedio ponderado]]/Precio_diario_hortalizas[[#This Row],[Kg o Unidades]]</f>
        <v>1666.6666666666667</v>
      </c>
    </row>
    <row r="861" spans="1:16" hidden="1" x14ac:dyDescent="0.35">
      <c r="A861" s="1" t="s">
        <v>178</v>
      </c>
      <c r="B861" s="1" t="str">
        <f>+VLOOKUP(A861,Codigos_mercados_mayoristas[],2,0)</f>
        <v>La Araucanía</v>
      </c>
      <c r="C861" s="1">
        <f>+VLOOKUP(A861,Codigos_mercados_mayoristas[],3,0)</f>
        <v>9</v>
      </c>
      <c r="D861" s="4">
        <v>44151</v>
      </c>
      <c r="E861" s="4" t="s">
        <v>196</v>
      </c>
      <c r="F861" s="15" t="s">
        <v>27</v>
      </c>
      <c r="G861" s="15" t="s">
        <v>28</v>
      </c>
      <c r="H861" s="15" t="s">
        <v>69</v>
      </c>
      <c r="I861" s="15">
        <v>110</v>
      </c>
      <c r="J861" s="15">
        <v>50000</v>
      </c>
      <c r="K861" s="15">
        <v>50000</v>
      </c>
      <c r="L861" s="15">
        <v>50000</v>
      </c>
      <c r="M861" s="15" t="s">
        <v>29</v>
      </c>
      <c r="N861" s="15" t="s">
        <v>15</v>
      </c>
      <c r="O861">
        <f>+VLOOKUP(Precio_diario_hortalizas[[#This Row],[Unidad de comercialización]],Codigos_kg[],2,0)</f>
        <v>15</v>
      </c>
      <c r="P861">
        <f>+Precio_diario_hortalizas[[#This Row],[Precio promedio ponderado]]/Precio_diario_hortalizas[[#This Row],[Kg o Unidades]]</f>
        <v>3333.3333333333335</v>
      </c>
    </row>
    <row r="862" spans="1:16" hidden="1" x14ac:dyDescent="0.35">
      <c r="A862" s="1" t="s">
        <v>178</v>
      </c>
      <c r="B862" s="1" t="str">
        <f>+VLOOKUP(A862,Codigos_mercados_mayoristas[],2,0)</f>
        <v>La Araucanía</v>
      </c>
      <c r="C862" s="1">
        <f>+VLOOKUP(A862,Codigos_mercados_mayoristas[],3,0)</f>
        <v>9</v>
      </c>
      <c r="D862" s="4">
        <v>44151</v>
      </c>
      <c r="E862" s="4" t="s">
        <v>196</v>
      </c>
      <c r="F862" s="15" t="s">
        <v>27</v>
      </c>
      <c r="G862" s="15" t="s">
        <v>28</v>
      </c>
      <c r="H862" s="15" t="s">
        <v>19</v>
      </c>
      <c r="I862" s="15">
        <v>125</v>
      </c>
      <c r="J862" s="15">
        <v>45000</v>
      </c>
      <c r="K862" s="15">
        <v>45000</v>
      </c>
      <c r="L862" s="15">
        <v>45000</v>
      </c>
      <c r="M862" s="15" t="s">
        <v>29</v>
      </c>
      <c r="N862" s="15" t="s">
        <v>15</v>
      </c>
      <c r="O862">
        <f>+VLOOKUP(Precio_diario_hortalizas[[#This Row],[Unidad de comercialización]],Codigos_kg[],2,0)</f>
        <v>15</v>
      </c>
      <c r="P862">
        <f>+Precio_diario_hortalizas[[#This Row],[Precio promedio ponderado]]/Precio_diario_hortalizas[[#This Row],[Kg o Unidades]]</f>
        <v>3000</v>
      </c>
    </row>
    <row r="863" spans="1:16" hidden="1" x14ac:dyDescent="0.35">
      <c r="A863" s="1" t="s">
        <v>178</v>
      </c>
      <c r="B863" s="1" t="str">
        <f>+VLOOKUP(A863,Codigos_mercados_mayoristas[],2,0)</f>
        <v>La Araucanía</v>
      </c>
      <c r="C863" s="1">
        <f>+VLOOKUP(A863,Codigos_mercados_mayoristas[],3,0)</f>
        <v>9</v>
      </c>
      <c r="D863" s="4">
        <v>44151</v>
      </c>
      <c r="E863" s="4" t="s">
        <v>196</v>
      </c>
      <c r="F863" s="15" t="s">
        <v>27</v>
      </c>
      <c r="G863" s="15" t="s">
        <v>98</v>
      </c>
      <c r="H863" s="15" t="s">
        <v>19</v>
      </c>
      <c r="I863" s="15">
        <v>175</v>
      </c>
      <c r="J863" s="15">
        <v>33000</v>
      </c>
      <c r="K863" s="15">
        <v>30000</v>
      </c>
      <c r="L863" s="15">
        <v>31886</v>
      </c>
      <c r="M863" s="15" t="s">
        <v>29</v>
      </c>
      <c r="N863" s="15" t="s">
        <v>15</v>
      </c>
      <c r="O863">
        <f>+VLOOKUP(Precio_diario_hortalizas[[#This Row],[Unidad de comercialización]],Codigos_kg[],2,0)</f>
        <v>15</v>
      </c>
      <c r="P863">
        <f>+Precio_diario_hortalizas[[#This Row],[Precio promedio ponderado]]/Precio_diario_hortalizas[[#This Row],[Kg o Unidades]]</f>
        <v>2125.7333333333331</v>
      </c>
    </row>
    <row r="864" spans="1:16" hidden="1" x14ac:dyDescent="0.35">
      <c r="A864" s="1" t="s">
        <v>178</v>
      </c>
      <c r="B864" s="1" t="str">
        <f>+VLOOKUP(A864,Codigos_mercados_mayoristas[],2,0)</f>
        <v>La Araucanía</v>
      </c>
      <c r="C864" s="1">
        <f>+VLOOKUP(A864,Codigos_mercados_mayoristas[],3,0)</f>
        <v>9</v>
      </c>
      <c r="D864" s="4">
        <v>44151</v>
      </c>
      <c r="E864" s="4" t="s">
        <v>196</v>
      </c>
      <c r="F864" s="15" t="s">
        <v>27</v>
      </c>
      <c r="G864" s="15" t="s">
        <v>98</v>
      </c>
      <c r="H864" s="15" t="s">
        <v>19</v>
      </c>
      <c r="I864" s="15">
        <v>125</v>
      </c>
      <c r="J864" s="15">
        <v>32000</v>
      </c>
      <c r="K864" s="15">
        <v>32000</v>
      </c>
      <c r="L864" s="15">
        <v>32000</v>
      </c>
      <c r="M864" s="15" t="s">
        <v>56</v>
      </c>
      <c r="N864" s="15" t="s">
        <v>133</v>
      </c>
      <c r="O864">
        <f>+VLOOKUP(Precio_diario_hortalizas[[#This Row],[Unidad de comercialización]],Codigos_kg[],2,0)</f>
        <v>18</v>
      </c>
      <c r="P864">
        <f>+Precio_diario_hortalizas[[#This Row],[Precio promedio ponderado]]/Precio_diario_hortalizas[[#This Row],[Kg o Unidades]]</f>
        <v>1777.7777777777778</v>
      </c>
    </row>
    <row r="865" spans="1:16" hidden="1" x14ac:dyDescent="0.35">
      <c r="A865" s="1" t="s">
        <v>178</v>
      </c>
      <c r="B865" s="1" t="str">
        <f>+VLOOKUP(A865,Codigos_mercados_mayoristas[],2,0)</f>
        <v>La Araucanía</v>
      </c>
      <c r="C865" s="1">
        <f>+VLOOKUP(A865,Codigos_mercados_mayoristas[],3,0)</f>
        <v>9</v>
      </c>
      <c r="D865" s="4">
        <v>44151</v>
      </c>
      <c r="E865" s="4" t="s">
        <v>196</v>
      </c>
      <c r="F865" s="15" t="s">
        <v>30</v>
      </c>
      <c r="G865" s="15" t="s">
        <v>12</v>
      </c>
      <c r="H865" s="15" t="s">
        <v>19</v>
      </c>
      <c r="I865" s="15">
        <v>65</v>
      </c>
      <c r="J865" s="15">
        <v>37000</v>
      </c>
      <c r="K865" s="15">
        <v>37000</v>
      </c>
      <c r="L865" s="15">
        <v>37000</v>
      </c>
      <c r="M865" s="15" t="s">
        <v>39</v>
      </c>
      <c r="N865" s="15" t="s">
        <v>109</v>
      </c>
      <c r="O865">
        <f>+VLOOKUP(Precio_diario_hortalizas[[#This Row],[Unidad de comercialización]],Codigos_kg[],2,0)</f>
        <v>25</v>
      </c>
      <c r="P865">
        <f>+Precio_diario_hortalizas[[#This Row],[Precio promedio ponderado]]/Precio_diario_hortalizas[[#This Row],[Kg o Unidades]]</f>
        <v>1480</v>
      </c>
    </row>
    <row r="866" spans="1:16" hidden="1" x14ac:dyDescent="0.35">
      <c r="A866" s="1" t="s">
        <v>178</v>
      </c>
      <c r="B866" s="1" t="str">
        <f>+VLOOKUP(A866,Codigos_mercados_mayoristas[],2,0)</f>
        <v>La Araucanía</v>
      </c>
      <c r="C866" s="1">
        <f>+VLOOKUP(A866,Codigos_mercados_mayoristas[],3,0)</f>
        <v>9</v>
      </c>
      <c r="D866" s="4">
        <v>44151</v>
      </c>
      <c r="E866" s="4" t="s">
        <v>196</v>
      </c>
      <c r="F866" s="15" t="s">
        <v>159</v>
      </c>
      <c r="G866" s="15" t="s">
        <v>12</v>
      </c>
      <c r="H866" s="15" t="s">
        <v>19</v>
      </c>
      <c r="I866" s="15">
        <v>65</v>
      </c>
      <c r="J866" s="15">
        <v>5000</v>
      </c>
      <c r="K866" s="15">
        <v>5000</v>
      </c>
      <c r="L866" s="15">
        <v>5000</v>
      </c>
      <c r="M866" s="15" t="s">
        <v>181</v>
      </c>
      <c r="N866" s="15" t="s">
        <v>180</v>
      </c>
      <c r="O866">
        <f>+VLOOKUP(Precio_diario_hortalizas[[#This Row],[Unidad de comercialización]],Codigos_kg[],2,0)</f>
        <v>12</v>
      </c>
      <c r="P866">
        <f>+Precio_diario_hortalizas[[#This Row],[Precio promedio ponderado]]/Precio_diario_hortalizas[[#This Row],[Kg o Unidades]]</f>
        <v>416.66666666666669</v>
      </c>
    </row>
    <row r="867" spans="1:16" hidden="1" x14ac:dyDescent="0.35">
      <c r="A867" s="1" t="s">
        <v>178</v>
      </c>
      <c r="B867" s="1" t="str">
        <f>+VLOOKUP(A867,Codigos_mercados_mayoristas[],2,0)</f>
        <v>La Araucanía</v>
      </c>
      <c r="C867" s="1">
        <f>+VLOOKUP(A867,Codigos_mercados_mayoristas[],3,0)</f>
        <v>9</v>
      </c>
      <c r="D867" s="4">
        <v>44151</v>
      </c>
      <c r="E867" s="4" t="s">
        <v>196</v>
      </c>
      <c r="F867" s="15" t="s">
        <v>99</v>
      </c>
      <c r="G867" s="15" t="s">
        <v>100</v>
      </c>
      <c r="H867" s="15" t="s">
        <v>19</v>
      </c>
      <c r="I867" s="15">
        <v>2950</v>
      </c>
      <c r="J867" s="15">
        <v>1000</v>
      </c>
      <c r="K867" s="15">
        <v>900</v>
      </c>
      <c r="L867" s="15">
        <v>942</v>
      </c>
      <c r="M867" s="15" t="s">
        <v>14</v>
      </c>
      <c r="N867" s="15" t="s">
        <v>109</v>
      </c>
      <c r="O867">
        <f>+VLOOKUP(Precio_diario_hortalizas[[#This Row],[Unidad de comercialización]],Codigos_kg[],2,0)</f>
        <v>1</v>
      </c>
      <c r="P867">
        <f>+Precio_diario_hortalizas[[#This Row],[Precio promedio ponderado]]/Precio_diario_hortalizas[[#This Row],[Kg o Unidades]]</f>
        <v>942</v>
      </c>
    </row>
    <row r="868" spans="1:16" hidden="1" x14ac:dyDescent="0.35">
      <c r="A868" s="1" t="s">
        <v>178</v>
      </c>
      <c r="B868" s="1" t="str">
        <f>+VLOOKUP(A868,Codigos_mercados_mayoristas[],2,0)</f>
        <v>La Araucanía</v>
      </c>
      <c r="C868" s="1">
        <f>+VLOOKUP(A868,Codigos_mercados_mayoristas[],3,0)</f>
        <v>9</v>
      </c>
      <c r="D868" s="4">
        <v>44151</v>
      </c>
      <c r="E868" s="4" t="s">
        <v>196</v>
      </c>
      <c r="F868" s="15" t="s">
        <v>99</v>
      </c>
      <c r="G868" s="15" t="s">
        <v>119</v>
      </c>
      <c r="H868" s="15" t="s">
        <v>19</v>
      </c>
      <c r="I868" s="15">
        <v>1050</v>
      </c>
      <c r="J868" s="15">
        <v>1000</v>
      </c>
      <c r="K868" s="15">
        <v>900</v>
      </c>
      <c r="L868" s="15">
        <v>957</v>
      </c>
      <c r="M868" s="15" t="s">
        <v>14</v>
      </c>
      <c r="N868" s="15" t="s">
        <v>109</v>
      </c>
      <c r="O868">
        <f>+VLOOKUP(Precio_diario_hortalizas[[#This Row],[Unidad de comercialización]],Codigos_kg[],2,0)</f>
        <v>1</v>
      </c>
      <c r="P868">
        <f>+Precio_diario_hortalizas[[#This Row],[Precio promedio ponderado]]/Precio_diario_hortalizas[[#This Row],[Kg o Unidades]]</f>
        <v>957</v>
      </c>
    </row>
    <row r="869" spans="1:16" hidden="1" x14ac:dyDescent="0.35">
      <c r="A869" s="1" t="s">
        <v>178</v>
      </c>
      <c r="B869" s="1" t="str">
        <f>+VLOOKUP(A869,Codigos_mercados_mayoristas[],2,0)</f>
        <v>La Araucanía</v>
      </c>
      <c r="C869" s="1">
        <f>+VLOOKUP(A869,Codigos_mercados_mayoristas[],3,0)</f>
        <v>9</v>
      </c>
      <c r="D869" s="4">
        <v>44151</v>
      </c>
      <c r="E869" s="4" t="s">
        <v>196</v>
      </c>
      <c r="F869" s="15" t="s">
        <v>32</v>
      </c>
      <c r="G869" s="15" t="s">
        <v>12</v>
      </c>
      <c r="H869" s="15" t="s">
        <v>19</v>
      </c>
      <c r="I869" s="15">
        <v>345</v>
      </c>
      <c r="J869" s="15">
        <v>1000</v>
      </c>
      <c r="K869" s="15">
        <v>900</v>
      </c>
      <c r="L869" s="15">
        <v>928</v>
      </c>
      <c r="M869" s="15" t="s">
        <v>33</v>
      </c>
      <c r="N869" s="15" t="s">
        <v>34</v>
      </c>
      <c r="O869">
        <f>+VLOOKUP(Precio_diario_hortalizas[[#This Row],[Unidad de comercialización]],Codigos_kg[],2,0)</f>
        <v>1</v>
      </c>
      <c r="P869">
        <f>+Precio_diario_hortalizas[[#This Row],[Precio promedio ponderado]]/Precio_diario_hortalizas[[#This Row],[Kg o Unidades]]</f>
        <v>928</v>
      </c>
    </row>
    <row r="870" spans="1:16" hidden="1" x14ac:dyDescent="0.35">
      <c r="A870" s="1" t="s">
        <v>178</v>
      </c>
      <c r="B870" s="1" t="str">
        <f>+VLOOKUP(A870,Codigos_mercados_mayoristas[],2,0)</f>
        <v>La Araucanía</v>
      </c>
      <c r="C870" s="1">
        <f>+VLOOKUP(A870,Codigos_mercados_mayoristas[],3,0)</f>
        <v>9</v>
      </c>
      <c r="D870" s="4">
        <v>44151</v>
      </c>
      <c r="E870" s="4" t="s">
        <v>196</v>
      </c>
      <c r="F870" s="15" t="s">
        <v>32</v>
      </c>
      <c r="G870" s="15" t="s">
        <v>12</v>
      </c>
      <c r="H870" s="15" t="s">
        <v>13</v>
      </c>
      <c r="I870" s="15">
        <v>350</v>
      </c>
      <c r="J870" s="15">
        <v>800</v>
      </c>
      <c r="K870" s="15">
        <v>800</v>
      </c>
      <c r="L870" s="15">
        <v>800</v>
      </c>
      <c r="M870" s="15" t="s">
        <v>33</v>
      </c>
      <c r="N870" s="15" t="s">
        <v>34</v>
      </c>
      <c r="O870">
        <f>+VLOOKUP(Precio_diario_hortalizas[[#This Row],[Unidad de comercialización]],Codigos_kg[],2,0)</f>
        <v>1</v>
      </c>
      <c r="P870">
        <f>+Precio_diario_hortalizas[[#This Row],[Precio promedio ponderado]]/Precio_diario_hortalizas[[#This Row],[Kg o Unidades]]</f>
        <v>800</v>
      </c>
    </row>
    <row r="871" spans="1:16" hidden="1" x14ac:dyDescent="0.35">
      <c r="A871" s="1" t="s">
        <v>178</v>
      </c>
      <c r="B871" s="1" t="str">
        <f>+VLOOKUP(A871,Codigos_mercados_mayoristas[],2,0)</f>
        <v>La Araucanía</v>
      </c>
      <c r="C871" s="1">
        <f>+VLOOKUP(A871,Codigos_mercados_mayoristas[],3,0)</f>
        <v>9</v>
      </c>
      <c r="D871" s="4">
        <v>44151</v>
      </c>
      <c r="E871" s="4" t="s">
        <v>196</v>
      </c>
      <c r="F871" s="15" t="s">
        <v>35</v>
      </c>
      <c r="G871" s="15" t="s">
        <v>36</v>
      </c>
      <c r="H871" s="15" t="s">
        <v>19</v>
      </c>
      <c r="I871" s="15">
        <v>600</v>
      </c>
      <c r="J871" s="15">
        <v>18000</v>
      </c>
      <c r="K871" s="15">
        <v>17000</v>
      </c>
      <c r="L871" s="15">
        <v>17417</v>
      </c>
      <c r="M871" s="15" t="s">
        <v>59</v>
      </c>
      <c r="N871" s="15" t="s">
        <v>133</v>
      </c>
      <c r="O871">
        <f>+VLOOKUP(Precio_diario_hortalizas[[#This Row],[Unidad de comercialización]],Codigos_kg[],2,0)</f>
        <v>18</v>
      </c>
      <c r="P871">
        <f>+Precio_diario_hortalizas[[#This Row],[Precio promedio ponderado]]/Precio_diario_hortalizas[[#This Row],[Kg o Unidades]]</f>
        <v>967.61111111111109</v>
      </c>
    </row>
    <row r="872" spans="1:16" hidden="1" x14ac:dyDescent="0.35">
      <c r="A872" s="1" t="s">
        <v>178</v>
      </c>
      <c r="B872" s="1" t="str">
        <f>+VLOOKUP(A872,Codigos_mercados_mayoristas[],2,0)</f>
        <v>La Araucanía</v>
      </c>
      <c r="C872" s="1">
        <f>+VLOOKUP(A872,Codigos_mercados_mayoristas[],3,0)</f>
        <v>9</v>
      </c>
      <c r="D872" s="4">
        <v>44151</v>
      </c>
      <c r="E872" s="4" t="s">
        <v>196</v>
      </c>
      <c r="F872" s="15" t="s">
        <v>35</v>
      </c>
      <c r="G872" s="15" t="s">
        <v>36</v>
      </c>
      <c r="H872" s="15" t="s">
        <v>19</v>
      </c>
      <c r="I872" s="15">
        <v>250</v>
      </c>
      <c r="J872" s="15">
        <v>15000</v>
      </c>
      <c r="K872" s="15">
        <v>15000</v>
      </c>
      <c r="L872" s="15">
        <v>15000</v>
      </c>
      <c r="M872" s="15" t="s">
        <v>59</v>
      </c>
      <c r="N872" s="15" t="s">
        <v>15</v>
      </c>
      <c r="O872">
        <f>+VLOOKUP(Precio_diario_hortalizas[[#This Row],[Unidad de comercialización]],Codigos_kg[],2,0)</f>
        <v>18</v>
      </c>
      <c r="P872">
        <f>+Precio_diario_hortalizas[[#This Row],[Precio promedio ponderado]]/Precio_diario_hortalizas[[#This Row],[Kg o Unidades]]</f>
        <v>833.33333333333337</v>
      </c>
    </row>
    <row r="873" spans="1:16" hidden="1" x14ac:dyDescent="0.35">
      <c r="A873" s="1" t="s">
        <v>178</v>
      </c>
      <c r="B873" s="1" t="str">
        <f>+VLOOKUP(A873,Codigos_mercados_mayoristas[],2,0)</f>
        <v>La Araucanía</v>
      </c>
      <c r="C873" s="1">
        <f>+VLOOKUP(A873,Codigos_mercados_mayoristas[],3,0)</f>
        <v>9</v>
      </c>
      <c r="D873" s="4">
        <v>44151</v>
      </c>
      <c r="E873" s="4" t="s">
        <v>196</v>
      </c>
      <c r="F873" s="15" t="s">
        <v>35</v>
      </c>
      <c r="G873" s="15" t="s">
        <v>36</v>
      </c>
      <c r="H873" s="15" t="s">
        <v>19</v>
      </c>
      <c r="I873" s="15">
        <v>3550</v>
      </c>
      <c r="J873" s="15">
        <v>6500</v>
      </c>
      <c r="K873" s="15">
        <v>6000</v>
      </c>
      <c r="L873" s="15">
        <v>6239</v>
      </c>
      <c r="M873" s="15" t="s">
        <v>37</v>
      </c>
      <c r="N873" s="15" t="s">
        <v>15</v>
      </c>
      <c r="O873">
        <f>+VLOOKUP(Precio_diario_hortalizas[[#This Row],[Unidad de comercialización]],Codigos_kg[],2,0)</f>
        <v>10</v>
      </c>
      <c r="P873">
        <f>+Precio_diario_hortalizas[[#This Row],[Precio promedio ponderado]]/Precio_diario_hortalizas[[#This Row],[Kg o Unidades]]</f>
        <v>623.9</v>
      </c>
    </row>
    <row r="874" spans="1:16" hidden="1" x14ac:dyDescent="0.35">
      <c r="A874" s="1" t="s">
        <v>178</v>
      </c>
      <c r="B874" s="1" t="str">
        <f>+VLOOKUP(A874,Codigos_mercados_mayoristas[],2,0)</f>
        <v>La Araucanía</v>
      </c>
      <c r="C874" s="1">
        <f>+VLOOKUP(A874,Codigos_mercados_mayoristas[],3,0)</f>
        <v>9</v>
      </c>
      <c r="D874" s="4">
        <v>44151</v>
      </c>
      <c r="E874" s="4" t="s">
        <v>196</v>
      </c>
      <c r="F874" s="15" t="s">
        <v>35</v>
      </c>
      <c r="G874" s="15" t="s">
        <v>36</v>
      </c>
      <c r="H874" s="15" t="s">
        <v>13</v>
      </c>
      <c r="I874" s="15">
        <v>155</v>
      </c>
      <c r="J874" s="15">
        <v>15000</v>
      </c>
      <c r="K874" s="15">
        <v>15000</v>
      </c>
      <c r="L874" s="15">
        <v>15000</v>
      </c>
      <c r="M874" s="15" t="s">
        <v>59</v>
      </c>
      <c r="N874" s="15" t="s">
        <v>133</v>
      </c>
      <c r="O874">
        <f>+VLOOKUP(Precio_diario_hortalizas[[#This Row],[Unidad de comercialización]],Codigos_kg[],2,0)</f>
        <v>18</v>
      </c>
      <c r="P874">
        <f>+Precio_diario_hortalizas[[#This Row],[Precio promedio ponderado]]/Precio_diario_hortalizas[[#This Row],[Kg o Unidades]]</f>
        <v>833.33333333333337</v>
      </c>
    </row>
    <row r="875" spans="1:16" hidden="1" x14ac:dyDescent="0.35">
      <c r="A875" s="1" t="s">
        <v>178</v>
      </c>
      <c r="B875" s="1" t="str">
        <f>+VLOOKUP(A875,Codigos_mercados_mayoristas[],2,0)</f>
        <v>La Araucanía</v>
      </c>
      <c r="C875" s="1">
        <f>+VLOOKUP(A875,Codigos_mercados_mayoristas[],3,0)</f>
        <v>9</v>
      </c>
      <c r="D875" s="4">
        <v>44151</v>
      </c>
      <c r="E875" s="4" t="s">
        <v>196</v>
      </c>
      <c r="F875" s="15" t="s">
        <v>35</v>
      </c>
      <c r="G875" s="15" t="s">
        <v>36</v>
      </c>
      <c r="H875" s="15" t="s">
        <v>13</v>
      </c>
      <c r="I875" s="15">
        <v>650</v>
      </c>
      <c r="J875" s="15">
        <v>10000</v>
      </c>
      <c r="K875" s="15">
        <v>10000</v>
      </c>
      <c r="L875" s="15">
        <v>10000</v>
      </c>
      <c r="M875" s="15" t="s">
        <v>59</v>
      </c>
      <c r="N875" s="15" t="s">
        <v>15</v>
      </c>
      <c r="O875">
        <f>+VLOOKUP(Precio_diario_hortalizas[[#This Row],[Unidad de comercialización]],Codigos_kg[],2,0)</f>
        <v>18</v>
      </c>
      <c r="P875">
        <f>+Precio_diario_hortalizas[[#This Row],[Precio promedio ponderado]]/Precio_diario_hortalizas[[#This Row],[Kg o Unidades]]</f>
        <v>555.55555555555554</v>
      </c>
    </row>
    <row r="876" spans="1:16" hidden="1" x14ac:dyDescent="0.35">
      <c r="A876" s="1" t="s">
        <v>178</v>
      </c>
      <c r="B876" s="1" t="str">
        <f>+VLOOKUP(A876,Codigos_mercados_mayoristas[],2,0)</f>
        <v>La Araucanía</v>
      </c>
      <c r="C876" s="1">
        <f>+VLOOKUP(A876,Codigos_mercados_mayoristas[],3,0)</f>
        <v>9</v>
      </c>
      <c r="D876" s="4">
        <v>44151</v>
      </c>
      <c r="E876" s="4" t="s">
        <v>196</v>
      </c>
      <c r="F876" s="15" t="s">
        <v>38</v>
      </c>
      <c r="G876" s="15" t="s">
        <v>12</v>
      </c>
      <c r="H876" s="15" t="s">
        <v>19</v>
      </c>
      <c r="I876" s="15">
        <v>650</v>
      </c>
      <c r="J876" s="15">
        <v>6000</v>
      </c>
      <c r="K876" s="15">
        <v>6000</v>
      </c>
      <c r="L876" s="15">
        <v>6000</v>
      </c>
      <c r="M876" s="15" t="s">
        <v>39</v>
      </c>
      <c r="N876" s="15" t="s">
        <v>180</v>
      </c>
      <c r="O876">
        <f>+VLOOKUP(Precio_diario_hortalizas[[#This Row],[Unidad de comercialización]],Codigos_kg[],2,0)</f>
        <v>25</v>
      </c>
      <c r="P876">
        <f>+Precio_diario_hortalizas[[#This Row],[Precio promedio ponderado]]/Precio_diario_hortalizas[[#This Row],[Kg o Unidades]]</f>
        <v>240</v>
      </c>
    </row>
    <row r="877" spans="1:16" hidden="1" x14ac:dyDescent="0.35">
      <c r="A877" s="1" t="s">
        <v>178</v>
      </c>
      <c r="B877" s="1" t="str">
        <f>+VLOOKUP(A877,Codigos_mercados_mayoristas[],2,0)</f>
        <v>La Araucanía</v>
      </c>
      <c r="C877" s="1">
        <f>+VLOOKUP(A877,Codigos_mercados_mayoristas[],3,0)</f>
        <v>9</v>
      </c>
      <c r="D877" s="4">
        <v>44151</v>
      </c>
      <c r="E877" s="4" t="s">
        <v>196</v>
      </c>
      <c r="F877" s="15" t="s">
        <v>102</v>
      </c>
      <c r="G877" s="15" t="s">
        <v>103</v>
      </c>
      <c r="H877" s="15" t="s">
        <v>96</v>
      </c>
      <c r="I877" s="15">
        <v>50</v>
      </c>
      <c r="J877" s="15">
        <v>2200</v>
      </c>
      <c r="K877" s="15">
        <v>2200</v>
      </c>
      <c r="L877" s="15">
        <v>2200</v>
      </c>
      <c r="M877" s="15" t="s">
        <v>33</v>
      </c>
      <c r="N877" s="15" t="s">
        <v>34</v>
      </c>
      <c r="O877">
        <f>+VLOOKUP(Precio_diario_hortalizas[[#This Row],[Unidad de comercialización]],Codigos_kg[],2,0)</f>
        <v>1</v>
      </c>
      <c r="P877">
        <f>+Precio_diario_hortalizas[[#This Row],[Precio promedio ponderado]]/Precio_diario_hortalizas[[#This Row],[Kg o Unidades]]</f>
        <v>2200</v>
      </c>
    </row>
    <row r="878" spans="1:16" hidden="1" x14ac:dyDescent="0.35">
      <c r="A878" s="1" t="s">
        <v>178</v>
      </c>
      <c r="B878" s="1" t="str">
        <f>+VLOOKUP(A878,Codigos_mercados_mayoristas[],2,0)</f>
        <v>La Araucanía</v>
      </c>
      <c r="C878" s="1">
        <f>+VLOOKUP(A878,Codigos_mercados_mayoristas[],3,0)</f>
        <v>9</v>
      </c>
      <c r="D878" s="4">
        <v>44151</v>
      </c>
      <c r="E878" s="4" t="s">
        <v>196</v>
      </c>
      <c r="F878" s="15" t="s">
        <v>102</v>
      </c>
      <c r="G878" s="15" t="s">
        <v>104</v>
      </c>
      <c r="H878" s="15" t="s">
        <v>76</v>
      </c>
      <c r="I878" s="15">
        <v>1500</v>
      </c>
      <c r="J878" s="15">
        <v>1800</v>
      </c>
      <c r="K878" s="15">
        <v>1800</v>
      </c>
      <c r="L878" s="15">
        <v>1800</v>
      </c>
      <c r="M878" s="15" t="s">
        <v>33</v>
      </c>
      <c r="N878" s="15" t="s">
        <v>109</v>
      </c>
      <c r="O878">
        <f>+VLOOKUP(Precio_diario_hortalizas[[#This Row],[Unidad de comercialización]],Codigos_kg[],2,0)</f>
        <v>1</v>
      </c>
      <c r="P878">
        <f>+Precio_diario_hortalizas[[#This Row],[Precio promedio ponderado]]/Precio_diario_hortalizas[[#This Row],[Kg o Unidades]]</f>
        <v>1800</v>
      </c>
    </row>
    <row r="879" spans="1:16" hidden="1" x14ac:dyDescent="0.35">
      <c r="A879" s="1" t="s">
        <v>178</v>
      </c>
      <c r="B879" s="1" t="str">
        <f>+VLOOKUP(A879,Codigos_mercados_mayoristas[],2,0)</f>
        <v>La Araucanía</v>
      </c>
      <c r="C879" s="1">
        <f>+VLOOKUP(A879,Codigos_mercados_mayoristas[],3,0)</f>
        <v>9</v>
      </c>
      <c r="D879" s="4">
        <v>44151</v>
      </c>
      <c r="E879" s="4" t="s">
        <v>196</v>
      </c>
      <c r="F879" s="15" t="s">
        <v>106</v>
      </c>
      <c r="G879" s="15" t="s">
        <v>728</v>
      </c>
      <c r="H879" s="15" t="s">
        <v>19</v>
      </c>
      <c r="I879" s="15">
        <v>65</v>
      </c>
      <c r="J879" s="15">
        <v>8000</v>
      </c>
      <c r="K879" s="15">
        <v>8000</v>
      </c>
      <c r="L879" s="15">
        <v>8000</v>
      </c>
      <c r="M879" s="15" t="s">
        <v>54</v>
      </c>
      <c r="N879" s="15" t="s">
        <v>109</v>
      </c>
      <c r="O879">
        <f>+VLOOKUP(Precio_diario_hortalizas[[#This Row],[Unidad de comercialización]],Codigos_kg[],2,0)</f>
        <v>60</v>
      </c>
      <c r="P879">
        <f>+Precio_diario_hortalizas[[#This Row],[Precio promedio ponderado]]/Precio_diario_hortalizas[[#This Row],[Kg o Unidades]]</f>
        <v>133.33333333333334</v>
      </c>
    </row>
    <row r="880" spans="1:16" hidden="1" x14ac:dyDescent="0.35">
      <c r="A880" s="1" t="s">
        <v>178</v>
      </c>
      <c r="B880" s="26" t="str">
        <f>+VLOOKUP(A880,Codigos_mercados_mayoristas[],2,0)</f>
        <v>La Araucanía</v>
      </c>
      <c r="C880" s="26">
        <f>+VLOOKUP(A880,Codigos_mercados_mayoristas[],3,0)</f>
        <v>9</v>
      </c>
      <c r="D880" s="4">
        <v>44151</v>
      </c>
      <c r="E880" s="4" t="s">
        <v>196</v>
      </c>
      <c r="F880" s="15" t="s">
        <v>106</v>
      </c>
      <c r="G880" s="15" t="s">
        <v>12</v>
      </c>
      <c r="H880" s="15" t="s">
        <v>19</v>
      </c>
      <c r="I880" s="15">
        <v>115</v>
      </c>
      <c r="J880" s="15">
        <v>8000</v>
      </c>
      <c r="K880" s="15">
        <v>8000</v>
      </c>
      <c r="L880" s="15">
        <v>8000</v>
      </c>
      <c r="M880" s="15" t="s">
        <v>54</v>
      </c>
      <c r="N880" s="15" t="s">
        <v>109</v>
      </c>
      <c r="O880">
        <f>+VLOOKUP(Precio_diario_hortalizas[[#This Row],[Unidad de comercialización]],Codigos_kg[],2,0)</f>
        <v>60</v>
      </c>
      <c r="P880">
        <f>+Precio_diario_hortalizas[[#This Row],[Precio promedio ponderado]]/Precio_diario_hortalizas[[#This Row],[Kg o Unidades]]</f>
        <v>133.33333333333334</v>
      </c>
    </row>
    <row r="881" spans="1:16" hidden="1" x14ac:dyDescent="0.35">
      <c r="A881" s="1" t="s">
        <v>166</v>
      </c>
      <c r="B881" s="1" t="str">
        <f>+VLOOKUP(A881,Codigos_mercados_mayoristas[],2,0)</f>
        <v>Ñuble</v>
      </c>
      <c r="C881" s="1">
        <f>+VLOOKUP(A881,Codigos_mercados_mayoristas[],3,0)</f>
        <v>16</v>
      </c>
      <c r="D881" s="4">
        <v>44151</v>
      </c>
      <c r="E881" s="4" t="s">
        <v>196</v>
      </c>
      <c r="F881" s="15" t="s">
        <v>61</v>
      </c>
      <c r="G881" s="15" t="s">
        <v>12</v>
      </c>
      <c r="H881" s="15" t="s">
        <v>19</v>
      </c>
      <c r="I881" s="15">
        <v>150</v>
      </c>
      <c r="J881" s="15">
        <v>400</v>
      </c>
      <c r="K881" s="15">
        <v>350</v>
      </c>
      <c r="L881" s="15">
        <v>377</v>
      </c>
      <c r="M881" s="15" t="s">
        <v>167</v>
      </c>
      <c r="N881" s="15" t="s">
        <v>168</v>
      </c>
      <c r="O881">
        <f>+VLOOKUP(Precio_diario_hortalizas[[#This Row],[Unidad de comercialización]],Codigos_kg[],2,0)</f>
        <v>1</v>
      </c>
      <c r="P881">
        <f>+Precio_diario_hortalizas[[#This Row],[Precio promedio ponderado]]/Precio_diario_hortalizas[[#This Row],[Kg o Unidades]]</f>
        <v>377</v>
      </c>
    </row>
    <row r="882" spans="1:16" hidden="1" x14ac:dyDescent="0.35">
      <c r="A882" s="1" t="s">
        <v>166</v>
      </c>
      <c r="B882" s="1" t="str">
        <f>+VLOOKUP(A882,Codigos_mercados_mayoristas[],2,0)</f>
        <v>Ñuble</v>
      </c>
      <c r="C882" s="1">
        <f>+VLOOKUP(A882,Codigos_mercados_mayoristas[],3,0)</f>
        <v>16</v>
      </c>
      <c r="D882" s="4">
        <v>44151</v>
      </c>
      <c r="E882" s="4" t="s">
        <v>196</v>
      </c>
      <c r="F882" s="15" t="s">
        <v>61</v>
      </c>
      <c r="G882" s="15" t="s">
        <v>12</v>
      </c>
      <c r="H882" s="15" t="s">
        <v>19</v>
      </c>
      <c r="I882" s="15">
        <v>45</v>
      </c>
      <c r="J882" s="15">
        <v>4500</v>
      </c>
      <c r="K882" s="15">
        <v>4000</v>
      </c>
      <c r="L882" s="15">
        <v>4278</v>
      </c>
      <c r="M882" s="15" t="s">
        <v>81</v>
      </c>
      <c r="N882" s="15" t="s">
        <v>168</v>
      </c>
      <c r="O882">
        <f>+VLOOKUP(Precio_diario_hortalizas[[#This Row],[Unidad de comercialización]],Codigos_kg[],2,0)</f>
        <v>3</v>
      </c>
      <c r="P882">
        <f>+Precio_diario_hortalizas[[#This Row],[Precio promedio ponderado]]/Precio_diario_hortalizas[[#This Row],[Kg o Unidades]]</f>
        <v>1426</v>
      </c>
    </row>
    <row r="883" spans="1:16" hidden="1" x14ac:dyDescent="0.35">
      <c r="A883" s="1" t="s">
        <v>166</v>
      </c>
      <c r="B883" s="1" t="str">
        <f>+VLOOKUP(A883,Codigos_mercados_mayoristas[],2,0)</f>
        <v>Ñuble</v>
      </c>
      <c r="C883" s="1">
        <f>+VLOOKUP(A883,Codigos_mercados_mayoristas[],3,0)</f>
        <v>16</v>
      </c>
      <c r="D883" s="4">
        <v>44151</v>
      </c>
      <c r="E883" s="4" t="s">
        <v>196</v>
      </c>
      <c r="F883" s="15" t="s">
        <v>64</v>
      </c>
      <c r="G883" s="15" t="s">
        <v>65</v>
      </c>
      <c r="H883" s="15" t="s">
        <v>19</v>
      </c>
      <c r="I883" s="15">
        <v>65</v>
      </c>
      <c r="J883" s="15">
        <v>10000</v>
      </c>
      <c r="K883" s="15">
        <v>9500</v>
      </c>
      <c r="L883" s="15">
        <v>9769</v>
      </c>
      <c r="M883" s="15" t="s">
        <v>37</v>
      </c>
      <c r="N883" s="15" t="s">
        <v>66</v>
      </c>
      <c r="O883">
        <f>+VLOOKUP(Precio_diario_hortalizas[[#This Row],[Unidad de comercialización]],Codigos_kg[],2,0)</f>
        <v>10</v>
      </c>
      <c r="P883">
        <f>+Precio_diario_hortalizas[[#This Row],[Precio promedio ponderado]]/Precio_diario_hortalizas[[#This Row],[Kg o Unidades]]</f>
        <v>976.9</v>
      </c>
    </row>
    <row r="884" spans="1:16" hidden="1" x14ac:dyDescent="0.35">
      <c r="A884" s="1" t="s">
        <v>166</v>
      </c>
      <c r="B884" s="1" t="str">
        <f>+VLOOKUP(A884,Codigos_mercados_mayoristas[],2,0)</f>
        <v>Ñuble</v>
      </c>
      <c r="C884" s="1">
        <f>+VLOOKUP(A884,Codigos_mercados_mayoristas[],3,0)</f>
        <v>16</v>
      </c>
      <c r="D884" s="4">
        <v>44151</v>
      </c>
      <c r="E884" s="4" t="s">
        <v>196</v>
      </c>
      <c r="F884" s="15" t="s">
        <v>115</v>
      </c>
      <c r="G884" s="15" t="s">
        <v>12</v>
      </c>
      <c r="H884" s="15" t="s">
        <v>19</v>
      </c>
      <c r="I884" s="15">
        <v>55</v>
      </c>
      <c r="J884" s="15">
        <v>18000</v>
      </c>
      <c r="K884" s="15">
        <v>17500</v>
      </c>
      <c r="L884" s="15">
        <v>17773</v>
      </c>
      <c r="M884" s="15" t="s">
        <v>39</v>
      </c>
      <c r="N884" s="15" t="s">
        <v>109</v>
      </c>
      <c r="O884">
        <f>+VLOOKUP(Precio_diario_hortalizas[[#This Row],[Unidad de comercialización]],Codigos_kg[],2,0)</f>
        <v>25</v>
      </c>
      <c r="P884">
        <f>+Precio_diario_hortalizas[[#This Row],[Precio promedio ponderado]]/Precio_diario_hortalizas[[#This Row],[Kg o Unidades]]</f>
        <v>710.92</v>
      </c>
    </row>
    <row r="885" spans="1:16" hidden="1" x14ac:dyDescent="0.35">
      <c r="A885" s="1" t="s">
        <v>166</v>
      </c>
      <c r="B885" s="1" t="str">
        <f>+VLOOKUP(A885,Codigos_mercados_mayoristas[],2,0)</f>
        <v>Ñuble</v>
      </c>
      <c r="C885" s="1">
        <f>+VLOOKUP(A885,Codigos_mercados_mayoristas[],3,0)</f>
        <v>16</v>
      </c>
      <c r="D885" s="4">
        <v>44151</v>
      </c>
      <c r="E885" s="4" t="s">
        <v>196</v>
      </c>
      <c r="F885" s="15" t="s">
        <v>73</v>
      </c>
      <c r="G885" s="15" t="s">
        <v>12</v>
      </c>
      <c r="H885" s="15" t="s">
        <v>19</v>
      </c>
      <c r="I885" s="15">
        <v>320</v>
      </c>
      <c r="J885" s="15">
        <v>800</v>
      </c>
      <c r="K885" s="15">
        <v>700</v>
      </c>
      <c r="L885" s="15">
        <v>738</v>
      </c>
      <c r="M885" s="15" t="s">
        <v>135</v>
      </c>
      <c r="N885" s="15" t="s">
        <v>109</v>
      </c>
      <c r="O885">
        <f>+VLOOKUP(Precio_diario_hortalizas[[#This Row],[Unidad de comercialización]],Codigos_kg[],2,0)</f>
        <v>5</v>
      </c>
      <c r="P885">
        <f>+Precio_diario_hortalizas[[#This Row],[Precio promedio ponderado]]/Precio_diario_hortalizas[[#This Row],[Kg o Unidades]]</f>
        <v>147.6</v>
      </c>
    </row>
    <row r="886" spans="1:16" hidden="1" x14ac:dyDescent="0.35">
      <c r="A886" s="1" t="s">
        <v>166</v>
      </c>
      <c r="B886" s="1" t="str">
        <f>+VLOOKUP(A886,Codigos_mercados_mayoristas[],2,0)</f>
        <v>Ñuble</v>
      </c>
      <c r="C886" s="1">
        <f>+VLOOKUP(A886,Codigos_mercados_mayoristas[],3,0)</f>
        <v>16</v>
      </c>
      <c r="D886" s="4">
        <v>44151</v>
      </c>
      <c r="E886" s="4" t="s">
        <v>196</v>
      </c>
      <c r="F886" s="15" t="s">
        <v>11</v>
      </c>
      <c r="G886" s="15" t="s">
        <v>12</v>
      </c>
      <c r="H886" s="15" t="s">
        <v>19</v>
      </c>
      <c r="I886" s="15">
        <v>2700</v>
      </c>
      <c r="J886" s="15">
        <v>800</v>
      </c>
      <c r="K886" s="15">
        <v>700</v>
      </c>
      <c r="L886" s="15">
        <v>756</v>
      </c>
      <c r="M886" s="15" t="s">
        <v>14</v>
      </c>
      <c r="N886" s="15" t="s">
        <v>109</v>
      </c>
      <c r="O886">
        <f>+VLOOKUP(Precio_diario_hortalizas[[#This Row],[Unidad de comercialización]],Codigos_kg[],2,0)</f>
        <v>1</v>
      </c>
      <c r="P886">
        <f>+Precio_diario_hortalizas[[#This Row],[Precio promedio ponderado]]/Precio_diario_hortalizas[[#This Row],[Kg o Unidades]]</f>
        <v>756</v>
      </c>
    </row>
    <row r="887" spans="1:16" hidden="1" x14ac:dyDescent="0.35">
      <c r="A887" s="1" t="s">
        <v>166</v>
      </c>
      <c r="B887" s="1" t="str">
        <f>+VLOOKUP(A887,Codigos_mercados_mayoristas[],2,0)</f>
        <v>Ñuble</v>
      </c>
      <c r="C887" s="1">
        <f>+VLOOKUP(A887,Codigos_mercados_mayoristas[],3,0)</f>
        <v>16</v>
      </c>
      <c r="D887" s="4">
        <v>44151</v>
      </c>
      <c r="E887" s="4" t="s">
        <v>196</v>
      </c>
      <c r="F887" s="15" t="s">
        <v>11</v>
      </c>
      <c r="G887" s="15" t="s">
        <v>12</v>
      </c>
      <c r="H887" s="15" t="s">
        <v>13</v>
      </c>
      <c r="I887" s="15">
        <v>1200</v>
      </c>
      <c r="J887" s="15">
        <v>500</v>
      </c>
      <c r="K887" s="15">
        <v>500</v>
      </c>
      <c r="L887" s="15">
        <v>500</v>
      </c>
      <c r="M887" s="15" t="s">
        <v>14</v>
      </c>
      <c r="N887" s="15" t="s">
        <v>109</v>
      </c>
      <c r="O887">
        <f>+VLOOKUP(Precio_diario_hortalizas[[#This Row],[Unidad de comercialización]],Codigos_kg[],2,0)</f>
        <v>1</v>
      </c>
      <c r="P887">
        <f>+Precio_diario_hortalizas[[#This Row],[Precio promedio ponderado]]/Precio_diario_hortalizas[[#This Row],[Kg o Unidades]]</f>
        <v>500</v>
      </c>
    </row>
    <row r="888" spans="1:16" hidden="1" x14ac:dyDescent="0.35">
      <c r="A888" s="1" t="s">
        <v>166</v>
      </c>
      <c r="B888" s="1" t="str">
        <f>+VLOOKUP(A888,Codigos_mercados_mayoristas[],2,0)</f>
        <v>Ñuble</v>
      </c>
      <c r="C888" s="1">
        <f>+VLOOKUP(A888,Codigos_mercados_mayoristas[],3,0)</f>
        <v>16</v>
      </c>
      <c r="D888" s="4">
        <v>44151</v>
      </c>
      <c r="E888" s="4" t="s">
        <v>196</v>
      </c>
      <c r="F888" s="15" t="s">
        <v>75</v>
      </c>
      <c r="G888" s="15" t="s">
        <v>12</v>
      </c>
      <c r="H888" s="15" t="s">
        <v>96</v>
      </c>
      <c r="I888" s="15">
        <v>27000</v>
      </c>
      <c r="J888" s="15">
        <v>2000</v>
      </c>
      <c r="K888" s="15">
        <v>1800</v>
      </c>
      <c r="L888" s="15">
        <v>1896</v>
      </c>
      <c r="M888" s="15" t="s">
        <v>136</v>
      </c>
      <c r="N888" s="15" t="s">
        <v>109</v>
      </c>
      <c r="O888">
        <f>+VLOOKUP(Precio_diario_hortalizas[[#This Row],[Unidad de comercialización]],Codigos_kg[],2,0)</f>
        <v>10</v>
      </c>
      <c r="P888">
        <f>+Precio_diario_hortalizas[[#This Row],[Precio promedio ponderado]]/Precio_diario_hortalizas[[#This Row],[Kg o Unidades]]</f>
        <v>189.6</v>
      </c>
    </row>
    <row r="889" spans="1:16" hidden="1" x14ac:dyDescent="0.35">
      <c r="A889" s="1" t="s">
        <v>166</v>
      </c>
      <c r="B889" s="1" t="str">
        <f>+VLOOKUP(A889,Codigos_mercados_mayoristas[],2,0)</f>
        <v>Ñuble</v>
      </c>
      <c r="C889" s="1">
        <f>+VLOOKUP(A889,Codigos_mercados_mayoristas[],3,0)</f>
        <v>16</v>
      </c>
      <c r="D889" s="4">
        <v>44151</v>
      </c>
      <c r="E889" s="4" t="s">
        <v>196</v>
      </c>
      <c r="F889" s="15" t="s">
        <v>75</v>
      </c>
      <c r="G889" s="15" t="s">
        <v>12</v>
      </c>
      <c r="H889" s="15" t="s">
        <v>137</v>
      </c>
      <c r="I889" s="15">
        <v>21000</v>
      </c>
      <c r="J889" s="15">
        <v>1500</v>
      </c>
      <c r="K889" s="15">
        <v>1300</v>
      </c>
      <c r="L889" s="15">
        <v>1395</v>
      </c>
      <c r="M889" s="15" t="s">
        <v>136</v>
      </c>
      <c r="N889" s="15" t="s">
        <v>109</v>
      </c>
      <c r="O889">
        <f>+VLOOKUP(Precio_diario_hortalizas[[#This Row],[Unidad de comercialización]],Codigos_kg[],2,0)</f>
        <v>10</v>
      </c>
      <c r="P889">
        <f>+Precio_diario_hortalizas[[#This Row],[Precio promedio ponderado]]/Precio_diario_hortalizas[[#This Row],[Kg o Unidades]]</f>
        <v>139.5</v>
      </c>
    </row>
    <row r="890" spans="1:16" hidden="1" x14ac:dyDescent="0.35">
      <c r="A890" s="1" t="s">
        <v>166</v>
      </c>
      <c r="B890" s="1" t="str">
        <f>+VLOOKUP(A890,Codigos_mercados_mayoristas[],2,0)</f>
        <v>Ñuble</v>
      </c>
      <c r="C890" s="1">
        <f>+VLOOKUP(A890,Codigos_mercados_mayoristas[],3,0)</f>
        <v>16</v>
      </c>
      <c r="D890" s="4">
        <v>44151</v>
      </c>
      <c r="E890" s="4" t="s">
        <v>196</v>
      </c>
      <c r="F890" s="15" t="s">
        <v>75</v>
      </c>
      <c r="G890" s="15" t="s">
        <v>12</v>
      </c>
      <c r="H890" s="15" t="s">
        <v>144</v>
      </c>
      <c r="I890" s="15">
        <v>15000</v>
      </c>
      <c r="J890" s="15">
        <v>1000</v>
      </c>
      <c r="K890" s="15">
        <v>900</v>
      </c>
      <c r="L890" s="15">
        <v>953</v>
      </c>
      <c r="M890" s="15" t="s">
        <v>136</v>
      </c>
      <c r="N890" s="15" t="s">
        <v>109</v>
      </c>
      <c r="O890">
        <f>+VLOOKUP(Precio_diario_hortalizas[[#This Row],[Unidad de comercialización]],Codigos_kg[],2,0)</f>
        <v>10</v>
      </c>
      <c r="P890">
        <f>+Precio_diario_hortalizas[[#This Row],[Precio promedio ponderado]]/Precio_diario_hortalizas[[#This Row],[Kg o Unidades]]</f>
        <v>95.3</v>
      </c>
    </row>
    <row r="891" spans="1:16" hidden="1" x14ac:dyDescent="0.35">
      <c r="A891" s="1" t="s">
        <v>166</v>
      </c>
      <c r="B891" s="1" t="str">
        <f>+VLOOKUP(A891,Codigos_mercados_mayoristas[],2,0)</f>
        <v>Ñuble</v>
      </c>
      <c r="C891" s="1">
        <f>+VLOOKUP(A891,Codigos_mercados_mayoristas[],3,0)</f>
        <v>16</v>
      </c>
      <c r="D891" s="4">
        <v>44151</v>
      </c>
      <c r="E891" s="4" t="s">
        <v>196</v>
      </c>
      <c r="F891" s="15" t="s">
        <v>82</v>
      </c>
      <c r="G891" s="15" t="s">
        <v>12</v>
      </c>
      <c r="H891" s="15" t="s">
        <v>19</v>
      </c>
      <c r="I891" s="15">
        <v>260</v>
      </c>
      <c r="J891" s="15">
        <v>600</v>
      </c>
      <c r="K891" s="15">
        <v>500</v>
      </c>
      <c r="L891" s="15">
        <v>554</v>
      </c>
      <c r="M891" s="15" t="s">
        <v>167</v>
      </c>
      <c r="N891" s="15" t="s">
        <v>168</v>
      </c>
      <c r="O891">
        <f>+VLOOKUP(Precio_diario_hortalizas[[#This Row],[Unidad de comercialización]],Codigos_kg[],2,0)</f>
        <v>1</v>
      </c>
      <c r="P891">
        <f>+Precio_diario_hortalizas[[#This Row],[Precio promedio ponderado]]/Precio_diario_hortalizas[[#This Row],[Kg o Unidades]]</f>
        <v>554</v>
      </c>
    </row>
    <row r="892" spans="1:16" hidden="1" x14ac:dyDescent="0.35">
      <c r="A892" s="1" t="s">
        <v>166</v>
      </c>
      <c r="B892" s="1" t="str">
        <f>+VLOOKUP(A892,Codigos_mercados_mayoristas[],2,0)</f>
        <v>Ñuble</v>
      </c>
      <c r="C892" s="1">
        <f>+VLOOKUP(A892,Codigos_mercados_mayoristas[],3,0)</f>
        <v>16</v>
      </c>
      <c r="D892" s="4">
        <v>44151</v>
      </c>
      <c r="E892" s="4" t="s">
        <v>196</v>
      </c>
      <c r="F892" s="15" t="s">
        <v>84</v>
      </c>
      <c r="G892" s="15" t="s">
        <v>12</v>
      </c>
      <c r="H892" s="15" t="s">
        <v>19</v>
      </c>
      <c r="I892" s="15">
        <v>2600</v>
      </c>
      <c r="J892" s="15">
        <v>800</v>
      </c>
      <c r="K892" s="15">
        <v>700</v>
      </c>
      <c r="L892" s="15">
        <v>754</v>
      </c>
      <c r="M892" s="15" t="s">
        <v>14</v>
      </c>
      <c r="N892" s="15" t="s">
        <v>109</v>
      </c>
      <c r="O892">
        <f>+VLOOKUP(Precio_diario_hortalizas[[#This Row],[Unidad de comercialización]],Codigos_kg[],2,0)</f>
        <v>1</v>
      </c>
      <c r="P892">
        <f>+Precio_diario_hortalizas[[#This Row],[Precio promedio ponderado]]/Precio_diario_hortalizas[[#This Row],[Kg o Unidades]]</f>
        <v>754</v>
      </c>
    </row>
    <row r="893" spans="1:16" hidden="1" x14ac:dyDescent="0.35">
      <c r="A893" s="1" t="s">
        <v>166</v>
      </c>
      <c r="B893" s="1" t="str">
        <f>+VLOOKUP(A893,Codigos_mercados_mayoristas[],2,0)</f>
        <v>Ñuble</v>
      </c>
      <c r="C893" s="1">
        <f>+VLOOKUP(A893,Codigos_mercados_mayoristas[],3,0)</f>
        <v>16</v>
      </c>
      <c r="D893" s="4">
        <v>44151</v>
      </c>
      <c r="E893" s="4" t="s">
        <v>196</v>
      </c>
      <c r="F893" s="15" t="s">
        <v>52</v>
      </c>
      <c r="G893" s="15" t="s">
        <v>12</v>
      </c>
      <c r="H893" s="15" t="s">
        <v>19</v>
      </c>
      <c r="I893" s="15">
        <v>50</v>
      </c>
      <c r="J893" s="15">
        <v>7000</v>
      </c>
      <c r="K893" s="15">
        <v>6500</v>
      </c>
      <c r="L893" s="15">
        <v>6700</v>
      </c>
      <c r="M893" s="15" t="s">
        <v>39</v>
      </c>
      <c r="N893" s="15" t="s">
        <v>123</v>
      </c>
      <c r="O893">
        <f>+VLOOKUP(Precio_diario_hortalizas[[#This Row],[Unidad de comercialización]],Codigos_kg[],2,0)</f>
        <v>25</v>
      </c>
      <c r="P893">
        <f>+Precio_diario_hortalizas[[#This Row],[Precio promedio ponderado]]/Precio_diario_hortalizas[[#This Row],[Kg o Unidades]]</f>
        <v>268</v>
      </c>
    </row>
    <row r="894" spans="1:16" hidden="1" x14ac:dyDescent="0.35">
      <c r="A894" s="1" t="s">
        <v>166</v>
      </c>
      <c r="B894" s="1" t="str">
        <f>+VLOOKUP(A894,Codigos_mercados_mayoristas[],2,0)</f>
        <v>Ñuble</v>
      </c>
      <c r="C894" s="1">
        <f>+VLOOKUP(A894,Codigos_mercados_mayoristas[],3,0)</f>
        <v>16</v>
      </c>
      <c r="D894" s="4">
        <v>44151</v>
      </c>
      <c r="E894" s="4" t="s">
        <v>196</v>
      </c>
      <c r="F894" s="15" t="s">
        <v>52</v>
      </c>
      <c r="G894" s="15" t="s">
        <v>12</v>
      </c>
      <c r="H894" s="15" t="s">
        <v>19</v>
      </c>
      <c r="I894" s="15">
        <v>45</v>
      </c>
      <c r="J894" s="15">
        <v>6500</v>
      </c>
      <c r="K894" s="15">
        <v>6000</v>
      </c>
      <c r="L894" s="15">
        <v>6278</v>
      </c>
      <c r="M894" s="15" t="s">
        <v>39</v>
      </c>
      <c r="N894" s="15" t="s">
        <v>109</v>
      </c>
      <c r="O894">
        <f>+VLOOKUP(Precio_diario_hortalizas[[#This Row],[Unidad de comercialización]],Codigos_kg[],2,0)</f>
        <v>25</v>
      </c>
      <c r="P894">
        <f>+Precio_diario_hortalizas[[#This Row],[Precio promedio ponderado]]/Precio_diario_hortalizas[[#This Row],[Kg o Unidades]]</f>
        <v>251.12</v>
      </c>
    </row>
    <row r="895" spans="1:16" hidden="1" x14ac:dyDescent="0.35">
      <c r="A895" s="1" t="s">
        <v>166</v>
      </c>
      <c r="B895" s="1" t="str">
        <f>+VLOOKUP(A895,Codigos_mercados_mayoristas[],2,0)</f>
        <v>Ñuble</v>
      </c>
      <c r="C895" s="1">
        <f>+VLOOKUP(A895,Codigos_mercados_mayoristas[],3,0)</f>
        <v>16</v>
      </c>
      <c r="D895" s="4">
        <v>44151</v>
      </c>
      <c r="E895" s="4" t="s">
        <v>196</v>
      </c>
      <c r="F895" s="15" t="s">
        <v>23</v>
      </c>
      <c r="G895" s="15" t="s">
        <v>24</v>
      </c>
      <c r="H895" s="15" t="s">
        <v>19</v>
      </c>
      <c r="I895" s="15">
        <v>200</v>
      </c>
      <c r="J895" s="15">
        <v>4000</v>
      </c>
      <c r="K895" s="15">
        <v>3500</v>
      </c>
      <c r="L895" s="15">
        <v>3700</v>
      </c>
      <c r="M895" s="15" t="s">
        <v>89</v>
      </c>
      <c r="N895" s="15" t="s">
        <v>168</v>
      </c>
      <c r="O895">
        <f>+VLOOKUP(Precio_diario_hortalizas[[#This Row],[Unidad de comercialización]],Codigos_kg[],2,0)</f>
        <v>15</v>
      </c>
      <c r="P895">
        <f>+Precio_diario_hortalizas[[#This Row],[Precio promedio ponderado]]/Precio_diario_hortalizas[[#This Row],[Kg o Unidades]]</f>
        <v>246.66666666666666</v>
      </c>
    </row>
    <row r="896" spans="1:16" hidden="1" x14ac:dyDescent="0.35">
      <c r="A896" s="1" t="s">
        <v>166</v>
      </c>
      <c r="B896" s="1" t="str">
        <f>+VLOOKUP(A896,Codigos_mercados_mayoristas[],2,0)</f>
        <v>Ñuble</v>
      </c>
      <c r="C896" s="1">
        <f>+VLOOKUP(A896,Codigos_mercados_mayoristas[],3,0)</f>
        <v>16</v>
      </c>
      <c r="D896" s="4">
        <v>44151</v>
      </c>
      <c r="E896" s="4" t="s">
        <v>196</v>
      </c>
      <c r="F896" s="15" t="s">
        <v>23</v>
      </c>
      <c r="G896" s="15" t="s">
        <v>24</v>
      </c>
      <c r="H896" s="15" t="s">
        <v>19</v>
      </c>
      <c r="I896" s="15">
        <v>100</v>
      </c>
      <c r="J896" s="15">
        <v>4000</v>
      </c>
      <c r="K896" s="15">
        <v>4000</v>
      </c>
      <c r="L896" s="15">
        <v>4000</v>
      </c>
      <c r="M896" s="15" t="s">
        <v>89</v>
      </c>
      <c r="N896" s="15" t="s">
        <v>109</v>
      </c>
      <c r="O896">
        <f>+VLOOKUP(Precio_diario_hortalizas[[#This Row],[Unidad de comercialización]],Codigos_kg[],2,0)</f>
        <v>15</v>
      </c>
      <c r="P896">
        <f>+Precio_diario_hortalizas[[#This Row],[Precio promedio ponderado]]/Precio_diario_hortalizas[[#This Row],[Kg o Unidades]]</f>
        <v>266.66666666666669</v>
      </c>
    </row>
    <row r="897" spans="1:16" hidden="1" x14ac:dyDescent="0.35">
      <c r="A897" s="1" t="s">
        <v>166</v>
      </c>
      <c r="B897" s="1" t="str">
        <f>+VLOOKUP(A897,Codigos_mercados_mayoristas[],2,0)</f>
        <v>Ñuble</v>
      </c>
      <c r="C897" s="1">
        <f>+VLOOKUP(A897,Codigos_mercados_mayoristas[],3,0)</f>
        <v>16</v>
      </c>
      <c r="D897" s="4">
        <v>44151</v>
      </c>
      <c r="E897" s="4" t="s">
        <v>196</v>
      </c>
      <c r="F897" s="15" t="s">
        <v>23</v>
      </c>
      <c r="G897" s="15" t="s">
        <v>91</v>
      </c>
      <c r="H897" s="15" t="s">
        <v>19</v>
      </c>
      <c r="I897" s="15">
        <v>180</v>
      </c>
      <c r="J897" s="15">
        <v>4000</v>
      </c>
      <c r="K897" s="15">
        <v>3500</v>
      </c>
      <c r="L897" s="15">
        <v>3778</v>
      </c>
      <c r="M897" s="15" t="s">
        <v>89</v>
      </c>
      <c r="N897" s="15" t="s">
        <v>168</v>
      </c>
      <c r="O897">
        <f>+VLOOKUP(Precio_diario_hortalizas[[#This Row],[Unidad de comercialización]],Codigos_kg[],2,0)</f>
        <v>15</v>
      </c>
      <c r="P897">
        <f>+Precio_diario_hortalizas[[#This Row],[Precio promedio ponderado]]/Precio_diario_hortalizas[[#This Row],[Kg o Unidades]]</f>
        <v>251.86666666666667</v>
      </c>
    </row>
    <row r="898" spans="1:16" hidden="1" x14ac:dyDescent="0.35">
      <c r="A898" s="1" t="s">
        <v>166</v>
      </c>
      <c r="B898" s="1" t="str">
        <f>+VLOOKUP(A898,Codigos_mercados_mayoristas[],2,0)</f>
        <v>Ñuble</v>
      </c>
      <c r="C898" s="1">
        <f>+VLOOKUP(A898,Codigos_mercados_mayoristas[],3,0)</f>
        <v>16</v>
      </c>
      <c r="D898" s="4">
        <v>44151</v>
      </c>
      <c r="E898" s="4" t="s">
        <v>196</v>
      </c>
      <c r="F898" s="15" t="s">
        <v>94</v>
      </c>
      <c r="G898" s="15" t="s">
        <v>126</v>
      </c>
      <c r="H898" s="15" t="s">
        <v>96</v>
      </c>
      <c r="I898" s="15">
        <v>240</v>
      </c>
      <c r="J898" s="15">
        <v>10000</v>
      </c>
      <c r="K898" s="15">
        <v>9500</v>
      </c>
      <c r="L898" s="15">
        <v>9792</v>
      </c>
      <c r="M898" s="15" t="s">
        <v>39</v>
      </c>
      <c r="N898" s="15" t="s">
        <v>123</v>
      </c>
      <c r="O898">
        <f>+VLOOKUP(Precio_diario_hortalizas[[#This Row],[Unidad de comercialización]],Codigos_kg[],2,0)</f>
        <v>25</v>
      </c>
      <c r="P898">
        <f>+Precio_diario_hortalizas[[#This Row],[Precio promedio ponderado]]/Precio_diario_hortalizas[[#This Row],[Kg o Unidades]]</f>
        <v>391.68</v>
      </c>
    </row>
    <row r="899" spans="1:16" hidden="1" x14ac:dyDescent="0.35">
      <c r="A899" s="1" t="s">
        <v>166</v>
      </c>
      <c r="B899" s="1" t="str">
        <f>+VLOOKUP(A899,Codigos_mercados_mayoristas[],2,0)</f>
        <v>Ñuble</v>
      </c>
      <c r="C899" s="1">
        <f>+VLOOKUP(A899,Codigos_mercados_mayoristas[],3,0)</f>
        <v>16</v>
      </c>
      <c r="D899" s="4">
        <v>44151</v>
      </c>
      <c r="E899" s="4" t="s">
        <v>196</v>
      </c>
      <c r="F899" s="15" t="s">
        <v>94</v>
      </c>
      <c r="G899" s="15" t="s">
        <v>718</v>
      </c>
      <c r="H899" s="15" t="s">
        <v>96</v>
      </c>
      <c r="I899" s="15">
        <v>200</v>
      </c>
      <c r="J899" s="15">
        <v>9500</v>
      </c>
      <c r="K899" s="15">
        <v>9000</v>
      </c>
      <c r="L899" s="15">
        <v>9250</v>
      </c>
      <c r="M899" s="15" t="s">
        <v>39</v>
      </c>
      <c r="N899" s="15" t="s">
        <v>123</v>
      </c>
      <c r="O899">
        <f>+VLOOKUP(Precio_diario_hortalizas[[#This Row],[Unidad de comercialización]],Codigos_kg[],2,0)</f>
        <v>25</v>
      </c>
      <c r="P899">
        <f>+Precio_diario_hortalizas[[#This Row],[Precio promedio ponderado]]/Precio_diario_hortalizas[[#This Row],[Kg o Unidades]]</f>
        <v>370</v>
      </c>
    </row>
    <row r="900" spans="1:16" hidden="1" x14ac:dyDescent="0.35">
      <c r="A900" s="1" t="s">
        <v>166</v>
      </c>
      <c r="B900" s="1" t="str">
        <f>+VLOOKUP(A900,Codigos_mercados_mayoristas[],2,0)</f>
        <v>Ñuble</v>
      </c>
      <c r="C900" s="1">
        <f>+VLOOKUP(A900,Codigos_mercados_mayoristas[],3,0)</f>
        <v>16</v>
      </c>
      <c r="D900" s="4">
        <v>44151</v>
      </c>
      <c r="E900" s="4" t="s">
        <v>196</v>
      </c>
      <c r="F900" s="15" t="s">
        <v>53</v>
      </c>
      <c r="G900" s="15" t="s">
        <v>12</v>
      </c>
      <c r="H900" s="15" t="s">
        <v>19</v>
      </c>
      <c r="I900" s="15">
        <v>110</v>
      </c>
      <c r="J900" s="15">
        <v>8000</v>
      </c>
      <c r="K900" s="15">
        <v>7500</v>
      </c>
      <c r="L900" s="15">
        <v>7727</v>
      </c>
      <c r="M900" s="15" t="s">
        <v>97</v>
      </c>
      <c r="N900" s="15" t="s">
        <v>15</v>
      </c>
      <c r="O900">
        <f>+VLOOKUP(Precio_diario_hortalizas[[#This Row],[Unidad de comercialización]],Codigos_kg[],2,0)</f>
        <v>70</v>
      </c>
      <c r="P900">
        <f>+Precio_diario_hortalizas[[#This Row],[Precio promedio ponderado]]/Precio_diario_hortalizas[[#This Row],[Kg o Unidades]]</f>
        <v>110.38571428571429</v>
      </c>
    </row>
    <row r="901" spans="1:16" hidden="1" x14ac:dyDescent="0.35">
      <c r="A901" s="1" t="s">
        <v>166</v>
      </c>
      <c r="B901" s="1" t="str">
        <f>+VLOOKUP(A901,Codigos_mercados_mayoristas[],2,0)</f>
        <v>Ñuble</v>
      </c>
      <c r="C901" s="1">
        <f>+VLOOKUP(A901,Codigos_mercados_mayoristas[],3,0)</f>
        <v>16</v>
      </c>
      <c r="D901" s="4">
        <v>44151</v>
      </c>
      <c r="E901" s="4" t="s">
        <v>196</v>
      </c>
      <c r="F901" s="15" t="s">
        <v>53</v>
      </c>
      <c r="G901" s="15" t="s">
        <v>12</v>
      </c>
      <c r="H901" s="15" t="s">
        <v>19</v>
      </c>
      <c r="I901" s="15">
        <v>65</v>
      </c>
      <c r="J901" s="15">
        <v>8500</v>
      </c>
      <c r="K901" s="15">
        <v>8000</v>
      </c>
      <c r="L901" s="15">
        <v>8269</v>
      </c>
      <c r="M901" s="15" t="s">
        <v>138</v>
      </c>
      <c r="N901" s="15" t="s">
        <v>109</v>
      </c>
      <c r="O901">
        <f>+VLOOKUP(Precio_diario_hortalizas[[#This Row],[Unidad de comercialización]],Codigos_kg[],2,0)</f>
        <v>80</v>
      </c>
      <c r="P901">
        <f>+Precio_diario_hortalizas[[#This Row],[Precio promedio ponderado]]/Precio_diario_hortalizas[[#This Row],[Kg o Unidades]]</f>
        <v>103.3625</v>
      </c>
    </row>
    <row r="902" spans="1:16" hidden="1" x14ac:dyDescent="0.35">
      <c r="A902" s="1" t="s">
        <v>166</v>
      </c>
      <c r="B902" s="1" t="str">
        <f>+VLOOKUP(A902,Codigos_mercados_mayoristas[],2,0)</f>
        <v>Ñuble</v>
      </c>
      <c r="C902" s="1">
        <f>+VLOOKUP(A902,Codigos_mercados_mayoristas[],3,0)</f>
        <v>16</v>
      </c>
      <c r="D902" s="4">
        <v>44151</v>
      </c>
      <c r="E902" s="4" t="s">
        <v>196</v>
      </c>
      <c r="F902" s="15" t="s">
        <v>27</v>
      </c>
      <c r="G902" s="15" t="s">
        <v>28</v>
      </c>
      <c r="H902" s="15" t="s">
        <v>19</v>
      </c>
      <c r="I902" s="15">
        <v>68</v>
      </c>
      <c r="J902" s="15">
        <v>48000</v>
      </c>
      <c r="K902" s="15">
        <v>47000</v>
      </c>
      <c r="L902" s="15">
        <v>47485</v>
      </c>
      <c r="M902" s="15" t="s">
        <v>29</v>
      </c>
      <c r="N902" s="15" t="s">
        <v>15</v>
      </c>
      <c r="O902">
        <f>+VLOOKUP(Precio_diario_hortalizas[[#This Row],[Unidad de comercialización]],Codigos_kg[],2,0)</f>
        <v>15</v>
      </c>
      <c r="P902">
        <f>+Precio_diario_hortalizas[[#This Row],[Precio promedio ponderado]]/Precio_diario_hortalizas[[#This Row],[Kg o Unidades]]</f>
        <v>3165.6666666666665</v>
      </c>
    </row>
    <row r="903" spans="1:16" hidden="1" x14ac:dyDescent="0.35">
      <c r="A903" s="1" t="s">
        <v>166</v>
      </c>
      <c r="B903" s="1" t="str">
        <f>+VLOOKUP(A903,Codigos_mercados_mayoristas[],2,0)</f>
        <v>Ñuble</v>
      </c>
      <c r="C903" s="1">
        <f>+VLOOKUP(A903,Codigos_mercados_mayoristas[],3,0)</f>
        <v>16</v>
      </c>
      <c r="D903" s="4">
        <v>44151</v>
      </c>
      <c r="E903" s="4" t="s">
        <v>196</v>
      </c>
      <c r="F903" s="15" t="s">
        <v>32</v>
      </c>
      <c r="G903" s="15" t="s">
        <v>12</v>
      </c>
      <c r="H903" s="15" t="s">
        <v>19</v>
      </c>
      <c r="I903" s="15">
        <v>450</v>
      </c>
      <c r="J903" s="15">
        <v>700</v>
      </c>
      <c r="K903" s="15">
        <v>700</v>
      </c>
      <c r="L903" s="15">
        <v>700</v>
      </c>
      <c r="M903" s="15" t="s">
        <v>33</v>
      </c>
      <c r="N903" s="15" t="s">
        <v>34</v>
      </c>
      <c r="O903">
        <f>+VLOOKUP(Precio_diario_hortalizas[[#This Row],[Unidad de comercialización]],Codigos_kg[],2,0)</f>
        <v>1</v>
      </c>
      <c r="P903">
        <f>+Precio_diario_hortalizas[[#This Row],[Precio promedio ponderado]]/Precio_diario_hortalizas[[#This Row],[Kg o Unidades]]</f>
        <v>700</v>
      </c>
    </row>
    <row r="904" spans="1:16" hidden="1" x14ac:dyDescent="0.35">
      <c r="A904" s="1" t="s">
        <v>166</v>
      </c>
      <c r="B904" s="1" t="str">
        <f>+VLOOKUP(A904,Codigos_mercados_mayoristas[],2,0)</f>
        <v>Ñuble</v>
      </c>
      <c r="C904" s="1">
        <f>+VLOOKUP(A904,Codigos_mercados_mayoristas[],3,0)</f>
        <v>16</v>
      </c>
      <c r="D904" s="4">
        <v>44151</v>
      </c>
      <c r="E904" s="4" t="s">
        <v>196</v>
      </c>
      <c r="F904" s="15" t="s">
        <v>32</v>
      </c>
      <c r="G904" s="15" t="s">
        <v>12</v>
      </c>
      <c r="H904" s="15" t="s">
        <v>13</v>
      </c>
      <c r="I904" s="15">
        <v>350</v>
      </c>
      <c r="J904" s="15">
        <v>700</v>
      </c>
      <c r="K904" s="15">
        <v>700</v>
      </c>
      <c r="L904" s="15">
        <v>700</v>
      </c>
      <c r="M904" s="15" t="s">
        <v>33</v>
      </c>
      <c r="N904" s="15" t="s">
        <v>34</v>
      </c>
      <c r="O904">
        <f>+VLOOKUP(Precio_diario_hortalizas[[#This Row],[Unidad de comercialización]],Codigos_kg[],2,0)</f>
        <v>1</v>
      </c>
      <c r="P904">
        <f>+Precio_diario_hortalizas[[#This Row],[Precio promedio ponderado]]/Precio_diario_hortalizas[[#This Row],[Kg o Unidades]]</f>
        <v>700</v>
      </c>
    </row>
    <row r="905" spans="1:16" hidden="1" x14ac:dyDescent="0.35">
      <c r="A905" s="1" t="s">
        <v>166</v>
      </c>
      <c r="B905" s="1" t="str">
        <f>+VLOOKUP(A905,Codigos_mercados_mayoristas[],2,0)</f>
        <v>Ñuble</v>
      </c>
      <c r="C905" s="1">
        <f>+VLOOKUP(A905,Codigos_mercados_mayoristas[],3,0)</f>
        <v>16</v>
      </c>
      <c r="D905" s="4">
        <v>44151</v>
      </c>
      <c r="E905" s="4" t="s">
        <v>196</v>
      </c>
      <c r="F905" s="15" t="s">
        <v>35</v>
      </c>
      <c r="G905" s="15" t="s">
        <v>36</v>
      </c>
      <c r="H905" s="15" t="s">
        <v>19</v>
      </c>
      <c r="I905" s="15">
        <v>220</v>
      </c>
      <c r="J905" s="15">
        <v>8000</v>
      </c>
      <c r="K905" s="15">
        <v>7000</v>
      </c>
      <c r="L905" s="15">
        <v>7545</v>
      </c>
      <c r="M905" s="15" t="s">
        <v>37</v>
      </c>
      <c r="N905" s="15" t="s">
        <v>15</v>
      </c>
      <c r="O905">
        <f>+VLOOKUP(Precio_diario_hortalizas[[#This Row],[Unidad de comercialización]],Codigos_kg[],2,0)</f>
        <v>10</v>
      </c>
      <c r="P905">
        <f>+Precio_diario_hortalizas[[#This Row],[Precio promedio ponderado]]/Precio_diario_hortalizas[[#This Row],[Kg o Unidades]]</f>
        <v>754.5</v>
      </c>
    </row>
    <row r="906" spans="1:16" hidden="1" x14ac:dyDescent="0.35">
      <c r="A906" s="1" t="s">
        <v>166</v>
      </c>
      <c r="B906" s="1" t="str">
        <f>+VLOOKUP(A906,Codigos_mercados_mayoristas[],2,0)</f>
        <v>Ñuble</v>
      </c>
      <c r="C906" s="1">
        <f>+VLOOKUP(A906,Codigos_mercados_mayoristas[],3,0)</f>
        <v>16</v>
      </c>
      <c r="D906" s="4">
        <v>44151</v>
      </c>
      <c r="E906" s="4" t="s">
        <v>196</v>
      </c>
      <c r="F906" s="15" t="s">
        <v>35</v>
      </c>
      <c r="G906" s="15" t="s">
        <v>36</v>
      </c>
      <c r="H906" s="15" t="s">
        <v>19</v>
      </c>
      <c r="I906" s="15">
        <v>230</v>
      </c>
      <c r="J906" s="15">
        <v>11000</v>
      </c>
      <c r="K906" s="15">
        <v>10000</v>
      </c>
      <c r="L906" s="15">
        <v>10609</v>
      </c>
      <c r="M906" s="15" t="s">
        <v>29</v>
      </c>
      <c r="N906" s="15" t="s">
        <v>105</v>
      </c>
      <c r="O906">
        <f>+VLOOKUP(Precio_diario_hortalizas[[#This Row],[Unidad de comercialización]],Codigos_kg[],2,0)</f>
        <v>15</v>
      </c>
      <c r="P906">
        <f>+Precio_diario_hortalizas[[#This Row],[Precio promedio ponderado]]/Precio_diario_hortalizas[[#This Row],[Kg o Unidades]]</f>
        <v>707.26666666666665</v>
      </c>
    </row>
    <row r="907" spans="1:16" hidden="1" x14ac:dyDescent="0.35">
      <c r="A907" s="1" t="s">
        <v>166</v>
      </c>
      <c r="B907" s="1" t="str">
        <f>+VLOOKUP(A907,Codigos_mercados_mayoristas[],2,0)</f>
        <v>Ñuble</v>
      </c>
      <c r="C907" s="1">
        <f>+VLOOKUP(A907,Codigos_mercados_mayoristas[],3,0)</f>
        <v>16</v>
      </c>
      <c r="D907" s="4">
        <v>44151</v>
      </c>
      <c r="E907" s="4" t="s">
        <v>196</v>
      </c>
      <c r="F907" s="15" t="s">
        <v>38</v>
      </c>
      <c r="G907" s="15" t="s">
        <v>12</v>
      </c>
      <c r="H907" s="15" t="s">
        <v>19</v>
      </c>
      <c r="I907" s="15">
        <v>210</v>
      </c>
      <c r="J907" s="15">
        <v>5000</v>
      </c>
      <c r="K907" s="15">
        <v>4500</v>
      </c>
      <c r="L907" s="15">
        <v>4786</v>
      </c>
      <c r="M907" s="15" t="s">
        <v>101</v>
      </c>
      <c r="N907" s="15" t="s">
        <v>168</v>
      </c>
      <c r="O907">
        <f>+VLOOKUP(Precio_diario_hortalizas[[#This Row],[Unidad de comercialización]],Codigos_kg[],2,0)</f>
        <v>20</v>
      </c>
      <c r="P907">
        <f>+Precio_diario_hortalizas[[#This Row],[Precio promedio ponderado]]/Precio_diario_hortalizas[[#This Row],[Kg o Unidades]]</f>
        <v>239.3</v>
      </c>
    </row>
    <row r="908" spans="1:16" hidden="1" x14ac:dyDescent="0.35">
      <c r="A908" s="1" t="s">
        <v>166</v>
      </c>
      <c r="B908" s="26" t="str">
        <f>+VLOOKUP(A908,Codigos_mercados_mayoristas[],2,0)</f>
        <v>Ñuble</v>
      </c>
      <c r="C908" s="26">
        <f>+VLOOKUP(A908,Codigos_mercados_mayoristas[],3,0)</f>
        <v>16</v>
      </c>
      <c r="D908" s="4">
        <v>44151</v>
      </c>
      <c r="E908" s="4" t="s">
        <v>196</v>
      </c>
      <c r="F908" s="15" t="s">
        <v>106</v>
      </c>
      <c r="G908" s="15" t="s">
        <v>12</v>
      </c>
      <c r="H908" s="15" t="s">
        <v>19</v>
      </c>
      <c r="I908" s="15">
        <v>135</v>
      </c>
      <c r="J908" s="15">
        <v>8000</v>
      </c>
      <c r="K908" s="15">
        <v>7000</v>
      </c>
      <c r="L908" s="15">
        <v>7556</v>
      </c>
      <c r="M908" s="15" t="s">
        <v>54</v>
      </c>
      <c r="N908" s="15" t="s">
        <v>123</v>
      </c>
      <c r="O908">
        <f>+VLOOKUP(Precio_diario_hortalizas[[#This Row],[Unidad de comercialización]],Codigos_kg[],2,0)</f>
        <v>60</v>
      </c>
      <c r="P908">
        <f>+Precio_diario_hortalizas[[#This Row],[Precio promedio ponderado]]/Precio_diario_hortalizas[[#This Row],[Kg o Unidades]]</f>
        <v>125.93333333333334</v>
      </c>
    </row>
    <row r="909" spans="1:16" hidden="1" x14ac:dyDescent="0.35">
      <c r="A909" s="1" t="s">
        <v>10</v>
      </c>
      <c r="B909" s="1" t="str">
        <f>+VLOOKUP(A909,Codigos_mercados_mayoristas[],2,0)</f>
        <v>Arica y Parinacota</v>
      </c>
      <c r="C909" s="1">
        <f>+VLOOKUP(A909,Codigos_mercados_mayoristas[],3,0)</f>
        <v>15</v>
      </c>
      <c r="D909" s="4">
        <v>44151</v>
      </c>
      <c r="E909" s="4" t="s">
        <v>196</v>
      </c>
      <c r="F909" s="15" t="s">
        <v>42</v>
      </c>
      <c r="G909" s="15" t="s">
        <v>110</v>
      </c>
      <c r="H909" s="15" t="s">
        <v>19</v>
      </c>
      <c r="I909" s="15">
        <v>140</v>
      </c>
      <c r="J909" s="15">
        <v>16000</v>
      </c>
      <c r="K909" s="15">
        <v>15000</v>
      </c>
      <c r="L909" s="15">
        <v>15500</v>
      </c>
      <c r="M909" s="15" t="s">
        <v>29</v>
      </c>
      <c r="N909" s="15" t="s">
        <v>15</v>
      </c>
      <c r="O909">
        <f>+VLOOKUP(Precio_diario_hortalizas[[#This Row],[Unidad de comercialización]],Codigos_kg[],2,0)</f>
        <v>15</v>
      </c>
      <c r="P909">
        <f>+Precio_diario_hortalizas[[#This Row],[Precio promedio ponderado]]/Precio_diario_hortalizas[[#This Row],[Kg o Unidades]]</f>
        <v>1033.3333333333333</v>
      </c>
    </row>
    <row r="910" spans="1:16" hidden="1" x14ac:dyDescent="0.35">
      <c r="A910" s="1" t="s">
        <v>10</v>
      </c>
      <c r="B910" s="1" t="str">
        <f>+VLOOKUP(A910,Codigos_mercados_mayoristas[],2,0)</f>
        <v>Arica y Parinacota</v>
      </c>
      <c r="C910" s="1">
        <f>+VLOOKUP(A910,Codigos_mercados_mayoristas[],3,0)</f>
        <v>15</v>
      </c>
      <c r="D910" s="4">
        <v>44151</v>
      </c>
      <c r="E910" s="4" t="s">
        <v>196</v>
      </c>
      <c r="F910" s="15" t="s">
        <v>73</v>
      </c>
      <c r="G910" s="15" t="s">
        <v>12</v>
      </c>
      <c r="H910" s="15" t="s">
        <v>19</v>
      </c>
      <c r="I910" s="15">
        <v>1250</v>
      </c>
      <c r="J910" s="15">
        <v>400</v>
      </c>
      <c r="K910" s="15">
        <v>350</v>
      </c>
      <c r="L910" s="15">
        <v>375</v>
      </c>
      <c r="M910" s="15" t="s">
        <v>74</v>
      </c>
      <c r="N910" s="15" t="s">
        <v>15</v>
      </c>
      <c r="O910">
        <f>+VLOOKUP(Precio_diario_hortalizas[[#This Row],[Unidad de comercialización]],Codigos_kg[],2,0)</f>
        <v>4</v>
      </c>
      <c r="P910">
        <f>+Precio_diario_hortalizas[[#This Row],[Precio promedio ponderado]]/Precio_diario_hortalizas[[#This Row],[Kg o Unidades]]</f>
        <v>93.75</v>
      </c>
    </row>
    <row r="911" spans="1:16" hidden="1" x14ac:dyDescent="0.35">
      <c r="A911" s="1" t="s">
        <v>10</v>
      </c>
      <c r="B911" s="1" t="str">
        <f>+VLOOKUP(A911,Codigos_mercados_mayoristas[],2,0)</f>
        <v>Arica y Parinacota</v>
      </c>
      <c r="C911" s="1">
        <f>+VLOOKUP(A911,Codigos_mercados_mayoristas[],3,0)</f>
        <v>15</v>
      </c>
      <c r="D911" s="4">
        <v>44151</v>
      </c>
      <c r="E911" s="4" t="s">
        <v>196</v>
      </c>
      <c r="F911" s="15" t="s">
        <v>73</v>
      </c>
      <c r="G911" s="15" t="s">
        <v>12</v>
      </c>
      <c r="H911" s="15" t="s">
        <v>13</v>
      </c>
      <c r="I911" s="15">
        <v>1400</v>
      </c>
      <c r="J911" s="15">
        <v>400</v>
      </c>
      <c r="K911" s="15">
        <v>350</v>
      </c>
      <c r="L911" s="15">
        <v>375</v>
      </c>
      <c r="M911" s="15" t="s">
        <v>135</v>
      </c>
      <c r="N911" s="15" t="s">
        <v>15</v>
      </c>
      <c r="O911">
        <f>+VLOOKUP(Precio_diario_hortalizas[[#This Row],[Unidad de comercialización]],Codigos_kg[],2,0)</f>
        <v>5</v>
      </c>
      <c r="P911">
        <f>+Precio_diario_hortalizas[[#This Row],[Precio promedio ponderado]]/Precio_diario_hortalizas[[#This Row],[Kg o Unidades]]</f>
        <v>75</v>
      </c>
    </row>
    <row r="912" spans="1:16" hidden="1" x14ac:dyDescent="0.35">
      <c r="A912" s="1" t="s">
        <v>10</v>
      </c>
      <c r="B912" s="1" t="str">
        <f>+VLOOKUP(A912,Codigos_mercados_mayoristas[],2,0)</f>
        <v>Arica y Parinacota</v>
      </c>
      <c r="C912" s="1">
        <f>+VLOOKUP(A912,Codigos_mercados_mayoristas[],3,0)</f>
        <v>15</v>
      </c>
      <c r="D912" s="4">
        <v>44151</v>
      </c>
      <c r="E912" s="4" t="s">
        <v>196</v>
      </c>
      <c r="F912" s="15" t="s">
        <v>11</v>
      </c>
      <c r="G912" s="15" t="s">
        <v>12</v>
      </c>
      <c r="H912" s="15" t="s">
        <v>16</v>
      </c>
      <c r="I912" s="15">
        <v>1200</v>
      </c>
      <c r="J912" s="15">
        <v>350</v>
      </c>
      <c r="K912" s="15">
        <v>300</v>
      </c>
      <c r="L912" s="15">
        <v>325</v>
      </c>
      <c r="M912" s="15" t="s">
        <v>14</v>
      </c>
      <c r="N912" s="15" t="s">
        <v>15</v>
      </c>
      <c r="O912">
        <f>+VLOOKUP(Precio_diario_hortalizas[[#This Row],[Unidad de comercialización]],Codigos_kg[],2,0)</f>
        <v>1</v>
      </c>
      <c r="P912">
        <f>+Precio_diario_hortalizas[[#This Row],[Precio promedio ponderado]]/Precio_diario_hortalizas[[#This Row],[Kg o Unidades]]</f>
        <v>325</v>
      </c>
    </row>
    <row r="913" spans="1:16" hidden="1" x14ac:dyDescent="0.35">
      <c r="A913" s="1" t="s">
        <v>10</v>
      </c>
      <c r="B913" s="1" t="str">
        <f>+VLOOKUP(A913,Codigos_mercados_mayoristas[],2,0)</f>
        <v>Arica y Parinacota</v>
      </c>
      <c r="C913" s="1">
        <f>+VLOOKUP(A913,Codigos_mercados_mayoristas[],3,0)</f>
        <v>15</v>
      </c>
      <c r="D913" s="4">
        <v>44151</v>
      </c>
      <c r="E913" s="4" t="s">
        <v>196</v>
      </c>
      <c r="F913" s="15" t="s">
        <v>75</v>
      </c>
      <c r="G913" s="15" t="s">
        <v>119</v>
      </c>
      <c r="H913" s="15" t="s">
        <v>120</v>
      </c>
      <c r="I913" s="15">
        <v>400</v>
      </c>
      <c r="J913" s="15">
        <v>7000</v>
      </c>
      <c r="K913" s="15">
        <v>6800</v>
      </c>
      <c r="L913" s="15">
        <v>6900</v>
      </c>
      <c r="M913" s="15" t="s">
        <v>121</v>
      </c>
      <c r="N913" s="15" t="s">
        <v>15</v>
      </c>
      <c r="O913">
        <f>+VLOOKUP(Precio_diario_hortalizas[[#This Row],[Unidad de comercialización]],Codigos_kg[],2,0)</f>
        <v>18</v>
      </c>
      <c r="P913">
        <f>+Precio_diario_hortalizas[[#This Row],[Precio promedio ponderado]]/Precio_diario_hortalizas[[#This Row],[Kg o Unidades]]</f>
        <v>383.33333333333331</v>
      </c>
    </row>
    <row r="914" spans="1:16" hidden="1" x14ac:dyDescent="0.35">
      <c r="A914" s="1" t="s">
        <v>10</v>
      </c>
      <c r="B914" s="1" t="str">
        <f>+VLOOKUP(A914,Codigos_mercados_mayoristas[],2,0)</f>
        <v>Arica y Parinacota</v>
      </c>
      <c r="C914" s="1">
        <f>+VLOOKUP(A914,Codigos_mercados_mayoristas[],3,0)</f>
        <v>15</v>
      </c>
      <c r="D914" s="4">
        <v>44151</v>
      </c>
      <c r="E914" s="4" t="s">
        <v>196</v>
      </c>
      <c r="F914" s="15" t="s">
        <v>75</v>
      </c>
      <c r="G914" s="15" t="s">
        <v>119</v>
      </c>
      <c r="H914" s="15" t="s">
        <v>189</v>
      </c>
      <c r="I914" s="15">
        <v>450</v>
      </c>
      <c r="J914" s="15">
        <v>6500</v>
      </c>
      <c r="K914" s="15">
        <v>6000</v>
      </c>
      <c r="L914" s="15">
        <v>6250</v>
      </c>
      <c r="M914" s="15" t="s">
        <v>121</v>
      </c>
      <c r="N914" s="15" t="s">
        <v>15</v>
      </c>
      <c r="O914">
        <f>+VLOOKUP(Precio_diario_hortalizas[[#This Row],[Unidad de comercialización]],Codigos_kg[],2,0)</f>
        <v>18</v>
      </c>
      <c r="P914">
        <f>+Precio_diario_hortalizas[[#This Row],[Precio promedio ponderado]]/Precio_diario_hortalizas[[#This Row],[Kg o Unidades]]</f>
        <v>347.22222222222223</v>
      </c>
    </row>
    <row r="915" spans="1:16" hidden="1" x14ac:dyDescent="0.35">
      <c r="A915" s="1" t="s">
        <v>10</v>
      </c>
      <c r="B915" s="1" t="str">
        <f>+VLOOKUP(A915,Codigos_mercados_mayoristas[],2,0)</f>
        <v>Arica y Parinacota</v>
      </c>
      <c r="C915" s="1">
        <f>+VLOOKUP(A915,Codigos_mercados_mayoristas[],3,0)</f>
        <v>15</v>
      </c>
      <c r="D915" s="4">
        <v>44151</v>
      </c>
      <c r="E915" s="4" t="s">
        <v>196</v>
      </c>
      <c r="F915" s="15" t="s">
        <v>75</v>
      </c>
      <c r="G915" s="15" t="s">
        <v>119</v>
      </c>
      <c r="H915" s="15" t="s">
        <v>729</v>
      </c>
      <c r="I915" s="15">
        <v>500</v>
      </c>
      <c r="J915" s="15">
        <v>6000</v>
      </c>
      <c r="K915" s="15">
        <v>5500</v>
      </c>
      <c r="L915" s="15">
        <v>5750</v>
      </c>
      <c r="M915" s="15" t="s">
        <v>121</v>
      </c>
      <c r="N915" s="15" t="s">
        <v>15</v>
      </c>
      <c r="O915">
        <f>+VLOOKUP(Precio_diario_hortalizas[[#This Row],[Unidad de comercialización]],Codigos_kg[],2,0)</f>
        <v>18</v>
      </c>
      <c r="P915">
        <f>+Precio_diario_hortalizas[[#This Row],[Precio promedio ponderado]]/Precio_diario_hortalizas[[#This Row],[Kg o Unidades]]</f>
        <v>319.44444444444446</v>
      </c>
    </row>
    <row r="916" spans="1:16" hidden="1" x14ac:dyDescent="0.35">
      <c r="A916" s="1" t="s">
        <v>10</v>
      </c>
      <c r="B916" s="1" t="str">
        <f>+VLOOKUP(A916,Codigos_mercados_mayoristas[],2,0)</f>
        <v>Arica y Parinacota</v>
      </c>
      <c r="C916" s="1">
        <f>+VLOOKUP(A916,Codigos_mercados_mayoristas[],3,0)</f>
        <v>15</v>
      </c>
      <c r="D916" s="4">
        <v>44151</v>
      </c>
      <c r="E916" s="4" t="s">
        <v>196</v>
      </c>
      <c r="F916" s="15" t="s">
        <v>75</v>
      </c>
      <c r="G916" s="15" t="s">
        <v>12</v>
      </c>
      <c r="H916" s="15" t="s">
        <v>120</v>
      </c>
      <c r="I916" s="15">
        <v>850</v>
      </c>
      <c r="J916" s="15">
        <v>6500</v>
      </c>
      <c r="K916" s="15">
        <v>6000</v>
      </c>
      <c r="L916" s="15">
        <v>6250</v>
      </c>
      <c r="M916" s="15" t="s">
        <v>121</v>
      </c>
      <c r="N916" s="15" t="s">
        <v>15</v>
      </c>
      <c r="O916">
        <f>+VLOOKUP(Precio_diario_hortalizas[[#This Row],[Unidad de comercialización]],Codigos_kg[],2,0)</f>
        <v>18</v>
      </c>
      <c r="P916">
        <f>+Precio_diario_hortalizas[[#This Row],[Precio promedio ponderado]]/Precio_diario_hortalizas[[#This Row],[Kg o Unidades]]</f>
        <v>347.22222222222223</v>
      </c>
    </row>
    <row r="917" spans="1:16" hidden="1" x14ac:dyDescent="0.35">
      <c r="A917" s="1" t="s">
        <v>10</v>
      </c>
      <c r="B917" s="1" t="str">
        <f>+VLOOKUP(A917,Codigos_mercados_mayoristas[],2,0)</f>
        <v>Arica y Parinacota</v>
      </c>
      <c r="C917" s="1">
        <f>+VLOOKUP(A917,Codigos_mercados_mayoristas[],3,0)</f>
        <v>15</v>
      </c>
      <c r="D917" s="4">
        <v>44151</v>
      </c>
      <c r="E917" s="4" t="s">
        <v>196</v>
      </c>
      <c r="F917" s="15" t="s">
        <v>75</v>
      </c>
      <c r="G917" s="15" t="s">
        <v>12</v>
      </c>
      <c r="H917" s="15" t="s">
        <v>189</v>
      </c>
      <c r="I917" s="15">
        <v>960</v>
      </c>
      <c r="J917" s="15">
        <v>6000</v>
      </c>
      <c r="K917" s="15">
        <v>5500</v>
      </c>
      <c r="L917" s="15">
        <v>5750</v>
      </c>
      <c r="M917" s="15" t="s">
        <v>121</v>
      </c>
      <c r="N917" s="15" t="s">
        <v>15</v>
      </c>
      <c r="O917">
        <f>+VLOOKUP(Precio_diario_hortalizas[[#This Row],[Unidad de comercialización]],Codigos_kg[],2,0)</f>
        <v>18</v>
      </c>
      <c r="P917">
        <f>+Precio_diario_hortalizas[[#This Row],[Precio promedio ponderado]]/Precio_diario_hortalizas[[#This Row],[Kg o Unidades]]</f>
        <v>319.44444444444446</v>
      </c>
    </row>
    <row r="918" spans="1:16" hidden="1" x14ac:dyDescent="0.35">
      <c r="A918" s="1" t="s">
        <v>10</v>
      </c>
      <c r="B918" s="1" t="str">
        <f>+VLOOKUP(A918,Codigos_mercados_mayoristas[],2,0)</f>
        <v>Arica y Parinacota</v>
      </c>
      <c r="C918" s="1">
        <f>+VLOOKUP(A918,Codigos_mercados_mayoristas[],3,0)</f>
        <v>15</v>
      </c>
      <c r="D918" s="4">
        <v>44151</v>
      </c>
      <c r="E918" s="4" t="s">
        <v>196</v>
      </c>
      <c r="F918" s="15" t="s">
        <v>75</v>
      </c>
      <c r="G918" s="15" t="s">
        <v>12</v>
      </c>
      <c r="H918" s="15" t="s">
        <v>729</v>
      </c>
      <c r="I918" s="15">
        <v>1050</v>
      </c>
      <c r="J918" s="15">
        <v>5000</v>
      </c>
      <c r="K918" s="15">
        <v>4500</v>
      </c>
      <c r="L918" s="15">
        <v>4750</v>
      </c>
      <c r="M918" s="15" t="s">
        <v>121</v>
      </c>
      <c r="N918" s="15" t="s">
        <v>15</v>
      </c>
      <c r="O918">
        <f>+VLOOKUP(Precio_diario_hortalizas[[#This Row],[Unidad de comercialización]],Codigos_kg[],2,0)</f>
        <v>18</v>
      </c>
      <c r="P918">
        <f>+Precio_diario_hortalizas[[#This Row],[Precio promedio ponderado]]/Precio_diario_hortalizas[[#This Row],[Kg o Unidades]]</f>
        <v>263.88888888888891</v>
      </c>
    </row>
    <row r="919" spans="1:16" x14ac:dyDescent="0.35">
      <c r="A919" s="1" t="s">
        <v>10</v>
      </c>
      <c r="B919" s="1" t="str">
        <f>+VLOOKUP(A919,Codigos_mercados_mayoristas[],2,0)</f>
        <v>Arica y Parinacota</v>
      </c>
      <c r="C919" s="1">
        <f>+VLOOKUP(A919,Codigos_mercados_mayoristas[],3,0)</f>
        <v>15</v>
      </c>
      <c r="D919" s="4">
        <v>44151</v>
      </c>
      <c r="E919" s="4" t="s">
        <v>196</v>
      </c>
      <c r="F919" s="15" t="s">
        <v>730</v>
      </c>
      <c r="G919" s="15" t="s">
        <v>12</v>
      </c>
      <c r="H919" s="15" t="s">
        <v>19</v>
      </c>
      <c r="I919" s="15">
        <v>300</v>
      </c>
      <c r="J919" s="15">
        <v>1400</v>
      </c>
      <c r="K919" s="15">
        <v>1300</v>
      </c>
      <c r="L919" s="15">
        <v>1350</v>
      </c>
      <c r="M919" s="15" t="s">
        <v>731</v>
      </c>
      <c r="N919" s="15" t="s">
        <v>15</v>
      </c>
      <c r="O919">
        <f>+VLOOKUP(Precio_diario_hortalizas[[#This Row],[Unidad de comercialización]],Codigos_kg[],2,0)</f>
        <v>2</v>
      </c>
      <c r="P919">
        <f>+Precio_diario_hortalizas[[#This Row],[Precio promedio ponderado]]/Precio_diario_hortalizas[[#This Row],[Kg o Unidades]]</f>
        <v>675</v>
      </c>
    </row>
    <row r="920" spans="1:16" hidden="1" x14ac:dyDescent="0.35">
      <c r="A920" s="1" t="s">
        <v>10</v>
      </c>
      <c r="B920" s="1" t="str">
        <f>+VLOOKUP(A920,Codigos_mercados_mayoristas[],2,0)</f>
        <v>Arica y Parinacota</v>
      </c>
      <c r="C920" s="1">
        <f>+VLOOKUP(A920,Codigos_mercados_mayoristas[],3,0)</f>
        <v>15</v>
      </c>
      <c r="D920" s="4">
        <v>44151</v>
      </c>
      <c r="E920" s="4" t="s">
        <v>196</v>
      </c>
      <c r="F920" s="15" t="s">
        <v>17</v>
      </c>
      <c r="G920" s="15" t="s">
        <v>732</v>
      </c>
      <c r="H920" s="15" t="s">
        <v>19</v>
      </c>
      <c r="I920" s="15">
        <v>70</v>
      </c>
      <c r="J920" s="15">
        <v>18000</v>
      </c>
      <c r="K920" s="15">
        <v>17000</v>
      </c>
      <c r="L920" s="15">
        <v>17500</v>
      </c>
      <c r="M920" s="15" t="s">
        <v>733</v>
      </c>
      <c r="N920" s="15" t="s">
        <v>15</v>
      </c>
      <c r="O920">
        <f>+VLOOKUP(Precio_diario_hortalizas[[#This Row],[Unidad de comercialización]],Codigos_kg[],2,0)</f>
        <v>50</v>
      </c>
      <c r="P920">
        <f>+Precio_diario_hortalizas[[#This Row],[Precio promedio ponderado]]/Precio_diario_hortalizas[[#This Row],[Kg o Unidades]]</f>
        <v>350</v>
      </c>
    </row>
    <row r="921" spans="1:16" hidden="1" x14ac:dyDescent="0.35">
      <c r="A921" s="1" t="s">
        <v>10</v>
      </c>
      <c r="B921" s="1" t="str">
        <f>+VLOOKUP(A921,Codigos_mercados_mayoristas[],2,0)</f>
        <v>Arica y Parinacota</v>
      </c>
      <c r="C921" s="1">
        <f>+VLOOKUP(A921,Codigos_mercados_mayoristas[],3,0)</f>
        <v>15</v>
      </c>
      <c r="D921" s="4">
        <v>44151</v>
      </c>
      <c r="E921" s="4" t="s">
        <v>196</v>
      </c>
      <c r="F921" s="15" t="s">
        <v>17</v>
      </c>
      <c r="G921" s="15" t="s">
        <v>732</v>
      </c>
      <c r="H921" s="15" t="s">
        <v>13</v>
      </c>
      <c r="I921" s="15">
        <v>70</v>
      </c>
      <c r="J921" s="15">
        <v>18000</v>
      </c>
      <c r="K921" s="15">
        <v>16000</v>
      </c>
      <c r="L921" s="15">
        <v>17000</v>
      </c>
      <c r="M921" s="15" t="s">
        <v>734</v>
      </c>
      <c r="N921" s="15" t="s">
        <v>15</v>
      </c>
      <c r="O921">
        <f>+VLOOKUP(Precio_diario_hortalizas[[#This Row],[Unidad de comercialización]],Codigos_kg[],2,0)</f>
        <v>75</v>
      </c>
      <c r="P921">
        <f>+Precio_diario_hortalizas[[#This Row],[Precio promedio ponderado]]/Precio_diario_hortalizas[[#This Row],[Kg o Unidades]]</f>
        <v>226.66666666666666</v>
      </c>
    </row>
    <row r="922" spans="1:16" hidden="1" x14ac:dyDescent="0.35">
      <c r="A922" s="1" t="s">
        <v>10</v>
      </c>
      <c r="B922" s="1" t="str">
        <f>+VLOOKUP(A922,Codigos_mercados_mayoristas[],2,0)</f>
        <v>Arica y Parinacota</v>
      </c>
      <c r="C922" s="1">
        <f>+VLOOKUP(A922,Codigos_mercados_mayoristas[],3,0)</f>
        <v>15</v>
      </c>
      <c r="D922" s="4">
        <v>44151</v>
      </c>
      <c r="E922" s="4" t="s">
        <v>196</v>
      </c>
      <c r="F922" s="15" t="s">
        <v>17</v>
      </c>
      <c r="G922" s="15" t="s">
        <v>732</v>
      </c>
      <c r="H922" s="15" t="s">
        <v>16</v>
      </c>
      <c r="I922" s="15">
        <v>50</v>
      </c>
      <c r="J922" s="15">
        <v>14000</v>
      </c>
      <c r="K922" s="15">
        <v>13000</v>
      </c>
      <c r="L922" s="15">
        <v>13500</v>
      </c>
      <c r="M922" s="15" t="s">
        <v>735</v>
      </c>
      <c r="N922" s="15" t="s">
        <v>15</v>
      </c>
      <c r="O922">
        <f>+VLOOKUP(Precio_diario_hortalizas[[#This Row],[Unidad de comercialización]],Codigos_kg[],2,0)</f>
        <v>100</v>
      </c>
      <c r="P922">
        <f>+Precio_diario_hortalizas[[#This Row],[Precio promedio ponderado]]/Precio_diario_hortalizas[[#This Row],[Kg o Unidades]]</f>
        <v>135</v>
      </c>
    </row>
    <row r="923" spans="1:16" hidden="1" x14ac:dyDescent="0.35">
      <c r="A923" s="1" t="s">
        <v>10</v>
      </c>
      <c r="B923" s="1" t="str">
        <f>+VLOOKUP(A923,Codigos_mercados_mayoristas[],2,0)</f>
        <v>Arica y Parinacota</v>
      </c>
      <c r="C923" s="1">
        <f>+VLOOKUP(A923,Codigos_mercados_mayoristas[],3,0)</f>
        <v>15</v>
      </c>
      <c r="D923" s="4">
        <v>44151</v>
      </c>
      <c r="E923" s="4" t="s">
        <v>196</v>
      </c>
      <c r="F923" s="15" t="s">
        <v>82</v>
      </c>
      <c r="G923" s="15" t="s">
        <v>12</v>
      </c>
      <c r="H923" s="15" t="s">
        <v>19</v>
      </c>
      <c r="I923" s="15">
        <v>270</v>
      </c>
      <c r="J923" s="15">
        <v>1000</v>
      </c>
      <c r="K923" s="15">
        <v>900</v>
      </c>
      <c r="L923" s="15">
        <v>950</v>
      </c>
      <c r="M923" s="15" t="s">
        <v>725</v>
      </c>
      <c r="N923" s="15" t="s">
        <v>15</v>
      </c>
      <c r="O923">
        <f>+VLOOKUP(Precio_diario_hortalizas[[#This Row],[Unidad de comercialización]],Codigos_kg[],2,0)</f>
        <v>2</v>
      </c>
      <c r="P923">
        <f>+Precio_diario_hortalizas[[#This Row],[Precio promedio ponderado]]/Precio_diario_hortalizas[[#This Row],[Kg o Unidades]]</f>
        <v>475</v>
      </c>
    </row>
    <row r="924" spans="1:16" hidden="1" x14ac:dyDescent="0.35">
      <c r="A924" s="1" t="s">
        <v>10</v>
      </c>
      <c r="B924" s="1" t="str">
        <f>+VLOOKUP(A924,Codigos_mercados_mayoristas[],2,0)</f>
        <v>Arica y Parinacota</v>
      </c>
      <c r="C924" s="1">
        <f>+VLOOKUP(A924,Codigos_mercados_mayoristas[],3,0)</f>
        <v>15</v>
      </c>
      <c r="D924" s="4">
        <v>44151</v>
      </c>
      <c r="E924" s="4" t="s">
        <v>196</v>
      </c>
      <c r="F924" s="15" t="s">
        <v>23</v>
      </c>
      <c r="G924" s="15" t="s">
        <v>24</v>
      </c>
      <c r="H924" s="15" t="s">
        <v>19</v>
      </c>
      <c r="I924" s="15">
        <v>120</v>
      </c>
      <c r="J924" s="15">
        <v>3500</v>
      </c>
      <c r="K924" s="15">
        <v>3000</v>
      </c>
      <c r="L924" s="15">
        <v>3250</v>
      </c>
      <c r="M924" s="15" t="s">
        <v>25</v>
      </c>
      <c r="N924" s="15" t="s">
        <v>15</v>
      </c>
      <c r="O924">
        <f>+VLOOKUP(Precio_diario_hortalizas[[#This Row],[Unidad de comercialización]],Codigos_kg[],2,0)</f>
        <v>12</v>
      </c>
      <c r="P924">
        <f>+Precio_diario_hortalizas[[#This Row],[Precio promedio ponderado]]/Precio_diario_hortalizas[[#This Row],[Kg o Unidades]]</f>
        <v>270.83333333333331</v>
      </c>
    </row>
    <row r="925" spans="1:16" hidden="1" x14ac:dyDescent="0.35">
      <c r="A925" s="1" t="s">
        <v>10</v>
      </c>
      <c r="B925" s="1" t="str">
        <f>+VLOOKUP(A925,Codigos_mercados_mayoristas[],2,0)</f>
        <v>Arica y Parinacota</v>
      </c>
      <c r="C925" s="1">
        <f>+VLOOKUP(A925,Codigos_mercados_mayoristas[],3,0)</f>
        <v>15</v>
      </c>
      <c r="D925" s="4">
        <v>44151</v>
      </c>
      <c r="E925" s="4" t="s">
        <v>196</v>
      </c>
      <c r="F925" s="15" t="s">
        <v>23</v>
      </c>
      <c r="G925" s="15" t="s">
        <v>24</v>
      </c>
      <c r="H925" s="15" t="s">
        <v>13</v>
      </c>
      <c r="I925" s="15">
        <v>120</v>
      </c>
      <c r="J925" s="15">
        <v>3500</v>
      </c>
      <c r="K925" s="15">
        <v>3000</v>
      </c>
      <c r="L925" s="15">
        <v>3250</v>
      </c>
      <c r="M925" s="15" t="s">
        <v>26</v>
      </c>
      <c r="N925" s="15" t="s">
        <v>15</v>
      </c>
      <c r="O925">
        <f>+VLOOKUP(Precio_diario_hortalizas[[#This Row],[Unidad de comercialización]],Codigos_kg[],2,0)</f>
        <v>18</v>
      </c>
      <c r="P925">
        <f>+Precio_diario_hortalizas[[#This Row],[Precio promedio ponderado]]/Precio_diario_hortalizas[[#This Row],[Kg o Unidades]]</f>
        <v>180.55555555555554</v>
      </c>
    </row>
    <row r="926" spans="1:16" hidden="1" x14ac:dyDescent="0.35">
      <c r="A926" s="1" t="s">
        <v>10</v>
      </c>
      <c r="B926" s="1" t="str">
        <f>+VLOOKUP(A926,Codigos_mercados_mayoristas[],2,0)</f>
        <v>Arica y Parinacota</v>
      </c>
      <c r="C926" s="1">
        <f>+VLOOKUP(A926,Codigos_mercados_mayoristas[],3,0)</f>
        <v>15</v>
      </c>
      <c r="D926" s="4">
        <v>44151</v>
      </c>
      <c r="E926" s="4" t="s">
        <v>196</v>
      </c>
      <c r="F926" s="15" t="s">
        <v>23</v>
      </c>
      <c r="G926" s="15" t="s">
        <v>91</v>
      </c>
      <c r="H926" s="15" t="s">
        <v>19</v>
      </c>
      <c r="I926" s="15">
        <v>120</v>
      </c>
      <c r="J926" s="15">
        <v>4000</v>
      </c>
      <c r="K926" s="15">
        <v>3500</v>
      </c>
      <c r="L926" s="15">
        <v>3750</v>
      </c>
      <c r="M926" s="15" t="s">
        <v>25</v>
      </c>
      <c r="N926" s="15" t="s">
        <v>15</v>
      </c>
      <c r="O926">
        <f>+VLOOKUP(Precio_diario_hortalizas[[#This Row],[Unidad de comercialización]],Codigos_kg[],2,0)</f>
        <v>12</v>
      </c>
      <c r="P926">
        <f>+Precio_diario_hortalizas[[#This Row],[Precio promedio ponderado]]/Precio_diario_hortalizas[[#This Row],[Kg o Unidades]]</f>
        <v>312.5</v>
      </c>
    </row>
    <row r="927" spans="1:16" hidden="1" x14ac:dyDescent="0.35">
      <c r="A927" s="1" t="s">
        <v>10</v>
      </c>
      <c r="B927" s="1" t="str">
        <f>+VLOOKUP(A927,Codigos_mercados_mayoristas[],2,0)</f>
        <v>Arica y Parinacota</v>
      </c>
      <c r="C927" s="1">
        <f>+VLOOKUP(A927,Codigos_mercados_mayoristas[],3,0)</f>
        <v>15</v>
      </c>
      <c r="D927" s="4">
        <v>44151</v>
      </c>
      <c r="E927" s="4" t="s">
        <v>196</v>
      </c>
      <c r="F927" s="15" t="s">
        <v>23</v>
      </c>
      <c r="G927" s="15" t="s">
        <v>91</v>
      </c>
      <c r="H927" s="15" t="s">
        <v>13</v>
      </c>
      <c r="I927" s="15">
        <v>120</v>
      </c>
      <c r="J927" s="15">
        <v>4000</v>
      </c>
      <c r="K927" s="15">
        <v>3500</v>
      </c>
      <c r="L927" s="15">
        <v>3750</v>
      </c>
      <c r="M927" s="15" t="s">
        <v>26</v>
      </c>
      <c r="N927" s="15" t="s">
        <v>15</v>
      </c>
      <c r="O927">
        <f>+VLOOKUP(Precio_diario_hortalizas[[#This Row],[Unidad de comercialización]],Codigos_kg[],2,0)</f>
        <v>18</v>
      </c>
      <c r="P927">
        <f>+Precio_diario_hortalizas[[#This Row],[Precio promedio ponderado]]/Precio_diario_hortalizas[[#This Row],[Kg o Unidades]]</f>
        <v>208.33333333333334</v>
      </c>
    </row>
    <row r="928" spans="1:16" x14ac:dyDescent="0.35">
      <c r="A928" s="1" t="s">
        <v>10</v>
      </c>
      <c r="B928" s="1" t="str">
        <f>+VLOOKUP(A928,Codigos_mercados_mayoristas[],2,0)</f>
        <v>Arica y Parinacota</v>
      </c>
      <c r="C928" s="1">
        <f>+VLOOKUP(A928,Codigos_mercados_mayoristas[],3,0)</f>
        <v>15</v>
      </c>
      <c r="D928" s="4">
        <v>44151</v>
      </c>
      <c r="E928" s="4" t="s">
        <v>196</v>
      </c>
      <c r="F928" s="15" t="s">
        <v>736</v>
      </c>
      <c r="G928" s="15" t="s">
        <v>12</v>
      </c>
      <c r="H928" s="15" t="s">
        <v>19</v>
      </c>
      <c r="I928" s="15">
        <v>160</v>
      </c>
      <c r="J928" s="15">
        <v>25000</v>
      </c>
      <c r="K928" s="15">
        <v>24000</v>
      </c>
      <c r="L928" s="15">
        <v>24500</v>
      </c>
      <c r="M928" s="15" t="s">
        <v>147</v>
      </c>
      <c r="N928" s="15" t="s">
        <v>15</v>
      </c>
      <c r="O928">
        <f>+VLOOKUP(Precio_diario_hortalizas[[#This Row],[Unidad de comercialización]],Codigos_kg[],2,0)</f>
        <v>20</v>
      </c>
      <c r="P928">
        <f>+Precio_diario_hortalizas[[#This Row],[Precio promedio ponderado]]/Precio_diario_hortalizas[[#This Row],[Kg o Unidades]]</f>
        <v>1225</v>
      </c>
    </row>
    <row r="929" spans="1:16" hidden="1" x14ac:dyDescent="0.35">
      <c r="A929" s="1" t="s">
        <v>10</v>
      </c>
      <c r="B929" s="1" t="str">
        <f>+VLOOKUP(A929,Codigos_mercados_mayoristas[],2,0)</f>
        <v>Arica y Parinacota</v>
      </c>
      <c r="C929" s="1">
        <f>+VLOOKUP(A929,Codigos_mercados_mayoristas[],3,0)</f>
        <v>15</v>
      </c>
      <c r="D929" s="4">
        <v>44151</v>
      </c>
      <c r="E929" s="4" t="s">
        <v>196</v>
      </c>
      <c r="F929" s="15" t="s">
        <v>53</v>
      </c>
      <c r="G929" s="15" t="s">
        <v>12</v>
      </c>
      <c r="H929" s="15" t="s">
        <v>19</v>
      </c>
      <c r="I929" s="15">
        <v>120</v>
      </c>
      <c r="J929" s="15">
        <v>6000</v>
      </c>
      <c r="K929" s="15">
        <v>5000</v>
      </c>
      <c r="L929" s="15">
        <v>5500</v>
      </c>
      <c r="M929" s="15" t="s">
        <v>97</v>
      </c>
      <c r="N929" s="15" t="s">
        <v>15</v>
      </c>
      <c r="O929">
        <f>+VLOOKUP(Precio_diario_hortalizas[[#This Row],[Unidad de comercialización]],Codigos_kg[],2,0)</f>
        <v>70</v>
      </c>
      <c r="P929">
        <f>+Precio_diario_hortalizas[[#This Row],[Precio promedio ponderado]]/Precio_diario_hortalizas[[#This Row],[Kg o Unidades]]</f>
        <v>78.571428571428569</v>
      </c>
    </row>
    <row r="930" spans="1:16" hidden="1" x14ac:dyDescent="0.35">
      <c r="A930" s="1" t="s">
        <v>10</v>
      </c>
      <c r="B930" s="1" t="str">
        <f>+VLOOKUP(A930,Codigos_mercados_mayoristas[],2,0)</f>
        <v>Arica y Parinacota</v>
      </c>
      <c r="C930" s="1">
        <f>+VLOOKUP(A930,Codigos_mercados_mayoristas[],3,0)</f>
        <v>15</v>
      </c>
      <c r="D930" s="4">
        <v>44151</v>
      </c>
      <c r="E930" s="4" t="s">
        <v>196</v>
      </c>
      <c r="F930" s="15" t="s">
        <v>53</v>
      </c>
      <c r="G930" s="15" t="s">
        <v>12</v>
      </c>
      <c r="H930" s="15" t="s">
        <v>13</v>
      </c>
      <c r="I930" s="15">
        <v>160</v>
      </c>
      <c r="J930" s="15">
        <v>5000</v>
      </c>
      <c r="K930" s="15">
        <v>4000</v>
      </c>
      <c r="L930" s="15">
        <v>4500</v>
      </c>
      <c r="M930" s="15" t="s">
        <v>722</v>
      </c>
      <c r="N930" s="15" t="s">
        <v>15</v>
      </c>
      <c r="O930">
        <f>+VLOOKUP(Precio_diario_hortalizas[[#This Row],[Unidad de comercialización]],Codigos_kg[],2,0)</f>
        <v>100</v>
      </c>
      <c r="P930">
        <f>+Precio_diario_hortalizas[[#This Row],[Precio promedio ponderado]]/Precio_diario_hortalizas[[#This Row],[Kg o Unidades]]</f>
        <v>45</v>
      </c>
    </row>
    <row r="931" spans="1:16" hidden="1" x14ac:dyDescent="0.35">
      <c r="A931" s="1" t="s">
        <v>10</v>
      </c>
      <c r="B931" s="1" t="str">
        <f>+VLOOKUP(A931,Codigos_mercados_mayoristas[],2,0)</f>
        <v>Arica y Parinacota</v>
      </c>
      <c r="C931" s="1">
        <f>+VLOOKUP(A931,Codigos_mercados_mayoristas[],3,0)</f>
        <v>15</v>
      </c>
      <c r="D931" s="4">
        <v>44151</v>
      </c>
      <c r="E931" s="4" t="s">
        <v>196</v>
      </c>
      <c r="F931" s="15" t="s">
        <v>27</v>
      </c>
      <c r="G931" s="15" t="s">
        <v>28</v>
      </c>
      <c r="H931" s="15" t="s">
        <v>19</v>
      </c>
      <c r="I931" s="15">
        <v>100</v>
      </c>
      <c r="J931" s="15">
        <v>40000</v>
      </c>
      <c r="K931" s="15">
        <v>38000</v>
      </c>
      <c r="L931" s="15">
        <v>39000</v>
      </c>
      <c r="M931" s="15" t="s">
        <v>29</v>
      </c>
      <c r="N931" s="15" t="s">
        <v>15</v>
      </c>
      <c r="O931">
        <f>+VLOOKUP(Precio_diario_hortalizas[[#This Row],[Unidad de comercialización]],Codigos_kg[],2,0)</f>
        <v>15</v>
      </c>
      <c r="P931">
        <f>+Precio_diario_hortalizas[[#This Row],[Precio promedio ponderado]]/Precio_diario_hortalizas[[#This Row],[Kg o Unidades]]</f>
        <v>2600</v>
      </c>
    </row>
    <row r="932" spans="1:16" hidden="1" x14ac:dyDescent="0.35">
      <c r="A932" s="1" t="s">
        <v>10</v>
      </c>
      <c r="B932" s="1" t="str">
        <f>+VLOOKUP(A932,Codigos_mercados_mayoristas[],2,0)</f>
        <v>Arica y Parinacota</v>
      </c>
      <c r="C932" s="1">
        <f>+VLOOKUP(A932,Codigos_mercados_mayoristas[],3,0)</f>
        <v>15</v>
      </c>
      <c r="D932" s="4">
        <v>44151</v>
      </c>
      <c r="E932" s="4" t="s">
        <v>196</v>
      </c>
      <c r="F932" s="15" t="s">
        <v>27</v>
      </c>
      <c r="G932" s="15" t="s">
        <v>28</v>
      </c>
      <c r="H932" s="15" t="s">
        <v>13</v>
      </c>
      <c r="I932" s="15">
        <v>140</v>
      </c>
      <c r="J932" s="15">
        <v>37000</v>
      </c>
      <c r="K932" s="15">
        <v>35000</v>
      </c>
      <c r="L932" s="15">
        <v>36000</v>
      </c>
      <c r="M932" s="15" t="s">
        <v>29</v>
      </c>
      <c r="N932" s="15" t="s">
        <v>15</v>
      </c>
      <c r="O932">
        <f>+VLOOKUP(Precio_diario_hortalizas[[#This Row],[Unidad de comercialización]],Codigos_kg[],2,0)</f>
        <v>15</v>
      </c>
      <c r="P932">
        <f>+Precio_diario_hortalizas[[#This Row],[Precio promedio ponderado]]/Precio_diario_hortalizas[[#This Row],[Kg o Unidades]]</f>
        <v>2400</v>
      </c>
    </row>
    <row r="933" spans="1:16" hidden="1" x14ac:dyDescent="0.35">
      <c r="A933" s="1" t="s">
        <v>10</v>
      </c>
      <c r="B933" s="1" t="str">
        <f>+VLOOKUP(A933,Codigos_mercados_mayoristas[],2,0)</f>
        <v>Arica y Parinacota</v>
      </c>
      <c r="C933" s="1">
        <f>+VLOOKUP(A933,Codigos_mercados_mayoristas[],3,0)</f>
        <v>15</v>
      </c>
      <c r="D933" s="4">
        <v>44151</v>
      </c>
      <c r="E933" s="4" t="s">
        <v>196</v>
      </c>
      <c r="F933" s="15" t="s">
        <v>27</v>
      </c>
      <c r="G933" s="15" t="s">
        <v>28</v>
      </c>
      <c r="H933" s="15" t="s">
        <v>16</v>
      </c>
      <c r="I933" s="15">
        <v>180</v>
      </c>
      <c r="J933" s="15">
        <v>33000</v>
      </c>
      <c r="K933" s="15">
        <v>32000</v>
      </c>
      <c r="L933" s="15">
        <v>32500</v>
      </c>
      <c r="M933" s="15" t="s">
        <v>29</v>
      </c>
      <c r="N933" s="15" t="s">
        <v>15</v>
      </c>
      <c r="O933">
        <f>+VLOOKUP(Precio_diario_hortalizas[[#This Row],[Unidad de comercialización]],Codigos_kg[],2,0)</f>
        <v>15</v>
      </c>
      <c r="P933">
        <f>+Precio_diario_hortalizas[[#This Row],[Precio promedio ponderado]]/Precio_diario_hortalizas[[#This Row],[Kg o Unidades]]</f>
        <v>2166.6666666666665</v>
      </c>
    </row>
    <row r="934" spans="1:16" hidden="1" x14ac:dyDescent="0.35">
      <c r="A934" s="1" t="s">
        <v>10</v>
      </c>
      <c r="B934" s="1" t="str">
        <f>+VLOOKUP(A934,Codigos_mercados_mayoristas[],2,0)</f>
        <v>Arica y Parinacota</v>
      </c>
      <c r="C934" s="1">
        <f>+VLOOKUP(A934,Codigos_mercados_mayoristas[],3,0)</f>
        <v>15</v>
      </c>
      <c r="D934" s="4">
        <v>44151</v>
      </c>
      <c r="E934" s="4" t="s">
        <v>196</v>
      </c>
      <c r="F934" s="15" t="s">
        <v>27</v>
      </c>
      <c r="G934" s="15" t="s">
        <v>98</v>
      </c>
      <c r="H934" s="15" t="s">
        <v>19</v>
      </c>
      <c r="I934" s="15">
        <v>120</v>
      </c>
      <c r="J934" s="15">
        <v>18000</v>
      </c>
      <c r="K934" s="15">
        <v>17000</v>
      </c>
      <c r="L934" s="15">
        <v>17500</v>
      </c>
      <c r="M934" s="15" t="s">
        <v>29</v>
      </c>
      <c r="N934" s="15" t="s">
        <v>15</v>
      </c>
      <c r="O934">
        <f>+VLOOKUP(Precio_diario_hortalizas[[#This Row],[Unidad de comercialización]],Codigos_kg[],2,0)</f>
        <v>15</v>
      </c>
      <c r="P934">
        <f>+Precio_diario_hortalizas[[#This Row],[Precio promedio ponderado]]/Precio_diario_hortalizas[[#This Row],[Kg o Unidades]]</f>
        <v>1166.6666666666667</v>
      </c>
    </row>
    <row r="935" spans="1:16" hidden="1" x14ac:dyDescent="0.35">
      <c r="A935" s="1" t="s">
        <v>10</v>
      </c>
      <c r="B935" s="1" t="str">
        <f>+VLOOKUP(A935,Codigos_mercados_mayoristas[],2,0)</f>
        <v>Arica y Parinacota</v>
      </c>
      <c r="C935" s="1">
        <f>+VLOOKUP(A935,Codigos_mercados_mayoristas[],3,0)</f>
        <v>15</v>
      </c>
      <c r="D935" s="4">
        <v>44151</v>
      </c>
      <c r="E935" s="4" t="s">
        <v>196</v>
      </c>
      <c r="F935" s="15" t="s">
        <v>27</v>
      </c>
      <c r="G935" s="15" t="s">
        <v>98</v>
      </c>
      <c r="H935" s="15" t="s">
        <v>13</v>
      </c>
      <c r="I935" s="15">
        <v>140</v>
      </c>
      <c r="J935" s="15">
        <v>16000</v>
      </c>
      <c r="K935" s="15">
        <v>15000</v>
      </c>
      <c r="L935" s="15">
        <v>15571</v>
      </c>
      <c r="M935" s="15" t="s">
        <v>29</v>
      </c>
      <c r="N935" s="15" t="s">
        <v>15</v>
      </c>
      <c r="O935">
        <f>+VLOOKUP(Precio_diario_hortalizas[[#This Row],[Unidad de comercialización]],Codigos_kg[],2,0)</f>
        <v>15</v>
      </c>
      <c r="P935">
        <f>+Precio_diario_hortalizas[[#This Row],[Precio promedio ponderado]]/Precio_diario_hortalizas[[#This Row],[Kg o Unidades]]</f>
        <v>1038.0666666666666</v>
      </c>
    </row>
    <row r="936" spans="1:16" hidden="1" x14ac:dyDescent="0.35">
      <c r="A936" s="1" t="s">
        <v>10</v>
      </c>
      <c r="B936" s="1" t="str">
        <f>+VLOOKUP(A936,Codigos_mercados_mayoristas[],2,0)</f>
        <v>Arica y Parinacota</v>
      </c>
      <c r="C936" s="1">
        <f>+VLOOKUP(A936,Codigos_mercados_mayoristas[],3,0)</f>
        <v>15</v>
      </c>
      <c r="D936" s="4">
        <v>44151</v>
      </c>
      <c r="E936" s="4" t="s">
        <v>196</v>
      </c>
      <c r="F936" s="15" t="s">
        <v>27</v>
      </c>
      <c r="G936" s="15" t="s">
        <v>98</v>
      </c>
      <c r="H936" s="15" t="s">
        <v>16</v>
      </c>
      <c r="I936" s="15">
        <v>140</v>
      </c>
      <c r="J936" s="15">
        <v>14000</v>
      </c>
      <c r="K936" s="15">
        <v>13000</v>
      </c>
      <c r="L936" s="15">
        <v>13500</v>
      </c>
      <c r="M936" s="15" t="s">
        <v>29</v>
      </c>
      <c r="N936" s="15" t="s">
        <v>15</v>
      </c>
      <c r="O936">
        <f>+VLOOKUP(Precio_diario_hortalizas[[#This Row],[Unidad de comercialización]],Codigos_kg[],2,0)</f>
        <v>15</v>
      </c>
      <c r="P936">
        <f>+Precio_diario_hortalizas[[#This Row],[Precio promedio ponderado]]/Precio_diario_hortalizas[[#This Row],[Kg o Unidades]]</f>
        <v>900</v>
      </c>
    </row>
    <row r="937" spans="1:16" hidden="1" x14ac:dyDescent="0.35">
      <c r="A937" s="1" t="s">
        <v>10</v>
      </c>
      <c r="B937" s="1" t="str">
        <f>+VLOOKUP(A937,Codigos_mercados_mayoristas[],2,0)</f>
        <v>Arica y Parinacota</v>
      </c>
      <c r="C937" s="1">
        <f>+VLOOKUP(A937,Codigos_mercados_mayoristas[],3,0)</f>
        <v>15</v>
      </c>
      <c r="D937" s="4">
        <v>44151</v>
      </c>
      <c r="E937" s="4" t="s">
        <v>196</v>
      </c>
      <c r="F937" s="15" t="s">
        <v>35</v>
      </c>
      <c r="G937" s="15" t="s">
        <v>36</v>
      </c>
      <c r="H937" s="15" t="s">
        <v>19</v>
      </c>
      <c r="I937" s="15">
        <v>600</v>
      </c>
      <c r="J937" s="15">
        <v>4500</v>
      </c>
      <c r="K937" s="15">
        <v>4000</v>
      </c>
      <c r="L937" s="15">
        <v>4250</v>
      </c>
      <c r="M937" s="15" t="s">
        <v>37</v>
      </c>
      <c r="N937" s="15" t="s">
        <v>15</v>
      </c>
      <c r="O937">
        <f>+VLOOKUP(Precio_diario_hortalizas[[#This Row],[Unidad de comercialización]],Codigos_kg[],2,0)</f>
        <v>10</v>
      </c>
      <c r="P937">
        <f>+Precio_diario_hortalizas[[#This Row],[Precio promedio ponderado]]/Precio_diario_hortalizas[[#This Row],[Kg o Unidades]]</f>
        <v>425</v>
      </c>
    </row>
    <row r="938" spans="1:16" hidden="1" x14ac:dyDescent="0.35">
      <c r="A938" s="1" t="s">
        <v>10</v>
      </c>
      <c r="B938" s="1" t="str">
        <f>+VLOOKUP(A938,Codigos_mercados_mayoristas[],2,0)</f>
        <v>Arica y Parinacota</v>
      </c>
      <c r="C938" s="1">
        <f>+VLOOKUP(A938,Codigos_mercados_mayoristas[],3,0)</f>
        <v>15</v>
      </c>
      <c r="D938" s="4">
        <v>44151</v>
      </c>
      <c r="E938" s="4" t="s">
        <v>196</v>
      </c>
      <c r="F938" s="15" t="s">
        <v>35</v>
      </c>
      <c r="G938" s="15" t="s">
        <v>36</v>
      </c>
      <c r="H938" s="15" t="s">
        <v>13</v>
      </c>
      <c r="I938" s="15">
        <v>760</v>
      </c>
      <c r="J938" s="15">
        <v>4000</v>
      </c>
      <c r="K938" s="15">
        <v>3500</v>
      </c>
      <c r="L938" s="15">
        <v>3750</v>
      </c>
      <c r="M938" s="15" t="s">
        <v>37</v>
      </c>
      <c r="N938" s="15" t="s">
        <v>15</v>
      </c>
      <c r="O938">
        <f>+VLOOKUP(Precio_diario_hortalizas[[#This Row],[Unidad de comercialización]],Codigos_kg[],2,0)</f>
        <v>10</v>
      </c>
      <c r="P938">
        <f>+Precio_diario_hortalizas[[#This Row],[Precio promedio ponderado]]/Precio_diario_hortalizas[[#This Row],[Kg o Unidades]]</f>
        <v>375</v>
      </c>
    </row>
    <row r="939" spans="1:16" hidden="1" x14ac:dyDescent="0.35">
      <c r="A939" s="1" t="s">
        <v>10</v>
      </c>
      <c r="B939" s="1" t="str">
        <f>+VLOOKUP(A939,Codigos_mercados_mayoristas[],2,0)</f>
        <v>Arica y Parinacota</v>
      </c>
      <c r="C939" s="1">
        <f>+VLOOKUP(A939,Codigos_mercados_mayoristas[],3,0)</f>
        <v>15</v>
      </c>
      <c r="D939" s="4">
        <v>44151</v>
      </c>
      <c r="E939" s="4" t="s">
        <v>196</v>
      </c>
      <c r="F939" s="15" t="s">
        <v>35</v>
      </c>
      <c r="G939" s="15" t="s">
        <v>36</v>
      </c>
      <c r="H939" s="15" t="s">
        <v>16</v>
      </c>
      <c r="I939" s="15">
        <v>900</v>
      </c>
      <c r="J939" s="15">
        <v>3500</v>
      </c>
      <c r="K939" s="15">
        <v>3000</v>
      </c>
      <c r="L939" s="15">
        <v>3250</v>
      </c>
      <c r="M939" s="15" t="s">
        <v>37</v>
      </c>
      <c r="N939" s="15" t="s">
        <v>15</v>
      </c>
      <c r="O939">
        <f>+VLOOKUP(Precio_diario_hortalizas[[#This Row],[Unidad de comercialización]],Codigos_kg[],2,0)</f>
        <v>10</v>
      </c>
      <c r="P939">
        <f>+Precio_diario_hortalizas[[#This Row],[Precio promedio ponderado]]/Precio_diario_hortalizas[[#This Row],[Kg o Unidades]]</f>
        <v>325</v>
      </c>
    </row>
    <row r="940" spans="1:16" hidden="1" x14ac:dyDescent="0.35">
      <c r="A940" s="1" t="s">
        <v>10</v>
      </c>
      <c r="B940" s="1" t="str">
        <f>+VLOOKUP(A940,Codigos_mercados_mayoristas[],2,0)</f>
        <v>Arica y Parinacota</v>
      </c>
      <c r="C940" s="1">
        <f>+VLOOKUP(A940,Codigos_mercados_mayoristas[],3,0)</f>
        <v>15</v>
      </c>
      <c r="D940" s="4">
        <v>44151</v>
      </c>
      <c r="E940" s="4" t="s">
        <v>196</v>
      </c>
      <c r="F940" s="15" t="s">
        <v>38</v>
      </c>
      <c r="G940" s="15" t="s">
        <v>12</v>
      </c>
      <c r="H940" s="15" t="s">
        <v>19</v>
      </c>
      <c r="I940" s="15">
        <v>100</v>
      </c>
      <c r="J940" s="15">
        <v>12000</v>
      </c>
      <c r="K940" s="15">
        <v>10000</v>
      </c>
      <c r="L940" s="15">
        <v>11000</v>
      </c>
      <c r="M940" s="15" t="s">
        <v>39</v>
      </c>
      <c r="N940" s="15" t="s">
        <v>40</v>
      </c>
      <c r="O940">
        <f>+VLOOKUP(Precio_diario_hortalizas[[#This Row],[Unidad de comercialización]],Codigos_kg[],2,0)</f>
        <v>25</v>
      </c>
      <c r="P940">
        <f>+Precio_diario_hortalizas[[#This Row],[Precio promedio ponderado]]/Precio_diario_hortalizas[[#This Row],[Kg o Unidades]]</f>
        <v>440</v>
      </c>
    </row>
    <row r="941" spans="1:16" hidden="1" x14ac:dyDescent="0.35">
      <c r="A941" s="1" t="s">
        <v>10</v>
      </c>
      <c r="B941" s="1" t="str">
        <f>+VLOOKUP(A941,Codigos_mercados_mayoristas[],2,0)</f>
        <v>Arica y Parinacota</v>
      </c>
      <c r="C941" s="1">
        <f>+VLOOKUP(A941,Codigos_mercados_mayoristas[],3,0)</f>
        <v>15</v>
      </c>
      <c r="D941" s="4">
        <v>44151</v>
      </c>
      <c r="E941" s="4" t="s">
        <v>196</v>
      </c>
      <c r="F941" s="15" t="s">
        <v>106</v>
      </c>
      <c r="G941" s="15" t="s">
        <v>737</v>
      </c>
      <c r="H941" s="15" t="s">
        <v>19</v>
      </c>
      <c r="I941" s="15">
        <v>160</v>
      </c>
      <c r="J941" s="15">
        <v>5500</v>
      </c>
      <c r="K941" s="15">
        <v>5000</v>
      </c>
      <c r="L941" s="15">
        <v>5250</v>
      </c>
      <c r="M941" s="15" t="s">
        <v>97</v>
      </c>
      <c r="N941" s="15" t="s">
        <v>15</v>
      </c>
      <c r="O941">
        <f>+VLOOKUP(Precio_diario_hortalizas[[#This Row],[Unidad de comercialización]],Codigos_kg[],2,0)</f>
        <v>70</v>
      </c>
      <c r="P941">
        <f>+Precio_diario_hortalizas[[#This Row],[Precio promedio ponderado]]/Precio_diario_hortalizas[[#This Row],[Kg o Unidades]]</f>
        <v>75</v>
      </c>
    </row>
    <row r="942" spans="1:16" hidden="1" x14ac:dyDescent="0.35">
      <c r="A942" s="1" t="s">
        <v>10</v>
      </c>
      <c r="B942" s="26" t="str">
        <f>+VLOOKUP(A942,Codigos_mercados_mayoristas[],2,0)</f>
        <v>Arica y Parinacota</v>
      </c>
      <c r="C942" s="26">
        <f>+VLOOKUP(A942,Codigos_mercados_mayoristas[],3,0)</f>
        <v>15</v>
      </c>
      <c r="D942" s="4">
        <v>44151</v>
      </c>
      <c r="E942" s="4" t="s">
        <v>196</v>
      </c>
      <c r="F942" s="15" t="s">
        <v>106</v>
      </c>
      <c r="G942" s="15" t="s">
        <v>737</v>
      </c>
      <c r="H942" s="15" t="s">
        <v>13</v>
      </c>
      <c r="I942" s="15">
        <v>120</v>
      </c>
      <c r="J942" s="15">
        <v>5000</v>
      </c>
      <c r="K942" s="15">
        <v>4500</v>
      </c>
      <c r="L942" s="15">
        <v>4750</v>
      </c>
      <c r="M942" s="15" t="s">
        <v>722</v>
      </c>
      <c r="N942" s="15" t="s">
        <v>15</v>
      </c>
      <c r="O942">
        <f>+VLOOKUP(Precio_diario_hortalizas[[#This Row],[Unidad de comercialización]],Codigos_kg[],2,0)</f>
        <v>100</v>
      </c>
      <c r="P942">
        <f>+Precio_diario_hortalizas[[#This Row],[Precio promedio ponderado]]/Precio_diario_hortalizas[[#This Row],[Kg o Unidades]]</f>
        <v>47.5</v>
      </c>
    </row>
    <row r="943" spans="1:16" hidden="1" x14ac:dyDescent="0.35">
      <c r="A943" s="1" t="s">
        <v>142</v>
      </c>
      <c r="B943" s="1" t="str">
        <f>+VLOOKUP(A943,Codigos_mercados_mayoristas[],2,0)</f>
        <v>Metropolitana</v>
      </c>
      <c r="C943" s="1">
        <f>+VLOOKUP(A943,Codigos_mercados_mayoristas[],3,0)</f>
        <v>13</v>
      </c>
      <c r="D943" s="4">
        <v>44148</v>
      </c>
      <c r="E943" s="4" t="s">
        <v>196</v>
      </c>
      <c r="F943" s="15" t="s">
        <v>61</v>
      </c>
      <c r="G943" s="15" t="s">
        <v>12</v>
      </c>
      <c r="H943" s="15" t="s">
        <v>19</v>
      </c>
      <c r="I943" s="15">
        <v>250</v>
      </c>
      <c r="J943" s="15">
        <v>11000</v>
      </c>
      <c r="K943" s="15">
        <v>10000</v>
      </c>
      <c r="L943" s="15">
        <v>10500</v>
      </c>
      <c r="M943" s="15" t="s">
        <v>81</v>
      </c>
      <c r="N943" s="15" t="s">
        <v>118</v>
      </c>
      <c r="O943">
        <f>+VLOOKUP(Precio_diario_hortalizas[[#This Row],[Unidad de comercialización]],Codigos_kg[],2,0)</f>
        <v>3</v>
      </c>
      <c r="P943">
        <f>+Precio_diario_hortalizas[[#This Row],[Precio promedio ponderado]]/Precio_diario_hortalizas[[#This Row],[Kg o Unidades]]</f>
        <v>3500</v>
      </c>
    </row>
    <row r="944" spans="1:16" hidden="1" x14ac:dyDescent="0.35">
      <c r="A944" s="1" t="s">
        <v>142</v>
      </c>
      <c r="B944" s="1" t="str">
        <f>+VLOOKUP(A944,Codigos_mercados_mayoristas[],2,0)</f>
        <v>Metropolitana</v>
      </c>
      <c r="C944" s="1">
        <f>+VLOOKUP(A944,Codigos_mercados_mayoristas[],3,0)</f>
        <v>13</v>
      </c>
      <c r="D944" s="4">
        <v>44148</v>
      </c>
      <c r="E944" s="4" t="s">
        <v>196</v>
      </c>
      <c r="F944" s="15" t="s">
        <v>61</v>
      </c>
      <c r="G944" s="15" t="s">
        <v>12</v>
      </c>
      <c r="H944" s="15" t="s">
        <v>13</v>
      </c>
      <c r="I944" s="15">
        <v>160</v>
      </c>
      <c r="J944" s="15">
        <v>8000</v>
      </c>
      <c r="K944" s="15">
        <v>8000</v>
      </c>
      <c r="L944" s="15">
        <v>8000</v>
      </c>
      <c r="M944" s="15" t="s">
        <v>81</v>
      </c>
      <c r="N944" s="15" t="s">
        <v>118</v>
      </c>
      <c r="O944">
        <f>+VLOOKUP(Precio_diario_hortalizas[[#This Row],[Unidad de comercialización]],Codigos_kg[],2,0)</f>
        <v>3</v>
      </c>
      <c r="P944">
        <f>+Precio_diario_hortalizas[[#This Row],[Precio promedio ponderado]]/Precio_diario_hortalizas[[#This Row],[Kg o Unidades]]</f>
        <v>2666.6666666666665</v>
      </c>
    </row>
    <row r="945" spans="1:16" hidden="1" x14ac:dyDescent="0.35">
      <c r="A945" s="1" t="s">
        <v>142</v>
      </c>
      <c r="B945" s="1" t="str">
        <f>+VLOOKUP(A945,Codigos_mercados_mayoristas[],2,0)</f>
        <v>Metropolitana</v>
      </c>
      <c r="C945" s="1">
        <f>+VLOOKUP(A945,Codigos_mercados_mayoristas[],3,0)</f>
        <v>13</v>
      </c>
      <c r="D945" s="4">
        <v>44148</v>
      </c>
      <c r="E945" s="4" t="s">
        <v>196</v>
      </c>
      <c r="F945" s="15" t="s">
        <v>723</v>
      </c>
      <c r="G945" s="15" t="s">
        <v>12</v>
      </c>
      <c r="H945" s="15" t="s">
        <v>19</v>
      </c>
      <c r="I945" s="15">
        <v>70</v>
      </c>
      <c r="J945" s="15">
        <v>6000</v>
      </c>
      <c r="K945" s="15">
        <v>5000</v>
      </c>
      <c r="L945" s="15">
        <v>5500</v>
      </c>
      <c r="M945" s="15" t="s">
        <v>203</v>
      </c>
      <c r="N945" s="15" t="s">
        <v>63</v>
      </c>
      <c r="O945">
        <f>+VLOOKUP(Precio_diario_hortalizas[[#This Row],[Unidad de comercialización]],Codigos_kg[],2,0)</f>
        <v>16</v>
      </c>
      <c r="P945">
        <f>+Precio_diario_hortalizas[[#This Row],[Precio promedio ponderado]]/Precio_diario_hortalizas[[#This Row],[Kg o Unidades]]</f>
        <v>343.75</v>
      </c>
    </row>
    <row r="946" spans="1:16" hidden="1" x14ac:dyDescent="0.35">
      <c r="A946" s="1" t="s">
        <v>142</v>
      </c>
      <c r="B946" s="1" t="str">
        <f>+VLOOKUP(A946,Codigos_mercados_mayoristas[],2,0)</f>
        <v>Metropolitana</v>
      </c>
      <c r="C946" s="1">
        <f>+VLOOKUP(A946,Codigos_mercados_mayoristas[],3,0)</f>
        <v>13</v>
      </c>
      <c r="D946" s="4">
        <v>44148</v>
      </c>
      <c r="E946" s="4" t="s">
        <v>196</v>
      </c>
      <c r="F946" s="15" t="s">
        <v>64</v>
      </c>
      <c r="G946" s="15" t="s">
        <v>65</v>
      </c>
      <c r="H946" s="15" t="s">
        <v>96</v>
      </c>
      <c r="I946" s="15">
        <v>38000</v>
      </c>
      <c r="J946" s="15">
        <v>2000</v>
      </c>
      <c r="K946" s="15">
        <v>2000</v>
      </c>
      <c r="L946" s="15">
        <v>2000</v>
      </c>
      <c r="M946" s="15" t="s">
        <v>143</v>
      </c>
      <c r="N946" s="15" t="s">
        <v>156</v>
      </c>
      <c r="O946">
        <f>+VLOOKUP(Precio_diario_hortalizas[[#This Row],[Unidad de comercialización]],Codigos_kg[],2,0)</f>
        <v>20</v>
      </c>
      <c r="P946">
        <f>+Precio_diario_hortalizas[[#This Row],[Precio promedio ponderado]]/Precio_diario_hortalizas[[#This Row],[Kg o Unidades]]</f>
        <v>100</v>
      </c>
    </row>
    <row r="947" spans="1:16" hidden="1" x14ac:dyDescent="0.35">
      <c r="A947" s="1" t="s">
        <v>142</v>
      </c>
      <c r="B947" s="1" t="str">
        <f>+VLOOKUP(A947,Codigos_mercados_mayoristas[],2,0)</f>
        <v>Metropolitana</v>
      </c>
      <c r="C947" s="1">
        <f>+VLOOKUP(A947,Codigos_mercados_mayoristas[],3,0)</f>
        <v>13</v>
      </c>
      <c r="D947" s="4">
        <v>44148</v>
      </c>
      <c r="E947" s="4" t="s">
        <v>196</v>
      </c>
      <c r="F947" s="15" t="s">
        <v>64</v>
      </c>
      <c r="G947" s="15" t="s">
        <v>65</v>
      </c>
      <c r="H947" s="15" t="s">
        <v>137</v>
      </c>
      <c r="I947" s="15">
        <v>29000</v>
      </c>
      <c r="J947" s="15">
        <v>1500</v>
      </c>
      <c r="K947" s="15">
        <v>1500</v>
      </c>
      <c r="L947" s="15">
        <v>1500</v>
      </c>
      <c r="M947" s="15" t="s">
        <v>143</v>
      </c>
      <c r="N947" s="15" t="s">
        <v>156</v>
      </c>
      <c r="O947">
        <f>+VLOOKUP(Precio_diario_hortalizas[[#This Row],[Unidad de comercialización]],Codigos_kg[],2,0)</f>
        <v>20</v>
      </c>
      <c r="P947">
        <f>+Precio_diario_hortalizas[[#This Row],[Precio promedio ponderado]]/Precio_diario_hortalizas[[#This Row],[Kg o Unidades]]</f>
        <v>75</v>
      </c>
    </row>
    <row r="948" spans="1:16" hidden="1" x14ac:dyDescent="0.35">
      <c r="A948" s="1" t="s">
        <v>142</v>
      </c>
      <c r="B948" s="1" t="str">
        <f>+VLOOKUP(A948,Codigos_mercados_mayoristas[],2,0)</f>
        <v>Metropolitana</v>
      </c>
      <c r="C948" s="1">
        <f>+VLOOKUP(A948,Codigos_mercados_mayoristas[],3,0)</f>
        <v>13</v>
      </c>
      <c r="D948" s="4">
        <v>44148</v>
      </c>
      <c r="E948" s="4" t="s">
        <v>196</v>
      </c>
      <c r="F948" s="15" t="s">
        <v>64</v>
      </c>
      <c r="G948" s="15" t="s">
        <v>65</v>
      </c>
      <c r="H948" s="15" t="s">
        <v>144</v>
      </c>
      <c r="I948" s="15">
        <v>24000</v>
      </c>
      <c r="J948" s="15">
        <v>1000</v>
      </c>
      <c r="K948" s="15">
        <v>1000</v>
      </c>
      <c r="L948" s="15">
        <v>1000</v>
      </c>
      <c r="M948" s="15" t="s">
        <v>143</v>
      </c>
      <c r="N948" s="15" t="s">
        <v>156</v>
      </c>
      <c r="O948">
        <f>+VLOOKUP(Precio_diario_hortalizas[[#This Row],[Unidad de comercialización]],Codigos_kg[],2,0)</f>
        <v>20</v>
      </c>
      <c r="P948">
        <f>+Precio_diario_hortalizas[[#This Row],[Precio promedio ponderado]]/Precio_diario_hortalizas[[#This Row],[Kg o Unidades]]</f>
        <v>50</v>
      </c>
    </row>
    <row r="949" spans="1:16" hidden="1" x14ac:dyDescent="0.35">
      <c r="A949" s="1" t="s">
        <v>142</v>
      </c>
      <c r="B949" s="1" t="str">
        <f>+VLOOKUP(A949,Codigos_mercados_mayoristas[],2,0)</f>
        <v>Metropolitana</v>
      </c>
      <c r="C949" s="1">
        <f>+VLOOKUP(A949,Codigos_mercados_mayoristas[],3,0)</f>
        <v>13</v>
      </c>
      <c r="D949" s="4">
        <v>44148</v>
      </c>
      <c r="E949" s="4" t="s">
        <v>196</v>
      </c>
      <c r="F949" s="15" t="s">
        <v>64</v>
      </c>
      <c r="G949" s="15" t="s">
        <v>65</v>
      </c>
      <c r="H949" s="15" t="s">
        <v>150</v>
      </c>
      <c r="I949" s="15">
        <v>34000</v>
      </c>
      <c r="J949" s="15">
        <v>2600</v>
      </c>
      <c r="K949" s="15">
        <v>2600</v>
      </c>
      <c r="L949" s="15">
        <v>2600</v>
      </c>
      <c r="M949" s="15" t="s">
        <v>143</v>
      </c>
      <c r="N949" s="15" t="s">
        <v>156</v>
      </c>
      <c r="O949">
        <f>+VLOOKUP(Precio_diario_hortalizas[[#This Row],[Unidad de comercialización]],Codigos_kg[],2,0)</f>
        <v>20</v>
      </c>
      <c r="P949">
        <f>+Precio_diario_hortalizas[[#This Row],[Precio promedio ponderado]]/Precio_diario_hortalizas[[#This Row],[Kg o Unidades]]</f>
        <v>130</v>
      </c>
    </row>
    <row r="950" spans="1:16" hidden="1" x14ac:dyDescent="0.35">
      <c r="A950" s="1" t="s">
        <v>142</v>
      </c>
      <c r="B950" s="1" t="str">
        <f>+VLOOKUP(A950,Codigos_mercados_mayoristas[],2,0)</f>
        <v>Metropolitana</v>
      </c>
      <c r="C950" s="1">
        <f>+VLOOKUP(A950,Codigos_mercados_mayoristas[],3,0)</f>
        <v>13</v>
      </c>
      <c r="D950" s="4">
        <v>44148</v>
      </c>
      <c r="E950" s="4" t="s">
        <v>196</v>
      </c>
      <c r="F950" s="15" t="s">
        <v>64</v>
      </c>
      <c r="G950" s="15" t="s">
        <v>65</v>
      </c>
      <c r="H950" s="15" t="s">
        <v>19</v>
      </c>
      <c r="I950" s="15">
        <v>2800</v>
      </c>
      <c r="J950" s="15">
        <v>9000</v>
      </c>
      <c r="K950" s="15">
        <v>8500</v>
      </c>
      <c r="L950" s="15">
        <v>8714</v>
      </c>
      <c r="M950" s="15" t="s">
        <v>37</v>
      </c>
      <c r="N950" s="15" t="s">
        <v>66</v>
      </c>
      <c r="O950">
        <f>+VLOOKUP(Precio_diario_hortalizas[[#This Row],[Unidad de comercialización]],Codigos_kg[],2,0)</f>
        <v>10</v>
      </c>
      <c r="P950">
        <f>+Precio_diario_hortalizas[[#This Row],[Precio promedio ponderado]]/Precio_diario_hortalizas[[#This Row],[Kg o Unidades]]</f>
        <v>871.4</v>
      </c>
    </row>
    <row r="951" spans="1:16" hidden="1" x14ac:dyDescent="0.35">
      <c r="A951" s="1" t="s">
        <v>142</v>
      </c>
      <c r="B951" s="1" t="str">
        <f>+VLOOKUP(A951,Codigos_mercados_mayoristas[],2,0)</f>
        <v>Metropolitana</v>
      </c>
      <c r="C951" s="1">
        <f>+VLOOKUP(A951,Codigos_mercados_mayoristas[],3,0)</f>
        <v>13</v>
      </c>
      <c r="D951" s="4">
        <v>44148</v>
      </c>
      <c r="E951" s="4" t="s">
        <v>196</v>
      </c>
      <c r="F951" s="15" t="s">
        <v>42</v>
      </c>
      <c r="G951" s="15" t="s">
        <v>43</v>
      </c>
      <c r="H951" s="15" t="s">
        <v>19</v>
      </c>
      <c r="I951" s="15">
        <v>48</v>
      </c>
      <c r="J951" s="15">
        <v>30000</v>
      </c>
      <c r="K951" s="15">
        <v>27000</v>
      </c>
      <c r="L951" s="15">
        <v>28438</v>
      </c>
      <c r="M951" s="15" t="s">
        <v>44</v>
      </c>
      <c r="N951" s="15" t="s">
        <v>45</v>
      </c>
      <c r="O951">
        <f>+VLOOKUP(Precio_diario_hortalizas[[#This Row],[Unidad de comercialización]],Codigos_kg[],2,0)</f>
        <v>25</v>
      </c>
      <c r="P951">
        <f>+Precio_diario_hortalizas[[#This Row],[Precio promedio ponderado]]/Precio_diario_hortalizas[[#This Row],[Kg o Unidades]]</f>
        <v>1137.52</v>
      </c>
    </row>
    <row r="952" spans="1:16" hidden="1" x14ac:dyDescent="0.35">
      <c r="A952" s="1" t="s">
        <v>142</v>
      </c>
      <c r="B952" s="1" t="str">
        <f>+VLOOKUP(A952,Codigos_mercados_mayoristas[],2,0)</f>
        <v>Metropolitana</v>
      </c>
      <c r="C952" s="1">
        <f>+VLOOKUP(A952,Codigos_mercados_mayoristas[],3,0)</f>
        <v>13</v>
      </c>
      <c r="D952" s="4">
        <v>44148</v>
      </c>
      <c r="E952" s="4" t="s">
        <v>196</v>
      </c>
      <c r="F952" s="15" t="s">
        <v>42</v>
      </c>
      <c r="G952" s="15" t="s">
        <v>43</v>
      </c>
      <c r="H952" s="15" t="s">
        <v>13</v>
      </c>
      <c r="I952" s="15">
        <v>10</v>
      </c>
      <c r="J952" s="15">
        <v>20000</v>
      </c>
      <c r="K952" s="15">
        <v>20000</v>
      </c>
      <c r="L952" s="15">
        <v>20000</v>
      </c>
      <c r="M952" s="15" t="s">
        <v>44</v>
      </c>
      <c r="N952" s="15" t="s">
        <v>45</v>
      </c>
      <c r="O952">
        <f>+VLOOKUP(Precio_diario_hortalizas[[#This Row],[Unidad de comercialización]],Codigos_kg[],2,0)</f>
        <v>25</v>
      </c>
      <c r="P952">
        <f>+Precio_diario_hortalizas[[#This Row],[Precio promedio ponderado]]/Precio_diario_hortalizas[[#This Row],[Kg o Unidades]]</f>
        <v>800</v>
      </c>
    </row>
    <row r="953" spans="1:16" hidden="1" x14ac:dyDescent="0.35">
      <c r="A953" s="1" t="s">
        <v>142</v>
      </c>
      <c r="B953" s="1" t="str">
        <f>+VLOOKUP(A953,Codigos_mercados_mayoristas[],2,0)</f>
        <v>Metropolitana</v>
      </c>
      <c r="C953" s="1">
        <f>+VLOOKUP(A953,Codigos_mercados_mayoristas[],3,0)</f>
        <v>13</v>
      </c>
      <c r="D953" s="4">
        <v>44148</v>
      </c>
      <c r="E953" s="4" t="s">
        <v>196</v>
      </c>
      <c r="F953" s="15" t="s">
        <v>67</v>
      </c>
      <c r="G953" s="15" t="s">
        <v>12</v>
      </c>
      <c r="H953" s="15" t="s">
        <v>19</v>
      </c>
      <c r="I953" s="15">
        <v>550</v>
      </c>
      <c r="J953" s="15">
        <v>5000</v>
      </c>
      <c r="K953" s="15">
        <v>4000</v>
      </c>
      <c r="L953" s="15">
        <v>4682</v>
      </c>
      <c r="M953" s="15" t="s">
        <v>68</v>
      </c>
      <c r="N953" s="15" t="s">
        <v>118</v>
      </c>
      <c r="O953">
        <f>+VLOOKUP(Precio_diario_hortalizas[[#This Row],[Unidad de comercialización]],Codigos_kg[],2,0)</f>
        <v>6</v>
      </c>
      <c r="P953">
        <f>+Precio_diario_hortalizas[[#This Row],[Precio promedio ponderado]]/Precio_diario_hortalizas[[#This Row],[Kg o Unidades]]</f>
        <v>780.33333333333337</v>
      </c>
    </row>
    <row r="954" spans="1:16" hidden="1" x14ac:dyDescent="0.35">
      <c r="A954" s="1" t="s">
        <v>142</v>
      </c>
      <c r="B954" s="1" t="str">
        <f>+VLOOKUP(A954,Codigos_mercados_mayoristas[],2,0)</f>
        <v>Metropolitana</v>
      </c>
      <c r="C954" s="1">
        <f>+VLOOKUP(A954,Codigos_mercados_mayoristas[],3,0)</f>
        <v>13</v>
      </c>
      <c r="D954" s="4">
        <v>44148</v>
      </c>
      <c r="E954" s="4" t="s">
        <v>196</v>
      </c>
      <c r="F954" s="15" t="s">
        <v>67</v>
      </c>
      <c r="G954" s="15" t="s">
        <v>12</v>
      </c>
      <c r="H954" s="15" t="s">
        <v>13</v>
      </c>
      <c r="I954" s="15">
        <v>50</v>
      </c>
      <c r="J954" s="15">
        <v>4000</v>
      </c>
      <c r="K954" s="15">
        <v>4000</v>
      </c>
      <c r="L954" s="15">
        <v>4000</v>
      </c>
      <c r="M954" s="15" t="s">
        <v>68</v>
      </c>
      <c r="N954" s="15" t="s">
        <v>118</v>
      </c>
      <c r="O954">
        <f>+VLOOKUP(Precio_diario_hortalizas[[#This Row],[Unidad de comercialización]],Codigos_kg[],2,0)</f>
        <v>6</v>
      </c>
      <c r="P954">
        <f>+Precio_diario_hortalizas[[#This Row],[Precio promedio ponderado]]/Precio_diario_hortalizas[[#This Row],[Kg o Unidades]]</f>
        <v>666.66666666666663</v>
      </c>
    </row>
    <row r="955" spans="1:16" hidden="1" x14ac:dyDescent="0.35">
      <c r="A955" s="1" t="s">
        <v>142</v>
      </c>
      <c r="B955" s="1" t="str">
        <f>+VLOOKUP(A955,Codigos_mercados_mayoristas[],2,0)</f>
        <v>Metropolitana</v>
      </c>
      <c r="C955" s="1">
        <f>+VLOOKUP(A955,Codigos_mercados_mayoristas[],3,0)</f>
        <v>13</v>
      </c>
      <c r="D955" s="4">
        <v>44148</v>
      </c>
      <c r="E955" s="4" t="s">
        <v>196</v>
      </c>
      <c r="F955" s="15" t="s">
        <v>71</v>
      </c>
      <c r="G955" s="15" t="s">
        <v>43</v>
      </c>
      <c r="H955" s="15" t="s">
        <v>19</v>
      </c>
      <c r="I955" s="15">
        <v>810</v>
      </c>
      <c r="J955" s="15">
        <v>10000</v>
      </c>
      <c r="K955" s="15">
        <v>9000</v>
      </c>
      <c r="L955" s="15">
        <v>9568</v>
      </c>
      <c r="M955" s="15" t="s">
        <v>68</v>
      </c>
      <c r="N955" s="15" t="s">
        <v>114</v>
      </c>
      <c r="O955">
        <f>+VLOOKUP(Precio_diario_hortalizas[[#This Row],[Unidad de comercialización]],Codigos_kg[],2,0)</f>
        <v>6</v>
      </c>
      <c r="P955">
        <f>+Precio_diario_hortalizas[[#This Row],[Precio promedio ponderado]]/Precio_diario_hortalizas[[#This Row],[Kg o Unidades]]</f>
        <v>1594.6666666666667</v>
      </c>
    </row>
    <row r="956" spans="1:16" hidden="1" x14ac:dyDescent="0.35">
      <c r="A956" s="1" t="s">
        <v>142</v>
      </c>
      <c r="B956" s="1" t="str">
        <f>+VLOOKUP(A956,Codigos_mercados_mayoristas[],2,0)</f>
        <v>Metropolitana</v>
      </c>
      <c r="C956" s="1">
        <f>+VLOOKUP(A956,Codigos_mercados_mayoristas[],3,0)</f>
        <v>13</v>
      </c>
      <c r="D956" s="4">
        <v>44148</v>
      </c>
      <c r="E956" s="4" t="s">
        <v>196</v>
      </c>
      <c r="F956" s="15" t="s">
        <v>71</v>
      </c>
      <c r="G956" s="15" t="s">
        <v>43</v>
      </c>
      <c r="H956" s="15" t="s">
        <v>13</v>
      </c>
      <c r="I956" s="15">
        <v>360</v>
      </c>
      <c r="J956" s="15">
        <v>6000</v>
      </c>
      <c r="K956" s="15">
        <v>6000</v>
      </c>
      <c r="L956" s="15">
        <v>6000</v>
      </c>
      <c r="M956" s="15" t="s">
        <v>68</v>
      </c>
      <c r="N956" s="15" t="s">
        <v>114</v>
      </c>
      <c r="O956">
        <f>+VLOOKUP(Precio_diario_hortalizas[[#This Row],[Unidad de comercialización]],Codigos_kg[],2,0)</f>
        <v>6</v>
      </c>
      <c r="P956">
        <f>+Precio_diario_hortalizas[[#This Row],[Precio promedio ponderado]]/Precio_diario_hortalizas[[#This Row],[Kg o Unidades]]</f>
        <v>1000</v>
      </c>
    </row>
    <row r="957" spans="1:16" hidden="1" x14ac:dyDescent="0.35">
      <c r="A957" s="1" t="s">
        <v>142</v>
      </c>
      <c r="B957" s="1" t="str">
        <f>+VLOOKUP(A957,Codigos_mercados_mayoristas[],2,0)</f>
        <v>Metropolitana</v>
      </c>
      <c r="C957" s="1">
        <f>+VLOOKUP(A957,Codigos_mercados_mayoristas[],3,0)</f>
        <v>13</v>
      </c>
      <c r="D957" s="4">
        <v>44148</v>
      </c>
      <c r="E957" s="4" t="s">
        <v>196</v>
      </c>
      <c r="F957" s="15" t="s">
        <v>115</v>
      </c>
      <c r="G957" s="15" t="s">
        <v>12</v>
      </c>
      <c r="H957" s="15" t="s">
        <v>19</v>
      </c>
      <c r="I957" s="15">
        <v>400</v>
      </c>
      <c r="J957" s="15">
        <v>20000</v>
      </c>
      <c r="K957" s="15">
        <v>18000</v>
      </c>
      <c r="L957" s="15">
        <v>18850</v>
      </c>
      <c r="M957" s="15" t="s">
        <v>39</v>
      </c>
      <c r="N957" s="15" t="s">
        <v>118</v>
      </c>
      <c r="O957">
        <f>+VLOOKUP(Precio_diario_hortalizas[[#This Row],[Unidad de comercialización]],Codigos_kg[],2,0)</f>
        <v>25</v>
      </c>
      <c r="P957">
        <f>+Precio_diario_hortalizas[[#This Row],[Precio promedio ponderado]]/Precio_diario_hortalizas[[#This Row],[Kg o Unidades]]</f>
        <v>754</v>
      </c>
    </row>
    <row r="958" spans="1:16" hidden="1" x14ac:dyDescent="0.35">
      <c r="A958" s="1" t="s">
        <v>142</v>
      </c>
      <c r="B958" s="1" t="str">
        <f>+VLOOKUP(A958,Codigos_mercados_mayoristas[],2,0)</f>
        <v>Metropolitana</v>
      </c>
      <c r="C958" s="1">
        <f>+VLOOKUP(A958,Codigos_mercados_mayoristas[],3,0)</f>
        <v>13</v>
      </c>
      <c r="D958" s="4">
        <v>44148</v>
      </c>
      <c r="E958" s="4" t="s">
        <v>196</v>
      </c>
      <c r="F958" s="15" t="s">
        <v>115</v>
      </c>
      <c r="G958" s="15" t="s">
        <v>12</v>
      </c>
      <c r="H958" s="15" t="s">
        <v>19</v>
      </c>
      <c r="I958" s="15">
        <v>300</v>
      </c>
      <c r="J958" s="15">
        <v>20000</v>
      </c>
      <c r="K958" s="15">
        <v>18000</v>
      </c>
      <c r="L958" s="15">
        <v>19133</v>
      </c>
      <c r="M958" s="15" t="s">
        <v>39</v>
      </c>
      <c r="N958" s="15" t="s">
        <v>109</v>
      </c>
      <c r="O958">
        <f>+VLOOKUP(Precio_diario_hortalizas[[#This Row],[Unidad de comercialización]],Codigos_kg[],2,0)</f>
        <v>25</v>
      </c>
      <c r="P958">
        <f>+Precio_diario_hortalizas[[#This Row],[Precio promedio ponderado]]/Precio_diario_hortalizas[[#This Row],[Kg o Unidades]]</f>
        <v>765.32</v>
      </c>
    </row>
    <row r="959" spans="1:16" hidden="1" x14ac:dyDescent="0.35">
      <c r="A959" s="1" t="s">
        <v>142</v>
      </c>
      <c r="B959" s="1" t="str">
        <f>+VLOOKUP(A959,Codigos_mercados_mayoristas[],2,0)</f>
        <v>Metropolitana</v>
      </c>
      <c r="C959" s="1">
        <f>+VLOOKUP(A959,Codigos_mercados_mayoristas[],3,0)</f>
        <v>13</v>
      </c>
      <c r="D959" s="4">
        <v>44148</v>
      </c>
      <c r="E959" s="4" t="s">
        <v>196</v>
      </c>
      <c r="F959" s="15" t="s">
        <v>146</v>
      </c>
      <c r="G959" s="15" t="s">
        <v>12</v>
      </c>
      <c r="H959" s="15" t="s">
        <v>19</v>
      </c>
      <c r="I959" s="15">
        <v>400</v>
      </c>
      <c r="J959" s="15">
        <v>18000</v>
      </c>
      <c r="K959" s="15">
        <v>16000</v>
      </c>
      <c r="L959" s="15">
        <v>17150</v>
      </c>
      <c r="M959" s="15" t="s">
        <v>740</v>
      </c>
      <c r="N959" s="15" t="s">
        <v>145</v>
      </c>
      <c r="O959">
        <f>+VLOOKUP(Precio_diario_hortalizas[[#This Row],[Unidad de comercialización]],Codigos_kg[],2,0)</f>
        <v>90</v>
      </c>
      <c r="P959">
        <f>+Precio_diario_hortalizas[[#This Row],[Precio promedio ponderado]]/Precio_diario_hortalizas[[#This Row],[Kg o Unidades]]</f>
        <v>190.55555555555554</v>
      </c>
    </row>
    <row r="960" spans="1:16" hidden="1" x14ac:dyDescent="0.35">
      <c r="A960" s="1" t="s">
        <v>142</v>
      </c>
      <c r="B960" s="1" t="str">
        <f>+VLOOKUP(A960,Codigos_mercados_mayoristas[],2,0)</f>
        <v>Metropolitana</v>
      </c>
      <c r="C960" s="1">
        <f>+VLOOKUP(A960,Codigos_mercados_mayoristas[],3,0)</f>
        <v>13</v>
      </c>
      <c r="D960" s="4">
        <v>44148</v>
      </c>
      <c r="E960" s="4" t="s">
        <v>196</v>
      </c>
      <c r="F960" s="15" t="s">
        <v>73</v>
      </c>
      <c r="G960" s="15" t="s">
        <v>12</v>
      </c>
      <c r="H960" s="15" t="s">
        <v>19</v>
      </c>
      <c r="I960" s="15">
        <v>44000</v>
      </c>
      <c r="J960" s="15">
        <v>100</v>
      </c>
      <c r="K960" s="15">
        <v>90</v>
      </c>
      <c r="L960" s="15">
        <v>95</v>
      </c>
      <c r="M960" s="15" t="s">
        <v>14</v>
      </c>
      <c r="N960" s="15" t="s">
        <v>118</v>
      </c>
      <c r="O960">
        <f>+VLOOKUP(Precio_diario_hortalizas[[#This Row],[Unidad de comercialización]],Codigos_kg[],2,0)</f>
        <v>1</v>
      </c>
      <c r="P960">
        <f>+Precio_diario_hortalizas[[#This Row],[Precio promedio ponderado]]/Precio_diario_hortalizas[[#This Row],[Kg o Unidades]]</f>
        <v>95</v>
      </c>
    </row>
    <row r="961" spans="1:16" hidden="1" x14ac:dyDescent="0.35">
      <c r="A961" s="1" t="s">
        <v>142</v>
      </c>
      <c r="B961" s="1" t="str">
        <f>+VLOOKUP(A961,Codigos_mercados_mayoristas[],2,0)</f>
        <v>Metropolitana</v>
      </c>
      <c r="C961" s="1">
        <f>+VLOOKUP(A961,Codigos_mercados_mayoristas[],3,0)</f>
        <v>13</v>
      </c>
      <c r="D961" s="4">
        <v>44148</v>
      </c>
      <c r="E961" s="4" t="s">
        <v>196</v>
      </c>
      <c r="F961" s="15" t="s">
        <v>73</v>
      </c>
      <c r="G961" s="15" t="s">
        <v>12</v>
      </c>
      <c r="H961" s="15" t="s">
        <v>13</v>
      </c>
      <c r="I961" s="15">
        <v>25000</v>
      </c>
      <c r="J961" s="15">
        <v>70</v>
      </c>
      <c r="K961" s="15">
        <v>70</v>
      </c>
      <c r="L961" s="15">
        <v>70</v>
      </c>
      <c r="M961" s="15" t="s">
        <v>14</v>
      </c>
      <c r="N961" s="15" t="s">
        <v>118</v>
      </c>
      <c r="O961">
        <f>+VLOOKUP(Precio_diario_hortalizas[[#This Row],[Unidad de comercialización]],Codigos_kg[],2,0)</f>
        <v>1</v>
      </c>
      <c r="P961">
        <f>+Precio_diario_hortalizas[[#This Row],[Precio promedio ponderado]]/Precio_diario_hortalizas[[#This Row],[Kg o Unidades]]</f>
        <v>70</v>
      </c>
    </row>
    <row r="962" spans="1:16" hidden="1" x14ac:dyDescent="0.35">
      <c r="A962" s="1" t="s">
        <v>142</v>
      </c>
      <c r="B962" s="1" t="str">
        <f>+VLOOKUP(A962,Codigos_mercados_mayoristas[],2,0)</f>
        <v>Metropolitana</v>
      </c>
      <c r="C962" s="1">
        <f>+VLOOKUP(A962,Codigos_mercados_mayoristas[],3,0)</f>
        <v>13</v>
      </c>
      <c r="D962" s="4">
        <v>44148</v>
      </c>
      <c r="E962" s="4" t="s">
        <v>196</v>
      </c>
      <c r="F962" s="15" t="s">
        <v>11</v>
      </c>
      <c r="G962" s="15" t="s">
        <v>12</v>
      </c>
      <c r="H962" s="15" t="s">
        <v>19</v>
      </c>
      <c r="I962" s="15">
        <v>22800</v>
      </c>
      <c r="J962" s="15">
        <v>700</v>
      </c>
      <c r="K962" s="15">
        <v>500</v>
      </c>
      <c r="L962" s="15">
        <v>609</v>
      </c>
      <c r="M962" s="15" t="s">
        <v>14</v>
      </c>
      <c r="N962" s="15" t="s">
        <v>118</v>
      </c>
      <c r="O962">
        <f>+VLOOKUP(Precio_diario_hortalizas[[#This Row],[Unidad de comercialización]],Codigos_kg[],2,0)</f>
        <v>1</v>
      </c>
      <c r="P962">
        <f>+Precio_diario_hortalizas[[#This Row],[Precio promedio ponderado]]/Precio_diario_hortalizas[[#This Row],[Kg o Unidades]]</f>
        <v>609</v>
      </c>
    </row>
    <row r="963" spans="1:16" hidden="1" x14ac:dyDescent="0.35">
      <c r="A963" s="1" t="s">
        <v>142</v>
      </c>
      <c r="B963" s="1" t="str">
        <f>+VLOOKUP(A963,Codigos_mercados_mayoristas[],2,0)</f>
        <v>Metropolitana</v>
      </c>
      <c r="C963" s="1">
        <f>+VLOOKUP(A963,Codigos_mercados_mayoristas[],3,0)</f>
        <v>13</v>
      </c>
      <c r="D963" s="4">
        <v>44148</v>
      </c>
      <c r="E963" s="4" t="s">
        <v>196</v>
      </c>
      <c r="F963" s="15" t="s">
        <v>11</v>
      </c>
      <c r="G963" s="15" t="s">
        <v>12</v>
      </c>
      <c r="H963" s="15" t="s">
        <v>13</v>
      </c>
      <c r="I963" s="15">
        <v>7900</v>
      </c>
      <c r="J963" s="15">
        <v>500</v>
      </c>
      <c r="K963" s="15">
        <v>400</v>
      </c>
      <c r="L963" s="15">
        <v>457</v>
      </c>
      <c r="M963" s="15" t="s">
        <v>14</v>
      </c>
      <c r="N963" s="15" t="s">
        <v>118</v>
      </c>
      <c r="O963">
        <f>+VLOOKUP(Precio_diario_hortalizas[[#This Row],[Unidad de comercialización]],Codigos_kg[],2,0)</f>
        <v>1</v>
      </c>
      <c r="P963">
        <f>+Precio_diario_hortalizas[[#This Row],[Precio promedio ponderado]]/Precio_diario_hortalizas[[#This Row],[Kg o Unidades]]</f>
        <v>457</v>
      </c>
    </row>
    <row r="964" spans="1:16" hidden="1" x14ac:dyDescent="0.35">
      <c r="A964" s="1" t="s">
        <v>142</v>
      </c>
      <c r="B964" s="1" t="str">
        <f>+VLOOKUP(A964,Codigos_mercados_mayoristas[],2,0)</f>
        <v>Metropolitana</v>
      </c>
      <c r="C964" s="1">
        <f>+VLOOKUP(A964,Codigos_mercados_mayoristas[],3,0)</f>
        <v>13</v>
      </c>
      <c r="D964" s="4">
        <v>44148</v>
      </c>
      <c r="E964" s="4" t="s">
        <v>196</v>
      </c>
      <c r="F964" s="15" t="s">
        <v>75</v>
      </c>
      <c r="G964" s="15" t="s">
        <v>12</v>
      </c>
      <c r="H964" s="15" t="s">
        <v>76</v>
      </c>
      <c r="I964" s="15">
        <v>1700</v>
      </c>
      <c r="J964" s="15">
        <v>15000</v>
      </c>
      <c r="K964" s="15">
        <v>15000</v>
      </c>
      <c r="L964" s="15">
        <v>15000</v>
      </c>
      <c r="M964" s="15" t="s">
        <v>147</v>
      </c>
      <c r="N964" s="15" t="s">
        <v>118</v>
      </c>
      <c r="O964">
        <f>+VLOOKUP(Precio_diario_hortalizas[[#This Row],[Unidad de comercialización]],Codigos_kg[],2,0)</f>
        <v>20</v>
      </c>
      <c r="P964">
        <f>+Precio_diario_hortalizas[[#This Row],[Precio promedio ponderado]]/Precio_diario_hortalizas[[#This Row],[Kg o Unidades]]</f>
        <v>750</v>
      </c>
    </row>
    <row r="965" spans="1:16" hidden="1" x14ac:dyDescent="0.35">
      <c r="A965" s="1" t="s">
        <v>142</v>
      </c>
      <c r="B965" s="1" t="str">
        <f>+VLOOKUP(A965,Codigos_mercados_mayoristas[],2,0)</f>
        <v>Metropolitana</v>
      </c>
      <c r="C965" s="1">
        <f>+VLOOKUP(A965,Codigos_mercados_mayoristas[],3,0)</f>
        <v>13</v>
      </c>
      <c r="D965" s="4">
        <v>44148</v>
      </c>
      <c r="E965" s="4" t="s">
        <v>196</v>
      </c>
      <c r="F965" s="15" t="s">
        <v>75</v>
      </c>
      <c r="G965" s="15" t="s">
        <v>12</v>
      </c>
      <c r="H965" s="15" t="s">
        <v>96</v>
      </c>
      <c r="I965" s="15">
        <v>2300</v>
      </c>
      <c r="J965" s="15">
        <v>7500</v>
      </c>
      <c r="K965" s="15">
        <v>7500</v>
      </c>
      <c r="L965" s="15">
        <v>7500</v>
      </c>
      <c r="M965" s="15" t="s">
        <v>121</v>
      </c>
      <c r="N965" s="15" t="s">
        <v>118</v>
      </c>
      <c r="O965">
        <f>+VLOOKUP(Precio_diario_hortalizas[[#This Row],[Unidad de comercialización]],Codigos_kg[],2,0)</f>
        <v>18</v>
      </c>
      <c r="P965">
        <f>+Precio_diario_hortalizas[[#This Row],[Precio promedio ponderado]]/Precio_diario_hortalizas[[#This Row],[Kg o Unidades]]</f>
        <v>416.66666666666669</v>
      </c>
    </row>
    <row r="966" spans="1:16" hidden="1" x14ac:dyDescent="0.35">
      <c r="A966" s="1" t="s">
        <v>142</v>
      </c>
      <c r="B966" s="1" t="str">
        <f>+VLOOKUP(A966,Codigos_mercados_mayoristas[],2,0)</f>
        <v>Metropolitana</v>
      </c>
      <c r="C966" s="1">
        <f>+VLOOKUP(A966,Codigos_mercados_mayoristas[],3,0)</f>
        <v>13</v>
      </c>
      <c r="D966" s="4">
        <v>44148</v>
      </c>
      <c r="E966" s="4" t="s">
        <v>196</v>
      </c>
      <c r="F966" s="15" t="s">
        <v>75</v>
      </c>
      <c r="G966" s="15" t="s">
        <v>12</v>
      </c>
      <c r="H966" s="15" t="s">
        <v>96</v>
      </c>
      <c r="I966" s="15">
        <v>48000</v>
      </c>
      <c r="J966" s="15">
        <v>2800</v>
      </c>
      <c r="K966" s="15">
        <v>2800</v>
      </c>
      <c r="L966" s="15">
        <v>2800</v>
      </c>
      <c r="M966" s="15" t="s">
        <v>143</v>
      </c>
      <c r="N966" s="15" t="s">
        <v>118</v>
      </c>
      <c r="O966">
        <f>+VLOOKUP(Precio_diario_hortalizas[[#This Row],[Unidad de comercialización]],Codigos_kg[],2,0)</f>
        <v>20</v>
      </c>
      <c r="P966">
        <f>+Precio_diario_hortalizas[[#This Row],[Precio promedio ponderado]]/Precio_diario_hortalizas[[#This Row],[Kg o Unidades]]</f>
        <v>140</v>
      </c>
    </row>
    <row r="967" spans="1:16" hidden="1" x14ac:dyDescent="0.35">
      <c r="A967" s="1" t="s">
        <v>142</v>
      </c>
      <c r="B967" s="1" t="str">
        <f>+VLOOKUP(A967,Codigos_mercados_mayoristas[],2,0)</f>
        <v>Metropolitana</v>
      </c>
      <c r="C967" s="1">
        <f>+VLOOKUP(A967,Codigos_mercados_mayoristas[],3,0)</f>
        <v>13</v>
      </c>
      <c r="D967" s="4">
        <v>44148</v>
      </c>
      <c r="E967" s="4" t="s">
        <v>196</v>
      </c>
      <c r="F967" s="15" t="s">
        <v>75</v>
      </c>
      <c r="G967" s="15" t="s">
        <v>12</v>
      </c>
      <c r="H967" s="15" t="s">
        <v>96</v>
      </c>
      <c r="I967" s="15">
        <v>53000</v>
      </c>
      <c r="J967" s="15">
        <v>2800</v>
      </c>
      <c r="K967" s="15">
        <v>2800</v>
      </c>
      <c r="L967" s="15">
        <v>2800</v>
      </c>
      <c r="M967" s="15" t="s">
        <v>143</v>
      </c>
      <c r="N967" s="15" t="s">
        <v>123</v>
      </c>
      <c r="O967">
        <f>+VLOOKUP(Precio_diario_hortalizas[[#This Row],[Unidad de comercialización]],Codigos_kg[],2,0)</f>
        <v>20</v>
      </c>
      <c r="P967">
        <f>+Precio_diario_hortalizas[[#This Row],[Precio promedio ponderado]]/Precio_diario_hortalizas[[#This Row],[Kg o Unidades]]</f>
        <v>140</v>
      </c>
    </row>
    <row r="968" spans="1:16" hidden="1" x14ac:dyDescent="0.35">
      <c r="A968" s="1" t="s">
        <v>142</v>
      </c>
      <c r="B968" s="1" t="str">
        <f>+VLOOKUP(A968,Codigos_mercados_mayoristas[],2,0)</f>
        <v>Metropolitana</v>
      </c>
      <c r="C968" s="1">
        <f>+VLOOKUP(A968,Codigos_mercados_mayoristas[],3,0)</f>
        <v>13</v>
      </c>
      <c r="D968" s="4">
        <v>44148</v>
      </c>
      <c r="E968" s="4" t="s">
        <v>196</v>
      </c>
      <c r="F968" s="15" t="s">
        <v>75</v>
      </c>
      <c r="G968" s="15" t="s">
        <v>12</v>
      </c>
      <c r="H968" s="15" t="s">
        <v>148</v>
      </c>
      <c r="I968" s="15">
        <v>1400</v>
      </c>
      <c r="J968" s="15">
        <v>17000</v>
      </c>
      <c r="K968" s="15">
        <v>17000</v>
      </c>
      <c r="L968" s="15">
        <v>17000</v>
      </c>
      <c r="M968" s="15" t="s">
        <v>147</v>
      </c>
      <c r="N968" s="15" t="s">
        <v>118</v>
      </c>
      <c r="O968">
        <f>+VLOOKUP(Precio_diario_hortalizas[[#This Row],[Unidad de comercialización]],Codigos_kg[],2,0)</f>
        <v>20</v>
      </c>
      <c r="P968">
        <f>+Precio_diario_hortalizas[[#This Row],[Precio promedio ponderado]]/Precio_diario_hortalizas[[#This Row],[Kg o Unidades]]</f>
        <v>850</v>
      </c>
    </row>
    <row r="969" spans="1:16" hidden="1" x14ac:dyDescent="0.35">
      <c r="A969" s="1" t="s">
        <v>142</v>
      </c>
      <c r="B969" s="1" t="str">
        <f>+VLOOKUP(A969,Codigos_mercados_mayoristas[],2,0)</f>
        <v>Metropolitana</v>
      </c>
      <c r="C969" s="1">
        <f>+VLOOKUP(A969,Codigos_mercados_mayoristas[],3,0)</f>
        <v>13</v>
      </c>
      <c r="D969" s="4">
        <v>44148</v>
      </c>
      <c r="E969" s="4" t="s">
        <v>196</v>
      </c>
      <c r="F969" s="15" t="s">
        <v>75</v>
      </c>
      <c r="G969" s="15" t="s">
        <v>12</v>
      </c>
      <c r="H969" s="15" t="s">
        <v>137</v>
      </c>
      <c r="I969" s="15">
        <v>1500</v>
      </c>
      <c r="J969" s="15">
        <v>7000</v>
      </c>
      <c r="K969" s="15">
        <v>7000</v>
      </c>
      <c r="L969" s="15">
        <v>7000</v>
      </c>
      <c r="M969" s="15" t="s">
        <v>121</v>
      </c>
      <c r="N969" s="15" t="s">
        <v>118</v>
      </c>
      <c r="O969">
        <f>+VLOOKUP(Precio_diario_hortalizas[[#This Row],[Unidad de comercialización]],Codigos_kg[],2,0)</f>
        <v>18</v>
      </c>
      <c r="P969">
        <f>+Precio_diario_hortalizas[[#This Row],[Precio promedio ponderado]]/Precio_diario_hortalizas[[#This Row],[Kg o Unidades]]</f>
        <v>388.88888888888891</v>
      </c>
    </row>
    <row r="970" spans="1:16" hidden="1" x14ac:dyDescent="0.35">
      <c r="A970" s="1" t="s">
        <v>142</v>
      </c>
      <c r="B970" s="1" t="str">
        <f>+VLOOKUP(A970,Codigos_mercados_mayoristas[],2,0)</f>
        <v>Metropolitana</v>
      </c>
      <c r="C970" s="1">
        <f>+VLOOKUP(A970,Codigos_mercados_mayoristas[],3,0)</f>
        <v>13</v>
      </c>
      <c r="D970" s="4">
        <v>44148</v>
      </c>
      <c r="E970" s="4" t="s">
        <v>196</v>
      </c>
      <c r="F970" s="15" t="s">
        <v>75</v>
      </c>
      <c r="G970" s="15" t="s">
        <v>12</v>
      </c>
      <c r="H970" s="15" t="s">
        <v>137</v>
      </c>
      <c r="I970" s="15">
        <v>35000</v>
      </c>
      <c r="J970" s="15">
        <v>2200</v>
      </c>
      <c r="K970" s="15">
        <v>2200</v>
      </c>
      <c r="L970" s="15">
        <v>2200</v>
      </c>
      <c r="M970" s="15" t="s">
        <v>143</v>
      </c>
      <c r="N970" s="15" t="s">
        <v>118</v>
      </c>
      <c r="O970">
        <f>+VLOOKUP(Precio_diario_hortalizas[[#This Row],[Unidad de comercialización]],Codigos_kg[],2,0)</f>
        <v>20</v>
      </c>
      <c r="P970">
        <f>+Precio_diario_hortalizas[[#This Row],[Precio promedio ponderado]]/Precio_diario_hortalizas[[#This Row],[Kg o Unidades]]</f>
        <v>110</v>
      </c>
    </row>
    <row r="971" spans="1:16" hidden="1" x14ac:dyDescent="0.35">
      <c r="A971" s="1" t="s">
        <v>142</v>
      </c>
      <c r="B971" s="1" t="str">
        <f>+VLOOKUP(A971,Codigos_mercados_mayoristas[],2,0)</f>
        <v>Metropolitana</v>
      </c>
      <c r="C971" s="1">
        <f>+VLOOKUP(A971,Codigos_mercados_mayoristas[],3,0)</f>
        <v>13</v>
      </c>
      <c r="D971" s="4">
        <v>44148</v>
      </c>
      <c r="E971" s="4" t="s">
        <v>196</v>
      </c>
      <c r="F971" s="15" t="s">
        <v>75</v>
      </c>
      <c r="G971" s="15" t="s">
        <v>12</v>
      </c>
      <c r="H971" s="15" t="s">
        <v>137</v>
      </c>
      <c r="I971" s="15">
        <v>41000</v>
      </c>
      <c r="J971" s="15">
        <v>2200</v>
      </c>
      <c r="K971" s="15">
        <v>2200</v>
      </c>
      <c r="L971" s="15">
        <v>2200</v>
      </c>
      <c r="M971" s="15" t="s">
        <v>143</v>
      </c>
      <c r="N971" s="15" t="s">
        <v>123</v>
      </c>
      <c r="O971">
        <f>+VLOOKUP(Precio_diario_hortalizas[[#This Row],[Unidad de comercialización]],Codigos_kg[],2,0)</f>
        <v>20</v>
      </c>
      <c r="P971">
        <f>+Precio_diario_hortalizas[[#This Row],[Precio promedio ponderado]]/Precio_diario_hortalizas[[#This Row],[Kg o Unidades]]</f>
        <v>110</v>
      </c>
    </row>
    <row r="972" spans="1:16" hidden="1" x14ac:dyDescent="0.35">
      <c r="A972" s="1" t="s">
        <v>142</v>
      </c>
      <c r="B972" s="1" t="str">
        <f>+VLOOKUP(A972,Codigos_mercados_mayoristas[],2,0)</f>
        <v>Metropolitana</v>
      </c>
      <c r="C972" s="1">
        <f>+VLOOKUP(A972,Codigos_mercados_mayoristas[],3,0)</f>
        <v>13</v>
      </c>
      <c r="D972" s="4">
        <v>44148</v>
      </c>
      <c r="E972" s="4" t="s">
        <v>196</v>
      </c>
      <c r="F972" s="15" t="s">
        <v>75</v>
      </c>
      <c r="G972" s="15" t="s">
        <v>12</v>
      </c>
      <c r="H972" s="15" t="s">
        <v>149</v>
      </c>
      <c r="I972" s="15">
        <v>1000</v>
      </c>
      <c r="J972" s="15">
        <v>17000</v>
      </c>
      <c r="K972" s="15">
        <v>17000</v>
      </c>
      <c r="L972" s="15">
        <v>17000</v>
      </c>
      <c r="M972" s="15" t="s">
        <v>147</v>
      </c>
      <c r="N972" s="15" t="s">
        <v>118</v>
      </c>
      <c r="O972">
        <f>+VLOOKUP(Precio_diario_hortalizas[[#This Row],[Unidad de comercialización]],Codigos_kg[],2,0)</f>
        <v>20</v>
      </c>
      <c r="P972">
        <f>+Precio_diario_hortalizas[[#This Row],[Precio promedio ponderado]]/Precio_diario_hortalizas[[#This Row],[Kg o Unidades]]</f>
        <v>850</v>
      </c>
    </row>
    <row r="973" spans="1:16" hidden="1" x14ac:dyDescent="0.35">
      <c r="A973" s="1" t="s">
        <v>142</v>
      </c>
      <c r="B973" s="1" t="str">
        <f>+VLOOKUP(A973,Codigos_mercados_mayoristas[],2,0)</f>
        <v>Metropolitana</v>
      </c>
      <c r="C973" s="1">
        <f>+VLOOKUP(A973,Codigos_mercados_mayoristas[],3,0)</f>
        <v>13</v>
      </c>
      <c r="D973" s="4">
        <v>44148</v>
      </c>
      <c r="E973" s="4" t="s">
        <v>196</v>
      </c>
      <c r="F973" s="15" t="s">
        <v>75</v>
      </c>
      <c r="G973" s="15" t="s">
        <v>12</v>
      </c>
      <c r="H973" s="15" t="s">
        <v>144</v>
      </c>
      <c r="I973" s="15">
        <v>900</v>
      </c>
      <c r="J973" s="15">
        <v>6000</v>
      </c>
      <c r="K973" s="15">
        <v>6000</v>
      </c>
      <c r="L973" s="15">
        <v>6000</v>
      </c>
      <c r="M973" s="15" t="s">
        <v>121</v>
      </c>
      <c r="N973" s="15" t="s">
        <v>118</v>
      </c>
      <c r="O973">
        <f>+VLOOKUP(Precio_diario_hortalizas[[#This Row],[Unidad de comercialización]],Codigos_kg[],2,0)</f>
        <v>18</v>
      </c>
      <c r="P973">
        <f>+Precio_diario_hortalizas[[#This Row],[Precio promedio ponderado]]/Precio_diario_hortalizas[[#This Row],[Kg o Unidades]]</f>
        <v>333.33333333333331</v>
      </c>
    </row>
    <row r="974" spans="1:16" hidden="1" x14ac:dyDescent="0.35">
      <c r="A974" s="1" t="s">
        <v>142</v>
      </c>
      <c r="B974" s="1" t="str">
        <f>+VLOOKUP(A974,Codigos_mercados_mayoristas[],2,0)</f>
        <v>Metropolitana</v>
      </c>
      <c r="C974" s="1">
        <f>+VLOOKUP(A974,Codigos_mercados_mayoristas[],3,0)</f>
        <v>13</v>
      </c>
      <c r="D974" s="4">
        <v>44148</v>
      </c>
      <c r="E974" s="4" t="s">
        <v>196</v>
      </c>
      <c r="F974" s="15" t="s">
        <v>75</v>
      </c>
      <c r="G974" s="15" t="s">
        <v>12</v>
      </c>
      <c r="H974" s="15" t="s">
        <v>144</v>
      </c>
      <c r="I974" s="15">
        <v>28000</v>
      </c>
      <c r="J974" s="15">
        <v>1400</v>
      </c>
      <c r="K974" s="15">
        <v>1400</v>
      </c>
      <c r="L974" s="15">
        <v>1400</v>
      </c>
      <c r="M974" s="15" t="s">
        <v>143</v>
      </c>
      <c r="N974" s="15" t="s">
        <v>118</v>
      </c>
      <c r="O974">
        <f>+VLOOKUP(Precio_diario_hortalizas[[#This Row],[Unidad de comercialización]],Codigos_kg[],2,0)</f>
        <v>20</v>
      </c>
      <c r="P974">
        <f>+Precio_diario_hortalizas[[#This Row],[Precio promedio ponderado]]/Precio_diario_hortalizas[[#This Row],[Kg o Unidades]]</f>
        <v>70</v>
      </c>
    </row>
    <row r="975" spans="1:16" hidden="1" x14ac:dyDescent="0.35">
      <c r="A975" s="1" t="s">
        <v>142</v>
      </c>
      <c r="B975" s="1" t="str">
        <f>+VLOOKUP(A975,Codigos_mercados_mayoristas[],2,0)</f>
        <v>Metropolitana</v>
      </c>
      <c r="C975" s="1">
        <f>+VLOOKUP(A975,Codigos_mercados_mayoristas[],3,0)</f>
        <v>13</v>
      </c>
      <c r="D975" s="4">
        <v>44148</v>
      </c>
      <c r="E975" s="4" t="s">
        <v>196</v>
      </c>
      <c r="F975" s="15" t="s">
        <v>75</v>
      </c>
      <c r="G975" s="15" t="s">
        <v>12</v>
      </c>
      <c r="H975" s="15" t="s">
        <v>144</v>
      </c>
      <c r="I975" s="15">
        <v>33000</v>
      </c>
      <c r="J975" s="15">
        <v>1400</v>
      </c>
      <c r="K975" s="15">
        <v>1400</v>
      </c>
      <c r="L975" s="15">
        <v>1400</v>
      </c>
      <c r="M975" s="15" t="s">
        <v>143</v>
      </c>
      <c r="N975" s="15" t="s">
        <v>123</v>
      </c>
      <c r="O975">
        <f>+VLOOKUP(Precio_diario_hortalizas[[#This Row],[Unidad de comercialización]],Codigos_kg[],2,0)</f>
        <v>20</v>
      </c>
      <c r="P975">
        <f>+Precio_diario_hortalizas[[#This Row],[Precio promedio ponderado]]/Precio_diario_hortalizas[[#This Row],[Kg o Unidades]]</f>
        <v>70</v>
      </c>
    </row>
    <row r="976" spans="1:16" hidden="1" x14ac:dyDescent="0.35">
      <c r="A976" s="1" t="s">
        <v>142</v>
      </c>
      <c r="B976" s="1" t="str">
        <f>+VLOOKUP(A976,Codigos_mercados_mayoristas[],2,0)</f>
        <v>Metropolitana</v>
      </c>
      <c r="C976" s="1">
        <f>+VLOOKUP(A976,Codigos_mercados_mayoristas[],3,0)</f>
        <v>13</v>
      </c>
      <c r="D976" s="4">
        <v>44148</v>
      </c>
      <c r="E976" s="4" t="s">
        <v>196</v>
      </c>
      <c r="F976" s="15" t="s">
        <v>78</v>
      </c>
      <c r="G976" s="15" t="s">
        <v>12</v>
      </c>
      <c r="H976" s="15" t="s">
        <v>69</v>
      </c>
      <c r="I976" s="15">
        <v>390</v>
      </c>
      <c r="J976" s="15">
        <v>2500</v>
      </c>
      <c r="K976" s="15">
        <v>2500</v>
      </c>
      <c r="L976" s="15">
        <v>2500</v>
      </c>
      <c r="M976" s="15" t="s">
        <v>79</v>
      </c>
      <c r="N976" s="15" t="s">
        <v>118</v>
      </c>
      <c r="O976">
        <f>+VLOOKUP(Precio_diario_hortalizas[[#This Row],[Unidad de comercialización]],Codigos_kg[],2,0)</f>
        <v>36</v>
      </c>
      <c r="P976">
        <f>+Precio_diario_hortalizas[[#This Row],[Precio promedio ponderado]]/Precio_diario_hortalizas[[#This Row],[Kg o Unidades]]</f>
        <v>69.444444444444443</v>
      </c>
    </row>
    <row r="977" spans="1:16" hidden="1" x14ac:dyDescent="0.35">
      <c r="A977" s="1" t="s">
        <v>142</v>
      </c>
      <c r="B977" s="1" t="str">
        <f>+VLOOKUP(A977,Codigos_mercados_mayoristas[],2,0)</f>
        <v>Metropolitana</v>
      </c>
      <c r="C977" s="1">
        <f>+VLOOKUP(A977,Codigos_mercados_mayoristas[],3,0)</f>
        <v>13</v>
      </c>
      <c r="D977" s="4">
        <v>44148</v>
      </c>
      <c r="E977" s="4" t="s">
        <v>196</v>
      </c>
      <c r="F977" s="15" t="s">
        <v>78</v>
      </c>
      <c r="G977" s="15" t="s">
        <v>12</v>
      </c>
      <c r="H977" s="15" t="s">
        <v>19</v>
      </c>
      <c r="I977" s="15">
        <v>960</v>
      </c>
      <c r="J977" s="15">
        <v>2200</v>
      </c>
      <c r="K977" s="15">
        <v>2000</v>
      </c>
      <c r="L977" s="15">
        <v>2073</v>
      </c>
      <c r="M977" s="15" t="s">
        <v>79</v>
      </c>
      <c r="N977" s="15" t="s">
        <v>118</v>
      </c>
      <c r="O977">
        <f>+VLOOKUP(Precio_diario_hortalizas[[#This Row],[Unidad de comercialización]],Codigos_kg[],2,0)</f>
        <v>36</v>
      </c>
      <c r="P977">
        <f>+Precio_diario_hortalizas[[#This Row],[Precio promedio ponderado]]/Precio_diario_hortalizas[[#This Row],[Kg o Unidades]]</f>
        <v>57.583333333333336</v>
      </c>
    </row>
    <row r="978" spans="1:16" hidden="1" x14ac:dyDescent="0.35">
      <c r="A978" s="1" t="s">
        <v>142</v>
      </c>
      <c r="B978" s="1" t="str">
        <f>+VLOOKUP(A978,Codigos_mercados_mayoristas[],2,0)</f>
        <v>Metropolitana</v>
      </c>
      <c r="C978" s="1">
        <f>+VLOOKUP(A978,Codigos_mercados_mayoristas[],3,0)</f>
        <v>13</v>
      </c>
      <c r="D978" s="4">
        <v>44148</v>
      </c>
      <c r="E978" s="4" t="s">
        <v>196</v>
      </c>
      <c r="F978" s="15" t="s">
        <v>78</v>
      </c>
      <c r="G978" s="15" t="s">
        <v>12</v>
      </c>
      <c r="H978" s="15" t="s">
        <v>13</v>
      </c>
      <c r="I978" s="15">
        <v>690</v>
      </c>
      <c r="J978" s="15">
        <v>1900</v>
      </c>
      <c r="K978" s="15">
        <v>1500</v>
      </c>
      <c r="L978" s="15">
        <v>1720</v>
      </c>
      <c r="M978" s="15" t="s">
        <v>79</v>
      </c>
      <c r="N978" s="15" t="s">
        <v>118</v>
      </c>
      <c r="O978">
        <f>+VLOOKUP(Precio_diario_hortalizas[[#This Row],[Unidad de comercialización]],Codigos_kg[],2,0)</f>
        <v>36</v>
      </c>
      <c r="P978">
        <f>+Precio_diario_hortalizas[[#This Row],[Precio promedio ponderado]]/Precio_diario_hortalizas[[#This Row],[Kg o Unidades]]</f>
        <v>47.777777777777779</v>
      </c>
    </row>
    <row r="979" spans="1:16" hidden="1" x14ac:dyDescent="0.35">
      <c r="A979" s="1" t="s">
        <v>142</v>
      </c>
      <c r="B979" s="1" t="str">
        <f>+VLOOKUP(A979,Codigos_mercados_mayoristas[],2,0)</f>
        <v>Metropolitana</v>
      </c>
      <c r="C979" s="1">
        <f>+VLOOKUP(A979,Codigos_mercados_mayoristas[],3,0)</f>
        <v>13</v>
      </c>
      <c r="D979" s="4">
        <v>44148</v>
      </c>
      <c r="E979" s="4" t="s">
        <v>196</v>
      </c>
      <c r="F979" s="15" t="s">
        <v>17</v>
      </c>
      <c r="G979" s="15" t="s">
        <v>18</v>
      </c>
      <c r="H979" s="15" t="s">
        <v>19</v>
      </c>
      <c r="I979" s="15">
        <v>350</v>
      </c>
      <c r="J979" s="15">
        <v>23000</v>
      </c>
      <c r="K979" s="15">
        <v>20000</v>
      </c>
      <c r="L979" s="15">
        <v>21714</v>
      </c>
      <c r="M979" s="15" t="s">
        <v>741</v>
      </c>
      <c r="N979" s="15" t="s">
        <v>45</v>
      </c>
      <c r="O979">
        <f>+VLOOKUP(Precio_diario_hortalizas[[#This Row],[Unidad de comercialización]],Codigos_kg[],2,0)</f>
        <v>30</v>
      </c>
      <c r="P979">
        <f>+Precio_diario_hortalizas[[#This Row],[Precio promedio ponderado]]/Precio_diario_hortalizas[[#This Row],[Kg o Unidades]]</f>
        <v>723.8</v>
      </c>
    </row>
    <row r="980" spans="1:16" hidden="1" x14ac:dyDescent="0.35">
      <c r="A980" s="1" t="s">
        <v>142</v>
      </c>
      <c r="B980" s="1" t="str">
        <f>+VLOOKUP(A980,Codigos_mercados_mayoristas[],2,0)</f>
        <v>Metropolitana</v>
      </c>
      <c r="C980" s="1">
        <f>+VLOOKUP(A980,Codigos_mercados_mayoristas[],3,0)</f>
        <v>13</v>
      </c>
      <c r="D980" s="4">
        <v>44148</v>
      </c>
      <c r="E980" s="4" t="s">
        <v>196</v>
      </c>
      <c r="F980" s="15" t="s">
        <v>80</v>
      </c>
      <c r="G980" s="15" t="s">
        <v>12</v>
      </c>
      <c r="H980" s="15" t="s">
        <v>19</v>
      </c>
      <c r="I980" s="15">
        <v>700</v>
      </c>
      <c r="J980" s="15">
        <v>1000</v>
      </c>
      <c r="K980" s="15">
        <v>700</v>
      </c>
      <c r="L980" s="15">
        <v>807</v>
      </c>
      <c r="M980" s="15" t="s">
        <v>81</v>
      </c>
      <c r="N980" s="15" t="s">
        <v>118</v>
      </c>
      <c r="O980">
        <f>+VLOOKUP(Precio_diario_hortalizas[[#This Row],[Unidad de comercialización]],Codigos_kg[],2,0)</f>
        <v>3</v>
      </c>
      <c r="P980">
        <f>+Precio_diario_hortalizas[[#This Row],[Precio promedio ponderado]]/Precio_diario_hortalizas[[#This Row],[Kg o Unidades]]</f>
        <v>269</v>
      </c>
    </row>
    <row r="981" spans="1:16" hidden="1" x14ac:dyDescent="0.35">
      <c r="A981" s="1" t="s">
        <v>142</v>
      </c>
      <c r="B981" s="1" t="str">
        <f>+VLOOKUP(A981,Codigos_mercados_mayoristas[],2,0)</f>
        <v>Metropolitana</v>
      </c>
      <c r="C981" s="1">
        <f>+VLOOKUP(A981,Codigos_mercados_mayoristas[],3,0)</f>
        <v>13</v>
      </c>
      <c r="D981" s="4">
        <v>44148</v>
      </c>
      <c r="E981" s="4" t="s">
        <v>196</v>
      </c>
      <c r="F981" s="15" t="s">
        <v>80</v>
      </c>
      <c r="G981" s="15" t="s">
        <v>12</v>
      </c>
      <c r="H981" s="15" t="s">
        <v>13</v>
      </c>
      <c r="I981" s="15">
        <v>440</v>
      </c>
      <c r="J981" s="15">
        <v>800</v>
      </c>
      <c r="K981" s="15">
        <v>600</v>
      </c>
      <c r="L981" s="15">
        <v>673</v>
      </c>
      <c r="M981" s="15" t="s">
        <v>81</v>
      </c>
      <c r="N981" s="15" t="s">
        <v>118</v>
      </c>
      <c r="O981">
        <f>+VLOOKUP(Precio_diario_hortalizas[[#This Row],[Unidad de comercialización]],Codigos_kg[],2,0)</f>
        <v>3</v>
      </c>
      <c r="P981">
        <f>+Precio_diario_hortalizas[[#This Row],[Precio promedio ponderado]]/Precio_diario_hortalizas[[#This Row],[Kg o Unidades]]</f>
        <v>224.33333333333334</v>
      </c>
    </row>
    <row r="982" spans="1:16" hidden="1" x14ac:dyDescent="0.35">
      <c r="A982" s="1" t="s">
        <v>142</v>
      </c>
      <c r="B982" s="1" t="str">
        <f>+VLOOKUP(A982,Codigos_mercados_mayoristas[],2,0)</f>
        <v>Metropolitana</v>
      </c>
      <c r="C982" s="1">
        <f>+VLOOKUP(A982,Codigos_mercados_mayoristas[],3,0)</f>
        <v>13</v>
      </c>
      <c r="D982" s="4">
        <v>44148</v>
      </c>
      <c r="E982" s="4" t="s">
        <v>196</v>
      </c>
      <c r="F982" s="15" t="s">
        <v>82</v>
      </c>
      <c r="G982" s="15" t="s">
        <v>12</v>
      </c>
      <c r="H982" s="15" t="s">
        <v>19</v>
      </c>
      <c r="I982" s="15">
        <v>400</v>
      </c>
      <c r="J982" s="15">
        <v>5000</v>
      </c>
      <c r="K982" s="15">
        <v>5000</v>
      </c>
      <c r="L982" s="15">
        <v>5000</v>
      </c>
      <c r="M982" s="15" t="s">
        <v>124</v>
      </c>
      <c r="N982" s="15" t="s">
        <v>118</v>
      </c>
      <c r="O982">
        <f>+VLOOKUP(Precio_diario_hortalizas[[#This Row],[Unidad de comercialización]],Codigos_kg[],2,0)</f>
        <v>36</v>
      </c>
      <c r="P982">
        <f>+Precio_diario_hortalizas[[#This Row],[Precio promedio ponderado]]/Precio_diario_hortalizas[[#This Row],[Kg o Unidades]]</f>
        <v>138.88888888888889</v>
      </c>
    </row>
    <row r="983" spans="1:16" hidden="1" x14ac:dyDescent="0.35">
      <c r="A983" s="1" t="s">
        <v>142</v>
      </c>
      <c r="B983" s="1" t="str">
        <f>+VLOOKUP(A983,Codigos_mercados_mayoristas[],2,0)</f>
        <v>Metropolitana</v>
      </c>
      <c r="C983" s="1">
        <f>+VLOOKUP(A983,Codigos_mercados_mayoristas[],3,0)</f>
        <v>13</v>
      </c>
      <c r="D983" s="4">
        <v>44148</v>
      </c>
      <c r="E983" s="4" t="s">
        <v>196</v>
      </c>
      <c r="F983" s="15" t="s">
        <v>82</v>
      </c>
      <c r="G983" s="15" t="s">
        <v>12</v>
      </c>
      <c r="H983" s="15" t="s">
        <v>19</v>
      </c>
      <c r="I983" s="15">
        <v>690</v>
      </c>
      <c r="J983" s="15">
        <v>10000</v>
      </c>
      <c r="K983" s="15">
        <v>8000</v>
      </c>
      <c r="L983" s="15">
        <v>9457</v>
      </c>
      <c r="M983" s="15" t="s">
        <v>81</v>
      </c>
      <c r="N983" s="15" t="s">
        <v>118</v>
      </c>
      <c r="O983">
        <f>+VLOOKUP(Precio_diario_hortalizas[[#This Row],[Unidad de comercialización]],Codigos_kg[],2,0)</f>
        <v>3</v>
      </c>
      <c r="P983">
        <f>+Precio_diario_hortalizas[[#This Row],[Precio promedio ponderado]]/Precio_diario_hortalizas[[#This Row],[Kg o Unidades]]</f>
        <v>3152.3333333333335</v>
      </c>
    </row>
    <row r="984" spans="1:16" hidden="1" x14ac:dyDescent="0.35">
      <c r="A984" s="1" t="s">
        <v>142</v>
      </c>
      <c r="B984" s="1" t="str">
        <f>+VLOOKUP(A984,Codigos_mercados_mayoristas[],2,0)</f>
        <v>Metropolitana</v>
      </c>
      <c r="C984" s="1">
        <f>+VLOOKUP(A984,Codigos_mercados_mayoristas[],3,0)</f>
        <v>13</v>
      </c>
      <c r="D984" s="4">
        <v>44148</v>
      </c>
      <c r="E984" s="4" t="s">
        <v>196</v>
      </c>
      <c r="F984" s="15" t="s">
        <v>82</v>
      </c>
      <c r="G984" s="15" t="s">
        <v>12</v>
      </c>
      <c r="H984" s="15" t="s">
        <v>13</v>
      </c>
      <c r="I984" s="15">
        <v>220</v>
      </c>
      <c r="J984" s="15">
        <v>4000</v>
      </c>
      <c r="K984" s="15">
        <v>4000</v>
      </c>
      <c r="L984" s="15">
        <v>4000</v>
      </c>
      <c r="M984" s="15" t="s">
        <v>124</v>
      </c>
      <c r="N984" s="15" t="s">
        <v>118</v>
      </c>
      <c r="O984">
        <f>+VLOOKUP(Precio_diario_hortalizas[[#This Row],[Unidad de comercialización]],Codigos_kg[],2,0)</f>
        <v>36</v>
      </c>
      <c r="P984">
        <f>+Precio_diario_hortalizas[[#This Row],[Precio promedio ponderado]]/Precio_diario_hortalizas[[#This Row],[Kg o Unidades]]</f>
        <v>111.11111111111111</v>
      </c>
    </row>
    <row r="985" spans="1:16" hidden="1" x14ac:dyDescent="0.35">
      <c r="A985" s="1" t="s">
        <v>142</v>
      </c>
      <c r="B985" s="1" t="str">
        <f>+VLOOKUP(A985,Codigos_mercados_mayoristas[],2,0)</f>
        <v>Metropolitana</v>
      </c>
      <c r="C985" s="1">
        <f>+VLOOKUP(A985,Codigos_mercados_mayoristas[],3,0)</f>
        <v>13</v>
      </c>
      <c r="D985" s="4">
        <v>44148</v>
      </c>
      <c r="E985" s="4" t="s">
        <v>196</v>
      </c>
      <c r="F985" s="15" t="s">
        <v>82</v>
      </c>
      <c r="G985" s="15" t="s">
        <v>12</v>
      </c>
      <c r="H985" s="15" t="s">
        <v>13</v>
      </c>
      <c r="I985" s="15">
        <v>250</v>
      </c>
      <c r="J985" s="15">
        <v>8000</v>
      </c>
      <c r="K985" s="15">
        <v>8000</v>
      </c>
      <c r="L985" s="15">
        <v>8000</v>
      </c>
      <c r="M985" s="15" t="s">
        <v>81</v>
      </c>
      <c r="N985" s="15" t="s">
        <v>118</v>
      </c>
      <c r="O985">
        <f>+VLOOKUP(Precio_diario_hortalizas[[#This Row],[Unidad de comercialización]],Codigos_kg[],2,0)</f>
        <v>3</v>
      </c>
      <c r="P985">
        <f>+Precio_diario_hortalizas[[#This Row],[Precio promedio ponderado]]/Precio_diario_hortalizas[[#This Row],[Kg o Unidades]]</f>
        <v>2666.6666666666665</v>
      </c>
    </row>
    <row r="986" spans="1:16" hidden="1" x14ac:dyDescent="0.35">
      <c r="A986" s="1" t="s">
        <v>142</v>
      </c>
      <c r="B986" s="1" t="str">
        <f>+VLOOKUP(A986,Codigos_mercados_mayoristas[],2,0)</f>
        <v>Metropolitana</v>
      </c>
      <c r="C986" s="1">
        <f>+VLOOKUP(A986,Codigos_mercados_mayoristas[],3,0)</f>
        <v>13</v>
      </c>
      <c r="D986" s="4">
        <v>44148</v>
      </c>
      <c r="E986" s="4" t="s">
        <v>196</v>
      </c>
      <c r="F986" s="15" t="s">
        <v>84</v>
      </c>
      <c r="G986" s="15" t="s">
        <v>12</v>
      </c>
      <c r="H986" s="15" t="s">
        <v>19</v>
      </c>
      <c r="I986" s="15">
        <v>21000</v>
      </c>
      <c r="J986" s="15">
        <v>700</v>
      </c>
      <c r="K986" s="15">
        <v>500</v>
      </c>
      <c r="L986" s="15">
        <v>619</v>
      </c>
      <c r="M986" s="15" t="s">
        <v>14</v>
      </c>
      <c r="N986" s="15" t="s">
        <v>118</v>
      </c>
      <c r="O986">
        <f>+VLOOKUP(Precio_diario_hortalizas[[#This Row],[Unidad de comercialización]],Codigos_kg[],2,0)</f>
        <v>1</v>
      </c>
      <c r="P986">
        <f>+Precio_diario_hortalizas[[#This Row],[Precio promedio ponderado]]/Precio_diario_hortalizas[[#This Row],[Kg o Unidades]]</f>
        <v>619</v>
      </c>
    </row>
    <row r="987" spans="1:16" hidden="1" x14ac:dyDescent="0.35">
      <c r="A987" s="1" t="s">
        <v>142</v>
      </c>
      <c r="B987" s="1" t="str">
        <f>+VLOOKUP(A987,Codigos_mercados_mayoristas[],2,0)</f>
        <v>Metropolitana</v>
      </c>
      <c r="C987" s="1">
        <f>+VLOOKUP(A987,Codigos_mercados_mayoristas[],3,0)</f>
        <v>13</v>
      </c>
      <c r="D987" s="4">
        <v>44148</v>
      </c>
      <c r="E987" s="4" t="s">
        <v>196</v>
      </c>
      <c r="F987" s="15" t="s">
        <v>84</v>
      </c>
      <c r="G987" s="15" t="s">
        <v>12</v>
      </c>
      <c r="H987" s="15" t="s">
        <v>13</v>
      </c>
      <c r="I987" s="15">
        <v>7500</v>
      </c>
      <c r="J987" s="15">
        <v>500</v>
      </c>
      <c r="K987" s="15">
        <v>400</v>
      </c>
      <c r="L987" s="15">
        <v>467</v>
      </c>
      <c r="M987" s="15" t="s">
        <v>14</v>
      </c>
      <c r="N987" s="15" t="s">
        <v>118</v>
      </c>
      <c r="O987">
        <f>+VLOOKUP(Precio_diario_hortalizas[[#This Row],[Unidad de comercialización]],Codigos_kg[],2,0)</f>
        <v>1</v>
      </c>
      <c r="P987">
        <f>+Precio_diario_hortalizas[[#This Row],[Precio promedio ponderado]]/Precio_diario_hortalizas[[#This Row],[Kg o Unidades]]</f>
        <v>467</v>
      </c>
    </row>
    <row r="988" spans="1:16" hidden="1" x14ac:dyDescent="0.35">
      <c r="A988" s="1" t="s">
        <v>142</v>
      </c>
      <c r="B988" s="1" t="str">
        <f>+VLOOKUP(A988,Codigos_mercados_mayoristas[],2,0)</f>
        <v>Metropolitana</v>
      </c>
      <c r="C988" s="1">
        <f>+VLOOKUP(A988,Codigos_mercados_mayoristas[],3,0)</f>
        <v>13</v>
      </c>
      <c r="D988" s="4">
        <v>44148</v>
      </c>
      <c r="E988" s="4" t="s">
        <v>196</v>
      </c>
      <c r="F988" s="15" t="s">
        <v>21</v>
      </c>
      <c r="G988" s="15" t="s">
        <v>12</v>
      </c>
      <c r="H988" s="15" t="s">
        <v>19</v>
      </c>
      <c r="I988" s="15">
        <v>340</v>
      </c>
      <c r="J988" s="15">
        <v>6000</v>
      </c>
      <c r="K988" s="15">
        <v>6000</v>
      </c>
      <c r="L988" s="15">
        <v>6000</v>
      </c>
      <c r="M988" s="15" t="s">
        <v>151</v>
      </c>
      <c r="N988" s="15" t="s">
        <v>152</v>
      </c>
      <c r="O988">
        <f>+VLOOKUP(Precio_diario_hortalizas[[#This Row],[Unidad de comercialización]],Codigos_kg[],2,0)</f>
        <v>10</v>
      </c>
      <c r="P988">
        <f>+Precio_diario_hortalizas[[#This Row],[Precio promedio ponderado]]/Precio_diario_hortalizas[[#This Row],[Kg o Unidades]]</f>
        <v>600</v>
      </c>
    </row>
    <row r="989" spans="1:16" hidden="1" x14ac:dyDescent="0.35">
      <c r="A989" s="1" t="s">
        <v>142</v>
      </c>
      <c r="B989" s="1" t="str">
        <f>+VLOOKUP(A989,Codigos_mercados_mayoristas[],2,0)</f>
        <v>Metropolitana</v>
      </c>
      <c r="C989" s="1">
        <f>+VLOOKUP(A989,Codigos_mercados_mayoristas[],3,0)</f>
        <v>13</v>
      </c>
      <c r="D989" s="4">
        <v>44148</v>
      </c>
      <c r="E989" s="4" t="s">
        <v>196</v>
      </c>
      <c r="F989" s="15" t="s">
        <v>85</v>
      </c>
      <c r="G989" s="15" t="s">
        <v>86</v>
      </c>
      <c r="H989" s="15" t="s">
        <v>19</v>
      </c>
      <c r="I989" s="15">
        <v>340</v>
      </c>
      <c r="J989" s="15">
        <v>10000</v>
      </c>
      <c r="K989" s="15">
        <v>10000</v>
      </c>
      <c r="L989" s="15">
        <v>10000</v>
      </c>
      <c r="M989" s="15" t="s">
        <v>37</v>
      </c>
      <c r="N989" s="15" t="s">
        <v>125</v>
      </c>
      <c r="O989">
        <f>+VLOOKUP(Precio_diario_hortalizas[[#This Row],[Unidad de comercialización]],Codigos_kg[],2,0)</f>
        <v>10</v>
      </c>
      <c r="P989">
        <f>+Precio_diario_hortalizas[[#This Row],[Precio promedio ponderado]]/Precio_diario_hortalizas[[#This Row],[Kg o Unidades]]</f>
        <v>1000</v>
      </c>
    </row>
    <row r="990" spans="1:16" hidden="1" x14ac:dyDescent="0.35">
      <c r="A990" s="1" t="s">
        <v>142</v>
      </c>
      <c r="B990" s="1" t="str">
        <f>+VLOOKUP(A990,Codigos_mercados_mayoristas[],2,0)</f>
        <v>Metropolitana</v>
      </c>
      <c r="C990" s="1">
        <f>+VLOOKUP(A990,Codigos_mercados_mayoristas[],3,0)</f>
        <v>13</v>
      </c>
      <c r="D990" s="4">
        <v>44148</v>
      </c>
      <c r="E990" s="4" t="s">
        <v>196</v>
      </c>
      <c r="F990" s="15" t="s">
        <v>85</v>
      </c>
      <c r="G990" s="15" t="s">
        <v>86</v>
      </c>
      <c r="H990" s="15" t="s">
        <v>19</v>
      </c>
      <c r="I990" s="15">
        <v>4300</v>
      </c>
      <c r="J990" s="15">
        <v>1000</v>
      </c>
      <c r="K990" s="15">
        <v>1000</v>
      </c>
      <c r="L990" s="15">
        <v>1000</v>
      </c>
      <c r="M990" s="15" t="s">
        <v>31</v>
      </c>
      <c r="N990" s="15" t="s">
        <v>125</v>
      </c>
      <c r="O990">
        <f>+VLOOKUP(Precio_diario_hortalizas[[#This Row],[Unidad de comercialización]],Codigos_kg[],2,0)</f>
        <v>1</v>
      </c>
      <c r="P990">
        <f>+Precio_diario_hortalizas[[#This Row],[Precio promedio ponderado]]/Precio_diario_hortalizas[[#This Row],[Kg o Unidades]]</f>
        <v>1000</v>
      </c>
    </row>
    <row r="991" spans="1:16" hidden="1" x14ac:dyDescent="0.35">
      <c r="A991" s="1" t="s">
        <v>142</v>
      </c>
      <c r="B991" s="1" t="str">
        <f>+VLOOKUP(A991,Codigos_mercados_mayoristas[],2,0)</f>
        <v>Metropolitana</v>
      </c>
      <c r="C991" s="1">
        <f>+VLOOKUP(A991,Codigos_mercados_mayoristas[],3,0)</f>
        <v>13</v>
      </c>
      <c r="D991" s="4">
        <v>44148</v>
      </c>
      <c r="E991" s="4" t="s">
        <v>196</v>
      </c>
      <c r="F991" s="15" t="s">
        <v>85</v>
      </c>
      <c r="G991" s="15" t="s">
        <v>86</v>
      </c>
      <c r="H991" s="15" t="s">
        <v>13</v>
      </c>
      <c r="I991" s="15">
        <v>250</v>
      </c>
      <c r="J991" s="15">
        <v>8000</v>
      </c>
      <c r="K991" s="15">
        <v>8000</v>
      </c>
      <c r="L991" s="15">
        <v>8000</v>
      </c>
      <c r="M991" s="15" t="s">
        <v>37</v>
      </c>
      <c r="N991" s="15" t="s">
        <v>125</v>
      </c>
      <c r="O991">
        <f>+VLOOKUP(Precio_diario_hortalizas[[#This Row],[Unidad de comercialización]],Codigos_kg[],2,0)</f>
        <v>10</v>
      </c>
      <c r="P991">
        <f>+Precio_diario_hortalizas[[#This Row],[Precio promedio ponderado]]/Precio_diario_hortalizas[[#This Row],[Kg o Unidades]]</f>
        <v>800</v>
      </c>
    </row>
    <row r="992" spans="1:16" hidden="1" x14ac:dyDescent="0.35">
      <c r="A992" s="1" t="s">
        <v>142</v>
      </c>
      <c r="B992" s="1" t="str">
        <f>+VLOOKUP(A992,Codigos_mercados_mayoristas[],2,0)</f>
        <v>Metropolitana</v>
      </c>
      <c r="C992" s="1">
        <f>+VLOOKUP(A992,Codigos_mercados_mayoristas[],3,0)</f>
        <v>13</v>
      </c>
      <c r="D992" s="4">
        <v>44148</v>
      </c>
      <c r="E992" s="4" t="s">
        <v>196</v>
      </c>
      <c r="F992" s="15" t="s">
        <v>85</v>
      </c>
      <c r="G992" s="15" t="s">
        <v>86</v>
      </c>
      <c r="H992" s="15" t="s">
        <v>13</v>
      </c>
      <c r="I992" s="15">
        <v>2500</v>
      </c>
      <c r="J992" s="15">
        <v>800</v>
      </c>
      <c r="K992" s="15">
        <v>800</v>
      </c>
      <c r="L992" s="15">
        <v>800</v>
      </c>
      <c r="M992" s="15" t="s">
        <v>31</v>
      </c>
      <c r="N992" s="15" t="s">
        <v>125</v>
      </c>
      <c r="O992">
        <f>+VLOOKUP(Precio_diario_hortalizas[[#This Row],[Unidad de comercialización]],Codigos_kg[],2,0)</f>
        <v>1</v>
      </c>
      <c r="P992">
        <f>+Precio_diario_hortalizas[[#This Row],[Precio promedio ponderado]]/Precio_diario_hortalizas[[#This Row],[Kg o Unidades]]</f>
        <v>800</v>
      </c>
    </row>
    <row r="993" spans="1:16" hidden="1" x14ac:dyDescent="0.35">
      <c r="A993" s="1" t="s">
        <v>142</v>
      </c>
      <c r="B993" s="1" t="str">
        <f>+VLOOKUP(A993,Codigos_mercados_mayoristas[],2,0)</f>
        <v>Metropolitana</v>
      </c>
      <c r="C993" s="1">
        <f>+VLOOKUP(A993,Codigos_mercados_mayoristas[],3,0)</f>
        <v>13</v>
      </c>
      <c r="D993" s="4">
        <v>44148</v>
      </c>
      <c r="E993" s="4" t="s">
        <v>196</v>
      </c>
      <c r="F993" s="15" t="s">
        <v>52</v>
      </c>
      <c r="G993" s="15" t="s">
        <v>12</v>
      </c>
      <c r="H993" s="15" t="s">
        <v>19</v>
      </c>
      <c r="I993" s="15">
        <v>400</v>
      </c>
      <c r="J993" s="15">
        <v>10000</v>
      </c>
      <c r="K993" s="15">
        <v>9000</v>
      </c>
      <c r="L993" s="15">
        <v>9575</v>
      </c>
      <c r="M993" s="15" t="s">
        <v>39</v>
      </c>
      <c r="N993" s="15" t="s">
        <v>118</v>
      </c>
      <c r="O993">
        <f>+VLOOKUP(Precio_diario_hortalizas[[#This Row],[Unidad de comercialización]],Codigos_kg[],2,0)</f>
        <v>25</v>
      </c>
      <c r="P993">
        <f>+Precio_diario_hortalizas[[#This Row],[Precio promedio ponderado]]/Precio_diario_hortalizas[[#This Row],[Kg o Unidades]]</f>
        <v>383</v>
      </c>
    </row>
    <row r="994" spans="1:16" hidden="1" x14ac:dyDescent="0.35">
      <c r="A994" s="1" t="s">
        <v>142</v>
      </c>
      <c r="B994" s="1" t="str">
        <f>+VLOOKUP(A994,Codigos_mercados_mayoristas[],2,0)</f>
        <v>Metropolitana</v>
      </c>
      <c r="C994" s="1">
        <f>+VLOOKUP(A994,Codigos_mercados_mayoristas[],3,0)</f>
        <v>13</v>
      </c>
      <c r="D994" s="4">
        <v>44148</v>
      </c>
      <c r="E994" s="4" t="s">
        <v>196</v>
      </c>
      <c r="F994" s="15" t="s">
        <v>52</v>
      </c>
      <c r="G994" s="15" t="s">
        <v>12</v>
      </c>
      <c r="H994" s="15" t="s">
        <v>19</v>
      </c>
      <c r="I994" s="15">
        <v>700</v>
      </c>
      <c r="J994" s="15">
        <v>10000</v>
      </c>
      <c r="K994" s="15">
        <v>9000</v>
      </c>
      <c r="L994" s="15">
        <v>9429</v>
      </c>
      <c r="M994" s="15" t="s">
        <v>39</v>
      </c>
      <c r="N994" s="15" t="s">
        <v>109</v>
      </c>
      <c r="O994">
        <f>+VLOOKUP(Precio_diario_hortalizas[[#This Row],[Unidad de comercialización]],Codigos_kg[],2,0)</f>
        <v>25</v>
      </c>
      <c r="P994">
        <f>+Precio_diario_hortalizas[[#This Row],[Precio promedio ponderado]]/Precio_diario_hortalizas[[#This Row],[Kg o Unidades]]</f>
        <v>377.16</v>
      </c>
    </row>
    <row r="995" spans="1:16" hidden="1" x14ac:dyDescent="0.35">
      <c r="A995" s="1" t="s">
        <v>142</v>
      </c>
      <c r="B995" s="1" t="str">
        <f>+VLOOKUP(A995,Codigos_mercados_mayoristas[],2,0)</f>
        <v>Metropolitana</v>
      </c>
      <c r="C995" s="1">
        <f>+VLOOKUP(A995,Codigos_mercados_mayoristas[],3,0)</f>
        <v>13</v>
      </c>
      <c r="D995" s="4">
        <v>44148</v>
      </c>
      <c r="E995" s="4" t="s">
        <v>196</v>
      </c>
      <c r="F995" s="15" t="s">
        <v>23</v>
      </c>
      <c r="G995" s="15" t="s">
        <v>87</v>
      </c>
      <c r="H995" s="15" t="s">
        <v>19</v>
      </c>
      <c r="I995" s="15">
        <v>2190</v>
      </c>
      <c r="J995" s="15">
        <v>3000</v>
      </c>
      <c r="K995" s="15">
        <v>2000</v>
      </c>
      <c r="L995" s="15">
        <v>2419</v>
      </c>
      <c r="M995" s="15" t="s">
        <v>88</v>
      </c>
      <c r="N995" s="15" t="s">
        <v>118</v>
      </c>
      <c r="O995">
        <f>+VLOOKUP(Precio_diario_hortalizas[[#This Row],[Unidad de comercialización]],Codigos_kg[],2,0)</f>
        <v>10</v>
      </c>
      <c r="P995">
        <f>+Precio_diario_hortalizas[[#This Row],[Precio promedio ponderado]]/Precio_diario_hortalizas[[#This Row],[Kg o Unidades]]</f>
        <v>241.9</v>
      </c>
    </row>
    <row r="996" spans="1:16" hidden="1" x14ac:dyDescent="0.35">
      <c r="A996" s="1" t="s">
        <v>142</v>
      </c>
      <c r="B996" s="1" t="str">
        <f>+VLOOKUP(A996,Codigos_mercados_mayoristas[],2,0)</f>
        <v>Metropolitana</v>
      </c>
      <c r="C996" s="1">
        <f>+VLOOKUP(A996,Codigos_mercados_mayoristas[],3,0)</f>
        <v>13</v>
      </c>
      <c r="D996" s="4">
        <v>44148</v>
      </c>
      <c r="E996" s="4" t="s">
        <v>196</v>
      </c>
      <c r="F996" s="15" t="s">
        <v>23</v>
      </c>
      <c r="G996" s="15" t="s">
        <v>87</v>
      </c>
      <c r="H996" s="15" t="s">
        <v>13</v>
      </c>
      <c r="I996" s="15">
        <v>890</v>
      </c>
      <c r="J996" s="15">
        <v>2000</v>
      </c>
      <c r="K996" s="15">
        <v>1500</v>
      </c>
      <c r="L996" s="15">
        <v>1820</v>
      </c>
      <c r="M996" s="15" t="s">
        <v>25</v>
      </c>
      <c r="N996" s="15" t="s">
        <v>118</v>
      </c>
      <c r="O996">
        <f>+VLOOKUP(Precio_diario_hortalizas[[#This Row],[Unidad de comercialización]],Codigos_kg[],2,0)</f>
        <v>12</v>
      </c>
      <c r="P996">
        <f>+Precio_diario_hortalizas[[#This Row],[Precio promedio ponderado]]/Precio_diario_hortalizas[[#This Row],[Kg o Unidades]]</f>
        <v>151.66666666666666</v>
      </c>
    </row>
    <row r="997" spans="1:16" hidden="1" x14ac:dyDescent="0.35">
      <c r="A997" s="1" t="s">
        <v>142</v>
      </c>
      <c r="B997" s="1" t="str">
        <f>+VLOOKUP(A997,Codigos_mercados_mayoristas[],2,0)</f>
        <v>Metropolitana</v>
      </c>
      <c r="C997" s="1">
        <f>+VLOOKUP(A997,Codigos_mercados_mayoristas[],3,0)</f>
        <v>13</v>
      </c>
      <c r="D997" s="4">
        <v>44148</v>
      </c>
      <c r="E997" s="4" t="s">
        <v>196</v>
      </c>
      <c r="F997" s="15" t="s">
        <v>23</v>
      </c>
      <c r="G997" s="15" t="s">
        <v>24</v>
      </c>
      <c r="H997" s="15" t="s">
        <v>19</v>
      </c>
      <c r="I997" s="15">
        <v>4560</v>
      </c>
      <c r="J997" s="15">
        <v>3000</v>
      </c>
      <c r="K997" s="15">
        <v>2500</v>
      </c>
      <c r="L997" s="15">
        <v>2777</v>
      </c>
      <c r="M997" s="15" t="s">
        <v>89</v>
      </c>
      <c r="N997" s="15" t="s">
        <v>114</v>
      </c>
      <c r="O997">
        <f>+VLOOKUP(Precio_diario_hortalizas[[#This Row],[Unidad de comercialización]],Codigos_kg[],2,0)</f>
        <v>15</v>
      </c>
      <c r="P997">
        <f>+Precio_diario_hortalizas[[#This Row],[Precio promedio ponderado]]/Precio_diario_hortalizas[[#This Row],[Kg o Unidades]]</f>
        <v>185.13333333333333</v>
      </c>
    </row>
    <row r="998" spans="1:16" hidden="1" x14ac:dyDescent="0.35">
      <c r="A998" s="1" t="s">
        <v>142</v>
      </c>
      <c r="B998" s="1" t="str">
        <f>+VLOOKUP(A998,Codigos_mercados_mayoristas[],2,0)</f>
        <v>Metropolitana</v>
      </c>
      <c r="C998" s="1">
        <f>+VLOOKUP(A998,Codigos_mercados_mayoristas[],3,0)</f>
        <v>13</v>
      </c>
      <c r="D998" s="4">
        <v>44148</v>
      </c>
      <c r="E998" s="4" t="s">
        <v>196</v>
      </c>
      <c r="F998" s="15" t="s">
        <v>23</v>
      </c>
      <c r="G998" s="15" t="s">
        <v>24</v>
      </c>
      <c r="H998" s="15" t="s">
        <v>19</v>
      </c>
      <c r="I998" s="15">
        <v>2500</v>
      </c>
      <c r="J998" s="15">
        <v>2000</v>
      </c>
      <c r="K998" s="15">
        <v>1500</v>
      </c>
      <c r="L998" s="15">
        <v>1700</v>
      </c>
      <c r="M998" s="15" t="s">
        <v>26</v>
      </c>
      <c r="N998" s="15" t="s">
        <v>114</v>
      </c>
      <c r="O998">
        <f>+VLOOKUP(Precio_diario_hortalizas[[#This Row],[Unidad de comercialización]],Codigos_kg[],2,0)</f>
        <v>18</v>
      </c>
      <c r="P998">
        <f>+Precio_diario_hortalizas[[#This Row],[Precio promedio ponderado]]/Precio_diario_hortalizas[[#This Row],[Kg o Unidades]]</f>
        <v>94.444444444444443</v>
      </c>
    </row>
    <row r="999" spans="1:16" hidden="1" x14ac:dyDescent="0.35">
      <c r="A999" s="1" t="s">
        <v>142</v>
      </c>
      <c r="B999" s="1" t="str">
        <f>+VLOOKUP(A999,Codigos_mercados_mayoristas[],2,0)</f>
        <v>Metropolitana</v>
      </c>
      <c r="C999" s="1">
        <f>+VLOOKUP(A999,Codigos_mercados_mayoristas[],3,0)</f>
        <v>13</v>
      </c>
      <c r="D999" s="4">
        <v>44148</v>
      </c>
      <c r="E999" s="4" t="s">
        <v>196</v>
      </c>
      <c r="F999" s="15" t="s">
        <v>23</v>
      </c>
      <c r="G999" s="15" t="s">
        <v>24</v>
      </c>
      <c r="H999" s="15" t="s">
        <v>13</v>
      </c>
      <c r="I999" s="15">
        <v>430</v>
      </c>
      <c r="J999" s="15">
        <v>2000</v>
      </c>
      <c r="K999" s="15">
        <v>2000</v>
      </c>
      <c r="L999" s="15">
        <v>2000</v>
      </c>
      <c r="M999" s="15" t="s">
        <v>26</v>
      </c>
      <c r="N999" s="15" t="s">
        <v>114</v>
      </c>
      <c r="O999">
        <f>+VLOOKUP(Precio_diario_hortalizas[[#This Row],[Unidad de comercialización]],Codigos_kg[],2,0)</f>
        <v>18</v>
      </c>
      <c r="P999">
        <f>+Precio_diario_hortalizas[[#This Row],[Precio promedio ponderado]]/Precio_diario_hortalizas[[#This Row],[Kg o Unidades]]</f>
        <v>111.11111111111111</v>
      </c>
    </row>
    <row r="1000" spans="1:16" hidden="1" x14ac:dyDescent="0.35">
      <c r="A1000" s="1" t="s">
        <v>142</v>
      </c>
      <c r="B1000" s="1" t="str">
        <f>+VLOOKUP(A1000,Codigos_mercados_mayoristas[],2,0)</f>
        <v>Metropolitana</v>
      </c>
      <c r="C1000" s="1">
        <f>+VLOOKUP(A1000,Codigos_mercados_mayoristas[],3,0)</f>
        <v>13</v>
      </c>
      <c r="D1000" s="4">
        <v>44148</v>
      </c>
      <c r="E1000" s="4" t="s">
        <v>196</v>
      </c>
      <c r="F1000" s="15" t="s">
        <v>23</v>
      </c>
      <c r="G1000" s="15" t="s">
        <v>47</v>
      </c>
      <c r="H1000" s="15" t="s">
        <v>19</v>
      </c>
      <c r="I1000" s="15">
        <v>520</v>
      </c>
      <c r="J1000" s="15">
        <v>3000</v>
      </c>
      <c r="K1000" s="15">
        <v>2500</v>
      </c>
      <c r="L1000" s="15">
        <v>2750</v>
      </c>
      <c r="M1000" s="15" t="s">
        <v>89</v>
      </c>
      <c r="N1000" s="15" t="s">
        <v>118</v>
      </c>
      <c r="O1000">
        <f>+VLOOKUP(Precio_diario_hortalizas[[#This Row],[Unidad de comercialización]],Codigos_kg[],2,0)</f>
        <v>15</v>
      </c>
      <c r="P1000">
        <f>+Precio_diario_hortalizas[[#This Row],[Precio promedio ponderado]]/Precio_diario_hortalizas[[#This Row],[Kg o Unidades]]</f>
        <v>183.33333333333334</v>
      </c>
    </row>
    <row r="1001" spans="1:16" hidden="1" x14ac:dyDescent="0.35">
      <c r="A1001" s="1" t="s">
        <v>142</v>
      </c>
      <c r="B1001" s="1" t="str">
        <f>+VLOOKUP(A1001,Codigos_mercados_mayoristas[],2,0)</f>
        <v>Metropolitana</v>
      </c>
      <c r="C1001" s="1">
        <f>+VLOOKUP(A1001,Codigos_mercados_mayoristas[],3,0)</f>
        <v>13</v>
      </c>
      <c r="D1001" s="4">
        <v>44148</v>
      </c>
      <c r="E1001" s="4" t="s">
        <v>196</v>
      </c>
      <c r="F1001" s="15" t="s">
        <v>23</v>
      </c>
      <c r="G1001" s="15" t="s">
        <v>47</v>
      </c>
      <c r="H1001" s="15" t="s">
        <v>13</v>
      </c>
      <c r="I1001" s="15">
        <v>340</v>
      </c>
      <c r="J1001" s="15">
        <v>2000</v>
      </c>
      <c r="K1001" s="15">
        <v>2000</v>
      </c>
      <c r="L1001" s="15">
        <v>2000</v>
      </c>
      <c r="M1001" s="15" t="s">
        <v>26</v>
      </c>
      <c r="N1001" s="15" t="s">
        <v>118</v>
      </c>
      <c r="O1001">
        <f>+VLOOKUP(Precio_diario_hortalizas[[#This Row],[Unidad de comercialización]],Codigos_kg[],2,0)</f>
        <v>18</v>
      </c>
      <c r="P1001">
        <f>+Precio_diario_hortalizas[[#This Row],[Precio promedio ponderado]]/Precio_diario_hortalizas[[#This Row],[Kg o Unidades]]</f>
        <v>111.11111111111111</v>
      </c>
    </row>
    <row r="1002" spans="1:16" hidden="1" x14ac:dyDescent="0.35">
      <c r="A1002" s="1" t="s">
        <v>142</v>
      </c>
      <c r="B1002" s="1" t="str">
        <f>+VLOOKUP(A1002,Codigos_mercados_mayoristas[],2,0)</f>
        <v>Metropolitana</v>
      </c>
      <c r="C1002" s="1">
        <f>+VLOOKUP(A1002,Codigos_mercados_mayoristas[],3,0)</f>
        <v>13</v>
      </c>
      <c r="D1002" s="4">
        <v>44148</v>
      </c>
      <c r="E1002" s="4" t="s">
        <v>196</v>
      </c>
      <c r="F1002" s="15" t="s">
        <v>23</v>
      </c>
      <c r="G1002" s="15" t="s">
        <v>90</v>
      </c>
      <c r="H1002" s="15" t="s">
        <v>19</v>
      </c>
      <c r="I1002" s="15">
        <v>340</v>
      </c>
      <c r="J1002" s="15">
        <v>3000</v>
      </c>
      <c r="K1002" s="15">
        <v>2500</v>
      </c>
      <c r="L1002" s="15">
        <v>2750</v>
      </c>
      <c r="M1002" s="15" t="s">
        <v>89</v>
      </c>
      <c r="N1002" s="15" t="s">
        <v>118</v>
      </c>
      <c r="O1002">
        <f>+VLOOKUP(Precio_diario_hortalizas[[#This Row],[Unidad de comercialización]],Codigos_kg[],2,0)</f>
        <v>15</v>
      </c>
      <c r="P1002">
        <f>+Precio_diario_hortalizas[[#This Row],[Precio promedio ponderado]]/Precio_diario_hortalizas[[#This Row],[Kg o Unidades]]</f>
        <v>183.33333333333334</v>
      </c>
    </row>
    <row r="1003" spans="1:16" hidden="1" x14ac:dyDescent="0.35">
      <c r="A1003" s="1" t="s">
        <v>142</v>
      </c>
      <c r="B1003" s="1" t="str">
        <f>+VLOOKUP(A1003,Codigos_mercados_mayoristas[],2,0)</f>
        <v>Metropolitana</v>
      </c>
      <c r="C1003" s="1">
        <f>+VLOOKUP(A1003,Codigos_mercados_mayoristas[],3,0)</f>
        <v>13</v>
      </c>
      <c r="D1003" s="4">
        <v>44148</v>
      </c>
      <c r="E1003" s="4" t="s">
        <v>196</v>
      </c>
      <c r="F1003" s="15" t="s">
        <v>23</v>
      </c>
      <c r="G1003" s="15" t="s">
        <v>90</v>
      </c>
      <c r="H1003" s="15" t="s">
        <v>13</v>
      </c>
      <c r="I1003" s="15">
        <v>250</v>
      </c>
      <c r="J1003" s="15">
        <v>2000</v>
      </c>
      <c r="K1003" s="15">
        <v>2000</v>
      </c>
      <c r="L1003" s="15">
        <v>2000</v>
      </c>
      <c r="M1003" s="15" t="s">
        <v>26</v>
      </c>
      <c r="N1003" s="15" t="s">
        <v>118</v>
      </c>
      <c r="O1003">
        <f>+VLOOKUP(Precio_diario_hortalizas[[#This Row],[Unidad de comercialización]],Codigos_kg[],2,0)</f>
        <v>18</v>
      </c>
      <c r="P1003">
        <f>+Precio_diario_hortalizas[[#This Row],[Precio promedio ponderado]]/Precio_diario_hortalizas[[#This Row],[Kg o Unidades]]</f>
        <v>111.11111111111111</v>
      </c>
    </row>
    <row r="1004" spans="1:16" hidden="1" x14ac:dyDescent="0.35">
      <c r="A1004" s="1" t="s">
        <v>142</v>
      </c>
      <c r="B1004" s="1" t="str">
        <f>+VLOOKUP(A1004,Codigos_mercados_mayoristas[],2,0)</f>
        <v>Metropolitana</v>
      </c>
      <c r="C1004" s="1">
        <f>+VLOOKUP(A1004,Codigos_mercados_mayoristas[],3,0)</f>
        <v>13</v>
      </c>
      <c r="D1004" s="4">
        <v>44148</v>
      </c>
      <c r="E1004" s="4" t="s">
        <v>196</v>
      </c>
      <c r="F1004" s="15" t="s">
        <v>23</v>
      </c>
      <c r="G1004" s="15" t="s">
        <v>91</v>
      </c>
      <c r="H1004" s="15" t="s">
        <v>19</v>
      </c>
      <c r="I1004" s="15">
        <v>430</v>
      </c>
      <c r="J1004" s="15">
        <v>3000</v>
      </c>
      <c r="K1004" s="15">
        <v>2500</v>
      </c>
      <c r="L1004" s="15">
        <v>2750</v>
      </c>
      <c r="M1004" s="15" t="s">
        <v>89</v>
      </c>
      <c r="N1004" s="15" t="s">
        <v>118</v>
      </c>
      <c r="O1004">
        <f>+VLOOKUP(Precio_diario_hortalizas[[#This Row],[Unidad de comercialización]],Codigos_kg[],2,0)</f>
        <v>15</v>
      </c>
      <c r="P1004">
        <f>+Precio_diario_hortalizas[[#This Row],[Precio promedio ponderado]]/Precio_diario_hortalizas[[#This Row],[Kg o Unidades]]</f>
        <v>183.33333333333334</v>
      </c>
    </row>
    <row r="1005" spans="1:16" hidden="1" x14ac:dyDescent="0.35">
      <c r="A1005" s="1" t="s">
        <v>142</v>
      </c>
      <c r="B1005" s="1" t="str">
        <f>+VLOOKUP(A1005,Codigos_mercados_mayoristas[],2,0)</f>
        <v>Metropolitana</v>
      </c>
      <c r="C1005" s="1">
        <f>+VLOOKUP(A1005,Codigos_mercados_mayoristas[],3,0)</f>
        <v>13</v>
      </c>
      <c r="D1005" s="4">
        <v>44148</v>
      </c>
      <c r="E1005" s="4" t="s">
        <v>196</v>
      </c>
      <c r="F1005" s="15" t="s">
        <v>23</v>
      </c>
      <c r="G1005" s="15" t="s">
        <v>91</v>
      </c>
      <c r="H1005" s="15" t="s">
        <v>13</v>
      </c>
      <c r="I1005" s="15">
        <v>250</v>
      </c>
      <c r="J1005" s="15">
        <v>2000</v>
      </c>
      <c r="K1005" s="15">
        <v>2000</v>
      </c>
      <c r="L1005" s="15">
        <v>2000</v>
      </c>
      <c r="M1005" s="15" t="s">
        <v>26</v>
      </c>
      <c r="N1005" s="15" t="s">
        <v>118</v>
      </c>
      <c r="O1005">
        <f>+VLOOKUP(Precio_diario_hortalizas[[#This Row],[Unidad de comercialización]],Codigos_kg[],2,0)</f>
        <v>18</v>
      </c>
      <c r="P1005">
        <f>+Precio_diario_hortalizas[[#This Row],[Precio promedio ponderado]]/Precio_diario_hortalizas[[#This Row],[Kg o Unidades]]</f>
        <v>111.11111111111111</v>
      </c>
    </row>
    <row r="1006" spans="1:16" hidden="1" x14ac:dyDescent="0.35">
      <c r="A1006" s="1" t="s">
        <v>142</v>
      </c>
      <c r="B1006" s="1" t="str">
        <f>+VLOOKUP(A1006,Codigos_mercados_mayoristas[],2,0)</f>
        <v>Metropolitana</v>
      </c>
      <c r="C1006" s="1">
        <f>+VLOOKUP(A1006,Codigos_mercados_mayoristas[],3,0)</f>
        <v>13</v>
      </c>
      <c r="D1006" s="4">
        <v>44148</v>
      </c>
      <c r="E1006" s="4" t="s">
        <v>196</v>
      </c>
      <c r="F1006" s="15" t="s">
        <v>23</v>
      </c>
      <c r="G1006" s="15" t="s">
        <v>92</v>
      </c>
      <c r="H1006" s="15" t="s">
        <v>19</v>
      </c>
      <c r="I1006" s="15">
        <v>340</v>
      </c>
      <c r="J1006" s="15">
        <v>3000</v>
      </c>
      <c r="K1006" s="15">
        <v>2500</v>
      </c>
      <c r="L1006" s="15">
        <v>2750</v>
      </c>
      <c r="M1006" s="15" t="s">
        <v>93</v>
      </c>
      <c r="N1006" s="15" t="s">
        <v>118</v>
      </c>
      <c r="O1006">
        <f>+VLOOKUP(Precio_diario_hortalizas[[#This Row],[Unidad de comercialización]],Codigos_kg[],2,0)</f>
        <v>20</v>
      </c>
      <c r="P1006">
        <f>+Precio_diario_hortalizas[[#This Row],[Precio promedio ponderado]]/Precio_diario_hortalizas[[#This Row],[Kg o Unidades]]</f>
        <v>137.5</v>
      </c>
    </row>
    <row r="1007" spans="1:16" hidden="1" x14ac:dyDescent="0.35">
      <c r="A1007" s="1" t="s">
        <v>142</v>
      </c>
      <c r="B1007" s="1" t="str">
        <f>+VLOOKUP(A1007,Codigos_mercados_mayoristas[],2,0)</f>
        <v>Metropolitana</v>
      </c>
      <c r="C1007" s="1">
        <f>+VLOOKUP(A1007,Codigos_mercados_mayoristas[],3,0)</f>
        <v>13</v>
      </c>
      <c r="D1007" s="4">
        <v>44148</v>
      </c>
      <c r="E1007" s="4" t="s">
        <v>196</v>
      </c>
      <c r="F1007" s="15" t="s">
        <v>23</v>
      </c>
      <c r="G1007" s="15" t="s">
        <v>92</v>
      </c>
      <c r="H1007" s="15" t="s">
        <v>13</v>
      </c>
      <c r="I1007" s="15">
        <v>260</v>
      </c>
      <c r="J1007" s="15">
        <v>2000</v>
      </c>
      <c r="K1007" s="15">
        <v>2000</v>
      </c>
      <c r="L1007" s="15">
        <v>2000</v>
      </c>
      <c r="M1007" s="15" t="s">
        <v>153</v>
      </c>
      <c r="N1007" s="15" t="s">
        <v>118</v>
      </c>
      <c r="O1007">
        <f>+VLOOKUP(Precio_diario_hortalizas[[#This Row],[Unidad de comercialización]],Codigos_kg[],2,0)</f>
        <v>24</v>
      </c>
      <c r="P1007">
        <f>+Precio_diario_hortalizas[[#This Row],[Precio promedio ponderado]]/Precio_diario_hortalizas[[#This Row],[Kg o Unidades]]</f>
        <v>83.333333333333329</v>
      </c>
    </row>
    <row r="1008" spans="1:16" hidden="1" x14ac:dyDescent="0.35">
      <c r="A1008" s="1" t="s">
        <v>142</v>
      </c>
      <c r="B1008" s="1" t="str">
        <f>+VLOOKUP(A1008,Codigos_mercados_mayoristas[],2,0)</f>
        <v>Metropolitana</v>
      </c>
      <c r="C1008" s="1">
        <f>+VLOOKUP(A1008,Codigos_mercados_mayoristas[],3,0)</f>
        <v>13</v>
      </c>
      <c r="D1008" s="4">
        <v>44148</v>
      </c>
      <c r="E1008" s="4" t="s">
        <v>196</v>
      </c>
      <c r="F1008" s="15" t="s">
        <v>94</v>
      </c>
      <c r="G1008" s="15" t="s">
        <v>126</v>
      </c>
      <c r="H1008" s="15" t="s">
        <v>127</v>
      </c>
      <c r="I1008" s="15">
        <v>1400</v>
      </c>
      <c r="J1008" s="15">
        <v>11000</v>
      </c>
      <c r="K1008" s="15">
        <v>10500</v>
      </c>
      <c r="L1008" s="15">
        <v>10714</v>
      </c>
      <c r="M1008" s="15" t="s">
        <v>58</v>
      </c>
      <c r="N1008" s="15" t="s">
        <v>130</v>
      </c>
      <c r="O1008">
        <f>+VLOOKUP(Precio_diario_hortalizas[[#This Row],[Unidad de comercialización]],Codigos_kg[],2,0)</f>
        <v>25</v>
      </c>
      <c r="P1008">
        <f>+Precio_diario_hortalizas[[#This Row],[Precio promedio ponderado]]/Precio_diario_hortalizas[[#This Row],[Kg o Unidades]]</f>
        <v>428.56</v>
      </c>
    </row>
    <row r="1009" spans="1:16" hidden="1" x14ac:dyDescent="0.35">
      <c r="A1009" s="1" t="s">
        <v>142</v>
      </c>
      <c r="B1009" s="1" t="str">
        <f>+VLOOKUP(A1009,Codigos_mercados_mayoristas[],2,0)</f>
        <v>Metropolitana</v>
      </c>
      <c r="C1009" s="1">
        <f>+VLOOKUP(A1009,Codigos_mercados_mayoristas[],3,0)</f>
        <v>13</v>
      </c>
      <c r="D1009" s="4">
        <v>44148</v>
      </c>
      <c r="E1009" s="4" t="s">
        <v>196</v>
      </c>
      <c r="F1009" s="15" t="s">
        <v>94</v>
      </c>
      <c r="G1009" s="15" t="s">
        <v>126</v>
      </c>
      <c r="H1009" s="15" t="s">
        <v>96</v>
      </c>
      <c r="I1009" s="15">
        <v>1300</v>
      </c>
      <c r="J1009" s="15">
        <v>11000</v>
      </c>
      <c r="K1009" s="15">
        <v>10000</v>
      </c>
      <c r="L1009" s="15">
        <v>10385</v>
      </c>
      <c r="M1009" s="15" t="s">
        <v>39</v>
      </c>
      <c r="N1009" s="15" t="s">
        <v>156</v>
      </c>
      <c r="O1009">
        <f>+VLOOKUP(Precio_diario_hortalizas[[#This Row],[Unidad de comercialización]],Codigos_kg[],2,0)</f>
        <v>25</v>
      </c>
      <c r="P1009">
        <f>+Precio_diario_hortalizas[[#This Row],[Precio promedio ponderado]]/Precio_diario_hortalizas[[#This Row],[Kg o Unidades]]</f>
        <v>415.4</v>
      </c>
    </row>
    <row r="1010" spans="1:16" hidden="1" x14ac:dyDescent="0.35">
      <c r="A1010" s="1" t="s">
        <v>142</v>
      </c>
      <c r="B1010" s="1" t="str">
        <f>+VLOOKUP(A1010,Codigos_mercados_mayoristas[],2,0)</f>
        <v>Metropolitana</v>
      </c>
      <c r="C1010" s="1">
        <f>+VLOOKUP(A1010,Codigos_mercados_mayoristas[],3,0)</f>
        <v>13</v>
      </c>
      <c r="D1010" s="4">
        <v>44148</v>
      </c>
      <c r="E1010" s="4" t="s">
        <v>196</v>
      </c>
      <c r="F1010" s="15" t="s">
        <v>94</v>
      </c>
      <c r="G1010" s="15" t="s">
        <v>126</v>
      </c>
      <c r="H1010" s="15" t="s">
        <v>96</v>
      </c>
      <c r="I1010" s="15">
        <v>1300</v>
      </c>
      <c r="J1010" s="15">
        <v>11000</v>
      </c>
      <c r="K1010" s="15">
        <v>10500</v>
      </c>
      <c r="L1010" s="15">
        <v>10731</v>
      </c>
      <c r="M1010" s="15" t="s">
        <v>39</v>
      </c>
      <c r="N1010" s="15" t="s">
        <v>123</v>
      </c>
      <c r="O1010">
        <f>+VLOOKUP(Precio_diario_hortalizas[[#This Row],[Unidad de comercialización]],Codigos_kg[],2,0)</f>
        <v>25</v>
      </c>
      <c r="P1010">
        <f>+Precio_diario_hortalizas[[#This Row],[Precio promedio ponderado]]/Precio_diario_hortalizas[[#This Row],[Kg o Unidades]]</f>
        <v>429.24</v>
      </c>
    </row>
    <row r="1011" spans="1:16" hidden="1" x14ac:dyDescent="0.35">
      <c r="A1011" s="1" t="s">
        <v>142</v>
      </c>
      <c r="B1011" s="1" t="str">
        <f>+VLOOKUP(A1011,Codigos_mercados_mayoristas[],2,0)</f>
        <v>Metropolitana</v>
      </c>
      <c r="C1011" s="1">
        <f>+VLOOKUP(A1011,Codigos_mercados_mayoristas[],3,0)</f>
        <v>13</v>
      </c>
      <c r="D1011" s="4">
        <v>44148</v>
      </c>
      <c r="E1011" s="4" t="s">
        <v>196</v>
      </c>
      <c r="F1011" s="15" t="s">
        <v>94</v>
      </c>
      <c r="G1011" s="15" t="s">
        <v>173</v>
      </c>
      <c r="H1011" s="15" t="s">
        <v>96</v>
      </c>
      <c r="I1011" s="15">
        <v>1200</v>
      </c>
      <c r="J1011" s="15">
        <v>11000</v>
      </c>
      <c r="K1011" s="15">
        <v>10000</v>
      </c>
      <c r="L1011" s="15">
        <v>10417</v>
      </c>
      <c r="M1011" s="15" t="s">
        <v>39</v>
      </c>
      <c r="N1011" s="15" t="s">
        <v>123</v>
      </c>
      <c r="O1011">
        <f>+VLOOKUP(Precio_diario_hortalizas[[#This Row],[Unidad de comercialización]],Codigos_kg[],2,0)</f>
        <v>25</v>
      </c>
      <c r="P1011">
        <f>+Precio_diario_hortalizas[[#This Row],[Precio promedio ponderado]]/Precio_diario_hortalizas[[#This Row],[Kg o Unidades]]</f>
        <v>416.68</v>
      </c>
    </row>
    <row r="1012" spans="1:16" hidden="1" x14ac:dyDescent="0.35">
      <c r="A1012" s="1" t="s">
        <v>142</v>
      </c>
      <c r="B1012" s="1" t="str">
        <f>+VLOOKUP(A1012,Codigos_mercados_mayoristas[],2,0)</f>
        <v>Metropolitana</v>
      </c>
      <c r="C1012" s="1">
        <f>+VLOOKUP(A1012,Codigos_mercados_mayoristas[],3,0)</f>
        <v>13</v>
      </c>
      <c r="D1012" s="4">
        <v>44148</v>
      </c>
      <c r="E1012" s="4" t="s">
        <v>196</v>
      </c>
      <c r="F1012" s="15" t="s">
        <v>94</v>
      </c>
      <c r="G1012" s="15" t="s">
        <v>169</v>
      </c>
      <c r="H1012" s="15" t="s">
        <v>96</v>
      </c>
      <c r="I1012" s="15">
        <v>1300</v>
      </c>
      <c r="J1012" s="15">
        <v>10000</v>
      </c>
      <c r="K1012" s="15">
        <v>9500</v>
      </c>
      <c r="L1012" s="15">
        <v>9731</v>
      </c>
      <c r="M1012" s="15" t="s">
        <v>39</v>
      </c>
      <c r="N1012" s="15" t="s">
        <v>123</v>
      </c>
      <c r="O1012">
        <f>+VLOOKUP(Precio_diario_hortalizas[[#This Row],[Unidad de comercialización]],Codigos_kg[],2,0)</f>
        <v>25</v>
      </c>
      <c r="P1012">
        <f>+Precio_diario_hortalizas[[#This Row],[Precio promedio ponderado]]/Precio_diario_hortalizas[[#This Row],[Kg o Unidades]]</f>
        <v>389.24</v>
      </c>
    </row>
    <row r="1013" spans="1:16" hidden="1" x14ac:dyDescent="0.35">
      <c r="A1013" s="1" t="s">
        <v>142</v>
      </c>
      <c r="B1013" s="1" t="str">
        <f>+VLOOKUP(A1013,Codigos_mercados_mayoristas[],2,0)</f>
        <v>Metropolitana</v>
      </c>
      <c r="C1013" s="1">
        <f>+VLOOKUP(A1013,Codigos_mercados_mayoristas[],3,0)</f>
        <v>13</v>
      </c>
      <c r="D1013" s="4">
        <v>44148</v>
      </c>
      <c r="E1013" s="4" t="s">
        <v>196</v>
      </c>
      <c r="F1013" s="15" t="s">
        <v>94</v>
      </c>
      <c r="G1013" s="15" t="s">
        <v>718</v>
      </c>
      <c r="H1013" s="15" t="s">
        <v>96</v>
      </c>
      <c r="I1013" s="15">
        <v>1300</v>
      </c>
      <c r="J1013" s="15">
        <v>9000</v>
      </c>
      <c r="K1013" s="15">
        <v>8500</v>
      </c>
      <c r="L1013" s="15">
        <v>8731</v>
      </c>
      <c r="M1013" s="15" t="s">
        <v>39</v>
      </c>
      <c r="N1013" s="15" t="s">
        <v>155</v>
      </c>
      <c r="O1013">
        <f>+VLOOKUP(Precio_diario_hortalizas[[#This Row],[Unidad de comercialización]],Codigos_kg[],2,0)</f>
        <v>25</v>
      </c>
      <c r="P1013">
        <f>+Precio_diario_hortalizas[[#This Row],[Precio promedio ponderado]]/Precio_diario_hortalizas[[#This Row],[Kg o Unidades]]</f>
        <v>349.24</v>
      </c>
    </row>
    <row r="1014" spans="1:16" hidden="1" x14ac:dyDescent="0.35">
      <c r="A1014" s="1" t="s">
        <v>142</v>
      </c>
      <c r="B1014" s="1" t="str">
        <f>+VLOOKUP(A1014,Codigos_mercados_mayoristas[],2,0)</f>
        <v>Metropolitana</v>
      </c>
      <c r="C1014" s="1">
        <f>+VLOOKUP(A1014,Codigos_mercados_mayoristas[],3,0)</f>
        <v>13</v>
      </c>
      <c r="D1014" s="4">
        <v>44148</v>
      </c>
      <c r="E1014" s="4" t="s">
        <v>196</v>
      </c>
      <c r="F1014" s="15" t="s">
        <v>94</v>
      </c>
      <c r="G1014" s="15" t="s">
        <v>718</v>
      </c>
      <c r="H1014" s="15" t="s">
        <v>96</v>
      </c>
      <c r="I1014" s="15">
        <v>1300</v>
      </c>
      <c r="J1014" s="15">
        <v>9500</v>
      </c>
      <c r="K1014" s="15">
        <v>9000</v>
      </c>
      <c r="L1014" s="15">
        <v>9231</v>
      </c>
      <c r="M1014" s="15" t="s">
        <v>39</v>
      </c>
      <c r="N1014" s="15" t="s">
        <v>156</v>
      </c>
      <c r="O1014">
        <f>+VLOOKUP(Precio_diario_hortalizas[[#This Row],[Unidad de comercialización]],Codigos_kg[],2,0)</f>
        <v>25</v>
      </c>
      <c r="P1014">
        <f>+Precio_diario_hortalizas[[#This Row],[Precio promedio ponderado]]/Precio_diario_hortalizas[[#This Row],[Kg o Unidades]]</f>
        <v>369.24</v>
      </c>
    </row>
    <row r="1015" spans="1:16" hidden="1" x14ac:dyDescent="0.35">
      <c r="A1015" s="1" t="s">
        <v>142</v>
      </c>
      <c r="B1015" s="1" t="str">
        <f>+VLOOKUP(A1015,Codigos_mercados_mayoristas[],2,0)</f>
        <v>Metropolitana</v>
      </c>
      <c r="C1015" s="1">
        <f>+VLOOKUP(A1015,Codigos_mercados_mayoristas[],3,0)</f>
        <v>13</v>
      </c>
      <c r="D1015" s="4">
        <v>44148</v>
      </c>
      <c r="E1015" s="4" t="s">
        <v>196</v>
      </c>
      <c r="F1015" s="15" t="s">
        <v>94</v>
      </c>
      <c r="G1015" s="15" t="s">
        <v>718</v>
      </c>
      <c r="H1015" s="15" t="s">
        <v>96</v>
      </c>
      <c r="I1015" s="15">
        <v>1200</v>
      </c>
      <c r="J1015" s="15">
        <v>9500</v>
      </c>
      <c r="K1015" s="15">
        <v>9000</v>
      </c>
      <c r="L1015" s="15">
        <v>9208</v>
      </c>
      <c r="M1015" s="15" t="s">
        <v>39</v>
      </c>
      <c r="N1015" s="15" t="s">
        <v>123</v>
      </c>
      <c r="O1015">
        <f>+VLOOKUP(Precio_diario_hortalizas[[#This Row],[Unidad de comercialización]],Codigos_kg[],2,0)</f>
        <v>25</v>
      </c>
      <c r="P1015">
        <f>+Precio_diario_hortalizas[[#This Row],[Precio promedio ponderado]]/Precio_diario_hortalizas[[#This Row],[Kg o Unidades]]</f>
        <v>368.32</v>
      </c>
    </row>
    <row r="1016" spans="1:16" hidden="1" x14ac:dyDescent="0.35">
      <c r="A1016" s="1" t="s">
        <v>142</v>
      </c>
      <c r="B1016" s="1" t="str">
        <f>+VLOOKUP(A1016,Codigos_mercados_mayoristas[],2,0)</f>
        <v>Metropolitana</v>
      </c>
      <c r="C1016" s="1">
        <f>+VLOOKUP(A1016,Codigos_mercados_mayoristas[],3,0)</f>
        <v>13</v>
      </c>
      <c r="D1016" s="4">
        <v>44148</v>
      </c>
      <c r="E1016" s="4" t="s">
        <v>196</v>
      </c>
      <c r="F1016" s="15" t="s">
        <v>94</v>
      </c>
      <c r="G1016" s="15" t="s">
        <v>95</v>
      </c>
      <c r="H1016" s="15" t="s">
        <v>96</v>
      </c>
      <c r="I1016" s="15">
        <v>1400</v>
      </c>
      <c r="J1016" s="15">
        <v>9500</v>
      </c>
      <c r="K1016" s="15">
        <v>9000</v>
      </c>
      <c r="L1016" s="15">
        <v>9214</v>
      </c>
      <c r="M1016" s="15" t="s">
        <v>39</v>
      </c>
      <c r="N1016" s="15" t="s">
        <v>155</v>
      </c>
      <c r="O1016">
        <f>+VLOOKUP(Precio_diario_hortalizas[[#This Row],[Unidad de comercialización]],Codigos_kg[],2,0)</f>
        <v>25</v>
      </c>
      <c r="P1016">
        <f>+Precio_diario_hortalizas[[#This Row],[Precio promedio ponderado]]/Precio_diario_hortalizas[[#This Row],[Kg o Unidades]]</f>
        <v>368.56</v>
      </c>
    </row>
    <row r="1017" spans="1:16" hidden="1" x14ac:dyDescent="0.35">
      <c r="A1017" s="1" t="s">
        <v>142</v>
      </c>
      <c r="B1017" s="1" t="str">
        <f>+VLOOKUP(A1017,Codigos_mercados_mayoristas[],2,0)</f>
        <v>Metropolitana</v>
      </c>
      <c r="C1017" s="1">
        <f>+VLOOKUP(A1017,Codigos_mercados_mayoristas[],3,0)</f>
        <v>13</v>
      </c>
      <c r="D1017" s="4">
        <v>44148</v>
      </c>
      <c r="E1017" s="4" t="s">
        <v>196</v>
      </c>
      <c r="F1017" s="15" t="s">
        <v>94</v>
      </c>
      <c r="G1017" s="15" t="s">
        <v>95</v>
      </c>
      <c r="H1017" s="15" t="s">
        <v>96</v>
      </c>
      <c r="I1017" s="15">
        <v>1400</v>
      </c>
      <c r="J1017" s="15">
        <v>10000</v>
      </c>
      <c r="K1017" s="15">
        <v>9500</v>
      </c>
      <c r="L1017" s="15">
        <v>9714</v>
      </c>
      <c r="M1017" s="15" t="s">
        <v>39</v>
      </c>
      <c r="N1017" s="15" t="s">
        <v>156</v>
      </c>
      <c r="O1017">
        <f>+VLOOKUP(Precio_diario_hortalizas[[#This Row],[Unidad de comercialización]],Codigos_kg[],2,0)</f>
        <v>25</v>
      </c>
      <c r="P1017">
        <f>+Precio_diario_hortalizas[[#This Row],[Precio promedio ponderado]]/Precio_diario_hortalizas[[#This Row],[Kg o Unidades]]</f>
        <v>388.56</v>
      </c>
    </row>
    <row r="1018" spans="1:16" hidden="1" x14ac:dyDescent="0.35">
      <c r="A1018" s="1" t="s">
        <v>142</v>
      </c>
      <c r="B1018" s="1" t="str">
        <f>+VLOOKUP(A1018,Codigos_mercados_mayoristas[],2,0)</f>
        <v>Metropolitana</v>
      </c>
      <c r="C1018" s="1">
        <f>+VLOOKUP(A1018,Codigos_mercados_mayoristas[],3,0)</f>
        <v>13</v>
      </c>
      <c r="D1018" s="4">
        <v>44148</v>
      </c>
      <c r="E1018" s="4" t="s">
        <v>196</v>
      </c>
      <c r="F1018" s="15" t="s">
        <v>94</v>
      </c>
      <c r="G1018" s="15" t="s">
        <v>95</v>
      </c>
      <c r="H1018" s="15" t="s">
        <v>96</v>
      </c>
      <c r="I1018" s="15">
        <v>1300</v>
      </c>
      <c r="J1018" s="15">
        <v>10000</v>
      </c>
      <c r="K1018" s="15">
        <v>9500</v>
      </c>
      <c r="L1018" s="15">
        <v>9731</v>
      </c>
      <c r="M1018" s="15" t="s">
        <v>39</v>
      </c>
      <c r="N1018" s="15" t="s">
        <v>123</v>
      </c>
      <c r="O1018">
        <f>+VLOOKUP(Precio_diario_hortalizas[[#This Row],[Unidad de comercialización]],Codigos_kg[],2,0)</f>
        <v>25</v>
      </c>
      <c r="P1018">
        <f>+Precio_diario_hortalizas[[#This Row],[Precio promedio ponderado]]/Precio_diario_hortalizas[[#This Row],[Kg o Unidades]]</f>
        <v>389.24</v>
      </c>
    </row>
    <row r="1019" spans="1:16" hidden="1" x14ac:dyDescent="0.35">
      <c r="A1019" s="1" t="s">
        <v>142</v>
      </c>
      <c r="B1019" s="1" t="str">
        <f>+VLOOKUP(A1019,Codigos_mercados_mayoristas[],2,0)</f>
        <v>Metropolitana</v>
      </c>
      <c r="C1019" s="1">
        <f>+VLOOKUP(A1019,Codigos_mercados_mayoristas[],3,0)</f>
        <v>13</v>
      </c>
      <c r="D1019" s="4">
        <v>44148</v>
      </c>
      <c r="E1019" s="4" t="s">
        <v>196</v>
      </c>
      <c r="F1019" s="15" t="s">
        <v>53</v>
      </c>
      <c r="G1019" s="15" t="s">
        <v>12</v>
      </c>
      <c r="H1019" s="15" t="s">
        <v>19</v>
      </c>
      <c r="I1019" s="15">
        <v>1020</v>
      </c>
      <c r="J1019" s="15">
        <v>7000</v>
      </c>
      <c r="K1019" s="15">
        <v>6500</v>
      </c>
      <c r="L1019" s="15">
        <v>6819</v>
      </c>
      <c r="M1019" s="15" t="s">
        <v>165</v>
      </c>
      <c r="N1019" s="15" t="s">
        <v>133</v>
      </c>
      <c r="O1019">
        <f>+VLOOKUP(Precio_diario_hortalizas[[#This Row],[Unidad de comercialización]],Codigos_kg[],2,0)</f>
        <v>50</v>
      </c>
      <c r="P1019">
        <f>+Precio_diario_hortalizas[[#This Row],[Precio promedio ponderado]]/Precio_diario_hortalizas[[#This Row],[Kg o Unidades]]</f>
        <v>136.38</v>
      </c>
    </row>
    <row r="1020" spans="1:16" hidden="1" x14ac:dyDescent="0.35">
      <c r="A1020" s="1" t="s">
        <v>142</v>
      </c>
      <c r="B1020" s="1" t="str">
        <f>+VLOOKUP(A1020,Codigos_mercados_mayoristas[],2,0)</f>
        <v>Metropolitana</v>
      </c>
      <c r="C1020" s="1">
        <f>+VLOOKUP(A1020,Codigos_mercados_mayoristas[],3,0)</f>
        <v>13</v>
      </c>
      <c r="D1020" s="4">
        <v>44148</v>
      </c>
      <c r="E1020" s="4" t="s">
        <v>196</v>
      </c>
      <c r="F1020" s="15" t="s">
        <v>132</v>
      </c>
      <c r="G1020" s="15" t="s">
        <v>12</v>
      </c>
      <c r="H1020" s="15" t="s">
        <v>19</v>
      </c>
      <c r="I1020" s="15">
        <v>150</v>
      </c>
      <c r="J1020" s="15">
        <v>5000</v>
      </c>
      <c r="K1020" s="15">
        <v>5000</v>
      </c>
      <c r="L1020" s="15">
        <v>5000</v>
      </c>
      <c r="M1020" s="15" t="s">
        <v>124</v>
      </c>
      <c r="N1020" s="15" t="s">
        <v>118</v>
      </c>
      <c r="O1020">
        <f>+VLOOKUP(Precio_diario_hortalizas[[#This Row],[Unidad de comercialización]],Codigos_kg[],2,0)</f>
        <v>36</v>
      </c>
      <c r="P1020">
        <f>+Precio_diario_hortalizas[[#This Row],[Precio promedio ponderado]]/Precio_diario_hortalizas[[#This Row],[Kg o Unidades]]</f>
        <v>138.88888888888889</v>
      </c>
    </row>
    <row r="1021" spans="1:16" hidden="1" x14ac:dyDescent="0.35">
      <c r="A1021" s="1" t="s">
        <v>142</v>
      </c>
      <c r="B1021" s="1" t="str">
        <f>+VLOOKUP(A1021,Codigos_mercados_mayoristas[],2,0)</f>
        <v>Metropolitana</v>
      </c>
      <c r="C1021" s="1">
        <f>+VLOOKUP(A1021,Codigos_mercados_mayoristas[],3,0)</f>
        <v>13</v>
      </c>
      <c r="D1021" s="4">
        <v>44148</v>
      </c>
      <c r="E1021" s="4" t="s">
        <v>196</v>
      </c>
      <c r="F1021" s="15" t="s">
        <v>132</v>
      </c>
      <c r="G1021" s="15" t="s">
        <v>12</v>
      </c>
      <c r="H1021" s="15" t="s">
        <v>19</v>
      </c>
      <c r="I1021" s="15">
        <v>430</v>
      </c>
      <c r="J1021" s="15">
        <v>10000</v>
      </c>
      <c r="K1021" s="15">
        <v>9000</v>
      </c>
      <c r="L1021" s="15">
        <v>9186</v>
      </c>
      <c r="M1021" s="15" t="s">
        <v>81</v>
      </c>
      <c r="N1021" s="15" t="s">
        <v>118</v>
      </c>
      <c r="O1021">
        <f>+VLOOKUP(Precio_diario_hortalizas[[#This Row],[Unidad de comercialización]],Codigos_kg[],2,0)</f>
        <v>3</v>
      </c>
      <c r="P1021">
        <f>+Precio_diario_hortalizas[[#This Row],[Precio promedio ponderado]]/Precio_diario_hortalizas[[#This Row],[Kg o Unidades]]</f>
        <v>3062</v>
      </c>
    </row>
    <row r="1022" spans="1:16" hidden="1" x14ac:dyDescent="0.35">
      <c r="A1022" s="1" t="s">
        <v>142</v>
      </c>
      <c r="B1022" s="1" t="str">
        <f>+VLOOKUP(A1022,Codigos_mercados_mayoristas[],2,0)</f>
        <v>Metropolitana</v>
      </c>
      <c r="C1022" s="1">
        <f>+VLOOKUP(A1022,Codigos_mercados_mayoristas[],3,0)</f>
        <v>13</v>
      </c>
      <c r="D1022" s="4">
        <v>44148</v>
      </c>
      <c r="E1022" s="4" t="s">
        <v>196</v>
      </c>
      <c r="F1022" s="15" t="s">
        <v>132</v>
      </c>
      <c r="G1022" s="15" t="s">
        <v>12</v>
      </c>
      <c r="H1022" s="15" t="s">
        <v>13</v>
      </c>
      <c r="I1022" s="15">
        <v>100</v>
      </c>
      <c r="J1022" s="15">
        <v>4000</v>
      </c>
      <c r="K1022" s="15">
        <v>4000</v>
      </c>
      <c r="L1022" s="15">
        <v>4000</v>
      </c>
      <c r="M1022" s="15" t="s">
        <v>124</v>
      </c>
      <c r="N1022" s="15" t="s">
        <v>118</v>
      </c>
      <c r="O1022">
        <f>+VLOOKUP(Precio_diario_hortalizas[[#This Row],[Unidad de comercialización]],Codigos_kg[],2,0)</f>
        <v>36</v>
      </c>
      <c r="P1022">
        <f>+Precio_diario_hortalizas[[#This Row],[Precio promedio ponderado]]/Precio_diario_hortalizas[[#This Row],[Kg o Unidades]]</f>
        <v>111.11111111111111</v>
      </c>
    </row>
    <row r="1023" spans="1:16" hidden="1" x14ac:dyDescent="0.35">
      <c r="A1023" s="1" t="s">
        <v>142</v>
      </c>
      <c r="B1023" s="1" t="str">
        <f>+VLOOKUP(A1023,Codigos_mercados_mayoristas[],2,0)</f>
        <v>Metropolitana</v>
      </c>
      <c r="C1023" s="1">
        <f>+VLOOKUP(A1023,Codigos_mercados_mayoristas[],3,0)</f>
        <v>13</v>
      </c>
      <c r="D1023" s="4">
        <v>44148</v>
      </c>
      <c r="E1023" s="4" t="s">
        <v>196</v>
      </c>
      <c r="F1023" s="15" t="s">
        <v>132</v>
      </c>
      <c r="G1023" s="15" t="s">
        <v>12</v>
      </c>
      <c r="H1023" s="15" t="s">
        <v>13</v>
      </c>
      <c r="I1023" s="15">
        <v>150</v>
      </c>
      <c r="J1023" s="15">
        <v>8000</v>
      </c>
      <c r="K1023" s="15">
        <v>8000</v>
      </c>
      <c r="L1023" s="15">
        <v>8000</v>
      </c>
      <c r="M1023" s="15" t="s">
        <v>81</v>
      </c>
      <c r="N1023" s="15" t="s">
        <v>118</v>
      </c>
      <c r="O1023">
        <f>+VLOOKUP(Precio_diario_hortalizas[[#This Row],[Unidad de comercialización]],Codigos_kg[],2,0)</f>
        <v>3</v>
      </c>
      <c r="P1023">
        <f>+Precio_diario_hortalizas[[#This Row],[Precio promedio ponderado]]/Precio_diario_hortalizas[[#This Row],[Kg o Unidades]]</f>
        <v>2666.6666666666665</v>
      </c>
    </row>
    <row r="1024" spans="1:16" hidden="1" x14ac:dyDescent="0.35">
      <c r="A1024" s="1" t="s">
        <v>142</v>
      </c>
      <c r="B1024" s="1" t="str">
        <f>+VLOOKUP(A1024,Codigos_mercados_mayoristas[],2,0)</f>
        <v>Metropolitana</v>
      </c>
      <c r="C1024" s="1">
        <f>+VLOOKUP(A1024,Codigos_mercados_mayoristas[],3,0)</f>
        <v>13</v>
      </c>
      <c r="D1024" s="4">
        <v>44148</v>
      </c>
      <c r="E1024" s="4" t="s">
        <v>196</v>
      </c>
      <c r="F1024" s="15" t="s">
        <v>27</v>
      </c>
      <c r="G1024" s="15" t="s">
        <v>98</v>
      </c>
      <c r="H1024" s="15" t="s">
        <v>19</v>
      </c>
      <c r="I1024" s="15">
        <v>410</v>
      </c>
      <c r="J1024" s="15">
        <v>30000</v>
      </c>
      <c r="K1024" s="15">
        <v>28000</v>
      </c>
      <c r="L1024" s="15">
        <v>29122</v>
      </c>
      <c r="M1024" s="15" t="s">
        <v>56</v>
      </c>
      <c r="N1024" s="15" t="s">
        <v>133</v>
      </c>
      <c r="O1024">
        <f>+VLOOKUP(Precio_diario_hortalizas[[#This Row],[Unidad de comercialización]],Codigos_kg[],2,0)</f>
        <v>18</v>
      </c>
      <c r="P1024">
        <f>+Precio_diario_hortalizas[[#This Row],[Precio promedio ponderado]]/Precio_diario_hortalizas[[#This Row],[Kg o Unidades]]</f>
        <v>1617.8888888888889</v>
      </c>
    </row>
    <row r="1025" spans="1:16" hidden="1" x14ac:dyDescent="0.35">
      <c r="A1025" s="1" t="s">
        <v>142</v>
      </c>
      <c r="B1025" s="1" t="str">
        <f>+VLOOKUP(A1025,Codigos_mercados_mayoristas[],2,0)</f>
        <v>Metropolitana</v>
      </c>
      <c r="C1025" s="1">
        <f>+VLOOKUP(A1025,Codigos_mercados_mayoristas[],3,0)</f>
        <v>13</v>
      </c>
      <c r="D1025" s="4">
        <v>44148</v>
      </c>
      <c r="E1025" s="4" t="s">
        <v>196</v>
      </c>
      <c r="F1025" s="15" t="s">
        <v>27</v>
      </c>
      <c r="G1025" s="15" t="s">
        <v>98</v>
      </c>
      <c r="H1025" s="15" t="s">
        <v>13</v>
      </c>
      <c r="I1025" s="15">
        <v>290</v>
      </c>
      <c r="J1025" s="15">
        <v>25000</v>
      </c>
      <c r="K1025" s="15">
        <v>24000</v>
      </c>
      <c r="L1025" s="15">
        <v>24586</v>
      </c>
      <c r="M1025" s="15" t="s">
        <v>56</v>
      </c>
      <c r="N1025" s="15" t="s">
        <v>133</v>
      </c>
      <c r="O1025">
        <f>+VLOOKUP(Precio_diario_hortalizas[[#This Row],[Unidad de comercialización]],Codigos_kg[],2,0)</f>
        <v>18</v>
      </c>
      <c r="P1025">
        <f>+Precio_diario_hortalizas[[#This Row],[Precio promedio ponderado]]/Precio_diario_hortalizas[[#This Row],[Kg o Unidades]]</f>
        <v>1365.8888888888889</v>
      </c>
    </row>
    <row r="1026" spans="1:16" hidden="1" x14ac:dyDescent="0.35">
      <c r="A1026" s="1" t="s">
        <v>142</v>
      </c>
      <c r="B1026" s="1" t="str">
        <f>+VLOOKUP(A1026,Codigos_mercados_mayoristas[],2,0)</f>
        <v>Metropolitana</v>
      </c>
      <c r="C1026" s="1">
        <f>+VLOOKUP(A1026,Codigos_mercados_mayoristas[],3,0)</f>
        <v>13</v>
      </c>
      <c r="D1026" s="4">
        <v>44148</v>
      </c>
      <c r="E1026" s="4" t="s">
        <v>196</v>
      </c>
      <c r="F1026" s="15" t="s">
        <v>27</v>
      </c>
      <c r="G1026" s="15" t="s">
        <v>98</v>
      </c>
      <c r="H1026" s="15" t="s">
        <v>16</v>
      </c>
      <c r="I1026" s="15">
        <v>220</v>
      </c>
      <c r="J1026" s="15">
        <v>20000</v>
      </c>
      <c r="K1026" s="15">
        <v>19000</v>
      </c>
      <c r="L1026" s="15">
        <v>19545</v>
      </c>
      <c r="M1026" s="15" t="s">
        <v>56</v>
      </c>
      <c r="N1026" s="15" t="s">
        <v>133</v>
      </c>
      <c r="O1026">
        <f>+VLOOKUP(Precio_diario_hortalizas[[#This Row],[Unidad de comercialización]],Codigos_kg[],2,0)</f>
        <v>18</v>
      </c>
      <c r="P1026">
        <f>+Precio_diario_hortalizas[[#This Row],[Precio promedio ponderado]]/Precio_diario_hortalizas[[#This Row],[Kg o Unidades]]</f>
        <v>1085.8333333333333</v>
      </c>
    </row>
    <row r="1027" spans="1:16" x14ac:dyDescent="0.35">
      <c r="A1027" s="1" t="s">
        <v>142</v>
      </c>
      <c r="B1027" s="1" t="str">
        <f>+VLOOKUP(A1027,Codigos_mercados_mayoristas[],2,0)</f>
        <v>Metropolitana</v>
      </c>
      <c r="C1027" s="1">
        <f>+VLOOKUP(A1027,Codigos_mercados_mayoristas[],3,0)</f>
        <v>13</v>
      </c>
      <c r="D1027" s="4">
        <v>44148</v>
      </c>
      <c r="E1027" s="4" t="s">
        <v>196</v>
      </c>
      <c r="F1027" s="15" t="s">
        <v>158</v>
      </c>
      <c r="G1027" s="15" t="s">
        <v>12</v>
      </c>
      <c r="H1027" s="15" t="s">
        <v>19</v>
      </c>
      <c r="I1027" s="15">
        <v>85</v>
      </c>
      <c r="J1027" s="15">
        <v>40000</v>
      </c>
      <c r="K1027" s="15">
        <v>38000</v>
      </c>
      <c r="L1027" s="15">
        <v>38824</v>
      </c>
      <c r="M1027" s="15" t="s">
        <v>29</v>
      </c>
      <c r="N1027" s="15" t="s">
        <v>45</v>
      </c>
      <c r="O1027">
        <f>+VLOOKUP(Precio_diario_hortalizas[[#This Row],[Unidad de comercialización]],Codigos_kg[],2,0)</f>
        <v>15</v>
      </c>
      <c r="P1027">
        <f>+Precio_diario_hortalizas[[#This Row],[Precio promedio ponderado]]/Precio_diario_hortalizas[[#This Row],[Kg o Unidades]]</f>
        <v>2588.2666666666669</v>
      </c>
    </row>
    <row r="1028" spans="1:16" hidden="1" x14ac:dyDescent="0.35">
      <c r="A1028" s="1" t="s">
        <v>142</v>
      </c>
      <c r="B1028" s="1" t="str">
        <f>+VLOOKUP(A1028,Codigos_mercados_mayoristas[],2,0)</f>
        <v>Metropolitana</v>
      </c>
      <c r="C1028" s="1">
        <f>+VLOOKUP(A1028,Codigos_mercados_mayoristas[],3,0)</f>
        <v>13</v>
      </c>
      <c r="D1028" s="4">
        <v>44148</v>
      </c>
      <c r="E1028" s="4" t="s">
        <v>196</v>
      </c>
      <c r="F1028" s="15" t="s">
        <v>30</v>
      </c>
      <c r="G1028" s="15" t="s">
        <v>57</v>
      </c>
      <c r="H1028" s="15" t="s">
        <v>19</v>
      </c>
      <c r="I1028" s="15">
        <v>400</v>
      </c>
      <c r="J1028" s="15">
        <v>40000</v>
      </c>
      <c r="K1028" s="15">
        <v>35000</v>
      </c>
      <c r="L1028" s="15">
        <v>37875</v>
      </c>
      <c r="M1028" s="15" t="s">
        <v>58</v>
      </c>
      <c r="N1028" s="15" t="s">
        <v>45</v>
      </c>
      <c r="O1028">
        <f>+VLOOKUP(Precio_diario_hortalizas[[#This Row],[Unidad de comercialización]],Codigos_kg[],2,0)</f>
        <v>25</v>
      </c>
      <c r="P1028">
        <f>+Precio_diario_hortalizas[[#This Row],[Precio promedio ponderado]]/Precio_diario_hortalizas[[#This Row],[Kg o Unidades]]</f>
        <v>1515</v>
      </c>
    </row>
    <row r="1029" spans="1:16" hidden="1" x14ac:dyDescent="0.35">
      <c r="A1029" s="1" t="s">
        <v>142</v>
      </c>
      <c r="B1029" s="1" t="str">
        <f>+VLOOKUP(A1029,Codigos_mercados_mayoristas[],2,0)</f>
        <v>Metropolitana</v>
      </c>
      <c r="C1029" s="1">
        <f>+VLOOKUP(A1029,Codigos_mercados_mayoristas[],3,0)</f>
        <v>13</v>
      </c>
      <c r="D1029" s="4">
        <v>44148</v>
      </c>
      <c r="E1029" s="4" t="s">
        <v>196</v>
      </c>
      <c r="F1029" s="15" t="s">
        <v>30</v>
      </c>
      <c r="G1029" s="15" t="s">
        <v>57</v>
      </c>
      <c r="H1029" s="15" t="s">
        <v>19</v>
      </c>
      <c r="I1029" s="15">
        <v>430</v>
      </c>
      <c r="J1029" s="15">
        <v>40000</v>
      </c>
      <c r="K1029" s="15">
        <v>38000</v>
      </c>
      <c r="L1029" s="15">
        <v>39209</v>
      </c>
      <c r="M1029" s="15" t="s">
        <v>58</v>
      </c>
      <c r="N1029" s="15" t="s">
        <v>123</v>
      </c>
      <c r="O1029">
        <f>+VLOOKUP(Precio_diario_hortalizas[[#This Row],[Unidad de comercialización]],Codigos_kg[],2,0)</f>
        <v>25</v>
      </c>
      <c r="P1029">
        <f>+Precio_diario_hortalizas[[#This Row],[Precio promedio ponderado]]/Precio_diario_hortalizas[[#This Row],[Kg o Unidades]]</f>
        <v>1568.36</v>
      </c>
    </row>
    <row r="1030" spans="1:16" hidden="1" x14ac:dyDescent="0.35">
      <c r="A1030" s="1" t="s">
        <v>142</v>
      </c>
      <c r="B1030" s="1" t="str">
        <f>+VLOOKUP(A1030,Codigos_mercados_mayoristas[],2,0)</f>
        <v>Metropolitana</v>
      </c>
      <c r="C1030" s="1">
        <f>+VLOOKUP(A1030,Codigos_mercados_mayoristas[],3,0)</f>
        <v>13</v>
      </c>
      <c r="D1030" s="4">
        <v>44148</v>
      </c>
      <c r="E1030" s="4" t="s">
        <v>196</v>
      </c>
      <c r="F1030" s="15" t="s">
        <v>30</v>
      </c>
      <c r="G1030" s="15" t="s">
        <v>57</v>
      </c>
      <c r="H1030" s="15" t="s">
        <v>19</v>
      </c>
      <c r="I1030" s="15">
        <v>400</v>
      </c>
      <c r="J1030" s="15">
        <v>40000</v>
      </c>
      <c r="K1030" s="15">
        <v>38000</v>
      </c>
      <c r="L1030" s="15">
        <v>38850</v>
      </c>
      <c r="M1030" s="15" t="s">
        <v>39</v>
      </c>
      <c r="N1030" s="15" t="s">
        <v>123</v>
      </c>
      <c r="O1030">
        <f>+VLOOKUP(Precio_diario_hortalizas[[#This Row],[Unidad de comercialización]],Codigos_kg[],2,0)</f>
        <v>25</v>
      </c>
      <c r="P1030">
        <f>+Precio_diario_hortalizas[[#This Row],[Precio promedio ponderado]]/Precio_diario_hortalizas[[#This Row],[Kg o Unidades]]</f>
        <v>1554</v>
      </c>
    </row>
    <row r="1031" spans="1:16" hidden="1" x14ac:dyDescent="0.35">
      <c r="A1031" s="1" t="s">
        <v>142</v>
      </c>
      <c r="B1031" s="1" t="str">
        <f>+VLOOKUP(A1031,Codigos_mercados_mayoristas[],2,0)</f>
        <v>Metropolitana</v>
      </c>
      <c r="C1031" s="1">
        <f>+VLOOKUP(A1031,Codigos_mercados_mayoristas[],3,0)</f>
        <v>13</v>
      </c>
      <c r="D1031" s="4">
        <v>44148</v>
      </c>
      <c r="E1031" s="4" t="s">
        <v>196</v>
      </c>
      <c r="F1031" s="15" t="s">
        <v>159</v>
      </c>
      <c r="G1031" s="15" t="s">
        <v>12</v>
      </c>
      <c r="H1031" s="15" t="s">
        <v>19</v>
      </c>
      <c r="I1031" s="15">
        <v>7000</v>
      </c>
      <c r="J1031" s="15">
        <v>3000</v>
      </c>
      <c r="K1031" s="15">
        <v>3000</v>
      </c>
      <c r="L1031" s="15">
        <v>3000</v>
      </c>
      <c r="M1031" s="15" t="s">
        <v>160</v>
      </c>
      <c r="N1031" s="15" t="s">
        <v>152</v>
      </c>
      <c r="O1031">
        <f>+VLOOKUP(Precio_diario_hortalizas[[#This Row],[Unidad de comercialización]],Codigos_kg[],2,0)</f>
        <v>100</v>
      </c>
      <c r="P1031">
        <f>+Precio_diario_hortalizas[[#This Row],[Precio promedio ponderado]]/Precio_diario_hortalizas[[#This Row],[Kg o Unidades]]</f>
        <v>30</v>
      </c>
    </row>
    <row r="1032" spans="1:16" hidden="1" x14ac:dyDescent="0.35">
      <c r="A1032" s="1" t="s">
        <v>142</v>
      </c>
      <c r="B1032" s="1" t="str">
        <f>+VLOOKUP(A1032,Codigos_mercados_mayoristas[],2,0)</f>
        <v>Metropolitana</v>
      </c>
      <c r="C1032" s="1">
        <f>+VLOOKUP(A1032,Codigos_mercados_mayoristas[],3,0)</f>
        <v>13</v>
      </c>
      <c r="D1032" s="4">
        <v>44148</v>
      </c>
      <c r="E1032" s="4" t="s">
        <v>196</v>
      </c>
      <c r="F1032" s="15" t="s">
        <v>99</v>
      </c>
      <c r="G1032" s="15" t="s">
        <v>161</v>
      </c>
      <c r="H1032" s="15" t="s">
        <v>19</v>
      </c>
      <c r="I1032" s="15">
        <v>2500</v>
      </c>
      <c r="J1032" s="15">
        <v>1200</v>
      </c>
      <c r="K1032" s="15">
        <v>1100</v>
      </c>
      <c r="L1032" s="15">
        <v>1150</v>
      </c>
      <c r="M1032" s="15" t="s">
        <v>14</v>
      </c>
      <c r="N1032" s="15" t="s">
        <v>118</v>
      </c>
      <c r="O1032">
        <f>+VLOOKUP(Precio_diario_hortalizas[[#This Row],[Unidad de comercialización]],Codigos_kg[],2,0)</f>
        <v>1</v>
      </c>
      <c r="P1032">
        <f>+Precio_diario_hortalizas[[#This Row],[Precio promedio ponderado]]/Precio_diario_hortalizas[[#This Row],[Kg o Unidades]]</f>
        <v>1150</v>
      </c>
    </row>
    <row r="1033" spans="1:16" hidden="1" x14ac:dyDescent="0.35">
      <c r="A1033" s="1" t="s">
        <v>142</v>
      </c>
      <c r="B1033" s="1" t="str">
        <f>+VLOOKUP(A1033,Codigos_mercados_mayoristas[],2,0)</f>
        <v>Metropolitana</v>
      </c>
      <c r="C1033" s="1">
        <f>+VLOOKUP(A1033,Codigos_mercados_mayoristas[],3,0)</f>
        <v>13</v>
      </c>
      <c r="D1033" s="4">
        <v>44148</v>
      </c>
      <c r="E1033" s="4" t="s">
        <v>196</v>
      </c>
      <c r="F1033" s="15" t="s">
        <v>99</v>
      </c>
      <c r="G1033" s="15" t="s">
        <v>100</v>
      </c>
      <c r="H1033" s="15" t="s">
        <v>19</v>
      </c>
      <c r="I1033" s="15">
        <v>21900</v>
      </c>
      <c r="J1033" s="15">
        <v>700</v>
      </c>
      <c r="K1033" s="15">
        <v>600</v>
      </c>
      <c r="L1033" s="15">
        <v>667</v>
      </c>
      <c r="M1033" s="15" t="s">
        <v>14</v>
      </c>
      <c r="N1033" s="15" t="s">
        <v>118</v>
      </c>
      <c r="O1033">
        <f>+VLOOKUP(Precio_diario_hortalizas[[#This Row],[Unidad de comercialización]],Codigos_kg[],2,0)</f>
        <v>1</v>
      </c>
      <c r="P1033">
        <f>+Precio_diario_hortalizas[[#This Row],[Precio promedio ponderado]]/Precio_diario_hortalizas[[#This Row],[Kg o Unidades]]</f>
        <v>667</v>
      </c>
    </row>
    <row r="1034" spans="1:16" hidden="1" x14ac:dyDescent="0.35">
      <c r="A1034" s="1" t="s">
        <v>142</v>
      </c>
      <c r="B1034" s="1" t="str">
        <f>+VLOOKUP(A1034,Codigos_mercados_mayoristas[],2,0)</f>
        <v>Metropolitana</v>
      </c>
      <c r="C1034" s="1">
        <f>+VLOOKUP(A1034,Codigos_mercados_mayoristas[],3,0)</f>
        <v>13</v>
      </c>
      <c r="D1034" s="4">
        <v>44148</v>
      </c>
      <c r="E1034" s="4" t="s">
        <v>196</v>
      </c>
      <c r="F1034" s="15" t="s">
        <v>99</v>
      </c>
      <c r="G1034" s="15" t="s">
        <v>100</v>
      </c>
      <c r="H1034" s="15" t="s">
        <v>19</v>
      </c>
      <c r="I1034" s="15">
        <v>5200</v>
      </c>
      <c r="J1034" s="15">
        <v>700</v>
      </c>
      <c r="K1034" s="15">
        <v>600</v>
      </c>
      <c r="L1034" s="15">
        <v>650</v>
      </c>
      <c r="M1034" s="15" t="s">
        <v>14</v>
      </c>
      <c r="N1034" s="15" t="s">
        <v>123</v>
      </c>
      <c r="O1034">
        <f>+VLOOKUP(Precio_diario_hortalizas[[#This Row],[Unidad de comercialización]],Codigos_kg[],2,0)</f>
        <v>1</v>
      </c>
      <c r="P1034">
        <f>+Precio_diario_hortalizas[[#This Row],[Precio promedio ponderado]]/Precio_diario_hortalizas[[#This Row],[Kg o Unidades]]</f>
        <v>650</v>
      </c>
    </row>
    <row r="1035" spans="1:16" hidden="1" x14ac:dyDescent="0.35">
      <c r="A1035" s="1" t="s">
        <v>142</v>
      </c>
      <c r="B1035" s="1" t="str">
        <f>+VLOOKUP(A1035,Codigos_mercados_mayoristas[],2,0)</f>
        <v>Metropolitana</v>
      </c>
      <c r="C1035" s="1">
        <f>+VLOOKUP(A1035,Codigos_mercados_mayoristas[],3,0)</f>
        <v>13</v>
      </c>
      <c r="D1035" s="4">
        <v>44148</v>
      </c>
      <c r="E1035" s="4" t="s">
        <v>196</v>
      </c>
      <c r="F1035" s="15" t="s">
        <v>99</v>
      </c>
      <c r="G1035" s="15" t="s">
        <v>100</v>
      </c>
      <c r="H1035" s="15" t="s">
        <v>13</v>
      </c>
      <c r="I1035" s="15">
        <v>7900</v>
      </c>
      <c r="J1035" s="15">
        <v>500</v>
      </c>
      <c r="K1035" s="15">
        <v>500</v>
      </c>
      <c r="L1035" s="15">
        <v>500</v>
      </c>
      <c r="M1035" s="15" t="s">
        <v>14</v>
      </c>
      <c r="N1035" s="15" t="s">
        <v>118</v>
      </c>
      <c r="O1035">
        <f>+VLOOKUP(Precio_diario_hortalizas[[#This Row],[Unidad de comercialización]],Codigos_kg[],2,0)</f>
        <v>1</v>
      </c>
      <c r="P1035">
        <f>+Precio_diario_hortalizas[[#This Row],[Precio promedio ponderado]]/Precio_diario_hortalizas[[#This Row],[Kg o Unidades]]</f>
        <v>500</v>
      </c>
    </row>
    <row r="1036" spans="1:16" hidden="1" x14ac:dyDescent="0.35">
      <c r="A1036" s="1" t="s">
        <v>142</v>
      </c>
      <c r="B1036" s="1" t="str">
        <f>+VLOOKUP(A1036,Codigos_mercados_mayoristas[],2,0)</f>
        <v>Metropolitana</v>
      </c>
      <c r="C1036" s="1">
        <f>+VLOOKUP(A1036,Codigos_mercados_mayoristas[],3,0)</f>
        <v>13</v>
      </c>
      <c r="D1036" s="4">
        <v>44148</v>
      </c>
      <c r="E1036" s="4" t="s">
        <v>196</v>
      </c>
      <c r="F1036" s="15" t="s">
        <v>99</v>
      </c>
      <c r="G1036" s="15" t="s">
        <v>100</v>
      </c>
      <c r="H1036" s="15" t="s">
        <v>13</v>
      </c>
      <c r="I1036" s="15">
        <v>3400</v>
      </c>
      <c r="J1036" s="15">
        <v>500</v>
      </c>
      <c r="K1036" s="15">
        <v>500</v>
      </c>
      <c r="L1036" s="15">
        <v>500</v>
      </c>
      <c r="M1036" s="15" t="s">
        <v>14</v>
      </c>
      <c r="N1036" s="15" t="s">
        <v>123</v>
      </c>
      <c r="O1036">
        <f>+VLOOKUP(Precio_diario_hortalizas[[#This Row],[Unidad de comercialización]],Codigos_kg[],2,0)</f>
        <v>1</v>
      </c>
      <c r="P1036">
        <f>+Precio_diario_hortalizas[[#This Row],[Precio promedio ponderado]]/Precio_diario_hortalizas[[#This Row],[Kg o Unidades]]</f>
        <v>500</v>
      </c>
    </row>
    <row r="1037" spans="1:16" hidden="1" x14ac:dyDescent="0.35">
      <c r="A1037" s="1" t="s">
        <v>142</v>
      </c>
      <c r="B1037" s="1" t="str">
        <f>+VLOOKUP(A1037,Codigos_mercados_mayoristas[],2,0)</f>
        <v>Metropolitana</v>
      </c>
      <c r="C1037" s="1">
        <f>+VLOOKUP(A1037,Codigos_mercados_mayoristas[],3,0)</f>
        <v>13</v>
      </c>
      <c r="D1037" s="4">
        <v>44148</v>
      </c>
      <c r="E1037" s="4" t="s">
        <v>196</v>
      </c>
      <c r="F1037" s="15" t="s">
        <v>99</v>
      </c>
      <c r="G1037" s="15" t="s">
        <v>119</v>
      </c>
      <c r="H1037" s="15" t="s">
        <v>19</v>
      </c>
      <c r="I1037" s="15">
        <v>3400</v>
      </c>
      <c r="J1037" s="15">
        <v>1000</v>
      </c>
      <c r="K1037" s="15">
        <v>900</v>
      </c>
      <c r="L1037" s="15">
        <v>950</v>
      </c>
      <c r="M1037" s="15" t="s">
        <v>14</v>
      </c>
      <c r="N1037" s="15" t="s">
        <v>118</v>
      </c>
      <c r="O1037">
        <f>+VLOOKUP(Precio_diario_hortalizas[[#This Row],[Unidad de comercialización]],Codigos_kg[],2,0)</f>
        <v>1</v>
      </c>
      <c r="P1037">
        <f>+Precio_diario_hortalizas[[#This Row],[Precio promedio ponderado]]/Precio_diario_hortalizas[[#This Row],[Kg o Unidades]]</f>
        <v>950</v>
      </c>
    </row>
    <row r="1038" spans="1:16" hidden="1" x14ac:dyDescent="0.35">
      <c r="A1038" s="1" t="s">
        <v>142</v>
      </c>
      <c r="B1038" s="1" t="str">
        <f>+VLOOKUP(A1038,Codigos_mercados_mayoristas[],2,0)</f>
        <v>Metropolitana</v>
      </c>
      <c r="C1038" s="1">
        <f>+VLOOKUP(A1038,Codigos_mercados_mayoristas[],3,0)</f>
        <v>13</v>
      </c>
      <c r="D1038" s="4">
        <v>44148</v>
      </c>
      <c r="E1038" s="4" t="s">
        <v>196</v>
      </c>
      <c r="F1038" s="15" t="s">
        <v>99</v>
      </c>
      <c r="G1038" s="15" t="s">
        <v>119</v>
      </c>
      <c r="H1038" s="15" t="s">
        <v>13</v>
      </c>
      <c r="I1038" s="15">
        <v>1600</v>
      </c>
      <c r="J1038" s="15">
        <v>800</v>
      </c>
      <c r="K1038" s="15">
        <v>800</v>
      </c>
      <c r="L1038" s="15">
        <v>800</v>
      </c>
      <c r="M1038" s="15" t="s">
        <v>14</v>
      </c>
      <c r="N1038" s="15" t="s">
        <v>118</v>
      </c>
      <c r="O1038">
        <f>+VLOOKUP(Precio_diario_hortalizas[[#This Row],[Unidad de comercialización]],Codigos_kg[],2,0)</f>
        <v>1</v>
      </c>
      <c r="P1038">
        <f>+Precio_diario_hortalizas[[#This Row],[Precio promedio ponderado]]/Precio_diario_hortalizas[[#This Row],[Kg o Unidades]]</f>
        <v>800</v>
      </c>
    </row>
    <row r="1039" spans="1:16" hidden="1" x14ac:dyDescent="0.35">
      <c r="A1039" s="1" t="s">
        <v>142</v>
      </c>
      <c r="B1039" s="1" t="str">
        <f>+VLOOKUP(A1039,Codigos_mercados_mayoristas[],2,0)</f>
        <v>Metropolitana</v>
      </c>
      <c r="C1039" s="1">
        <f>+VLOOKUP(A1039,Codigos_mercados_mayoristas[],3,0)</f>
        <v>13</v>
      </c>
      <c r="D1039" s="4">
        <v>44148</v>
      </c>
      <c r="E1039" s="4" t="s">
        <v>196</v>
      </c>
      <c r="F1039" s="15" t="s">
        <v>35</v>
      </c>
      <c r="G1039" s="15" t="s">
        <v>36</v>
      </c>
      <c r="H1039" s="15" t="s">
        <v>69</v>
      </c>
      <c r="I1039" s="15">
        <v>2640</v>
      </c>
      <c r="J1039" s="15">
        <v>17000</v>
      </c>
      <c r="K1039" s="15">
        <v>15000</v>
      </c>
      <c r="L1039" s="15">
        <v>16261</v>
      </c>
      <c r="M1039" s="15" t="s">
        <v>59</v>
      </c>
      <c r="N1039" s="15" t="s">
        <v>63</v>
      </c>
      <c r="O1039">
        <f>+VLOOKUP(Precio_diario_hortalizas[[#This Row],[Unidad de comercialización]],Codigos_kg[],2,0)</f>
        <v>18</v>
      </c>
      <c r="P1039">
        <f>+Precio_diario_hortalizas[[#This Row],[Precio promedio ponderado]]/Precio_diario_hortalizas[[#This Row],[Kg o Unidades]]</f>
        <v>903.38888888888891</v>
      </c>
    </row>
    <row r="1040" spans="1:16" hidden="1" x14ac:dyDescent="0.35">
      <c r="A1040" s="1" t="s">
        <v>142</v>
      </c>
      <c r="B1040" s="1" t="str">
        <f>+VLOOKUP(A1040,Codigos_mercados_mayoristas[],2,0)</f>
        <v>Metropolitana</v>
      </c>
      <c r="C1040" s="1">
        <f>+VLOOKUP(A1040,Codigos_mercados_mayoristas[],3,0)</f>
        <v>13</v>
      </c>
      <c r="D1040" s="4">
        <v>44148</v>
      </c>
      <c r="E1040" s="4" t="s">
        <v>196</v>
      </c>
      <c r="F1040" s="15" t="s">
        <v>35</v>
      </c>
      <c r="G1040" s="15" t="s">
        <v>36</v>
      </c>
      <c r="H1040" s="15" t="s">
        <v>69</v>
      </c>
      <c r="I1040" s="15">
        <v>520</v>
      </c>
      <c r="J1040" s="15">
        <v>16000</v>
      </c>
      <c r="K1040" s="15">
        <v>15000</v>
      </c>
      <c r="L1040" s="15">
        <v>15462</v>
      </c>
      <c r="M1040" s="15" t="s">
        <v>59</v>
      </c>
      <c r="N1040" s="15" t="s">
        <v>123</v>
      </c>
      <c r="O1040">
        <f>+VLOOKUP(Precio_diario_hortalizas[[#This Row],[Unidad de comercialización]],Codigos_kg[],2,0)</f>
        <v>18</v>
      </c>
      <c r="P1040">
        <f>+Precio_diario_hortalizas[[#This Row],[Precio promedio ponderado]]/Precio_diario_hortalizas[[#This Row],[Kg o Unidades]]</f>
        <v>859</v>
      </c>
    </row>
    <row r="1041" spans="1:16" hidden="1" x14ac:dyDescent="0.35">
      <c r="A1041" s="1" t="s">
        <v>142</v>
      </c>
      <c r="B1041" s="1" t="str">
        <f>+VLOOKUP(A1041,Codigos_mercados_mayoristas[],2,0)</f>
        <v>Metropolitana</v>
      </c>
      <c r="C1041" s="1">
        <f>+VLOOKUP(A1041,Codigos_mercados_mayoristas[],3,0)</f>
        <v>13</v>
      </c>
      <c r="D1041" s="4">
        <v>44148</v>
      </c>
      <c r="E1041" s="4" t="s">
        <v>196</v>
      </c>
      <c r="F1041" s="15" t="s">
        <v>35</v>
      </c>
      <c r="G1041" s="15" t="s">
        <v>36</v>
      </c>
      <c r="H1041" s="15" t="s">
        <v>69</v>
      </c>
      <c r="I1041" s="15">
        <v>770</v>
      </c>
      <c r="J1041" s="15">
        <v>18000</v>
      </c>
      <c r="K1041" s="15">
        <v>17000</v>
      </c>
      <c r="L1041" s="15">
        <v>17455</v>
      </c>
      <c r="M1041" s="15" t="s">
        <v>162</v>
      </c>
      <c r="N1041" s="15" t="s">
        <v>15</v>
      </c>
      <c r="O1041">
        <f>+VLOOKUP(Precio_diario_hortalizas[[#This Row],[Unidad de comercialización]],Codigos_kg[],2,0)</f>
        <v>20</v>
      </c>
      <c r="P1041">
        <f>+Precio_diario_hortalizas[[#This Row],[Precio promedio ponderado]]/Precio_diario_hortalizas[[#This Row],[Kg o Unidades]]</f>
        <v>872.75</v>
      </c>
    </row>
    <row r="1042" spans="1:16" hidden="1" x14ac:dyDescent="0.35">
      <c r="A1042" s="1" t="s">
        <v>142</v>
      </c>
      <c r="B1042" s="1" t="str">
        <f>+VLOOKUP(A1042,Codigos_mercados_mayoristas[],2,0)</f>
        <v>Metropolitana</v>
      </c>
      <c r="C1042" s="1">
        <f>+VLOOKUP(A1042,Codigos_mercados_mayoristas[],3,0)</f>
        <v>13</v>
      </c>
      <c r="D1042" s="4">
        <v>44148</v>
      </c>
      <c r="E1042" s="4" t="s">
        <v>196</v>
      </c>
      <c r="F1042" s="15" t="s">
        <v>35</v>
      </c>
      <c r="G1042" s="15" t="s">
        <v>36</v>
      </c>
      <c r="H1042" s="15" t="s">
        <v>69</v>
      </c>
      <c r="I1042" s="15">
        <v>580</v>
      </c>
      <c r="J1042" s="15">
        <v>16000</v>
      </c>
      <c r="K1042" s="15">
        <v>15000</v>
      </c>
      <c r="L1042" s="15">
        <v>15569</v>
      </c>
      <c r="M1042" s="15" t="s">
        <v>56</v>
      </c>
      <c r="N1042" s="15" t="s">
        <v>63</v>
      </c>
      <c r="O1042">
        <f>+VLOOKUP(Precio_diario_hortalizas[[#This Row],[Unidad de comercialización]],Codigos_kg[],2,0)</f>
        <v>18</v>
      </c>
      <c r="P1042">
        <f>+Precio_diario_hortalizas[[#This Row],[Precio promedio ponderado]]/Precio_diario_hortalizas[[#This Row],[Kg o Unidades]]</f>
        <v>864.94444444444446</v>
      </c>
    </row>
    <row r="1043" spans="1:16" hidden="1" x14ac:dyDescent="0.35">
      <c r="A1043" s="1" t="s">
        <v>142</v>
      </c>
      <c r="B1043" s="1" t="str">
        <f>+VLOOKUP(A1043,Codigos_mercados_mayoristas[],2,0)</f>
        <v>Metropolitana</v>
      </c>
      <c r="C1043" s="1">
        <f>+VLOOKUP(A1043,Codigos_mercados_mayoristas[],3,0)</f>
        <v>13</v>
      </c>
      <c r="D1043" s="4">
        <v>44148</v>
      </c>
      <c r="E1043" s="4" t="s">
        <v>196</v>
      </c>
      <c r="F1043" s="15" t="s">
        <v>35</v>
      </c>
      <c r="G1043" s="15" t="s">
        <v>36</v>
      </c>
      <c r="H1043" s="15" t="s">
        <v>19</v>
      </c>
      <c r="I1043" s="15">
        <v>2740</v>
      </c>
      <c r="J1043" s="15">
        <v>15000</v>
      </c>
      <c r="K1043" s="15">
        <v>14000</v>
      </c>
      <c r="L1043" s="15">
        <v>14469</v>
      </c>
      <c r="M1043" s="15" t="s">
        <v>59</v>
      </c>
      <c r="N1043" s="15" t="s">
        <v>63</v>
      </c>
      <c r="O1043">
        <f>+VLOOKUP(Precio_diario_hortalizas[[#This Row],[Unidad de comercialización]],Codigos_kg[],2,0)</f>
        <v>18</v>
      </c>
      <c r="P1043">
        <f>+Precio_diario_hortalizas[[#This Row],[Precio promedio ponderado]]/Precio_diario_hortalizas[[#This Row],[Kg o Unidades]]</f>
        <v>803.83333333333337</v>
      </c>
    </row>
    <row r="1044" spans="1:16" hidden="1" x14ac:dyDescent="0.35">
      <c r="A1044" s="1" t="s">
        <v>142</v>
      </c>
      <c r="B1044" s="1" t="str">
        <f>+VLOOKUP(A1044,Codigos_mercados_mayoristas[],2,0)</f>
        <v>Metropolitana</v>
      </c>
      <c r="C1044" s="1">
        <f>+VLOOKUP(A1044,Codigos_mercados_mayoristas[],3,0)</f>
        <v>13</v>
      </c>
      <c r="D1044" s="4">
        <v>44148</v>
      </c>
      <c r="E1044" s="4" t="s">
        <v>196</v>
      </c>
      <c r="F1044" s="15" t="s">
        <v>35</v>
      </c>
      <c r="G1044" s="15" t="s">
        <v>36</v>
      </c>
      <c r="H1044" s="15" t="s">
        <v>19</v>
      </c>
      <c r="I1044" s="15">
        <v>760</v>
      </c>
      <c r="J1044" s="15">
        <v>16000</v>
      </c>
      <c r="K1044" s="15">
        <v>15000</v>
      </c>
      <c r="L1044" s="15">
        <v>15487</v>
      </c>
      <c r="M1044" s="15" t="s">
        <v>162</v>
      </c>
      <c r="N1044" s="15" t="s">
        <v>15</v>
      </c>
      <c r="O1044">
        <f>+VLOOKUP(Precio_diario_hortalizas[[#This Row],[Unidad de comercialización]],Codigos_kg[],2,0)</f>
        <v>20</v>
      </c>
      <c r="P1044">
        <f>+Precio_diario_hortalizas[[#This Row],[Precio promedio ponderado]]/Precio_diario_hortalizas[[#This Row],[Kg o Unidades]]</f>
        <v>774.35</v>
      </c>
    </row>
    <row r="1045" spans="1:16" hidden="1" x14ac:dyDescent="0.35">
      <c r="A1045" s="1" t="s">
        <v>142</v>
      </c>
      <c r="B1045" s="1" t="str">
        <f>+VLOOKUP(A1045,Codigos_mercados_mayoristas[],2,0)</f>
        <v>Metropolitana</v>
      </c>
      <c r="C1045" s="1">
        <f>+VLOOKUP(A1045,Codigos_mercados_mayoristas[],3,0)</f>
        <v>13</v>
      </c>
      <c r="D1045" s="4">
        <v>44148</v>
      </c>
      <c r="E1045" s="4" t="s">
        <v>196</v>
      </c>
      <c r="F1045" s="15" t="s">
        <v>35</v>
      </c>
      <c r="G1045" s="15" t="s">
        <v>36</v>
      </c>
      <c r="H1045" s="15" t="s">
        <v>19</v>
      </c>
      <c r="I1045" s="15">
        <v>530</v>
      </c>
      <c r="J1045" s="15">
        <v>14000</v>
      </c>
      <c r="K1045" s="15">
        <v>13000</v>
      </c>
      <c r="L1045" s="15">
        <v>13509</v>
      </c>
      <c r="M1045" s="15" t="s">
        <v>56</v>
      </c>
      <c r="N1045" s="15" t="s">
        <v>63</v>
      </c>
      <c r="O1045">
        <f>+VLOOKUP(Precio_diario_hortalizas[[#This Row],[Unidad de comercialización]],Codigos_kg[],2,0)</f>
        <v>18</v>
      </c>
      <c r="P1045">
        <f>+Precio_diario_hortalizas[[#This Row],[Precio promedio ponderado]]/Precio_diario_hortalizas[[#This Row],[Kg o Unidades]]</f>
        <v>750.5</v>
      </c>
    </row>
    <row r="1046" spans="1:16" hidden="1" x14ac:dyDescent="0.35">
      <c r="A1046" s="1" t="s">
        <v>142</v>
      </c>
      <c r="B1046" s="1" t="str">
        <f>+VLOOKUP(A1046,Codigos_mercados_mayoristas[],2,0)</f>
        <v>Metropolitana</v>
      </c>
      <c r="C1046" s="1">
        <f>+VLOOKUP(A1046,Codigos_mercados_mayoristas[],3,0)</f>
        <v>13</v>
      </c>
      <c r="D1046" s="4">
        <v>44148</v>
      </c>
      <c r="E1046" s="4" t="s">
        <v>196</v>
      </c>
      <c r="F1046" s="15" t="s">
        <v>35</v>
      </c>
      <c r="G1046" s="15" t="s">
        <v>36</v>
      </c>
      <c r="H1046" s="15" t="s">
        <v>19</v>
      </c>
      <c r="I1046" s="15">
        <v>560</v>
      </c>
      <c r="J1046" s="15">
        <v>15000</v>
      </c>
      <c r="K1046" s="15">
        <v>14000</v>
      </c>
      <c r="L1046" s="15">
        <v>14518</v>
      </c>
      <c r="M1046" s="15" t="s">
        <v>56</v>
      </c>
      <c r="N1046" s="15" t="s">
        <v>123</v>
      </c>
      <c r="O1046">
        <f>+VLOOKUP(Precio_diario_hortalizas[[#This Row],[Unidad de comercialización]],Codigos_kg[],2,0)</f>
        <v>18</v>
      </c>
      <c r="P1046">
        <f>+Precio_diario_hortalizas[[#This Row],[Precio promedio ponderado]]/Precio_diario_hortalizas[[#This Row],[Kg o Unidades]]</f>
        <v>806.55555555555554</v>
      </c>
    </row>
    <row r="1047" spans="1:16" hidden="1" x14ac:dyDescent="0.35">
      <c r="A1047" s="1" t="s">
        <v>142</v>
      </c>
      <c r="B1047" s="1" t="str">
        <f>+VLOOKUP(A1047,Codigos_mercados_mayoristas[],2,0)</f>
        <v>Metropolitana</v>
      </c>
      <c r="C1047" s="1">
        <f>+VLOOKUP(A1047,Codigos_mercados_mayoristas[],3,0)</f>
        <v>13</v>
      </c>
      <c r="D1047" s="4">
        <v>44148</v>
      </c>
      <c r="E1047" s="4" t="s">
        <v>196</v>
      </c>
      <c r="F1047" s="15" t="s">
        <v>35</v>
      </c>
      <c r="G1047" s="15" t="s">
        <v>36</v>
      </c>
      <c r="H1047" s="15" t="s">
        <v>13</v>
      </c>
      <c r="I1047" s="15">
        <v>1470</v>
      </c>
      <c r="J1047" s="15">
        <v>13000</v>
      </c>
      <c r="K1047" s="15">
        <v>12000</v>
      </c>
      <c r="L1047" s="15">
        <v>12442</v>
      </c>
      <c r="M1047" s="15" t="s">
        <v>59</v>
      </c>
      <c r="N1047" s="15" t="s">
        <v>63</v>
      </c>
      <c r="O1047">
        <f>+VLOOKUP(Precio_diario_hortalizas[[#This Row],[Unidad de comercialización]],Codigos_kg[],2,0)</f>
        <v>18</v>
      </c>
      <c r="P1047">
        <f>+Precio_diario_hortalizas[[#This Row],[Precio promedio ponderado]]/Precio_diario_hortalizas[[#This Row],[Kg o Unidades]]</f>
        <v>691.22222222222217</v>
      </c>
    </row>
    <row r="1048" spans="1:16" hidden="1" x14ac:dyDescent="0.35">
      <c r="A1048" s="1" t="s">
        <v>142</v>
      </c>
      <c r="B1048" s="1" t="str">
        <f>+VLOOKUP(A1048,Codigos_mercados_mayoristas[],2,0)</f>
        <v>Metropolitana</v>
      </c>
      <c r="C1048" s="1">
        <f>+VLOOKUP(A1048,Codigos_mercados_mayoristas[],3,0)</f>
        <v>13</v>
      </c>
      <c r="D1048" s="4">
        <v>44148</v>
      </c>
      <c r="E1048" s="4" t="s">
        <v>196</v>
      </c>
      <c r="F1048" s="15" t="s">
        <v>35</v>
      </c>
      <c r="G1048" s="15" t="s">
        <v>36</v>
      </c>
      <c r="H1048" s="15" t="s">
        <v>13</v>
      </c>
      <c r="I1048" s="15">
        <v>180</v>
      </c>
      <c r="J1048" s="15">
        <v>14000</v>
      </c>
      <c r="K1048" s="15">
        <v>14000</v>
      </c>
      <c r="L1048" s="15">
        <v>14000</v>
      </c>
      <c r="M1048" s="15" t="s">
        <v>162</v>
      </c>
      <c r="N1048" s="15" t="s">
        <v>15</v>
      </c>
      <c r="O1048">
        <f>+VLOOKUP(Precio_diario_hortalizas[[#This Row],[Unidad de comercialización]],Codigos_kg[],2,0)</f>
        <v>20</v>
      </c>
      <c r="P1048">
        <f>+Precio_diario_hortalizas[[#This Row],[Precio promedio ponderado]]/Precio_diario_hortalizas[[#This Row],[Kg o Unidades]]</f>
        <v>700</v>
      </c>
    </row>
    <row r="1049" spans="1:16" hidden="1" x14ac:dyDescent="0.35">
      <c r="A1049" s="1" t="s">
        <v>142</v>
      </c>
      <c r="B1049" s="1" t="str">
        <f>+VLOOKUP(A1049,Codigos_mercados_mayoristas[],2,0)</f>
        <v>Metropolitana</v>
      </c>
      <c r="C1049" s="1">
        <f>+VLOOKUP(A1049,Codigos_mercados_mayoristas[],3,0)</f>
        <v>13</v>
      </c>
      <c r="D1049" s="4">
        <v>44148</v>
      </c>
      <c r="E1049" s="4" t="s">
        <v>196</v>
      </c>
      <c r="F1049" s="15" t="s">
        <v>35</v>
      </c>
      <c r="G1049" s="15" t="s">
        <v>36</v>
      </c>
      <c r="H1049" s="15" t="s">
        <v>13</v>
      </c>
      <c r="I1049" s="15">
        <v>310</v>
      </c>
      <c r="J1049" s="15">
        <v>12000</v>
      </c>
      <c r="K1049" s="15">
        <v>11000</v>
      </c>
      <c r="L1049" s="15">
        <v>11419</v>
      </c>
      <c r="M1049" s="15" t="s">
        <v>56</v>
      </c>
      <c r="N1049" s="15" t="s">
        <v>63</v>
      </c>
      <c r="O1049">
        <f>+VLOOKUP(Precio_diario_hortalizas[[#This Row],[Unidad de comercialización]],Codigos_kg[],2,0)</f>
        <v>18</v>
      </c>
      <c r="P1049">
        <f>+Precio_diario_hortalizas[[#This Row],[Precio promedio ponderado]]/Precio_diario_hortalizas[[#This Row],[Kg o Unidades]]</f>
        <v>634.38888888888891</v>
      </c>
    </row>
    <row r="1050" spans="1:16" hidden="1" x14ac:dyDescent="0.35">
      <c r="A1050" s="1" t="s">
        <v>142</v>
      </c>
      <c r="B1050" s="1" t="str">
        <f>+VLOOKUP(A1050,Codigos_mercados_mayoristas[],2,0)</f>
        <v>Metropolitana</v>
      </c>
      <c r="C1050" s="1">
        <f>+VLOOKUP(A1050,Codigos_mercados_mayoristas[],3,0)</f>
        <v>13</v>
      </c>
      <c r="D1050" s="4">
        <v>44148</v>
      </c>
      <c r="E1050" s="4" t="s">
        <v>196</v>
      </c>
      <c r="F1050" s="15" t="s">
        <v>35</v>
      </c>
      <c r="G1050" s="15" t="s">
        <v>36</v>
      </c>
      <c r="H1050" s="15" t="s">
        <v>13</v>
      </c>
      <c r="I1050" s="15">
        <v>550</v>
      </c>
      <c r="J1050" s="15">
        <v>13000</v>
      </c>
      <c r="K1050" s="15">
        <v>12000</v>
      </c>
      <c r="L1050" s="15">
        <v>12455</v>
      </c>
      <c r="M1050" s="15" t="s">
        <v>56</v>
      </c>
      <c r="N1050" s="15" t="s">
        <v>123</v>
      </c>
      <c r="O1050">
        <f>+VLOOKUP(Precio_diario_hortalizas[[#This Row],[Unidad de comercialización]],Codigos_kg[],2,0)</f>
        <v>18</v>
      </c>
      <c r="P1050">
        <f>+Precio_diario_hortalizas[[#This Row],[Precio promedio ponderado]]/Precio_diario_hortalizas[[#This Row],[Kg o Unidades]]</f>
        <v>691.94444444444446</v>
      </c>
    </row>
    <row r="1051" spans="1:16" hidden="1" x14ac:dyDescent="0.35">
      <c r="A1051" s="1" t="s">
        <v>142</v>
      </c>
      <c r="B1051" s="1" t="str">
        <f>+VLOOKUP(A1051,Codigos_mercados_mayoristas[],2,0)</f>
        <v>Metropolitana</v>
      </c>
      <c r="C1051" s="1">
        <f>+VLOOKUP(A1051,Codigos_mercados_mayoristas[],3,0)</f>
        <v>13</v>
      </c>
      <c r="D1051" s="4">
        <v>44148</v>
      </c>
      <c r="E1051" s="4" t="s">
        <v>196</v>
      </c>
      <c r="F1051" s="15" t="s">
        <v>35</v>
      </c>
      <c r="G1051" s="15" t="s">
        <v>36</v>
      </c>
      <c r="H1051" s="15" t="s">
        <v>16</v>
      </c>
      <c r="I1051" s="15">
        <v>1080</v>
      </c>
      <c r="J1051" s="15">
        <v>11000</v>
      </c>
      <c r="K1051" s="15">
        <v>10000</v>
      </c>
      <c r="L1051" s="15">
        <v>10574</v>
      </c>
      <c r="M1051" s="15" t="s">
        <v>59</v>
      </c>
      <c r="N1051" s="15" t="s">
        <v>63</v>
      </c>
      <c r="O1051">
        <f>+VLOOKUP(Precio_diario_hortalizas[[#This Row],[Unidad de comercialización]],Codigos_kg[],2,0)</f>
        <v>18</v>
      </c>
      <c r="P1051">
        <f>+Precio_diario_hortalizas[[#This Row],[Precio promedio ponderado]]/Precio_diario_hortalizas[[#This Row],[Kg o Unidades]]</f>
        <v>587.44444444444446</v>
      </c>
    </row>
    <row r="1052" spans="1:16" hidden="1" x14ac:dyDescent="0.35">
      <c r="A1052" s="1" t="s">
        <v>142</v>
      </c>
      <c r="B1052" s="1" t="str">
        <f>+VLOOKUP(A1052,Codigos_mercados_mayoristas[],2,0)</f>
        <v>Metropolitana</v>
      </c>
      <c r="C1052" s="1">
        <f>+VLOOKUP(A1052,Codigos_mercados_mayoristas[],3,0)</f>
        <v>13</v>
      </c>
      <c r="D1052" s="4">
        <v>44148</v>
      </c>
      <c r="E1052" s="4" t="s">
        <v>196</v>
      </c>
      <c r="F1052" s="15" t="s">
        <v>35</v>
      </c>
      <c r="G1052" s="15" t="s">
        <v>36</v>
      </c>
      <c r="H1052" s="15" t="s">
        <v>16</v>
      </c>
      <c r="I1052" s="15">
        <v>150</v>
      </c>
      <c r="J1052" s="15">
        <v>12000</v>
      </c>
      <c r="K1052" s="15">
        <v>12000</v>
      </c>
      <c r="L1052" s="15">
        <v>12000</v>
      </c>
      <c r="M1052" s="15" t="s">
        <v>162</v>
      </c>
      <c r="N1052" s="15" t="s">
        <v>15</v>
      </c>
      <c r="O1052">
        <f>+VLOOKUP(Precio_diario_hortalizas[[#This Row],[Unidad de comercialización]],Codigos_kg[],2,0)</f>
        <v>20</v>
      </c>
      <c r="P1052">
        <f>+Precio_diario_hortalizas[[#This Row],[Precio promedio ponderado]]/Precio_diario_hortalizas[[#This Row],[Kg o Unidades]]</f>
        <v>600</v>
      </c>
    </row>
    <row r="1053" spans="1:16" hidden="1" x14ac:dyDescent="0.35">
      <c r="A1053" s="1" t="s">
        <v>142</v>
      </c>
      <c r="B1053" s="1" t="str">
        <f>+VLOOKUP(A1053,Codigos_mercados_mayoristas[],2,0)</f>
        <v>Metropolitana</v>
      </c>
      <c r="C1053" s="1">
        <f>+VLOOKUP(A1053,Codigos_mercados_mayoristas[],3,0)</f>
        <v>13</v>
      </c>
      <c r="D1053" s="4">
        <v>44148</v>
      </c>
      <c r="E1053" s="4" t="s">
        <v>196</v>
      </c>
      <c r="F1053" s="15" t="s">
        <v>35</v>
      </c>
      <c r="G1053" s="15" t="s">
        <v>36</v>
      </c>
      <c r="H1053" s="15" t="s">
        <v>16</v>
      </c>
      <c r="I1053" s="15">
        <v>180</v>
      </c>
      <c r="J1053" s="15">
        <v>10000</v>
      </c>
      <c r="K1053" s="15">
        <v>10000</v>
      </c>
      <c r="L1053" s="15">
        <v>10000</v>
      </c>
      <c r="M1053" s="15" t="s">
        <v>56</v>
      </c>
      <c r="N1053" s="15" t="s">
        <v>63</v>
      </c>
      <c r="O1053">
        <f>+VLOOKUP(Precio_diario_hortalizas[[#This Row],[Unidad de comercialización]],Codigos_kg[],2,0)</f>
        <v>18</v>
      </c>
      <c r="P1053">
        <f>+Precio_diario_hortalizas[[#This Row],[Precio promedio ponderado]]/Precio_diario_hortalizas[[#This Row],[Kg o Unidades]]</f>
        <v>555.55555555555554</v>
      </c>
    </row>
    <row r="1054" spans="1:16" hidden="1" x14ac:dyDescent="0.35">
      <c r="A1054" s="1" t="s">
        <v>142</v>
      </c>
      <c r="B1054" s="1" t="str">
        <f>+VLOOKUP(A1054,Codigos_mercados_mayoristas[],2,0)</f>
        <v>Metropolitana</v>
      </c>
      <c r="C1054" s="1">
        <f>+VLOOKUP(A1054,Codigos_mercados_mayoristas[],3,0)</f>
        <v>13</v>
      </c>
      <c r="D1054" s="4">
        <v>44148</v>
      </c>
      <c r="E1054" s="4" t="s">
        <v>196</v>
      </c>
      <c r="F1054" s="15" t="s">
        <v>35</v>
      </c>
      <c r="G1054" s="15" t="s">
        <v>36</v>
      </c>
      <c r="H1054" s="15" t="s">
        <v>16</v>
      </c>
      <c r="I1054" s="15">
        <v>350</v>
      </c>
      <c r="J1054" s="15">
        <v>11000</v>
      </c>
      <c r="K1054" s="15">
        <v>10000</v>
      </c>
      <c r="L1054" s="15">
        <v>10629</v>
      </c>
      <c r="M1054" s="15" t="s">
        <v>56</v>
      </c>
      <c r="N1054" s="15" t="s">
        <v>123</v>
      </c>
      <c r="O1054">
        <f>+VLOOKUP(Precio_diario_hortalizas[[#This Row],[Unidad de comercialización]],Codigos_kg[],2,0)</f>
        <v>18</v>
      </c>
      <c r="P1054">
        <f>+Precio_diario_hortalizas[[#This Row],[Precio promedio ponderado]]/Precio_diario_hortalizas[[#This Row],[Kg o Unidades]]</f>
        <v>590.5</v>
      </c>
    </row>
    <row r="1055" spans="1:16" hidden="1" x14ac:dyDescent="0.35">
      <c r="A1055" s="1" t="s">
        <v>142</v>
      </c>
      <c r="B1055" s="1" t="str">
        <f>+VLOOKUP(A1055,Codigos_mercados_mayoristas[],2,0)</f>
        <v>Metropolitana</v>
      </c>
      <c r="C1055" s="1">
        <f>+VLOOKUP(A1055,Codigos_mercados_mayoristas[],3,0)</f>
        <v>13</v>
      </c>
      <c r="D1055" s="4">
        <v>44148</v>
      </c>
      <c r="E1055" s="4" t="s">
        <v>196</v>
      </c>
      <c r="F1055" s="15" t="s">
        <v>38</v>
      </c>
      <c r="G1055" s="15" t="s">
        <v>12</v>
      </c>
      <c r="H1055" s="15" t="s">
        <v>103</v>
      </c>
      <c r="I1055" s="15">
        <v>430</v>
      </c>
      <c r="J1055" s="15">
        <v>4500</v>
      </c>
      <c r="K1055" s="15">
        <v>4500</v>
      </c>
      <c r="L1055" s="15">
        <v>4500</v>
      </c>
      <c r="M1055" s="15" t="s">
        <v>101</v>
      </c>
      <c r="N1055" s="15" t="s">
        <v>163</v>
      </c>
      <c r="O1055">
        <f>+VLOOKUP(Precio_diario_hortalizas[[#This Row],[Unidad de comercialización]],Codigos_kg[],2,0)</f>
        <v>20</v>
      </c>
      <c r="P1055">
        <f>+Precio_diario_hortalizas[[#This Row],[Precio promedio ponderado]]/Precio_diario_hortalizas[[#This Row],[Kg o Unidades]]</f>
        <v>225</v>
      </c>
    </row>
    <row r="1056" spans="1:16" hidden="1" x14ac:dyDescent="0.35">
      <c r="A1056" s="1" t="s">
        <v>142</v>
      </c>
      <c r="B1056" s="1" t="str">
        <f>+VLOOKUP(A1056,Codigos_mercados_mayoristas[],2,0)</f>
        <v>Metropolitana</v>
      </c>
      <c r="C1056" s="1">
        <f>+VLOOKUP(A1056,Codigos_mercados_mayoristas[],3,0)</f>
        <v>13</v>
      </c>
      <c r="D1056" s="4">
        <v>44148</v>
      </c>
      <c r="E1056" s="4" t="s">
        <v>196</v>
      </c>
      <c r="F1056" s="15" t="s">
        <v>38</v>
      </c>
      <c r="G1056" s="15" t="s">
        <v>12</v>
      </c>
      <c r="H1056" s="15" t="s">
        <v>103</v>
      </c>
      <c r="I1056" s="15">
        <v>340</v>
      </c>
      <c r="J1056" s="15">
        <v>4500</v>
      </c>
      <c r="K1056" s="15">
        <v>4500</v>
      </c>
      <c r="L1056" s="15">
        <v>4500</v>
      </c>
      <c r="M1056" s="15" t="s">
        <v>101</v>
      </c>
      <c r="N1056" s="15" t="s">
        <v>118</v>
      </c>
      <c r="O1056">
        <f>+VLOOKUP(Precio_diario_hortalizas[[#This Row],[Unidad de comercialización]],Codigos_kg[],2,0)</f>
        <v>20</v>
      </c>
      <c r="P1056">
        <f>+Precio_diario_hortalizas[[#This Row],[Precio promedio ponderado]]/Precio_diario_hortalizas[[#This Row],[Kg o Unidades]]</f>
        <v>225</v>
      </c>
    </row>
    <row r="1057" spans="1:16" hidden="1" x14ac:dyDescent="0.35">
      <c r="A1057" s="1" t="s">
        <v>142</v>
      </c>
      <c r="B1057" s="1" t="str">
        <f>+VLOOKUP(A1057,Codigos_mercados_mayoristas[],2,0)</f>
        <v>Metropolitana</v>
      </c>
      <c r="C1057" s="1">
        <f>+VLOOKUP(A1057,Codigos_mercados_mayoristas[],3,0)</f>
        <v>13</v>
      </c>
      <c r="D1057" s="4">
        <v>44148</v>
      </c>
      <c r="E1057" s="4" t="s">
        <v>196</v>
      </c>
      <c r="F1057" s="15" t="s">
        <v>38</v>
      </c>
      <c r="G1057" s="15" t="s">
        <v>12</v>
      </c>
      <c r="H1057" s="15" t="s">
        <v>103</v>
      </c>
      <c r="I1057" s="15">
        <v>420</v>
      </c>
      <c r="J1057" s="15">
        <v>4500</v>
      </c>
      <c r="K1057" s="15">
        <v>4500</v>
      </c>
      <c r="L1057" s="15">
        <v>4500</v>
      </c>
      <c r="M1057" s="15" t="s">
        <v>101</v>
      </c>
      <c r="N1057" s="15" t="s">
        <v>130</v>
      </c>
      <c r="O1057">
        <f>+VLOOKUP(Precio_diario_hortalizas[[#This Row],[Unidad de comercialización]],Codigos_kg[],2,0)</f>
        <v>20</v>
      </c>
      <c r="P1057">
        <f>+Precio_diario_hortalizas[[#This Row],[Precio promedio ponderado]]/Precio_diario_hortalizas[[#This Row],[Kg o Unidades]]</f>
        <v>225</v>
      </c>
    </row>
    <row r="1058" spans="1:16" hidden="1" x14ac:dyDescent="0.35">
      <c r="A1058" s="1" t="s">
        <v>142</v>
      </c>
      <c r="B1058" s="1" t="str">
        <f>+VLOOKUP(A1058,Codigos_mercados_mayoristas[],2,0)</f>
        <v>Metropolitana</v>
      </c>
      <c r="C1058" s="1">
        <f>+VLOOKUP(A1058,Codigos_mercados_mayoristas[],3,0)</f>
        <v>13</v>
      </c>
      <c r="D1058" s="4">
        <v>44148</v>
      </c>
      <c r="E1058" s="4" t="s">
        <v>196</v>
      </c>
      <c r="F1058" s="15" t="s">
        <v>38</v>
      </c>
      <c r="G1058" s="15" t="s">
        <v>12</v>
      </c>
      <c r="H1058" s="15" t="s">
        <v>19</v>
      </c>
      <c r="I1058" s="15">
        <v>700</v>
      </c>
      <c r="J1058" s="15">
        <v>5000</v>
      </c>
      <c r="K1058" s="15">
        <v>5000</v>
      </c>
      <c r="L1058" s="15">
        <v>5000</v>
      </c>
      <c r="M1058" s="15" t="s">
        <v>101</v>
      </c>
      <c r="N1058" s="15" t="s">
        <v>163</v>
      </c>
      <c r="O1058">
        <f>+VLOOKUP(Precio_diario_hortalizas[[#This Row],[Unidad de comercialización]],Codigos_kg[],2,0)</f>
        <v>20</v>
      </c>
      <c r="P1058">
        <f>+Precio_diario_hortalizas[[#This Row],[Precio promedio ponderado]]/Precio_diario_hortalizas[[#This Row],[Kg o Unidades]]</f>
        <v>250</v>
      </c>
    </row>
    <row r="1059" spans="1:16" hidden="1" x14ac:dyDescent="0.35">
      <c r="A1059" s="1" t="s">
        <v>142</v>
      </c>
      <c r="B1059" s="1" t="str">
        <f>+VLOOKUP(A1059,Codigos_mercados_mayoristas[],2,0)</f>
        <v>Metropolitana</v>
      </c>
      <c r="C1059" s="1">
        <f>+VLOOKUP(A1059,Codigos_mercados_mayoristas[],3,0)</f>
        <v>13</v>
      </c>
      <c r="D1059" s="4">
        <v>44148</v>
      </c>
      <c r="E1059" s="4" t="s">
        <v>196</v>
      </c>
      <c r="F1059" s="15" t="s">
        <v>38</v>
      </c>
      <c r="G1059" s="15" t="s">
        <v>12</v>
      </c>
      <c r="H1059" s="15" t="s">
        <v>19</v>
      </c>
      <c r="I1059" s="15">
        <v>520</v>
      </c>
      <c r="J1059" s="15">
        <v>5000</v>
      </c>
      <c r="K1059" s="15">
        <v>5000</v>
      </c>
      <c r="L1059" s="15">
        <v>5000</v>
      </c>
      <c r="M1059" s="15" t="s">
        <v>101</v>
      </c>
      <c r="N1059" s="15" t="s">
        <v>118</v>
      </c>
      <c r="O1059">
        <f>+VLOOKUP(Precio_diario_hortalizas[[#This Row],[Unidad de comercialización]],Codigos_kg[],2,0)</f>
        <v>20</v>
      </c>
      <c r="P1059">
        <f>+Precio_diario_hortalizas[[#This Row],[Precio promedio ponderado]]/Precio_diario_hortalizas[[#This Row],[Kg o Unidades]]</f>
        <v>250</v>
      </c>
    </row>
    <row r="1060" spans="1:16" hidden="1" x14ac:dyDescent="0.35">
      <c r="A1060" s="1" t="s">
        <v>142</v>
      </c>
      <c r="B1060" s="1" t="str">
        <f>+VLOOKUP(A1060,Codigos_mercados_mayoristas[],2,0)</f>
        <v>Metropolitana</v>
      </c>
      <c r="C1060" s="1">
        <f>+VLOOKUP(A1060,Codigos_mercados_mayoristas[],3,0)</f>
        <v>13</v>
      </c>
      <c r="D1060" s="4">
        <v>44148</v>
      </c>
      <c r="E1060" s="4" t="s">
        <v>196</v>
      </c>
      <c r="F1060" s="15" t="s">
        <v>38</v>
      </c>
      <c r="G1060" s="15" t="s">
        <v>12</v>
      </c>
      <c r="H1060" s="15" t="s">
        <v>19</v>
      </c>
      <c r="I1060" s="15">
        <v>650</v>
      </c>
      <c r="J1060" s="15">
        <v>5000</v>
      </c>
      <c r="K1060" s="15">
        <v>5000</v>
      </c>
      <c r="L1060" s="15">
        <v>5000</v>
      </c>
      <c r="M1060" s="15" t="s">
        <v>101</v>
      </c>
      <c r="N1060" s="15" t="s">
        <v>130</v>
      </c>
      <c r="O1060">
        <f>+VLOOKUP(Precio_diario_hortalizas[[#This Row],[Unidad de comercialización]],Codigos_kg[],2,0)</f>
        <v>20</v>
      </c>
      <c r="P1060">
        <f>+Precio_diario_hortalizas[[#This Row],[Precio promedio ponderado]]/Precio_diario_hortalizas[[#This Row],[Kg o Unidades]]</f>
        <v>250</v>
      </c>
    </row>
    <row r="1061" spans="1:16" hidden="1" x14ac:dyDescent="0.35">
      <c r="A1061" s="1" t="s">
        <v>142</v>
      </c>
      <c r="B1061" s="1" t="str">
        <f>+VLOOKUP(A1061,Codigos_mercados_mayoristas[],2,0)</f>
        <v>Metropolitana</v>
      </c>
      <c r="C1061" s="1">
        <f>+VLOOKUP(A1061,Codigos_mercados_mayoristas[],3,0)</f>
        <v>13</v>
      </c>
      <c r="D1061" s="4">
        <v>44148</v>
      </c>
      <c r="E1061" s="4" t="s">
        <v>196</v>
      </c>
      <c r="F1061" s="15" t="s">
        <v>38</v>
      </c>
      <c r="G1061" s="15" t="s">
        <v>12</v>
      </c>
      <c r="H1061" s="15" t="s">
        <v>13</v>
      </c>
      <c r="I1061" s="15">
        <v>340</v>
      </c>
      <c r="J1061" s="15">
        <v>4000</v>
      </c>
      <c r="K1061" s="15">
        <v>4000</v>
      </c>
      <c r="L1061" s="15">
        <v>4000</v>
      </c>
      <c r="M1061" s="15" t="s">
        <v>101</v>
      </c>
      <c r="N1061" s="15" t="s">
        <v>163</v>
      </c>
      <c r="O1061">
        <f>+VLOOKUP(Precio_diario_hortalizas[[#This Row],[Unidad de comercialización]],Codigos_kg[],2,0)</f>
        <v>20</v>
      </c>
      <c r="P1061">
        <f>+Precio_diario_hortalizas[[#This Row],[Precio promedio ponderado]]/Precio_diario_hortalizas[[#This Row],[Kg o Unidades]]</f>
        <v>200</v>
      </c>
    </row>
    <row r="1062" spans="1:16" hidden="1" x14ac:dyDescent="0.35">
      <c r="A1062" s="1" t="s">
        <v>142</v>
      </c>
      <c r="B1062" s="1" t="str">
        <f>+VLOOKUP(A1062,Codigos_mercados_mayoristas[],2,0)</f>
        <v>Metropolitana</v>
      </c>
      <c r="C1062" s="1">
        <f>+VLOOKUP(A1062,Codigos_mercados_mayoristas[],3,0)</f>
        <v>13</v>
      </c>
      <c r="D1062" s="4">
        <v>44148</v>
      </c>
      <c r="E1062" s="4" t="s">
        <v>196</v>
      </c>
      <c r="F1062" s="15" t="s">
        <v>38</v>
      </c>
      <c r="G1062" s="15" t="s">
        <v>12</v>
      </c>
      <c r="H1062" s="15" t="s">
        <v>13</v>
      </c>
      <c r="I1062" s="15">
        <v>250</v>
      </c>
      <c r="J1062" s="15">
        <v>4000</v>
      </c>
      <c r="K1062" s="15">
        <v>4000</v>
      </c>
      <c r="L1062" s="15">
        <v>4000</v>
      </c>
      <c r="M1062" s="15" t="s">
        <v>101</v>
      </c>
      <c r="N1062" s="15" t="s">
        <v>118</v>
      </c>
      <c r="O1062">
        <f>+VLOOKUP(Precio_diario_hortalizas[[#This Row],[Unidad de comercialización]],Codigos_kg[],2,0)</f>
        <v>20</v>
      </c>
      <c r="P1062">
        <f>+Precio_diario_hortalizas[[#This Row],[Precio promedio ponderado]]/Precio_diario_hortalizas[[#This Row],[Kg o Unidades]]</f>
        <v>200</v>
      </c>
    </row>
    <row r="1063" spans="1:16" hidden="1" x14ac:dyDescent="0.35">
      <c r="A1063" s="1" t="s">
        <v>142</v>
      </c>
      <c r="B1063" s="1" t="str">
        <f>+VLOOKUP(A1063,Codigos_mercados_mayoristas[],2,0)</f>
        <v>Metropolitana</v>
      </c>
      <c r="C1063" s="1">
        <f>+VLOOKUP(A1063,Codigos_mercados_mayoristas[],3,0)</f>
        <v>13</v>
      </c>
      <c r="D1063" s="4">
        <v>44148</v>
      </c>
      <c r="E1063" s="4" t="s">
        <v>196</v>
      </c>
      <c r="F1063" s="15" t="s">
        <v>38</v>
      </c>
      <c r="G1063" s="15" t="s">
        <v>12</v>
      </c>
      <c r="H1063" s="15" t="s">
        <v>13</v>
      </c>
      <c r="I1063" s="15">
        <v>350</v>
      </c>
      <c r="J1063" s="15">
        <v>4000</v>
      </c>
      <c r="K1063" s="15">
        <v>4000</v>
      </c>
      <c r="L1063" s="15">
        <v>4000</v>
      </c>
      <c r="M1063" s="15" t="s">
        <v>101</v>
      </c>
      <c r="N1063" s="15" t="s">
        <v>130</v>
      </c>
      <c r="O1063">
        <f>+VLOOKUP(Precio_diario_hortalizas[[#This Row],[Unidad de comercialización]],Codigos_kg[],2,0)</f>
        <v>20</v>
      </c>
      <c r="P1063">
        <f>+Precio_diario_hortalizas[[#This Row],[Precio promedio ponderado]]/Precio_diario_hortalizas[[#This Row],[Kg o Unidades]]</f>
        <v>200</v>
      </c>
    </row>
    <row r="1064" spans="1:16" hidden="1" x14ac:dyDescent="0.35">
      <c r="A1064" s="1" t="s">
        <v>142</v>
      </c>
      <c r="B1064" s="1" t="str">
        <f>+VLOOKUP(A1064,Codigos_mercados_mayoristas[],2,0)</f>
        <v>Metropolitana</v>
      </c>
      <c r="C1064" s="1">
        <f>+VLOOKUP(A1064,Codigos_mercados_mayoristas[],3,0)</f>
        <v>13</v>
      </c>
      <c r="D1064" s="4">
        <v>44148</v>
      </c>
      <c r="E1064" s="4" t="s">
        <v>196</v>
      </c>
      <c r="F1064" s="15" t="s">
        <v>102</v>
      </c>
      <c r="G1064" s="15" t="s">
        <v>103</v>
      </c>
      <c r="H1064" s="15" t="s">
        <v>96</v>
      </c>
      <c r="I1064" s="15">
        <v>2800</v>
      </c>
      <c r="J1064" s="15">
        <v>1900</v>
      </c>
      <c r="K1064" s="15">
        <v>1800</v>
      </c>
      <c r="L1064" s="15">
        <v>1854</v>
      </c>
      <c r="M1064" s="15" t="s">
        <v>33</v>
      </c>
      <c r="N1064" s="15" t="s">
        <v>34</v>
      </c>
      <c r="O1064">
        <f>+VLOOKUP(Precio_diario_hortalizas[[#This Row],[Unidad de comercialización]],Codigos_kg[],2,0)</f>
        <v>1</v>
      </c>
      <c r="P1064">
        <f>+Precio_diario_hortalizas[[#This Row],[Precio promedio ponderado]]/Precio_diario_hortalizas[[#This Row],[Kg o Unidades]]</f>
        <v>1854</v>
      </c>
    </row>
    <row r="1065" spans="1:16" hidden="1" x14ac:dyDescent="0.35">
      <c r="A1065" s="1" t="s">
        <v>142</v>
      </c>
      <c r="B1065" s="1" t="str">
        <f>+VLOOKUP(A1065,Codigos_mercados_mayoristas[],2,0)</f>
        <v>Metropolitana</v>
      </c>
      <c r="C1065" s="1">
        <f>+VLOOKUP(A1065,Codigos_mercados_mayoristas[],3,0)</f>
        <v>13</v>
      </c>
      <c r="D1065" s="4">
        <v>44148</v>
      </c>
      <c r="E1065" s="4" t="s">
        <v>196</v>
      </c>
      <c r="F1065" s="15" t="s">
        <v>102</v>
      </c>
      <c r="G1065" s="15" t="s">
        <v>103</v>
      </c>
      <c r="H1065" s="15" t="s">
        <v>137</v>
      </c>
      <c r="I1065" s="15">
        <v>1900</v>
      </c>
      <c r="J1065" s="15">
        <v>1750</v>
      </c>
      <c r="K1065" s="15">
        <v>1700</v>
      </c>
      <c r="L1065" s="15">
        <v>1729</v>
      </c>
      <c r="M1065" s="15" t="s">
        <v>33</v>
      </c>
      <c r="N1065" s="15" t="s">
        <v>34</v>
      </c>
      <c r="O1065">
        <f>+VLOOKUP(Precio_diario_hortalizas[[#This Row],[Unidad de comercialización]],Codigos_kg[],2,0)</f>
        <v>1</v>
      </c>
      <c r="P1065">
        <f>+Precio_diario_hortalizas[[#This Row],[Precio promedio ponderado]]/Precio_diario_hortalizas[[#This Row],[Kg o Unidades]]</f>
        <v>1729</v>
      </c>
    </row>
    <row r="1066" spans="1:16" hidden="1" x14ac:dyDescent="0.35">
      <c r="A1066" s="1" t="s">
        <v>142</v>
      </c>
      <c r="B1066" s="1" t="str">
        <f>+VLOOKUP(A1066,Codigos_mercados_mayoristas[],2,0)</f>
        <v>Metropolitana</v>
      </c>
      <c r="C1066" s="1">
        <f>+VLOOKUP(A1066,Codigos_mercados_mayoristas[],3,0)</f>
        <v>13</v>
      </c>
      <c r="D1066" s="4">
        <v>44148</v>
      </c>
      <c r="E1066" s="4" t="s">
        <v>196</v>
      </c>
      <c r="F1066" s="15" t="s">
        <v>102</v>
      </c>
      <c r="G1066" s="15" t="s">
        <v>103</v>
      </c>
      <c r="H1066" s="15" t="s">
        <v>144</v>
      </c>
      <c r="I1066" s="15">
        <v>1000</v>
      </c>
      <c r="J1066" s="15">
        <v>1500</v>
      </c>
      <c r="K1066" s="15">
        <v>1400</v>
      </c>
      <c r="L1066" s="15">
        <v>1460</v>
      </c>
      <c r="M1066" s="15" t="s">
        <v>33</v>
      </c>
      <c r="N1066" s="15" t="s">
        <v>34</v>
      </c>
      <c r="O1066">
        <f>+VLOOKUP(Precio_diario_hortalizas[[#This Row],[Unidad de comercialización]],Codigos_kg[],2,0)</f>
        <v>1</v>
      </c>
      <c r="P1066">
        <f>+Precio_diario_hortalizas[[#This Row],[Precio promedio ponderado]]/Precio_diario_hortalizas[[#This Row],[Kg o Unidades]]</f>
        <v>1460</v>
      </c>
    </row>
    <row r="1067" spans="1:16" hidden="1" x14ac:dyDescent="0.35">
      <c r="A1067" s="1" t="s">
        <v>142</v>
      </c>
      <c r="B1067" s="1" t="str">
        <f>+VLOOKUP(A1067,Codigos_mercados_mayoristas[],2,0)</f>
        <v>Metropolitana</v>
      </c>
      <c r="C1067" s="1">
        <f>+VLOOKUP(A1067,Codigos_mercados_mayoristas[],3,0)</f>
        <v>13</v>
      </c>
      <c r="D1067" s="4">
        <v>44148</v>
      </c>
      <c r="E1067" s="4" t="s">
        <v>196</v>
      </c>
      <c r="F1067" s="15" t="s">
        <v>106</v>
      </c>
      <c r="G1067" s="15" t="s">
        <v>12</v>
      </c>
      <c r="H1067" s="15" t="s">
        <v>19</v>
      </c>
      <c r="I1067" s="15">
        <v>400</v>
      </c>
      <c r="J1067" s="15">
        <v>6000</v>
      </c>
      <c r="K1067" s="15">
        <v>5000</v>
      </c>
      <c r="L1067" s="15">
        <v>5425</v>
      </c>
      <c r="M1067" s="15" t="s">
        <v>165</v>
      </c>
      <c r="N1067" s="15" t="s">
        <v>118</v>
      </c>
      <c r="O1067">
        <f>+VLOOKUP(Precio_diario_hortalizas[[#This Row],[Unidad de comercialización]],Codigos_kg[],2,0)</f>
        <v>50</v>
      </c>
      <c r="P1067">
        <f>+Precio_diario_hortalizas[[#This Row],[Precio promedio ponderado]]/Precio_diario_hortalizas[[#This Row],[Kg o Unidades]]</f>
        <v>108.5</v>
      </c>
    </row>
    <row r="1068" spans="1:16" hidden="1" x14ac:dyDescent="0.35">
      <c r="A1068" s="1" t="s">
        <v>142</v>
      </c>
      <c r="B1068" s="26" t="str">
        <f>+VLOOKUP(A1068,Codigos_mercados_mayoristas[],2,0)</f>
        <v>Metropolitana</v>
      </c>
      <c r="C1068" s="26">
        <f>+VLOOKUP(A1068,Codigos_mercados_mayoristas[],3,0)</f>
        <v>13</v>
      </c>
      <c r="D1068" s="4">
        <v>44148</v>
      </c>
      <c r="E1068" s="4" t="s">
        <v>196</v>
      </c>
      <c r="F1068" s="15" t="s">
        <v>106</v>
      </c>
      <c r="G1068" s="15" t="s">
        <v>12</v>
      </c>
      <c r="H1068" s="15" t="s">
        <v>19</v>
      </c>
      <c r="I1068" s="15">
        <v>800</v>
      </c>
      <c r="J1068" s="15">
        <v>6000</v>
      </c>
      <c r="K1068" s="15">
        <v>4000</v>
      </c>
      <c r="L1068" s="15">
        <v>5075</v>
      </c>
      <c r="M1068" s="15" t="s">
        <v>165</v>
      </c>
      <c r="N1068" s="15" t="s">
        <v>123</v>
      </c>
      <c r="O1068">
        <f>+VLOOKUP(Precio_diario_hortalizas[[#This Row],[Unidad de comercialización]],Codigos_kg[],2,0)</f>
        <v>50</v>
      </c>
      <c r="P1068">
        <f>+Precio_diario_hortalizas[[#This Row],[Precio promedio ponderado]]/Precio_diario_hortalizas[[#This Row],[Kg o Unidades]]</f>
        <v>101.5</v>
      </c>
    </row>
    <row r="1069" spans="1:16" hidden="1" x14ac:dyDescent="0.35">
      <c r="A1069" s="1" t="s">
        <v>174</v>
      </c>
      <c r="B1069" s="1" t="str">
        <f>+VLOOKUP(A1069,Codigos_mercados_mayoristas[],2,0)</f>
        <v>Metropolitana</v>
      </c>
      <c r="C1069" s="1">
        <f>+VLOOKUP(A1069,Codigos_mercados_mayoristas[],3,0)</f>
        <v>13</v>
      </c>
      <c r="D1069" s="4">
        <v>44148</v>
      </c>
      <c r="E1069" s="4" t="s">
        <v>196</v>
      </c>
      <c r="F1069" s="15" t="s">
        <v>42</v>
      </c>
      <c r="G1069" s="15" t="s">
        <v>110</v>
      </c>
      <c r="H1069" s="15" t="s">
        <v>19</v>
      </c>
      <c r="I1069" s="15">
        <v>80</v>
      </c>
      <c r="J1069" s="15">
        <v>22000</v>
      </c>
      <c r="K1069" s="15">
        <v>22000</v>
      </c>
      <c r="L1069" s="15">
        <v>22000</v>
      </c>
      <c r="M1069" s="15" t="s">
        <v>111</v>
      </c>
      <c r="N1069" s="15" t="s">
        <v>15</v>
      </c>
      <c r="O1069">
        <f>+VLOOKUP(Precio_diario_hortalizas[[#This Row],[Unidad de comercialización]],Codigos_kg[],2,0)</f>
        <v>12</v>
      </c>
      <c r="P1069">
        <f>+Precio_diario_hortalizas[[#This Row],[Precio promedio ponderado]]/Precio_diario_hortalizas[[#This Row],[Kg o Unidades]]</f>
        <v>1833.3333333333333</v>
      </c>
    </row>
    <row r="1070" spans="1:16" hidden="1" x14ac:dyDescent="0.35">
      <c r="A1070" s="1" t="s">
        <v>174</v>
      </c>
      <c r="B1070" s="1" t="str">
        <f>+VLOOKUP(A1070,Codigos_mercados_mayoristas[],2,0)</f>
        <v>Metropolitana</v>
      </c>
      <c r="C1070" s="1">
        <f>+VLOOKUP(A1070,Codigos_mercados_mayoristas[],3,0)</f>
        <v>13</v>
      </c>
      <c r="D1070" s="4">
        <v>44148</v>
      </c>
      <c r="E1070" s="4" t="s">
        <v>196</v>
      </c>
      <c r="F1070" s="15" t="s">
        <v>42</v>
      </c>
      <c r="G1070" s="15" t="s">
        <v>110</v>
      </c>
      <c r="H1070" s="15" t="s">
        <v>19</v>
      </c>
      <c r="I1070" s="15">
        <v>10</v>
      </c>
      <c r="J1070" s="15">
        <v>35000</v>
      </c>
      <c r="K1070" s="15">
        <v>35000</v>
      </c>
      <c r="L1070" s="15">
        <v>35000</v>
      </c>
      <c r="M1070" s="15" t="s">
        <v>29</v>
      </c>
      <c r="N1070" s="15" t="s">
        <v>63</v>
      </c>
      <c r="O1070">
        <f>+VLOOKUP(Precio_diario_hortalizas[[#This Row],[Unidad de comercialización]],Codigos_kg[],2,0)</f>
        <v>15</v>
      </c>
      <c r="P1070">
        <f>+Precio_diario_hortalizas[[#This Row],[Precio promedio ponderado]]/Precio_diario_hortalizas[[#This Row],[Kg o Unidades]]</f>
        <v>2333.3333333333335</v>
      </c>
    </row>
    <row r="1071" spans="1:16" hidden="1" x14ac:dyDescent="0.35">
      <c r="A1071" s="1" t="s">
        <v>174</v>
      </c>
      <c r="B1071" s="1" t="str">
        <f>+VLOOKUP(A1071,Codigos_mercados_mayoristas[],2,0)</f>
        <v>Metropolitana</v>
      </c>
      <c r="C1071" s="1">
        <f>+VLOOKUP(A1071,Codigos_mercados_mayoristas[],3,0)</f>
        <v>13</v>
      </c>
      <c r="D1071" s="4">
        <v>44148</v>
      </c>
      <c r="E1071" s="4" t="s">
        <v>196</v>
      </c>
      <c r="F1071" s="15" t="s">
        <v>67</v>
      </c>
      <c r="G1071" s="15" t="s">
        <v>12</v>
      </c>
      <c r="H1071" s="15" t="s">
        <v>19</v>
      </c>
      <c r="I1071" s="15">
        <v>220</v>
      </c>
      <c r="J1071" s="15">
        <v>5000</v>
      </c>
      <c r="K1071" s="15">
        <v>4500</v>
      </c>
      <c r="L1071" s="15">
        <v>4841</v>
      </c>
      <c r="M1071" s="15" t="s">
        <v>68</v>
      </c>
      <c r="N1071" s="15" t="s">
        <v>152</v>
      </c>
      <c r="O1071">
        <f>+VLOOKUP(Precio_diario_hortalizas[[#This Row],[Unidad de comercialización]],Codigos_kg[],2,0)</f>
        <v>6</v>
      </c>
      <c r="P1071">
        <f>+Precio_diario_hortalizas[[#This Row],[Precio promedio ponderado]]/Precio_diario_hortalizas[[#This Row],[Kg o Unidades]]</f>
        <v>806.83333333333337</v>
      </c>
    </row>
    <row r="1072" spans="1:16" hidden="1" x14ac:dyDescent="0.35">
      <c r="A1072" s="1" t="s">
        <v>174</v>
      </c>
      <c r="B1072" s="1" t="str">
        <f>+VLOOKUP(A1072,Codigos_mercados_mayoristas[],2,0)</f>
        <v>Metropolitana</v>
      </c>
      <c r="C1072" s="1">
        <f>+VLOOKUP(A1072,Codigos_mercados_mayoristas[],3,0)</f>
        <v>13</v>
      </c>
      <c r="D1072" s="4">
        <v>44148</v>
      </c>
      <c r="E1072" s="4" t="s">
        <v>196</v>
      </c>
      <c r="F1072" s="15" t="s">
        <v>67</v>
      </c>
      <c r="G1072" s="15" t="s">
        <v>12</v>
      </c>
      <c r="H1072" s="15" t="s">
        <v>19</v>
      </c>
      <c r="I1072" s="15">
        <v>40</v>
      </c>
      <c r="J1072" s="15">
        <v>5000</v>
      </c>
      <c r="K1072" s="15">
        <v>5000</v>
      </c>
      <c r="L1072" s="15">
        <v>5000</v>
      </c>
      <c r="M1072" s="15" t="s">
        <v>68</v>
      </c>
      <c r="N1072" s="15" t="s">
        <v>63</v>
      </c>
      <c r="O1072">
        <f>+VLOOKUP(Precio_diario_hortalizas[[#This Row],[Unidad de comercialización]],Codigos_kg[],2,0)</f>
        <v>6</v>
      </c>
      <c r="P1072">
        <f>+Precio_diario_hortalizas[[#This Row],[Precio promedio ponderado]]/Precio_diario_hortalizas[[#This Row],[Kg o Unidades]]</f>
        <v>833.33333333333337</v>
      </c>
    </row>
    <row r="1073" spans="1:16" hidden="1" x14ac:dyDescent="0.35">
      <c r="A1073" s="1" t="s">
        <v>174</v>
      </c>
      <c r="B1073" s="1" t="str">
        <f>+VLOOKUP(A1073,Codigos_mercados_mayoristas[],2,0)</f>
        <v>Metropolitana</v>
      </c>
      <c r="C1073" s="1">
        <f>+VLOOKUP(A1073,Codigos_mercados_mayoristas[],3,0)</f>
        <v>13</v>
      </c>
      <c r="D1073" s="4">
        <v>44148</v>
      </c>
      <c r="E1073" s="4" t="s">
        <v>196</v>
      </c>
      <c r="F1073" s="15" t="s">
        <v>46</v>
      </c>
      <c r="G1073" s="15" t="s">
        <v>47</v>
      </c>
      <c r="H1073" s="15" t="s">
        <v>19</v>
      </c>
      <c r="I1073" s="15">
        <v>350</v>
      </c>
      <c r="J1073" s="15">
        <v>9000</v>
      </c>
      <c r="K1073" s="15">
        <v>8500</v>
      </c>
      <c r="L1073" s="15">
        <v>8786</v>
      </c>
      <c r="M1073" s="15" t="s">
        <v>48</v>
      </c>
      <c r="N1073" s="15" t="s">
        <v>118</v>
      </c>
      <c r="O1073">
        <f>+VLOOKUP(Precio_diario_hortalizas[[#This Row],[Unidad de comercialización]],Codigos_kg[],2,0)</f>
        <v>30</v>
      </c>
      <c r="P1073">
        <f>+Precio_diario_hortalizas[[#This Row],[Precio promedio ponderado]]/Precio_diario_hortalizas[[#This Row],[Kg o Unidades]]</f>
        <v>292.86666666666667</v>
      </c>
    </row>
    <row r="1074" spans="1:16" hidden="1" x14ac:dyDescent="0.35">
      <c r="A1074" s="1" t="s">
        <v>174</v>
      </c>
      <c r="B1074" s="1" t="str">
        <f>+VLOOKUP(A1074,Codigos_mercados_mayoristas[],2,0)</f>
        <v>Metropolitana</v>
      </c>
      <c r="C1074" s="1">
        <f>+VLOOKUP(A1074,Codigos_mercados_mayoristas[],3,0)</f>
        <v>13</v>
      </c>
      <c r="D1074" s="4">
        <v>44148</v>
      </c>
      <c r="E1074" s="4" t="s">
        <v>196</v>
      </c>
      <c r="F1074" s="15" t="s">
        <v>115</v>
      </c>
      <c r="G1074" s="15" t="s">
        <v>12</v>
      </c>
      <c r="H1074" s="15" t="s">
        <v>19</v>
      </c>
      <c r="I1074" s="15">
        <v>35</v>
      </c>
      <c r="J1074" s="15">
        <v>20000</v>
      </c>
      <c r="K1074" s="15">
        <v>20000</v>
      </c>
      <c r="L1074" s="15">
        <v>20000</v>
      </c>
      <c r="M1074" s="15" t="s">
        <v>39</v>
      </c>
      <c r="N1074" s="15" t="s">
        <v>123</v>
      </c>
      <c r="O1074">
        <f>+VLOOKUP(Precio_diario_hortalizas[[#This Row],[Unidad de comercialización]],Codigos_kg[],2,0)</f>
        <v>25</v>
      </c>
      <c r="P1074">
        <f>+Precio_diario_hortalizas[[#This Row],[Precio promedio ponderado]]/Precio_diario_hortalizas[[#This Row],[Kg o Unidades]]</f>
        <v>800</v>
      </c>
    </row>
    <row r="1075" spans="1:16" hidden="1" x14ac:dyDescent="0.35">
      <c r="A1075" s="1" t="s">
        <v>174</v>
      </c>
      <c r="B1075" s="1" t="str">
        <f>+VLOOKUP(A1075,Codigos_mercados_mayoristas[],2,0)</f>
        <v>Metropolitana</v>
      </c>
      <c r="C1075" s="1">
        <f>+VLOOKUP(A1075,Codigos_mercados_mayoristas[],3,0)</f>
        <v>13</v>
      </c>
      <c r="D1075" s="4">
        <v>44148</v>
      </c>
      <c r="E1075" s="4" t="s">
        <v>196</v>
      </c>
      <c r="F1075" s="15" t="s">
        <v>73</v>
      </c>
      <c r="G1075" s="15" t="s">
        <v>12</v>
      </c>
      <c r="H1075" s="15" t="s">
        <v>19</v>
      </c>
      <c r="I1075" s="15">
        <v>17000</v>
      </c>
      <c r="J1075" s="15">
        <v>100</v>
      </c>
      <c r="K1075" s="15">
        <v>80</v>
      </c>
      <c r="L1075" s="15">
        <v>88</v>
      </c>
      <c r="M1075" s="15" t="s">
        <v>14</v>
      </c>
      <c r="N1075" s="15" t="s">
        <v>152</v>
      </c>
      <c r="O1075">
        <f>+VLOOKUP(Precio_diario_hortalizas[[#This Row],[Unidad de comercialización]],Codigos_kg[],2,0)</f>
        <v>1</v>
      </c>
      <c r="P1075">
        <f>+Precio_diario_hortalizas[[#This Row],[Precio promedio ponderado]]/Precio_diario_hortalizas[[#This Row],[Kg o Unidades]]</f>
        <v>88</v>
      </c>
    </row>
    <row r="1076" spans="1:16" hidden="1" x14ac:dyDescent="0.35">
      <c r="A1076" s="1" t="s">
        <v>174</v>
      </c>
      <c r="B1076" s="1" t="str">
        <f>+VLOOKUP(A1076,Codigos_mercados_mayoristas[],2,0)</f>
        <v>Metropolitana</v>
      </c>
      <c r="C1076" s="1">
        <f>+VLOOKUP(A1076,Codigos_mercados_mayoristas[],3,0)</f>
        <v>13</v>
      </c>
      <c r="D1076" s="4">
        <v>44148</v>
      </c>
      <c r="E1076" s="4" t="s">
        <v>196</v>
      </c>
      <c r="F1076" s="15" t="s">
        <v>11</v>
      </c>
      <c r="G1076" s="15" t="s">
        <v>12</v>
      </c>
      <c r="H1076" s="15" t="s">
        <v>19</v>
      </c>
      <c r="I1076" s="15">
        <v>5100</v>
      </c>
      <c r="J1076" s="15">
        <v>600</v>
      </c>
      <c r="K1076" s="15">
        <v>500</v>
      </c>
      <c r="L1076" s="15">
        <v>555</v>
      </c>
      <c r="M1076" s="15" t="s">
        <v>14</v>
      </c>
      <c r="N1076" s="15" t="s">
        <v>118</v>
      </c>
      <c r="O1076">
        <f>+VLOOKUP(Precio_diario_hortalizas[[#This Row],[Unidad de comercialización]],Codigos_kg[],2,0)</f>
        <v>1</v>
      </c>
      <c r="P1076">
        <f>+Precio_diario_hortalizas[[#This Row],[Precio promedio ponderado]]/Precio_diario_hortalizas[[#This Row],[Kg o Unidades]]</f>
        <v>555</v>
      </c>
    </row>
    <row r="1077" spans="1:16" hidden="1" x14ac:dyDescent="0.35">
      <c r="A1077" s="1" t="s">
        <v>174</v>
      </c>
      <c r="B1077" s="1" t="str">
        <f>+VLOOKUP(A1077,Codigos_mercados_mayoristas[],2,0)</f>
        <v>Metropolitana</v>
      </c>
      <c r="C1077" s="1">
        <f>+VLOOKUP(A1077,Codigos_mercados_mayoristas[],3,0)</f>
        <v>13</v>
      </c>
      <c r="D1077" s="4">
        <v>44148</v>
      </c>
      <c r="E1077" s="4" t="s">
        <v>196</v>
      </c>
      <c r="F1077" s="15" t="s">
        <v>75</v>
      </c>
      <c r="G1077" s="15" t="s">
        <v>12</v>
      </c>
      <c r="H1077" s="15" t="s">
        <v>76</v>
      </c>
      <c r="I1077" s="15">
        <v>180</v>
      </c>
      <c r="J1077" s="15">
        <v>18000</v>
      </c>
      <c r="K1077" s="15">
        <v>18000</v>
      </c>
      <c r="L1077" s="15">
        <v>18000</v>
      </c>
      <c r="M1077" s="15" t="s">
        <v>742</v>
      </c>
      <c r="N1077" s="15" t="s">
        <v>123</v>
      </c>
      <c r="O1077">
        <f>+VLOOKUP(Precio_diario_hortalizas[[#This Row],[Unidad de comercialización]],Codigos_kg[],2,0)</f>
        <v>22</v>
      </c>
      <c r="P1077">
        <f>+Precio_diario_hortalizas[[#This Row],[Precio promedio ponderado]]/Precio_diario_hortalizas[[#This Row],[Kg o Unidades]]</f>
        <v>818.18181818181813</v>
      </c>
    </row>
    <row r="1078" spans="1:16" hidden="1" x14ac:dyDescent="0.35">
      <c r="A1078" s="1" t="s">
        <v>174</v>
      </c>
      <c r="B1078" s="1" t="str">
        <f>+VLOOKUP(A1078,Codigos_mercados_mayoristas[],2,0)</f>
        <v>Metropolitana</v>
      </c>
      <c r="C1078" s="1">
        <f>+VLOOKUP(A1078,Codigos_mercados_mayoristas[],3,0)</f>
        <v>13</v>
      </c>
      <c r="D1078" s="4">
        <v>44148</v>
      </c>
      <c r="E1078" s="4" t="s">
        <v>196</v>
      </c>
      <c r="F1078" s="15" t="s">
        <v>75</v>
      </c>
      <c r="G1078" s="15" t="s">
        <v>12</v>
      </c>
      <c r="H1078" s="15" t="s">
        <v>96</v>
      </c>
      <c r="I1078" s="15">
        <v>13000</v>
      </c>
      <c r="J1078" s="15">
        <v>3000</v>
      </c>
      <c r="K1078" s="15">
        <v>2800</v>
      </c>
      <c r="L1078" s="15">
        <v>2892</v>
      </c>
      <c r="M1078" s="15" t="s">
        <v>143</v>
      </c>
      <c r="N1078" s="15" t="s">
        <v>118</v>
      </c>
      <c r="O1078">
        <f>+VLOOKUP(Precio_diario_hortalizas[[#This Row],[Unidad de comercialización]],Codigos_kg[],2,0)</f>
        <v>20</v>
      </c>
      <c r="P1078">
        <f>+Precio_diario_hortalizas[[#This Row],[Precio promedio ponderado]]/Precio_diario_hortalizas[[#This Row],[Kg o Unidades]]</f>
        <v>144.6</v>
      </c>
    </row>
    <row r="1079" spans="1:16" hidden="1" x14ac:dyDescent="0.35">
      <c r="A1079" s="1" t="s">
        <v>174</v>
      </c>
      <c r="B1079" s="1" t="str">
        <f>+VLOOKUP(A1079,Codigos_mercados_mayoristas[],2,0)</f>
        <v>Metropolitana</v>
      </c>
      <c r="C1079" s="1">
        <f>+VLOOKUP(A1079,Codigos_mercados_mayoristas[],3,0)</f>
        <v>13</v>
      </c>
      <c r="D1079" s="4">
        <v>44148</v>
      </c>
      <c r="E1079" s="4" t="s">
        <v>196</v>
      </c>
      <c r="F1079" s="15" t="s">
        <v>75</v>
      </c>
      <c r="G1079" s="15" t="s">
        <v>12</v>
      </c>
      <c r="H1079" s="15" t="s">
        <v>148</v>
      </c>
      <c r="I1079" s="15">
        <v>100</v>
      </c>
      <c r="J1079" s="15">
        <v>17000</v>
      </c>
      <c r="K1079" s="15">
        <v>17000</v>
      </c>
      <c r="L1079" s="15">
        <v>17000</v>
      </c>
      <c r="M1079" s="15" t="s">
        <v>742</v>
      </c>
      <c r="N1079" s="15" t="s">
        <v>123</v>
      </c>
      <c r="O1079">
        <f>+VLOOKUP(Precio_diario_hortalizas[[#This Row],[Unidad de comercialización]],Codigos_kg[],2,0)</f>
        <v>22</v>
      </c>
      <c r="P1079">
        <f>+Precio_diario_hortalizas[[#This Row],[Precio promedio ponderado]]/Precio_diario_hortalizas[[#This Row],[Kg o Unidades]]</f>
        <v>772.72727272727275</v>
      </c>
    </row>
    <row r="1080" spans="1:16" hidden="1" x14ac:dyDescent="0.35">
      <c r="A1080" s="1" t="s">
        <v>174</v>
      </c>
      <c r="B1080" s="1" t="str">
        <f>+VLOOKUP(A1080,Codigos_mercados_mayoristas[],2,0)</f>
        <v>Metropolitana</v>
      </c>
      <c r="C1080" s="1">
        <f>+VLOOKUP(A1080,Codigos_mercados_mayoristas[],3,0)</f>
        <v>13</v>
      </c>
      <c r="D1080" s="4">
        <v>44148</v>
      </c>
      <c r="E1080" s="4" t="s">
        <v>196</v>
      </c>
      <c r="F1080" s="15" t="s">
        <v>75</v>
      </c>
      <c r="G1080" s="15" t="s">
        <v>12</v>
      </c>
      <c r="H1080" s="15" t="s">
        <v>743</v>
      </c>
      <c r="I1080" s="15">
        <v>100</v>
      </c>
      <c r="J1080" s="15">
        <v>16000</v>
      </c>
      <c r="K1080" s="15">
        <v>16000</v>
      </c>
      <c r="L1080" s="15">
        <v>16000</v>
      </c>
      <c r="M1080" s="15" t="s">
        <v>742</v>
      </c>
      <c r="N1080" s="15" t="s">
        <v>123</v>
      </c>
      <c r="O1080">
        <f>+VLOOKUP(Precio_diario_hortalizas[[#This Row],[Unidad de comercialización]],Codigos_kg[],2,0)</f>
        <v>22</v>
      </c>
      <c r="P1080">
        <f>+Precio_diario_hortalizas[[#This Row],[Precio promedio ponderado]]/Precio_diario_hortalizas[[#This Row],[Kg o Unidades]]</f>
        <v>727.27272727272725</v>
      </c>
    </row>
    <row r="1081" spans="1:16" hidden="1" x14ac:dyDescent="0.35">
      <c r="A1081" s="1" t="s">
        <v>174</v>
      </c>
      <c r="B1081" s="1" t="str">
        <f>+VLOOKUP(A1081,Codigos_mercados_mayoristas[],2,0)</f>
        <v>Metropolitana</v>
      </c>
      <c r="C1081" s="1">
        <f>+VLOOKUP(A1081,Codigos_mercados_mayoristas[],3,0)</f>
        <v>13</v>
      </c>
      <c r="D1081" s="4">
        <v>44148</v>
      </c>
      <c r="E1081" s="4" t="s">
        <v>196</v>
      </c>
      <c r="F1081" s="15" t="s">
        <v>75</v>
      </c>
      <c r="G1081" s="15" t="s">
        <v>12</v>
      </c>
      <c r="H1081" s="15" t="s">
        <v>150</v>
      </c>
      <c r="I1081" s="15">
        <v>8000</v>
      </c>
      <c r="J1081" s="15">
        <v>3600</v>
      </c>
      <c r="K1081" s="15">
        <v>3600</v>
      </c>
      <c r="L1081" s="15">
        <v>3600</v>
      </c>
      <c r="M1081" s="15" t="s">
        <v>143</v>
      </c>
      <c r="N1081" s="15" t="s">
        <v>118</v>
      </c>
      <c r="O1081">
        <f>+VLOOKUP(Precio_diario_hortalizas[[#This Row],[Unidad de comercialización]],Codigos_kg[],2,0)</f>
        <v>20</v>
      </c>
      <c r="P1081">
        <f>+Precio_diario_hortalizas[[#This Row],[Precio promedio ponderado]]/Precio_diario_hortalizas[[#This Row],[Kg o Unidades]]</f>
        <v>180</v>
      </c>
    </row>
    <row r="1082" spans="1:16" hidden="1" x14ac:dyDescent="0.35">
      <c r="A1082" s="1" t="s">
        <v>174</v>
      </c>
      <c r="B1082" s="1" t="str">
        <f>+VLOOKUP(A1082,Codigos_mercados_mayoristas[],2,0)</f>
        <v>Metropolitana</v>
      </c>
      <c r="C1082" s="1">
        <f>+VLOOKUP(A1082,Codigos_mercados_mayoristas[],3,0)</f>
        <v>13</v>
      </c>
      <c r="D1082" s="4">
        <v>44148</v>
      </c>
      <c r="E1082" s="4" t="s">
        <v>196</v>
      </c>
      <c r="F1082" s="15" t="s">
        <v>78</v>
      </c>
      <c r="G1082" s="15" t="s">
        <v>12</v>
      </c>
      <c r="H1082" s="15" t="s">
        <v>69</v>
      </c>
      <c r="I1082" s="15">
        <v>250</v>
      </c>
      <c r="J1082" s="15">
        <v>4000</v>
      </c>
      <c r="K1082" s="15">
        <v>4000</v>
      </c>
      <c r="L1082" s="15">
        <v>4000</v>
      </c>
      <c r="M1082" s="15" t="s">
        <v>79</v>
      </c>
      <c r="N1082" s="15" t="s">
        <v>152</v>
      </c>
      <c r="O1082">
        <f>+VLOOKUP(Precio_diario_hortalizas[[#This Row],[Unidad de comercialización]],Codigos_kg[],2,0)</f>
        <v>36</v>
      </c>
      <c r="P1082">
        <f>+Precio_diario_hortalizas[[#This Row],[Precio promedio ponderado]]/Precio_diario_hortalizas[[#This Row],[Kg o Unidades]]</f>
        <v>111.11111111111111</v>
      </c>
    </row>
    <row r="1083" spans="1:16" hidden="1" x14ac:dyDescent="0.35">
      <c r="A1083" s="1" t="s">
        <v>174</v>
      </c>
      <c r="B1083" s="1" t="str">
        <f>+VLOOKUP(A1083,Codigos_mercados_mayoristas[],2,0)</f>
        <v>Metropolitana</v>
      </c>
      <c r="C1083" s="1">
        <f>+VLOOKUP(A1083,Codigos_mercados_mayoristas[],3,0)</f>
        <v>13</v>
      </c>
      <c r="D1083" s="4">
        <v>44148</v>
      </c>
      <c r="E1083" s="4" t="s">
        <v>196</v>
      </c>
      <c r="F1083" s="15" t="s">
        <v>78</v>
      </c>
      <c r="G1083" s="15" t="s">
        <v>12</v>
      </c>
      <c r="H1083" s="15" t="s">
        <v>19</v>
      </c>
      <c r="I1083" s="15">
        <v>780</v>
      </c>
      <c r="J1083" s="15">
        <v>3000</v>
      </c>
      <c r="K1083" s="15">
        <v>2500</v>
      </c>
      <c r="L1083" s="15">
        <v>2744</v>
      </c>
      <c r="M1083" s="15" t="s">
        <v>79</v>
      </c>
      <c r="N1083" s="15" t="s">
        <v>152</v>
      </c>
      <c r="O1083">
        <f>+VLOOKUP(Precio_diario_hortalizas[[#This Row],[Unidad de comercialización]],Codigos_kg[],2,0)</f>
        <v>36</v>
      </c>
      <c r="P1083">
        <f>+Precio_diario_hortalizas[[#This Row],[Precio promedio ponderado]]/Precio_diario_hortalizas[[#This Row],[Kg o Unidades]]</f>
        <v>76.222222222222229</v>
      </c>
    </row>
    <row r="1084" spans="1:16" hidden="1" x14ac:dyDescent="0.35">
      <c r="A1084" s="1" t="s">
        <v>174</v>
      </c>
      <c r="B1084" s="1" t="str">
        <f>+VLOOKUP(A1084,Codigos_mercados_mayoristas[],2,0)</f>
        <v>Metropolitana</v>
      </c>
      <c r="C1084" s="1">
        <f>+VLOOKUP(A1084,Codigos_mercados_mayoristas[],3,0)</f>
        <v>13</v>
      </c>
      <c r="D1084" s="4">
        <v>44148</v>
      </c>
      <c r="E1084" s="4" t="s">
        <v>196</v>
      </c>
      <c r="F1084" s="15" t="s">
        <v>78</v>
      </c>
      <c r="G1084" s="15" t="s">
        <v>12</v>
      </c>
      <c r="H1084" s="15" t="s">
        <v>13</v>
      </c>
      <c r="I1084" s="15">
        <v>300</v>
      </c>
      <c r="J1084" s="15">
        <v>2000</v>
      </c>
      <c r="K1084" s="15">
        <v>2000</v>
      </c>
      <c r="L1084" s="15">
        <v>2000</v>
      </c>
      <c r="M1084" s="15" t="s">
        <v>79</v>
      </c>
      <c r="N1084" s="15" t="s">
        <v>152</v>
      </c>
      <c r="O1084">
        <f>+VLOOKUP(Precio_diario_hortalizas[[#This Row],[Unidad de comercialización]],Codigos_kg[],2,0)</f>
        <v>36</v>
      </c>
      <c r="P1084">
        <f>+Precio_diario_hortalizas[[#This Row],[Precio promedio ponderado]]/Precio_diario_hortalizas[[#This Row],[Kg o Unidades]]</f>
        <v>55.555555555555557</v>
      </c>
    </row>
    <row r="1085" spans="1:16" hidden="1" x14ac:dyDescent="0.35">
      <c r="A1085" s="1" t="s">
        <v>174</v>
      </c>
      <c r="B1085" s="1" t="str">
        <f>+VLOOKUP(A1085,Codigos_mercados_mayoristas[],2,0)</f>
        <v>Metropolitana</v>
      </c>
      <c r="C1085" s="1">
        <f>+VLOOKUP(A1085,Codigos_mercados_mayoristas[],3,0)</f>
        <v>13</v>
      </c>
      <c r="D1085" s="4">
        <v>44148</v>
      </c>
      <c r="E1085" s="4" t="s">
        <v>196</v>
      </c>
      <c r="F1085" s="15" t="s">
        <v>17</v>
      </c>
      <c r="G1085" s="15" t="s">
        <v>50</v>
      </c>
      <c r="H1085" s="15" t="s">
        <v>19</v>
      </c>
      <c r="I1085" s="15">
        <v>140</v>
      </c>
      <c r="J1085" s="15">
        <v>30000</v>
      </c>
      <c r="K1085" s="15">
        <v>30000</v>
      </c>
      <c r="L1085" s="15">
        <v>30000</v>
      </c>
      <c r="M1085" s="15" t="s">
        <v>744</v>
      </c>
      <c r="N1085" s="15" t="s">
        <v>45</v>
      </c>
      <c r="O1085">
        <f>+VLOOKUP(Precio_diario_hortalizas[[#This Row],[Unidad de comercialización]],Codigos_kg[],2,0)</f>
        <v>60</v>
      </c>
      <c r="P1085">
        <f>+Precio_diario_hortalizas[[#This Row],[Precio promedio ponderado]]/Precio_diario_hortalizas[[#This Row],[Kg o Unidades]]</f>
        <v>500</v>
      </c>
    </row>
    <row r="1086" spans="1:16" hidden="1" x14ac:dyDescent="0.35">
      <c r="A1086" s="1" t="s">
        <v>174</v>
      </c>
      <c r="B1086" s="1" t="str">
        <f>+VLOOKUP(A1086,Codigos_mercados_mayoristas[],2,0)</f>
        <v>Metropolitana</v>
      </c>
      <c r="C1086" s="1">
        <f>+VLOOKUP(A1086,Codigos_mercados_mayoristas[],3,0)</f>
        <v>13</v>
      </c>
      <c r="D1086" s="4">
        <v>44148</v>
      </c>
      <c r="E1086" s="4" t="s">
        <v>196</v>
      </c>
      <c r="F1086" s="15" t="s">
        <v>80</v>
      </c>
      <c r="G1086" s="15" t="s">
        <v>12</v>
      </c>
      <c r="H1086" s="15" t="s">
        <v>19</v>
      </c>
      <c r="I1086" s="15">
        <v>920</v>
      </c>
      <c r="J1086" s="15">
        <v>1000</v>
      </c>
      <c r="K1086" s="15">
        <v>700</v>
      </c>
      <c r="L1086" s="15">
        <v>830</v>
      </c>
      <c r="M1086" s="15" t="s">
        <v>81</v>
      </c>
      <c r="N1086" s="15" t="s">
        <v>152</v>
      </c>
      <c r="O1086">
        <f>+VLOOKUP(Precio_diario_hortalizas[[#This Row],[Unidad de comercialización]],Codigos_kg[],2,0)</f>
        <v>3</v>
      </c>
      <c r="P1086">
        <f>+Precio_diario_hortalizas[[#This Row],[Precio promedio ponderado]]/Precio_diario_hortalizas[[#This Row],[Kg o Unidades]]</f>
        <v>276.66666666666669</v>
      </c>
    </row>
    <row r="1087" spans="1:16" hidden="1" x14ac:dyDescent="0.35">
      <c r="A1087" s="1" t="s">
        <v>174</v>
      </c>
      <c r="B1087" s="1" t="str">
        <f>+VLOOKUP(A1087,Codigos_mercados_mayoristas[],2,0)</f>
        <v>Metropolitana</v>
      </c>
      <c r="C1087" s="1">
        <f>+VLOOKUP(A1087,Codigos_mercados_mayoristas[],3,0)</f>
        <v>13</v>
      </c>
      <c r="D1087" s="4">
        <v>44148</v>
      </c>
      <c r="E1087" s="4" t="s">
        <v>196</v>
      </c>
      <c r="F1087" s="15" t="s">
        <v>82</v>
      </c>
      <c r="G1087" s="15" t="s">
        <v>12</v>
      </c>
      <c r="H1087" s="15" t="s">
        <v>19</v>
      </c>
      <c r="I1087" s="15">
        <v>60</v>
      </c>
      <c r="J1087" s="15">
        <v>8000</v>
      </c>
      <c r="K1087" s="15">
        <v>7000</v>
      </c>
      <c r="L1087" s="15">
        <v>7500</v>
      </c>
      <c r="M1087" s="15" t="s">
        <v>124</v>
      </c>
      <c r="N1087" s="15" t="s">
        <v>152</v>
      </c>
      <c r="O1087">
        <f>+VLOOKUP(Precio_diario_hortalizas[[#This Row],[Unidad de comercialización]],Codigos_kg[],2,0)</f>
        <v>36</v>
      </c>
      <c r="P1087">
        <f>+Precio_diario_hortalizas[[#This Row],[Precio promedio ponderado]]/Precio_diario_hortalizas[[#This Row],[Kg o Unidades]]</f>
        <v>208.33333333333334</v>
      </c>
    </row>
    <row r="1088" spans="1:16" hidden="1" x14ac:dyDescent="0.35">
      <c r="A1088" s="1" t="s">
        <v>174</v>
      </c>
      <c r="B1088" s="1" t="str">
        <f>+VLOOKUP(A1088,Codigos_mercados_mayoristas[],2,0)</f>
        <v>Metropolitana</v>
      </c>
      <c r="C1088" s="1">
        <f>+VLOOKUP(A1088,Codigos_mercados_mayoristas[],3,0)</f>
        <v>13</v>
      </c>
      <c r="D1088" s="4">
        <v>44148</v>
      </c>
      <c r="E1088" s="4" t="s">
        <v>196</v>
      </c>
      <c r="F1088" s="15" t="s">
        <v>82</v>
      </c>
      <c r="G1088" s="15" t="s">
        <v>12</v>
      </c>
      <c r="H1088" s="15" t="s">
        <v>19</v>
      </c>
      <c r="I1088" s="15">
        <v>210</v>
      </c>
      <c r="J1088" s="15">
        <v>12000</v>
      </c>
      <c r="K1088" s="15">
        <v>10000</v>
      </c>
      <c r="L1088" s="15">
        <v>10952</v>
      </c>
      <c r="M1088" s="15" t="s">
        <v>81</v>
      </c>
      <c r="N1088" s="15" t="s">
        <v>118</v>
      </c>
      <c r="O1088">
        <f>+VLOOKUP(Precio_diario_hortalizas[[#This Row],[Unidad de comercialización]],Codigos_kg[],2,0)</f>
        <v>3</v>
      </c>
      <c r="P1088">
        <f>+Precio_diario_hortalizas[[#This Row],[Precio promedio ponderado]]/Precio_diario_hortalizas[[#This Row],[Kg o Unidades]]</f>
        <v>3650.6666666666665</v>
      </c>
    </row>
    <row r="1089" spans="1:16" hidden="1" x14ac:dyDescent="0.35">
      <c r="A1089" s="1" t="s">
        <v>174</v>
      </c>
      <c r="B1089" s="1" t="str">
        <f>+VLOOKUP(A1089,Codigos_mercados_mayoristas[],2,0)</f>
        <v>Metropolitana</v>
      </c>
      <c r="C1089" s="1">
        <f>+VLOOKUP(A1089,Codigos_mercados_mayoristas[],3,0)</f>
        <v>13</v>
      </c>
      <c r="D1089" s="4">
        <v>44148</v>
      </c>
      <c r="E1089" s="4" t="s">
        <v>196</v>
      </c>
      <c r="F1089" s="15" t="s">
        <v>84</v>
      </c>
      <c r="G1089" s="15" t="s">
        <v>12</v>
      </c>
      <c r="H1089" s="15" t="s">
        <v>19</v>
      </c>
      <c r="I1089" s="15">
        <v>4300</v>
      </c>
      <c r="J1089" s="15">
        <v>700</v>
      </c>
      <c r="K1089" s="15">
        <v>600</v>
      </c>
      <c r="L1089" s="15">
        <v>653</v>
      </c>
      <c r="M1089" s="15" t="s">
        <v>14</v>
      </c>
      <c r="N1089" s="15" t="s">
        <v>118</v>
      </c>
      <c r="O1089">
        <f>+VLOOKUP(Precio_diario_hortalizas[[#This Row],[Unidad de comercialización]],Codigos_kg[],2,0)</f>
        <v>1</v>
      </c>
      <c r="P1089">
        <f>+Precio_diario_hortalizas[[#This Row],[Precio promedio ponderado]]/Precio_diario_hortalizas[[#This Row],[Kg o Unidades]]</f>
        <v>653</v>
      </c>
    </row>
    <row r="1090" spans="1:16" hidden="1" x14ac:dyDescent="0.35">
      <c r="A1090" s="1" t="s">
        <v>174</v>
      </c>
      <c r="B1090" s="1" t="str">
        <f>+VLOOKUP(A1090,Codigos_mercados_mayoristas[],2,0)</f>
        <v>Metropolitana</v>
      </c>
      <c r="C1090" s="1">
        <f>+VLOOKUP(A1090,Codigos_mercados_mayoristas[],3,0)</f>
        <v>13</v>
      </c>
      <c r="D1090" s="4">
        <v>44148</v>
      </c>
      <c r="E1090" s="4" t="s">
        <v>196</v>
      </c>
      <c r="F1090" s="15" t="s">
        <v>21</v>
      </c>
      <c r="G1090" s="15" t="s">
        <v>12</v>
      </c>
      <c r="H1090" s="15" t="s">
        <v>19</v>
      </c>
      <c r="I1090" s="15">
        <v>310</v>
      </c>
      <c r="J1090" s="15">
        <v>7000</v>
      </c>
      <c r="K1090" s="15">
        <v>7000</v>
      </c>
      <c r="L1090" s="15">
        <v>7000</v>
      </c>
      <c r="M1090" s="15" t="s">
        <v>151</v>
      </c>
      <c r="N1090" s="15" t="s">
        <v>152</v>
      </c>
      <c r="O1090">
        <f>+VLOOKUP(Precio_diario_hortalizas[[#This Row],[Unidad de comercialización]],Codigos_kg[],2,0)</f>
        <v>10</v>
      </c>
      <c r="P1090">
        <f>+Precio_diario_hortalizas[[#This Row],[Precio promedio ponderado]]/Precio_diario_hortalizas[[#This Row],[Kg o Unidades]]</f>
        <v>700</v>
      </c>
    </row>
    <row r="1091" spans="1:16" hidden="1" x14ac:dyDescent="0.35">
      <c r="A1091" s="1" t="s">
        <v>174</v>
      </c>
      <c r="B1091" s="1" t="str">
        <f>+VLOOKUP(A1091,Codigos_mercados_mayoristas[],2,0)</f>
        <v>Metropolitana</v>
      </c>
      <c r="C1091" s="1">
        <f>+VLOOKUP(A1091,Codigos_mercados_mayoristas[],3,0)</f>
        <v>13</v>
      </c>
      <c r="D1091" s="4">
        <v>44148</v>
      </c>
      <c r="E1091" s="4" t="s">
        <v>196</v>
      </c>
      <c r="F1091" s="15" t="s">
        <v>85</v>
      </c>
      <c r="G1091" s="15" t="s">
        <v>86</v>
      </c>
      <c r="H1091" s="15" t="s">
        <v>176</v>
      </c>
      <c r="I1091" s="15">
        <v>110</v>
      </c>
      <c r="J1091" s="15">
        <v>1250</v>
      </c>
      <c r="K1091" s="15">
        <v>1200</v>
      </c>
      <c r="L1091" s="15">
        <v>1223</v>
      </c>
      <c r="M1091" s="15" t="s">
        <v>31</v>
      </c>
      <c r="N1091" s="15" t="s">
        <v>125</v>
      </c>
      <c r="O1091">
        <f>+VLOOKUP(Precio_diario_hortalizas[[#This Row],[Unidad de comercialización]],Codigos_kg[],2,0)</f>
        <v>1</v>
      </c>
      <c r="P1091">
        <f>+Precio_diario_hortalizas[[#This Row],[Precio promedio ponderado]]/Precio_diario_hortalizas[[#This Row],[Kg o Unidades]]</f>
        <v>1223</v>
      </c>
    </row>
    <row r="1092" spans="1:16" hidden="1" x14ac:dyDescent="0.35">
      <c r="A1092" s="1" t="s">
        <v>174</v>
      </c>
      <c r="B1092" s="1" t="str">
        <f>+VLOOKUP(A1092,Codigos_mercados_mayoristas[],2,0)</f>
        <v>Metropolitana</v>
      </c>
      <c r="C1092" s="1">
        <f>+VLOOKUP(A1092,Codigos_mercados_mayoristas[],3,0)</f>
        <v>13</v>
      </c>
      <c r="D1092" s="4">
        <v>44148</v>
      </c>
      <c r="E1092" s="4" t="s">
        <v>196</v>
      </c>
      <c r="F1092" s="15" t="s">
        <v>85</v>
      </c>
      <c r="G1092" s="15" t="s">
        <v>86</v>
      </c>
      <c r="H1092" s="15" t="s">
        <v>19</v>
      </c>
      <c r="I1092" s="15">
        <v>200</v>
      </c>
      <c r="J1092" s="15">
        <v>1000</v>
      </c>
      <c r="K1092" s="15">
        <v>1000</v>
      </c>
      <c r="L1092" s="15">
        <v>1000</v>
      </c>
      <c r="M1092" s="15" t="s">
        <v>31</v>
      </c>
      <c r="N1092" s="15" t="s">
        <v>125</v>
      </c>
      <c r="O1092">
        <f>+VLOOKUP(Precio_diario_hortalizas[[#This Row],[Unidad de comercialización]],Codigos_kg[],2,0)</f>
        <v>1</v>
      </c>
      <c r="P1092">
        <f>+Precio_diario_hortalizas[[#This Row],[Precio promedio ponderado]]/Precio_diario_hortalizas[[#This Row],[Kg o Unidades]]</f>
        <v>1000</v>
      </c>
    </row>
    <row r="1093" spans="1:16" hidden="1" x14ac:dyDescent="0.35">
      <c r="A1093" s="1" t="s">
        <v>174</v>
      </c>
      <c r="B1093" s="1" t="str">
        <f>+VLOOKUP(A1093,Codigos_mercados_mayoristas[],2,0)</f>
        <v>Metropolitana</v>
      </c>
      <c r="C1093" s="1">
        <f>+VLOOKUP(A1093,Codigos_mercados_mayoristas[],3,0)</f>
        <v>13</v>
      </c>
      <c r="D1093" s="4">
        <v>44148</v>
      </c>
      <c r="E1093" s="4" t="s">
        <v>196</v>
      </c>
      <c r="F1093" s="15" t="s">
        <v>85</v>
      </c>
      <c r="G1093" s="15" t="s">
        <v>86</v>
      </c>
      <c r="H1093" s="15" t="s">
        <v>13</v>
      </c>
      <c r="I1093" s="15">
        <v>130</v>
      </c>
      <c r="J1093" s="15">
        <v>800</v>
      </c>
      <c r="K1093" s="15">
        <v>800</v>
      </c>
      <c r="L1093" s="15">
        <v>800</v>
      </c>
      <c r="M1093" s="15" t="s">
        <v>31</v>
      </c>
      <c r="N1093" s="15" t="s">
        <v>125</v>
      </c>
      <c r="O1093">
        <f>+VLOOKUP(Precio_diario_hortalizas[[#This Row],[Unidad de comercialización]],Codigos_kg[],2,0)</f>
        <v>1</v>
      </c>
      <c r="P1093">
        <f>+Precio_diario_hortalizas[[#This Row],[Precio promedio ponderado]]/Precio_diario_hortalizas[[#This Row],[Kg o Unidades]]</f>
        <v>800</v>
      </c>
    </row>
    <row r="1094" spans="1:16" hidden="1" x14ac:dyDescent="0.35">
      <c r="A1094" s="1" t="s">
        <v>174</v>
      </c>
      <c r="B1094" s="1" t="str">
        <f>+VLOOKUP(A1094,Codigos_mercados_mayoristas[],2,0)</f>
        <v>Metropolitana</v>
      </c>
      <c r="C1094" s="1">
        <f>+VLOOKUP(A1094,Codigos_mercados_mayoristas[],3,0)</f>
        <v>13</v>
      </c>
      <c r="D1094" s="4">
        <v>44148</v>
      </c>
      <c r="E1094" s="4" t="s">
        <v>196</v>
      </c>
      <c r="F1094" s="15" t="s">
        <v>52</v>
      </c>
      <c r="G1094" s="15" t="s">
        <v>12</v>
      </c>
      <c r="H1094" s="15" t="s">
        <v>19</v>
      </c>
      <c r="I1094" s="15">
        <v>50</v>
      </c>
      <c r="J1094" s="15">
        <v>9000</v>
      </c>
      <c r="K1094" s="15">
        <v>9000</v>
      </c>
      <c r="L1094" s="15">
        <v>9000</v>
      </c>
      <c r="M1094" s="15" t="s">
        <v>39</v>
      </c>
      <c r="N1094" s="15" t="s">
        <v>118</v>
      </c>
      <c r="O1094">
        <f>+VLOOKUP(Precio_diario_hortalizas[[#This Row],[Unidad de comercialización]],Codigos_kg[],2,0)</f>
        <v>25</v>
      </c>
      <c r="P1094">
        <f>+Precio_diario_hortalizas[[#This Row],[Precio promedio ponderado]]/Precio_diario_hortalizas[[#This Row],[Kg o Unidades]]</f>
        <v>360</v>
      </c>
    </row>
    <row r="1095" spans="1:16" hidden="1" x14ac:dyDescent="0.35">
      <c r="A1095" s="1" t="s">
        <v>174</v>
      </c>
      <c r="B1095" s="1" t="str">
        <f>+VLOOKUP(A1095,Codigos_mercados_mayoristas[],2,0)</f>
        <v>Metropolitana</v>
      </c>
      <c r="C1095" s="1">
        <f>+VLOOKUP(A1095,Codigos_mercados_mayoristas[],3,0)</f>
        <v>13</v>
      </c>
      <c r="D1095" s="4">
        <v>44148</v>
      </c>
      <c r="E1095" s="4" t="s">
        <v>196</v>
      </c>
      <c r="F1095" s="15" t="s">
        <v>52</v>
      </c>
      <c r="G1095" s="15" t="s">
        <v>12</v>
      </c>
      <c r="H1095" s="15" t="s">
        <v>19</v>
      </c>
      <c r="I1095" s="15">
        <v>80</v>
      </c>
      <c r="J1095" s="15">
        <v>10000</v>
      </c>
      <c r="K1095" s="15">
        <v>10000</v>
      </c>
      <c r="L1095" s="15">
        <v>10000</v>
      </c>
      <c r="M1095" s="15" t="s">
        <v>39</v>
      </c>
      <c r="N1095" s="15" t="s">
        <v>123</v>
      </c>
      <c r="O1095">
        <f>+VLOOKUP(Precio_diario_hortalizas[[#This Row],[Unidad de comercialización]],Codigos_kg[],2,0)</f>
        <v>25</v>
      </c>
      <c r="P1095">
        <f>+Precio_diario_hortalizas[[#This Row],[Precio promedio ponderado]]/Precio_diario_hortalizas[[#This Row],[Kg o Unidades]]</f>
        <v>400</v>
      </c>
    </row>
    <row r="1096" spans="1:16" hidden="1" x14ac:dyDescent="0.35">
      <c r="A1096" s="1" t="s">
        <v>174</v>
      </c>
      <c r="B1096" s="1" t="str">
        <f>+VLOOKUP(A1096,Codigos_mercados_mayoristas[],2,0)</f>
        <v>Metropolitana</v>
      </c>
      <c r="C1096" s="1">
        <f>+VLOOKUP(A1096,Codigos_mercados_mayoristas[],3,0)</f>
        <v>13</v>
      </c>
      <c r="D1096" s="4">
        <v>44148</v>
      </c>
      <c r="E1096" s="4" t="s">
        <v>196</v>
      </c>
      <c r="F1096" s="15" t="s">
        <v>23</v>
      </c>
      <c r="G1096" s="15" t="s">
        <v>87</v>
      </c>
      <c r="H1096" s="15" t="s">
        <v>19</v>
      </c>
      <c r="I1096" s="15">
        <v>310</v>
      </c>
      <c r="J1096" s="15">
        <v>4000</v>
      </c>
      <c r="K1096" s="15">
        <v>3500</v>
      </c>
      <c r="L1096" s="15">
        <v>3758</v>
      </c>
      <c r="M1096" s="15" t="s">
        <v>88</v>
      </c>
      <c r="N1096" s="15" t="s">
        <v>118</v>
      </c>
      <c r="O1096">
        <f>+VLOOKUP(Precio_diario_hortalizas[[#This Row],[Unidad de comercialización]],Codigos_kg[],2,0)</f>
        <v>10</v>
      </c>
      <c r="P1096">
        <f>+Precio_diario_hortalizas[[#This Row],[Precio promedio ponderado]]/Precio_diario_hortalizas[[#This Row],[Kg o Unidades]]</f>
        <v>375.8</v>
      </c>
    </row>
    <row r="1097" spans="1:16" hidden="1" x14ac:dyDescent="0.35">
      <c r="A1097" s="1" t="s">
        <v>174</v>
      </c>
      <c r="B1097" s="1" t="str">
        <f>+VLOOKUP(A1097,Codigos_mercados_mayoristas[],2,0)</f>
        <v>Metropolitana</v>
      </c>
      <c r="C1097" s="1">
        <f>+VLOOKUP(A1097,Codigos_mercados_mayoristas[],3,0)</f>
        <v>13</v>
      </c>
      <c r="D1097" s="4">
        <v>44148</v>
      </c>
      <c r="E1097" s="4" t="s">
        <v>196</v>
      </c>
      <c r="F1097" s="15" t="s">
        <v>23</v>
      </c>
      <c r="G1097" s="15" t="s">
        <v>87</v>
      </c>
      <c r="H1097" s="15" t="s">
        <v>19</v>
      </c>
      <c r="I1097" s="15">
        <v>250</v>
      </c>
      <c r="J1097" s="15">
        <v>4000</v>
      </c>
      <c r="K1097" s="15">
        <v>3500</v>
      </c>
      <c r="L1097" s="15">
        <v>3800</v>
      </c>
      <c r="M1097" s="15" t="s">
        <v>88</v>
      </c>
      <c r="N1097" s="15" t="s">
        <v>720</v>
      </c>
      <c r="O1097">
        <f>+VLOOKUP(Precio_diario_hortalizas[[#This Row],[Unidad de comercialización]],Codigos_kg[],2,0)</f>
        <v>10</v>
      </c>
      <c r="P1097">
        <f>+Precio_diario_hortalizas[[#This Row],[Precio promedio ponderado]]/Precio_diario_hortalizas[[#This Row],[Kg o Unidades]]</f>
        <v>380</v>
      </c>
    </row>
    <row r="1098" spans="1:16" hidden="1" x14ac:dyDescent="0.35">
      <c r="A1098" s="1" t="s">
        <v>174</v>
      </c>
      <c r="B1098" s="1" t="str">
        <f>+VLOOKUP(A1098,Codigos_mercados_mayoristas[],2,0)</f>
        <v>Metropolitana</v>
      </c>
      <c r="C1098" s="1">
        <f>+VLOOKUP(A1098,Codigos_mercados_mayoristas[],3,0)</f>
        <v>13</v>
      </c>
      <c r="D1098" s="4">
        <v>44148</v>
      </c>
      <c r="E1098" s="4" t="s">
        <v>196</v>
      </c>
      <c r="F1098" s="15" t="s">
        <v>23</v>
      </c>
      <c r="G1098" s="15" t="s">
        <v>87</v>
      </c>
      <c r="H1098" s="15" t="s">
        <v>13</v>
      </c>
      <c r="I1098" s="15">
        <v>180</v>
      </c>
      <c r="J1098" s="15">
        <v>3000</v>
      </c>
      <c r="K1098" s="15">
        <v>3000</v>
      </c>
      <c r="L1098" s="15">
        <v>3000</v>
      </c>
      <c r="M1098" s="15" t="s">
        <v>88</v>
      </c>
      <c r="N1098" s="15" t="s">
        <v>118</v>
      </c>
      <c r="O1098">
        <f>+VLOOKUP(Precio_diario_hortalizas[[#This Row],[Unidad de comercialización]],Codigos_kg[],2,0)</f>
        <v>10</v>
      </c>
      <c r="P1098">
        <f>+Precio_diario_hortalizas[[#This Row],[Precio promedio ponderado]]/Precio_diario_hortalizas[[#This Row],[Kg o Unidades]]</f>
        <v>300</v>
      </c>
    </row>
    <row r="1099" spans="1:16" hidden="1" x14ac:dyDescent="0.35">
      <c r="A1099" s="1" t="s">
        <v>174</v>
      </c>
      <c r="B1099" s="1" t="str">
        <f>+VLOOKUP(A1099,Codigos_mercados_mayoristas[],2,0)</f>
        <v>Metropolitana</v>
      </c>
      <c r="C1099" s="1">
        <f>+VLOOKUP(A1099,Codigos_mercados_mayoristas[],3,0)</f>
        <v>13</v>
      </c>
      <c r="D1099" s="4">
        <v>44148</v>
      </c>
      <c r="E1099" s="4" t="s">
        <v>196</v>
      </c>
      <c r="F1099" s="15" t="s">
        <v>23</v>
      </c>
      <c r="G1099" s="15" t="s">
        <v>24</v>
      </c>
      <c r="H1099" s="15" t="s">
        <v>19</v>
      </c>
      <c r="I1099" s="15">
        <v>440</v>
      </c>
      <c r="J1099" s="15">
        <v>4000</v>
      </c>
      <c r="K1099" s="15">
        <v>3500</v>
      </c>
      <c r="L1099" s="15">
        <v>3886</v>
      </c>
      <c r="M1099" s="15" t="s">
        <v>89</v>
      </c>
      <c r="N1099" s="15" t="s">
        <v>63</v>
      </c>
      <c r="O1099">
        <f>+VLOOKUP(Precio_diario_hortalizas[[#This Row],[Unidad de comercialización]],Codigos_kg[],2,0)</f>
        <v>15</v>
      </c>
      <c r="P1099">
        <f>+Precio_diario_hortalizas[[#This Row],[Precio promedio ponderado]]/Precio_diario_hortalizas[[#This Row],[Kg o Unidades]]</f>
        <v>259.06666666666666</v>
      </c>
    </row>
    <row r="1100" spans="1:16" hidden="1" x14ac:dyDescent="0.35">
      <c r="A1100" s="1" t="s">
        <v>174</v>
      </c>
      <c r="B1100" s="1" t="str">
        <f>+VLOOKUP(A1100,Codigos_mercados_mayoristas[],2,0)</f>
        <v>Metropolitana</v>
      </c>
      <c r="C1100" s="1">
        <f>+VLOOKUP(A1100,Codigos_mercados_mayoristas[],3,0)</f>
        <v>13</v>
      </c>
      <c r="D1100" s="4">
        <v>44148</v>
      </c>
      <c r="E1100" s="4" t="s">
        <v>196</v>
      </c>
      <c r="F1100" s="15" t="s">
        <v>23</v>
      </c>
      <c r="G1100" s="15" t="s">
        <v>24</v>
      </c>
      <c r="H1100" s="15" t="s">
        <v>13</v>
      </c>
      <c r="I1100" s="15">
        <v>260</v>
      </c>
      <c r="J1100" s="15">
        <v>3000</v>
      </c>
      <c r="K1100" s="15">
        <v>3000</v>
      </c>
      <c r="L1100" s="15">
        <v>3000</v>
      </c>
      <c r="M1100" s="15" t="s">
        <v>26</v>
      </c>
      <c r="N1100" s="15" t="s">
        <v>152</v>
      </c>
      <c r="O1100">
        <f>+VLOOKUP(Precio_diario_hortalizas[[#This Row],[Unidad de comercialización]],Codigos_kg[],2,0)</f>
        <v>18</v>
      </c>
      <c r="P1100">
        <f>+Precio_diario_hortalizas[[#This Row],[Precio promedio ponderado]]/Precio_diario_hortalizas[[#This Row],[Kg o Unidades]]</f>
        <v>166.66666666666666</v>
      </c>
    </row>
    <row r="1101" spans="1:16" hidden="1" x14ac:dyDescent="0.35">
      <c r="A1101" s="1" t="s">
        <v>174</v>
      </c>
      <c r="B1101" s="1" t="str">
        <f>+VLOOKUP(A1101,Codigos_mercados_mayoristas[],2,0)</f>
        <v>Metropolitana</v>
      </c>
      <c r="C1101" s="1">
        <f>+VLOOKUP(A1101,Codigos_mercados_mayoristas[],3,0)</f>
        <v>13</v>
      </c>
      <c r="D1101" s="4">
        <v>44148</v>
      </c>
      <c r="E1101" s="4" t="s">
        <v>196</v>
      </c>
      <c r="F1101" s="15" t="s">
        <v>23</v>
      </c>
      <c r="G1101" s="15" t="s">
        <v>90</v>
      </c>
      <c r="H1101" s="15" t="s">
        <v>19</v>
      </c>
      <c r="I1101" s="15">
        <v>150</v>
      </c>
      <c r="J1101" s="15">
        <v>4000</v>
      </c>
      <c r="K1101" s="15">
        <v>4000</v>
      </c>
      <c r="L1101" s="15">
        <v>4000</v>
      </c>
      <c r="M1101" s="15" t="s">
        <v>89</v>
      </c>
      <c r="N1101" s="15" t="s">
        <v>118</v>
      </c>
      <c r="O1101">
        <f>+VLOOKUP(Precio_diario_hortalizas[[#This Row],[Unidad de comercialización]],Codigos_kg[],2,0)</f>
        <v>15</v>
      </c>
      <c r="P1101">
        <f>+Precio_diario_hortalizas[[#This Row],[Precio promedio ponderado]]/Precio_diario_hortalizas[[#This Row],[Kg o Unidades]]</f>
        <v>266.66666666666669</v>
      </c>
    </row>
    <row r="1102" spans="1:16" hidden="1" x14ac:dyDescent="0.35">
      <c r="A1102" s="1" t="s">
        <v>174</v>
      </c>
      <c r="B1102" s="1" t="str">
        <f>+VLOOKUP(A1102,Codigos_mercados_mayoristas[],2,0)</f>
        <v>Metropolitana</v>
      </c>
      <c r="C1102" s="1">
        <f>+VLOOKUP(A1102,Codigos_mercados_mayoristas[],3,0)</f>
        <v>13</v>
      </c>
      <c r="D1102" s="4">
        <v>44148</v>
      </c>
      <c r="E1102" s="4" t="s">
        <v>196</v>
      </c>
      <c r="F1102" s="15" t="s">
        <v>23</v>
      </c>
      <c r="G1102" s="15" t="s">
        <v>90</v>
      </c>
      <c r="H1102" s="15" t="s">
        <v>13</v>
      </c>
      <c r="I1102" s="15">
        <v>230</v>
      </c>
      <c r="J1102" s="15">
        <v>3000</v>
      </c>
      <c r="K1102" s="15">
        <v>3000</v>
      </c>
      <c r="L1102" s="15">
        <v>3000</v>
      </c>
      <c r="M1102" s="15" t="s">
        <v>26</v>
      </c>
      <c r="N1102" s="15" t="s">
        <v>118</v>
      </c>
      <c r="O1102">
        <f>+VLOOKUP(Precio_diario_hortalizas[[#This Row],[Unidad de comercialización]],Codigos_kg[],2,0)</f>
        <v>18</v>
      </c>
      <c r="P1102">
        <f>+Precio_diario_hortalizas[[#This Row],[Precio promedio ponderado]]/Precio_diario_hortalizas[[#This Row],[Kg o Unidades]]</f>
        <v>166.66666666666666</v>
      </c>
    </row>
    <row r="1103" spans="1:16" hidden="1" x14ac:dyDescent="0.35">
      <c r="A1103" s="1" t="s">
        <v>174</v>
      </c>
      <c r="B1103" s="1" t="str">
        <f>+VLOOKUP(A1103,Codigos_mercados_mayoristas[],2,0)</f>
        <v>Metropolitana</v>
      </c>
      <c r="C1103" s="1">
        <f>+VLOOKUP(A1103,Codigos_mercados_mayoristas[],3,0)</f>
        <v>13</v>
      </c>
      <c r="D1103" s="4">
        <v>44148</v>
      </c>
      <c r="E1103" s="4" t="s">
        <v>196</v>
      </c>
      <c r="F1103" s="15" t="s">
        <v>23</v>
      </c>
      <c r="G1103" s="15" t="s">
        <v>91</v>
      </c>
      <c r="H1103" s="15" t="s">
        <v>13</v>
      </c>
      <c r="I1103" s="15">
        <v>260</v>
      </c>
      <c r="J1103" s="15">
        <v>3000</v>
      </c>
      <c r="K1103" s="15">
        <v>3000</v>
      </c>
      <c r="L1103" s="15">
        <v>3000</v>
      </c>
      <c r="M1103" s="15" t="s">
        <v>26</v>
      </c>
      <c r="N1103" s="15" t="s">
        <v>118</v>
      </c>
      <c r="O1103">
        <f>+VLOOKUP(Precio_diario_hortalizas[[#This Row],[Unidad de comercialización]],Codigos_kg[],2,0)</f>
        <v>18</v>
      </c>
      <c r="P1103">
        <f>+Precio_diario_hortalizas[[#This Row],[Precio promedio ponderado]]/Precio_diario_hortalizas[[#This Row],[Kg o Unidades]]</f>
        <v>166.66666666666666</v>
      </c>
    </row>
    <row r="1104" spans="1:16" hidden="1" x14ac:dyDescent="0.35">
      <c r="A1104" s="1" t="s">
        <v>174</v>
      </c>
      <c r="B1104" s="1" t="str">
        <f>+VLOOKUP(A1104,Codigos_mercados_mayoristas[],2,0)</f>
        <v>Metropolitana</v>
      </c>
      <c r="C1104" s="1">
        <f>+VLOOKUP(A1104,Codigos_mercados_mayoristas[],3,0)</f>
        <v>13</v>
      </c>
      <c r="D1104" s="4">
        <v>44148</v>
      </c>
      <c r="E1104" s="4" t="s">
        <v>196</v>
      </c>
      <c r="F1104" s="15" t="s">
        <v>23</v>
      </c>
      <c r="G1104" s="15" t="s">
        <v>92</v>
      </c>
      <c r="H1104" s="15" t="s">
        <v>19</v>
      </c>
      <c r="I1104" s="15">
        <v>270</v>
      </c>
      <c r="J1104" s="15">
        <v>4000</v>
      </c>
      <c r="K1104" s="15">
        <v>3500</v>
      </c>
      <c r="L1104" s="15">
        <v>3778</v>
      </c>
      <c r="M1104" s="15" t="s">
        <v>93</v>
      </c>
      <c r="N1104" s="15" t="s">
        <v>118</v>
      </c>
      <c r="O1104">
        <f>+VLOOKUP(Precio_diario_hortalizas[[#This Row],[Unidad de comercialización]],Codigos_kg[],2,0)</f>
        <v>20</v>
      </c>
      <c r="P1104">
        <f>+Precio_diario_hortalizas[[#This Row],[Precio promedio ponderado]]/Precio_diario_hortalizas[[#This Row],[Kg o Unidades]]</f>
        <v>188.9</v>
      </c>
    </row>
    <row r="1105" spans="1:16" hidden="1" x14ac:dyDescent="0.35">
      <c r="A1105" s="1" t="s">
        <v>174</v>
      </c>
      <c r="B1105" s="1" t="str">
        <f>+VLOOKUP(A1105,Codigos_mercados_mayoristas[],2,0)</f>
        <v>Metropolitana</v>
      </c>
      <c r="C1105" s="1">
        <f>+VLOOKUP(A1105,Codigos_mercados_mayoristas[],3,0)</f>
        <v>13</v>
      </c>
      <c r="D1105" s="4">
        <v>44148</v>
      </c>
      <c r="E1105" s="4" t="s">
        <v>196</v>
      </c>
      <c r="F1105" s="15" t="s">
        <v>23</v>
      </c>
      <c r="G1105" s="15" t="s">
        <v>92</v>
      </c>
      <c r="H1105" s="15" t="s">
        <v>13</v>
      </c>
      <c r="I1105" s="15">
        <v>170</v>
      </c>
      <c r="J1105" s="15">
        <v>3000</v>
      </c>
      <c r="K1105" s="15">
        <v>3000</v>
      </c>
      <c r="L1105" s="15">
        <v>3000</v>
      </c>
      <c r="M1105" s="15" t="s">
        <v>93</v>
      </c>
      <c r="N1105" s="15" t="s">
        <v>118</v>
      </c>
      <c r="O1105">
        <f>+VLOOKUP(Precio_diario_hortalizas[[#This Row],[Unidad de comercialización]],Codigos_kg[],2,0)</f>
        <v>20</v>
      </c>
      <c r="P1105">
        <f>+Precio_diario_hortalizas[[#This Row],[Precio promedio ponderado]]/Precio_diario_hortalizas[[#This Row],[Kg o Unidades]]</f>
        <v>150</v>
      </c>
    </row>
    <row r="1106" spans="1:16" hidden="1" x14ac:dyDescent="0.35">
      <c r="A1106" s="1" t="s">
        <v>174</v>
      </c>
      <c r="B1106" s="1" t="str">
        <f>+VLOOKUP(A1106,Codigos_mercados_mayoristas[],2,0)</f>
        <v>Metropolitana</v>
      </c>
      <c r="C1106" s="1">
        <f>+VLOOKUP(A1106,Codigos_mercados_mayoristas[],3,0)</f>
        <v>13</v>
      </c>
      <c r="D1106" s="4">
        <v>44148</v>
      </c>
      <c r="E1106" s="4" t="s">
        <v>196</v>
      </c>
      <c r="F1106" s="15" t="s">
        <v>94</v>
      </c>
      <c r="G1106" s="15" t="s">
        <v>126</v>
      </c>
      <c r="H1106" s="15" t="s">
        <v>127</v>
      </c>
      <c r="I1106" s="15">
        <v>320</v>
      </c>
      <c r="J1106" s="15">
        <v>12000</v>
      </c>
      <c r="K1106" s="15">
        <v>11000</v>
      </c>
      <c r="L1106" s="15">
        <v>11375</v>
      </c>
      <c r="M1106" s="15" t="s">
        <v>58</v>
      </c>
      <c r="N1106" s="15" t="s">
        <v>130</v>
      </c>
      <c r="O1106">
        <f>+VLOOKUP(Precio_diario_hortalizas[[#This Row],[Unidad de comercialización]],Codigos_kg[],2,0)</f>
        <v>25</v>
      </c>
      <c r="P1106">
        <f>+Precio_diario_hortalizas[[#This Row],[Precio promedio ponderado]]/Precio_diario_hortalizas[[#This Row],[Kg o Unidades]]</f>
        <v>455</v>
      </c>
    </row>
    <row r="1107" spans="1:16" hidden="1" x14ac:dyDescent="0.35">
      <c r="A1107" s="1" t="s">
        <v>174</v>
      </c>
      <c r="B1107" s="1" t="str">
        <f>+VLOOKUP(A1107,Codigos_mercados_mayoristas[],2,0)</f>
        <v>Metropolitana</v>
      </c>
      <c r="C1107" s="1">
        <f>+VLOOKUP(A1107,Codigos_mercados_mayoristas[],3,0)</f>
        <v>13</v>
      </c>
      <c r="D1107" s="4">
        <v>44148</v>
      </c>
      <c r="E1107" s="4" t="s">
        <v>196</v>
      </c>
      <c r="F1107" s="15" t="s">
        <v>94</v>
      </c>
      <c r="G1107" s="15" t="s">
        <v>173</v>
      </c>
      <c r="H1107" s="15" t="s">
        <v>96</v>
      </c>
      <c r="I1107" s="15">
        <v>460</v>
      </c>
      <c r="J1107" s="15">
        <v>12000</v>
      </c>
      <c r="K1107" s="15">
        <v>11000</v>
      </c>
      <c r="L1107" s="15">
        <v>11435</v>
      </c>
      <c r="M1107" s="15" t="s">
        <v>39</v>
      </c>
      <c r="N1107" s="15" t="s">
        <v>156</v>
      </c>
      <c r="O1107">
        <f>+VLOOKUP(Precio_diario_hortalizas[[#This Row],[Unidad de comercialización]],Codigos_kg[],2,0)</f>
        <v>25</v>
      </c>
      <c r="P1107">
        <f>+Precio_diario_hortalizas[[#This Row],[Precio promedio ponderado]]/Precio_diario_hortalizas[[#This Row],[Kg o Unidades]]</f>
        <v>457.4</v>
      </c>
    </row>
    <row r="1108" spans="1:16" hidden="1" x14ac:dyDescent="0.35">
      <c r="A1108" s="1" t="s">
        <v>174</v>
      </c>
      <c r="B1108" s="1" t="str">
        <f>+VLOOKUP(A1108,Codigos_mercados_mayoristas[],2,0)</f>
        <v>Metropolitana</v>
      </c>
      <c r="C1108" s="1">
        <f>+VLOOKUP(A1108,Codigos_mercados_mayoristas[],3,0)</f>
        <v>13</v>
      </c>
      <c r="D1108" s="4">
        <v>44148</v>
      </c>
      <c r="E1108" s="4" t="s">
        <v>196</v>
      </c>
      <c r="F1108" s="15" t="s">
        <v>53</v>
      </c>
      <c r="G1108" s="15" t="s">
        <v>12</v>
      </c>
      <c r="H1108" s="15" t="s">
        <v>19</v>
      </c>
      <c r="I1108" s="15">
        <v>280</v>
      </c>
      <c r="J1108" s="15">
        <v>9000</v>
      </c>
      <c r="K1108" s="15">
        <v>8000</v>
      </c>
      <c r="L1108" s="15">
        <v>8357</v>
      </c>
      <c r="M1108" s="15" t="s">
        <v>97</v>
      </c>
      <c r="N1108" s="15" t="s">
        <v>15</v>
      </c>
      <c r="O1108">
        <f>+VLOOKUP(Precio_diario_hortalizas[[#This Row],[Unidad de comercialización]],Codigos_kg[],2,0)</f>
        <v>70</v>
      </c>
      <c r="P1108">
        <f>+Precio_diario_hortalizas[[#This Row],[Precio promedio ponderado]]/Precio_diario_hortalizas[[#This Row],[Kg o Unidades]]</f>
        <v>119.38571428571429</v>
      </c>
    </row>
    <row r="1109" spans="1:16" hidden="1" x14ac:dyDescent="0.35">
      <c r="A1109" s="1" t="s">
        <v>174</v>
      </c>
      <c r="B1109" s="1" t="str">
        <f>+VLOOKUP(A1109,Codigos_mercados_mayoristas[],2,0)</f>
        <v>Metropolitana</v>
      </c>
      <c r="C1109" s="1">
        <f>+VLOOKUP(A1109,Codigos_mercados_mayoristas[],3,0)</f>
        <v>13</v>
      </c>
      <c r="D1109" s="4">
        <v>44148</v>
      </c>
      <c r="E1109" s="4" t="s">
        <v>196</v>
      </c>
      <c r="F1109" s="15" t="s">
        <v>132</v>
      </c>
      <c r="G1109" s="15" t="s">
        <v>12</v>
      </c>
      <c r="H1109" s="15" t="s">
        <v>19</v>
      </c>
      <c r="I1109" s="15">
        <v>75</v>
      </c>
      <c r="J1109" s="15">
        <v>10000</v>
      </c>
      <c r="K1109" s="15">
        <v>8000</v>
      </c>
      <c r="L1109" s="15">
        <v>8800</v>
      </c>
      <c r="M1109" s="15" t="s">
        <v>81</v>
      </c>
      <c r="N1109" s="15" t="s">
        <v>118</v>
      </c>
      <c r="O1109">
        <f>+VLOOKUP(Precio_diario_hortalizas[[#This Row],[Unidad de comercialización]],Codigos_kg[],2,0)</f>
        <v>3</v>
      </c>
      <c r="P1109">
        <f>+Precio_diario_hortalizas[[#This Row],[Precio promedio ponderado]]/Precio_diario_hortalizas[[#This Row],[Kg o Unidades]]</f>
        <v>2933.3333333333335</v>
      </c>
    </row>
    <row r="1110" spans="1:16" hidden="1" x14ac:dyDescent="0.35">
      <c r="A1110" s="1" t="s">
        <v>174</v>
      </c>
      <c r="B1110" s="1" t="str">
        <f>+VLOOKUP(A1110,Codigos_mercados_mayoristas[],2,0)</f>
        <v>Metropolitana</v>
      </c>
      <c r="C1110" s="1">
        <f>+VLOOKUP(A1110,Codigos_mercados_mayoristas[],3,0)</f>
        <v>13</v>
      </c>
      <c r="D1110" s="4">
        <v>44148</v>
      </c>
      <c r="E1110" s="4" t="s">
        <v>196</v>
      </c>
      <c r="F1110" s="15" t="s">
        <v>27</v>
      </c>
      <c r="G1110" s="15" t="s">
        <v>28</v>
      </c>
      <c r="H1110" s="15" t="s">
        <v>19</v>
      </c>
      <c r="I1110" s="15">
        <v>220</v>
      </c>
      <c r="J1110" s="15">
        <v>43000</v>
      </c>
      <c r="K1110" s="15">
        <v>41000</v>
      </c>
      <c r="L1110" s="15">
        <v>42091</v>
      </c>
      <c r="M1110" s="15" t="s">
        <v>29</v>
      </c>
      <c r="N1110" s="15" t="s">
        <v>15</v>
      </c>
      <c r="O1110">
        <f>+VLOOKUP(Precio_diario_hortalizas[[#This Row],[Unidad de comercialización]],Codigos_kg[],2,0)</f>
        <v>15</v>
      </c>
      <c r="P1110">
        <f>+Precio_diario_hortalizas[[#This Row],[Precio promedio ponderado]]/Precio_diario_hortalizas[[#This Row],[Kg o Unidades]]</f>
        <v>2806.0666666666666</v>
      </c>
    </row>
    <row r="1111" spans="1:16" hidden="1" x14ac:dyDescent="0.35">
      <c r="A1111" s="1" t="s">
        <v>174</v>
      </c>
      <c r="B1111" s="1" t="str">
        <f>+VLOOKUP(A1111,Codigos_mercados_mayoristas[],2,0)</f>
        <v>Metropolitana</v>
      </c>
      <c r="C1111" s="1">
        <f>+VLOOKUP(A1111,Codigos_mercados_mayoristas[],3,0)</f>
        <v>13</v>
      </c>
      <c r="D1111" s="4">
        <v>44148</v>
      </c>
      <c r="E1111" s="4" t="s">
        <v>196</v>
      </c>
      <c r="F1111" s="15" t="s">
        <v>27</v>
      </c>
      <c r="G1111" s="15" t="s">
        <v>28</v>
      </c>
      <c r="H1111" s="15" t="s">
        <v>13</v>
      </c>
      <c r="I1111" s="15">
        <v>160</v>
      </c>
      <c r="J1111" s="15">
        <v>38000</v>
      </c>
      <c r="K1111" s="15">
        <v>38000</v>
      </c>
      <c r="L1111" s="15">
        <v>38000</v>
      </c>
      <c r="M1111" s="15" t="s">
        <v>29</v>
      </c>
      <c r="N1111" s="15" t="s">
        <v>15</v>
      </c>
      <c r="O1111">
        <f>+VLOOKUP(Precio_diario_hortalizas[[#This Row],[Unidad de comercialización]],Codigos_kg[],2,0)</f>
        <v>15</v>
      </c>
      <c r="P1111">
        <f>+Precio_diario_hortalizas[[#This Row],[Precio promedio ponderado]]/Precio_diario_hortalizas[[#This Row],[Kg o Unidades]]</f>
        <v>2533.3333333333335</v>
      </c>
    </row>
    <row r="1112" spans="1:16" hidden="1" x14ac:dyDescent="0.35">
      <c r="A1112" s="1" t="s">
        <v>174</v>
      </c>
      <c r="B1112" s="1" t="str">
        <f>+VLOOKUP(A1112,Codigos_mercados_mayoristas[],2,0)</f>
        <v>Metropolitana</v>
      </c>
      <c r="C1112" s="1">
        <f>+VLOOKUP(A1112,Codigos_mercados_mayoristas[],3,0)</f>
        <v>13</v>
      </c>
      <c r="D1112" s="4">
        <v>44148</v>
      </c>
      <c r="E1112" s="4" t="s">
        <v>196</v>
      </c>
      <c r="F1112" s="15" t="s">
        <v>27</v>
      </c>
      <c r="G1112" s="15" t="s">
        <v>98</v>
      </c>
      <c r="H1112" s="15" t="s">
        <v>19</v>
      </c>
      <c r="I1112" s="15">
        <v>190</v>
      </c>
      <c r="J1112" s="15">
        <v>33000</v>
      </c>
      <c r="K1112" s="15">
        <v>31000</v>
      </c>
      <c r="L1112" s="15">
        <v>32053</v>
      </c>
      <c r="M1112" s="15" t="s">
        <v>56</v>
      </c>
      <c r="N1112" s="15" t="s">
        <v>63</v>
      </c>
      <c r="O1112">
        <f>+VLOOKUP(Precio_diario_hortalizas[[#This Row],[Unidad de comercialización]],Codigos_kg[],2,0)</f>
        <v>18</v>
      </c>
      <c r="P1112">
        <f>+Precio_diario_hortalizas[[#This Row],[Precio promedio ponderado]]/Precio_diario_hortalizas[[#This Row],[Kg o Unidades]]</f>
        <v>1780.7222222222222</v>
      </c>
    </row>
    <row r="1113" spans="1:16" hidden="1" x14ac:dyDescent="0.35">
      <c r="A1113" s="1" t="s">
        <v>174</v>
      </c>
      <c r="B1113" s="1" t="str">
        <f>+VLOOKUP(A1113,Codigos_mercados_mayoristas[],2,0)</f>
        <v>Metropolitana</v>
      </c>
      <c r="C1113" s="1">
        <f>+VLOOKUP(A1113,Codigos_mercados_mayoristas[],3,0)</f>
        <v>13</v>
      </c>
      <c r="D1113" s="4">
        <v>44148</v>
      </c>
      <c r="E1113" s="4" t="s">
        <v>196</v>
      </c>
      <c r="F1113" s="15" t="s">
        <v>27</v>
      </c>
      <c r="G1113" s="15" t="s">
        <v>98</v>
      </c>
      <c r="H1113" s="15" t="s">
        <v>13</v>
      </c>
      <c r="I1113" s="15">
        <v>130</v>
      </c>
      <c r="J1113" s="15">
        <v>29000</v>
      </c>
      <c r="K1113" s="15">
        <v>28000</v>
      </c>
      <c r="L1113" s="15">
        <v>28385</v>
      </c>
      <c r="M1113" s="15" t="s">
        <v>56</v>
      </c>
      <c r="N1113" s="15" t="s">
        <v>63</v>
      </c>
      <c r="O1113">
        <f>+VLOOKUP(Precio_diario_hortalizas[[#This Row],[Unidad de comercialización]],Codigos_kg[],2,0)</f>
        <v>18</v>
      </c>
      <c r="P1113">
        <f>+Precio_diario_hortalizas[[#This Row],[Precio promedio ponderado]]/Precio_diario_hortalizas[[#This Row],[Kg o Unidades]]</f>
        <v>1576.9444444444443</v>
      </c>
    </row>
    <row r="1114" spans="1:16" hidden="1" x14ac:dyDescent="0.35">
      <c r="A1114" s="1" t="s">
        <v>174</v>
      </c>
      <c r="B1114" s="1" t="str">
        <f>+VLOOKUP(A1114,Codigos_mercados_mayoristas[],2,0)</f>
        <v>Metropolitana</v>
      </c>
      <c r="C1114" s="1">
        <f>+VLOOKUP(A1114,Codigos_mercados_mayoristas[],3,0)</f>
        <v>13</v>
      </c>
      <c r="D1114" s="4">
        <v>44148</v>
      </c>
      <c r="E1114" s="4" t="s">
        <v>196</v>
      </c>
      <c r="F1114" s="15" t="s">
        <v>27</v>
      </c>
      <c r="G1114" s="15" t="s">
        <v>98</v>
      </c>
      <c r="H1114" s="15" t="s">
        <v>16</v>
      </c>
      <c r="I1114" s="15">
        <v>60</v>
      </c>
      <c r="J1114" s="15">
        <v>26000</v>
      </c>
      <c r="K1114" s="15">
        <v>26000</v>
      </c>
      <c r="L1114" s="15">
        <v>26000</v>
      </c>
      <c r="M1114" s="15" t="s">
        <v>56</v>
      </c>
      <c r="N1114" s="15" t="s">
        <v>63</v>
      </c>
      <c r="O1114">
        <f>+VLOOKUP(Precio_diario_hortalizas[[#This Row],[Unidad de comercialización]],Codigos_kg[],2,0)</f>
        <v>18</v>
      </c>
      <c r="P1114">
        <f>+Precio_diario_hortalizas[[#This Row],[Precio promedio ponderado]]/Precio_diario_hortalizas[[#This Row],[Kg o Unidades]]</f>
        <v>1444.4444444444443</v>
      </c>
    </row>
    <row r="1115" spans="1:16" hidden="1" x14ac:dyDescent="0.35">
      <c r="A1115" s="1" t="s">
        <v>174</v>
      </c>
      <c r="B1115" s="1" t="str">
        <f>+VLOOKUP(A1115,Codigos_mercados_mayoristas[],2,0)</f>
        <v>Metropolitana</v>
      </c>
      <c r="C1115" s="1">
        <f>+VLOOKUP(A1115,Codigos_mercados_mayoristas[],3,0)</f>
        <v>13</v>
      </c>
      <c r="D1115" s="4">
        <v>44148</v>
      </c>
      <c r="E1115" s="4" t="s">
        <v>196</v>
      </c>
      <c r="F1115" s="15" t="s">
        <v>30</v>
      </c>
      <c r="G1115" s="15" t="s">
        <v>57</v>
      </c>
      <c r="H1115" s="15" t="s">
        <v>19</v>
      </c>
      <c r="I1115" s="15">
        <v>50</v>
      </c>
      <c r="J1115" s="15">
        <v>50000</v>
      </c>
      <c r="K1115" s="15">
        <v>49000</v>
      </c>
      <c r="L1115" s="15">
        <v>49600</v>
      </c>
      <c r="M1115" s="15" t="s">
        <v>58</v>
      </c>
      <c r="N1115" s="15" t="s">
        <v>145</v>
      </c>
      <c r="O1115">
        <f>+VLOOKUP(Precio_diario_hortalizas[[#This Row],[Unidad de comercialización]],Codigos_kg[],2,0)</f>
        <v>25</v>
      </c>
      <c r="P1115">
        <f>+Precio_diario_hortalizas[[#This Row],[Precio promedio ponderado]]/Precio_diario_hortalizas[[#This Row],[Kg o Unidades]]</f>
        <v>1984</v>
      </c>
    </row>
    <row r="1116" spans="1:16" hidden="1" x14ac:dyDescent="0.35">
      <c r="A1116" s="1" t="s">
        <v>174</v>
      </c>
      <c r="B1116" s="1" t="str">
        <f>+VLOOKUP(A1116,Codigos_mercados_mayoristas[],2,0)</f>
        <v>Metropolitana</v>
      </c>
      <c r="C1116" s="1">
        <f>+VLOOKUP(A1116,Codigos_mercados_mayoristas[],3,0)</f>
        <v>13</v>
      </c>
      <c r="D1116" s="4">
        <v>44148</v>
      </c>
      <c r="E1116" s="4" t="s">
        <v>196</v>
      </c>
      <c r="F1116" s="15" t="s">
        <v>30</v>
      </c>
      <c r="G1116" s="15" t="s">
        <v>57</v>
      </c>
      <c r="H1116" s="15" t="s">
        <v>19</v>
      </c>
      <c r="I1116" s="15">
        <v>50</v>
      </c>
      <c r="J1116" s="15">
        <v>47000</v>
      </c>
      <c r="K1116" s="15">
        <v>47000</v>
      </c>
      <c r="L1116" s="15">
        <v>47000</v>
      </c>
      <c r="M1116" s="15" t="s">
        <v>58</v>
      </c>
      <c r="N1116" s="15" t="s">
        <v>45</v>
      </c>
      <c r="O1116">
        <f>+VLOOKUP(Precio_diario_hortalizas[[#This Row],[Unidad de comercialización]],Codigos_kg[],2,0)</f>
        <v>25</v>
      </c>
      <c r="P1116">
        <f>+Precio_diario_hortalizas[[#This Row],[Precio promedio ponderado]]/Precio_diario_hortalizas[[#This Row],[Kg o Unidades]]</f>
        <v>1880</v>
      </c>
    </row>
    <row r="1117" spans="1:16" hidden="1" x14ac:dyDescent="0.35">
      <c r="A1117" s="1" t="s">
        <v>174</v>
      </c>
      <c r="B1117" s="1" t="str">
        <f>+VLOOKUP(A1117,Codigos_mercados_mayoristas[],2,0)</f>
        <v>Metropolitana</v>
      </c>
      <c r="C1117" s="1">
        <f>+VLOOKUP(A1117,Codigos_mercados_mayoristas[],3,0)</f>
        <v>13</v>
      </c>
      <c r="D1117" s="4">
        <v>44148</v>
      </c>
      <c r="E1117" s="4" t="s">
        <v>196</v>
      </c>
      <c r="F1117" s="15" t="s">
        <v>30</v>
      </c>
      <c r="G1117" s="15" t="s">
        <v>12</v>
      </c>
      <c r="H1117" s="15" t="s">
        <v>19</v>
      </c>
      <c r="I1117" s="15">
        <v>50</v>
      </c>
      <c r="J1117" s="15">
        <v>52000</v>
      </c>
      <c r="K1117" s="15">
        <v>52000</v>
      </c>
      <c r="L1117" s="15">
        <v>52000</v>
      </c>
      <c r="M1117" s="15" t="s">
        <v>58</v>
      </c>
      <c r="N1117" s="15" t="s">
        <v>145</v>
      </c>
      <c r="O1117">
        <f>+VLOOKUP(Precio_diario_hortalizas[[#This Row],[Unidad de comercialización]],Codigos_kg[],2,0)</f>
        <v>25</v>
      </c>
      <c r="P1117">
        <f>+Precio_diario_hortalizas[[#This Row],[Precio promedio ponderado]]/Precio_diario_hortalizas[[#This Row],[Kg o Unidades]]</f>
        <v>2080</v>
      </c>
    </row>
    <row r="1118" spans="1:16" hidden="1" x14ac:dyDescent="0.35">
      <c r="A1118" s="1" t="s">
        <v>174</v>
      </c>
      <c r="B1118" s="1" t="str">
        <f>+VLOOKUP(A1118,Codigos_mercados_mayoristas[],2,0)</f>
        <v>Metropolitana</v>
      </c>
      <c r="C1118" s="1">
        <f>+VLOOKUP(A1118,Codigos_mercados_mayoristas[],3,0)</f>
        <v>13</v>
      </c>
      <c r="D1118" s="4">
        <v>44148</v>
      </c>
      <c r="E1118" s="4" t="s">
        <v>196</v>
      </c>
      <c r="F1118" s="15" t="s">
        <v>159</v>
      </c>
      <c r="G1118" s="15" t="s">
        <v>12</v>
      </c>
      <c r="H1118" s="15" t="s">
        <v>19</v>
      </c>
      <c r="I1118" s="15">
        <v>17000</v>
      </c>
      <c r="J1118" s="15">
        <v>3000</v>
      </c>
      <c r="K1118" s="15">
        <v>2500</v>
      </c>
      <c r="L1118" s="15">
        <v>2765</v>
      </c>
      <c r="M1118" s="15" t="s">
        <v>160</v>
      </c>
      <c r="N1118" s="15" t="s">
        <v>152</v>
      </c>
      <c r="O1118">
        <f>+VLOOKUP(Precio_diario_hortalizas[[#This Row],[Unidad de comercialización]],Codigos_kg[],2,0)</f>
        <v>100</v>
      </c>
      <c r="P1118">
        <f>+Precio_diario_hortalizas[[#This Row],[Precio promedio ponderado]]/Precio_diario_hortalizas[[#This Row],[Kg o Unidades]]</f>
        <v>27.65</v>
      </c>
    </row>
    <row r="1119" spans="1:16" hidden="1" x14ac:dyDescent="0.35">
      <c r="A1119" s="1" t="s">
        <v>174</v>
      </c>
      <c r="B1119" s="1" t="str">
        <f>+VLOOKUP(A1119,Codigos_mercados_mayoristas[],2,0)</f>
        <v>Metropolitana</v>
      </c>
      <c r="C1119" s="1">
        <f>+VLOOKUP(A1119,Codigos_mercados_mayoristas[],3,0)</f>
        <v>13</v>
      </c>
      <c r="D1119" s="4">
        <v>44148</v>
      </c>
      <c r="E1119" s="4" t="s">
        <v>196</v>
      </c>
      <c r="F1119" s="15" t="s">
        <v>99</v>
      </c>
      <c r="G1119" s="15" t="s">
        <v>161</v>
      </c>
      <c r="H1119" s="15" t="s">
        <v>19</v>
      </c>
      <c r="I1119" s="15">
        <v>1500</v>
      </c>
      <c r="J1119" s="15">
        <v>1000</v>
      </c>
      <c r="K1119" s="15">
        <v>1000</v>
      </c>
      <c r="L1119" s="15">
        <v>1000</v>
      </c>
      <c r="M1119" s="15" t="s">
        <v>14</v>
      </c>
      <c r="N1119" s="15" t="s">
        <v>63</v>
      </c>
      <c r="O1119">
        <f>+VLOOKUP(Precio_diario_hortalizas[[#This Row],[Unidad de comercialización]],Codigos_kg[],2,0)</f>
        <v>1</v>
      </c>
      <c r="P1119">
        <f>+Precio_diario_hortalizas[[#This Row],[Precio promedio ponderado]]/Precio_diario_hortalizas[[#This Row],[Kg o Unidades]]</f>
        <v>1000</v>
      </c>
    </row>
    <row r="1120" spans="1:16" hidden="1" x14ac:dyDescent="0.35">
      <c r="A1120" s="1" t="s">
        <v>174</v>
      </c>
      <c r="B1120" s="1" t="str">
        <f>+VLOOKUP(A1120,Codigos_mercados_mayoristas[],2,0)</f>
        <v>Metropolitana</v>
      </c>
      <c r="C1120" s="1">
        <f>+VLOOKUP(A1120,Codigos_mercados_mayoristas[],3,0)</f>
        <v>13</v>
      </c>
      <c r="D1120" s="4">
        <v>44148</v>
      </c>
      <c r="E1120" s="4" t="s">
        <v>196</v>
      </c>
      <c r="F1120" s="15" t="s">
        <v>99</v>
      </c>
      <c r="G1120" s="15" t="s">
        <v>100</v>
      </c>
      <c r="H1120" s="15" t="s">
        <v>19</v>
      </c>
      <c r="I1120" s="15">
        <v>2700</v>
      </c>
      <c r="J1120" s="15">
        <v>1000</v>
      </c>
      <c r="K1120" s="15">
        <v>900</v>
      </c>
      <c r="L1120" s="15">
        <v>956</v>
      </c>
      <c r="M1120" s="15" t="s">
        <v>14</v>
      </c>
      <c r="N1120" s="15" t="s">
        <v>63</v>
      </c>
      <c r="O1120">
        <f>+VLOOKUP(Precio_diario_hortalizas[[#This Row],[Unidad de comercialización]],Codigos_kg[],2,0)</f>
        <v>1</v>
      </c>
      <c r="P1120">
        <f>+Precio_diario_hortalizas[[#This Row],[Precio promedio ponderado]]/Precio_diario_hortalizas[[#This Row],[Kg o Unidades]]</f>
        <v>956</v>
      </c>
    </row>
    <row r="1121" spans="1:16" hidden="1" x14ac:dyDescent="0.35">
      <c r="A1121" s="1" t="s">
        <v>174</v>
      </c>
      <c r="B1121" s="1" t="str">
        <f>+VLOOKUP(A1121,Codigos_mercados_mayoristas[],2,0)</f>
        <v>Metropolitana</v>
      </c>
      <c r="C1121" s="1">
        <f>+VLOOKUP(A1121,Codigos_mercados_mayoristas[],3,0)</f>
        <v>13</v>
      </c>
      <c r="D1121" s="4">
        <v>44148</v>
      </c>
      <c r="E1121" s="4" t="s">
        <v>196</v>
      </c>
      <c r="F1121" s="15" t="s">
        <v>99</v>
      </c>
      <c r="G1121" s="15" t="s">
        <v>119</v>
      </c>
      <c r="H1121" s="15" t="s">
        <v>19</v>
      </c>
      <c r="I1121" s="15">
        <v>1500</v>
      </c>
      <c r="J1121" s="15">
        <v>1200</v>
      </c>
      <c r="K1121" s="15">
        <v>1100</v>
      </c>
      <c r="L1121" s="15">
        <v>1153</v>
      </c>
      <c r="M1121" s="15" t="s">
        <v>14</v>
      </c>
      <c r="N1121" s="15" t="s">
        <v>63</v>
      </c>
      <c r="O1121">
        <f>+VLOOKUP(Precio_diario_hortalizas[[#This Row],[Unidad de comercialización]],Codigos_kg[],2,0)</f>
        <v>1</v>
      </c>
      <c r="P1121">
        <f>+Precio_diario_hortalizas[[#This Row],[Precio promedio ponderado]]/Precio_diario_hortalizas[[#This Row],[Kg o Unidades]]</f>
        <v>1153</v>
      </c>
    </row>
    <row r="1122" spans="1:16" hidden="1" x14ac:dyDescent="0.35">
      <c r="A1122" s="1" t="s">
        <v>174</v>
      </c>
      <c r="B1122" s="1" t="str">
        <f>+VLOOKUP(A1122,Codigos_mercados_mayoristas[],2,0)</f>
        <v>Metropolitana</v>
      </c>
      <c r="C1122" s="1">
        <f>+VLOOKUP(A1122,Codigos_mercados_mayoristas[],3,0)</f>
        <v>13</v>
      </c>
      <c r="D1122" s="4">
        <v>44148</v>
      </c>
      <c r="E1122" s="4" t="s">
        <v>196</v>
      </c>
      <c r="F1122" s="15" t="s">
        <v>32</v>
      </c>
      <c r="G1122" s="15" t="s">
        <v>12</v>
      </c>
      <c r="H1122" s="15" t="s">
        <v>19</v>
      </c>
      <c r="I1122" s="15">
        <v>440</v>
      </c>
      <c r="J1122" s="15">
        <v>900</v>
      </c>
      <c r="K1122" s="15">
        <v>800</v>
      </c>
      <c r="L1122" s="15">
        <v>845</v>
      </c>
      <c r="M1122" s="15" t="s">
        <v>33</v>
      </c>
      <c r="N1122" s="15" t="s">
        <v>34</v>
      </c>
      <c r="O1122">
        <f>+VLOOKUP(Precio_diario_hortalizas[[#This Row],[Unidad de comercialización]],Codigos_kg[],2,0)</f>
        <v>1</v>
      </c>
      <c r="P1122">
        <f>+Precio_diario_hortalizas[[#This Row],[Precio promedio ponderado]]/Precio_diario_hortalizas[[#This Row],[Kg o Unidades]]</f>
        <v>845</v>
      </c>
    </row>
    <row r="1123" spans="1:16" hidden="1" x14ac:dyDescent="0.35">
      <c r="A1123" s="1" t="s">
        <v>174</v>
      </c>
      <c r="B1123" s="1" t="str">
        <f>+VLOOKUP(A1123,Codigos_mercados_mayoristas[],2,0)</f>
        <v>Metropolitana</v>
      </c>
      <c r="C1123" s="1">
        <f>+VLOOKUP(A1123,Codigos_mercados_mayoristas[],3,0)</f>
        <v>13</v>
      </c>
      <c r="D1123" s="4">
        <v>44148</v>
      </c>
      <c r="E1123" s="4" t="s">
        <v>196</v>
      </c>
      <c r="F1123" s="15" t="s">
        <v>35</v>
      </c>
      <c r="G1123" s="15" t="s">
        <v>36</v>
      </c>
      <c r="H1123" s="15" t="s">
        <v>19</v>
      </c>
      <c r="I1123" s="15">
        <v>240</v>
      </c>
      <c r="J1123" s="15">
        <v>16000</v>
      </c>
      <c r="K1123" s="15">
        <v>16000</v>
      </c>
      <c r="L1123" s="15">
        <v>16000</v>
      </c>
      <c r="M1123" s="15" t="s">
        <v>59</v>
      </c>
      <c r="N1123" s="15" t="s">
        <v>133</v>
      </c>
      <c r="O1123">
        <f>+VLOOKUP(Precio_diario_hortalizas[[#This Row],[Unidad de comercialización]],Codigos_kg[],2,0)</f>
        <v>18</v>
      </c>
      <c r="P1123">
        <f>+Precio_diario_hortalizas[[#This Row],[Precio promedio ponderado]]/Precio_diario_hortalizas[[#This Row],[Kg o Unidades]]</f>
        <v>888.88888888888891</v>
      </c>
    </row>
    <row r="1124" spans="1:16" hidden="1" x14ac:dyDescent="0.35">
      <c r="A1124" s="1" t="s">
        <v>174</v>
      </c>
      <c r="B1124" s="1" t="str">
        <f>+VLOOKUP(A1124,Codigos_mercados_mayoristas[],2,0)</f>
        <v>Metropolitana</v>
      </c>
      <c r="C1124" s="1">
        <f>+VLOOKUP(A1124,Codigos_mercados_mayoristas[],3,0)</f>
        <v>13</v>
      </c>
      <c r="D1124" s="4">
        <v>44148</v>
      </c>
      <c r="E1124" s="4" t="s">
        <v>196</v>
      </c>
      <c r="F1124" s="15" t="s">
        <v>35</v>
      </c>
      <c r="G1124" s="15" t="s">
        <v>36</v>
      </c>
      <c r="H1124" s="15" t="s">
        <v>13</v>
      </c>
      <c r="I1124" s="15">
        <v>150</v>
      </c>
      <c r="J1124" s="15">
        <v>14000</v>
      </c>
      <c r="K1124" s="15">
        <v>14000</v>
      </c>
      <c r="L1124" s="15">
        <v>14000</v>
      </c>
      <c r="M1124" s="15" t="s">
        <v>59</v>
      </c>
      <c r="N1124" s="15" t="s">
        <v>133</v>
      </c>
      <c r="O1124">
        <f>+VLOOKUP(Precio_diario_hortalizas[[#This Row],[Unidad de comercialización]],Codigos_kg[],2,0)</f>
        <v>18</v>
      </c>
      <c r="P1124">
        <f>+Precio_diario_hortalizas[[#This Row],[Precio promedio ponderado]]/Precio_diario_hortalizas[[#This Row],[Kg o Unidades]]</f>
        <v>777.77777777777783</v>
      </c>
    </row>
    <row r="1125" spans="1:16" hidden="1" x14ac:dyDescent="0.35">
      <c r="A1125" s="1" t="s">
        <v>174</v>
      </c>
      <c r="B1125" s="1" t="str">
        <f>+VLOOKUP(A1125,Codigos_mercados_mayoristas[],2,0)</f>
        <v>Metropolitana</v>
      </c>
      <c r="C1125" s="1">
        <f>+VLOOKUP(A1125,Codigos_mercados_mayoristas[],3,0)</f>
        <v>13</v>
      </c>
      <c r="D1125" s="4">
        <v>44148</v>
      </c>
      <c r="E1125" s="4" t="s">
        <v>196</v>
      </c>
      <c r="F1125" s="15" t="s">
        <v>38</v>
      </c>
      <c r="G1125" s="15" t="s">
        <v>12</v>
      </c>
      <c r="H1125" s="15" t="s">
        <v>19</v>
      </c>
      <c r="I1125" s="15">
        <v>330</v>
      </c>
      <c r="J1125" s="15">
        <v>5000</v>
      </c>
      <c r="K1125" s="15">
        <v>4500</v>
      </c>
      <c r="L1125" s="15">
        <v>4773</v>
      </c>
      <c r="M1125" s="15" t="s">
        <v>101</v>
      </c>
      <c r="N1125" s="15" t="s">
        <v>118</v>
      </c>
      <c r="O1125">
        <f>+VLOOKUP(Precio_diario_hortalizas[[#This Row],[Unidad de comercialización]],Codigos_kg[],2,0)</f>
        <v>20</v>
      </c>
      <c r="P1125">
        <f>+Precio_diario_hortalizas[[#This Row],[Precio promedio ponderado]]/Precio_diario_hortalizas[[#This Row],[Kg o Unidades]]</f>
        <v>238.65</v>
      </c>
    </row>
    <row r="1126" spans="1:16" hidden="1" x14ac:dyDescent="0.35">
      <c r="A1126" s="1" t="s">
        <v>174</v>
      </c>
      <c r="B1126" s="1" t="str">
        <f>+VLOOKUP(A1126,Codigos_mercados_mayoristas[],2,0)</f>
        <v>Metropolitana</v>
      </c>
      <c r="C1126" s="1">
        <f>+VLOOKUP(A1126,Codigos_mercados_mayoristas[],3,0)</f>
        <v>13</v>
      </c>
      <c r="D1126" s="4">
        <v>44148</v>
      </c>
      <c r="E1126" s="4" t="s">
        <v>196</v>
      </c>
      <c r="F1126" s="15" t="s">
        <v>38</v>
      </c>
      <c r="G1126" s="15" t="s">
        <v>12</v>
      </c>
      <c r="H1126" s="15" t="s">
        <v>13</v>
      </c>
      <c r="I1126" s="15">
        <v>260</v>
      </c>
      <c r="J1126" s="15">
        <v>4000</v>
      </c>
      <c r="K1126" s="15">
        <v>3500</v>
      </c>
      <c r="L1126" s="15">
        <v>3769</v>
      </c>
      <c r="M1126" s="15" t="s">
        <v>101</v>
      </c>
      <c r="N1126" s="15" t="s">
        <v>118</v>
      </c>
      <c r="O1126">
        <f>+VLOOKUP(Precio_diario_hortalizas[[#This Row],[Unidad de comercialización]],Codigos_kg[],2,0)</f>
        <v>20</v>
      </c>
      <c r="P1126">
        <f>+Precio_diario_hortalizas[[#This Row],[Precio promedio ponderado]]/Precio_diario_hortalizas[[#This Row],[Kg o Unidades]]</f>
        <v>188.45</v>
      </c>
    </row>
    <row r="1127" spans="1:16" hidden="1" x14ac:dyDescent="0.35">
      <c r="A1127" s="1" t="s">
        <v>174</v>
      </c>
      <c r="B1127" s="1" t="str">
        <f>+VLOOKUP(A1127,Codigos_mercados_mayoristas[],2,0)</f>
        <v>Metropolitana</v>
      </c>
      <c r="C1127" s="1">
        <f>+VLOOKUP(A1127,Codigos_mercados_mayoristas[],3,0)</f>
        <v>13</v>
      </c>
      <c r="D1127" s="4">
        <v>44148</v>
      </c>
      <c r="E1127" s="4" t="s">
        <v>196</v>
      </c>
      <c r="F1127" s="15" t="s">
        <v>102</v>
      </c>
      <c r="G1127" s="15" t="s">
        <v>103</v>
      </c>
      <c r="H1127" s="15" t="s">
        <v>96</v>
      </c>
      <c r="I1127" s="15">
        <v>380</v>
      </c>
      <c r="J1127" s="15">
        <v>2000</v>
      </c>
      <c r="K1127" s="15">
        <v>1900</v>
      </c>
      <c r="L1127" s="15">
        <v>1947</v>
      </c>
      <c r="M1127" s="15" t="s">
        <v>33</v>
      </c>
      <c r="N1127" s="15" t="s">
        <v>34</v>
      </c>
      <c r="O1127">
        <f>+VLOOKUP(Precio_diario_hortalizas[[#This Row],[Unidad de comercialización]],Codigos_kg[],2,0)</f>
        <v>1</v>
      </c>
      <c r="P1127">
        <f>+Precio_diario_hortalizas[[#This Row],[Precio promedio ponderado]]/Precio_diario_hortalizas[[#This Row],[Kg o Unidades]]</f>
        <v>1947</v>
      </c>
    </row>
    <row r="1128" spans="1:16" hidden="1" x14ac:dyDescent="0.35">
      <c r="A1128" s="1" t="s">
        <v>174</v>
      </c>
      <c r="B1128" s="1" t="str">
        <f>+VLOOKUP(A1128,Codigos_mercados_mayoristas[],2,0)</f>
        <v>Metropolitana</v>
      </c>
      <c r="C1128" s="1">
        <f>+VLOOKUP(A1128,Codigos_mercados_mayoristas[],3,0)</f>
        <v>13</v>
      </c>
      <c r="D1128" s="4">
        <v>44148</v>
      </c>
      <c r="E1128" s="4" t="s">
        <v>196</v>
      </c>
      <c r="F1128" s="15" t="s">
        <v>102</v>
      </c>
      <c r="G1128" s="15" t="s">
        <v>103</v>
      </c>
      <c r="H1128" s="15" t="s">
        <v>96</v>
      </c>
      <c r="I1128" s="15">
        <v>170</v>
      </c>
      <c r="J1128" s="15">
        <v>1800</v>
      </c>
      <c r="K1128" s="15">
        <v>1800</v>
      </c>
      <c r="L1128" s="15">
        <v>1800</v>
      </c>
      <c r="M1128" s="15" t="s">
        <v>33</v>
      </c>
      <c r="N1128" s="15" t="s">
        <v>123</v>
      </c>
      <c r="O1128">
        <f>+VLOOKUP(Precio_diario_hortalizas[[#This Row],[Unidad de comercialización]],Codigos_kg[],2,0)</f>
        <v>1</v>
      </c>
      <c r="P1128">
        <f>+Precio_diario_hortalizas[[#This Row],[Precio promedio ponderado]]/Precio_diario_hortalizas[[#This Row],[Kg o Unidades]]</f>
        <v>1800</v>
      </c>
    </row>
    <row r="1129" spans="1:16" hidden="1" x14ac:dyDescent="0.35">
      <c r="A1129" s="1" t="s">
        <v>174</v>
      </c>
      <c r="B1129" s="1" t="str">
        <f>+VLOOKUP(A1129,Codigos_mercados_mayoristas[],2,0)</f>
        <v>Metropolitana</v>
      </c>
      <c r="C1129" s="1">
        <f>+VLOOKUP(A1129,Codigos_mercados_mayoristas[],3,0)</f>
        <v>13</v>
      </c>
      <c r="D1129" s="4">
        <v>44148</v>
      </c>
      <c r="E1129" s="4" t="s">
        <v>196</v>
      </c>
      <c r="F1129" s="15" t="s">
        <v>102</v>
      </c>
      <c r="G1129" s="15" t="s">
        <v>103</v>
      </c>
      <c r="H1129" s="15" t="s">
        <v>137</v>
      </c>
      <c r="I1129" s="15">
        <v>150</v>
      </c>
      <c r="J1129" s="15">
        <v>1700</v>
      </c>
      <c r="K1129" s="15">
        <v>1700</v>
      </c>
      <c r="L1129" s="15">
        <v>1700</v>
      </c>
      <c r="M1129" s="15" t="s">
        <v>33</v>
      </c>
      <c r="N1129" s="15" t="s">
        <v>34</v>
      </c>
      <c r="O1129">
        <f>+VLOOKUP(Precio_diario_hortalizas[[#This Row],[Unidad de comercialización]],Codigos_kg[],2,0)</f>
        <v>1</v>
      </c>
      <c r="P1129">
        <f>+Precio_diario_hortalizas[[#This Row],[Precio promedio ponderado]]/Precio_diario_hortalizas[[#This Row],[Kg o Unidades]]</f>
        <v>1700</v>
      </c>
    </row>
    <row r="1130" spans="1:16" hidden="1" x14ac:dyDescent="0.35">
      <c r="A1130" s="1" t="s">
        <v>174</v>
      </c>
      <c r="B1130" s="1" t="str">
        <f>+VLOOKUP(A1130,Codigos_mercados_mayoristas[],2,0)</f>
        <v>Metropolitana</v>
      </c>
      <c r="C1130" s="1">
        <f>+VLOOKUP(A1130,Codigos_mercados_mayoristas[],3,0)</f>
        <v>13</v>
      </c>
      <c r="D1130" s="4">
        <v>44148</v>
      </c>
      <c r="E1130" s="4" t="s">
        <v>196</v>
      </c>
      <c r="F1130" s="15" t="s">
        <v>106</v>
      </c>
      <c r="G1130" s="15" t="s">
        <v>12</v>
      </c>
      <c r="H1130" s="15" t="s">
        <v>19</v>
      </c>
      <c r="I1130" s="15">
        <v>170</v>
      </c>
      <c r="J1130" s="15">
        <v>6000</v>
      </c>
      <c r="K1130" s="15">
        <v>5500</v>
      </c>
      <c r="L1130" s="15">
        <v>5735</v>
      </c>
      <c r="M1130" s="15" t="s">
        <v>165</v>
      </c>
      <c r="N1130" s="15" t="s">
        <v>123</v>
      </c>
      <c r="O1130">
        <f>+VLOOKUP(Precio_diario_hortalizas[[#This Row],[Unidad de comercialización]],Codigos_kg[],2,0)</f>
        <v>50</v>
      </c>
      <c r="P1130">
        <f>+Precio_diario_hortalizas[[#This Row],[Precio promedio ponderado]]/Precio_diario_hortalizas[[#This Row],[Kg o Unidades]]</f>
        <v>114.7</v>
      </c>
    </row>
    <row r="1131" spans="1:16" hidden="1" x14ac:dyDescent="0.35">
      <c r="A1131" s="1" t="s">
        <v>174</v>
      </c>
      <c r="B1131" s="26" t="str">
        <f>+VLOOKUP(A1131,Codigos_mercados_mayoristas[],2,0)</f>
        <v>Metropolitana</v>
      </c>
      <c r="C1131" s="26">
        <f>+VLOOKUP(A1131,Codigos_mercados_mayoristas[],3,0)</f>
        <v>13</v>
      </c>
      <c r="D1131" s="4">
        <v>44148</v>
      </c>
      <c r="E1131" s="4" t="s">
        <v>196</v>
      </c>
      <c r="F1131" s="15" t="s">
        <v>106</v>
      </c>
      <c r="G1131" s="15" t="s">
        <v>12</v>
      </c>
      <c r="H1131" s="15" t="s">
        <v>19</v>
      </c>
      <c r="I1131" s="15">
        <v>120</v>
      </c>
      <c r="J1131" s="15">
        <v>7000</v>
      </c>
      <c r="K1131" s="15">
        <v>7000</v>
      </c>
      <c r="L1131" s="15">
        <v>7000</v>
      </c>
      <c r="M1131" s="15" t="s">
        <v>54</v>
      </c>
      <c r="N1131" s="15" t="s">
        <v>123</v>
      </c>
      <c r="O1131">
        <f>+VLOOKUP(Precio_diario_hortalizas[[#This Row],[Unidad de comercialización]],Codigos_kg[],2,0)</f>
        <v>60</v>
      </c>
      <c r="P1131">
        <f>+Precio_diario_hortalizas[[#This Row],[Precio promedio ponderado]]/Precio_diario_hortalizas[[#This Row],[Kg o Unidades]]</f>
        <v>116.66666666666667</v>
      </c>
    </row>
    <row r="1132" spans="1:16" hidden="1" x14ac:dyDescent="0.35">
      <c r="A1132" s="1" t="s">
        <v>141</v>
      </c>
      <c r="B1132" s="1" t="str">
        <f>+VLOOKUP(A1132,Codigos_mercados_mayoristas[],2,0)</f>
        <v>Metropolitana</v>
      </c>
      <c r="C1132" s="1">
        <f>+VLOOKUP(A1132,Codigos_mercados_mayoristas[],3,0)</f>
        <v>13</v>
      </c>
      <c r="D1132" s="4">
        <v>44148</v>
      </c>
      <c r="E1132" s="4" t="s">
        <v>196</v>
      </c>
      <c r="F1132" s="15" t="s">
        <v>64</v>
      </c>
      <c r="G1132" s="15" t="s">
        <v>65</v>
      </c>
      <c r="H1132" s="15" t="s">
        <v>19</v>
      </c>
      <c r="I1132" s="15">
        <v>150</v>
      </c>
      <c r="J1132" s="15">
        <v>9500</v>
      </c>
      <c r="K1132" s="15">
        <v>9500</v>
      </c>
      <c r="L1132" s="15">
        <v>9500</v>
      </c>
      <c r="M1132" s="15" t="s">
        <v>37</v>
      </c>
      <c r="N1132" s="15" t="s">
        <v>66</v>
      </c>
      <c r="O1132">
        <f>+VLOOKUP(Precio_diario_hortalizas[[#This Row],[Unidad de comercialización]],Codigos_kg[],2,0)</f>
        <v>10</v>
      </c>
      <c r="P1132">
        <f>+Precio_diario_hortalizas[[#This Row],[Precio promedio ponderado]]/Precio_diario_hortalizas[[#This Row],[Kg o Unidades]]</f>
        <v>950</v>
      </c>
    </row>
    <row r="1133" spans="1:16" hidden="1" x14ac:dyDescent="0.35">
      <c r="A1133" s="1" t="s">
        <v>141</v>
      </c>
      <c r="B1133" s="1" t="str">
        <f>+VLOOKUP(A1133,Codigos_mercados_mayoristas[],2,0)</f>
        <v>Metropolitana</v>
      </c>
      <c r="C1133" s="1">
        <f>+VLOOKUP(A1133,Codigos_mercados_mayoristas[],3,0)</f>
        <v>13</v>
      </c>
      <c r="D1133" s="4">
        <v>44148</v>
      </c>
      <c r="E1133" s="4" t="s">
        <v>196</v>
      </c>
      <c r="F1133" s="15" t="s">
        <v>35</v>
      </c>
      <c r="G1133" s="15" t="s">
        <v>36</v>
      </c>
      <c r="H1133" s="15" t="s">
        <v>69</v>
      </c>
      <c r="I1133" s="15">
        <v>180</v>
      </c>
      <c r="J1133" s="15">
        <v>15000</v>
      </c>
      <c r="K1133" s="15">
        <v>15000</v>
      </c>
      <c r="L1133" s="15">
        <v>15000</v>
      </c>
      <c r="M1133" s="15" t="s">
        <v>59</v>
      </c>
      <c r="N1133" s="15" t="s">
        <v>133</v>
      </c>
      <c r="O1133">
        <f>+VLOOKUP(Precio_diario_hortalizas[[#This Row],[Unidad de comercialización]],Codigos_kg[],2,0)</f>
        <v>18</v>
      </c>
      <c r="P1133">
        <f>+Precio_diario_hortalizas[[#This Row],[Precio promedio ponderado]]/Precio_diario_hortalizas[[#This Row],[Kg o Unidades]]</f>
        <v>833.33333333333337</v>
      </c>
    </row>
    <row r="1134" spans="1:16" hidden="1" x14ac:dyDescent="0.35">
      <c r="A1134" s="1" t="s">
        <v>141</v>
      </c>
      <c r="B1134" s="1" t="str">
        <f>+VLOOKUP(A1134,Codigos_mercados_mayoristas[],2,0)</f>
        <v>Metropolitana</v>
      </c>
      <c r="C1134" s="1">
        <f>+VLOOKUP(A1134,Codigos_mercados_mayoristas[],3,0)</f>
        <v>13</v>
      </c>
      <c r="D1134" s="4">
        <v>44148</v>
      </c>
      <c r="E1134" s="4" t="s">
        <v>196</v>
      </c>
      <c r="F1134" s="15" t="s">
        <v>35</v>
      </c>
      <c r="G1134" s="15" t="s">
        <v>36</v>
      </c>
      <c r="H1134" s="15" t="s">
        <v>69</v>
      </c>
      <c r="I1134" s="15">
        <v>125</v>
      </c>
      <c r="J1134" s="15">
        <v>15000</v>
      </c>
      <c r="K1134" s="15">
        <v>15000</v>
      </c>
      <c r="L1134" s="15">
        <v>15000</v>
      </c>
      <c r="M1134" s="15" t="s">
        <v>59</v>
      </c>
      <c r="N1134" s="15" t="s">
        <v>15</v>
      </c>
      <c r="O1134">
        <f>+VLOOKUP(Precio_diario_hortalizas[[#This Row],[Unidad de comercialización]],Codigos_kg[],2,0)</f>
        <v>18</v>
      </c>
      <c r="P1134">
        <f>+Precio_diario_hortalizas[[#This Row],[Precio promedio ponderado]]/Precio_diario_hortalizas[[#This Row],[Kg o Unidades]]</f>
        <v>833.33333333333337</v>
      </c>
    </row>
    <row r="1135" spans="1:16" hidden="1" x14ac:dyDescent="0.35">
      <c r="A1135" s="1" t="s">
        <v>141</v>
      </c>
      <c r="B1135" s="1" t="str">
        <f>+VLOOKUP(A1135,Codigos_mercados_mayoristas[],2,0)</f>
        <v>Metropolitana</v>
      </c>
      <c r="C1135" s="1">
        <f>+VLOOKUP(A1135,Codigos_mercados_mayoristas[],3,0)</f>
        <v>13</v>
      </c>
      <c r="D1135" s="4">
        <v>44148</v>
      </c>
      <c r="E1135" s="4" t="s">
        <v>196</v>
      </c>
      <c r="F1135" s="15" t="s">
        <v>35</v>
      </c>
      <c r="G1135" s="15" t="s">
        <v>36</v>
      </c>
      <c r="H1135" s="15" t="s">
        <v>19</v>
      </c>
      <c r="I1135" s="15">
        <v>220</v>
      </c>
      <c r="J1135" s="15">
        <v>14000</v>
      </c>
      <c r="K1135" s="15">
        <v>14000</v>
      </c>
      <c r="L1135" s="15">
        <v>14000</v>
      </c>
      <c r="M1135" s="15" t="s">
        <v>59</v>
      </c>
      <c r="N1135" s="15" t="s">
        <v>133</v>
      </c>
      <c r="O1135">
        <f>+VLOOKUP(Precio_diario_hortalizas[[#This Row],[Unidad de comercialización]],Codigos_kg[],2,0)</f>
        <v>18</v>
      </c>
      <c r="P1135">
        <f>+Precio_diario_hortalizas[[#This Row],[Precio promedio ponderado]]/Precio_diario_hortalizas[[#This Row],[Kg o Unidades]]</f>
        <v>777.77777777777783</v>
      </c>
    </row>
    <row r="1136" spans="1:16" hidden="1" x14ac:dyDescent="0.35">
      <c r="A1136" s="1" t="s">
        <v>141</v>
      </c>
      <c r="B1136" s="1" t="str">
        <f>+VLOOKUP(A1136,Codigos_mercados_mayoristas[],2,0)</f>
        <v>Metropolitana</v>
      </c>
      <c r="C1136" s="1">
        <f>+VLOOKUP(A1136,Codigos_mercados_mayoristas[],3,0)</f>
        <v>13</v>
      </c>
      <c r="D1136" s="4">
        <v>44148</v>
      </c>
      <c r="E1136" s="4" t="s">
        <v>196</v>
      </c>
      <c r="F1136" s="15" t="s">
        <v>35</v>
      </c>
      <c r="G1136" s="15" t="s">
        <v>36</v>
      </c>
      <c r="H1136" s="15" t="s">
        <v>19</v>
      </c>
      <c r="I1136" s="15">
        <v>100</v>
      </c>
      <c r="J1136" s="15">
        <v>14000</v>
      </c>
      <c r="K1136" s="15">
        <v>14000</v>
      </c>
      <c r="L1136" s="15">
        <v>14000</v>
      </c>
      <c r="M1136" s="15" t="s">
        <v>59</v>
      </c>
      <c r="N1136" s="15" t="s">
        <v>15</v>
      </c>
      <c r="O1136">
        <f>+VLOOKUP(Precio_diario_hortalizas[[#This Row],[Unidad de comercialización]],Codigos_kg[],2,0)</f>
        <v>18</v>
      </c>
      <c r="P1136">
        <f>+Precio_diario_hortalizas[[#This Row],[Precio promedio ponderado]]/Precio_diario_hortalizas[[#This Row],[Kg o Unidades]]</f>
        <v>777.77777777777783</v>
      </c>
    </row>
    <row r="1137" spans="1:16" hidden="1" x14ac:dyDescent="0.35">
      <c r="A1137" s="1" t="s">
        <v>141</v>
      </c>
      <c r="B1137" s="1" t="str">
        <f>+VLOOKUP(A1137,Codigos_mercados_mayoristas[],2,0)</f>
        <v>Metropolitana</v>
      </c>
      <c r="C1137" s="1">
        <f>+VLOOKUP(A1137,Codigos_mercados_mayoristas[],3,0)</f>
        <v>13</v>
      </c>
      <c r="D1137" s="4">
        <v>44148</v>
      </c>
      <c r="E1137" s="4" t="s">
        <v>196</v>
      </c>
      <c r="F1137" s="15" t="s">
        <v>35</v>
      </c>
      <c r="G1137" s="15" t="s">
        <v>36</v>
      </c>
      <c r="H1137" s="15" t="s">
        <v>13</v>
      </c>
      <c r="I1137" s="15">
        <v>145</v>
      </c>
      <c r="J1137" s="15">
        <v>12000</v>
      </c>
      <c r="K1137" s="15">
        <v>12000</v>
      </c>
      <c r="L1137" s="15">
        <v>12000</v>
      </c>
      <c r="M1137" s="15" t="s">
        <v>59</v>
      </c>
      <c r="N1137" s="15" t="s">
        <v>133</v>
      </c>
      <c r="O1137">
        <f>+VLOOKUP(Precio_diario_hortalizas[[#This Row],[Unidad de comercialización]],Codigos_kg[],2,0)</f>
        <v>18</v>
      </c>
      <c r="P1137">
        <f>+Precio_diario_hortalizas[[#This Row],[Precio promedio ponderado]]/Precio_diario_hortalizas[[#This Row],[Kg o Unidades]]</f>
        <v>666.66666666666663</v>
      </c>
    </row>
    <row r="1138" spans="1:16" hidden="1" x14ac:dyDescent="0.35">
      <c r="A1138" s="1" t="s">
        <v>141</v>
      </c>
      <c r="B1138" s="1" t="str">
        <f>+VLOOKUP(A1138,Codigos_mercados_mayoristas[],2,0)</f>
        <v>Metropolitana</v>
      </c>
      <c r="C1138" s="1">
        <f>+VLOOKUP(A1138,Codigos_mercados_mayoristas[],3,0)</f>
        <v>13</v>
      </c>
      <c r="D1138" s="4">
        <v>44148</v>
      </c>
      <c r="E1138" s="4" t="s">
        <v>196</v>
      </c>
      <c r="F1138" s="15" t="s">
        <v>35</v>
      </c>
      <c r="G1138" s="15" t="s">
        <v>36</v>
      </c>
      <c r="H1138" s="15" t="s">
        <v>13</v>
      </c>
      <c r="I1138" s="15">
        <v>150</v>
      </c>
      <c r="J1138" s="15">
        <v>12000</v>
      </c>
      <c r="K1138" s="15">
        <v>12000</v>
      </c>
      <c r="L1138" s="15">
        <v>12000</v>
      </c>
      <c r="M1138" s="15" t="s">
        <v>59</v>
      </c>
      <c r="N1138" s="15" t="s">
        <v>15</v>
      </c>
      <c r="O1138">
        <f>+VLOOKUP(Precio_diario_hortalizas[[#This Row],[Unidad de comercialización]],Codigos_kg[],2,0)</f>
        <v>18</v>
      </c>
      <c r="P1138">
        <f>+Precio_diario_hortalizas[[#This Row],[Precio promedio ponderado]]/Precio_diario_hortalizas[[#This Row],[Kg o Unidades]]</f>
        <v>666.66666666666663</v>
      </c>
    </row>
    <row r="1139" spans="1:16" hidden="1" x14ac:dyDescent="0.35">
      <c r="A1139" s="1" t="s">
        <v>141</v>
      </c>
      <c r="B1139" s="26" t="str">
        <f>+VLOOKUP(A1139,Codigos_mercados_mayoristas[],2,0)</f>
        <v>Metropolitana</v>
      </c>
      <c r="C1139" s="26">
        <f>+VLOOKUP(A1139,Codigos_mercados_mayoristas[],3,0)</f>
        <v>13</v>
      </c>
      <c r="D1139" s="4">
        <v>44148</v>
      </c>
      <c r="E1139" s="4" t="s">
        <v>196</v>
      </c>
      <c r="F1139" s="15" t="s">
        <v>35</v>
      </c>
      <c r="G1139" s="15" t="s">
        <v>36</v>
      </c>
      <c r="H1139" s="15" t="s">
        <v>16</v>
      </c>
      <c r="I1139" s="15">
        <v>75</v>
      </c>
      <c r="J1139" s="15">
        <v>10000</v>
      </c>
      <c r="K1139" s="15">
        <v>10000</v>
      </c>
      <c r="L1139" s="15">
        <v>10000</v>
      </c>
      <c r="M1139" s="15" t="s">
        <v>59</v>
      </c>
      <c r="N1139" s="15" t="s">
        <v>15</v>
      </c>
      <c r="O1139">
        <f>+VLOOKUP(Precio_diario_hortalizas[[#This Row],[Unidad de comercialización]],Codigos_kg[],2,0)</f>
        <v>18</v>
      </c>
      <c r="P1139">
        <f>+Precio_diario_hortalizas[[#This Row],[Precio promedio ponderado]]/Precio_diario_hortalizas[[#This Row],[Kg o Unidades]]</f>
        <v>555.55555555555554</v>
      </c>
    </row>
    <row r="1140" spans="1:16" hidden="1" x14ac:dyDescent="0.35">
      <c r="A1140" s="1" t="s">
        <v>134</v>
      </c>
      <c r="B1140" s="1" t="str">
        <f>+VLOOKUP(A1140,Codigos_mercados_mayoristas[],2,0)</f>
        <v>Maule</v>
      </c>
      <c r="C1140" s="1">
        <f>+VLOOKUP(A1140,Codigos_mercados_mayoristas[],3,0)</f>
        <v>7</v>
      </c>
      <c r="D1140" s="4">
        <v>44148</v>
      </c>
      <c r="E1140" s="4" t="s">
        <v>196</v>
      </c>
      <c r="F1140" s="15" t="s">
        <v>115</v>
      </c>
      <c r="G1140" s="15" t="s">
        <v>12</v>
      </c>
      <c r="H1140" s="15" t="s">
        <v>19</v>
      </c>
      <c r="I1140" s="15">
        <v>400</v>
      </c>
      <c r="J1140" s="15">
        <v>18000</v>
      </c>
      <c r="K1140" s="15">
        <v>18000</v>
      </c>
      <c r="L1140" s="15">
        <v>18000</v>
      </c>
      <c r="M1140" s="15" t="s">
        <v>39</v>
      </c>
      <c r="N1140" s="15" t="s">
        <v>109</v>
      </c>
      <c r="O1140">
        <f>+VLOOKUP(Precio_diario_hortalizas[[#This Row],[Unidad de comercialización]],Codigos_kg[],2,0)</f>
        <v>25</v>
      </c>
      <c r="P1140">
        <f>+Precio_diario_hortalizas[[#This Row],[Precio promedio ponderado]]/Precio_diario_hortalizas[[#This Row],[Kg o Unidades]]</f>
        <v>720</v>
      </c>
    </row>
    <row r="1141" spans="1:16" hidden="1" x14ac:dyDescent="0.35">
      <c r="A1141" s="1" t="s">
        <v>134</v>
      </c>
      <c r="B1141" s="1" t="str">
        <f>+VLOOKUP(A1141,Codigos_mercados_mayoristas[],2,0)</f>
        <v>Maule</v>
      </c>
      <c r="C1141" s="1">
        <f>+VLOOKUP(A1141,Codigos_mercados_mayoristas[],3,0)</f>
        <v>7</v>
      </c>
      <c r="D1141" s="4">
        <v>44148</v>
      </c>
      <c r="E1141" s="4" t="s">
        <v>196</v>
      </c>
      <c r="F1141" s="15" t="s">
        <v>73</v>
      </c>
      <c r="G1141" s="15" t="s">
        <v>12</v>
      </c>
      <c r="H1141" s="15" t="s">
        <v>19</v>
      </c>
      <c r="I1141" s="15">
        <v>3000</v>
      </c>
      <c r="J1141" s="15">
        <v>500</v>
      </c>
      <c r="K1141" s="15">
        <v>500</v>
      </c>
      <c r="L1141" s="15">
        <v>500</v>
      </c>
      <c r="M1141" s="15" t="s">
        <v>135</v>
      </c>
      <c r="N1141" s="15" t="s">
        <v>109</v>
      </c>
      <c r="O1141">
        <f>+VLOOKUP(Precio_diario_hortalizas[[#This Row],[Unidad de comercialización]],Codigos_kg[],2,0)</f>
        <v>5</v>
      </c>
      <c r="P1141">
        <f>+Precio_diario_hortalizas[[#This Row],[Precio promedio ponderado]]/Precio_diario_hortalizas[[#This Row],[Kg o Unidades]]</f>
        <v>100</v>
      </c>
    </row>
    <row r="1142" spans="1:16" hidden="1" x14ac:dyDescent="0.35">
      <c r="A1142" s="1" t="s">
        <v>134</v>
      </c>
      <c r="B1142" s="1" t="str">
        <f>+VLOOKUP(A1142,Codigos_mercados_mayoristas[],2,0)</f>
        <v>Maule</v>
      </c>
      <c r="C1142" s="1">
        <f>+VLOOKUP(A1142,Codigos_mercados_mayoristas[],3,0)</f>
        <v>7</v>
      </c>
      <c r="D1142" s="4">
        <v>44148</v>
      </c>
      <c r="E1142" s="4" t="s">
        <v>196</v>
      </c>
      <c r="F1142" s="15" t="s">
        <v>11</v>
      </c>
      <c r="G1142" s="15" t="s">
        <v>12</v>
      </c>
      <c r="H1142" s="15" t="s">
        <v>19</v>
      </c>
      <c r="I1142" s="15">
        <v>3000</v>
      </c>
      <c r="J1142" s="15">
        <v>500</v>
      </c>
      <c r="K1142" s="15">
        <v>500</v>
      </c>
      <c r="L1142" s="15">
        <v>500</v>
      </c>
      <c r="M1142" s="15" t="s">
        <v>14</v>
      </c>
      <c r="N1142" s="15" t="s">
        <v>109</v>
      </c>
      <c r="O1142">
        <f>+VLOOKUP(Precio_diario_hortalizas[[#This Row],[Unidad de comercialización]],Codigos_kg[],2,0)</f>
        <v>1</v>
      </c>
      <c r="P1142">
        <f>+Precio_diario_hortalizas[[#This Row],[Precio promedio ponderado]]/Precio_diario_hortalizas[[#This Row],[Kg o Unidades]]</f>
        <v>500</v>
      </c>
    </row>
    <row r="1143" spans="1:16" hidden="1" x14ac:dyDescent="0.35">
      <c r="A1143" s="1" t="s">
        <v>134</v>
      </c>
      <c r="B1143" s="1" t="str">
        <f>+VLOOKUP(A1143,Codigos_mercados_mayoristas[],2,0)</f>
        <v>Maule</v>
      </c>
      <c r="C1143" s="1">
        <f>+VLOOKUP(A1143,Codigos_mercados_mayoristas[],3,0)</f>
        <v>7</v>
      </c>
      <c r="D1143" s="4">
        <v>44148</v>
      </c>
      <c r="E1143" s="4" t="s">
        <v>196</v>
      </c>
      <c r="F1143" s="15" t="s">
        <v>75</v>
      </c>
      <c r="G1143" s="15" t="s">
        <v>12</v>
      </c>
      <c r="H1143" s="15" t="s">
        <v>96</v>
      </c>
      <c r="I1143" s="15">
        <v>40000</v>
      </c>
      <c r="J1143" s="15">
        <v>1700</v>
      </c>
      <c r="K1143" s="15">
        <v>1600</v>
      </c>
      <c r="L1143" s="15">
        <v>1650</v>
      </c>
      <c r="M1143" s="15" t="s">
        <v>136</v>
      </c>
      <c r="N1143" s="15" t="s">
        <v>109</v>
      </c>
      <c r="O1143">
        <f>+VLOOKUP(Precio_diario_hortalizas[[#This Row],[Unidad de comercialización]],Codigos_kg[],2,0)</f>
        <v>10</v>
      </c>
      <c r="P1143">
        <f>+Precio_diario_hortalizas[[#This Row],[Precio promedio ponderado]]/Precio_diario_hortalizas[[#This Row],[Kg o Unidades]]</f>
        <v>165</v>
      </c>
    </row>
    <row r="1144" spans="1:16" hidden="1" x14ac:dyDescent="0.35">
      <c r="A1144" s="1" t="s">
        <v>134</v>
      </c>
      <c r="B1144" s="1" t="str">
        <f>+VLOOKUP(A1144,Codigos_mercados_mayoristas[],2,0)</f>
        <v>Maule</v>
      </c>
      <c r="C1144" s="1">
        <f>+VLOOKUP(A1144,Codigos_mercados_mayoristas[],3,0)</f>
        <v>7</v>
      </c>
      <c r="D1144" s="4">
        <v>44148</v>
      </c>
      <c r="E1144" s="4" t="s">
        <v>196</v>
      </c>
      <c r="F1144" s="15" t="s">
        <v>75</v>
      </c>
      <c r="G1144" s="15" t="s">
        <v>12</v>
      </c>
      <c r="H1144" s="15" t="s">
        <v>137</v>
      </c>
      <c r="I1144" s="15">
        <v>20000</v>
      </c>
      <c r="J1144" s="15">
        <v>1300</v>
      </c>
      <c r="K1144" s="15">
        <v>1300</v>
      </c>
      <c r="L1144" s="15">
        <v>1300</v>
      </c>
      <c r="M1144" s="15" t="s">
        <v>136</v>
      </c>
      <c r="N1144" s="15" t="s">
        <v>109</v>
      </c>
      <c r="O1144">
        <f>+VLOOKUP(Precio_diario_hortalizas[[#This Row],[Unidad de comercialización]],Codigos_kg[],2,0)</f>
        <v>10</v>
      </c>
      <c r="P1144">
        <f>+Precio_diario_hortalizas[[#This Row],[Precio promedio ponderado]]/Precio_diario_hortalizas[[#This Row],[Kg o Unidades]]</f>
        <v>130</v>
      </c>
    </row>
    <row r="1145" spans="1:16" hidden="1" x14ac:dyDescent="0.35">
      <c r="A1145" s="1" t="s">
        <v>134</v>
      </c>
      <c r="B1145" s="1" t="str">
        <f>+VLOOKUP(A1145,Codigos_mercados_mayoristas[],2,0)</f>
        <v>Maule</v>
      </c>
      <c r="C1145" s="1">
        <f>+VLOOKUP(A1145,Codigos_mercados_mayoristas[],3,0)</f>
        <v>7</v>
      </c>
      <c r="D1145" s="4">
        <v>44148</v>
      </c>
      <c r="E1145" s="4" t="s">
        <v>196</v>
      </c>
      <c r="F1145" s="15" t="s">
        <v>84</v>
      </c>
      <c r="G1145" s="15" t="s">
        <v>12</v>
      </c>
      <c r="H1145" s="15" t="s">
        <v>19</v>
      </c>
      <c r="I1145" s="15">
        <v>3000</v>
      </c>
      <c r="J1145" s="15">
        <v>700</v>
      </c>
      <c r="K1145" s="15">
        <v>700</v>
      </c>
      <c r="L1145" s="15">
        <v>700</v>
      </c>
      <c r="M1145" s="15" t="s">
        <v>14</v>
      </c>
      <c r="N1145" s="15" t="s">
        <v>109</v>
      </c>
      <c r="O1145">
        <f>+VLOOKUP(Precio_diario_hortalizas[[#This Row],[Unidad de comercialización]],Codigos_kg[],2,0)</f>
        <v>1</v>
      </c>
      <c r="P1145">
        <f>+Precio_diario_hortalizas[[#This Row],[Precio promedio ponderado]]/Precio_diario_hortalizas[[#This Row],[Kg o Unidades]]</f>
        <v>700</v>
      </c>
    </row>
    <row r="1146" spans="1:16" hidden="1" x14ac:dyDescent="0.35">
      <c r="A1146" s="1" t="s">
        <v>134</v>
      </c>
      <c r="B1146" s="1" t="str">
        <f>+VLOOKUP(A1146,Codigos_mercados_mayoristas[],2,0)</f>
        <v>Maule</v>
      </c>
      <c r="C1146" s="1">
        <f>+VLOOKUP(A1146,Codigos_mercados_mayoristas[],3,0)</f>
        <v>7</v>
      </c>
      <c r="D1146" s="4">
        <v>44148</v>
      </c>
      <c r="E1146" s="4" t="s">
        <v>196</v>
      </c>
      <c r="F1146" s="15" t="s">
        <v>85</v>
      </c>
      <c r="G1146" s="15" t="s">
        <v>86</v>
      </c>
      <c r="H1146" s="15" t="s">
        <v>19</v>
      </c>
      <c r="I1146" s="15">
        <v>4000</v>
      </c>
      <c r="J1146" s="15">
        <v>9000</v>
      </c>
      <c r="K1146" s="15">
        <v>9000</v>
      </c>
      <c r="L1146" s="15">
        <v>9000</v>
      </c>
      <c r="M1146" s="15" t="s">
        <v>31</v>
      </c>
      <c r="N1146" s="15" t="s">
        <v>125</v>
      </c>
      <c r="O1146">
        <f>+VLOOKUP(Precio_diario_hortalizas[[#This Row],[Unidad de comercialización]],Codigos_kg[],2,0)</f>
        <v>1</v>
      </c>
      <c r="P1146">
        <f>+Precio_diario_hortalizas[[#This Row],[Precio promedio ponderado]]/Precio_diario_hortalizas[[#This Row],[Kg o Unidades]]</f>
        <v>9000</v>
      </c>
    </row>
    <row r="1147" spans="1:16" hidden="1" x14ac:dyDescent="0.35">
      <c r="A1147" s="1" t="s">
        <v>134</v>
      </c>
      <c r="B1147" s="1" t="str">
        <f>+VLOOKUP(A1147,Codigos_mercados_mayoristas[],2,0)</f>
        <v>Maule</v>
      </c>
      <c r="C1147" s="1">
        <f>+VLOOKUP(A1147,Codigos_mercados_mayoristas[],3,0)</f>
        <v>7</v>
      </c>
      <c r="D1147" s="4">
        <v>44148</v>
      </c>
      <c r="E1147" s="4" t="s">
        <v>196</v>
      </c>
      <c r="F1147" s="15" t="s">
        <v>52</v>
      </c>
      <c r="G1147" s="15" t="s">
        <v>12</v>
      </c>
      <c r="H1147" s="15" t="s">
        <v>19</v>
      </c>
      <c r="I1147" s="15">
        <v>500</v>
      </c>
      <c r="J1147" s="15">
        <v>5000</v>
      </c>
      <c r="K1147" s="15">
        <v>5000</v>
      </c>
      <c r="L1147" s="15">
        <v>5000</v>
      </c>
      <c r="M1147" s="15" t="s">
        <v>39</v>
      </c>
      <c r="N1147" s="15" t="s">
        <v>109</v>
      </c>
      <c r="O1147">
        <f>+VLOOKUP(Precio_diario_hortalizas[[#This Row],[Unidad de comercialización]],Codigos_kg[],2,0)</f>
        <v>25</v>
      </c>
      <c r="P1147">
        <f>+Precio_diario_hortalizas[[#This Row],[Precio promedio ponderado]]/Precio_diario_hortalizas[[#This Row],[Kg o Unidades]]</f>
        <v>200</v>
      </c>
    </row>
    <row r="1148" spans="1:16" hidden="1" x14ac:dyDescent="0.35">
      <c r="A1148" s="1" t="s">
        <v>134</v>
      </c>
      <c r="B1148" s="1" t="str">
        <f>+VLOOKUP(A1148,Codigos_mercados_mayoristas[],2,0)</f>
        <v>Maule</v>
      </c>
      <c r="C1148" s="1">
        <f>+VLOOKUP(A1148,Codigos_mercados_mayoristas[],3,0)</f>
        <v>7</v>
      </c>
      <c r="D1148" s="4">
        <v>44148</v>
      </c>
      <c r="E1148" s="4" t="s">
        <v>196</v>
      </c>
      <c r="F1148" s="15" t="s">
        <v>23</v>
      </c>
      <c r="G1148" s="15" t="s">
        <v>87</v>
      </c>
      <c r="H1148" s="15" t="s">
        <v>19</v>
      </c>
      <c r="I1148" s="15">
        <v>500</v>
      </c>
      <c r="J1148" s="15">
        <v>2500</v>
      </c>
      <c r="K1148" s="15">
        <v>2500</v>
      </c>
      <c r="L1148" s="15">
        <v>2500</v>
      </c>
      <c r="M1148" s="15" t="s">
        <v>88</v>
      </c>
      <c r="N1148" s="15" t="s">
        <v>109</v>
      </c>
      <c r="O1148">
        <f>+VLOOKUP(Precio_diario_hortalizas[[#This Row],[Unidad de comercialización]],Codigos_kg[],2,0)</f>
        <v>10</v>
      </c>
      <c r="P1148">
        <f>+Precio_diario_hortalizas[[#This Row],[Precio promedio ponderado]]/Precio_diario_hortalizas[[#This Row],[Kg o Unidades]]</f>
        <v>250</v>
      </c>
    </row>
    <row r="1149" spans="1:16" hidden="1" x14ac:dyDescent="0.35">
      <c r="A1149" s="1" t="s">
        <v>134</v>
      </c>
      <c r="B1149" s="1" t="str">
        <f>+VLOOKUP(A1149,Codigos_mercados_mayoristas[],2,0)</f>
        <v>Maule</v>
      </c>
      <c r="C1149" s="1">
        <f>+VLOOKUP(A1149,Codigos_mercados_mayoristas[],3,0)</f>
        <v>7</v>
      </c>
      <c r="D1149" s="4">
        <v>44148</v>
      </c>
      <c r="E1149" s="4" t="s">
        <v>196</v>
      </c>
      <c r="F1149" s="15" t="s">
        <v>23</v>
      </c>
      <c r="G1149" s="15" t="s">
        <v>24</v>
      </c>
      <c r="H1149" s="15" t="s">
        <v>19</v>
      </c>
      <c r="I1149" s="15">
        <v>700</v>
      </c>
      <c r="J1149" s="15">
        <v>3000</v>
      </c>
      <c r="K1149" s="15">
        <v>3000</v>
      </c>
      <c r="L1149" s="15">
        <v>3000</v>
      </c>
      <c r="M1149" s="15" t="s">
        <v>89</v>
      </c>
      <c r="N1149" s="15" t="s">
        <v>109</v>
      </c>
      <c r="O1149">
        <f>+VLOOKUP(Precio_diario_hortalizas[[#This Row],[Unidad de comercialización]],Codigos_kg[],2,0)</f>
        <v>15</v>
      </c>
      <c r="P1149">
        <f>+Precio_diario_hortalizas[[#This Row],[Precio promedio ponderado]]/Precio_diario_hortalizas[[#This Row],[Kg o Unidades]]</f>
        <v>200</v>
      </c>
    </row>
    <row r="1150" spans="1:16" hidden="1" x14ac:dyDescent="0.35">
      <c r="A1150" s="1" t="s">
        <v>134</v>
      </c>
      <c r="B1150" s="1" t="str">
        <f>+VLOOKUP(A1150,Codigos_mercados_mayoristas[],2,0)</f>
        <v>Maule</v>
      </c>
      <c r="C1150" s="1">
        <f>+VLOOKUP(A1150,Codigos_mercados_mayoristas[],3,0)</f>
        <v>7</v>
      </c>
      <c r="D1150" s="4">
        <v>44148</v>
      </c>
      <c r="E1150" s="4" t="s">
        <v>196</v>
      </c>
      <c r="F1150" s="15" t="s">
        <v>23</v>
      </c>
      <c r="G1150" s="15" t="s">
        <v>91</v>
      </c>
      <c r="H1150" s="15" t="s">
        <v>19</v>
      </c>
      <c r="I1150" s="15">
        <v>500</v>
      </c>
      <c r="J1150" s="15">
        <v>2500</v>
      </c>
      <c r="K1150" s="15">
        <v>2500</v>
      </c>
      <c r="L1150" s="15">
        <v>2500</v>
      </c>
      <c r="M1150" s="15" t="s">
        <v>26</v>
      </c>
      <c r="N1150" s="15" t="s">
        <v>109</v>
      </c>
      <c r="O1150">
        <f>+VLOOKUP(Precio_diario_hortalizas[[#This Row],[Unidad de comercialización]],Codigos_kg[],2,0)</f>
        <v>18</v>
      </c>
      <c r="P1150">
        <f>+Precio_diario_hortalizas[[#This Row],[Precio promedio ponderado]]/Precio_diario_hortalizas[[#This Row],[Kg o Unidades]]</f>
        <v>138.88888888888889</v>
      </c>
    </row>
    <row r="1151" spans="1:16" hidden="1" x14ac:dyDescent="0.35">
      <c r="A1151" s="1" t="s">
        <v>134</v>
      </c>
      <c r="B1151" s="1" t="str">
        <f>+VLOOKUP(A1151,Codigos_mercados_mayoristas[],2,0)</f>
        <v>Maule</v>
      </c>
      <c r="C1151" s="1">
        <f>+VLOOKUP(A1151,Codigos_mercados_mayoristas[],3,0)</f>
        <v>7</v>
      </c>
      <c r="D1151" s="4">
        <v>44148</v>
      </c>
      <c r="E1151" s="4" t="s">
        <v>196</v>
      </c>
      <c r="F1151" s="15" t="s">
        <v>23</v>
      </c>
      <c r="G1151" s="15" t="s">
        <v>92</v>
      </c>
      <c r="H1151" s="15" t="s">
        <v>19</v>
      </c>
      <c r="I1151" s="15">
        <v>500</v>
      </c>
      <c r="J1151" s="15">
        <v>2500</v>
      </c>
      <c r="K1151" s="15">
        <v>2500</v>
      </c>
      <c r="L1151" s="15">
        <v>2500</v>
      </c>
      <c r="M1151" s="15" t="s">
        <v>26</v>
      </c>
      <c r="N1151" s="15" t="s">
        <v>109</v>
      </c>
      <c r="O1151">
        <f>+VLOOKUP(Precio_diario_hortalizas[[#This Row],[Unidad de comercialización]],Codigos_kg[],2,0)</f>
        <v>18</v>
      </c>
      <c r="P1151">
        <f>+Precio_diario_hortalizas[[#This Row],[Precio promedio ponderado]]/Precio_diario_hortalizas[[#This Row],[Kg o Unidades]]</f>
        <v>138.88888888888889</v>
      </c>
    </row>
    <row r="1152" spans="1:16" hidden="1" x14ac:dyDescent="0.35">
      <c r="A1152" s="1" t="s">
        <v>134</v>
      </c>
      <c r="B1152" s="1" t="str">
        <f>+VLOOKUP(A1152,Codigos_mercados_mayoristas[],2,0)</f>
        <v>Maule</v>
      </c>
      <c r="C1152" s="1">
        <f>+VLOOKUP(A1152,Codigos_mercados_mayoristas[],3,0)</f>
        <v>7</v>
      </c>
      <c r="D1152" s="4">
        <v>44148</v>
      </c>
      <c r="E1152" s="4" t="s">
        <v>196</v>
      </c>
      <c r="F1152" s="15" t="s">
        <v>94</v>
      </c>
      <c r="G1152" s="15" t="s">
        <v>718</v>
      </c>
      <c r="H1152" s="15" t="s">
        <v>96</v>
      </c>
      <c r="I1152" s="15">
        <v>1200</v>
      </c>
      <c r="J1152" s="15">
        <v>8000</v>
      </c>
      <c r="K1152" s="15">
        <v>8000</v>
      </c>
      <c r="L1152" s="15">
        <v>8000</v>
      </c>
      <c r="M1152" s="15" t="s">
        <v>39</v>
      </c>
      <c r="N1152" s="15" t="s">
        <v>109</v>
      </c>
      <c r="O1152">
        <f>+VLOOKUP(Precio_diario_hortalizas[[#This Row],[Unidad de comercialización]],Codigos_kg[],2,0)</f>
        <v>25</v>
      </c>
      <c r="P1152">
        <f>+Precio_diario_hortalizas[[#This Row],[Precio promedio ponderado]]/Precio_diario_hortalizas[[#This Row],[Kg o Unidades]]</f>
        <v>320</v>
      </c>
    </row>
    <row r="1153" spans="1:16" hidden="1" x14ac:dyDescent="0.35">
      <c r="A1153" s="1" t="s">
        <v>134</v>
      </c>
      <c r="B1153" s="1" t="str">
        <f>+VLOOKUP(A1153,Codigos_mercados_mayoristas[],2,0)</f>
        <v>Maule</v>
      </c>
      <c r="C1153" s="1">
        <f>+VLOOKUP(A1153,Codigos_mercados_mayoristas[],3,0)</f>
        <v>7</v>
      </c>
      <c r="D1153" s="4">
        <v>44148</v>
      </c>
      <c r="E1153" s="4" t="s">
        <v>196</v>
      </c>
      <c r="F1153" s="15" t="s">
        <v>94</v>
      </c>
      <c r="G1153" s="15" t="s">
        <v>95</v>
      </c>
      <c r="H1153" s="15" t="s">
        <v>96</v>
      </c>
      <c r="I1153" s="15">
        <v>1200</v>
      </c>
      <c r="J1153" s="15">
        <v>9000</v>
      </c>
      <c r="K1153" s="15">
        <v>9000</v>
      </c>
      <c r="L1153" s="15">
        <v>9000</v>
      </c>
      <c r="M1153" s="15" t="s">
        <v>39</v>
      </c>
      <c r="N1153" s="15" t="s">
        <v>123</v>
      </c>
      <c r="O1153">
        <f>+VLOOKUP(Precio_diario_hortalizas[[#This Row],[Unidad de comercialización]],Codigos_kg[],2,0)</f>
        <v>25</v>
      </c>
      <c r="P1153">
        <f>+Precio_diario_hortalizas[[#This Row],[Precio promedio ponderado]]/Precio_diario_hortalizas[[#This Row],[Kg o Unidades]]</f>
        <v>360</v>
      </c>
    </row>
    <row r="1154" spans="1:16" hidden="1" x14ac:dyDescent="0.35">
      <c r="A1154" s="1" t="s">
        <v>134</v>
      </c>
      <c r="B1154" s="1" t="str">
        <f>+VLOOKUP(A1154,Codigos_mercados_mayoristas[],2,0)</f>
        <v>Maule</v>
      </c>
      <c r="C1154" s="1">
        <f>+VLOOKUP(A1154,Codigos_mercados_mayoristas[],3,0)</f>
        <v>7</v>
      </c>
      <c r="D1154" s="4">
        <v>44148</v>
      </c>
      <c r="E1154" s="4" t="s">
        <v>196</v>
      </c>
      <c r="F1154" s="15" t="s">
        <v>53</v>
      </c>
      <c r="G1154" s="15" t="s">
        <v>12</v>
      </c>
      <c r="H1154" s="15" t="s">
        <v>19</v>
      </c>
      <c r="I1154" s="15">
        <v>600</v>
      </c>
      <c r="J1154" s="15">
        <v>7500</v>
      </c>
      <c r="K1154" s="15">
        <v>7000</v>
      </c>
      <c r="L1154" s="15">
        <v>7250</v>
      </c>
      <c r="M1154" s="15" t="s">
        <v>138</v>
      </c>
      <c r="N1154" s="15" t="s">
        <v>109</v>
      </c>
      <c r="O1154">
        <f>+VLOOKUP(Precio_diario_hortalizas[[#This Row],[Unidad de comercialización]],Codigos_kg[],2,0)</f>
        <v>80</v>
      </c>
      <c r="P1154">
        <f>+Precio_diario_hortalizas[[#This Row],[Precio promedio ponderado]]/Precio_diario_hortalizas[[#This Row],[Kg o Unidades]]</f>
        <v>90.625</v>
      </c>
    </row>
    <row r="1155" spans="1:16" hidden="1" x14ac:dyDescent="0.35">
      <c r="A1155" s="1" t="s">
        <v>134</v>
      </c>
      <c r="B1155" s="1" t="str">
        <f>+VLOOKUP(A1155,Codigos_mercados_mayoristas[],2,0)</f>
        <v>Maule</v>
      </c>
      <c r="C1155" s="1">
        <f>+VLOOKUP(A1155,Codigos_mercados_mayoristas[],3,0)</f>
        <v>7</v>
      </c>
      <c r="D1155" s="4">
        <v>44148</v>
      </c>
      <c r="E1155" s="4" t="s">
        <v>196</v>
      </c>
      <c r="F1155" s="15" t="s">
        <v>27</v>
      </c>
      <c r="G1155" s="15" t="s">
        <v>55</v>
      </c>
      <c r="H1155" s="15" t="s">
        <v>19</v>
      </c>
      <c r="I1155" s="15">
        <v>300</v>
      </c>
      <c r="J1155" s="15">
        <v>28000</v>
      </c>
      <c r="K1155" s="15">
        <v>28000</v>
      </c>
      <c r="L1155" s="15">
        <v>28000</v>
      </c>
      <c r="M1155" s="15" t="s">
        <v>29</v>
      </c>
      <c r="N1155" s="15" t="s">
        <v>109</v>
      </c>
      <c r="O1155">
        <f>+VLOOKUP(Precio_diario_hortalizas[[#This Row],[Unidad de comercialización]],Codigos_kg[],2,0)</f>
        <v>15</v>
      </c>
      <c r="P1155">
        <f>+Precio_diario_hortalizas[[#This Row],[Precio promedio ponderado]]/Precio_diario_hortalizas[[#This Row],[Kg o Unidades]]</f>
        <v>1866.6666666666667</v>
      </c>
    </row>
    <row r="1156" spans="1:16" hidden="1" x14ac:dyDescent="0.35">
      <c r="A1156" s="1" t="s">
        <v>134</v>
      </c>
      <c r="B1156" s="1" t="str">
        <f>+VLOOKUP(A1156,Codigos_mercados_mayoristas[],2,0)</f>
        <v>Maule</v>
      </c>
      <c r="C1156" s="1">
        <f>+VLOOKUP(A1156,Codigos_mercados_mayoristas[],3,0)</f>
        <v>7</v>
      </c>
      <c r="D1156" s="4">
        <v>44148</v>
      </c>
      <c r="E1156" s="4" t="s">
        <v>196</v>
      </c>
      <c r="F1156" s="15" t="s">
        <v>27</v>
      </c>
      <c r="G1156" s="15" t="s">
        <v>28</v>
      </c>
      <c r="H1156" s="15" t="s">
        <v>19</v>
      </c>
      <c r="I1156" s="15">
        <v>200</v>
      </c>
      <c r="J1156" s="15">
        <v>45000</v>
      </c>
      <c r="K1156" s="15">
        <v>45000</v>
      </c>
      <c r="L1156" s="15">
        <v>45000</v>
      </c>
      <c r="M1156" s="15" t="s">
        <v>29</v>
      </c>
      <c r="N1156" s="15" t="s">
        <v>15</v>
      </c>
      <c r="O1156">
        <f>+VLOOKUP(Precio_diario_hortalizas[[#This Row],[Unidad de comercialización]],Codigos_kg[],2,0)</f>
        <v>15</v>
      </c>
      <c r="P1156">
        <f>+Precio_diario_hortalizas[[#This Row],[Precio promedio ponderado]]/Precio_diario_hortalizas[[#This Row],[Kg o Unidades]]</f>
        <v>3000</v>
      </c>
    </row>
    <row r="1157" spans="1:16" hidden="1" x14ac:dyDescent="0.35">
      <c r="A1157" s="1" t="s">
        <v>134</v>
      </c>
      <c r="B1157" s="1" t="str">
        <f>+VLOOKUP(A1157,Codigos_mercados_mayoristas[],2,0)</f>
        <v>Maule</v>
      </c>
      <c r="C1157" s="1">
        <f>+VLOOKUP(A1157,Codigos_mercados_mayoristas[],3,0)</f>
        <v>7</v>
      </c>
      <c r="D1157" s="4">
        <v>44148</v>
      </c>
      <c r="E1157" s="4" t="s">
        <v>196</v>
      </c>
      <c r="F1157" s="15" t="s">
        <v>30</v>
      </c>
      <c r="G1157" s="15" t="s">
        <v>12</v>
      </c>
      <c r="H1157" s="15" t="s">
        <v>19</v>
      </c>
      <c r="I1157" s="15">
        <v>100</v>
      </c>
      <c r="J1157" s="15">
        <v>45000</v>
      </c>
      <c r="K1157" s="15">
        <v>45000</v>
      </c>
      <c r="L1157" s="15">
        <v>45000</v>
      </c>
      <c r="M1157" s="15" t="s">
        <v>58</v>
      </c>
      <c r="N1157" s="15" t="s">
        <v>139</v>
      </c>
      <c r="O1157">
        <f>+VLOOKUP(Precio_diario_hortalizas[[#This Row],[Unidad de comercialización]],Codigos_kg[],2,0)</f>
        <v>25</v>
      </c>
      <c r="P1157">
        <f>+Precio_diario_hortalizas[[#This Row],[Precio promedio ponderado]]/Precio_diario_hortalizas[[#This Row],[Kg o Unidades]]</f>
        <v>1800</v>
      </c>
    </row>
    <row r="1158" spans="1:16" hidden="1" x14ac:dyDescent="0.35">
      <c r="A1158" s="1" t="s">
        <v>134</v>
      </c>
      <c r="B1158" s="1" t="str">
        <f>+VLOOKUP(A1158,Codigos_mercados_mayoristas[],2,0)</f>
        <v>Maule</v>
      </c>
      <c r="C1158" s="1">
        <f>+VLOOKUP(A1158,Codigos_mercados_mayoristas[],3,0)</f>
        <v>7</v>
      </c>
      <c r="D1158" s="4">
        <v>44148</v>
      </c>
      <c r="E1158" s="4" t="s">
        <v>196</v>
      </c>
      <c r="F1158" s="15" t="s">
        <v>35</v>
      </c>
      <c r="G1158" s="15" t="s">
        <v>36</v>
      </c>
      <c r="H1158" s="15" t="s">
        <v>19</v>
      </c>
      <c r="I1158" s="15">
        <v>1500</v>
      </c>
      <c r="J1158" s="15">
        <v>13000</v>
      </c>
      <c r="K1158" s="15">
        <v>13000</v>
      </c>
      <c r="L1158" s="15">
        <v>13000</v>
      </c>
      <c r="M1158" s="15" t="s">
        <v>59</v>
      </c>
      <c r="N1158" s="15" t="s">
        <v>15</v>
      </c>
      <c r="O1158">
        <f>+VLOOKUP(Precio_diario_hortalizas[[#This Row],[Unidad de comercialización]],Codigos_kg[],2,0)</f>
        <v>18</v>
      </c>
      <c r="P1158">
        <f>+Precio_diario_hortalizas[[#This Row],[Precio promedio ponderado]]/Precio_diario_hortalizas[[#This Row],[Kg o Unidades]]</f>
        <v>722.22222222222217</v>
      </c>
    </row>
    <row r="1159" spans="1:16" hidden="1" x14ac:dyDescent="0.35">
      <c r="A1159" s="1" t="s">
        <v>134</v>
      </c>
      <c r="B1159" s="1" t="str">
        <f>+VLOOKUP(A1159,Codigos_mercados_mayoristas[],2,0)</f>
        <v>Maule</v>
      </c>
      <c r="C1159" s="1">
        <f>+VLOOKUP(A1159,Codigos_mercados_mayoristas[],3,0)</f>
        <v>7</v>
      </c>
      <c r="D1159" s="4">
        <v>44148</v>
      </c>
      <c r="E1159" s="4" t="s">
        <v>196</v>
      </c>
      <c r="F1159" s="15" t="s">
        <v>35</v>
      </c>
      <c r="G1159" s="15" t="s">
        <v>36</v>
      </c>
      <c r="H1159" s="15" t="s">
        <v>19</v>
      </c>
      <c r="I1159" s="15">
        <v>2500</v>
      </c>
      <c r="J1159" s="15">
        <v>10000</v>
      </c>
      <c r="K1159" s="15">
        <v>10000</v>
      </c>
      <c r="L1159" s="15">
        <v>10000</v>
      </c>
      <c r="M1159" s="15" t="s">
        <v>29</v>
      </c>
      <c r="N1159" s="15" t="s">
        <v>109</v>
      </c>
      <c r="O1159">
        <f>+VLOOKUP(Precio_diario_hortalizas[[#This Row],[Unidad de comercialización]],Codigos_kg[],2,0)</f>
        <v>15</v>
      </c>
      <c r="P1159">
        <f>+Precio_diario_hortalizas[[#This Row],[Precio promedio ponderado]]/Precio_diario_hortalizas[[#This Row],[Kg o Unidades]]</f>
        <v>666.66666666666663</v>
      </c>
    </row>
    <row r="1160" spans="1:16" hidden="1" x14ac:dyDescent="0.35">
      <c r="A1160" s="1" t="s">
        <v>134</v>
      </c>
      <c r="B1160" s="1" t="str">
        <f>+VLOOKUP(A1160,Codigos_mercados_mayoristas[],2,0)</f>
        <v>Maule</v>
      </c>
      <c r="C1160" s="1">
        <f>+VLOOKUP(A1160,Codigos_mercados_mayoristas[],3,0)</f>
        <v>7</v>
      </c>
      <c r="D1160" s="4">
        <v>44148</v>
      </c>
      <c r="E1160" s="4" t="s">
        <v>196</v>
      </c>
      <c r="F1160" s="15" t="s">
        <v>38</v>
      </c>
      <c r="G1160" s="15" t="s">
        <v>12</v>
      </c>
      <c r="H1160" s="15" t="s">
        <v>19</v>
      </c>
      <c r="I1160" s="15">
        <v>400</v>
      </c>
      <c r="J1160" s="15">
        <v>4500</v>
      </c>
      <c r="K1160" s="15">
        <v>4500</v>
      </c>
      <c r="L1160" s="15">
        <v>4500</v>
      </c>
      <c r="M1160" s="15" t="s">
        <v>101</v>
      </c>
      <c r="N1160" s="15" t="s">
        <v>140</v>
      </c>
      <c r="O1160">
        <f>+VLOOKUP(Precio_diario_hortalizas[[#This Row],[Unidad de comercialización]],Codigos_kg[],2,0)</f>
        <v>20</v>
      </c>
      <c r="P1160">
        <f>+Precio_diario_hortalizas[[#This Row],[Precio promedio ponderado]]/Precio_diario_hortalizas[[#This Row],[Kg o Unidades]]</f>
        <v>225</v>
      </c>
    </row>
    <row r="1161" spans="1:16" hidden="1" x14ac:dyDescent="0.35">
      <c r="A1161" s="1" t="s">
        <v>134</v>
      </c>
      <c r="B1161" s="26" t="str">
        <f>+VLOOKUP(A1161,Codigos_mercados_mayoristas[],2,0)</f>
        <v>Maule</v>
      </c>
      <c r="C1161" s="26">
        <f>+VLOOKUP(A1161,Codigos_mercados_mayoristas[],3,0)</f>
        <v>7</v>
      </c>
      <c r="D1161" s="4">
        <v>44148</v>
      </c>
      <c r="E1161" s="4" t="s">
        <v>196</v>
      </c>
      <c r="F1161" s="15" t="s">
        <v>106</v>
      </c>
      <c r="G1161" s="15" t="s">
        <v>12</v>
      </c>
      <c r="H1161" s="15" t="s">
        <v>19</v>
      </c>
      <c r="I1161" s="15">
        <v>500</v>
      </c>
      <c r="J1161" s="15">
        <v>5000</v>
      </c>
      <c r="K1161" s="15">
        <v>5000</v>
      </c>
      <c r="L1161" s="15">
        <v>5000</v>
      </c>
      <c r="M1161" s="15" t="s">
        <v>54</v>
      </c>
      <c r="N1161" s="15" t="s">
        <v>109</v>
      </c>
      <c r="O1161">
        <f>+VLOOKUP(Precio_diario_hortalizas[[#This Row],[Unidad de comercialización]],Codigos_kg[],2,0)</f>
        <v>60</v>
      </c>
      <c r="P1161">
        <f>+Precio_diario_hortalizas[[#This Row],[Precio promedio ponderado]]/Precio_diario_hortalizas[[#This Row],[Kg o Unidades]]</f>
        <v>83.333333333333329</v>
      </c>
    </row>
    <row r="1162" spans="1:16" hidden="1" x14ac:dyDescent="0.35">
      <c r="A1162" s="1" t="s">
        <v>60</v>
      </c>
      <c r="B1162" s="1" t="str">
        <f>+VLOOKUP(A1162,Codigos_mercados_mayoristas[],2,0)</f>
        <v>Valparaíso</v>
      </c>
      <c r="C1162" s="1">
        <f>+VLOOKUP(A1162,Codigos_mercados_mayoristas[],3,0)</f>
        <v>5</v>
      </c>
      <c r="D1162" s="4">
        <v>44148</v>
      </c>
      <c r="E1162" s="4" t="s">
        <v>196</v>
      </c>
      <c r="F1162" s="15" t="s">
        <v>61</v>
      </c>
      <c r="G1162" s="15" t="s">
        <v>12</v>
      </c>
      <c r="H1162" s="15" t="s">
        <v>19</v>
      </c>
      <c r="I1162" s="15">
        <v>250</v>
      </c>
      <c r="J1162" s="15">
        <v>2500</v>
      </c>
      <c r="K1162" s="15">
        <v>2300</v>
      </c>
      <c r="L1162" s="15">
        <v>2412</v>
      </c>
      <c r="M1162" s="15" t="s">
        <v>62</v>
      </c>
      <c r="N1162" s="15" t="s">
        <v>63</v>
      </c>
      <c r="O1162">
        <f>+VLOOKUP(Precio_diario_hortalizas[[#This Row],[Unidad de comercialización]],Codigos_kg[],2,0)</f>
        <v>6</v>
      </c>
      <c r="P1162">
        <f>+Precio_diario_hortalizas[[#This Row],[Precio promedio ponderado]]/Precio_diario_hortalizas[[#This Row],[Kg o Unidades]]</f>
        <v>402</v>
      </c>
    </row>
    <row r="1163" spans="1:16" hidden="1" x14ac:dyDescent="0.35">
      <c r="A1163" s="1" t="s">
        <v>60</v>
      </c>
      <c r="B1163" s="1" t="str">
        <f>+VLOOKUP(A1163,Codigos_mercados_mayoristas[],2,0)</f>
        <v>Valparaíso</v>
      </c>
      <c r="C1163" s="1">
        <f>+VLOOKUP(A1163,Codigos_mercados_mayoristas[],3,0)</f>
        <v>5</v>
      </c>
      <c r="D1163" s="4">
        <v>44148</v>
      </c>
      <c r="E1163" s="4" t="s">
        <v>196</v>
      </c>
      <c r="F1163" s="15" t="s">
        <v>723</v>
      </c>
      <c r="G1163" s="15" t="s">
        <v>12</v>
      </c>
      <c r="H1163" s="15" t="s">
        <v>19</v>
      </c>
      <c r="I1163" s="15">
        <v>60</v>
      </c>
      <c r="J1163" s="15">
        <v>6000</v>
      </c>
      <c r="K1163" s="15">
        <v>6000</v>
      </c>
      <c r="L1163" s="15">
        <v>6000</v>
      </c>
      <c r="M1163" s="15" t="s">
        <v>203</v>
      </c>
      <c r="N1163" s="15" t="s">
        <v>63</v>
      </c>
      <c r="O1163">
        <f>+VLOOKUP(Precio_diario_hortalizas[[#This Row],[Unidad de comercialización]],Codigos_kg[],2,0)</f>
        <v>16</v>
      </c>
      <c r="P1163">
        <f>+Precio_diario_hortalizas[[#This Row],[Precio promedio ponderado]]/Precio_diario_hortalizas[[#This Row],[Kg o Unidades]]</f>
        <v>375</v>
      </c>
    </row>
    <row r="1164" spans="1:16" hidden="1" x14ac:dyDescent="0.35">
      <c r="A1164" s="1" t="s">
        <v>60</v>
      </c>
      <c r="B1164" s="1" t="str">
        <f>+VLOOKUP(A1164,Codigos_mercados_mayoristas[],2,0)</f>
        <v>Valparaíso</v>
      </c>
      <c r="C1164" s="1">
        <f>+VLOOKUP(A1164,Codigos_mercados_mayoristas[],3,0)</f>
        <v>5</v>
      </c>
      <c r="D1164" s="4">
        <v>44148</v>
      </c>
      <c r="E1164" s="4" t="s">
        <v>196</v>
      </c>
      <c r="F1164" s="15" t="s">
        <v>64</v>
      </c>
      <c r="G1164" s="15" t="s">
        <v>65</v>
      </c>
      <c r="H1164" s="15" t="s">
        <v>19</v>
      </c>
      <c r="I1164" s="15">
        <v>55</v>
      </c>
      <c r="J1164" s="15">
        <v>9500</v>
      </c>
      <c r="K1164" s="15">
        <v>9000</v>
      </c>
      <c r="L1164" s="15">
        <v>9227</v>
      </c>
      <c r="M1164" s="15" t="s">
        <v>37</v>
      </c>
      <c r="N1164" s="15" t="s">
        <v>66</v>
      </c>
      <c r="O1164">
        <f>+VLOOKUP(Precio_diario_hortalizas[[#This Row],[Unidad de comercialización]],Codigos_kg[],2,0)</f>
        <v>10</v>
      </c>
      <c r="P1164">
        <f>+Precio_diario_hortalizas[[#This Row],[Precio promedio ponderado]]/Precio_diario_hortalizas[[#This Row],[Kg o Unidades]]</f>
        <v>922.7</v>
      </c>
    </row>
    <row r="1165" spans="1:16" hidden="1" x14ac:dyDescent="0.35">
      <c r="A1165" s="1" t="s">
        <v>60</v>
      </c>
      <c r="B1165" s="1" t="str">
        <f>+VLOOKUP(A1165,Codigos_mercados_mayoristas[],2,0)</f>
        <v>Valparaíso</v>
      </c>
      <c r="C1165" s="1">
        <f>+VLOOKUP(A1165,Codigos_mercados_mayoristas[],3,0)</f>
        <v>5</v>
      </c>
      <c r="D1165" s="4">
        <v>44148</v>
      </c>
      <c r="E1165" s="4" t="s">
        <v>196</v>
      </c>
      <c r="F1165" s="15" t="s">
        <v>42</v>
      </c>
      <c r="G1165" s="15" t="s">
        <v>110</v>
      </c>
      <c r="H1165" s="15" t="s">
        <v>19</v>
      </c>
      <c r="I1165" s="15">
        <v>55</v>
      </c>
      <c r="J1165" s="15">
        <v>26000</v>
      </c>
      <c r="K1165" s="15">
        <v>25000</v>
      </c>
      <c r="L1165" s="15">
        <v>25455</v>
      </c>
      <c r="M1165" s="15" t="s">
        <v>29</v>
      </c>
      <c r="N1165" s="15" t="s">
        <v>63</v>
      </c>
      <c r="O1165">
        <f>+VLOOKUP(Precio_diario_hortalizas[[#This Row],[Unidad de comercialización]],Codigos_kg[],2,0)</f>
        <v>15</v>
      </c>
      <c r="P1165">
        <f>+Precio_diario_hortalizas[[#This Row],[Precio promedio ponderado]]/Precio_diario_hortalizas[[#This Row],[Kg o Unidades]]</f>
        <v>1697</v>
      </c>
    </row>
    <row r="1166" spans="1:16" hidden="1" x14ac:dyDescent="0.35">
      <c r="A1166" s="1" t="s">
        <v>60</v>
      </c>
      <c r="B1166" s="1" t="str">
        <f>+VLOOKUP(A1166,Codigos_mercados_mayoristas[],2,0)</f>
        <v>Valparaíso</v>
      </c>
      <c r="C1166" s="1">
        <f>+VLOOKUP(A1166,Codigos_mercados_mayoristas[],3,0)</f>
        <v>5</v>
      </c>
      <c r="D1166" s="4">
        <v>44148</v>
      </c>
      <c r="E1166" s="4" t="s">
        <v>196</v>
      </c>
      <c r="F1166" s="15" t="s">
        <v>67</v>
      </c>
      <c r="G1166" s="15" t="s">
        <v>12</v>
      </c>
      <c r="H1166" s="15" t="s">
        <v>19</v>
      </c>
      <c r="I1166" s="15">
        <v>80</v>
      </c>
      <c r="J1166" s="15">
        <v>4500</v>
      </c>
      <c r="K1166" s="15">
        <v>4500</v>
      </c>
      <c r="L1166" s="15">
        <v>4500</v>
      </c>
      <c r="M1166" s="15" t="s">
        <v>68</v>
      </c>
      <c r="N1166" s="15" t="s">
        <v>63</v>
      </c>
      <c r="O1166">
        <f>+VLOOKUP(Precio_diario_hortalizas[[#This Row],[Unidad de comercialización]],Codigos_kg[],2,0)</f>
        <v>6</v>
      </c>
      <c r="P1166">
        <f>+Precio_diario_hortalizas[[#This Row],[Precio promedio ponderado]]/Precio_diario_hortalizas[[#This Row],[Kg o Unidades]]</f>
        <v>750</v>
      </c>
    </row>
    <row r="1167" spans="1:16" hidden="1" x14ac:dyDescent="0.35">
      <c r="A1167" s="1" t="s">
        <v>60</v>
      </c>
      <c r="B1167" s="1" t="str">
        <f>+VLOOKUP(A1167,Codigos_mercados_mayoristas[],2,0)</f>
        <v>Valparaíso</v>
      </c>
      <c r="C1167" s="1">
        <f>+VLOOKUP(A1167,Codigos_mercados_mayoristas[],3,0)</f>
        <v>5</v>
      </c>
      <c r="D1167" s="4">
        <v>44148</v>
      </c>
      <c r="E1167" s="4" t="s">
        <v>196</v>
      </c>
      <c r="F1167" s="15" t="s">
        <v>46</v>
      </c>
      <c r="G1167" s="15" t="s">
        <v>47</v>
      </c>
      <c r="H1167" s="15" t="s">
        <v>69</v>
      </c>
      <c r="I1167" s="15">
        <v>3200</v>
      </c>
      <c r="J1167" s="15">
        <v>300</v>
      </c>
      <c r="K1167" s="15">
        <v>300</v>
      </c>
      <c r="L1167" s="15">
        <v>300</v>
      </c>
      <c r="M1167" s="15" t="s">
        <v>14</v>
      </c>
      <c r="N1167" s="15" t="s">
        <v>70</v>
      </c>
      <c r="O1167">
        <f>+VLOOKUP(Precio_diario_hortalizas[[#This Row],[Unidad de comercialización]],Codigos_kg[],2,0)</f>
        <v>1</v>
      </c>
      <c r="P1167">
        <f>+Precio_diario_hortalizas[[#This Row],[Precio promedio ponderado]]/Precio_diario_hortalizas[[#This Row],[Kg o Unidades]]</f>
        <v>300</v>
      </c>
    </row>
    <row r="1168" spans="1:16" hidden="1" x14ac:dyDescent="0.35">
      <c r="A1168" s="1" t="s">
        <v>60</v>
      </c>
      <c r="B1168" s="1" t="str">
        <f>+VLOOKUP(A1168,Codigos_mercados_mayoristas[],2,0)</f>
        <v>Valparaíso</v>
      </c>
      <c r="C1168" s="1">
        <f>+VLOOKUP(A1168,Codigos_mercados_mayoristas[],3,0)</f>
        <v>5</v>
      </c>
      <c r="D1168" s="4">
        <v>44148</v>
      </c>
      <c r="E1168" s="4" t="s">
        <v>196</v>
      </c>
      <c r="F1168" s="15" t="s">
        <v>46</v>
      </c>
      <c r="G1168" s="15" t="s">
        <v>47</v>
      </c>
      <c r="H1168" s="15" t="s">
        <v>19</v>
      </c>
      <c r="I1168" s="15">
        <v>3300</v>
      </c>
      <c r="J1168" s="15">
        <v>200</v>
      </c>
      <c r="K1168" s="15">
        <v>200</v>
      </c>
      <c r="L1168" s="15">
        <v>200</v>
      </c>
      <c r="M1168" s="15" t="s">
        <v>14</v>
      </c>
      <c r="N1168" s="15" t="s">
        <v>70</v>
      </c>
      <c r="O1168">
        <f>+VLOOKUP(Precio_diario_hortalizas[[#This Row],[Unidad de comercialización]],Codigos_kg[],2,0)</f>
        <v>1</v>
      </c>
      <c r="P1168">
        <f>+Precio_diario_hortalizas[[#This Row],[Precio promedio ponderado]]/Precio_diario_hortalizas[[#This Row],[Kg o Unidades]]</f>
        <v>200</v>
      </c>
    </row>
    <row r="1169" spans="1:16" hidden="1" x14ac:dyDescent="0.35">
      <c r="A1169" s="1" t="s">
        <v>60</v>
      </c>
      <c r="B1169" s="1" t="str">
        <f>+VLOOKUP(A1169,Codigos_mercados_mayoristas[],2,0)</f>
        <v>Valparaíso</v>
      </c>
      <c r="C1169" s="1">
        <f>+VLOOKUP(A1169,Codigos_mercados_mayoristas[],3,0)</f>
        <v>5</v>
      </c>
      <c r="D1169" s="4">
        <v>44148</v>
      </c>
      <c r="E1169" s="4" t="s">
        <v>196</v>
      </c>
      <c r="F1169" s="15" t="s">
        <v>71</v>
      </c>
      <c r="G1169" s="15" t="s">
        <v>43</v>
      </c>
      <c r="H1169" s="15" t="s">
        <v>19</v>
      </c>
      <c r="I1169" s="15">
        <v>110</v>
      </c>
      <c r="J1169" s="15">
        <v>9000</v>
      </c>
      <c r="K1169" s="15">
        <v>9000</v>
      </c>
      <c r="L1169" s="15">
        <v>9000</v>
      </c>
      <c r="M1169" s="15" t="s">
        <v>68</v>
      </c>
      <c r="N1169" s="15" t="s">
        <v>72</v>
      </c>
      <c r="O1169">
        <f>+VLOOKUP(Precio_diario_hortalizas[[#This Row],[Unidad de comercialización]],Codigos_kg[],2,0)</f>
        <v>6</v>
      </c>
      <c r="P1169">
        <f>+Precio_diario_hortalizas[[#This Row],[Precio promedio ponderado]]/Precio_diario_hortalizas[[#This Row],[Kg o Unidades]]</f>
        <v>1500</v>
      </c>
    </row>
    <row r="1170" spans="1:16" hidden="1" x14ac:dyDescent="0.35">
      <c r="A1170" s="1" t="s">
        <v>60</v>
      </c>
      <c r="B1170" s="1" t="str">
        <f>+VLOOKUP(A1170,Codigos_mercados_mayoristas[],2,0)</f>
        <v>Valparaíso</v>
      </c>
      <c r="C1170" s="1">
        <f>+VLOOKUP(A1170,Codigos_mercados_mayoristas[],3,0)</f>
        <v>5</v>
      </c>
      <c r="D1170" s="4">
        <v>44148</v>
      </c>
      <c r="E1170" s="4" t="s">
        <v>196</v>
      </c>
      <c r="F1170" s="15" t="s">
        <v>71</v>
      </c>
      <c r="G1170" s="15" t="s">
        <v>43</v>
      </c>
      <c r="H1170" s="15" t="s">
        <v>13</v>
      </c>
      <c r="I1170" s="15">
        <v>80</v>
      </c>
      <c r="J1170" s="15">
        <v>7000</v>
      </c>
      <c r="K1170" s="15">
        <v>7000</v>
      </c>
      <c r="L1170" s="15">
        <v>7000</v>
      </c>
      <c r="M1170" s="15" t="s">
        <v>68</v>
      </c>
      <c r="N1170" s="15" t="s">
        <v>72</v>
      </c>
      <c r="O1170">
        <f>+VLOOKUP(Precio_diario_hortalizas[[#This Row],[Unidad de comercialización]],Codigos_kg[],2,0)</f>
        <v>6</v>
      </c>
      <c r="P1170">
        <f>+Precio_diario_hortalizas[[#This Row],[Precio promedio ponderado]]/Precio_diario_hortalizas[[#This Row],[Kg o Unidades]]</f>
        <v>1166.6666666666667</v>
      </c>
    </row>
    <row r="1171" spans="1:16" hidden="1" x14ac:dyDescent="0.35">
      <c r="A1171" s="1" t="s">
        <v>60</v>
      </c>
      <c r="B1171" s="1" t="str">
        <f>+VLOOKUP(A1171,Codigos_mercados_mayoristas[],2,0)</f>
        <v>Valparaíso</v>
      </c>
      <c r="C1171" s="1">
        <f>+VLOOKUP(A1171,Codigos_mercados_mayoristas[],3,0)</f>
        <v>5</v>
      </c>
      <c r="D1171" s="4">
        <v>44148</v>
      </c>
      <c r="E1171" s="4" t="s">
        <v>196</v>
      </c>
      <c r="F1171" s="15" t="s">
        <v>73</v>
      </c>
      <c r="G1171" s="15" t="s">
        <v>12</v>
      </c>
      <c r="H1171" s="15" t="s">
        <v>19</v>
      </c>
      <c r="I1171" s="15">
        <v>3600</v>
      </c>
      <c r="J1171" s="15">
        <v>500</v>
      </c>
      <c r="K1171" s="15">
        <v>450</v>
      </c>
      <c r="L1171" s="15">
        <v>475</v>
      </c>
      <c r="M1171" s="15" t="s">
        <v>74</v>
      </c>
      <c r="N1171" s="15" t="s">
        <v>63</v>
      </c>
      <c r="O1171">
        <f>+VLOOKUP(Precio_diario_hortalizas[[#This Row],[Unidad de comercialización]],Codigos_kg[],2,0)</f>
        <v>4</v>
      </c>
      <c r="P1171">
        <f>+Precio_diario_hortalizas[[#This Row],[Precio promedio ponderado]]/Precio_diario_hortalizas[[#This Row],[Kg o Unidades]]</f>
        <v>118.75</v>
      </c>
    </row>
    <row r="1172" spans="1:16" hidden="1" x14ac:dyDescent="0.35">
      <c r="A1172" s="1" t="s">
        <v>60</v>
      </c>
      <c r="B1172" s="1" t="str">
        <f>+VLOOKUP(A1172,Codigos_mercados_mayoristas[],2,0)</f>
        <v>Valparaíso</v>
      </c>
      <c r="C1172" s="1">
        <f>+VLOOKUP(A1172,Codigos_mercados_mayoristas[],3,0)</f>
        <v>5</v>
      </c>
      <c r="D1172" s="4">
        <v>44148</v>
      </c>
      <c r="E1172" s="4" t="s">
        <v>196</v>
      </c>
      <c r="F1172" s="15" t="s">
        <v>73</v>
      </c>
      <c r="G1172" s="15" t="s">
        <v>12</v>
      </c>
      <c r="H1172" s="15" t="s">
        <v>13</v>
      </c>
      <c r="I1172" s="15">
        <v>1900</v>
      </c>
      <c r="J1172" s="15">
        <v>300</v>
      </c>
      <c r="K1172" s="15">
        <v>300</v>
      </c>
      <c r="L1172" s="15">
        <v>300</v>
      </c>
      <c r="M1172" s="15" t="s">
        <v>74</v>
      </c>
      <c r="N1172" s="15" t="s">
        <v>63</v>
      </c>
      <c r="O1172">
        <f>+VLOOKUP(Precio_diario_hortalizas[[#This Row],[Unidad de comercialización]],Codigos_kg[],2,0)</f>
        <v>4</v>
      </c>
      <c r="P1172">
        <f>+Precio_diario_hortalizas[[#This Row],[Precio promedio ponderado]]/Precio_diario_hortalizas[[#This Row],[Kg o Unidades]]</f>
        <v>75</v>
      </c>
    </row>
    <row r="1173" spans="1:16" hidden="1" x14ac:dyDescent="0.35">
      <c r="A1173" s="1" t="s">
        <v>60</v>
      </c>
      <c r="B1173" s="1" t="str">
        <f>+VLOOKUP(A1173,Codigos_mercados_mayoristas[],2,0)</f>
        <v>Valparaíso</v>
      </c>
      <c r="C1173" s="1">
        <f>+VLOOKUP(A1173,Codigos_mercados_mayoristas[],3,0)</f>
        <v>5</v>
      </c>
      <c r="D1173" s="4">
        <v>44148</v>
      </c>
      <c r="E1173" s="4" t="s">
        <v>196</v>
      </c>
      <c r="F1173" s="15" t="s">
        <v>11</v>
      </c>
      <c r="G1173" s="15" t="s">
        <v>12</v>
      </c>
      <c r="H1173" s="15" t="s">
        <v>19</v>
      </c>
      <c r="I1173" s="15">
        <v>1200</v>
      </c>
      <c r="J1173" s="15">
        <v>600</v>
      </c>
      <c r="K1173" s="15">
        <v>600</v>
      </c>
      <c r="L1173" s="15">
        <v>600</v>
      </c>
      <c r="M1173" s="15" t="s">
        <v>14</v>
      </c>
      <c r="N1173" s="15" t="s">
        <v>63</v>
      </c>
      <c r="O1173">
        <f>+VLOOKUP(Precio_diario_hortalizas[[#This Row],[Unidad de comercialización]],Codigos_kg[],2,0)</f>
        <v>1</v>
      </c>
      <c r="P1173">
        <f>+Precio_diario_hortalizas[[#This Row],[Precio promedio ponderado]]/Precio_diario_hortalizas[[#This Row],[Kg o Unidades]]</f>
        <v>600</v>
      </c>
    </row>
    <row r="1174" spans="1:16" hidden="1" x14ac:dyDescent="0.35">
      <c r="A1174" s="1" t="s">
        <v>60</v>
      </c>
      <c r="B1174" s="1" t="str">
        <f>+VLOOKUP(A1174,Codigos_mercados_mayoristas[],2,0)</f>
        <v>Valparaíso</v>
      </c>
      <c r="C1174" s="1">
        <f>+VLOOKUP(A1174,Codigos_mercados_mayoristas[],3,0)</f>
        <v>5</v>
      </c>
      <c r="D1174" s="4">
        <v>44148</v>
      </c>
      <c r="E1174" s="4" t="s">
        <v>196</v>
      </c>
      <c r="F1174" s="15" t="s">
        <v>11</v>
      </c>
      <c r="G1174" s="15" t="s">
        <v>12</v>
      </c>
      <c r="H1174" s="15" t="s">
        <v>13</v>
      </c>
      <c r="I1174" s="15">
        <v>950</v>
      </c>
      <c r="J1174" s="15">
        <v>500</v>
      </c>
      <c r="K1174" s="15">
        <v>500</v>
      </c>
      <c r="L1174" s="15">
        <v>500</v>
      </c>
      <c r="M1174" s="15" t="s">
        <v>14</v>
      </c>
      <c r="N1174" s="15" t="s">
        <v>63</v>
      </c>
      <c r="O1174">
        <f>+VLOOKUP(Precio_diario_hortalizas[[#This Row],[Unidad de comercialización]],Codigos_kg[],2,0)</f>
        <v>1</v>
      </c>
      <c r="P1174">
        <f>+Precio_diario_hortalizas[[#This Row],[Precio promedio ponderado]]/Precio_diario_hortalizas[[#This Row],[Kg o Unidades]]</f>
        <v>500</v>
      </c>
    </row>
    <row r="1175" spans="1:16" hidden="1" x14ac:dyDescent="0.35">
      <c r="A1175" s="1" t="s">
        <v>60</v>
      </c>
      <c r="B1175" s="1" t="str">
        <f>+VLOOKUP(A1175,Codigos_mercados_mayoristas[],2,0)</f>
        <v>Valparaíso</v>
      </c>
      <c r="C1175" s="1">
        <f>+VLOOKUP(A1175,Codigos_mercados_mayoristas[],3,0)</f>
        <v>5</v>
      </c>
      <c r="D1175" s="4">
        <v>44148</v>
      </c>
      <c r="E1175" s="4" t="s">
        <v>196</v>
      </c>
      <c r="F1175" s="15" t="s">
        <v>75</v>
      </c>
      <c r="G1175" s="15" t="s">
        <v>12</v>
      </c>
      <c r="H1175" s="15" t="s">
        <v>76</v>
      </c>
      <c r="I1175" s="15">
        <v>60</v>
      </c>
      <c r="J1175" s="15">
        <v>12500</v>
      </c>
      <c r="K1175" s="15">
        <v>12500</v>
      </c>
      <c r="L1175" s="15">
        <v>12500</v>
      </c>
      <c r="M1175" s="15" t="s">
        <v>77</v>
      </c>
      <c r="N1175" s="15" t="s">
        <v>63</v>
      </c>
      <c r="O1175">
        <f>+VLOOKUP(Precio_diario_hortalizas[[#This Row],[Unidad de comercialización]],Codigos_kg[],2,0)</f>
        <v>20</v>
      </c>
      <c r="P1175">
        <f>+Precio_diario_hortalizas[[#This Row],[Precio promedio ponderado]]/Precio_diario_hortalizas[[#This Row],[Kg o Unidades]]</f>
        <v>625</v>
      </c>
    </row>
    <row r="1176" spans="1:16" hidden="1" x14ac:dyDescent="0.35">
      <c r="A1176" s="1" t="s">
        <v>60</v>
      </c>
      <c r="B1176" s="1" t="str">
        <f>+VLOOKUP(A1176,Codigos_mercados_mayoristas[],2,0)</f>
        <v>Valparaíso</v>
      </c>
      <c r="C1176" s="1">
        <f>+VLOOKUP(A1176,Codigos_mercados_mayoristas[],3,0)</f>
        <v>5</v>
      </c>
      <c r="D1176" s="4">
        <v>44148</v>
      </c>
      <c r="E1176" s="4" t="s">
        <v>196</v>
      </c>
      <c r="F1176" s="15" t="s">
        <v>75</v>
      </c>
      <c r="G1176" s="15" t="s">
        <v>12</v>
      </c>
      <c r="H1176" s="15" t="s">
        <v>96</v>
      </c>
      <c r="I1176" s="15">
        <v>15000</v>
      </c>
      <c r="J1176" s="15">
        <v>2800</v>
      </c>
      <c r="K1176" s="15">
        <v>2300</v>
      </c>
      <c r="L1176" s="15">
        <v>2583</v>
      </c>
      <c r="M1176" s="15" t="s">
        <v>143</v>
      </c>
      <c r="N1176" s="15" t="s">
        <v>63</v>
      </c>
      <c r="O1176">
        <f>+VLOOKUP(Precio_diario_hortalizas[[#This Row],[Unidad de comercialización]],Codigos_kg[],2,0)</f>
        <v>20</v>
      </c>
      <c r="P1176">
        <f>+Precio_diario_hortalizas[[#This Row],[Precio promedio ponderado]]/Precio_diario_hortalizas[[#This Row],[Kg o Unidades]]</f>
        <v>129.15</v>
      </c>
    </row>
    <row r="1177" spans="1:16" hidden="1" x14ac:dyDescent="0.35">
      <c r="A1177" s="1" t="s">
        <v>60</v>
      </c>
      <c r="B1177" s="1" t="str">
        <f>+VLOOKUP(A1177,Codigos_mercados_mayoristas[],2,0)</f>
        <v>Valparaíso</v>
      </c>
      <c r="C1177" s="1">
        <f>+VLOOKUP(A1177,Codigos_mercados_mayoristas[],3,0)</f>
        <v>5</v>
      </c>
      <c r="D1177" s="4">
        <v>44148</v>
      </c>
      <c r="E1177" s="4" t="s">
        <v>196</v>
      </c>
      <c r="F1177" s="15" t="s">
        <v>75</v>
      </c>
      <c r="G1177" s="15" t="s">
        <v>12</v>
      </c>
      <c r="H1177" s="15" t="s">
        <v>148</v>
      </c>
      <c r="I1177" s="15">
        <v>50</v>
      </c>
      <c r="J1177" s="15">
        <v>11000</v>
      </c>
      <c r="K1177" s="15">
        <v>11000</v>
      </c>
      <c r="L1177" s="15">
        <v>11000</v>
      </c>
      <c r="M1177" s="15" t="s">
        <v>77</v>
      </c>
      <c r="N1177" s="15" t="s">
        <v>63</v>
      </c>
      <c r="O1177">
        <f>+VLOOKUP(Precio_diario_hortalizas[[#This Row],[Unidad de comercialización]],Codigos_kg[],2,0)</f>
        <v>20</v>
      </c>
      <c r="P1177">
        <f>+Precio_diario_hortalizas[[#This Row],[Precio promedio ponderado]]/Precio_diario_hortalizas[[#This Row],[Kg o Unidades]]</f>
        <v>550</v>
      </c>
    </row>
    <row r="1178" spans="1:16" hidden="1" x14ac:dyDescent="0.35">
      <c r="A1178" s="1" t="s">
        <v>60</v>
      </c>
      <c r="B1178" s="1" t="str">
        <f>+VLOOKUP(A1178,Codigos_mercados_mayoristas[],2,0)</f>
        <v>Valparaíso</v>
      </c>
      <c r="C1178" s="1">
        <f>+VLOOKUP(A1178,Codigos_mercados_mayoristas[],3,0)</f>
        <v>5</v>
      </c>
      <c r="D1178" s="4">
        <v>44148</v>
      </c>
      <c r="E1178" s="4" t="s">
        <v>196</v>
      </c>
      <c r="F1178" s="15" t="s">
        <v>75</v>
      </c>
      <c r="G1178" s="15" t="s">
        <v>12</v>
      </c>
      <c r="H1178" s="15" t="s">
        <v>137</v>
      </c>
      <c r="I1178" s="15">
        <v>5500</v>
      </c>
      <c r="J1178" s="15">
        <v>3000</v>
      </c>
      <c r="K1178" s="15">
        <v>3000</v>
      </c>
      <c r="L1178" s="15">
        <v>3000</v>
      </c>
      <c r="M1178" s="15" t="s">
        <v>143</v>
      </c>
      <c r="N1178" s="15" t="s">
        <v>63</v>
      </c>
      <c r="O1178">
        <f>+VLOOKUP(Precio_diario_hortalizas[[#This Row],[Unidad de comercialización]],Codigos_kg[],2,0)</f>
        <v>20</v>
      </c>
      <c r="P1178">
        <f>+Precio_diario_hortalizas[[#This Row],[Precio promedio ponderado]]/Precio_diario_hortalizas[[#This Row],[Kg o Unidades]]</f>
        <v>150</v>
      </c>
    </row>
    <row r="1179" spans="1:16" hidden="1" x14ac:dyDescent="0.35">
      <c r="A1179" s="1" t="s">
        <v>60</v>
      </c>
      <c r="B1179" s="1" t="str">
        <f>+VLOOKUP(A1179,Codigos_mercados_mayoristas[],2,0)</f>
        <v>Valparaíso</v>
      </c>
      <c r="C1179" s="1">
        <f>+VLOOKUP(A1179,Codigos_mercados_mayoristas[],3,0)</f>
        <v>5</v>
      </c>
      <c r="D1179" s="4">
        <v>44148</v>
      </c>
      <c r="E1179" s="4" t="s">
        <v>196</v>
      </c>
      <c r="F1179" s="15" t="s">
        <v>78</v>
      </c>
      <c r="G1179" s="15" t="s">
        <v>12</v>
      </c>
      <c r="H1179" s="15" t="s">
        <v>19</v>
      </c>
      <c r="I1179" s="15">
        <v>160</v>
      </c>
      <c r="J1179" s="15">
        <v>3000</v>
      </c>
      <c r="K1179" s="15">
        <v>3000</v>
      </c>
      <c r="L1179" s="15">
        <v>3000</v>
      </c>
      <c r="M1179" s="15" t="s">
        <v>79</v>
      </c>
      <c r="N1179" s="15" t="s">
        <v>63</v>
      </c>
      <c r="O1179">
        <f>+VLOOKUP(Precio_diario_hortalizas[[#This Row],[Unidad de comercialización]],Codigos_kg[],2,0)</f>
        <v>36</v>
      </c>
      <c r="P1179">
        <f>+Precio_diario_hortalizas[[#This Row],[Precio promedio ponderado]]/Precio_diario_hortalizas[[#This Row],[Kg o Unidades]]</f>
        <v>83.333333333333329</v>
      </c>
    </row>
    <row r="1180" spans="1:16" hidden="1" x14ac:dyDescent="0.35">
      <c r="A1180" s="1" t="s">
        <v>60</v>
      </c>
      <c r="B1180" s="1" t="str">
        <f>+VLOOKUP(A1180,Codigos_mercados_mayoristas[],2,0)</f>
        <v>Valparaíso</v>
      </c>
      <c r="C1180" s="1">
        <f>+VLOOKUP(A1180,Codigos_mercados_mayoristas[],3,0)</f>
        <v>5</v>
      </c>
      <c r="D1180" s="4">
        <v>44148</v>
      </c>
      <c r="E1180" s="4" t="s">
        <v>196</v>
      </c>
      <c r="F1180" s="15" t="s">
        <v>78</v>
      </c>
      <c r="G1180" s="15" t="s">
        <v>12</v>
      </c>
      <c r="H1180" s="15" t="s">
        <v>13</v>
      </c>
      <c r="I1180" s="15">
        <v>80</v>
      </c>
      <c r="J1180" s="15">
        <v>2000</v>
      </c>
      <c r="K1180" s="15">
        <v>2000</v>
      </c>
      <c r="L1180" s="15">
        <v>2000</v>
      </c>
      <c r="M1180" s="15" t="s">
        <v>79</v>
      </c>
      <c r="N1180" s="15" t="s">
        <v>63</v>
      </c>
      <c r="O1180">
        <f>+VLOOKUP(Precio_diario_hortalizas[[#This Row],[Unidad de comercialización]],Codigos_kg[],2,0)</f>
        <v>36</v>
      </c>
      <c r="P1180">
        <f>+Precio_diario_hortalizas[[#This Row],[Precio promedio ponderado]]/Precio_diario_hortalizas[[#This Row],[Kg o Unidades]]</f>
        <v>55.555555555555557</v>
      </c>
    </row>
    <row r="1181" spans="1:16" hidden="1" x14ac:dyDescent="0.35">
      <c r="A1181" s="1" t="s">
        <v>60</v>
      </c>
      <c r="B1181" s="1" t="str">
        <f>+VLOOKUP(A1181,Codigos_mercados_mayoristas[],2,0)</f>
        <v>Valparaíso</v>
      </c>
      <c r="C1181" s="1">
        <f>+VLOOKUP(A1181,Codigos_mercados_mayoristas[],3,0)</f>
        <v>5</v>
      </c>
      <c r="D1181" s="4">
        <v>44148</v>
      </c>
      <c r="E1181" s="4" t="s">
        <v>196</v>
      </c>
      <c r="F1181" s="15" t="s">
        <v>80</v>
      </c>
      <c r="G1181" s="15" t="s">
        <v>12</v>
      </c>
      <c r="H1181" s="15" t="s">
        <v>19</v>
      </c>
      <c r="I1181" s="15">
        <v>180</v>
      </c>
      <c r="J1181" s="15">
        <v>1500</v>
      </c>
      <c r="K1181" s="15">
        <v>1500</v>
      </c>
      <c r="L1181" s="15">
        <v>1500</v>
      </c>
      <c r="M1181" s="15" t="s">
        <v>81</v>
      </c>
      <c r="N1181" s="15" t="s">
        <v>63</v>
      </c>
      <c r="O1181">
        <f>+VLOOKUP(Precio_diario_hortalizas[[#This Row],[Unidad de comercialización]],Codigos_kg[],2,0)</f>
        <v>3</v>
      </c>
      <c r="P1181">
        <f>+Precio_diario_hortalizas[[#This Row],[Precio promedio ponderado]]/Precio_diario_hortalizas[[#This Row],[Kg o Unidades]]</f>
        <v>500</v>
      </c>
    </row>
    <row r="1182" spans="1:16" hidden="1" x14ac:dyDescent="0.35">
      <c r="A1182" s="1" t="s">
        <v>60</v>
      </c>
      <c r="B1182" s="1" t="str">
        <f>+VLOOKUP(A1182,Codigos_mercados_mayoristas[],2,0)</f>
        <v>Valparaíso</v>
      </c>
      <c r="C1182" s="1">
        <f>+VLOOKUP(A1182,Codigos_mercados_mayoristas[],3,0)</f>
        <v>5</v>
      </c>
      <c r="D1182" s="4">
        <v>44148</v>
      </c>
      <c r="E1182" s="4" t="s">
        <v>196</v>
      </c>
      <c r="F1182" s="15" t="s">
        <v>82</v>
      </c>
      <c r="G1182" s="15" t="s">
        <v>12</v>
      </c>
      <c r="H1182" s="15" t="s">
        <v>19</v>
      </c>
      <c r="I1182" s="15">
        <v>150</v>
      </c>
      <c r="J1182" s="15">
        <v>3500</v>
      </c>
      <c r="K1182" s="15">
        <v>3500</v>
      </c>
      <c r="L1182" s="15">
        <v>3500</v>
      </c>
      <c r="M1182" s="15" t="s">
        <v>83</v>
      </c>
      <c r="N1182" s="15" t="s">
        <v>63</v>
      </c>
      <c r="O1182">
        <f>+VLOOKUP(Precio_diario_hortalizas[[#This Row],[Unidad de comercialización]],Codigos_kg[],2,0)</f>
        <v>3</v>
      </c>
      <c r="P1182">
        <f>+Precio_diario_hortalizas[[#This Row],[Precio promedio ponderado]]/Precio_diario_hortalizas[[#This Row],[Kg o Unidades]]</f>
        <v>1166.6666666666667</v>
      </c>
    </row>
    <row r="1183" spans="1:16" hidden="1" x14ac:dyDescent="0.35">
      <c r="A1183" s="1" t="s">
        <v>60</v>
      </c>
      <c r="B1183" s="1" t="str">
        <f>+VLOOKUP(A1183,Codigos_mercados_mayoristas[],2,0)</f>
        <v>Valparaíso</v>
      </c>
      <c r="C1183" s="1">
        <f>+VLOOKUP(A1183,Codigos_mercados_mayoristas[],3,0)</f>
        <v>5</v>
      </c>
      <c r="D1183" s="4">
        <v>44148</v>
      </c>
      <c r="E1183" s="4" t="s">
        <v>196</v>
      </c>
      <c r="F1183" s="15" t="s">
        <v>84</v>
      </c>
      <c r="G1183" s="15" t="s">
        <v>12</v>
      </c>
      <c r="H1183" s="15" t="s">
        <v>19</v>
      </c>
      <c r="I1183" s="15">
        <v>1300</v>
      </c>
      <c r="J1183" s="15">
        <v>500</v>
      </c>
      <c r="K1183" s="15">
        <v>500</v>
      </c>
      <c r="L1183" s="15">
        <v>500</v>
      </c>
      <c r="M1183" s="15" t="s">
        <v>14</v>
      </c>
      <c r="N1183" s="15" t="s">
        <v>63</v>
      </c>
      <c r="O1183">
        <f>+VLOOKUP(Precio_diario_hortalizas[[#This Row],[Unidad de comercialización]],Codigos_kg[],2,0)</f>
        <v>1</v>
      </c>
      <c r="P1183">
        <f>+Precio_diario_hortalizas[[#This Row],[Precio promedio ponderado]]/Precio_diario_hortalizas[[#This Row],[Kg o Unidades]]</f>
        <v>500</v>
      </c>
    </row>
    <row r="1184" spans="1:16" hidden="1" x14ac:dyDescent="0.35">
      <c r="A1184" s="1" t="s">
        <v>60</v>
      </c>
      <c r="B1184" s="1" t="str">
        <f>+VLOOKUP(A1184,Codigos_mercados_mayoristas[],2,0)</f>
        <v>Valparaíso</v>
      </c>
      <c r="C1184" s="1">
        <f>+VLOOKUP(A1184,Codigos_mercados_mayoristas[],3,0)</f>
        <v>5</v>
      </c>
      <c r="D1184" s="4">
        <v>44148</v>
      </c>
      <c r="E1184" s="4" t="s">
        <v>196</v>
      </c>
      <c r="F1184" s="15" t="s">
        <v>84</v>
      </c>
      <c r="G1184" s="15" t="s">
        <v>12</v>
      </c>
      <c r="H1184" s="15" t="s">
        <v>13</v>
      </c>
      <c r="I1184" s="15">
        <v>1200</v>
      </c>
      <c r="J1184" s="15">
        <v>600</v>
      </c>
      <c r="K1184" s="15">
        <v>600</v>
      </c>
      <c r="L1184" s="15">
        <v>600</v>
      </c>
      <c r="M1184" s="15" t="s">
        <v>14</v>
      </c>
      <c r="N1184" s="15" t="s">
        <v>63</v>
      </c>
      <c r="O1184">
        <f>+VLOOKUP(Precio_diario_hortalizas[[#This Row],[Unidad de comercialización]],Codigos_kg[],2,0)</f>
        <v>1</v>
      </c>
      <c r="P1184">
        <f>+Precio_diario_hortalizas[[#This Row],[Precio promedio ponderado]]/Precio_diario_hortalizas[[#This Row],[Kg o Unidades]]</f>
        <v>600</v>
      </c>
    </row>
    <row r="1185" spans="1:16" hidden="1" x14ac:dyDescent="0.35">
      <c r="A1185" s="1" t="s">
        <v>60</v>
      </c>
      <c r="B1185" s="1" t="str">
        <f>+VLOOKUP(A1185,Codigos_mercados_mayoristas[],2,0)</f>
        <v>Valparaíso</v>
      </c>
      <c r="C1185" s="1">
        <f>+VLOOKUP(A1185,Codigos_mercados_mayoristas[],3,0)</f>
        <v>5</v>
      </c>
      <c r="D1185" s="4">
        <v>44148</v>
      </c>
      <c r="E1185" s="4" t="s">
        <v>196</v>
      </c>
      <c r="F1185" s="15" t="s">
        <v>21</v>
      </c>
      <c r="G1185" s="15" t="s">
        <v>12</v>
      </c>
      <c r="H1185" s="15" t="s">
        <v>19</v>
      </c>
      <c r="I1185" s="15">
        <v>90</v>
      </c>
      <c r="J1185" s="15">
        <v>3000</v>
      </c>
      <c r="K1185" s="15">
        <v>3000</v>
      </c>
      <c r="L1185" s="15">
        <v>3000</v>
      </c>
      <c r="M1185" s="15" t="s">
        <v>83</v>
      </c>
      <c r="N1185" s="15" t="s">
        <v>63</v>
      </c>
      <c r="O1185">
        <f>+VLOOKUP(Precio_diario_hortalizas[[#This Row],[Unidad de comercialización]],Codigos_kg[],2,0)</f>
        <v>3</v>
      </c>
      <c r="P1185">
        <f>+Precio_diario_hortalizas[[#This Row],[Precio promedio ponderado]]/Precio_diario_hortalizas[[#This Row],[Kg o Unidades]]</f>
        <v>1000</v>
      </c>
    </row>
    <row r="1186" spans="1:16" hidden="1" x14ac:dyDescent="0.35">
      <c r="A1186" s="1" t="s">
        <v>60</v>
      </c>
      <c r="B1186" s="1" t="str">
        <f>+VLOOKUP(A1186,Codigos_mercados_mayoristas[],2,0)</f>
        <v>Valparaíso</v>
      </c>
      <c r="C1186" s="1">
        <f>+VLOOKUP(A1186,Codigos_mercados_mayoristas[],3,0)</f>
        <v>5</v>
      </c>
      <c r="D1186" s="4">
        <v>44148</v>
      </c>
      <c r="E1186" s="4" t="s">
        <v>196</v>
      </c>
      <c r="F1186" s="15" t="s">
        <v>85</v>
      </c>
      <c r="G1186" s="15" t="s">
        <v>86</v>
      </c>
      <c r="H1186" s="15" t="s">
        <v>19</v>
      </c>
      <c r="I1186" s="15">
        <v>1200</v>
      </c>
      <c r="J1186" s="15">
        <v>1300</v>
      </c>
      <c r="K1186" s="15">
        <v>1300</v>
      </c>
      <c r="L1186" s="15">
        <v>1300</v>
      </c>
      <c r="M1186" s="15" t="s">
        <v>31</v>
      </c>
      <c r="N1186" s="15" t="s">
        <v>63</v>
      </c>
      <c r="O1186">
        <f>+VLOOKUP(Precio_diario_hortalizas[[#This Row],[Unidad de comercialización]],Codigos_kg[],2,0)</f>
        <v>1</v>
      </c>
      <c r="P1186">
        <f>+Precio_diario_hortalizas[[#This Row],[Precio promedio ponderado]]/Precio_diario_hortalizas[[#This Row],[Kg o Unidades]]</f>
        <v>1300</v>
      </c>
    </row>
    <row r="1187" spans="1:16" hidden="1" x14ac:dyDescent="0.35">
      <c r="A1187" s="1" t="s">
        <v>60</v>
      </c>
      <c r="B1187" s="1" t="str">
        <f>+VLOOKUP(A1187,Codigos_mercados_mayoristas[],2,0)</f>
        <v>Valparaíso</v>
      </c>
      <c r="C1187" s="1">
        <f>+VLOOKUP(A1187,Codigos_mercados_mayoristas[],3,0)</f>
        <v>5</v>
      </c>
      <c r="D1187" s="4">
        <v>44148</v>
      </c>
      <c r="E1187" s="4" t="s">
        <v>196</v>
      </c>
      <c r="F1187" s="15" t="s">
        <v>85</v>
      </c>
      <c r="G1187" s="15" t="s">
        <v>86</v>
      </c>
      <c r="H1187" s="15" t="s">
        <v>13</v>
      </c>
      <c r="I1187" s="15">
        <v>1300</v>
      </c>
      <c r="J1187" s="15">
        <v>1000</v>
      </c>
      <c r="K1187" s="15">
        <v>1000</v>
      </c>
      <c r="L1187" s="15">
        <v>1000</v>
      </c>
      <c r="M1187" s="15" t="s">
        <v>31</v>
      </c>
      <c r="N1187" s="15" t="s">
        <v>63</v>
      </c>
      <c r="O1187">
        <f>+VLOOKUP(Precio_diario_hortalizas[[#This Row],[Unidad de comercialización]],Codigos_kg[],2,0)</f>
        <v>1</v>
      </c>
      <c r="P1187">
        <f>+Precio_diario_hortalizas[[#This Row],[Precio promedio ponderado]]/Precio_diario_hortalizas[[#This Row],[Kg o Unidades]]</f>
        <v>1000</v>
      </c>
    </row>
    <row r="1188" spans="1:16" hidden="1" x14ac:dyDescent="0.35">
      <c r="A1188" s="1" t="s">
        <v>60</v>
      </c>
      <c r="B1188" s="1" t="str">
        <f>+VLOOKUP(A1188,Codigos_mercados_mayoristas[],2,0)</f>
        <v>Valparaíso</v>
      </c>
      <c r="C1188" s="1">
        <f>+VLOOKUP(A1188,Codigos_mercados_mayoristas[],3,0)</f>
        <v>5</v>
      </c>
      <c r="D1188" s="4">
        <v>44148</v>
      </c>
      <c r="E1188" s="4" t="s">
        <v>196</v>
      </c>
      <c r="F1188" s="15" t="s">
        <v>52</v>
      </c>
      <c r="G1188" s="15" t="s">
        <v>12</v>
      </c>
      <c r="H1188" s="15" t="s">
        <v>19</v>
      </c>
      <c r="I1188" s="15">
        <v>40</v>
      </c>
      <c r="J1188" s="15">
        <v>7000</v>
      </c>
      <c r="K1188" s="15">
        <v>7000</v>
      </c>
      <c r="L1188" s="15">
        <v>7000</v>
      </c>
      <c r="M1188" s="15" t="s">
        <v>39</v>
      </c>
      <c r="N1188" s="15" t="s">
        <v>63</v>
      </c>
      <c r="O1188">
        <f>+VLOOKUP(Precio_diario_hortalizas[[#This Row],[Unidad de comercialización]],Codigos_kg[],2,0)</f>
        <v>25</v>
      </c>
      <c r="P1188">
        <f>+Precio_diario_hortalizas[[#This Row],[Precio promedio ponderado]]/Precio_diario_hortalizas[[#This Row],[Kg o Unidades]]</f>
        <v>280</v>
      </c>
    </row>
    <row r="1189" spans="1:16" hidden="1" x14ac:dyDescent="0.35">
      <c r="A1189" s="1" t="s">
        <v>60</v>
      </c>
      <c r="B1189" s="1" t="str">
        <f>+VLOOKUP(A1189,Codigos_mercados_mayoristas[],2,0)</f>
        <v>Valparaíso</v>
      </c>
      <c r="C1189" s="1">
        <f>+VLOOKUP(A1189,Codigos_mercados_mayoristas[],3,0)</f>
        <v>5</v>
      </c>
      <c r="D1189" s="4">
        <v>44148</v>
      </c>
      <c r="E1189" s="4" t="s">
        <v>196</v>
      </c>
      <c r="F1189" s="15" t="s">
        <v>23</v>
      </c>
      <c r="G1189" s="15" t="s">
        <v>87</v>
      </c>
      <c r="H1189" s="15" t="s">
        <v>19</v>
      </c>
      <c r="I1189" s="15">
        <v>110</v>
      </c>
      <c r="J1189" s="15">
        <v>4300</v>
      </c>
      <c r="K1189" s="15">
        <v>4000</v>
      </c>
      <c r="L1189" s="15">
        <v>4136</v>
      </c>
      <c r="M1189" s="15" t="s">
        <v>88</v>
      </c>
      <c r="N1189" s="15" t="s">
        <v>63</v>
      </c>
      <c r="O1189">
        <f>+VLOOKUP(Precio_diario_hortalizas[[#This Row],[Unidad de comercialización]],Codigos_kg[],2,0)</f>
        <v>10</v>
      </c>
      <c r="P1189">
        <f>+Precio_diario_hortalizas[[#This Row],[Precio promedio ponderado]]/Precio_diario_hortalizas[[#This Row],[Kg o Unidades]]</f>
        <v>413.6</v>
      </c>
    </row>
    <row r="1190" spans="1:16" hidden="1" x14ac:dyDescent="0.35">
      <c r="A1190" s="1" t="s">
        <v>60</v>
      </c>
      <c r="B1190" s="1" t="str">
        <f>+VLOOKUP(A1190,Codigos_mercados_mayoristas[],2,0)</f>
        <v>Valparaíso</v>
      </c>
      <c r="C1190" s="1">
        <f>+VLOOKUP(A1190,Codigos_mercados_mayoristas[],3,0)</f>
        <v>5</v>
      </c>
      <c r="D1190" s="4">
        <v>44148</v>
      </c>
      <c r="E1190" s="4" t="s">
        <v>196</v>
      </c>
      <c r="F1190" s="15" t="s">
        <v>23</v>
      </c>
      <c r="G1190" s="15" t="s">
        <v>24</v>
      </c>
      <c r="H1190" s="15" t="s">
        <v>19</v>
      </c>
      <c r="I1190" s="15">
        <v>130</v>
      </c>
      <c r="J1190" s="15">
        <v>6000</v>
      </c>
      <c r="K1190" s="15">
        <v>5500</v>
      </c>
      <c r="L1190" s="15">
        <v>5808</v>
      </c>
      <c r="M1190" s="15" t="s">
        <v>89</v>
      </c>
      <c r="N1190" s="15" t="s">
        <v>63</v>
      </c>
      <c r="O1190">
        <f>+VLOOKUP(Precio_diario_hortalizas[[#This Row],[Unidad de comercialización]],Codigos_kg[],2,0)</f>
        <v>15</v>
      </c>
      <c r="P1190">
        <f>+Precio_diario_hortalizas[[#This Row],[Precio promedio ponderado]]/Precio_diario_hortalizas[[#This Row],[Kg o Unidades]]</f>
        <v>387.2</v>
      </c>
    </row>
    <row r="1191" spans="1:16" hidden="1" x14ac:dyDescent="0.35">
      <c r="A1191" s="1" t="s">
        <v>60</v>
      </c>
      <c r="B1191" s="1" t="str">
        <f>+VLOOKUP(A1191,Codigos_mercados_mayoristas[],2,0)</f>
        <v>Valparaíso</v>
      </c>
      <c r="C1191" s="1">
        <f>+VLOOKUP(A1191,Codigos_mercados_mayoristas[],3,0)</f>
        <v>5</v>
      </c>
      <c r="D1191" s="4">
        <v>44148</v>
      </c>
      <c r="E1191" s="4" t="s">
        <v>196</v>
      </c>
      <c r="F1191" s="15" t="s">
        <v>23</v>
      </c>
      <c r="G1191" s="15" t="s">
        <v>90</v>
      </c>
      <c r="H1191" s="15" t="s">
        <v>19</v>
      </c>
      <c r="I1191" s="15">
        <v>50</v>
      </c>
      <c r="J1191" s="15">
        <v>6000</v>
      </c>
      <c r="K1191" s="15">
        <v>6000</v>
      </c>
      <c r="L1191" s="15">
        <v>6000</v>
      </c>
      <c r="M1191" s="15" t="s">
        <v>26</v>
      </c>
      <c r="N1191" s="15" t="s">
        <v>63</v>
      </c>
      <c r="O1191">
        <f>+VLOOKUP(Precio_diario_hortalizas[[#This Row],[Unidad de comercialización]],Codigos_kg[],2,0)</f>
        <v>18</v>
      </c>
      <c r="P1191">
        <f>+Precio_diario_hortalizas[[#This Row],[Precio promedio ponderado]]/Precio_diario_hortalizas[[#This Row],[Kg o Unidades]]</f>
        <v>333.33333333333331</v>
      </c>
    </row>
    <row r="1192" spans="1:16" hidden="1" x14ac:dyDescent="0.35">
      <c r="A1192" s="1" t="s">
        <v>60</v>
      </c>
      <c r="B1192" s="1" t="str">
        <f>+VLOOKUP(A1192,Codigos_mercados_mayoristas[],2,0)</f>
        <v>Valparaíso</v>
      </c>
      <c r="C1192" s="1">
        <f>+VLOOKUP(A1192,Codigos_mercados_mayoristas[],3,0)</f>
        <v>5</v>
      </c>
      <c r="D1192" s="4">
        <v>44148</v>
      </c>
      <c r="E1192" s="4" t="s">
        <v>196</v>
      </c>
      <c r="F1192" s="15" t="s">
        <v>23</v>
      </c>
      <c r="G1192" s="15" t="s">
        <v>91</v>
      </c>
      <c r="H1192" s="15" t="s">
        <v>19</v>
      </c>
      <c r="I1192" s="15">
        <v>60</v>
      </c>
      <c r="J1192" s="15">
        <v>6000</v>
      </c>
      <c r="K1192" s="15">
        <v>6000</v>
      </c>
      <c r="L1192" s="15">
        <v>6000</v>
      </c>
      <c r="M1192" s="15" t="s">
        <v>26</v>
      </c>
      <c r="N1192" s="15" t="s">
        <v>63</v>
      </c>
      <c r="O1192">
        <f>+VLOOKUP(Precio_diario_hortalizas[[#This Row],[Unidad de comercialización]],Codigos_kg[],2,0)</f>
        <v>18</v>
      </c>
      <c r="P1192">
        <f>+Precio_diario_hortalizas[[#This Row],[Precio promedio ponderado]]/Precio_diario_hortalizas[[#This Row],[Kg o Unidades]]</f>
        <v>333.33333333333331</v>
      </c>
    </row>
    <row r="1193" spans="1:16" hidden="1" x14ac:dyDescent="0.35">
      <c r="A1193" s="1" t="s">
        <v>60</v>
      </c>
      <c r="B1193" s="1" t="str">
        <f>+VLOOKUP(A1193,Codigos_mercados_mayoristas[],2,0)</f>
        <v>Valparaíso</v>
      </c>
      <c r="C1193" s="1">
        <f>+VLOOKUP(A1193,Codigos_mercados_mayoristas[],3,0)</f>
        <v>5</v>
      </c>
      <c r="D1193" s="4">
        <v>44148</v>
      </c>
      <c r="E1193" s="4" t="s">
        <v>196</v>
      </c>
      <c r="F1193" s="15" t="s">
        <v>23</v>
      </c>
      <c r="G1193" s="15" t="s">
        <v>92</v>
      </c>
      <c r="H1193" s="15" t="s">
        <v>19</v>
      </c>
      <c r="I1193" s="15">
        <v>130</v>
      </c>
      <c r="J1193" s="15">
        <v>4300</v>
      </c>
      <c r="K1193" s="15">
        <v>4000</v>
      </c>
      <c r="L1193" s="15">
        <v>4138</v>
      </c>
      <c r="M1193" s="15" t="s">
        <v>93</v>
      </c>
      <c r="N1193" s="15" t="s">
        <v>63</v>
      </c>
      <c r="O1193">
        <f>+VLOOKUP(Precio_diario_hortalizas[[#This Row],[Unidad de comercialización]],Codigos_kg[],2,0)</f>
        <v>20</v>
      </c>
      <c r="P1193">
        <f>+Precio_diario_hortalizas[[#This Row],[Precio promedio ponderado]]/Precio_diario_hortalizas[[#This Row],[Kg o Unidades]]</f>
        <v>206.9</v>
      </c>
    </row>
    <row r="1194" spans="1:16" hidden="1" x14ac:dyDescent="0.35">
      <c r="A1194" s="1" t="s">
        <v>60</v>
      </c>
      <c r="B1194" s="1" t="str">
        <f>+VLOOKUP(A1194,Codigos_mercados_mayoristas[],2,0)</f>
        <v>Valparaíso</v>
      </c>
      <c r="C1194" s="1">
        <f>+VLOOKUP(A1194,Codigos_mercados_mayoristas[],3,0)</f>
        <v>5</v>
      </c>
      <c r="D1194" s="4">
        <v>44148</v>
      </c>
      <c r="E1194" s="4" t="s">
        <v>196</v>
      </c>
      <c r="F1194" s="15" t="s">
        <v>94</v>
      </c>
      <c r="G1194" s="15" t="s">
        <v>95</v>
      </c>
      <c r="H1194" s="15" t="s">
        <v>96</v>
      </c>
      <c r="I1194" s="15">
        <v>330</v>
      </c>
      <c r="J1194" s="15">
        <v>9500</v>
      </c>
      <c r="K1194" s="15">
        <v>9000</v>
      </c>
      <c r="L1194" s="15">
        <v>9227</v>
      </c>
      <c r="M1194" s="15" t="s">
        <v>39</v>
      </c>
      <c r="N1194" s="15" t="s">
        <v>63</v>
      </c>
      <c r="O1194">
        <f>+VLOOKUP(Precio_diario_hortalizas[[#This Row],[Unidad de comercialización]],Codigos_kg[],2,0)</f>
        <v>25</v>
      </c>
      <c r="P1194">
        <f>+Precio_diario_hortalizas[[#This Row],[Precio promedio ponderado]]/Precio_diario_hortalizas[[#This Row],[Kg o Unidades]]</f>
        <v>369.08</v>
      </c>
    </row>
    <row r="1195" spans="1:16" hidden="1" x14ac:dyDescent="0.35">
      <c r="A1195" s="1" t="s">
        <v>60</v>
      </c>
      <c r="B1195" s="1" t="str">
        <f>+VLOOKUP(A1195,Codigos_mercados_mayoristas[],2,0)</f>
        <v>Valparaíso</v>
      </c>
      <c r="C1195" s="1">
        <f>+VLOOKUP(A1195,Codigos_mercados_mayoristas[],3,0)</f>
        <v>5</v>
      </c>
      <c r="D1195" s="4">
        <v>44148</v>
      </c>
      <c r="E1195" s="4" t="s">
        <v>196</v>
      </c>
      <c r="F1195" s="15" t="s">
        <v>53</v>
      </c>
      <c r="G1195" s="15" t="s">
        <v>12</v>
      </c>
      <c r="H1195" s="15" t="s">
        <v>19</v>
      </c>
      <c r="I1195" s="15">
        <v>70</v>
      </c>
      <c r="J1195" s="15">
        <v>7000</v>
      </c>
      <c r="K1195" s="15">
        <v>7000</v>
      </c>
      <c r="L1195" s="15">
        <v>7000</v>
      </c>
      <c r="M1195" s="15" t="s">
        <v>97</v>
      </c>
      <c r="N1195" s="15" t="s">
        <v>133</v>
      </c>
      <c r="O1195">
        <f>+VLOOKUP(Precio_diario_hortalizas[[#This Row],[Unidad de comercialización]],Codigos_kg[],2,0)</f>
        <v>70</v>
      </c>
      <c r="P1195">
        <f>+Precio_diario_hortalizas[[#This Row],[Precio promedio ponderado]]/Precio_diario_hortalizas[[#This Row],[Kg o Unidades]]</f>
        <v>100</v>
      </c>
    </row>
    <row r="1196" spans="1:16" hidden="1" x14ac:dyDescent="0.35">
      <c r="A1196" s="1" t="s">
        <v>60</v>
      </c>
      <c r="B1196" s="1" t="str">
        <f>+VLOOKUP(A1196,Codigos_mercados_mayoristas[],2,0)</f>
        <v>Valparaíso</v>
      </c>
      <c r="C1196" s="1">
        <f>+VLOOKUP(A1196,Codigos_mercados_mayoristas[],3,0)</f>
        <v>5</v>
      </c>
      <c r="D1196" s="4">
        <v>44148</v>
      </c>
      <c r="E1196" s="4" t="s">
        <v>196</v>
      </c>
      <c r="F1196" s="15" t="s">
        <v>27</v>
      </c>
      <c r="G1196" s="15" t="s">
        <v>28</v>
      </c>
      <c r="H1196" s="15" t="s">
        <v>69</v>
      </c>
      <c r="I1196" s="15">
        <v>30</v>
      </c>
      <c r="J1196" s="15">
        <v>40000</v>
      </c>
      <c r="K1196" s="15">
        <v>40000</v>
      </c>
      <c r="L1196" s="15">
        <v>40000</v>
      </c>
      <c r="M1196" s="15" t="s">
        <v>29</v>
      </c>
      <c r="N1196" s="15" t="s">
        <v>15</v>
      </c>
      <c r="O1196">
        <f>+VLOOKUP(Precio_diario_hortalizas[[#This Row],[Unidad de comercialización]],Codigos_kg[],2,0)</f>
        <v>15</v>
      </c>
      <c r="P1196">
        <f>+Precio_diario_hortalizas[[#This Row],[Precio promedio ponderado]]/Precio_diario_hortalizas[[#This Row],[Kg o Unidades]]</f>
        <v>2666.6666666666665</v>
      </c>
    </row>
    <row r="1197" spans="1:16" hidden="1" x14ac:dyDescent="0.35">
      <c r="A1197" s="1" t="s">
        <v>60</v>
      </c>
      <c r="B1197" s="1" t="str">
        <f>+VLOOKUP(A1197,Codigos_mercados_mayoristas[],2,0)</f>
        <v>Valparaíso</v>
      </c>
      <c r="C1197" s="1">
        <f>+VLOOKUP(A1197,Codigos_mercados_mayoristas[],3,0)</f>
        <v>5</v>
      </c>
      <c r="D1197" s="4">
        <v>44148</v>
      </c>
      <c r="E1197" s="4" t="s">
        <v>196</v>
      </c>
      <c r="F1197" s="15" t="s">
        <v>27</v>
      </c>
      <c r="G1197" s="15" t="s">
        <v>28</v>
      </c>
      <c r="H1197" s="15" t="s">
        <v>19</v>
      </c>
      <c r="I1197" s="15">
        <v>30</v>
      </c>
      <c r="J1197" s="15">
        <v>37000</v>
      </c>
      <c r="K1197" s="15">
        <v>37000</v>
      </c>
      <c r="L1197" s="15">
        <v>37000</v>
      </c>
      <c r="M1197" s="15" t="s">
        <v>29</v>
      </c>
      <c r="N1197" s="15" t="s">
        <v>15</v>
      </c>
      <c r="O1197">
        <f>+VLOOKUP(Precio_diario_hortalizas[[#This Row],[Unidad de comercialización]],Codigos_kg[],2,0)</f>
        <v>15</v>
      </c>
      <c r="P1197">
        <f>+Precio_diario_hortalizas[[#This Row],[Precio promedio ponderado]]/Precio_diario_hortalizas[[#This Row],[Kg o Unidades]]</f>
        <v>2466.6666666666665</v>
      </c>
    </row>
    <row r="1198" spans="1:16" hidden="1" x14ac:dyDescent="0.35">
      <c r="A1198" s="1" t="s">
        <v>60</v>
      </c>
      <c r="B1198" s="1" t="str">
        <f>+VLOOKUP(A1198,Codigos_mercados_mayoristas[],2,0)</f>
        <v>Valparaíso</v>
      </c>
      <c r="C1198" s="1">
        <f>+VLOOKUP(A1198,Codigos_mercados_mayoristas[],3,0)</f>
        <v>5</v>
      </c>
      <c r="D1198" s="4">
        <v>44148</v>
      </c>
      <c r="E1198" s="4" t="s">
        <v>196</v>
      </c>
      <c r="F1198" s="15" t="s">
        <v>27</v>
      </c>
      <c r="G1198" s="15" t="s">
        <v>28</v>
      </c>
      <c r="H1198" s="15" t="s">
        <v>13</v>
      </c>
      <c r="I1198" s="15">
        <v>35</v>
      </c>
      <c r="J1198" s="15">
        <v>34000</v>
      </c>
      <c r="K1198" s="15">
        <v>34000</v>
      </c>
      <c r="L1198" s="15">
        <v>34000</v>
      </c>
      <c r="M1198" s="15" t="s">
        <v>29</v>
      </c>
      <c r="N1198" s="15" t="s">
        <v>15</v>
      </c>
      <c r="O1198">
        <f>+VLOOKUP(Precio_diario_hortalizas[[#This Row],[Unidad de comercialización]],Codigos_kg[],2,0)</f>
        <v>15</v>
      </c>
      <c r="P1198">
        <f>+Precio_diario_hortalizas[[#This Row],[Precio promedio ponderado]]/Precio_diario_hortalizas[[#This Row],[Kg o Unidades]]</f>
        <v>2266.6666666666665</v>
      </c>
    </row>
    <row r="1199" spans="1:16" hidden="1" x14ac:dyDescent="0.35">
      <c r="A1199" s="1" t="s">
        <v>60</v>
      </c>
      <c r="B1199" s="1" t="str">
        <f>+VLOOKUP(A1199,Codigos_mercados_mayoristas[],2,0)</f>
        <v>Valparaíso</v>
      </c>
      <c r="C1199" s="1">
        <f>+VLOOKUP(A1199,Codigos_mercados_mayoristas[],3,0)</f>
        <v>5</v>
      </c>
      <c r="D1199" s="4">
        <v>44148</v>
      </c>
      <c r="E1199" s="4" t="s">
        <v>196</v>
      </c>
      <c r="F1199" s="15" t="s">
        <v>27</v>
      </c>
      <c r="G1199" s="15" t="s">
        <v>98</v>
      </c>
      <c r="H1199" s="15" t="s">
        <v>19</v>
      </c>
      <c r="I1199" s="15">
        <v>38</v>
      </c>
      <c r="J1199" s="15">
        <v>28000</v>
      </c>
      <c r="K1199" s="15">
        <v>28000</v>
      </c>
      <c r="L1199" s="15">
        <v>28000</v>
      </c>
      <c r="M1199" s="15" t="s">
        <v>29</v>
      </c>
      <c r="N1199" s="15" t="s">
        <v>15</v>
      </c>
      <c r="O1199">
        <f>+VLOOKUP(Precio_diario_hortalizas[[#This Row],[Unidad de comercialización]],Codigos_kg[],2,0)</f>
        <v>15</v>
      </c>
      <c r="P1199">
        <f>+Precio_diario_hortalizas[[#This Row],[Precio promedio ponderado]]/Precio_diario_hortalizas[[#This Row],[Kg o Unidades]]</f>
        <v>1866.6666666666667</v>
      </c>
    </row>
    <row r="1200" spans="1:16" hidden="1" x14ac:dyDescent="0.35">
      <c r="A1200" s="1" t="s">
        <v>60</v>
      </c>
      <c r="B1200" s="1" t="str">
        <f>+VLOOKUP(A1200,Codigos_mercados_mayoristas[],2,0)</f>
        <v>Valparaíso</v>
      </c>
      <c r="C1200" s="1">
        <f>+VLOOKUP(A1200,Codigos_mercados_mayoristas[],3,0)</f>
        <v>5</v>
      </c>
      <c r="D1200" s="4">
        <v>44148</v>
      </c>
      <c r="E1200" s="4" t="s">
        <v>196</v>
      </c>
      <c r="F1200" s="15" t="s">
        <v>27</v>
      </c>
      <c r="G1200" s="15" t="s">
        <v>98</v>
      </c>
      <c r="H1200" s="15" t="s">
        <v>13</v>
      </c>
      <c r="I1200" s="15">
        <v>35</v>
      </c>
      <c r="J1200" s="15">
        <v>23000</v>
      </c>
      <c r="K1200" s="15">
        <v>23000</v>
      </c>
      <c r="L1200" s="15">
        <v>23000</v>
      </c>
      <c r="M1200" s="15" t="s">
        <v>29</v>
      </c>
      <c r="N1200" s="15" t="s">
        <v>15</v>
      </c>
      <c r="O1200">
        <f>+VLOOKUP(Precio_diario_hortalizas[[#This Row],[Unidad de comercialización]],Codigos_kg[],2,0)</f>
        <v>15</v>
      </c>
      <c r="P1200">
        <f>+Precio_diario_hortalizas[[#This Row],[Precio promedio ponderado]]/Precio_diario_hortalizas[[#This Row],[Kg o Unidades]]</f>
        <v>1533.3333333333333</v>
      </c>
    </row>
    <row r="1201" spans="1:16" hidden="1" x14ac:dyDescent="0.35">
      <c r="A1201" s="1" t="s">
        <v>60</v>
      </c>
      <c r="B1201" s="1" t="str">
        <f>+VLOOKUP(A1201,Codigos_mercados_mayoristas[],2,0)</f>
        <v>Valparaíso</v>
      </c>
      <c r="C1201" s="1">
        <f>+VLOOKUP(A1201,Codigos_mercados_mayoristas[],3,0)</f>
        <v>5</v>
      </c>
      <c r="D1201" s="4">
        <v>44148</v>
      </c>
      <c r="E1201" s="4" t="s">
        <v>196</v>
      </c>
      <c r="F1201" s="15" t="s">
        <v>30</v>
      </c>
      <c r="G1201" s="15" t="s">
        <v>57</v>
      </c>
      <c r="H1201" s="15" t="s">
        <v>19</v>
      </c>
      <c r="I1201" s="15">
        <v>40</v>
      </c>
      <c r="J1201" s="15">
        <v>33000</v>
      </c>
      <c r="K1201" s="15">
        <v>33000</v>
      </c>
      <c r="L1201" s="15">
        <v>33000</v>
      </c>
      <c r="M1201" s="15" t="s">
        <v>58</v>
      </c>
      <c r="N1201" s="15" t="s">
        <v>45</v>
      </c>
      <c r="O1201">
        <f>+VLOOKUP(Precio_diario_hortalizas[[#This Row],[Unidad de comercialización]],Codigos_kg[],2,0)</f>
        <v>25</v>
      </c>
      <c r="P1201">
        <f>+Precio_diario_hortalizas[[#This Row],[Precio promedio ponderado]]/Precio_diario_hortalizas[[#This Row],[Kg o Unidades]]</f>
        <v>1320</v>
      </c>
    </row>
    <row r="1202" spans="1:16" hidden="1" x14ac:dyDescent="0.35">
      <c r="A1202" s="1" t="s">
        <v>60</v>
      </c>
      <c r="B1202" s="1" t="str">
        <f>+VLOOKUP(A1202,Codigos_mercados_mayoristas[],2,0)</f>
        <v>Valparaíso</v>
      </c>
      <c r="C1202" s="1">
        <f>+VLOOKUP(A1202,Codigos_mercados_mayoristas[],3,0)</f>
        <v>5</v>
      </c>
      <c r="D1202" s="4">
        <v>44148</v>
      </c>
      <c r="E1202" s="4" t="s">
        <v>196</v>
      </c>
      <c r="F1202" s="15" t="s">
        <v>99</v>
      </c>
      <c r="G1202" s="15" t="s">
        <v>100</v>
      </c>
      <c r="H1202" s="15" t="s">
        <v>19</v>
      </c>
      <c r="I1202" s="15">
        <v>900</v>
      </c>
      <c r="J1202" s="15">
        <v>600</v>
      </c>
      <c r="K1202" s="15">
        <v>600</v>
      </c>
      <c r="L1202" s="15">
        <v>600</v>
      </c>
      <c r="M1202" s="15" t="s">
        <v>14</v>
      </c>
      <c r="N1202" s="15" t="s">
        <v>63</v>
      </c>
      <c r="O1202">
        <f>+VLOOKUP(Precio_diario_hortalizas[[#This Row],[Unidad de comercialización]],Codigos_kg[],2,0)</f>
        <v>1</v>
      </c>
      <c r="P1202">
        <f>+Precio_diario_hortalizas[[#This Row],[Precio promedio ponderado]]/Precio_diario_hortalizas[[#This Row],[Kg o Unidades]]</f>
        <v>600</v>
      </c>
    </row>
    <row r="1203" spans="1:16" hidden="1" x14ac:dyDescent="0.35">
      <c r="A1203" s="1" t="s">
        <v>60</v>
      </c>
      <c r="B1203" s="1" t="str">
        <f>+VLOOKUP(A1203,Codigos_mercados_mayoristas[],2,0)</f>
        <v>Valparaíso</v>
      </c>
      <c r="C1203" s="1">
        <f>+VLOOKUP(A1203,Codigos_mercados_mayoristas[],3,0)</f>
        <v>5</v>
      </c>
      <c r="D1203" s="4">
        <v>44148</v>
      </c>
      <c r="E1203" s="4" t="s">
        <v>196</v>
      </c>
      <c r="F1203" s="15" t="s">
        <v>99</v>
      </c>
      <c r="G1203" s="15" t="s">
        <v>100</v>
      </c>
      <c r="H1203" s="15" t="s">
        <v>13</v>
      </c>
      <c r="I1203" s="15">
        <v>850</v>
      </c>
      <c r="J1203" s="15">
        <v>500</v>
      </c>
      <c r="K1203" s="15">
        <v>500</v>
      </c>
      <c r="L1203" s="15">
        <v>500</v>
      </c>
      <c r="M1203" s="15" t="s">
        <v>14</v>
      </c>
      <c r="N1203" s="15" t="s">
        <v>63</v>
      </c>
      <c r="O1203">
        <f>+VLOOKUP(Precio_diario_hortalizas[[#This Row],[Unidad de comercialización]],Codigos_kg[],2,0)</f>
        <v>1</v>
      </c>
      <c r="P1203">
        <f>+Precio_diario_hortalizas[[#This Row],[Precio promedio ponderado]]/Precio_diario_hortalizas[[#This Row],[Kg o Unidades]]</f>
        <v>500</v>
      </c>
    </row>
    <row r="1204" spans="1:16" hidden="1" x14ac:dyDescent="0.35">
      <c r="A1204" s="1" t="s">
        <v>60</v>
      </c>
      <c r="B1204" s="1" t="str">
        <f>+VLOOKUP(A1204,Codigos_mercados_mayoristas[],2,0)</f>
        <v>Valparaíso</v>
      </c>
      <c r="C1204" s="1">
        <f>+VLOOKUP(A1204,Codigos_mercados_mayoristas[],3,0)</f>
        <v>5</v>
      </c>
      <c r="D1204" s="4">
        <v>44148</v>
      </c>
      <c r="E1204" s="4" t="s">
        <v>196</v>
      </c>
      <c r="F1204" s="15" t="s">
        <v>32</v>
      </c>
      <c r="G1204" s="15" t="s">
        <v>12</v>
      </c>
      <c r="H1204" s="15" t="s">
        <v>19</v>
      </c>
      <c r="I1204" s="15">
        <v>160</v>
      </c>
      <c r="J1204" s="15">
        <v>800</v>
      </c>
      <c r="K1204" s="15">
        <v>800</v>
      </c>
      <c r="L1204" s="15">
        <v>800</v>
      </c>
      <c r="M1204" s="15" t="s">
        <v>33</v>
      </c>
      <c r="N1204" s="15" t="s">
        <v>34</v>
      </c>
      <c r="O1204">
        <f>+VLOOKUP(Precio_diario_hortalizas[[#This Row],[Unidad de comercialización]],Codigos_kg[],2,0)</f>
        <v>1</v>
      </c>
      <c r="P1204">
        <f>+Precio_diario_hortalizas[[#This Row],[Precio promedio ponderado]]/Precio_diario_hortalizas[[#This Row],[Kg o Unidades]]</f>
        <v>800</v>
      </c>
    </row>
    <row r="1205" spans="1:16" hidden="1" x14ac:dyDescent="0.35">
      <c r="A1205" s="1" t="s">
        <v>60</v>
      </c>
      <c r="B1205" s="1" t="str">
        <f>+VLOOKUP(A1205,Codigos_mercados_mayoristas[],2,0)</f>
        <v>Valparaíso</v>
      </c>
      <c r="C1205" s="1">
        <f>+VLOOKUP(A1205,Codigos_mercados_mayoristas[],3,0)</f>
        <v>5</v>
      </c>
      <c r="D1205" s="4">
        <v>44148</v>
      </c>
      <c r="E1205" s="4" t="s">
        <v>196</v>
      </c>
      <c r="F1205" s="15" t="s">
        <v>35</v>
      </c>
      <c r="G1205" s="15" t="s">
        <v>36</v>
      </c>
      <c r="H1205" s="15" t="s">
        <v>69</v>
      </c>
      <c r="I1205" s="15">
        <v>150</v>
      </c>
      <c r="J1205" s="15">
        <v>17000</v>
      </c>
      <c r="K1205" s="15">
        <v>17000</v>
      </c>
      <c r="L1205" s="15">
        <v>17000</v>
      </c>
      <c r="M1205" s="15" t="s">
        <v>59</v>
      </c>
      <c r="N1205" s="15" t="s">
        <v>133</v>
      </c>
      <c r="O1205">
        <f>+VLOOKUP(Precio_diario_hortalizas[[#This Row],[Unidad de comercialización]],Codigos_kg[],2,0)</f>
        <v>18</v>
      </c>
      <c r="P1205">
        <f>+Precio_diario_hortalizas[[#This Row],[Precio promedio ponderado]]/Precio_diario_hortalizas[[#This Row],[Kg o Unidades]]</f>
        <v>944.44444444444446</v>
      </c>
    </row>
    <row r="1206" spans="1:16" hidden="1" x14ac:dyDescent="0.35">
      <c r="A1206" s="1" t="s">
        <v>60</v>
      </c>
      <c r="B1206" s="1" t="str">
        <f>+VLOOKUP(A1206,Codigos_mercados_mayoristas[],2,0)</f>
        <v>Valparaíso</v>
      </c>
      <c r="C1206" s="1">
        <f>+VLOOKUP(A1206,Codigos_mercados_mayoristas[],3,0)</f>
        <v>5</v>
      </c>
      <c r="D1206" s="4">
        <v>44148</v>
      </c>
      <c r="E1206" s="4" t="s">
        <v>196</v>
      </c>
      <c r="F1206" s="15" t="s">
        <v>35</v>
      </c>
      <c r="G1206" s="15" t="s">
        <v>36</v>
      </c>
      <c r="H1206" s="15" t="s">
        <v>19</v>
      </c>
      <c r="I1206" s="15">
        <v>160</v>
      </c>
      <c r="J1206" s="15">
        <v>15000</v>
      </c>
      <c r="K1206" s="15">
        <v>15000</v>
      </c>
      <c r="L1206" s="15">
        <v>15000</v>
      </c>
      <c r="M1206" s="15" t="s">
        <v>59</v>
      </c>
      <c r="N1206" s="15" t="s">
        <v>133</v>
      </c>
      <c r="O1206">
        <f>+VLOOKUP(Precio_diario_hortalizas[[#This Row],[Unidad de comercialización]],Codigos_kg[],2,0)</f>
        <v>18</v>
      </c>
      <c r="P1206">
        <f>+Precio_diario_hortalizas[[#This Row],[Precio promedio ponderado]]/Precio_diario_hortalizas[[#This Row],[Kg o Unidades]]</f>
        <v>833.33333333333337</v>
      </c>
    </row>
    <row r="1207" spans="1:16" hidden="1" x14ac:dyDescent="0.35">
      <c r="A1207" s="1" t="s">
        <v>60</v>
      </c>
      <c r="B1207" s="1" t="str">
        <f>+VLOOKUP(A1207,Codigos_mercados_mayoristas[],2,0)</f>
        <v>Valparaíso</v>
      </c>
      <c r="C1207" s="1">
        <f>+VLOOKUP(A1207,Codigos_mercados_mayoristas[],3,0)</f>
        <v>5</v>
      </c>
      <c r="D1207" s="4">
        <v>44148</v>
      </c>
      <c r="E1207" s="4" t="s">
        <v>196</v>
      </c>
      <c r="F1207" s="15" t="s">
        <v>35</v>
      </c>
      <c r="G1207" s="15" t="s">
        <v>36</v>
      </c>
      <c r="H1207" s="15" t="s">
        <v>19</v>
      </c>
      <c r="I1207" s="15">
        <v>380</v>
      </c>
      <c r="J1207" s="15">
        <v>7000</v>
      </c>
      <c r="K1207" s="15">
        <v>7000</v>
      </c>
      <c r="L1207" s="15">
        <v>7000</v>
      </c>
      <c r="M1207" s="15" t="s">
        <v>111</v>
      </c>
      <c r="N1207" s="15" t="s">
        <v>15</v>
      </c>
      <c r="O1207">
        <f>+VLOOKUP(Precio_diario_hortalizas[[#This Row],[Unidad de comercialización]],Codigos_kg[],2,0)</f>
        <v>12</v>
      </c>
      <c r="P1207">
        <f>+Precio_diario_hortalizas[[#This Row],[Precio promedio ponderado]]/Precio_diario_hortalizas[[#This Row],[Kg o Unidades]]</f>
        <v>583.33333333333337</v>
      </c>
    </row>
    <row r="1208" spans="1:16" hidden="1" x14ac:dyDescent="0.35">
      <c r="A1208" s="1" t="s">
        <v>60</v>
      </c>
      <c r="B1208" s="1" t="str">
        <f>+VLOOKUP(A1208,Codigos_mercados_mayoristas[],2,0)</f>
        <v>Valparaíso</v>
      </c>
      <c r="C1208" s="1">
        <f>+VLOOKUP(A1208,Codigos_mercados_mayoristas[],3,0)</f>
        <v>5</v>
      </c>
      <c r="D1208" s="4">
        <v>44148</v>
      </c>
      <c r="E1208" s="4" t="s">
        <v>196</v>
      </c>
      <c r="F1208" s="15" t="s">
        <v>35</v>
      </c>
      <c r="G1208" s="15" t="s">
        <v>36</v>
      </c>
      <c r="H1208" s="15" t="s">
        <v>13</v>
      </c>
      <c r="I1208" s="15">
        <v>150</v>
      </c>
      <c r="J1208" s="15">
        <v>13000</v>
      </c>
      <c r="K1208" s="15">
        <v>13000</v>
      </c>
      <c r="L1208" s="15">
        <v>13000</v>
      </c>
      <c r="M1208" s="15" t="s">
        <v>59</v>
      </c>
      <c r="N1208" s="15" t="s">
        <v>133</v>
      </c>
      <c r="O1208">
        <f>+VLOOKUP(Precio_diario_hortalizas[[#This Row],[Unidad de comercialización]],Codigos_kg[],2,0)</f>
        <v>18</v>
      </c>
      <c r="P1208">
        <f>+Precio_diario_hortalizas[[#This Row],[Precio promedio ponderado]]/Precio_diario_hortalizas[[#This Row],[Kg o Unidades]]</f>
        <v>722.22222222222217</v>
      </c>
    </row>
    <row r="1209" spans="1:16" hidden="1" x14ac:dyDescent="0.35">
      <c r="A1209" s="1" t="s">
        <v>60</v>
      </c>
      <c r="B1209" s="1" t="str">
        <f>+VLOOKUP(A1209,Codigos_mercados_mayoristas[],2,0)</f>
        <v>Valparaíso</v>
      </c>
      <c r="C1209" s="1">
        <f>+VLOOKUP(A1209,Codigos_mercados_mayoristas[],3,0)</f>
        <v>5</v>
      </c>
      <c r="D1209" s="4">
        <v>44148</v>
      </c>
      <c r="E1209" s="4" t="s">
        <v>196</v>
      </c>
      <c r="F1209" s="15" t="s">
        <v>38</v>
      </c>
      <c r="G1209" s="15" t="s">
        <v>12</v>
      </c>
      <c r="H1209" s="15" t="s">
        <v>19</v>
      </c>
      <c r="I1209" s="15">
        <v>180</v>
      </c>
      <c r="J1209" s="15">
        <v>5000</v>
      </c>
      <c r="K1209" s="15">
        <v>5000</v>
      </c>
      <c r="L1209" s="15">
        <v>5000</v>
      </c>
      <c r="M1209" s="15" t="s">
        <v>101</v>
      </c>
      <c r="N1209" s="15" t="s">
        <v>63</v>
      </c>
      <c r="O1209">
        <f>+VLOOKUP(Precio_diario_hortalizas[[#This Row],[Unidad de comercialización]],Codigos_kg[],2,0)</f>
        <v>20</v>
      </c>
      <c r="P1209">
        <f>+Precio_diario_hortalizas[[#This Row],[Precio promedio ponderado]]/Precio_diario_hortalizas[[#This Row],[Kg o Unidades]]</f>
        <v>250</v>
      </c>
    </row>
    <row r="1210" spans="1:16" hidden="1" x14ac:dyDescent="0.35">
      <c r="A1210" s="1" t="s">
        <v>60</v>
      </c>
      <c r="B1210" s="1" t="str">
        <f>+VLOOKUP(A1210,Codigos_mercados_mayoristas[],2,0)</f>
        <v>Valparaíso</v>
      </c>
      <c r="C1210" s="1">
        <f>+VLOOKUP(A1210,Codigos_mercados_mayoristas[],3,0)</f>
        <v>5</v>
      </c>
      <c r="D1210" s="4">
        <v>44148</v>
      </c>
      <c r="E1210" s="4" t="s">
        <v>196</v>
      </c>
      <c r="F1210" s="15" t="s">
        <v>102</v>
      </c>
      <c r="G1210" s="15" t="s">
        <v>103</v>
      </c>
      <c r="H1210" s="15" t="s">
        <v>96</v>
      </c>
      <c r="I1210" s="15">
        <v>90</v>
      </c>
      <c r="J1210" s="15">
        <v>1700</v>
      </c>
      <c r="K1210" s="15">
        <v>1700</v>
      </c>
      <c r="L1210" s="15">
        <v>1700</v>
      </c>
      <c r="M1210" s="15" t="s">
        <v>33</v>
      </c>
      <c r="N1210" s="15" t="s">
        <v>34</v>
      </c>
      <c r="O1210">
        <f>+VLOOKUP(Precio_diario_hortalizas[[#This Row],[Unidad de comercialización]],Codigos_kg[],2,0)</f>
        <v>1</v>
      </c>
      <c r="P1210">
        <f>+Precio_diario_hortalizas[[#This Row],[Precio promedio ponderado]]/Precio_diario_hortalizas[[#This Row],[Kg o Unidades]]</f>
        <v>1700</v>
      </c>
    </row>
    <row r="1211" spans="1:16" hidden="1" x14ac:dyDescent="0.35">
      <c r="A1211" s="1" t="s">
        <v>60</v>
      </c>
      <c r="B1211" s="1" t="str">
        <f>+VLOOKUP(A1211,Codigos_mercados_mayoristas[],2,0)</f>
        <v>Valparaíso</v>
      </c>
      <c r="C1211" s="1">
        <f>+VLOOKUP(A1211,Codigos_mercados_mayoristas[],3,0)</f>
        <v>5</v>
      </c>
      <c r="D1211" s="4">
        <v>44148</v>
      </c>
      <c r="E1211" s="4" t="s">
        <v>196</v>
      </c>
      <c r="F1211" s="15" t="s">
        <v>106</v>
      </c>
      <c r="G1211" s="15" t="s">
        <v>12</v>
      </c>
      <c r="H1211" s="15" t="s">
        <v>19</v>
      </c>
      <c r="I1211" s="15">
        <v>120</v>
      </c>
      <c r="J1211" s="15">
        <v>4000</v>
      </c>
      <c r="K1211" s="15">
        <v>4000</v>
      </c>
      <c r="L1211" s="15">
        <v>4000</v>
      </c>
      <c r="M1211" s="15" t="s">
        <v>724</v>
      </c>
      <c r="N1211" s="15" t="s">
        <v>63</v>
      </c>
      <c r="O1211">
        <f>+VLOOKUP(Precio_diario_hortalizas[[#This Row],[Unidad de comercialización]],Codigos_kg[],2,0)</f>
        <v>36</v>
      </c>
      <c r="P1211">
        <f>+Precio_diario_hortalizas[[#This Row],[Precio promedio ponderado]]/Precio_diario_hortalizas[[#This Row],[Kg o Unidades]]</f>
        <v>111.11111111111111</v>
      </c>
    </row>
    <row r="1212" spans="1:16" hidden="1" x14ac:dyDescent="0.35">
      <c r="A1212" s="1" t="s">
        <v>60</v>
      </c>
      <c r="B1212" s="26" t="str">
        <f>+VLOOKUP(A1212,Codigos_mercados_mayoristas[],2,0)</f>
        <v>Valparaíso</v>
      </c>
      <c r="C1212" s="26">
        <f>+VLOOKUP(A1212,Codigos_mercados_mayoristas[],3,0)</f>
        <v>5</v>
      </c>
      <c r="D1212" s="4">
        <v>44148</v>
      </c>
      <c r="E1212" s="4" t="s">
        <v>196</v>
      </c>
      <c r="F1212" s="15" t="s">
        <v>106</v>
      </c>
      <c r="G1212" s="15" t="s">
        <v>12</v>
      </c>
      <c r="H1212" s="15" t="s">
        <v>19</v>
      </c>
      <c r="I1212" s="15">
        <v>60</v>
      </c>
      <c r="J1212" s="15">
        <v>7000</v>
      </c>
      <c r="K1212" s="15">
        <v>7000</v>
      </c>
      <c r="L1212" s="15">
        <v>7000</v>
      </c>
      <c r="M1212" s="15" t="s">
        <v>97</v>
      </c>
      <c r="N1212" s="15" t="s">
        <v>63</v>
      </c>
      <c r="O1212">
        <f>+VLOOKUP(Precio_diario_hortalizas[[#This Row],[Unidad de comercialización]],Codigos_kg[],2,0)</f>
        <v>70</v>
      </c>
      <c r="P1212">
        <f>+Precio_diario_hortalizas[[#This Row],[Precio promedio ponderado]]/Precio_diario_hortalizas[[#This Row],[Kg o Unidades]]</f>
        <v>100</v>
      </c>
    </row>
    <row r="1213" spans="1:16" hidden="1" x14ac:dyDescent="0.35">
      <c r="A1213" s="1" t="s">
        <v>170</v>
      </c>
      <c r="B1213" s="1" t="str">
        <f>+VLOOKUP(A1213,Codigos_mercados_mayoristas[],2,0)</f>
        <v>Coquimbo</v>
      </c>
      <c r="C1213" s="1">
        <f>+VLOOKUP(A1213,Codigos_mercados_mayoristas[],3,0)</f>
        <v>4</v>
      </c>
      <c r="D1213" s="4">
        <v>44148</v>
      </c>
      <c r="E1213" s="4" t="s">
        <v>196</v>
      </c>
      <c r="F1213" s="15" t="s">
        <v>61</v>
      </c>
      <c r="G1213" s="15" t="s">
        <v>12</v>
      </c>
      <c r="H1213" s="15" t="s">
        <v>19</v>
      </c>
      <c r="I1213" s="15">
        <v>2800</v>
      </c>
      <c r="J1213" s="15">
        <v>500</v>
      </c>
      <c r="K1213" s="15">
        <v>400</v>
      </c>
      <c r="L1213" s="15">
        <v>450</v>
      </c>
      <c r="M1213" s="15" t="s">
        <v>725</v>
      </c>
      <c r="N1213" s="15" t="s">
        <v>139</v>
      </c>
      <c r="O1213">
        <f>+VLOOKUP(Precio_diario_hortalizas[[#This Row],[Unidad de comercialización]],Codigos_kg[],2,0)</f>
        <v>2</v>
      </c>
      <c r="P1213">
        <f>+Precio_diario_hortalizas[[#This Row],[Precio promedio ponderado]]/Precio_diario_hortalizas[[#This Row],[Kg o Unidades]]</f>
        <v>225</v>
      </c>
    </row>
    <row r="1214" spans="1:16" hidden="1" x14ac:dyDescent="0.35">
      <c r="A1214" s="1" t="s">
        <v>170</v>
      </c>
      <c r="B1214" s="1" t="str">
        <f>+VLOOKUP(A1214,Codigos_mercados_mayoristas[],2,0)</f>
        <v>Coquimbo</v>
      </c>
      <c r="C1214" s="1">
        <f>+VLOOKUP(A1214,Codigos_mercados_mayoristas[],3,0)</f>
        <v>4</v>
      </c>
      <c r="D1214" s="4">
        <v>44148</v>
      </c>
      <c r="E1214" s="4" t="s">
        <v>196</v>
      </c>
      <c r="F1214" s="15" t="s">
        <v>61</v>
      </c>
      <c r="G1214" s="15" t="s">
        <v>12</v>
      </c>
      <c r="H1214" s="15" t="s">
        <v>13</v>
      </c>
      <c r="I1214" s="15">
        <v>1480</v>
      </c>
      <c r="J1214" s="15">
        <v>350</v>
      </c>
      <c r="K1214" s="15">
        <v>300</v>
      </c>
      <c r="L1214" s="15">
        <v>325</v>
      </c>
      <c r="M1214" s="15" t="s">
        <v>725</v>
      </c>
      <c r="N1214" s="15" t="s">
        <v>139</v>
      </c>
      <c r="O1214">
        <f>+VLOOKUP(Precio_diario_hortalizas[[#This Row],[Unidad de comercialización]],Codigos_kg[],2,0)</f>
        <v>2</v>
      </c>
      <c r="P1214">
        <f>+Precio_diario_hortalizas[[#This Row],[Precio promedio ponderado]]/Precio_diario_hortalizas[[#This Row],[Kg o Unidades]]</f>
        <v>162.5</v>
      </c>
    </row>
    <row r="1215" spans="1:16" hidden="1" x14ac:dyDescent="0.35">
      <c r="A1215" s="1" t="s">
        <v>170</v>
      </c>
      <c r="B1215" s="1" t="str">
        <f>+VLOOKUP(A1215,Codigos_mercados_mayoristas[],2,0)</f>
        <v>Coquimbo</v>
      </c>
      <c r="C1215" s="1">
        <f>+VLOOKUP(A1215,Codigos_mercados_mayoristas[],3,0)</f>
        <v>4</v>
      </c>
      <c r="D1215" s="4">
        <v>44148</v>
      </c>
      <c r="E1215" s="4" t="s">
        <v>196</v>
      </c>
      <c r="F1215" s="15" t="s">
        <v>64</v>
      </c>
      <c r="G1215" s="15" t="s">
        <v>65</v>
      </c>
      <c r="H1215" s="15" t="s">
        <v>19</v>
      </c>
      <c r="I1215" s="15">
        <v>600</v>
      </c>
      <c r="J1215" s="15">
        <v>10000</v>
      </c>
      <c r="K1215" s="15">
        <v>9000</v>
      </c>
      <c r="L1215" s="15">
        <v>9500</v>
      </c>
      <c r="M1215" s="15" t="s">
        <v>37</v>
      </c>
      <c r="N1215" s="15" t="s">
        <v>66</v>
      </c>
      <c r="O1215">
        <f>+VLOOKUP(Precio_diario_hortalizas[[#This Row],[Unidad de comercialización]],Codigos_kg[],2,0)</f>
        <v>10</v>
      </c>
      <c r="P1215">
        <f>+Precio_diario_hortalizas[[#This Row],[Precio promedio ponderado]]/Precio_diario_hortalizas[[#This Row],[Kg o Unidades]]</f>
        <v>950</v>
      </c>
    </row>
    <row r="1216" spans="1:16" hidden="1" x14ac:dyDescent="0.35">
      <c r="A1216" s="1" t="s">
        <v>170</v>
      </c>
      <c r="B1216" s="1" t="str">
        <f>+VLOOKUP(A1216,Codigos_mercados_mayoristas[],2,0)</f>
        <v>Coquimbo</v>
      </c>
      <c r="C1216" s="1">
        <f>+VLOOKUP(A1216,Codigos_mercados_mayoristas[],3,0)</f>
        <v>4</v>
      </c>
      <c r="D1216" s="4">
        <v>44148</v>
      </c>
      <c r="E1216" s="4" t="s">
        <v>196</v>
      </c>
      <c r="F1216" s="15" t="s">
        <v>42</v>
      </c>
      <c r="G1216" s="15" t="s">
        <v>110</v>
      </c>
      <c r="H1216" s="15" t="s">
        <v>19</v>
      </c>
      <c r="I1216" s="15">
        <v>520</v>
      </c>
      <c r="J1216" s="15">
        <v>22000</v>
      </c>
      <c r="K1216" s="15">
        <v>21000</v>
      </c>
      <c r="L1216" s="15">
        <v>21500</v>
      </c>
      <c r="M1216" s="15" t="s">
        <v>111</v>
      </c>
      <c r="N1216" s="15" t="s">
        <v>15</v>
      </c>
      <c r="O1216">
        <f>+VLOOKUP(Precio_diario_hortalizas[[#This Row],[Unidad de comercialización]],Codigos_kg[],2,0)</f>
        <v>12</v>
      </c>
      <c r="P1216">
        <f>+Precio_diario_hortalizas[[#This Row],[Precio promedio ponderado]]/Precio_diario_hortalizas[[#This Row],[Kg o Unidades]]</f>
        <v>1791.6666666666667</v>
      </c>
    </row>
    <row r="1217" spans="1:16" hidden="1" x14ac:dyDescent="0.35">
      <c r="A1217" s="1" t="s">
        <v>170</v>
      </c>
      <c r="B1217" s="1" t="str">
        <f>+VLOOKUP(A1217,Codigos_mercados_mayoristas[],2,0)</f>
        <v>Coquimbo</v>
      </c>
      <c r="C1217" s="1">
        <f>+VLOOKUP(A1217,Codigos_mercados_mayoristas[],3,0)</f>
        <v>4</v>
      </c>
      <c r="D1217" s="4">
        <v>44148</v>
      </c>
      <c r="E1217" s="4" t="s">
        <v>196</v>
      </c>
      <c r="F1217" s="15" t="s">
        <v>67</v>
      </c>
      <c r="G1217" s="15" t="s">
        <v>12</v>
      </c>
      <c r="H1217" s="15" t="s">
        <v>19</v>
      </c>
      <c r="I1217" s="15">
        <v>1800</v>
      </c>
      <c r="J1217" s="15">
        <v>3000</v>
      </c>
      <c r="K1217" s="15">
        <v>2800</v>
      </c>
      <c r="L1217" s="15">
        <v>2900</v>
      </c>
      <c r="M1217" s="15" t="s">
        <v>112</v>
      </c>
      <c r="N1217" s="15" t="s">
        <v>15</v>
      </c>
      <c r="O1217">
        <f>+VLOOKUP(Precio_diario_hortalizas[[#This Row],[Unidad de comercialización]],Codigos_kg[],2,0)</f>
        <v>1</v>
      </c>
      <c r="P1217">
        <f>+Precio_diario_hortalizas[[#This Row],[Precio promedio ponderado]]/Precio_diario_hortalizas[[#This Row],[Kg o Unidades]]</f>
        <v>2900</v>
      </c>
    </row>
    <row r="1218" spans="1:16" hidden="1" x14ac:dyDescent="0.35">
      <c r="A1218" s="1" t="s">
        <v>170</v>
      </c>
      <c r="B1218" s="1" t="str">
        <f>+VLOOKUP(A1218,Codigos_mercados_mayoristas[],2,0)</f>
        <v>Coquimbo</v>
      </c>
      <c r="C1218" s="1">
        <f>+VLOOKUP(A1218,Codigos_mercados_mayoristas[],3,0)</f>
        <v>4</v>
      </c>
      <c r="D1218" s="4">
        <v>44148</v>
      </c>
      <c r="E1218" s="4" t="s">
        <v>196</v>
      </c>
      <c r="F1218" s="15" t="s">
        <v>71</v>
      </c>
      <c r="G1218" s="15" t="s">
        <v>43</v>
      </c>
      <c r="H1218" s="15" t="s">
        <v>19</v>
      </c>
      <c r="I1218" s="15">
        <v>2800</v>
      </c>
      <c r="J1218" s="15">
        <v>8000</v>
      </c>
      <c r="K1218" s="15">
        <v>7500</v>
      </c>
      <c r="L1218" s="15">
        <v>7750</v>
      </c>
      <c r="M1218" s="15" t="s">
        <v>68</v>
      </c>
      <c r="N1218" s="15" t="s">
        <v>139</v>
      </c>
      <c r="O1218">
        <f>+VLOOKUP(Precio_diario_hortalizas[[#This Row],[Unidad de comercialización]],Codigos_kg[],2,0)</f>
        <v>6</v>
      </c>
      <c r="P1218">
        <f>+Precio_diario_hortalizas[[#This Row],[Precio promedio ponderado]]/Precio_diario_hortalizas[[#This Row],[Kg o Unidades]]</f>
        <v>1291.6666666666667</v>
      </c>
    </row>
    <row r="1219" spans="1:16" hidden="1" x14ac:dyDescent="0.35">
      <c r="A1219" s="1" t="s">
        <v>170</v>
      </c>
      <c r="B1219" s="1" t="str">
        <f>+VLOOKUP(A1219,Codigos_mercados_mayoristas[],2,0)</f>
        <v>Coquimbo</v>
      </c>
      <c r="C1219" s="1">
        <f>+VLOOKUP(A1219,Codigos_mercados_mayoristas[],3,0)</f>
        <v>4</v>
      </c>
      <c r="D1219" s="4">
        <v>44148</v>
      </c>
      <c r="E1219" s="4" t="s">
        <v>196</v>
      </c>
      <c r="F1219" s="15" t="s">
        <v>71</v>
      </c>
      <c r="G1219" s="15" t="s">
        <v>43</v>
      </c>
      <c r="H1219" s="15" t="s">
        <v>13</v>
      </c>
      <c r="I1219" s="15">
        <v>1600</v>
      </c>
      <c r="J1219" s="15">
        <v>7000</v>
      </c>
      <c r="K1219" s="15">
        <v>6500</v>
      </c>
      <c r="L1219" s="15">
        <v>6750</v>
      </c>
      <c r="M1219" s="15" t="s">
        <v>68</v>
      </c>
      <c r="N1219" s="15" t="s">
        <v>139</v>
      </c>
      <c r="O1219">
        <f>+VLOOKUP(Precio_diario_hortalizas[[#This Row],[Unidad de comercialización]],Codigos_kg[],2,0)</f>
        <v>6</v>
      </c>
      <c r="P1219">
        <f>+Precio_diario_hortalizas[[#This Row],[Precio promedio ponderado]]/Precio_diario_hortalizas[[#This Row],[Kg o Unidades]]</f>
        <v>1125</v>
      </c>
    </row>
    <row r="1220" spans="1:16" hidden="1" x14ac:dyDescent="0.35">
      <c r="A1220" s="1" t="s">
        <v>170</v>
      </c>
      <c r="B1220" s="1" t="str">
        <f>+VLOOKUP(A1220,Codigos_mercados_mayoristas[],2,0)</f>
        <v>Coquimbo</v>
      </c>
      <c r="C1220" s="1">
        <f>+VLOOKUP(A1220,Codigos_mercados_mayoristas[],3,0)</f>
        <v>4</v>
      </c>
      <c r="D1220" s="4">
        <v>44148</v>
      </c>
      <c r="E1220" s="4" t="s">
        <v>196</v>
      </c>
      <c r="F1220" s="15" t="s">
        <v>11</v>
      </c>
      <c r="G1220" s="15" t="s">
        <v>12</v>
      </c>
      <c r="H1220" s="15" t="s">
        <v>19</v>
      </c>
      <c r="I1220" s="15">
        <v>2700</v>
      </c>
      <c r="J1220" s="15">
        <v>600</v>
      </c>
      <c r="K1220" s="15">
        <v>550</v>
      </c>
      <c r="L1220" s="15">
        <v>575</v>
      </c>
      <c r="M1220" s="15" t="s">
        <v>14</v>
      </c>
      <c r="N1220" s="15" t="s">
        <v>139</v>
      </c>
      <c r="O1220">
        <f>+VLOOKUP(Precio_diario_hortalizas[[#This Row],[Unidad de comercialización]],Codigos_kg[],2,0)</f>
        <v>1</v>
      </c>
      <c r="P1220">
        <f>+Precio_diario_hortalizas[[#This Row],[Precio promedio ponderado]]/Precio_diario_hortalizas[[#This Row],[Kg o Unidades]]</f>
        <v>575</v>
      </c>
    </row>
    <row r="1221" spans="1:16" hidden="1" x14ac:dyDescent="0.35">
      <c r="A1221" s="1" t="s">
        <v>170</v>
      </c>
      <c r="B1221" s="1" t="str">
        <f>+VLOOKUP(A1221,Codigos_mercados_mayoristas[],2,0)</f>
        <v>Coquimbo</v>
      </c>
      <c r="C1221" s="1">
        <f>+VLOOKUP(A1221,Codigos_mercados_mayoristas[],3,0)</f>
        <v>4</v>
      </c>
      <c r="D1221" s="4">
        <v>44148</v>
      </c>
      <c r="E1221" s="4" t="s">
        <v>196</v>
      </c>
      <c r="F1221" s="15" t="s">
        <v>11</v>
      </c>
      <c r="G1221" s="15" t="s">
        <v>12</v>
      </c>
      <c r="H1221" s="15" t="s">
        <v>13</v>
      </c>
      <c r="I1221" s="15">
        <v>1600</v>
      </c>
      <c r="J1221" s="15">
        <v>500</v>
      </c>
      <c r="K1221" s="15">
        <v>450</v>
      </c>
      <c r="L1221" s="15">
        <v>475</v>
      </c>
      <c r="M1221" s="15" t="s">
        <v>14</v>
      </c>
      <c r="N1221" s="15" t="s">
        <v>139</v>
      </c>
      <c r="O1221">
        <f>+VLOOKUP(Precio_diario_hortalizas[[#This Row],[Unidad de comercialización]],Codigos_kg[],2,0)</f>
        <v>1</v>
      </c>
      <c r="P1221">
        <f>+Precio_diario_hortalizas[[#This Row],[Precio promedio ponderado]]/Precio_diario_hortalizas[[#This Row],[Kg o Unidades]]</f>
        <v>475</v>
      </c>
    </row>
    <row r="1222" spans="1:16" hidden="1" x14ac:dyDescent="0.35">
      <c r="A1222" s="1" t="s">
        <v>170</v>
      </c>
      <c r="B1222" s="1" t="str">
        <f>+VLOOKUP(A1222,Codigos_mercados_mayoristas[],2,0)</f>
        <v>Coquimbo</v>
      </c>
      <c r="C1222" s="1">
        <f>+VLOOKUP(A1222,Codigos_mercados_mayoristas[],3,0)</f>
        <v>4</v>
      </c>
      <c r="D1222" s="4">
        <v>44148</v>
      </c>
      <c r="E1222" s="4" t="s">
        <v>196</v>
      </c>
      <c r="F1222" s="15" t="s">
        <v>75</v>
      </c>
      <c r="G1222" s="15" t="s">
        <v>12</v>
      </c>
      <c r="H1222" s="15" t="s">
        <v>96</v>
      </c>
      <c r="I1222" s="15">
        <v>2500</v>
      </c>
      <c r="J1222" s="15">
        <v>8500</v>
      </c>
      <c r="K1222" s="15">
        <v>8000</v>
      </c>
      <c r="L1222" s="15">
        <v>8250</v>
      </c>
      <c r="M1222" s="15" t="s">
        <v>121</v>
      </c>
      <c r="N1222" s="15" t="s">
        <v>123</v>
      </c>
      <c r="O1222">
        <f>+VLOOKUP(Precio_diario_hortalizas[[#This Row],[Unidad de comercialización]],Codigos_kg[],2,0)</f>
        <v>18</v>
      </c>
      <c r="P1222">
        <f>+Precio_diario_hortalizas[[#This Row],[Precio promedio ponderado]]/Precio_diario_hortalizas[[#This Row],[Kg o Unidades]]</f>
        <v>458.33333333333331</v>
      </c>
    </row>
    <row r="1223" spans="1:16" hidden="1" x14ac:dyDescent="0.35">
      <c r="A1223" s="1" t="s">
        <v>170</v>
      </c>
      <c r="B1223" s="1" t="str">
        <f>+VLOOKUP(A1223,Codigos_mercados_mayoristas[],2,0)</f>
        <v>Coquimbo</v>
      </c>
      <c r="C1223" s="1">
        <f>+VLOOKUP(A1223,Codigos_mercados_mayoristas[],3,0)</f>
        <v>4</v>
      </c>
      <c r="D1223" s="4">
        <v>44148</v>
      </c>
      <c r="E1223" s="4" t="s">
        <v>196</v>
      </c>
      <c r="F1223" s="15" t="s">
        <v>78</v>
      </c>
      <c r="G1223" s="15" t="s">
        <v>12</v>
      </c>
      <c r="H1223" s="15" t="s">
        <v>19</v>
      </c>
      <c r="I1223" s="15">
        <v>2400</v>
      </c>
      <c r="J1223" s="15">
        <v>1000</v>
      </c>
      <c r="K1223" s="15">
        <v>800</v>
      </c>
      <c r="L1223" s="15">
        <v>900</v>
      </c>
      <c r="M1223" s="15" t="s">
        <v>191</v>
      </c>
      <c r="N1223" s="15" t="s">
        <v>139</v>
      </c>
      <c r="O1223">
        <f>+VLOOKUP(Precio_diario_hortalizas[[#This Row],[Unidad de comercialización]],Codigos_kg[],2,0)</f>
        <v>6</v>
      </c>
      <c r="P1223">
        <f>+Precio_diario_hortalizas[[#This Row],[Precio promedio ponderado]]/Precio_diario_hortalizas[[#This Row],[Kg o Unidades]]</f>
        <v>150</v>
      </c>
    </row>
    <row r="1224" spans="1:16" hidden="1" x14ac:dyDescent="0.35">
      <c r="A1224" s="1" t="s">
        <v>170</v>
      </c>
      <c r="B1224" s="1" t="str">
        <f>+VLOOKUP(A1224,Codigos_mercados_mayoristas[],2,0)</f>
        <v>Coquimbo</v>
      </c>
      <c r="C1224" s="1">
        <f>+VLOOKUP(A1224,Codigos_mercados_mayoristas[],3,0)</f>
        <v>4</v>
      </c>
      <c r="D1224" s="4">
        <v>44148</v>
      </c>
      <c r="E1224" s="4" t="s">
        <v>196</v>
      </c>
      <c r="F1224" s="15" t="s">
        <v>17</v>
      </c>
      <c r="G1224" s="15" t="s">
        <v>50</v>
      </c>
      <c r="H1224" s="15" t="s">
        <v>19</v>
      </c>
      <c r="I1224" s="15">
        <v>600</v>
      </c>
      <c r="J1224" s="15">
        <v>22000</v>
      </c>
      <c r="K1224" s="15">
        <v>21000</v>
      </c>
      <c r="L1224" s="15">
        <v>21500</v>
      </c>
      <c r="M1224" s="15" t="s">
        <v>51</v>
      </c>
      <c r="N1224" s="15" t="s">
        <v>15</v>
      </c>
      <c r="O1224">
        <f>+VLOOKUP(Precio_diario_hortalizas[[#This Row],[Unidad de comercialización]],Codigos_kg[],2,0)</f>
        <v>70</v>
      </c>
      <c r="P1224">
        <f>+Precio_diario_hortalizas[[#This Row],[Precio promedio ponderado]]/Precio_diario_hortalizas[[#This Row],[Kg o Unidades]]</f>
        <v>307.14285714285717</v>
      </c>
    </row>
    <row r="1225" spans="1:16" hidden="1" x14ac:dyDescent="0.35">
      <c r="A1225" s="1" t="s">
        <v>170</v>
      </c>
      <c r="B1225" s="1" t="str">
        <f>+VLOOKUP(A1225,Codigos_mercados_mayoristas[],2,0)</f>
        <v>Coquimbo</v>
      </c>
      <c r="C1225" s="1">
        <f>+VLOOKUP(A1225,Codigos_mercados_mayoristas[],3,0)</f>
        <v>4</v>
      </c>
      <c r="D1225" s="4">
        <v>44148</v>
      </c>
      <c r="E1225" s="4" t="s">
        <v>196</v>
      </c>
      <c r="F1225" s="15" t="s">
        <v>84</v>
      </c>
      <c r="G1225" s="15" t="s">
        <v>12</v>
      </c>
      <c r="H1225" s="15" t="s">
        <v>19</v>
      </c>
      <c r="I1225" s="15">
        <v>2600</v>
      </c>
      <c r="J1225" s="15">
        <v>600</v>
      </c>
      <c r="K1225" s="15">
        <v>550</v>
      </c>
      <c r="L1225" s="15">
        <v>575</v>
      </c>
      <c r="M1225" s="15" t="s">
        <v>14</v>
      </c>
      <c r="N1225" s="15" t="s">
        <v>139</v>
      </c>
      <c r="O1225">
        <f>+VLOOKUP(Precio_diario_hortalizas[[#This Row],[Unidad de comercialización]],Codigos_kg[],2,0)</f>
        <v>1</v>
      </c>
      <c r="P1225">
        <f>+Precio_diario_hortalizas[[#This Row],[Precio promedio ponderado]]/Precio_diario_hortalizas[[#This Row],[Kg o Unidades]]</f>
        <v>575</v>
      </c>
    </row>
    <row r="1226" spans="1:16" hidden="1" x14ac:dyDescent="0.35">
      <c r="A1226" s="1" t="s">
        <v>170</v>
      </c>
      <c r="B1226" s="1" t="str">
        <f>+VLOOKUP(A1226,Codigos_mercados_mayoristas[],2,0)</f>
        <v>Coquimbo</v>
      </c>
      <c r="C1226" s="1">
        <f>+VLOOKUP(A1226,Codigos_mercados_mayoristas[],3,0)</f>
        <v>4</v>
      </c>
      <c r="D1226" s="4">
        <v>44148</v>
      </c>
      <c r="E1226" s="4" t="s">
        <v>196</v>
      </c>
      <c r="F1226" s="15" t="s">
        <v>84</v>
      </c>
      <c r="G1226" s="15" t="s">
        <v>12</v>
      </c>
      <c r="H1226" s="15" t="s">
        <v>13</v>
      </c>
      <c r="I1226" s="15">
        <v>1600</v>
      </c>
      <c r="J1226" s="15">
        <v>500</v>
      </c>
      <c r="K1226" s="15">
        <v>450</v>
      </c>
      <c r="L1226" s="15">
        <v>475</v>
      </c>
      <c r="M1226" s="15" t="s">
        <v>14</v>
      </c>
      <c r="N1226" s="15" t="s">
        <v>139</v>
      </c>
      <c r="O1226">
        <f>+VLOOKUP(Precio_diario_hortalizas[[#This Row],[Unidad de comercialización]],Codigos_kg[],2,0)</f>
        <v>1</v>
      </c>
      <c r="P1226">
        <f>+Precio_diario_hortalizas[[#This Row],[Precio promedio ponderado]]/Precio_diario_hortalizas[[#This Row],[Kg o Unidades]]</f>
        <v>475</v>
      </c>
    </row>
    <row r="1227" spans="1:16" hidden="1" x14ac:dyDescent="0.35">
      <c r="A1227" s="1" t="s">
        <v>170</v>
      </c>
      <c r="B1227" s="1" t="str">
        <f>+VLOOKUP(A1227,Codigos_mercados_mayoristas[],2,0)</f>
        <v>Coquimbo</v>
      </c>
      <c r="C1227" s="1">
        <f>+VLOOKUP(A1227,Codigos_mercados_mayoristas[],3,0)</f>
        <v>4</v>
      </c>
      <c r="D1227" s="4">
        <v>44148</v>
      </c>
      <c r="E1227" s="4" t="s">
        <v>196</v>
      </c>
      <c r="F1227" s="15" t="s">
        <v>21</v>
      </c>
      <c r="G1227" s="15" t="s">
        <v>12</v>
      </c>
      <c r="H1227" s="15" t="s">
        <v>19</v>
      </c>
      <c r="I1227" s="15">
        <v>2600</v>
      </c>
      <c r="J1227" s="15">
        <v>500</v>
      </c>
      <c r="K1227" s="15">
        <v>400</v>
      </c>
      <c r="L1227" s="15">
        <v>450</v>
      </c>
      <c r="M1227" s="15" t="s">
        <v>726</v>
      </c>
      <c r="N1227" s="15" t="s">
        <v>139</v>
      </c>
      <c r="O1227">
        <f>+VLOOKUP(Precio_diario_hortalizas[[#This Row],[Unidad de comercialización]],Codigos_kg[],2,0)</f>
        <v>0.5</v>
      </c>
      <c r="P1227">
        <f>+Precio_diario_hortalizas[[#This Row],[Precio promedio ponderado]]/Precio_diario_hortalizas[[#This Row],[Kg o Unidades]]</f>
        <v>900</v>
      </c>
    </row>
    <row r="1228" spans="1:16" hidden="1" x14ac:dyDescent="0.35">
      <c r="A1228" s="1" t="s">
        <v>170</v>
      </c>
      <c r="B1228" s="1" t="str">
        <f>+VLOOKUP(A1228,Codigos_mercados_mayoristas[],2,0)</f>
        <v>Coquimbo</v>
      </c>
      <c r="C1228" s="1">
        <f>+VLOOKUP(A1228,Codigos_mercados_mayoristas[],3,0)</f>
        <v>4</v>
      </c>
      <c r="D1228" s="4">
        <v>44148</v>
      </c>
      <c r="E1228" s="4" t="s">
        <v>196</v>
      </c>
      <c r="F1228" s="15" t="s">
        <v>23</v>
      </c>
      <c r="G1228" s="15" t="s">
        <v>87</v>
      </c>
      <c r="H1228" s="15" t="s">
        <v>19</v>
      </c>
      <c r="I1228" s="15">
        <v>760</v>
      </c>
      <c r="J1228" s="15">
        <v>3500</v>
      </c>
      <c r="K1228" s="15">
        <v>3000</v>
      </c>
      <c r="L1228" s="15">
        <v>3250</v>
      </c>
      <c r="M1228" s="15" t="s">
        <v>88</v>
      </c>
      <c r="N1228" s="15" t="s">
        <v>139</v>
      </c>
      <c r="O1228">
        <f>+VLOOKUP(Precio_diario_hortalizas[[#This Row],[Unidad de comercialización]],Codigos_kg[],2,0)</f>
        <v>10</v>
      </c>
      <c r="P1228">
        <f>+Precio_diario_hortalizas[[#This Row],[Precio promedio ponderado]]/Precio_diario_hortalizas[[#This Row],[Kg o Unidades]]</f>
        <v>325</v>
      </c>
    </row>
    <row r="1229" spans="1:16" hidden="1" x14ac:dyDescent="0.35">
      <c r="A1229" s="1" t="s">
        <v>170</v>
      </c>
      <c r="B1229" s="1" t="str">
        <f>+VLOOKUP(A1229,Codigos_mercados_mayoristas[],2,0)</f>
        <v>Coquimbo</v>
      </c>
      <c r="C1229" s="1">
        <f>+VLOOKUP(A1229,Codigos_mercados_mayoristas[],3,0)</f>
        <v>4</v>
      </c>
      <c r="D1229" s="4">
        <v>44148</v>
      </c>
      <c r="E1229" s="4" t="s">
        <v>196</v>
      </c>
      <c r="F1229" s="15" t="s">
        <v>23</v>
      </c>
      <c r="G1229" s="15" t="s">
        <v>24</v>
      </c>
      <c r="H1229" s="15" t="s">
        <v>19</v>
      </c>
      <c r="I1229" s="15">
        <v>840</v>
      </c>
      <c r="J1229" s="15">
        <v>4000</v>
      </c>
      <c r="K1229" s="15">
        <v>3500</v>
      </c>
      <c r="L1229" s="15">
        <v>3750</v>
      </c>
      <c r="M1229" s="15" t="s">
        <v>89</v>
      </c>
      <c r="N1229" s="15" t="s">
        <v>139</v>
      </c>
      <c r="O1229">
        <f>+VLOOKUP(Precio_diario_hortalizas[[#This Row],[Unidad de comercialización]],Codigos_kg[],2,0)</f>
        <v>15</v>
      </c>
      <c r="P1229">
        <f>+Precio_diario_hortalizas[[#This Row],[Precio promedio ponderado]]/Precio_diario_hortalizas[[#This Row],[Kg o Unidades]]</f>
        <v>250</v>
      </c>
    </row>
    <row r="1230" spans="1:16" hidden="1" x14ac:dyDescent="0.35">
      <c r="A1230" s="1" t="s">
        <v>170</v>
      </c>
      <c r="B1230" s="1" t="str">
        <f>+VLOOKUP(A1230,Codigos_mercados_mayoristas[],2,0)</f>
        <v>Coquimbo</v>
      </c>
      <c r="C1230" s="1">
        <f>+VLOOKUP(A1230,Codigos_mercados_mayoristas[],3,0)</f>
        <v>4</v>
      </c>
      <c r="D1230" s="4">
        <v>44148</v>
      </c>
      <c r="E1230" s="4" t="s">
        <v>196</v>
      </c>
      <c r="F1230" s="15" t="s">
        <v>23</v>
      </c>
      <c r="G1230" s="15" t="s">
        <v>24</v>
      </c>
      <c r="H1230" s="15" t="s">
        <v>13</v>
      </c>
      <c r="I1230" s="15">
        <v>560</v>
      </c>
      <c r="J1230" s="15">
        <v>3000</v>
      </c>
      <c r="K1230" s="15">
        <v>2500</v>
      </c>
      <c r="L1230" s="15">
        <v>2750</v>
      </c>
      <c r="M1230" s="15" t="s">
        <v>26</v>
      </c>
      <c r="N1230" s="15" t="s">
        <v>139</v>
      </c>
      <c r="O1230">
        <f>+VLOOKUP(Precio_diario_hortalizas[[#This Row],[Unidad de comercialización]],Codigos_kg[],2,0)</f>
        <v>18</v>
      </c>
      <c r="P1230">
        <f>+Precio_diario_hortalizas[[#This Row],[Precio promedio ponderado]]/Precio_diario_hortalizas[[#This Row],[Kg o Unidades]]</f>
        <v>152.77777777777777</v>
      </c>
    </row>
    <row r="1231" spans="1:16" hidden="1" x14ac:dyDescent="0.35">
      <c r="A1231" s="1" t="s">
        <v>170</v>
      </c>
      <c r="B1231" s="1" t="str">
        <f>+VLOOKUP(A1231,Codigos_mercados_mayoristas[],2,0)</f>
        <v>Coquimbo</v>
      </c>
      <c r="C1231" s="1">
        <f>+VLOOKUP(A1231,Codigos_mercados_mayoristas[],3,0)</f>
        <v>4</v>
      </c>
      <c r="D1231" s="4">
        <v>44148</v>
      </c>
      <c r="E1231" s="4" t="s">
        <v>196</v>
      </c>
      <c r="F1231" s="15" t="s">
        <v>23</v>
      </c>
      <c r="G1231" s="15" t="s">
        <v>47</v>
      </c>
      <c r="H1231" s="15" t="s">
        <v>19</v>
      </c>
      <c r="I1231" s="15">
        <v>760</v>
      </c>
      <c r="J1231" s="15">
        <v>4000</v>
      </c>
      <c r="K1231" s="15">
        <v>3500</v>
      </c>
      <c r="L1231" s="15">
        <v>3750</v>
      </c>
      <c r="M1231" s="15" t="s">
        <v>89</v>
      </c>
      <c r="N1231" s="15" t="s">
        <v>139</v>
      </c>
      <c r="O1231">
        <f>+VLOOKUP(Precio_diario_hortalizas[[#This Row],[Unidad de comercialización]],Codigos_kg[],2,0)</f>
        <v>15</v>
      </c>
      <c r="P1231">
        <f>+Precio_diario_hortalizas[[#This Row],[Precio promedio ponderado]]/Precio_diario_hortalizas[[#This Row],[Kg o Unidades]]</f>
        <v>250</v>
      </c>
    </row>
    <row r="1232" spans="1:16" hidden="1" x14ac:dyDescent="0.35">
      <c r="A1232" s="1" t="s">
        <v>170</v>
      </c>
      <c r="B1232" s="1" t="str">
        <f>+VLOOKUP(A1232,Codigos_mercados_mayoristas[],2,0)</f>
        <v>Coquimbo</v>
      </c>
      <c r="C1232" s="1">
        <f>+VLOOKUP(A1232,Codigos_mercados_mayoristas[],3,0)</f>
        <v>4</v>
      </c>
      <c r="D1232" s="4">
        <v>44148</v>
      </c>
      <c r="E1232" s="4" t="s">
        <v>196</v>
      </c>
      <c r="F1232" s="15" t="s">
        <v>23</v>
      </c>
      <c r="G1232" s="15" t="s">
        <v>90</v>
      </c>
      <c r="H1232" s="15" t="s">
        <v>19</v>
      </c>
      <c r="I1232" s="15">
        <v>800</v>
      </c>
      <c r="J1232" s="15">
        <v>4000</v>
      </c>
      <c r="K1232" s="15">
        <v>3500</v>
      </c>
      <c r="L1232" s="15">
        <v>3750</v>
      </c>
      <c r="M1232" s="15" t="s">
        <v>89</v>
      </c>
      <c r="N1232" s="15" t="s">
        <v>139</v>
      </c>
      <c r="O1232">
        <f>+VLOOKUP(Precio_diario_hortalizas[[#This Row],[Unidad de comercialización]],Codigos_kg[],2,0)</f>
        <v>15</v>
      </c>
      <c r="P1232">
        <f>+Precio_diario_hortalizas[[#This Row],[Precio promedio ponderado]]/Precio_diario_hortalizas[[#This Row],[Kg o Unidades]]</f>
        <v>250</v>
      </c>
    </row>
    <row r="1233" spans="1:16" hidden="1" x14ac:dyDescent="0.35">
      <c r="A1233" s="1" t="s">
        <v>170</v>
      </c>
      <c r="B1233" s="1" t="str">
        <f>+VLOOKUP(A1233,Codigos_mercados_mayoristas[],2,0)</f>
        <v>Coquimbo</v>
      </c>
      <c r="C1233" s="1">
        <f>+VLOOKUP(A1233,Codigos_mercados_mayoristas[],3,0)</f>
        <v>4</v>
      </c>
      <c r="D1233" s="4">
        <v>44148</v>
      </c>
      <c r="E1233" s="4" t="s">
        <v>196</v>
      </c>
      <c r="F1233" s="15" t="s">
        <v>23</v>
      </c>
      <c r="G1233" s="15" t="s">
        <v>90</v>
      </c>
      <c r="H1233" s="15" t="s">
        <v>13</v>
      </c>
      <c r="I1233" s="15">
        <v>500</v>
      </c>
      <c r="J1233" s="15">
        <v>3000</v>
      </c>
      <c r="K1233" s="15">
        <v>2500</v>
      </c>
      <c r="L1233" s="15">
        <v>2750</v>
      </c>
      <c r="M1233" s="15" t="s">
        <v>26</v>
      </c>
      <c r="N1233" s="15" t="s">
        <v>139</v>
      </c>
      <c r="O1233">
        <f>+VLOOKUP(Precio_diario_hortalizas[[#This Row],[Unidad de comercialización]],Codigos_kg[],2,0)</f>
        <v>18</v>
      </c>
      <c r="P1233">
        <f>+Precio_diario_hortalizas[[#This Row],[Precio promedio ponderado]]/Precio_diario_hortalizas[[#This Row],[Kg o Unidades]]</f>
        <v>152.77777777777777</v>
      </c>
    </row>
    <row r="1234" spans="1:16" hidden="1" x14ac:dyDescent="0.35">
      <c r="A1234" s="1" t="s">
        <v>170</v>
      </c>
      <c r="B1234" s="1" t="str">
        <f>+VLOOKUP(A1234,Codigos_mercados_mayoristas[],2,0)</f>
        <v>Coquimbo</v>
      </c>
      <c r="C1234" s="1">
        <f>+VLOOKUP(A1234,Codigos_mercados_mayoristas[],3,0)</f>
        <v>4</v>
      </c>
      <c r="D1234" s="4">
        <v>44148</v>
      </c>
      <c r="E1234" s="4" t="s">
        <v>196</v>
      </c>
      <c r="F1234" s="15" t="s">
        <v>23</v>
      </c>
      <c r="G1234" s="15" t="s">
        <v>91</v>
      </c>
      <c r="H1234" s="15" t="s">
        <v>19</v>
      </c>
      <c r="I1234" s="15">
        <v>800</v>
      </c>
      <c r="J1234" s="15">
        <v>4000</v>
      </c>
      <c r="K1234" s="15">
        <v>3500</v>
      </c>
      <c r="L1234" s="15">
        <v>3750</v>
      </c>
      <c r="M1234" s="15" t="s">
        <v>89</v>
      </c>
      <c r="N1234" s="15" t="s">
        <v>139</v>
      </c>
      <c r="O1234">
        <f>+VLOOKUP(Precio_diario_hortalizas[[#This Row],[Unidad de comercialización]],Codigos_kg[],2,0)</f>
        <v>15</v>
      </c>
      <c r="P1234">
        <f>+Precio_diario_hortalizas[[#This Row],[Precio promedio ponderado]]/Precio_diario_hortalizas[[#This Row],[Kg o Unidades]]</f>
        <v>250</v>
      </c>
    </row>
    <row r="1235" spans="1:16" hidden="1" x14ac:dyDescent="0.35">
      <c r="A1235" s="1" t="s">
        <v>170</v>
      </c>
      <c r="B1235" s="1" t="str">
        <f>+VLOOKUP(A1235,Codigos_mercados_mayoristas[],2,0)</f>
        <v>Coquimbo</v>
      </c>
      <c r="C1235" s="1">
        <f>+VLOOKUP(A1235,Codigos_mercados_mayoristas[],3,0)</f>
        <v>4</v>
      </c>
      <c r="D1235" s="4">
        <v>44148</v>
      </c>
      <c r="E1235" s="4" t="s">
        <v>196</v>
      </c>
      <c r="F1235" s="15" t="s">
        <v>23</v>
      </c>
      <c r="G1235" s="15" t="s">
        <v>91</v>
      </c>
      <c r="H1235" s="15" t="s">
        <v>13</v>
      </c>
      <c r="I1235" s="15">
        <v>520</v>
      </c>
      <c r="J1235" s="15">
        <v>3000</v>
      </c>
      <c r="K1235" s="15">
        <v>2500</v>
      </c>
      <c r="L1235" s="15">
        <v>2750</v>
      </c>
      <c r="M1235" s="15" t="s">
        <v>26</v>
      </c>
      <c r="N1235" s="15" t="s">
        <v>139</v>
      </c>
      <c r="O1235">
        <f>+VLOOKUP(Precio_diario_hortalizas[[#This Row],[Unidad de comercialización]],Codigos_kg[],2,0)</f>
        <v>18</v>
      </c>
      <c r="P1235">
        <f>+Precio_diario_hortalizas[[#This Row],[Precio promedio ponderado]]/Precio_diario_hortalizas[[#This Row],[Kg o Unidades]]</f>
        <v>152.77777777777777</v>
      </c>
    </row>
    <row r="1236" spans="1:16" hidden="1" x14ac:dyDescent="0.35">
      <c r="A1236" s="1" t="s">
        <v>170</v>
      </c>
      <c r="B1236" s="1" t="str">
        <f>+VLOOKUP(A1236,Codigos_mercados_mayoristas[],2,0)</f>
        <v>Coquimbo</v>
      </c>
      <c r="C1236" s="1">
        <f>+VLOOKUP(A1236,Codigos_mercados_mayoristas[],3,0)</f>
        <v>4</v>
      </c>
      <c r="D1236" s="4">
        <v>44148</v>
      </c>
      <c r="E1236" s="4" t="s">
        <v>196</v>
      </c>
      <c r="F1236" s="15" t="s">
        <v>23</v>
      </c>
      <c r="G1236" s="15" t="s">
        <v>92</v>
      </c>
      <c r="H1236" s="15" t="s">
        <v>19</v>
      </c>
      <c r="I1236" s="15">
        <v>760</v>
      </c>
      <c r="J1236" s="15">
        <v>4000</v>
      </c>
      <c r="K1236" s="15">
        <v>3500</v>
      </c>
      <c r="L1236" s="15">
        <v>3750</v>
      </c>
      <c r="M1236" s="15" t="s">
        <v>93</v>
      </c>
      <c r="N1236" s="15" t="s">
        <v>139</v>
      </c>
      <c r="O1236">
        <f>+VLOOKUP(Precio_diario_hortalizas[[#This Row],[Unidad de comercialización]],Codigos_kg[],2,0)</f>
        <v>20</v>
      </c>
      <c r="P1236">
        <f>+Precio_diario_hortalizas[[#This Row],[Precio promedio ponderado]]/Precio_diario_hortalizas[[#This Row],[Kg o Unidades]]</f>
        <v>187.5</v>
      </c>
    </row>
    <row r="1237" spans="1:16" hidden="1" x14ac:dyDescent="0.35">
      <c r="A1237" s="1" t="s">
        <v>170</v>
      </c>
      <c r="B1237" s="1" t="str">
        <f>+VLOOKUP(A1237,Codigos_mercados_mayoristas[],2,0)</f>
        <v>Coquimbo</v>
      </c>
      <c r="C1237" s="1">
        <f>+VLOOKUP(A1237,Codigos_mercados_mayoristas[],3,0)</f>
        <v>4</v>
      </c>
      <c r="D1237" s="4">
        <v>44148</v>
      </c>
      <c r="E1237" s="4" t="s">
        <v>196</v>
      </c>
      <c r="F1237" s="15" t="s">
        <v>94</v>
      </c>
      <c r="G1237" s="15" t="s">
        <v>173</v>
      </c>
      <c r="H1237" s="15" t="s">
        <v>96</v>
      </c>
      <c r="I1237" s="15">
        <v>2400</v>
      </c>
      <c r="J1237" s="15">
        <v>10000</v>
      </c>
      <c r="K1237" s="15">
        <v>9000</v>
      </c>
      <c r="L1237" s="15">
        <v>9500</v>
      </c>
      <c r="M1237" s="15" t="s">
        <v>39</v>
      </c>
      <c r="N1237" s="15" t="s">
        <v>139</v>
      </c>
      <c r="O1237">
        <f>+VLOOKUP(Precio_diario_hortalizas[[#This Row],[Unidad de comercialización]],Codigos_kg[],2,0)</f>
        <v>25</v>
      </c>
      <c r="P1237">
        <f>+Precio_diario_hortalizas[[#This Row],[Precio promedio ponderado]]/Precio_diario_hortalizas[[#This Row],[Kg o Unidades]]</f>
        <v>380</v>
      </c>
    </row>
    <row r="1238" spans="1:16" hidden="1" x14ac:dyDescent="0.35">
      <c r="A1238" s="1" t="s">
        <v>170</v>
      </c>
      <c r="B1238" s="1" t="str">
        <f>+VLOOKUP(A1238,Codigos_mercados_mayoristas[],2,0)</f>
        <v>Coquimbo</v>
      </c>
      <c r="C1238" s="1">
        <f>+VLOOKUP(A1238,Codigos_mercados_mayoristas[],3,0)</f>
        <v>4</v>
      </c>
      <c r="D1238" s="4">
        <v>44148</v>
      </c>
      <c r="E1238" s="4" t="s">
        <v>196</v>
      </c>
      <c r="F1238" s="15" t="s">
        <v>53</v>
      </c>
      <c r="G1238" s="15" t="s">
        <v>12</v>
      </c>
      <c r="H1238" s="15" t="s">
        <v>19</v>
      </c>
      <c r="I1238" s="15">
        <v>720</v>
      </c>
      <c r="J1238" s="15">
        <v>8500</v>
      </c>
      <c r="K1238" s="15">
        <v>8000</v>
      </c>
      <c r="L1238" s="15">
        <v>8250</v>
      </c>
      <c r="M1238" s="15" t="s">
        <v>54</v>
      </c>
      <c r="N1238" s="15" t="s">
        <v>15</v>
      </c>
      <c r="O1238">
        <f>+VLOOKUP(Precio_diario_hortalizas[[#This Row],[Unidad de comercialización]],Codigos_kg[],2,0)</f>
        <v>60</v>
      </c>
      <c r="P1238">
        <f>+Precio_diario_hortalizas[[#This Row],[Precio promedio ponderado]]/Precio_diario_hortalizas[[#This Row],[Kg o Unidades]]</f>
        <v>137.5</v>
      </c>
    </row>
    <row r="1239" spans="1:16" hidden="1" x14ac:dyDescent="0.35">
      <c r="A1239" s="1" t="s">
        <v>170</v>
      </c>
      <c r="B1239" s="1" t="str">
        <f>+VLOOKUP(A1239,Codigos_mercados_mayoristas[],2,0)</f>
        <v>Coquimbo</v>
      </c>
      <c r="C1239" s="1">
        <f>+VLOOKUP(A1239,Codigos_mercados_mayoristas[],3,0)</f>
        <v>4</v>
      </c>
      <c r="D1239" s="4">
        <v>44148</v>
      </c>
      <c r="E1239" s="4" t="s">
        <v>196</v>
      </c>
      <c r="F1239" s="15" t="s">
        <v>53</v>
      </c>
      <c r="G1239" s="15" t="s">
        <v>12</v>
      </c>
      <c r="H1239" s="15" t="s">
        <v>19</v>
      </c>
      <c r="I1239" s="15">
        <v>600</v>
      </c>
      <c r="J1239" s="15">
        <v>10000</v>
      </c>
      <c r="K1239" s="15">
        <v>9000</v>
      </c>
      <c r="L1239" s="15">
        <v>9500</v>
      </c>
      <c r="M1239" s="15" t="s">
        <v>97</v>
      </c>
      <c r="N1239" s="15" t="s">
        <v>45</v>
      </c>
      <c r="O1239">
        <f>+VLOOKUP(Precio_diario_hortalizas[[#This Row],[Unidad de comercialización]],Codigos_kg[],2,0)</f>
        <v>70</v>
      </c>
      <c r="P1239">
        <f>+Precio_diario_hortalizas[[#This Row],[Precio promedio ponderado]]/Precio_diario_hortalizas[[#This Row],[Kg o Unidades]]</f>
        <v>135.71428571428572</v>
      </c>
    </row>
    <row r="1240" spans="1:16" hidden="1" x14ac:dyDescent="0.35">
      <c r="A1240" s="1" t="s">
        <v>170</v>
      </c>
      <c r="B1240" s="1" t="str">
        <f>+VLOOKUP(A1240,Codigos_mercados_mayoristas[],2,0)</f>
        <v>Coquimbo</v>
      </c>
      <c r="C1240" s="1">
        <f>+VLOOKUP(A1240,Codigos_mercados_mayoristas[],3,0)</f>
        <v>4</v>
      </c>
      <c r="D1240" s="4">
        <v>44148</v>
      </c>
      <c r="E1240" s="4" t="s">
        <v>196</v>
      </c>
      <c r="F1240" s="15" t="s">
        <v>53</v>
      </c>
      <c r="G1240" s="15" t="s">
        <v>12</v>
      </c>
      <c r="H1240" s="15" t="s">
        <v>13</v>
      </c>
      <c r="I1240" s="15">
        <v>440</v>
      </c>
      <c r="J1240" s="15">
        <v>5000</v>
      </c>
      <c r="K1240" s="15">
        <v>4500</v>
      </c>
      <c r="L1240" s="15">
        <v>4750</v>
      </c>
      <c r="M1240" s="15" t="s">
        <v>722</v>
      </c>
      <c r="N1240" s="15" t="s">
        <v>15</v>
      </c>
      <c r="O1240">
        <f>+VLOOKUP(Precio_diario_hortalizas[[#This Row],[Unidad de comercialización]],Codigos_kg[],2,0)</f>
        <v>100</v>
      </c>
      <c r="P1240">
        <f>+Precio_diario_hortalizas[[#This Row],[Precio promedio ponderado]]/Precio_diario_hortalizas[[#This Row],[Kg o Unidades]]</f>
        <v>47.5</v>
      </c>
    </row>
    <row r="1241" spans="1:16" hidden="1" x14ac:dyDescent="0.35">
      <c r="A1241" s="1" t="s">
        <v>170</v>
      </c>
      <c r="B1241" s="1" t="str">
        <f>+VLOOKUP(A1241,Codigos_mercados_mayoristas[],2,0)</f>
        <v>Coquimbo</v>
      </c>
      <c r="C1241" s="1">
        <f>+VLOOKUP(A1241,Codigos_mercados_mayoristas[],3,0)</f>
        <v>4</v>
      </c>
      <c r="D1241" s="4">
        <v>44148</v>
      </c>
      <c r="E1241" s="4" t="s">
        <v>196</v>
      </c>
      <c r="F1241" s="15" t="s">
        <v>27</v>
      </c>
      <c r="G1241" s="15" t="s">
        <v>55</v>
      </c>
      <c r="H1241" s="15" t="s">
        <v>19</v>
      </c>
      <c r="I1241" s="15">
        <v>500</v>
      </c>
      <c r="J1241" s="15">
        <v>26000</v>
      </c>
      <c r="K1241" s="15">
        <v>25500</v>
      </c>
      <c r="L1241" s="15">
        <v>25750</v>
      </c>
      <c r="M1241" s="15" t="s">
        <v>56</v>
      </c>
      <c r="N1241" s="15" t="s">
        <v>45</v>
      </c>
      <c r="O1241">
        <f>+VLOOKUP(Precio_diario_hortalizas[[#This Row],[Unidad de comercialización]],Codigos_kg[],2,0)</f>
        <v>18</v>
      </c>
      <c r="P1241">
        <f>+Precio_diario_hortalizas[[#This Row],[Precio promedio ponderado]]/Precio_diario_hortalizas[[#This Row],[Kg o Unidades]]</f>
        <v>1430.5555555555557</v>
      </c>
    </row>
    <row r="1242" spans="1:16" hidden="1" x14ac:dyDescent="0.35">
      <c r="A1242" s="1" t="s">
        <v>170</v>
      </c>
      <c r="B1242" s="1" t="str">
        <f>+VLOOKUP(A1242,Codigos_mercados_mayoristas[],2,0)</f>
        <v>Coquimbo</v>
      </c>
      <c r="C1242" s="1">
        <f>+VLOOKUP(A1242,Codigos_mercados_mayoristas[],3,0)</f>
        <v>4</v>
      </c>
      <c r="D1242" s="4">
        <v>44148</v>
      </c>
      <c r="E1242" s="4" t="s">
        <v>196</v>
      </c>
      <c r="F1242" s="15" t="s">
        <v>27</v>
      </c>
      <c r="G1242" s="15" t="s">
        <v>55</v>
      </c>
      <c r="H1242" s="15" t="s">
        <v>13</v>
      </c>
      <c r="I1242" s="15">
        <v>400</v>
      </c>
      <c r="J1242" s="15">
        <v>21000</v>
      </c>
      <c r="K1242" s="15">
        <v>20500</v>
      </c>
      <c r="L1242" s="15">
        <v>20750</v>
      </c>
      <c r="M1242" s="15" t="s">
        <v>56</v>
      </c>
      <c r="N1242" s="15" t="s">
        <v>45</v>
      </c>
      <c r="O1242">
        <f>+VLOOKUP(Precio_diario_hortalizas[[#This Row],[Unidad de comercialización]],Codigos_kg[],2,0)</f>
        <v>18</v>
      </c>
      <c r="P1242">
        <f>+Precio_diario_hortalizas[[#This Row],[Precio promedio ponderado]]/Precio_diario_hortalizas[[#This Row],[Kg o Unidades]]</f>
        <v>1152.7777777777778</v>
      </c>
    </row>
    <row r="1243" spans="1:16" hidden="1" x14ac:dyDescent="0.35">
      <c r="A1243" s="1" t="s">
        <v>170</v>
      </c>
      <c r="B1243" s="1" t="str">
        <f>+VLOOKUP(A1243,Codigos_mercados_mayoristas[],2,0)</f>
        <v>Coquimbo</v>
      </c>
      <c r="C1243" s="1">
        <f>+VLOOKUP(A1243,Codigos_mercados_mayoristas[],3,0)</f>
        <v>4</v>
      </c>
      <c r="D1243" s="4">
        <v>44148</v>
      </c>
      <c r="E1243" s="4" t="s">
        <v>196</v>
      </c>
      <c r="F1243" s="15" t="s">
        <v>27</v>
      </c>
      <c r="G1243" s="15" t="s">
        <v>55</v>
      </c>
      <c r="H1243" s="15" t="s">
        <v>16</v>
      </c>
      <c r="I1243" s="15">
        <v>300</v>
      </c>
      <c r="J1243" s="15">
        <v>16000</v>
      </c>
      <c r="K1243" s="15">
        <v>15500</v>
      </c>
      <c r="L1243" s="15">
        <v>15750</v>
      </c>
      <c r="M1243" s="15" t="s">
        <v>56</v>
      </c>
      <c r="N1243" s="15" t="s">
        <v>45</v>
      </c>
      <c r="O1243">
        <f>+VLOOKUP(Precio_diario_hortalizas[[#This Row],[Unidad de comercialización]],Codigos_kg[],2,0)</f>
        <v>18</v>
      </c>
      <c r="P1243">
        <f>+Precio_diario_hortalizas[[#This Row],[Precio promedio ponderado]]/Precio_diario_hortalizas[[#This Row],[Kg o Unidades]]</f>
        <v>875</v>
      </c>
    </row>
    <row r="1244" spans="1:16" hidden="1" x14ac:dyDescent="0.35">
      <c r="A1244" s="1" t="s">
        <v>170</v>
      </c>
      <c r="B1244" s="1" t="str">
        <f>+VLOOKUP(A1244,Codigos_mercados_mayoristas[],2,0)</f>
        <v>Coquimbo</v>
      </c>
      <c r="C1244" s="1">
        <f>+VLOOKUP(A1244,Codigos_mercados_mayoristas[],3,0)</f>
        <v>4</v>
      </c>
      <c r="D1244" s="4">
        <v>44148</v>
      </c>
      <c r="E1244" s="4" t="s">
        <v>196</v>
      </c>
      <c r="F1244" s="15" t="s">
        <v>27</v>
      </c>
      <c r="G1244" s="15" t="s">
        <v>28</v>
      </c>
      <c r="H1244" s="15" t="s">
        <v>19</v>
      </c>
      <c r="I1244" s="15">
        <v>800</v>
      </c>
      <c r="J1244" s="15">
        <v>39000</v>
      </c>
      <c r="K1244" s="15">
        <v>38000</v>
      </c>
      <c r="L1244" s="15">
        <v>38500</v>
      </c>
      <c r="M1244" s="15" t="s">
        <v>29</v>
      </c>
      <c r="N1244" s="15" t="s">
        <v>15</v>
      </c>
      <c r="O1244">
        <f>+VLOOKUP(Precio_diario_hortalizas[[#This Row],[Unidad de comercialización]],Codigos_kg[],2,0)</f>
        <v>15</v>
      </c>
      <c r="P1244">
        <f>+Precio_diario_hortalizas[[#This Row],[Precio promedio ponderado]]/Precio_diario_hortalizas[[#This Row],[Kg o Unidades]]</f>
        <v>2566.6666666666665</v>
      </c>
    </row>
    <row r="1245" spans="1:16" hidden="1" x14ac:dyDescent="0.35">
      <c r="A1245" s="1" t="s">
        <v>170</v>
      </c>
      <c r="B1245" s="1" t="str">
        <f>+VLOOKUP(A1245,Codigos_mercados_mayoristas[],2,0)</f>
        <v>Coquimbo</v>
      </c>
      <c r="C1245" s="1">
        <f>+VLOOKUP(A1245,Codigos_mercados_mayoristas[],3,0)</f>
        <v>4</v>
      </c>
      <c r="D1245" s="4">
        <v>44148</v>
      </c>
      <c r="E1245" s="4" t="s">
        <v>196</v>
      </c>
      <c r="F1245" s="15" t="s">
        <v>30</v>
      </c>
      <c r="G1245" s="15" t="s">
        <v>57</v>
      </c>
      <c r="H1245" s="15" t="s">
        <v>19</v>
      </c>
      <c r="I1245" s="15">
        <v>520</v>
      </c>
      <c r="J1245" s="15">
        <v>41000</v>
      </c>
      <c r="K1245" s="15">
        <v>40000</v>
      </c>
      <c r="L1245" s="15">
        <v>40500</v>
      </c>
      <c r="M1245" s="15" t="s">
        <v>58</v>
      </c>
      <c r="N1245" s="15" t="s">
        <v>45</v>
      </c>
      <c r="O1245">
        <f>+VLOOKUP(Precio_diario_hortalizas[[#This Row],[Unidad de comercialización]],Codigos_kg[],2,0)</f>
        <v>25</v>
      </c>
      <c r="P1245">
        <f>+Precio_diario_hortalizas[[#This Row],[Precio promedio ponderado]]/Precio_diario_hortalizas[[#This Row],[Kg o Unidades]]</f>
        <v>1620</v>
      </c>
    </row>
    <row r="1246" spans="1:16" hidden="1" x14ac:dyDescent="0.35">
      <c r="A1246" s="1" t="s">
        <v>170</v>
      </c>
      <c r="B1246" s="1" t="str">
        <f>+VLOOKUP(A1246,Codigos_mercados_mayoristas[],2,0)</f>
        <v>Coquimbo</v>
      </c>
      <c r="C1246" s="1">
        <f>+VLOOKUP(A1246,Codigos_mercados_mayoristas[],3,0)</f>
        <v>4</v>
      </c>
      <c r="D1246" s="4">
        <v>44148</v>
      </c>
      <c r="E1246" s="4" t="s">
        <v>196</v>
      </c>
      <c r="F1246" s="15" t="s">
        <v>99</v>
      </c>
      <c r="G1246" s="15" t="s">
        <v>161</v>
      </c>
      <c r="H1246" s="15" t="s">
        <v>19</v>
      </c>
      <c r="I1246" s="15">
        <v>2000</v>
      </c>
      <c r="J1246" s="15">
        <v>600</v>
      </c>
      <c r="K1246" s="15">
        <v>550</v>
      </c>
      <c r="L1246" s="15">
        <v>575</v>
      </c>
      <c r="M1246" s="15" t="s">
        <v>14</v>
      </c>
      <c r="N1246" s="15" t="s">
        <v>139</v>
      </c>
      <c r="O1246">
        <f>+VLOOKUP(Precio_diario_hortalizas[[#This Row],[Unidad de comercialización]],Codigos_kg[],2,0)</f>
        <v>1</v>
      </c>
      <c r="P1246">
        <f>+Precio_diario_hortalizas[[#This Row],[Precio promedio ponderado]]/Precio_diario_hortalizas[[#This Row],[Kg o Unidades]]</f>
        <v>575</v>
      </c>
    </row>
    <row r="1247" spans="1:16" hidden="1" x14ac:dyDescent="0.35">
      <c r="A1247" s="1" t="s">
        <v>170</v>
      </c>
      <c r="B1247" s="1" t="str">
        <f>+VLOOKUP(A1247,Codigos_mercados_mayoristas[],2,0)</f>
        <v>Coquimbo</v>
      </c>
      <c r="C1247" s="1">
        <f>+VLOOKUP(A1247,Codigos_mercados_mayoristas[],3,0)</f>
        <v>4</v>
      </c>
      <c r="D1247" s="4">
        <v>44148</v>
      </c>
      <c r="E1247" s="4" t="s">
        <v>196</v>
      </c>
      <c r="F1247" s="15" t="s">
        <v>99</v>
      </c>
      <c r="G1247" s="15" t="s">
        <v>161</v>
      </c>
      <c r="H1247" s="15" t="s">
        <v>13</v>
      </c>
      <c r="I1247" s="15">
        <v>1360</v>
      </c>
      <c r="J1247" s="15">
        <v>500</v>
      </c>
      <c r="K1247" s="15">
        <v>450</v>
      </c>
      <c r="L1247" s="15">
        <v>475</v>
      </c>
      <c r="M1247" s="15" t="s">
        <v>14</v>
      </c>
      <c r="N1247" s="15" t="s">
        <v>139</v>
      </c>
      <c r="O1247">
        <f>+VLOOKUP(Precio_diario_hortalizas[[#This Row],[Unidad de comercialización]],Codigos_kg[],2,0)</f>
        <v>1</v>
      </c>
      <c r="P1247">
        <f>+Precio_diario_hortalizas[[#This Row],[Precio promedio ponderado]]/Precio_diario_hortalizas[[#This Row],[Kg o Unidades]]</f>
        <v>475</v>
      </c>
    </row>
    <row r="1248" spans="1:16" hidden="1" x14ac:dyDescent="0.35">
      <c r="A1248" s="1" t="s">
        <v>170</v>
      </c>
      <c r="B1248" s="1" t="str">
        <f>+VLOOKUP(A1248,Codigos_mercados_mayoristas[],2,0)</f>
        <v>Coquimbo</v>
      </c>
      <c r="C1248" s="1">
        <f>+VLOOKUP(A1248,Codigos_mercados_mayoristas[],3,0)</f>
        <v>4</v>
      </c>
      <c r="D1248" s="4">
        <v>44148</v>
      </c>
      <c r="E1248" s="4" t="s">
        <v>196</v>
      </c>
      <c r="F1248" s="15" t="s">
        <v>99</v>
      </c>
      <c r="G1248" s="15" t="s">
        <v>100</v>
      </c>
      <c r="H1248" s="15" t="s">
        <v>19</v>
      </c>
      <c r="I1248" s="15">
        <v>2000</v>
      </c>
      <c r="J1248" s="15">
        <v>600</v>
      </c>
      <c r="K1248" s="15">
        <v>550</v>
      </c>
      <c r="L1248" s="15">
        <v>575</v>
      </c>
      <c r="M1248" s="15" t="s">
        <v>14</v>
      </c>
      <c r="N1248" s="15" t="s">
        <v>139</v>
      </c>
      <c r="O1248">
        <f>+VLOOKUP(Precio_diario_hortalizas[[#This Row],[Unidad de comercialización]],Codigos_kg[],2,0)</f>
        <v>1</v>
      </c>
      <c r="P1248">
        <f>+Precio_diario_hortalizas[[#This Row],[Precio promedio ponderado]]/Precio_diario_hortalizas[[#This Row],[Kg o Unidades]]</f>
        <v>575</v>
      </c>
    </row>
    <row r="1249" spans="1:16" hidden="1" x14ac:dyDescent="0.35">
      <c r="A1249" s="1" t="s">
        <v>170</v>
      </c>
      <c r="B1249" s="1" t="str">
        <f>+VLOOKUP(A1249,Codigos_mercados_mayoristas[],2,0)</f>
        <v>Coquimbo</v>
      </c>
      <c r="C1249" s="1">
        <f>+VLOOKUP(A1249,Codigos_mercados_mayoristas[],3,0)</f>
        <v>4</v>
      </c>
      <c r="D1249" s="4">
        <v>44148</v>
      </c>
      <c r="E1249" s="4" t="s">
        <v>196</v>
      </c>
      <c r="F1249" s="15" t="s">
        <v>99</v>
      </c>
      <c r="G1249" s="15" t="s">
        <v>100</v>
      </c>
      <c r="H1249" s="15" t="s">
        <v>13</v>
      </c>
      <c r="I1249" s="15">
        <v>1400</v>
      </c>
      <c r="J1249" s="15">
        <v>500</v>
      </c>
      <c r="K1249" s="15">
        <v>450</v>
      </c>
      <c r="L1249" s="15">
        <v>475</v>
      </c>
      <c r="M1249" s="15" t="s">
        <v>14</v>
      </c>
      <c r="N1249" s="15" t="s">
        <v>139</v>
      </c>
      <c r="O1249">
        <f>+VLOOKUP(Precio_diario_hortalizas[[#This Row],[Unidad de comercialización]],Codigos_kg[],2,0)</f>
        <v>1</v>
      </c>
      <c r="P1249">
        <f>+Precio_diario_hortalizas[[#This Row],[Precio promedio ponderado]]/Precio_diario_hortalizas[[#This Row],[Kg o Unidades]]</f>
        <v>475</v>
      </c>
    </row>
    <row r="1250" spans="1:16" hidden="1" x14ac:dyDescent="0.35">
      <c r="A1250" s="1" t="s">
        <v>170</v>
      </c>
      <c r="B1250" s="1" t="str">
        <f>+VLOOKUP(A1250,Codigos_mercados_mayoristas[],2,0)</f>
        <v>Coquimbo</v>
      </c>
      <c r="C1250" s="1">
        <f>+VLOOKUP(A1250,Codigos_mercados_mayoristas[],3,0)</f>
        <v>4</v>
      </c>
      <c r="D1250" s="4">
        <v>44148</v>
      </c>
      <c r="E1250" s="4" t="s">
        <v>196</v>
      </c>
      <c r="F1250" s="15" t="s">
        <v>99</v>
      </c>
      <c r="G1250" s="15" t="s">
        <v>119</v>
      </c>
      <c r="H1250" s="15" t="s">
        <v>19</v>
      </c>
      <c r="I1250" s="15">
        <v>2000</v>
      </c>
      <c r="J1250" s="15">
        <v>600</v>
      </c>
      <c r="K1250" s="15">
        <v>550</v>
      </c>
      <c r="L1250" s="15">
        <v>575</v>
      </c>
      <c r="M1250" s="15" t="s">
        <v>14</v>
      </c>
      <c r="N1250" s="15" t="s">
        <v>139</v>
      </c>
      <c r="O1250">
        <f>+VLOOKUP(Precio_diario_hortalizas[[#This Row],[Unidad de comercialización]],Codigos_kg[],2,0)</f>
        <v>1</v>
      </c>
      <c r="P1250">
        <f>+Precio_diario_hortalizas[[#This Row],[Precio promedio ponderado]]/Precio_diario_hortalizas[[#This Row],[Kg o Unidades]]</f>
        <v>575</v>
      </c>
    </row>
    <row r="1251" spans="1:16" hidden="1" x14ac:dyDescent="0.35">
      <c r="A1251" s="1" t="s">
        <v>170</v>
      </c>
      <c r="B1251" s="1" t="str">
        <f>+VLOOKUP(A1251,Codigos_mercados_mayoristas[],2,0)</f>
        <v>Coquimbo</v>
      </c>
      <c r="C1251" s="1">
        <f>+VLOOKUP(A1251,Codigos_mercados_mayoristas[],3,0)</f>
        <v>4</v>
      </c>
      <c r="D1251" s="4">
        <v>44148</v>
      </c>
      <c r="E1251" s="4" t="s">
        <v>196</v>
      </c>
      <c r="F1251" s="15" t="s">
        <v>99</v>
      </c>
      <c r="G1251" s="15" t="s">
        <v>119</v>
      </c>
      <c r="H1251" s="15" t="s">
        <v>13</v>
      </c>
      <c r="I1251" s="15">
        <v>1200</v>
      </c>
      <c r="J1251" s="15">
        <v>500</v>
      </c>
      <c r="K1251" s="15">
        <v>450</v>
      </c>
      <c r="L1251" s="15">
        <v>475</v>
      </c>
      <c r="M1251" s="15" t="s">
        <v>14</v>
      </c>
      <c r="N1251" s="15" t="s">
        <v>139</v>
      </c>
      <c r="O1251">
        <f>+VLOOKUP(Precio_diario_hortalizas[[#This Row],[Unidad de comercialización]],Codigos_kg[],2,0)</f>
        <v>1</v>
      </c>
      <c r="P1251">
        <f>+Precio_diario_hortalizas[[#This Row],[Precio promedio ponderado]]/Precio_diario_hortalizas[[#This Row],[Kg o Unidades]]</f>
        <v>475</v>
      </c>
    </row>
    <row r="1252" spans="1:16" hidden="1" x14ac:dyDescent="0.35">
      <c r="A1252" s="1" t="s">
        <v>170</v>
      </c>
      <c r="B1252" s="1" t="str">
        <f>+VLOOKUP(A1252,Codigos_mercados_mayoristas[],2,0)</f>
        <v>Coquimbo</v>
      </c>
      <c r="C1252" s="1">
        <f>+VLOOKUP(A1252,Codigos_mercados_mayoristas[],3,0)</f>
        <v>4</v>
      </c>
      <c r="D1252" s="4">
        <v>44148</v>
      </c>
      <c r="E1252" s="4" t="s">
        <v>196</v>
      </c>
      <c r="F1252" s="15" t="s">
        <v>35</v>
      </c>
      <c r="G1252" s="15" t="s">
        <v>36</v>
      </c>
      <c r="H1252" s="15" t="s">
        <v>19</v>
      </c>
      <c r="I1252" s="15">
        <v>500</v>
      </c>
      <c r="J1252" s="15">
        <v>18000</v>
      </c>
      <c r="K1252" s="15">
        <v>17000</v>
      </c>
      <c r="L1252" s="15">
        <v>17500</v>
      </c>
      <c r="M1252" s="15" t="s">
        <v>59</v>
      </c>
      <c r="N1252" s="15" t="s">
        <v>45</v>
      </c>
      <c r="O1252">
        <f>+VLOOKUP(Precio_diario_hortalizas[[#This Row],[Unidad de comercialización]],Codigos_kg[],2,0)</f>
        <v>18</v>
      </c>
      <c r="P1252">
        <f>+Precio_diario_hortalizas[[#This Row],[Precio promedio ponderado]]/Precio_diario_hortalizas[[#This Row],[Kg o Unidades]]</f>
        <v>972.22222222222217</v>
      </c>
    </row>
    <row r="1253" spans="1:16" hidden="1" x14ac:dyDescent="0.35">
      <c r="A1253" s="1" t="s">
        <v>170</v>
      </c>
      <c r="B1253" s="1" t="str">
        <f>+VLOOKUP(A1253,Codigos_mercados_mayoristas[],2,0)</f>
        <v>Coquimbo</v>
      </c>
      <c r="C1253" s="1">
        <f>+VLOOKUP(A1253,Codigos_mercados_mayoristas[],3,0)</f>
        <v>4</v>
      </c>
      <c r="D1253" s="4">
        <v>44148</v>
      </c>
      <c r="E1253" s="4" t="s">
        <v>196</v>
      </c>
      <c r="F1253" s="15" t="s">
        <v>35</v>
      </c>
      <c r="G1253" s="15" t="s">
        <v>36</v>
      </c>
      <c r="H1253" s="15" t="s">
        <v>19</v>
      </c>
      <c r="I1253" s="15">
        <v>600</v>
      </c>
      <c r="J1253" s="15">
        <v>17000</v>
      </c>
      <c r="K1253" s="15">
        <v>16000</v>
      </c>
      <c r="L1253" s="15">
        <v>16500</v>
      </c>
      <c r="M1253" s="15" t="s">
        <v>59</v>
      </c>
      <c r="N1253" s="15" t="s">
        <v>15</v>
      </c>
      <c r="O1253">
        <f>+VLOOKUP(Precio_diario_hortalizas[[#This Row],[Unidad de comercialización]],Codigos_kg[],2,0)</f>
        <v>18</v>
      </c>
      <c r="P1253">
        <f>+Precio_diario_hortalizas[[#This Row],[Precio promedio ponderado]]/Precio_diario_hortalizas[[#This Row],[Kg o Unidades]]</f>
        <v>916.66666666666663</v>
      </c>
    </row>
    <row r="1254" spans="1:16" hidden="1" x14ac:dyDescent="0.35">
      <c r="A1254" s="1" t="s">
        <v>170</v>
      </c>
      <c r="B1254" s="1" t="str">
        <f>+VLOOKUP(A1254,Codigos_mercados_mayoristas[],2,0)</f>
        <v>Coquimbo</v>
      </c>
      <c r="C1254" s="1">
        <f>+VLOOKUP(A1254,Codigos_mercados_mayoristas[],3,0)</f>
        <v>4</v>
      </c>
      <c r="D1254" s="4">
        <v>44148</v>
      </c>
      <c r="E1254" s="4" t="s">
        <v>196</v>
      </c>
      <c r="F1254" s="15" t="s">
        <v>35</v>
      </c>
      <c r="G1254" s="15" t="s">
        <v>36</v>
      </c>
      <c r="H1254" s="15" t="s">
        <v>19</v>
      </c>
      <c r="I1254" s="15">
        <v>800</v>
      </c>
      <c r="J1254" s="15">
        <v>9000</v>
      </c>
      <c r="K1254" s="15">
        <v>8500</v>
      </c>
      <c r="L1254" s="15">
        <v>8750</v>
      </c>
      <c r="M1254" s="15" t="s">
        <v>37</v>
      </c>
      <c r="N1254" s="15" t="s">
        <v>15</v>
      </c>
      <c r="O1254">
        <f>+VLOOKUP(Precio_diario_hortalizas[[#This Row],[Unidad de comercialización]],Codigos_kg[],2,0)</f>
        <v>10</v>
      </c>
      <c r="P1254">
        <f>+Precio_diario_hortalizas[[#This Row],[Precio promedio ponderado]]/Precio_diario_hortalizas[[#This Row],[Kg o Unidades]]</f>
        <v>875</v>
      </c>
    </row>
    <row r="1255" spans="1:16" hidden="1" x14ac:dyDescent="0.35">
      <c r="A1255" s="1" t="s">
        <v>170</v>
      </c>
      <c r="B1255" s="1" t="str">
        <f>+VLOOKUP(A1255,Codigos_mercados_mayoristas[],2,0)</f>
        <v>Coquimbo</v>
      </c>
      <c r="C1255" s="1">
        <f>+VLOOKUP(A1255,Codigos_mercados_mayoristas[],3,0)</f>
        <v>4</v>
      </c>
      <c r="D1255" s="4">
        <v>44148</v>
      </c>
      <c r="E1255" s="4" t="s">
        <v>196</v>
      </c>
      <c r="F1255" s="15" t="s">
        <v>35</v>
      </c>
      <c r="G1255" s="15" t="s">
        <v>36</v>
      </c>
      <c r="H1255" s="15" t="s">
        <v>13</v>
      </c>
      <c r="I1255" s="15">
        <v>400</v>
      </c>
      <c r="J1255" s="15">
        <v>14000</v>
      </c>
      <c r="K1255" s="15">
        <v>13000</v>
      </c>
      <c r="L1255" s="15">
        <v>13500</v>
      </c>
      <c r="M1255" s="15" t="s">
        <v>59</v>
      </c>
      <c r="N1255" s="15" t="s">
        <v>15</v>
      </c>
      <c r="O1255">
        <f>+VLOOKUP(Precio_diario_hortalizas[[#This Row],[Unidad de comercialización]],Codigos_kg[],2,0)</f>
        <v>18</v>
      </c>
      <c r="P1255">
        <f>+Precio_diario_hortalizas[[#This Row],[Precio promedio ponderado]]/Precio_diario_hortalizas[[#This Row],[Kg o Unidades]]</f>
        <v>750</v>
      </c>
    </row>
    <row r="1256" spans="1:16" hidden="1" x14ac:dyDescent="0.35">
      <c r="A1256" s="1" t="s">
        <v>170</v>
      </c>
      <c r="B1256" s="1" t="str">
        <f>+VLOOKUP(A1256,Codigos_mercados_mayoristas[],2,0)</f>
        <v>Coquimbo</v>
      </c>
      <c r="C1256" s="1">
        <f>+VLOOKUP(A1256,Codigos_mercados_mayoristas[],3,0)</f>
        <v>4</v>
      </c>
      <c r="D1256" s="4">
        <v>44148</v>
      </c>
      <c r="E1256" s="4" t="s">
        <v>196</v>
      </c>
      <c r="F1256" s="15" t="s">
        <v>35</v>
      </c>
      <c r="G1256" s="15" t="s">
        <v>36</v>
      </c>
      <c r="H1256" s="15" t="s">
        <v>13</v>
      </c>
      <c r="I1256" s="15">
        <v>400</v>
      </c>
      <c r="J1256" s="15">
        <v>6500</v>
      </c>
      <c r="K1256" s="15">
        <v>6300</v>
      </c>
      <c r="L1256" s="15">
        <v>6400</v>
      </c>
      <c r="M1256" s="15" t="s">
        <v>37</v>
      </c>
      <c r="N1256" s="15" t="s">
        <v>15</v>
      </c>
      <c r="O1256">
        <f>+VLOOKUP(Precio_diario_hortalizas[[#This Row],[Unidad de comercialización]],Codigos_kg[],2,0)</f>
        <v>10</v>
      </c>
      <c r="P1256">
        <f>+Precio_diario_hortalizas[[#This Row],[Precio promedio ponderado]]/Precio_diario_hortalizas[[#This Row],[Kg o Unidades]]</f>
        <v>640</v>
      </c>
    </row>
    <row r="1257" spans="1:16" hidden="1" x14ac:dyDescent="0.35">
      <c r="A1257" s="1" t="s">
        <v>170</v>
      </c>
      <c r="B1257" s="1" t="str">
        <f>+VLOOKUP(A1257,Codigos_mercados_mayoristas[],2,0)</f>
        <v>Coquimbo</v>
      </c>
      <c r="C1257" s="1">
        <f>+VLOOKUP(A1257,Codigos_mercados_mayoristas[],3,0)</f>
        <v>4</v>
      </c>
      <c r="D1257" s="4">
        <v>44148</v>
      </c>
      <c r="E1257" s="4" t="s">
        <v>196</v>
      </c>
      <c r="F1257" s="15" t="s">
        <v>38</v>
      </c>
      <c r="G1257" s="15" t="s">
        <v>12</v>
      </c>
      <c r="H1257" s="15" t="s">
        <v>19</v>
      </c>
      <c r="I1257" s="15">
        <v>560</v>
      </c>
      <c r="J1257" s="15">
        <v>5000</v>
      </c>
      <c r="K1257" s="15">
        <v>4800</v>
      </c>
      <c r="L1257" s="15">
        <v>4900</v>
      </c>
      <c r="M1257" s="15" t="s">
        <v>101</v>
      </c>
      <c r="N1257" s="15" t="s">
        <v>139</v>
      </c>
      <c r="O1257">
        <f>+VLOOKUP(Precio_diario_hortalizas[[#This Row],[Unidad de comercialización]],Codigos_kg[],2,0)</f>
        <v>20</v>
      </c>
      <c r="P1257">
        <f>+Precio_diario_hortalizas[[#This Row],[Precio promedio ponderado]]/Precio_diario_hortalizas[[#This Row],[Kg o Unidades]]</f>
        <v>245</v>
      </c>
    </row>
    <row r="1258" spans="1:16" hidden="1" x14ac:dyDescent="0.35">
      <c r="A1258" s="1" t="s">
        <v>170</v>
      </c>
      <c r="B1258" s="1" t="str">
        <f>+VLOOKUP(A1258,Codigos_mercados_mayoristas[],2,0)</f>
        <v>Coquimbo</v>
      </c>
      <c r="C1258" s="1">
        <f>+VLOOKUP(A1258,Codigos_mercados_mayoristas[],3,0)</f>
        <v>4</v>
      </c>
      <c r="D1258" s="4">
        <v>44148</v>
      </c>
      <c r="E1258" s="4" t="s">
        <v>196</v>
      </c>
      <c r="F1258" s="15" t="s">
        <v>102</v>
      </c>
      <c r="G1258" s="15" t="s">
        <v>103</v>
      </c>
      <c r="H1258" s="15" t="s">
        <v>96</v>
      </c>
      <c r="I1258" s="15">
        <v>600</v>
      </c>
      <c r="J1258" s="15">
        <v>1900</v>
      </c>
      <c r="K1258" s="15">
        <v>1800</v>
      </c>
      <c r="L1258" s="15">
        <v>1850</v>
      </c>
      <c r="M1258" s="15" t="s">
        <v>33</v>
      </c>
      <c r="N1258" s="15" t="s">
        <v>34</v>
      </c>
      <c r="O1258">
        <f>+VLOOKUP(Precio_diario_hortalizas[[#This Row],[Unidad de comercialización]],Codigos_kg[],2,0)</f>
        <v>1</v>
      </c>
      <c r="P1258">
        <f>+Precio_diario_hortalizas[[#This Row],[Precio promedio ponderado]]/Precio_diario_hortalizas[[#This Row],[Kg o Unidades]]</f>
        <v>1850</v>
      </c>
    </row>
    <row r="1259" spans="1:16" hidden="1" x14ac:dyDescent="0.35">
      <c r="A1259" s="1" t="s">
        <v>170</v>
      </c>
      <c r="B1259" s="26" t="str">
        <f>+VLOOKUP(A1259,Codigos_mercados_mayoristas[],2,0)</f>
        <v>Coquimbo</v>
      </c>
      <c r="C1259" s="26">
        <f>+VLOOKUP(A1259,Codigos_mercados_mayoristas[],3,0)</f>
        <v>4</v>
      </c>
      <c r="D1259" s="4">
        <v>44148</v>
      </c>
      <c r="E1259" s="4" t="s">
        <v>196</v>
      </c>
      <c r="F1259" s="15" t="s">
        <v>106</v>
      </c>
      <c r="G1259" s="15" t="s">
        <v>12</v>
      </c>
      <c r="H1259" s="15" t="s">
        <v>19</v>
      </c>
      <c r="I1259" s="15">
        <v>800</v>
      </c>
      <c r="J1259" s="15">
        <v>6000</v>
      </c>
      <c r="K1259" s="15">
        <v>5500</v>
      </c>
      <c r="L1259" s="15">
        <v>5750</v>
      </c>
      <c r="M1259" s="15" t="s">
        <v>97</v>
      </c>
      <c r="N1259" s="15" t="s">
        <v>45</v>
      </c>
      <c r="O1259">
        <f>+VLOOKUP(Precio_diario_hortalizas[[#This Row],[Unidad de comercialización]],Codigos_kg[],2,0)</f>
        <v>70</v>
      </c>
      <c r="P1259">
        <f>+Precio_diario_hortalizas[[#This Row],[Precio promedio ponderado]]/Precio_diario_hortalizas[[#This Row],[Kg o Unidades]]</f>
        <v>82.142857142857139</v>
      </c>
    </row>
    <row r="1260" spans="1:16" hidden="1" x14ac:dyDescent="0.35">
      <c r="A1260" s="1" t="s">
        <v>188</v>
      </c>
      <c r="B1260" s="1" t="str">
        <f>+VLOOKUP(A1260,Codigos_mercados_mayoristas[],2,0)</f>
        <v>Bíobío</v>
      </c>
      <c r="C1260" s="1">
        <f>+VLOOKUP(A1260,Codigos_mercados_mayoristas[],3,0)</f>
        <v>8</v>
      </c>
      <c r="D1260" s="4">
        <v>44148</v>
      </c>
      <c r="E1260" s="4" t="s">
        <v>196</v>
      </c>
      <c r="F1260" s="15" t="s">
        <v>64</v>
      </c>
      <c r="G1260" s="15" t="s">
        <v>65</v>
      </c>
      <c r="H1260" s="15" t="s">
        <v>19</v>
      </c>
      <c r="I1260" s="15">
        <v>300</v>
      </c>
      <c r="J1260" s="15">
        <v>10000</v>
      </c>
      <c r="K1260" s="15">
        <v>9000</v>
      </c>
      <c r="L1260" s="15">
        <v>9500</v>
      </c>
      <c r="M1260" s="15" t="s">
        <v>37</v>
      </c>
      <c r="N1260" s="15" t="s">
        <v>66</v>
      </c>
      <c r="O1260">
        <f>+VLOOKUP(Precio_diario_hortalizas[[#This Row],[Unidad de comercialización]],Codigos_kg[],2,0)</f>
        <v>10</v>
      </c>
      <c r="P1260">
        <f>+Precio_diario_hortalizas[[#This Row],[Precio promedio ponderado]]/Precio_diario_hortalizas[[#This Row],[Kg o Unidades]]</f>
        <v>950</v>
      </c>
    </row>
    <row r="1261" spans="1:16" hidden="1" x14ac:dyDescent="0.35">
      <c r="A1261" s="1" t="s">
        <v>188</v>
      </c>
      <c r="B1261" s="1" t="str">
        <f>+VLOOKUP(A1261,Codigos_mercados_mayoristas[],2,0)</f>
        <v>Bíobío</v>
      </c>
      <c r="C1261" s="1">
        <f>+VLOOKUP(A1261,Codigos_mercados_mayoristas[],3,0)</f>
        <v>8</v>
      </c>
      <c r="D1261" s="4">
        <v>44148</v>
      </c>
      <c r="E1261" s="4" t="s">
        <v>196</v>
      </c>
      <c r="F1261" s="15" t="s">
        <v>146</v>
      </c>
      <c r="G1261" s="15" t="s">
        <v>12</v>
      </c>
      <c r="H1261" s="15" t="s">
        <v>19</v>
      </c>
      <c r="I1261" s="15">
        <v>100</v>
      </c>
      <c r="J1261" s="15">
        <v>9000</v>
      </c>
      <c r="K1261" s="15">
        <v>8000</v>
      </c>
      <c r="L1261" s="15">
        <v>8500</v>
      </c>
      <c r="M1261" s="15" t="s">
        <v>54</v>
      </c>
      <c r="N1261" s="15" t="s">
        <v>15</v>
      </c>
      <c r="O1261">
        <f>+VLOOKUP(Precio_diario_hortalizas[[#This Row],[Unidad de comercialización]],Codigos_kg[],2,0)</f>
        <v>60</v>
      </c>
      <c r="P1261">
        <f>+Precio_diario_hortalizas[[#This Row],[Precio promedio ponderado]]/Precio_diario_hortalizas[[#This Row],[Kg o Unidades]]</f>
        <v>141.66666666666666</v>
      </c>
    </row>
    <row r="1262" spans="1:16" hidden="1" x14ac:dyDescent="0.35">
      <c r="A1262" s="1" t="s">
        <v>188</v>
      </c>
      <c r="B1262" s="1" t="str">
        <f>+VLOOKUP(A1262,Codigos_mercados_mayoristas[],2,0)</f>
        <v>Bíobío</v>
      </c>
      <c r="C1262" s="1">
        <f>+VLOOKUP(A1262,Codigos_mercados_mayoristas[],3,0)</f>
        <v>8</v>
      </c>
      <c r="D1262" s="4">
        <v>44148</v>
      </c>
      <c r="E1262" s="4" t="s">
        <v>196</v>
      </c>
      <c r="F1262" s="15" t="s">
        <v>73</v>
      </c>
      <c r="G1262" s="15" t="s">
        <v>12</v>
      </c>
      <c r="H1262" s="15" t="s">
        <v>19</v>
      </c>
      <c r="I1262" s="15">
        <v>600</v>
      </c>
      <c r="J1262" s="15">
        <v>700</v>
      </c>
      <c r="K1262" s="15">
        <v>600</v>
      </c>
      <c r="L1262" s="15">
        <v>650</v>
      </c>
      <c r="M1262" s="15" t="s">
        <v>135</v>
      </c>
      <c r="N1262" s="15" t="s">
        <v>118</v>
      </c>
      <c r="O1262">
        <f>+VLOOKUP(Precio_diario_hortalizas[[#This Row],[Unidad de comercialización]],Codigos_kg[],2,0)</f>
        <v>5</v>
      </c>
      <c r="P1262">
        <f>+Precio_diario_hortalizas[[#This Row],[Precio promedio ponderado]]/Precio_diario_hortalizas[[#This Row],[Kg o Unidades]]</f>
        <v>130</v>
      </c>
    </row>
    <row r="1263" spans="1:16" hidden="1" x14ac:dyDescent="0.35">
      <c r="A1263" s="1" t="s">
        <v>188</v>
      </c>
      <c r="B1263" s="1" t="str">
        <f>+VLOOKUP(A1263,Codigos_mercados_mayoristas[],2,0)</f>
        <v>Bíobío</v>
      </c>
      <c r="C1263" s="1">
        <f>+VLOOKUP(A1263,Codigos_mercados_mayoristas[],3,0)</f>
        <v>8</v>
      </c>
      <c r="D1263" s="4">
        <v>44148</v>
      </c>
      <c r="E1263" s="4" t="s">
        <v>196</v>
      </c>
      <c r="F1263" s="15" t="s">
        <v>73</v>
      </c>
      <c r="G1263" s="15" t="s">
        <v>12</v>
      </c>
      <c r="H1263" s="15" t="s">
        <v>13</v>
      </c>
      <c r="I1263" s="15">
        <v>300</v>
      </c>
      <c r="J1263" s="15">
        <v>500</v>
      </c>
      <c r="K1263" s="15">
        <v>500</v>
      </c>
      <c r="L1263" s="15">
        <v>500</v>
      </c>
      <c r="M1263" s="15" t="s">
        <v>135</v>
      </c>
      <c r="N1263" s="15" t="s">
        <v>118</v>
      </c>
      <c r="O1263">
        <f>+VLOOKUP(Precio_diario_hortalizas[[#This Row],[Unidad de comercialización]],Codigos_kg[],2,0)</f>
        <v>5</v>
      </c>
      <c r="P1263">
        <f>+Precio_diario_hortalizas[[#This Row],[Precio promedio ponderado]]/Precio_diario_hortalizas[[#This Row],[Kg o Unidades]]</f>
        <v>100</v>
      </c>
    </row>
    <row r="1264" spans="1:16" hidden="1" x14ac:dyDescent="0.35">
      <c r="A1264" s="1" t="s">
        <v>188</v>
      </c>
      <c r="B1264" s="1" t="str">
        <f>+VLOOKUP(A1264,Codigos_mercados_mayoristas[],2,0)</f>
        <v>Bíobío</v>
      </c>
      <c r="C1264" s="1">
        <f>+VLOOKUP(A1264,Codigos_mercados_mayoristas[],3,0)</f>
        <v>8</v>
      </c>
      <c r="D1264" s="4">
        <v>44148</v>
      </c>
      <c r="E1264" s="4" t="s">
        <v>196</v>
      </c>
      <c r="F1264" s="15" t="s">
        <v>11</v>
      </c>
      <c r="G1264" s="15" t="s">
        <v>12</v>
      </c>
      <c r="H1264" s="15" t="s">
        <v>19</v>
      </c>
      <c r="I1264" s="15">
        <v>800</v>
      </c>
      <c r="J1264" s="15">
        <v>800</v>
      </c>
      <c r="K1264" s="15">
        <v>700</v>
      </c>
      <c r="L1264" s="15">
        <v>750</v>
      </c>
      <c r="M1264" s="15" t="s">
        <v>14</v>
      </c>
      <c r="N1264" s="15" t="s">
        <v>118</v>
      </c>
      <c r="O1264">
        <f>+VLOOKUP(Precio_diario_hortalizas[[#This Row],[Unidad de comercialización]],Codigos_kg[],2,0)</f>
        <v>1</v>
      </c>
      <c r="P1264">
        <f>+Precio_diario_hortalizas[[#This Row],[Precio promedio ponderado]]/Precio_diario_hortalizas[[#This Row],[Kg o Unidades]]</f>
        <v>750</v>
      </c>
    </row>
    <row r="1265" spans="1:16" hidden="1" x14ac:dyDescent="0.35">
      <c r="A1265" s="1" t="s">
        <v>188</v>
      </c>
      <c r="B1265" s="1" t="str">
        <f>+VLOOKUP(A1265,Codigos_mercados_mayoristas[],2,0)</f>
        <v>Bíobío</v>
      </c>
      <c r="C1265" s="1">
        <f>+VLOOKUP(A1265,Codigos_mercados_mayoristas[],3,0)</f>
        <v>8</v>
      </c>
      <c r="D1265" s="4">
        <v>44148</v>
      </c>
      <c r="E1265" s="4" t="s">
        <v>196</v>
      </c>
      <c r="F1265" s="15" t="s">
        <v>11</v>
      </c>
      <c r="G1265" s="15" t="s">
        <v>12</v>
      </c>
      <c r="H1265" s="15" t="s">
        <v>13</v>
      </c>
      <c r="I1265" s="15">
        <v>400</v>
      </c>
      <c r="J1265" s="15">
        <v>600</v>
      </c>
      <c r="K1265" s="15">
        <v>600</v>
      </c>
      <c r="L1265" s="15">
        <v>600</v>
      </c>
      <c r="M1265" s="15" t="s">
        <v>14</v>
      </c>
      <c r="N1265" s="15" t="s">
        <v>118</v>
      </c>
      <c r="O1265">
        <f>+VLOOKUP(Precio_diario_hortalizas[[#This Row],[Unidad de comercialización]],Codigos_kg[],2,0)</f>
        <v>1</v>
      </c>
      <c r="P1265">
        <f>+Precio_diario_hortalizas[[#This Row],[Precio promedio ponderado]]/Precio_diario_hortalizas[[#This Row],[Kg o Unidades]]</f>
        <v>600</v>
      </c>
    </row>
    <row r="1266" spans="1:16" hidden="1" x14ac:dyDescent="0.35">
      <c r="A1266" s="1" t="s">
        <v>188</v>
      </c>
      <c r="B1266" s="1" t="str">
        <f>+VLOOKUP(A1266,Codigos_mercados_mayoristas[],2,0)</f>
        <v>Bíobío</v>
      </c>
      <c r="C1266" s="1">
        <f>+VLOOKUP(A1266,Codigos_mercados_mayoristas[],3,0)</f>
        <v>8</v>
      </c>
      <c r="D1266" s="4">
        <v>44148</v>
      </c>
      <c r="E1266" s="4" t="s">
        <v>196</v>
      </c>
      <c r="F1266" s="15" t="s">
        <v>78</v>
      </c>
      <c r="G1266" s="15" t="s">
        <v>12</v>
      </c>
      <c r="H1266" s="15" t="s">
        <v>19</v>
      </c>
      <c r="I1266" s="15">
        <v>200</v>
      </c>
      <c r="J1266" s="15">
        <v>700</v>
      </c>
      <c r="K1266" s="15">
        <v>600</v>
      </c>
      <c r="L1266" s="15">
        <v>650</v>
      </c>
      <c r="M1266" s="15" t="s">
        <v>191</v>
      </c>
      <c r="N1266" s="15" t="s">
        <v>140</v>
      </c>
      <c r="O1266">
        <f>+VLOOKUP(Precio_diario_hortalizas[[#This Row],[Unidad de comercialización]],Codigos_kg[],2,0)</f>
        <v>6</v>
      </c>
      <c r="P1266">
        <f>+Precio_diario_hortalizas[[#This Row],[Precio promedio ponderado]]/Precio_diario_hortalizas[[#This Row],[Kg o Unidades]]</f>
        <v>108.33333333333333</v>
      </c>
    </row>
    <row r="1267" spans="1:16" hidden="1" x14ac:dyDescent="0.35">
      <c r="A1267" s="1" t="s">
        <v>188</v>
      </c>
      <c r="B1267" s="1" t="str">
        <f>+VLOOKUP(A1267,Codigos_mercados_mayoristas[],2,0)</f>
        <v>Bíobío</v>
      </c>
      <c r="C1267" s="1">
        <f>+VLOOKUP(A1267,Codigos_mercados_mayoristas[],3,0)</f>
        <v>8</v>
      </c>
      <c r="D1267" s="4">
        <v>44148</v>
      </c>
      <c r="E1267" s="4" t="s">
        <v>196</v>
      </c>
      <c r="F1267" s="15" t="s">
        <v>78</v>
      </c>
      <c r="G1267" s="15" t="s">
        <v>12</v>
      </c>
      <c r="H1267" s="15" t="s">
        <v>13</v>
      </c>
      <c r="I1267" s="15">
        <v>100</v>
      </c>
      <c r="J1267" s="15">
        <v>500</v>
      </c>
      <c r="K1267" s="15">
        <v>500</v>
      </c>
      <c r="L1267" s="15">
        <v>500</v>
      </c>
      <c r="M1267" s="15" t="s">
        <v>191</v>
      </c>
      <c r="N1267" s="15" t="s">
        <v>140</v>
      </c>
      <c r="O1267">
        <f>+VLOOKUP(Precio_diario_hortalizas[[#This Row],[Unidad de comercialización]],Codigos_kg[],2,0)</f>
        <v>6</v>
      </c>
      <c r="P1267">
        <f>+Precio_diario_hortalizas[[#This Row],[Precio promedio ponderado]]/Precio_diario_hortalizas[[#This Row],[Kg o Unidades]]</f>
        <v>83.333333333333329</v>
      </c>
    </row>
    <row r="1268" spans="1:16" hidden="1" x14ac:dyDescent="0.35">
      <c r="A1268" s="1" t="s">
        <v>188</v>
      </c>
      <c r="B1268" s="1" t="str">
        <f>+VLOOKUP(A1268,Codigos_mercados_mayoristas[],2,0)</f>
        <v>Bíobío</v>
      </c>
      <c r="C1268" s="1">
        <f>+VLOOKUP(A1268,Codigos_mercados_mayoristas[],3,0)</f>
        <v>8</v>
      </c>
      <c r="D1268" s="4">
        <v>44148</v>
      </c>
      <c r="E1268" s="4" t="s">
        <v>196</v>
      </c>
      <c r="F1268" s="15" t="s">
        <v>82</v>
      </c>
      <c r="G1268" s="15" t="s">
        <v>12</v>
      </c>
      <c r="H1268" s="15" t="s">
        <v>19</v>
      </c>
      <c r="I1268" s="15">
        <v>200</v>
      </c>
      <c r="J1268" s="15">
        <v>700</v>
      </c>
      <c r="K1268" s="15">
        <v>600</v>
      </c>
      <c r="L1268" s="15">
        <v>650</v>
      </c>
      <c r="M1268" s="15" t="s">
        <v>167</v>
      </c>
      <c r="N1268" s="15" t="s">
        <v>140</v>
      </c>
      <c r="O1268">
        <f>+VLOOKUP(Precio_diario_hortalizas[[#This Row],[Unidad de comercialización]],Codigos_kg[],2,0)</f>
        <v>1</v>
      </c>
      <c r="P1268">
        <f>+Precio_diario_hortalizas[[#This Row],[Precio promedio ponderado]]/Precio_diario_hortalizas[[#This Row],[Kg o Unidades]]</f>
        <v>650</v>
      </c>
    </row>
    <row r="1269" spans="1:16" hidden="1" x14ac:dyDescent="0.35">
      <c r="A1269" s="1" t="s">
        <v>188</v>
      </c>
      <c r="B1269" s="1" t="str">
        <f>+VLOOKUP(A1269,Codigos_mercados_mayoristas[],2,0)</f>
        <v>Bíobío</v>
      </c>
      <c r="C1269" s="1">
        <f>+VLOOKUP(A1269,Codigos_mercados_mayoristas[],3,0)</f>
        <v>8</v>
      </c>
      <c r="D1269" s="4">
        <v>44148</v>
      </c>
      <c r="E1269" s="4" t="s">
        <v>196</v>
      </c>
      <c r="F1269" s="15" t="s">
        <v>82</v>
      </c>
      <c r="G1269" s="15" t="s">
        <v>12</v>
      </c>
      <c r="H1269" s="15" t="s">
        <v>13</v>
      </c>
      <c r="I1269" s="15">
        <v>100</v>
      </c>
      <c r="J1269" s="15">
        <v>500</v>
      </c>
      <c r="K1269" s="15">
        <v>500</v>
      </c>
      <c r="L1269" s="15">
        <v>500</v>
      </c>
      <c r="M1269" s="15" t="s">
        <v>167</v>
      </c>
      <c r="N1269" s="15" t="s">
        <v>140</v>
      </c>
      <c r="O1269">
        <f>+VLOOKUP(Precio_diario_hortalizas[[#This Row],[Unidad de comercialización]],Codigos_kg[],2,0)</f>
        <v>1</v>
      </c>
      <c r="P1269">
        <f>+Precio_diario_hortalizas[[#This Row],[Precio promedio ponderado]]/Precio_diario_hortalizas[[#This Row],[Kg o Unidades]]</f>
        <v>500</v>
      </c>
    </row>
    <row r="1270" spans="1:16" hidden="1" x14ac:dyDescent="0.35">
      <c r="A1270" s="1" t="s">
        <v>188</v>
      </c>
      <c r="B1270" s="1" t="str">
        <f>+VLOOKUP(A1270,Codigos_mercados_mayoristas[],2,0)</f>
        <v>Bíobío</v>
      </c>
      <c r="C1270" s="1">
        <f>+VLOOKUP(A1270,Codigos_mercados_mayoristas[],3,0)</f>
        <v>8</v>
      </c>
      <c r="D1270" s="4">
        <v>44148</v>
      </c>
      <c r="E1270" s="4" t="s">
        <v>196</v>
      </c>
      <c r="F1270" s="15" t="s">
        <v>84</v>
      </c>
      <c r="G1270" s="15" t="s">
        <v>12</v>
      </c>
      <c r="H1270" s="15" t="s">
        <v>19</v>
      </c>
      <c r="I1270" s="15">
        <v>800</v>
      </c>
      <c r="J1270" s="15">
        <v>700</v>
      </c>
      <c r="K1270" s="15">
        <v>600</v>
      </c>
      <c r="L1270" s="15">
        <v>650</v>
      </c>
      <c r="M1270" s="15" t="s">
        <v>14</v>
      </c>
      <c r="N1270" s="15" t="s">
        <v>118</v>
      </c>
      <c r="O1270">
        <f>+VLOOKUP(Precio_diario_hortalizas[[#This Row],[Unidad de comercialización]],Codigos_kg[],2,0)</f>
        <v>1</v>
      </c>
      <c r="P1270">
        <f>+Precio_diario_hortalizas[[#This Row],[Precio promedio ponderado]]/Precio_diario_hortalizas[[#This Row],[Kg o Unidades]]</f>
        <v>650</v>
      </c>
    </row>
    <row r="1271" spans="1:16" hidden="1" x14ac:dyDescent="0.35">
      <c r="A1271" s="1" t="s">
        <v>188</v>
      </c>
      <c r="B1271" s="1" t="str">
        <f>+VLOOKUP(A1271,Codigos_mercados_mayoristas[],2,0)</f>
        <v>Bíobío</v>
      </c>
      <c r="C1271" s="1">
        <f>+VLOOKUP(A1271,Codigos_mercados_mayoristas[],3,0)</f>
        <v>8</v>
      </c>
      <c r="D1271" s="4">
        <v>44148</v>
      </c>
      <c r="E1271" s="4" t="s">
        <v>196</v>
      </c>
      <c r="F1271" s="15" t="s">
        <v>84</v>
      </c>
      <c r="G1271" s="15" t="s">
        <v>12</v>
      </c>
      <c r="H1271" s="15" t="s">
        <v>13</v>
      </c>
      <c r="I1271" s="15">
        <v>400</v>
      </c>
      <c r="J1271" s="15">
        <v>500</v>
      </c>
      <c r="K1271" s="15">
        <v>500</v>
      </c>
      <c r="L1271" s="15">
        <v>500</v>
      </c>
      <c r="M1271" s="15" t="s">
        <v>14</v>
      </c>
      <c r="N1271" s="15" t="s">
        <v>118</v>
      </c>
      <c r="O1271">
        <f>+VLOOKUP(Precio_diario_hortalizas[[#This Row],[Unidad de comercialización]],Codigos_kg[],2,0)</f>
        <v>1</v>
      </c>
      <c r="P1271">
        <f>+Precio_diario_hortalizas[[#This Row],[Precio promedio ponderado]]/Precio_diario_hortalizas[[#This Row],[Kg o Unidades]]</f>
        <v>500</v>
      </c>
    </row>
    <row r="1272" spans="1:16" hidden="1" x14ac:dyDescent="0.35">
      <c r="A1272" s="1" t="s">
        <v>188</v>
      </c>
      <c r="B1272" s="1" t="str">
        <f>+VLOOKUP(A1272,Codigos_mercados_mayoristas[],2,0)</f>
        <v>Bíobío</v>
      </c>
      <c r="C1272" s="1">
        <f>+VLOOKUP(A1272,Codigos_mercados_mayoristas[],3,0)</f>
        <v>8</v>
      </c>
      <c r="D1272" s="4">
        <v>44148</v>
      </c>
      <c r="E1272" s="4" t="s">
        <v>196</v>
      </c>
      <c r="F1272" s="15" t="s">
        <v>52</v>
      </c>
      <c r="G1272" s="15" t="s">
        <v>12</v>
      </c>
      <c r="H1272" s="15" t="s">
        <v>19</v>
      </c>
      <c r="I1272" s="15">
        <v>100</v>
      </c>
      <c r="J1272" s="15">
        <v>8000</v>
      </c>
      <c r="K1272" s="15">
        <v>7500</v>
      </c>
      <c r="L1272" s="15">
        <v>7750</v>
      </c>
      <c r="M1272" s="15" t="s">
        <v>39</v>
      </c>
      <c r="N1272" s="15" t="s">
        <v>118</v>
      </c>
      <c r="O1272">
        <f>+VLOOKUP(Precio_diario_hortalizas[[#This Row],[Unidad de comercialización]],Codigos_kg[],2,0)</f>
        <v>25</v>
      </c>
      <c r="P1272">
        <f>+Precio_diario_hortalizas[[#This Row],[Precio promedio ponderado]]/Precio_diario_hortalizas[[#This Row],[Kg o Unidades]]</f>
        <v>310</v>
      </c>
    </row>
    <row r="1273" spans="1:16" hidden="1" x14ac:dyDescent="0.35">
      <c r="A1273" s="1" t="s">
        <v>188</v>
      </c>
      <c r="B1273" s="1" t="str">
        <f>+VLOOKUP(A1273,Codigos_mercados_mayoristas[],2,0)</f>
        <v>Bíobío</v>
      </c>
      <c r="C1273" s="1">
        <f>+VLOOKUP(A1273,Codigos_mercados_mayoristas[],3,0)</f>
        <v>8</v>
      </c>
      <c r="D1273" s="4">
        <v>44148</v>
      </c>
      <c r="E1273" s="4" t="s">
        <v>196</v>
      </c>
      <c r="F1273" s="15" t="s">
        <v>23</v>
      </c>
      <c r="G1273" s="15" t="s">
        <v>87</v>
      </c>
      <c r="H1273" s="15" t="s">
        <v>19</v>
      </c>
      <c r="I1273" s="15">
        <v>200</v>
      </c>
      <c r="J1273" s="15">
        <v>4000</v>
      </c>
      <c r="K1273" s="15">
        <v>3500</v>
      </c>
      <c r="L1273" s="15">
        <v>3750</v>
      </c>
      <c r="M1273" s="15" t="s">
        <v>88</v>
      </c>
      <c r="N1273" s="15" t="s">
        <v>118</v>
      </c>
      <c r="O1273">
        <f>+VLOOKUP(Precio_diario_hortalizas[[#This Row],[Unidad de comercialización]],Codigos_kg[],2,0)</f>
        <v>10</v>
      </c>
      <c r="P1273">
        <f>+Precio_diario_hortalizas[[#This Row],[Precio promedio ponderado]]/Precio_diario_hortalizas[[#This Row],[Kg o Unidades]]</f>
        <v>375</v>
      </c>
    </row>
    <row r="1274" spans="1:16" hidden="1" x14ac:dyDescent="0.35">
      <c r="A1274" s="1" t="s">
        <v>188</v>
      </c>
      <c r="B1274" s="1" t="str">
        <f>+VLOOKUP(A1274,Codigos_mercados_mayoristas[],2,0)</f>
        <v>Bíobío</v>
      </c>
      <c r="C1274" s="1">
        <f>+VLOOKUP(A1274,Codigos_mercados_mayoristas[],3,0)</f>
        <v>8</v>
      </c>
      <c r="D1274" s="4">
        <v>44148</v>
      </c>
      <c r="E1274" s="4" t="s">
        <v>196</v>
      </c>
      <c r="F1274" s="15" t="s">
        <v>23</v>
      </c>
      <c r="G1274" s="15" t="s">
        <v>24</v>
      </c>
      <c r="H1274" s="15" t="s">
        <v>19</v>
      </c>
      <c r="I1274" s="15">
        <v>200</v>
      </c>
      <c r="J1274" s="15">
        <v>4000</v>
      </c>
      <c r="K1274" s="15">
        <v>3500</v>
      </c>
      <c r="L1274" s="15">
        <v>3750</v>
      </c>
      <c r="M1274" s="15" t="s">
        <v>89</v>
      </c>
      <c r="N1274" s="15" t="s">
        <v>114</v>
      </c>
      <c r="O1274">
        <f>+VLOOKUP(Precio_diario_hortalizas[[#This Row],[Unidad de comercialización]],Codigos_kg[],2,0)</f>
        <v>15</v>
      </c>
      <c r="P1274">
        <f>+Precio_diario_hortalizas[[#This Row],[Precio promedio ponderado]]/Precio_diario_hortalizas[[#This Row],[Kg o Unidades]]</f>
        <v>250</v>
      </c>
    </row>
    <row r="1275" spans="1:16" hidden="1" x14ac:dyDescent="0.35">
      <c r="A1275" s="1" t="s">
        <v>188</v>
      </c>
      <c r="B1275" s="1" t="str">
        <f>+VLOOKUP(A1275,Codigos_mercados_mayoristas[],2,0)</f>
        <v>Bíobío</v>
      </c>
      <c r="C1275" s="1">
        <f>+VLOOKUP(A1275,Codigos_mercados_mayoristas[],3,0)</f>
        <v>8</v>
      </c>
      <c r="D1275" s="4">
        <v>44148</v>
      </c>
      <c r="E1275" s="4" t="s">
        <v>196</v>
      </c>
      <c r="F1275" s="15" t="s">
        <v>23</v>
      </c>
      <c r="G1275" s="15" t="s">
        <v>90</v>
      </c>
      <c r="H1275" s="15" t="s">
        <v>19</v>
      </c>
      <c r="I1275" s="15">
        <v>100</v>
      </c>
      <c r="J1275" s="15">
        <v>4000</v>
      </c>
      <c r="K1275" s="15">
        <v>3500</v>
      </c>
      <c r="L1275" s="15">
        <v>3750</v>
      </c>
      <c r="M1275" s="15" t="s">
        <v>89</v>
      </c>
      <c r="N1275" s="15" t="s">
        <v>118</v>
      </c>
      <c r="O1275">
        <f>+VLOOKUP(Precio_diario_hortalizas[[#This Row],[Unidad de comercialización]],Codigos_kg[],2,0)</f>
        <v>15</v>
      </c>
      <c r="P1275">
        <f>+Precio_diario_hortalizas[[#This Row],[Precio promedio ponderado]]/Precio_diario_hortalizas[[#This Row],[Kg o Unidades]]</f>
        <v>250</v>
      </c>
    </row>
    <row r="1276" spans="1:16" hidden="1" x14ac:dyDescent="0.35">
      <c r="A1276" s="1" t="s">
        <v>188</v>
      </c>
      <c r="B1276" s="1" t="str">
        <f>+VLOOKUP(A1276,Codigos_mercados_mayoristas[],2,0)</f>
        <v>Bíobío</v>
      </c>
      <c r="C1276" s="1">
        <f>+VLOOKUP(A1276,Codigos_mercados_mayoristas[],3,0)</f>
        <v>8</v>
      </c>
      <c r="D1276" s="4">
        <v>44148</v>
      </c>
      <c r="E1276" s="4" t="s">
        <v>196</v>
      </c>
      <c r="F1276" s="15" t="s">
        <v>23</v>
      </c>
      <c r="G1276" s="15" t="s">
        <v>91</v>
      </c>
      <c r="H1276" s="15" t="s">
        <v>19</v>
      </c>
      <c r="I1276" s="15">
        <v>100</v>
      </c>
      <c r="J1276" s="15">
        <v>3500</v>
      </c>
      <c r="K1276" s="15">
        <v>3000</v>
      </c>
      <c r="L1276" s="15">
        <v>3250</v>
      </c>
      <c r="M1276" s="15" t="s">
        <v>89</v>
      </c>
      <c r="N1276" s="15" t="s">
        <v>118</v>
      </c>
      <c r="O1276">
        <f>+VLOOKUP(Precio_diario_hortalizas[[#This Row],[Unidad de comercialización]],Codigos_kg[],2,0)</f>
        <v>15</v>
      </c>
      <c r="P1276">
        <f>+Precio_diario_hortalizas[[#This Row],[Precio promedio ponderado]]/Precio_diario_hortalizas[[#This Row],[Kg o Unidades]]</f>
        <v>216.66666666666666</v>
      </c>
    </row>
    <row r="1277" spans="1:16" hidden="1" x14ac:dyDescent="0.35">
      <c r="A1277" s="1" t="s">
        <v>188</v>
      </c>
      <c r="B1277" s="1" t="str">
        <f>+VLOOKUP(A1277,Codigos_mercados_mayoristas[],2,0)</f>
        <v>Bíobío</v>
      </c>
      <c r="C1277" s="1">
        <f>+VLOOKUP(A1277,Codigos_mercados_mayoristas[],3,0)</f>
        <v>8</v>
      </c>
      <c r="D1277" s="4">
        <v>44148</v>
      </c>
      <c r="E1277" s="4" t="s">
        <v>196</v>
      </c>
      <c r="F1277" s="15" t="s">
        <v>23</v>
      </c>
      <c r="G1277" s="15" t="s">
        <v>92</v>
      </c>
      <c r="H1277" s="15" t="s">
        <v>19</v>
      </c>
      <c r="I1277" s="15">
        <v>100</v>
      </c>
      <c r="J1277" s="15">
        <v>4000</v>
      </c>
      <c r="K1277" s="15">
        <v>3500</v>
      </c>
      <c r="L1277" s="15">
        <v>3750</v>
      </c>
      <c r="M1277" s="15" t="s">
        <v>93</v>
      </c>
      <c r="N1277" s="15" t="s">
        <v>118</v>
      </c>
      <c r="O1277">
        <f>+VLOOKUP(Precio_diario_hortalizas[[#This Row],[Unidad de comercialización]],Codigos_kg[],2,0)</f>
        <v>20</v>
      </c>
      <c r="P1277">
        <f>+Precio_diario_hortalizas[[#This Row],[Precio promedio ponderado]]/Precio_diario_hortalizas[[#This Row],[Kg o Unidades]]</f>
        <v>187.5</v>
      </c>
    </row>
    <row r="1278" spans="1:16" hidden="1" x14ac:dyDescent="0.35">
      <c r="A1278" s="1" t="s">
        <v>188</v>
      </c>
      <c r="B1278" s="1" t="str">
        <f>+VLOOKUP(A1278,Codigos_mercados_mayoristas[],2,0)</f>
        <v>Bíobío</v>
      </c>
      <c r="C1278" s="1">
        <f>+VLOOKUP(A1278,Codigos_mercados_mayoristas[],3,0)</f>
        <v>8</v>
      </c>
      <c r="D1278" s="4">
        <v>44148</v>
      </c>
      <c r="E1278" s="4" t="s">
        <v>196</v>
      </c>
      <c r="F1278" s="15" t="s">
        <v>94</v>
      </c>
      <c r="G1278" s="15" t="s">
        <v>126</v>
      </c>
      <c r="H1278" s="15" t="s">
        <v>96</v>
      </c>
      <c r="I1278" s="15">
        <v>1000</v>
      </c>
      <c r="J1278" s="15">
        <v>11000</v>
      </c>
      <c r="K1278" s="15">
        <v>10000</v>
      </c>
      <c r="L1278" s="15">
        <v>10500</v>
      </c>
      <c r="M1278" s="15" t="s">
        <v>39</v>
      </c>
      <c r="N1278" s="15" t="s">
        <v>192</v>
      </c>
      <c r="O1278">
        <f>+VLOOKUP(Precio_diario_hortalizas[[#This Row],[Unidad de comercialización]],Codigos_kg[],2,0)</f>
        <v>25</v>
      </c>
      <c r="P1278">
        <f>+Precio_diario_hortalizas[[#This Row],[Precio promedio ponderado]]/Precio_diario_hortalizas[[#This Row],[Kg o Unidades]]</f>
        <v>420</v>
      </c>
    </row>
    <row r="1279" spans="1:16" hidden="1" x14ac:dyDescent="0.35">
      <c r="A1279" s="1" t="s">
        <v>188</v>
      </c>
      <c r="B1279" s="1" t="str">
        <f>+VLOOKUP(A1279,Codigos_mercados_mayoristas[],2,0)</f>
        <v>Bíobío</v>
      </c>
      <c r="C1279" s="1">
        <f>+VLOOKUP(A1279,Codigos_mercados_mayoristas[],3,0)</f>
        <v>8</v>
      </c>
      <c r="D1279" s="4">
        <v>44148</v>
      </c>
      <c r="E1279" s="4" t="s">
        <v>196</v>
      </c>
      <c r="F1279" s="15" t="s">
        <v>53</v>
      </c>
      <c r="G1279" s="15" t="s">
        <v>12</v>
      </c>
      <c r="H1279" s="15" t="s">
        <v>19</v>
      </c>
      <c r="I1279" s="15">
        <v>200</v>
      </c>
      <c r="J1279" s="15">
        <v>8000</v>
      </c>
      <c r="K1279" s="15">
        <v>7500</v>
      </c>
      <c r="L1279" s="15">
        <v>7750</v>
      </c>
      <c r="M1279" s="15" t="s">
        <v>54</v>
      </c>
      <c r="N1279" s="15" t="s">
        <v>15</v>
      </c>
      <c r="O1279">
        <f>+VLOOKUP(Precio_diario_hortalizas[[#This Row],[Unidad de comercialización]],Codigos_kg[],2,0)</f>
        <v>60</v>
      </c>
      <c r="P1279">
        <f>+Precio_diario_hortalizas[[#This Row],[Precio promedio ponderado]]/Precio_diario_hortalizas[[#This Row],[Kg o Unidades]]</f>
        <v>129.16666666666666</v>
      </c>
    </row>
    <row r="1280" spans="1:16" hidden="1" x14ac:dyDescent="0.35">
      <c r="A1280" s="1" t="s">
        <v>188</v>
      </c>
      <c r="B1280" s="1" t="str">
        <f>+VLOOKUP(A1280,Codigos_mercados_mayoristas[],2,0)</f>
        <v>Bíobío</v>
      </c>
      <c r="C1280" s="1">
        <f>+VLOOKUP(A1280,Codigos_mercados_mayoristas[],3,0)</f>
        <v>8</v>
      </c>
      <c r="D1280" s="4">
        <v>44148</v>
      </c>
      <c r="E1280" s="4" t="s">
        <v>196</v>
      </c>
      <c r="F1280" s="15" t="s">
        <v>132</v>
      </c>
      <c r="G1280" s="15" t="s">
        <v>12</v>
      </c>
      <c r="H1280" s="15" t="s">
        <v>19</v>
      </c>
      <c r="I1280" s="15">
        <v>200</v>
      </c>
      <c r="J1280" s="15">
        <v>700</v>
      </c>
      <c r="K1280" s="15">
        <v>600</v>
      </c>
      <c r="L1280" s="15">
        <v>650</v>
      </c>
      <c r="M1280" s="15" t="s">
        <v>167</v>
      </c>
      <c r="N1280" s="15" t="s">
        <v>140</v>
      </c>
      <c r="O1280">
        <f>+VLOOKUP(Precio_diario_hortalizas[[#This Row],[Unidad de comercialización]],Codigos_kg[],2,0)</f>
        <v>1</v>
      </c>
      <c r="P1280">
        <f>+Precio_diario_hortalizas[[#This Row],[Precio promedio ponderado]]/Precio_diario_hortalizas[[#This Row],[Kg o Unidades]]</f>
        <v>650</v>
      </c>
    </row>
    <row r="1281" spans="1:16" hidden="1" x14ac:dyDescent="0.35">
      <c r="A1281" s="1" t="s">
        <v>188</v>
      </c>
      <c r="B1281" s="1" t="str">
        <f>+VLOOKUP(A1281,Codigos_mercados_mayoristas[],2,0)</f>
        <v>Bíobío</v>
      </c>
      <c r="C1281" s="1">
        <f>+VLOOKUP(A1281,Codigos_mercados_mayoristas[],3,0)</f>
        <v>8</v>
      </c>
      <c r="D1281" s="4">
        <v>44148</v>
      </c>
      <c r="E1281" s="4" t="s">
        <v>196</v>
      </c>
      <c r="F1281" s="15" t="s">
        <v>132</v>
      </c>
      <c r="G1281" s="15" t="s">
        <v>12</v>
      </c>
      <c r="H1281" s="15" t="s">
        <v>13</v>
      </c>
      <c r="I1281" s="15">
        <v>100</v>
      </c>
      <c r="J1281" s="15">
        <v>500</v>
      </c>
      <c r="K1281" s="15">
        <v>500</v>
      </c>
      <c r="L1281" s="15">
        <v>500</v>
      </c>
      <c r="M1281" s="15" t="s">
        <v>167</v>
      </c>
      <c r="N1281" s="15" t="s">
        <v>140</v>
      </c>
      <c r="O1281">
        <f>+VLOOKUP(Precio_diario_hortalizas[[#This Row],[Unidad de comercialización]],Codigos_kg[],2,0)</f>
        <v>1</v>
      </c>
      <c r="P1281">
        <f>+Precio_diario_hortalizas[[#This Row],[Precio promedio ponderado]]/Precio_diario_hortalizas[[#This Row],[Kg o Unidades]]</f>
        <v>500</v>
      </c>
    </row>
    <row r="1282" spans="1:16" hidden="1" x14ac:dyDescent="0.35">
      <c r="A1282" s="1" t="s">
        <v>188</v>
      </c>
      <c r="B1282" s="1" t="str">
        <f>+VLOOKUP(A1282,Codigos_mercados_mayoristas[],2,0)</f>
        <v>Bíobío</v>
      </c>
      <c r="C1282" s="1">
        <f>+VLOOKUP(A1282,Codigos_mercados_mayoristas[],3,0)</f>
        <v>8</v>
      </c>
      <c r="D1282" s="4">
        <v>44148</v>
      </c>
      <c r="E1282" s="4" t="s">
        <v>196</v>
      </c>
      <c r="F1282" s="15" t="s">
        <v>27</v>
      </c>
      <c r="G1282" s="15" t="s">
        <v>55</v>
      </c>
      <c r="H1282" s="15" t="s">
        <v>19</v>
      </c>
      <c r="I1282" s="15">
        <v>100</v>
      </c>
      <c r="J1282" s="15">
        <v>32000</v>
      </c>
      <c r="K1282" s="15">
        <v>30000</v>
      </c>
      <c r="L1282" s="15">
        <v>31000</v>
      </c>
      <c r="M1282" s="15" t="s">
        <v>56</v>
      </c>
      <c r="N1282" s="15" t="s">
        <v>45</v>
      </c>
      <c r="O1282">
        <f>+VLOOKUP(Precio_diario_hortalizas[[#This Row],[Unidad de comercialización]],Codigos_kg[],2,0)</f>
        <v>18</v>
      </c>
      <c r="P1282">
        <f>+Precio_diario_hortalizas[[#This Row],[Precio promedio ponderado]]/Precio_diario_hortalizas[[#This Row],[Kg o Unidades]]</f>
        <v>1722.2222222222222</v>
      </c>
    </row>
    <row r="1283" spans="1:16" hidden="1" x14ac:dyDescent="0.35">
      <c r="A1283" s="1" t="s">
        <v>188</v>
      </c>
      <c r="B1283" s="1" t="str">
        <f>+VLOOKUP(A1283,Codigos_mercados_mayoristas[],2,0)</f>
        <v>Bíobío</v>
      </c>
      <c r="C1283" s="1">
        <f>+VLOOKUP(A1283,Codigos_mercados_mayoristas[],3,0)</f>
        <v>8</v>
      </c>
      <c r="D1283" s="4">
        <v>44148</v>
      </c>
      <c r="E1283" s="4" t="s">
        <v>196</v>
      </c>
      <c r="F1283" s="15" t="s">
        <v>27</v>
      </c>
      <c r="G1283" s="15" t="s">
        <v>28</v>
      </c>
      <c r="H1283" s="15" t="s">
        <v>19</v>
      </c>
      <c r="I1283" s="15">
        <v>100</v>
      </c>
      <c r="J1283" s="15">
        <v>46000</v>
      </c>
      <c r="K1283" s="15">
        <v>45000</v>
      </c>
      <c r="L1283" s="15">
        <v>45500</v>
      </c>
      <c r="M1283" s="15" t="s">
        <v>29</v>
      </c>
      <c r="N1283" s="15" t="s">
        <v>15</v>
      </c>
      <c r="O1283">
        <f>+VLOOKUP(Precio_diario_hortalizas[[#This Row],[Unidad de comercialización]],Codigos_kg[],2,0)</f>
        <v>15</v>
      </c>
      <c r="P1283">
        <f>+Precio_diario_hortalizas[[#This Row],[Precio promedio ponderado]]/Precio_diario_hortalizas[[#This Row],[Kg o Unidades]]</f>
        <v>3033.3333333333335</v>
      </c>
    </row>
    <row r="1284" spans="1:16" hidden="1" x14ac:dyDescent="0.35">
      <c r="A1284" s="1" t="s">
        <v>188</v>
      </c>
      <c r="B1284" s="1" t="str">
        <f>+VLOOKUP(A1284,Codigos_mercados_mayoristas[],2,0)</f>
        <v>Bíobío</v>
      </c>
      <c r="C1284" s="1">
        <f>+VLOOKUP(A1284,Codigos_mercados_mayoristas[],3,0)</f>
        <v>8</v>
      </c>
      <c r="D1284" s="4">
        <v>44148</v>
      </c>
      <c r="E1284" s="4" t="s">
        <v>196</v>
      </c>
      <c r="F1284" s="15" t="s">
        <v>27</v>
      </c>
      <c r="G1284" s="15" t="s">
        <v>98</v>
      </c>
      <c r="H1284" s="15" t="s">
        <v>19</v>
      </c>
      <c r="I1284" s="15">
        <v>200</v>
      </c>
      <c r="J1284" s="15">
        <v>28000</v>
      </c>
      <c r="K1284" s="15">
        <v>27000</v>
      </c>
      <c r="L1284" s="15">
        <v>27500</v>
      </c>
      <c r="M1284" s="15" t="s">
        <v>29</v>
      </c>
      <c r="N1284" s="15" t="s">
        <v>15</v>
      </c>
      <c r="O1284">
        <f>+VLOOKUP(Precio_diario_hortalizas[[#This Row],[Unidad de comercialización]],Codigos_kg[],2,0)</f>
        <v>15</v>
      </c>
      <c r="P1284">
        <f>+Precio_diario_hortalizas[[#This Row],[Precio promedio ponderado]]/Precio_diario_hortalizas[[#This Row],[Kg o Unidades]]</f>
        <v>1833.3333333333333</v>
      </c>
    </row>
    <row r="1285" spans="1:16" hidden="1" x14ac:dyDescent="0.35">
      <c r="A1285" s="1" t="s">
        <v>188</v>
      </c>
      <c r="B1285" s="1" t="str">
        <f>+VLOOKUP(A1285,Codigos_mercados_mayoristas[],2,0)</f>
        <v>Bíobío</v>
      </c>
      <c r="C1285" s="1">
        <f>+VLOOKUP(A1285,Codigos_mercados_mayoristas[],3,0)</f>
        <v>8</v>
      </c>
      <c r="D1285" s="4">
        <v>44148</v>
      </c>
      <c r="E1285" s="4" t="s">
        <v>196</v>
      </c>
      <c r="F1285" s="15" t="s">
        <v>30</v>
      </c>
      <c r="G1285" s="15" t="s">
        <v>57</v>
      </c>
      <c r="H1285" s="15" t="s">
        <v>19</v>
      </c>
      <c r="I1285" s="15">
        <v>100</v>
      </c>
      <c r="J1285" s="15">
        <v>50000</v>
      </c>
      <c r="K1285" s="15">
        <v>48000</v>
      </c>
      <c r="L1285" s="15">
        <v>49000</v>
      </c>
      <c r="M1285" s="15" t="s">
        <v>58</v>
      </c>
      <c r="N1285" s="15" t="s">
        <v>123</v>
      </c>
      <c r="O1285">
        <f>+VLOOKUP(Precio_diario_hortalizas[[#This Row],[Unidad de comercialización]],Codigos_kg[],2,0)</f>
        <v>25</v>
      </c>
      <c r="P1285">
        <f>+Precio_diario_hortalizas[[#This Row],[Precio promedio ponderado]]/Precio_diario_hortalizas[[#This Row],[Kg o Unidades]]</f>
        <v>1960</v>
      </c>
    </row>
    <row r="1286" spans="1:16" hidden="1" x14ac:dyDescent="0.35">
      <c r="A1286" s="1" t="s">
        <v>188</v>
      </c>
      <c r="B1286" s="1" t="str">
        <f>+VLOOKUP(A1286,Codigos_mercados_mayoristas[],2,0)</f>
        <v>Bíobío</v>
      </c>
      <c r="C1286" s="1">
        <f>+VLOOKUP(A1286,Codigos_mercados_mayoristas[],3,0)</f>
        <v>8</v>
      </c>
      <c r="D1286" s="4">
        <v>44148</v>
      </c>
      <c r="E1286" s="4" t="s">
        <v>196</v>
      </c>
      <c r="F1286" s="15" t="s">
        <v>99</v>
      </c>
      <c r="G1286" s="15" t="s">
        <v>100</v>
      </c>
      <c r="H1286" s="15" t="s">
        <v>19</v>
      </c>
      <c r="I1286" s="15">
        <v>1000</v>
      </c>
      <c r="J1286" s="15">
        <v>800</v>
      </c>
      <c r="K1286" s="15">
        <v>700</v>
      </c>
      <c r="L1286" s="15">
        <v>750</v>
      </c>
      <c r="M1286" s="15" t="s">
        <v>14</v>
      </c>
      <c r="N1286" s="15" t="s">
        <v>118</v>
      </c>
      <c r="O1286">
        <f>+VLOOKUP(Precio_diario_hortalizas[[#This Row],[Unidad de comercialización]],Codigos_kg[],2,0)</f>
        <v>1</v>
      </c>
      <c r="P1286">
        <f>+Precio_diario_hortalizas[[#This Row],[Precio promedio ponderado]]/Precio_diario_hortalizas[[#This Row],[Kg o Unidades]]</f>
        <v>750</v>
      </c>
    </row>
    <row r="1287" spans="1:16" hidden="1" x14ac:dyDescent="0.35">
      <c r="A1287" s="1" t="s">
        <v>188</v>
      </c>
      <c r="B1287" s="1" t="str">
        <f>+VLOOKUP(A1287,Codigos_mercados_mayoristas[],2,0)</f>
        <v>Bíobío</v>
      </c>
      <c r="C1287" s="1">
        <f>+VLOOKUP(A1287,Codigos_mercados_mayoristas[],3,0)</f>
        <v>8</v>
      </c>
      <c r="D1287" s="4">
        <v>44148</v>
      </c>
      <c r="E1287" s="4" t="s">
        <v>196</v>
      </c>
      <c r="F1287" s="15" t="s">
        <v>99</v>
      </c>
      <c r="G1287" s="15" t="s">
        <v>100</v>
      </c>
      <c r="H1287" s="15" t="s">
        <v>13</v>
      </c>
      <c r="I1287" s="15">
        <v>500</v>
      </c>
      <c r="J1287" s="15">
        <v>600</v>
      </c>
      <c r="K1287" s="15">
        <v>600</v>
      </c>
      <c r="L1287" s="15">
        <v>600</v>
      </c>
      <c r="M1287" s="15" t="s">
        <v>14</v>
      </c>
      <c r="N1287" s="15" t="s">
        <v>118</v>
      </c>
      <c r="O1287">
        <f>+VLOOKUP(Precio_diario_hortalizas[[#This Row],[Unidad de comercialización]],Codigos_kg[],2,0)</f>
        <v>1</v>
      </c>
      <c r="P1287">
        <f>+Precio_diario_hortalizas[[#This Row],[Precio promedio ponderado]]/Precio_diario_hortalizas[[#This Row],[Kg o Unidades]]</f>
        <v>600</v>
      </c>
    </row>
    <row r="1288" spans="1:16" hidden="1" x14ac:dyDescent="0.35">
      <c r="A1288" s="1" t="s">
        <v>188</v>
      </c>
      <c r="B1288" s="1" t="str">
        <f>+VLOOKUP(A1288,Codigos_mercados_mayoristas[],2,0)</f>
        <v>Bíobío</v>
      </c>
      <c r="C1288" s="1">
        <f>+VLOOKUP(A1288,Codigos_mercados_mayoristas[],3,0)</f>
        <v>8</v>
      </c>
      <c r="D1288" s="4">
        <v>44148</v>
      </c>
      <c r="E1288" s="4" t="s">
        <v>196</v>
      </c>
      <c r="F1288" s="15" t="s">
        <v>35</v>
      </c>
      <c r="G1288" s="15" t="s">
        <v>36</v>
      </c>
      <c r="H1288" s="15" t="s">
        <v>19</v>
      </c>
      <c r="I1288" s="15">
        <v>400</v>
      </c>
      <c r="J1288" s="15">
        <v>15000</v>
      </c>
      <c r="K1288" s="15">
        <v>14000</v>
      </c>
      <c r="L1288" s="15">
        <v>14500</v>
      </c>
      <c r="M1288" s="15" t="s">
        <v>59</v>
      </c>
      <c r="N1288" s="15" t="s">
        <v>15</v>
      </c>
      <c r="O1288">
        <f>+VLOOKUP(Precio_diario_hortalizas[[#This Row],[Unidad de comercialización]],Codigos_kg[],2,0)</f>
        <v>18</v>
      </c>
      <c r="P1288">
        <f>+Precio_diario_hortalizas[[#This Row],[Precio promedio ponderado]]/Precio_diario_hortalizas[[#This Row],[Kg o Unidades]]</f>
        <v>805.55555555555554</v>
      </c>
    </row>
    <row r="1289" spans="1:16" hidden="1" x14ac:dyDescent="0.35">
      <c r="A1289" s="1" t="s">
        <v>188</v>
      </c>
      <c r="B1289" s="1" t="str">
        <f>+VLOOKUP(A1289,Codigos_mercados_mayoristas[],2,0)</f>
        <v>Bíobío</v>
      </c>
      <c r="C1289" s="1">
        <f>+VLOOKUP(A1289,Codigos_mercados_mayoristas[],3,0)</f>
        <v>8</v>
      </c>
      <c r="D1289" s="4">
        <v>44148</v>
      </c>
      <c r="E1289" s="4" t="s">
        <v>196</v>
      </c>
      <c r="F1289" s="15" t="s">
        <v>35</v>
      </c>
      <c r="G1289" s="15" t="s">
        <v>36</v>
      </c>
      <c r="H1289" s="15" t="s">
        <v>19</v>
      </c>
      <c r="I1289" s="15">
        <v>400</v>
      </c>
      <c r="J1289" s="15">
        <v>9000</v>
      </c>
      <c r="K1289" s="15">
        <v>8000</v>
      </c>
      <c r="L1289" s="15">
        <v>8500</v>
      </c>
      <c r="M1289" s="15" t="s">
        <v>111</v>
      </c>
      <c r="N1289" s="15" t="s">
        <v>15</v>
      </c>
      <c r="O1289">
        <f>+VLOOKUP(Precio_diario_hortalizas[[#This Row],[Unidad de comercialización]],Codigos_kg[],2,0)</f>
        <v>12</v>
      </c>
      <c r="P1289">
        <f>+Precio_diario_hortalizas[[#This Row],[Precio promedio ponderado]]/Precio_diario_hortalizas[[#This Row],[Kg o Unidades]]</f>
        <v>708.33333333333337</v>
      </c>
    </row>
    <row r="1290" spans="1:16" hidden="1" x14ac:dyDescent="0.35">
      <c r="A1290" s="1" t="s">
        <v>188</v>
      </c>
      <c r="B1290" s="1" t="str">
        <f>+VLOOKUP(A1290,Codigos_mercados_mayoristas[],2,0)</f>
        <v>Bíobío</v>
      </c>
      <c r="C1290" s="1">
        <f>+VLOOKUP(A1290,Codigos_mercados_mayoristas[],3,0)</f>
        <v>8</v>
      </c>
      <c r="D1290" s="4">
        <v>44148</v>
      </c>
      <c r="E1290" s="4" t="s">
        <v>196</v>
      </c>
      <c r="F1290" s="15" t="s">
        <v>35</v>
      </c>
      <c r="G1290" s="15" t="s">
        <v>36</v>
      </c>
      <c r="H1290" s="15" t="s">
        <v>13</v>
      </c>
      <c r="I1290" s="15">
        <v>400</v>
      </c>
      <c r="J1290" s="15">
        <v>13000</v>
      </c>
      <c r="K1290" s="15">
        <v>12000</v>
      </c>
      <c r="L1290" s="15">
        <v>12500</v>
      </c>
      <c r="M1290" s="15" t="s">
        <v>59</v>
      </c>
      <c r="N1290" s="15" t="s">
        <v>15</v>
      </c>
      <c r="O1290">
        <f>+VLOOKUP(Precio_diario_hortalizas[[#This Row],[Unidad de comercialización]],Codigos_kg[],2,0)</f>
        <v>18</v>
      </c>
      <c r="P1290">
        <f>+Precio_diario_hortalizas[[#This Row],[Precio promedio ponderado]]/Precio_diario_hortalizas[[#This Row],[Kg o Unidades]]</f>
        <v>694.44444444444446</v>
      </c>
    </row>
    <row r="1291" spans="1:16" hidden="1" x14ac:dyDescent="0.35">
      <c r="A1291" s="1" t="s">
        <v>188</v>
      </c>
      <c r="B1291" s="1" t="str">
        <f>+VLOOKUP(A1291,Codigos_mercados_mayoristas[],2,0)</f>
        <v>Bíobío</v>
      </c>
      <c r="C1291" s="1">
        <f>+VLOOKUP(A1291,Codigos_mercados_mayoristas[],3,0)</f>
        <v>8</v>
      </c>
      <c r="D1291" s="4">
        <v>44148</v>
      </c>
      <c r="E1291" s="4" t="s">
        <v>196</v>
      </c>
      <c r="F1291" s="15" t="s">
        <v>35</v>
      </c>
      <c r="G1291" s="15" t="s">
        <v>36</v>
      </c>
      <c r="H1291" s="15" t="s">
        <v>13</v>
      </c>
      <c r="I1291" s="15">
        <v>200</v>
      </c>
      <c r="J1291" s="15">
        <v>7000</v>
      </c>
      <c r="K1291" s="15">
        <v>7000</v>
      </c>
      <c r="L1291" s="15">
        <v>7000</v>
      </c>
      <c r="M1291" s="15" t="s">
        <v>111</v>
      </c>
      <c r="N1291" s="15" t="s">
        <v>15</v>
      </c>
      <c r="O1291">
        <f>+VLOOKUP(Precio_diario_hortalizas[[#This Row],[Unidad de comercialización]],Codigos_kg[],2,0)</f>
        <v>12</v>
      </c>
      <c r="P1291">
        <f>+Precio_diario_hortalizas[[#This Row],[Precio promedio ponderado]]/Precio_diario_hortalizas[[#This Row],[Kg o Unidades]]</f>
        <v>583.33333333333337</v>
      </c>
    </row>
    <row r="1292" spans="1:16" hidden="1" x14ac:dyDescent="0.35">
      <c r="A1292" s="1" t="s">
        <v>188</v>
      </c>
      <c r="B1292" s="1" t="str">
        <f>+VLOOKUP(A1292,Codigos_mercados_mayoristas[],2,0)</f>
        <v>Bíobío</v>
      </c>
      <c r="C1292" s="1">
        <f>+VLOOKUP(A1292,Codigos_mercados_mayoristas[],3,0)</f>
        <v>8</v>
      </c>
      <c r="D1292" s="4">
        <v>44148</v>
      </c>
      <c r="E1292" s="4" t="s">
        <v>196</v>
      </c>
      <c r="F1292" s="15" t="s">
        <v>38</v>
      </c>
      <c r="G1292" s="15" t="s">
        <v>12</v>
      </c>
      <c r="H1292" s="15" t="s">
        <v>19</v>
      </c>
      <c r="I1292" s="15">
        <v>600</v>
      </c>
      <c r="J1292" s="15">
        <v>5000</v>
      </c>
      <c r="K1292" s="15">
        <v>4500</v>
      </c>
      <c r="L1292" s="15">
        <v>4750</v>
      </c>
      <c r="M1292" s="15" t="s">
        <v>101</v>
      </c>
      <c r="N1292" s="15" t="s">
        <v>140</v>
      </c>
      <c r="O1292">
        <f>+VLOOKUP(Precio_diario_hortalizas[[#This Row],[Unidad de comercialización]],Codigos_kg[],2,0)</f>
        <v>20</v>
      </c>
      <c r="P1292">
        <f>+Precio_diario_hortalizas[[#This Row],[Precio promedio ponderado]]/Precio_diario_hortalizas[[#This Row],[Kg o Unidades]]</f>
        <v>237.5</v>
      </c>
    </row>
    <row r="1293" spans="1:16" hidden="1" x14ac:dyDescent="0.35">
      <c r="A1293" s="1" t="s">
        <v>188</v>
      </c>
      <c r="B1293" s="1" t="str">
        <f>+VLOOKUP(A1293,Codigos_mercados_mayoristas[],2,0)</f>
        <v>Bíobío</v>
      </c>
      <c r="C1293" s="1">
        <f>+VLOOKUP(A1293,Codigos_mercados_mayoristas[],3,0)</f>
        <v>8</v>
      </c>
      <c r="D1293" s="4">
        <v>44148</v>
      </c>
      <c r="E1293" s="4" t="s">
        <v>196</v>
      </c>
      <c r="F1293" s="15" t="s">
        <v>38</v>
      </c>
      <c r="G1293" s="15" t="s">
        <v>12</v>
      </c>
      <c r="H1293" s="15" t="s">
        <v>13</v>
      </c>
      <c r="I1293" s="15">
        <v>300</v>
      </c>
      <c r="J1293" s="15">
        <v>4000</v>
      </c>
      <c r="K1293" s="15">
        <v>4000</v>
      </c>
      <c r="L1293" s="15">
        <v>4000</v>
      </c>
      <c r="M1293" s="15" t="s">
        <v>101</v>
      </c>
      <c r="N1293" s="15" t="s">
        <v>140</v>
      </c>
      <c r="O1293">
        <f>+VLOOKUP(Precio_diario_hortalizas[[#This Row],[Unidad de comercialización]],Codigos_kg[],2,0)</f>
        <v>20</v>
      </c>
      <c r="P1293">
        <f>+Precio_diario_hortalizas[[#This Row],[Precio promedio ponderado]]/Precio_diario_hortalizas[[#This Row],[Kg o Unidades]]</f>
        <v>200</v>
      </c>
    </row>
    <row r="1294" spans="1:16" hidden="1" x14ac:dyDescent="0.35">
      <c r="A1294" s="1" t="s">
        <v>188</v>
      </c>
      <c r="B1294" s="26" t="str">
        <f>+VLOOKUP(A1294,Codigos_mercados_mayoristas[],2,0)</f>
        <v>Bíobío</v>
      </c>
      <c r="C1294" s="26">
        <f>+VLOOKUP(A1294,Codigos_mercados_mayoristas[],3,0)</f>
        <v>8</v>
      </c>
      <c r="D1294" s="4">
        <v>44148</v>
      </c>
      <c r="E1294" s="4" t="s">
        <v>196</v>
      </c>
      <c r="F1294" s="15" t="s">
        <v>106</v>
      </c>
      <c r="G1294" s="15" t="s">
        <v>12</v>
      </c>
      <c r="H1294" s="15" t="s">
        <v>19</v>
      </c>
      <c r="I1294" s="15">
        <v>200</v>
      </c>
      <c r="J1294" s="15">
        <v>8000</v>
      </c>
      <c r="K1294" s="15">
        <v>7000</v>
      </c>
      <c r="L1294" s="15">
        <v>7500</v>
      </c>
      <c r="M1294" s="15" t="s">
        <v>54</v>
      </c>
      <c r="N1294" s="15" t="s">
        <v>123</v>
      </c>
      <c r="O1294">
        <f>+VLOOKUP(Precio_diario_hortalizas[[#This Row],[Unidad de comercialización]],Codigos_kg[],2,0)</f>
        <v>60</v>
      </c>
      <c r="P1294">
        <f>+Precio_diario_hortalizas[[#This Row],[Precio promedio ponderado]]/Precio_diario_hortalizas[[#This Row],[Kg o Unidades]]</f>
        <v>125</v>
      </c>
    </row>
    <row r="1295" spans="1:16" hidden="1" x14ac:dyDescent="0.35">
      <c r="A1295" s="1" t="s">
        <v>107</v>
      </c>
      <c r="B1295" s="1" t="str">
        <f>+VLOOKUP(A1295,Codigos_mercados_mayoristas[],2,0)</f>
        <v>Los Lagos</v>
      </c>
      <c r="C1295" s="1">
        <f>+VLOOKUP(A1295,Codigos_mercados_mayoristas[],3,0)</f>
        <v>10</v>
      </c>
      <c r="D1295" s="4">
        <v>44148</v>
      </c>
      <c r="E1295" s="4" t="s">
        <v>196</v>
      </c>
      <c r="F1295" s="15" t="s">
        <v>64</v>
      </c>
      <c r="G1295" s="15" t="s">
        <v>65</v>
      </c>
      <c r="H1295" s="15" t="s">
        <v>19</v>
      </c>
      <c r="I1295" s="15">
        <v>270</v>
      </c>
      <c r="J1295" s="15">
        <v>12000</v>
      </c>
      <c r="K1295" s="15">
        <v>11000</v>
      </c>
      <c r="L1295" s="15">
        <v>11444</v>
      </c>
      <c r="M1295" s="15" t="s">
        <v>37</v>
      </c>
      <c r="N1295" s="15" t="s">
        <v>66</v>
      </c>
      <c r="O1295">
        <f>+VLOOKUP(Precio_diario_hortalizas[[#This Row],[Unidad de comercialización]],Codigos_kg[],2,0)</f>
        <v>10</v>
      </c>
      <c r="P1295">
        <f>+Precio_diario_hortalizas[[#This Row],[Precio promedio ponderado]]/Precio_diario_hortalizas[[#This Row],[Kg o Unidades]]</f>
        <v>1144.4000000000001</v>
      </c>
    </row>
    <row r="1296" spans="1:16" hidden="1" x14ac:dyDescent="0.35">
      <c r="A1296" s="1" t="s">
        <v>107</v>
      </c>
      <c r="B1296" s="1" t="str">
        <f>+VLOOKUP(A1296,Codigos_mercados_mayoristas[],2,0)</f>
        <v>Los Lagos</v>
      </c>
      <c r="C1296" s="1">
        <f>+VLOOKUP(A1296,Codigos_mercados_mayoristas[],3,0)</f>
        <v>10</v>
      </c>
      <c r="D1296" s="4">
        <v>44148</v>
      </c>
      <c r="E1296" s="4" t="s">
        <v>196</v>
      </c>
      <c r="F1296" s="15" t="s">
        <v>46</v>
      </c>
      <c r="G1296" s="15" t="s">
        <v>113</v>
      </c>
      <c r="H1296" s="15" t="s">
        <v>19</v>
      </c>
      <c r="I1296" s="15">
        <v>120</v>
      </c>
      <c r="J1296" s="15">
        <v>12000</v>
      </c>
      <c r="K1296" s="15">
        <v>11000</v>
      </c>
      <c r="L1296" s="15">
        <v>11500</v>
      </c>
      <c r="M1296" s="15" t="s">
        <v>49</v>
      </c>
      <c r="N1296" s="15" t="s">
        <v>45</v>
      </c>
      <c r="O1296">
        <f>+VLOOKUP(Precio_diario_hortalizas[[#This Row],[Unidad de comercialización]],Codigos_kg[],2,0)</f>
        <v>40</v>
      </c>
      <c r="P1296">
        <f>+Precio_diario_hortalizas[[#This Row],[Precio promedio ponderado]]/Precio_diario_hortalizas[[#This Row],[Kg o Unidades]]</f>
        <v>287.5</v>
      </c>
    </row>
    <row r="1297" spans="1:16" hidden="1" x14ac:dyDescent="0.35">
      <c r="A1297" s="1" t="s">
        <v>107</v>
      </c>
      <c r="B1297" s="1" t="str">
        <f>+VLOOKUP(A1297,Codigos_mercados_mayoristas[],2,0)</f>
        <v>Los Lagos</v>
      </c>
      <c r="C1297" s="1">
        <f>+VLOOKUP(A1297,Codigos_mercados_mayoristas[],3,0)</f>
        <v>10</v>
      </c>
      <c r="D1297" s="4">
        <v>44148</v>
      </c>
      <c r="E1297" s="4" t="s">
        <v>196</v>
      </c>
      <c r="F1297" s="15" t="s">
        <v>11</v>
      </c>
      <c r="G1297" s="15" t="s">
        <v>12</v>
      </c>
      <c r="H1297" s="15" t="s">
        <v>19</v>
      </c>
      <c r="I1297" s="15">
        <v>650</v>
      </c>
      <c r="J1297" s="15">
        <v>1000</v>
      </c>
      <c r="K1297" s="15">
        <v>1000</v>
      </c>
      <c r="L1297" s="15">
        <v>1000</v>
      </c>
      <c r="M1297" s="15" t="s">
        <v>14</v>
      </c>
      <c r="N1297" s="15" t="s">
        <v>118</v>
      </c>
      <c r="O1297">
        <f>+VLOOKUP(Precio_diario_hortalizas[[#This Row],[Unidad de comercialización]],Codigos_kg[],2,0)</f>
        <v>1</v>
      </c>
      <c r="P1297">
        <f>+Precio_diario_hortalizas[[#This Row],[Precio promedio ponderado]]/Precio_diario_hortalizas[[#This Row],[Kg o Unidades]]</f>
        <v>1000</v>
      </c>
    </row>
    <row r="1298" spans="1:16" hidden="1" x14ac:dyDescent="0.35">
      <c r="A1298" s="1" t="s">
        <v>107</v>
      </c>
      <c r="B1298" s="1" t="str">
        <f>+VLOOKUP(A1298,Codigos_mercados_mayoristas[],2,0)</f>
        <v>Los Lagos</v>
      </c>
      <c r="C1298" s="1">
        <f>+VLOOKUP(A1298,Codigos_mercados_mayoristas[],3,0)</f>
        <v>10</v>
      </c>
      <c r="D1298" s="4">
        <v>44148</v>
      </c>
      <c r="E1298" s="4" t="s">
        <v>196</v>
      </c>
      <c r="F1298" s="15" t="s">
        <v>75</v>
      </c>
      <c r="G1298" s="15" t="s">
        <v>12</v>
      </c>
      <c r="H1298" s="15" t="s">
        <v>96</v>
      </c>
      <c r="I1298" s="15">
        <v>700</v>
      </c>
      <c r="J1298" s="15">
        <v>10500</v>
      </c>
      <c r="K1298" s="15">
        <v>10500</v>
      </c>
      <c r="L1298" s="15">
        <v>10500</v>
      </c>
      <c r="M1298" s="15" t="s">
        <v>122</v>
      </c>
      <c r="N1298" s="15" t="s">
        <v>123</v>
      </c>
      <c r="O1298">
        <f>+VLOOKUP(Precio_diario_hortalizas[[#This Row],[Unidad de comercialización]],Codigos_kg[],2,0)</f>
        <v>16</v>
      </c>
      <c r="P1298">
        <f>+Precio_diario_hortalizas[[#This Row],[Precio promedio ponderado]]/Precio_diario_hortalizas[[#This Row],[Kg o Unidades]]</f>
        <v>656.25</v>
      </c>
    </row>
    <row r="1299" spans="1:16" hidden="1" x14ac:dyDescent="0.35">
      <c r="A1299" s="1" t="s">
        <v>107</v>
      </c>
      <c r="B1299" s="1" t="str">
        <f>+VLOOKUP(A1299,Codigos_mercados_mayoristas[],2,0)</f>
        <v>Los Lagos</v>
      </c>
      <c r="C1299" s="1">
        <f>+VLOOKUP(A1299,Codigos_mercados_mayoristas[],3,0)</f>
        <v>10</v>
      </c>
      <c r="D1299" s="4">
        <v>44148</v>
      </c>
      <c r="E1299" s="4" t="s">
        <v>196</v>
      </c>
      <c r="F1299" s="15" t="s">
        <v>84</v>
      </c>
      <c r="G1299" s="15" t="s">
        <v>12</v>
      </c>
      <c r="H1299" s="15" t="s">
        <v>19</v>
      </c>
      <c r="I1299" s="15">
        <v>700</v>
      </c>
      <c r="J1299" s="15">
        <v>1000</v>
      </c>
      <c r="K1299" s="15">
        <v>1000</v>
      </c>
      <c r="L1299" s="15">
        <v>1000</v>
      </c>
      <c r="M1299" s="15" t="s">
        <v>14</v>
      </c>
      <c r="N1299" s="15" t="s">
        <v>118</v>
      </c>
      <c r="O1299">
        <f>+VLOOKUP(Precio_diario_hortalizas[[#This Row],[Unidad de comercialización]],Codigos_kg[],2,0)</f>
        <v>1</v>
      </c>
      <c r="P1299">
        <f>+Precio_diario_hortalizas[[#This Row],[Precio promedio ponderado]]/Precio_diario_hortalizas[[#This Row],[Kg o Unidades]]</f>
        <v>1000</v>
      </c>
    </row>
    <row r="1300" spans="1:16" hidden="1" x14ac:dyDescent="0.35">
      <c r="A1300" s="1" t="s">
        <v>107</v>
      </c>
      <c r="B1300" s="1" t="str">
        <f>+VLOOKUP(A1300,Codigos_mercados_mayoristas[],2,0)</f>
        <v>Los Lagos</v>
      </c>
      <c r="C1300" s="1">
        <f>+VLOOKUP(A1300,Codigos_mercados_mayoristas[],3,0)</f>
        <v>10</v>
      </c>
      <c r="D1300" s="4">
        <v>44148</v>
      </c>
      <c r="E1300" s="4" t="s">
        <v>196</v>
      </c>
      <c r="F1300" s="15" t="s">
        <v>23</v>
      </c>
      <c r="G1300" s="15" t="s">
        <v>24</v>
      </c>
      <c r="H1300" s="15" t="s">
        <v>19</v>
      </c>
      <c r="I1300" s="15">
        <v>350</v>
      </c>
      <c r="J1300" s="15">
        <v>6000</v>
      </c>
      <c r="K1300" s="15">
        <v>6000</v>
      </c>
      <c r="L1300" s="15">
        <v>6000</v>
      </c>
      <c r="M1300" s="15" t="s">
        <v>89</v>
      </c>
      <c r="N1300" s="15" t="s">
        <v>114</v>
      </c>
      <c r="O1300">
        <f>+VLOOKUP(Precio_diario_hortalizas[[#This Row],[Unidad de comercialización]],Codigos_kg[],2,0)</f>
        <v>15</v>
      </c>
      <c r="P1300">
        <f>+Precio_diario_hortalizas[[#This Row],[Precio promedio ponderado]]/Precio_diario_hortalizas[[#This Row],[Kg o Unidades]]</f>
        <v>400</v>
      </c>
    </row>
    <row r="1301" spans="1:16" hidden="1" x14ac:dyDescent="0.35">
      <c r="A1301" s="1" t="s">
        <v>107</v>
      </c>
      <c r="B1301" s="1" t="str">
        <f>+VLOOKUP(A1301,Codigos_mercados_mayoristas[],2,0)</f>
        <v>Los Lagos</v>
      </c>
      <c r="C1301" s="1">
        <f>+VLOOKUP(A1301,Codigos_mercados_mayoristas[],3,0)</f>
        <v>10</v>
      </c>
      <c r="D1301" s="4">
        <v>44148</v>
      </c>
      <c r="E1301" s="4" t="s">
        <v>196</v>
      </c>
      <c r="F1301" s="15" t="s">
        <v>94</v>
      </c>
      <c r="G1301" s="15" t="s">
        <v>126</v>
      </c>
      <c r="H1301" s="15" t="s">
        <v>76</v>
      </c>
      <c r="I1301" s="15">
        <v>400</v>
      </c>
      <c r="J1301" s="15">
        <v>7000</v>
      </c>
      <c r="K1301" s="15">
        <v>7000</v>
      </c>
      <c r="L1301" s="15">
        <v>7000</v>
      </c>
      <c r="M1301" s="15" t="s">
        <v>39</v>
      </c>
      <c r="N1301" s="15" t="s">
        <v>128</v>
      </c>
      <c r="O1301">
        <f>+VLOOKUP(Precio_diario_hortalizas[[#This Row],[Unidad de comercialización]],Codigos_kg[],2,0)</f>
        <v>25</v>
      </c>
      <c r="P1301">
        <f>+Precio_diario_hortalizas[[#This Row],[Precio promedio ponderado]]/Precio_diario_hortalizas[[#This Row],[Kg o Unidades]]</f>
        <v>280</v>
      </c>
    </row>
    <row r="1302" spans="1:16" hidden="1" x14ac:dyDescent="0.35">
      <c r="A1302" s="1" t="s">
        <v>107</v>
      </c>
      <c r="B1302" s="1" t="str">
        <f>+VLOOKUP(A1302,Codigos_mercados_mayoristas[],2,0)</f>
        <v>Los Lagos</v>
      </c>
      <c r="C1302" s="1">
        <f>+VLOOKUP(A1302,Codigos_mercados_mayoristas[],3,0)</f>
        <v>10</v>
      </c>
      <c r="D1302" s="4">
        <v>44148</v>
      </c>
      <c r="E1302" s="4" t="s">
        <v>196</v>
      </c>
      <c r="F1302" s="15" t="s">
        <v>53</v>
      </c>
      <c r="G1302" s="15" t="s">
        <v>12</v>
      </c>
      <c r="H1302" s="15" t="s">
        <v>19</v>
      </c>
      <c r="I1302" s="15">
        <v>240</v>
      </c>
      <c r="J1302" s="15">
        <v>10000</v>
      </c>
      <c r="K1302" s="15">
        <v>9000</v>
      </c>
      <c r="L1302" s="15">
        <v>9500</v>
      </c>
      <c r="M1302" s="15" t="s">
        <v>54</v>
      </c>
      <c r="N1302" s="15" t="s">
        <v>15</v>
      </c>
      <c r="O1302">
        <f>+VLOOKUP(Precio_diario_hortalizas[[#This Row],[Unidad de comercialización]],Codigos_kg[],2,0)</f>
        <v>60</v>
      </c>
      <c r="P1302">
        <f>+Precio_diario_hortalizas[[#This Row],[Precio promedio ponderado]]/Precio_diario_hortalizas[[#This Row],[Kg o Unidades]]</f>
        <v>158.33333333333334</v>
      </c>
    </row>
    <row r="1303" spans="1:16" hidden="1" x14ac:dyDescent="0.35">
      <c r="A1303" s="1" t="s">
        <v>107</v>
      </c>
      <c r="B1303" s="1" t="str">
        <f>+VLOOKUP(A1303,Codigos_mercados_mayoristas[],2,0)</f>
        <v>Los Lagos</v>
      </c>
      <c r="C1303" s="1">
        <f>+VLOOKUP(A1303,Codigos_mercados_mayoristas[],3,0)</f>
        <v>10</v>
      </c>
      <c r="D1303" s="4">
        <v>44148</v>
      </c>
      <c r="E1303" s="4" t="s">
        <v>196</v>
      </c>
      <c r="F1303" s="15" t="s">
        <v>35</v>
      </c>
      <c r="G1303" s="15" t="s">
        <v>36</v>
      </c>
      <c r="H1303" s="15" t="s">
        <v>69</v>
      </c>
      <c r="I1303" s="15">
        <v>350</v>
      </c>
      <c r="J1303" s="15">
        <v>24000</v>
      </c>
      <c r="K1303" s="15">
        <v>24000</v>
      </c>
      <c r="L1303" s="15">
        <v>24000</v>
      </c>
      <c r="M1303" s="15" t="s">
        <v>59</v>
      </c>
      <c r="N1303" s="15" t="s">
        <v>133</v>
      </c>
      <c r="O1303">
        <f>+VLOOKUP(Precio_diario_hortalizas[[#This Row],[Unidad de comercialización]],Codigos_kg[],2,0)</f>
        <v>18</v>
      </c>
      <c r="P1303">
        <f>+Precio_diario_hortalizas[[#This Row],[Precio promedio ponderado]]/Precio_diario_hortalizas[[#This Row],[Kg o Unidades]]</f>
        <v>1333.3333333333333</v>
      </c>
    </row>
    <row r="1304" spans="1:16" hidden="1" x14ac:dyDescent="0.35">
      <c r="A1304" s="1" t="s">
        <v>107</v>
      </c>
      <c r="B1304" s="26" t="str">
        <f>+VLOOKUP(A1304,Codigos_mercados_mayoristas[],2,0)</f>
        <v>Los Lagos</v>
      </c>
      <c r="C1304" s="26">
        <f>+VLOOKUP(A1304,Codigos_mercados_mayoristas[],3,0)</f>
        <v>10</v>
      </c>
      <c r="D1304" s="4">
        <v>44148</v>
      </c>
      <c r="E1304" s="4" t="s">
        <v>196</v>
      </c>
      <c r="F1304" s="15" t="s">
        <v>35</v>
      </c>
      <c r="G1304" s="15" t="s">
        <v>36</v>
      </c>
      <c r="H1304" s="15" t="s">
        <v>19</v>
      </c>
      <c r="I1304" s="15">
        <v>250</v>
      </c>
      <c r="J1304" s="15">
        <v>21000</v>
      </c>
      <c r="K1304" s="15">
        <v>21000</v>
      </c>
      <c r="L1304" s="15">
        <v>21000</v>
      </c>
      <c r="M1304" s="15" t="s">
        <v>56</v>
      </c>
      <c r="N1304" s="15" t="s">
        <v>133</v>
      </c>
      <c r="O1304">
        <f>+VLOOKUP(Precio_diario_hortalizas[[#This Row],[Unidad de comercialización]],Codigos_kg[],2,0)</f>
        <v>18</v>
      </c>
      <c r="P1304">
        <f>+Precio_diario_hortalizas[[#This Row],[Precio promedio ponderado]]/Precio_diario_hortalizas[[#This Row],[Kg o Unidades]]</f>
        <v>1166.6666666666667</v>
      </c>
    </row>
    <row r="1305" spans="1:16" hidden="1" x14ac:dyDescent="0.35">
      <c r="A1305" s="1" t="s">
        <v>178</v>
      </c>
      <c r="B1305" s="1" t="str">
        <f>+VLOOKUP(A1305,Codigos_mercados_mayoristas[],2,0)</f>
        <v>La Araucanía</v>
      </c>
      <c r="C1305" s="1">
        <f>+VLOOKUP(A1305,Codigos_mercados_mayoristas[],3,0)</f>
        <v>9</v>
      </c>
      <c r="D1305" s="4">
        <v>44148</v>
      </c>
      <c r="E1305" s="4" t="s">
        <v>196</v>
      </c>
      <c r="F1305" s="15" t="s">
        <v>64</v>
      </c>
      <c r="G1305" s="15" t="s">
        <v>65</v>
      </c>
      <c r="H1305" s="15" t="s">
        <v>76</v>
      </c>
      <c r="I1305" s="15">
        <v>3000</v>
      </c>
      <c r="J1305" s="15">
        <v>4000</v>
      </c>
      <c r="K1305" s="15">
        <v>4000</v>
      </c>
      <c r="L1305" s="15">
        <v>4000</v>
      </c>
      <c r="M1305" s="15" t="s">
        <v>143</v>
      </c>
      <c r="N1305" s="15" t="s">
        <v>123</v>
      </c>
      <c r="O1305">
        <f>+VLOOKUP(Precio_diario_hortalizas[[#This Row],[Unidad de comercialización]],Codigos_kg[],2,0)</f>
        <v>20</v>
      </c>
      <c r="P1305">
        <f>+Precio_diario_hortalizas[[#This Row],[Precio promedio ponderado]]/Precio_diario_hortalizas[[#This Row],[Kg o Unidades]]</f>
        <v>200</v>
      </c>
    </row>
    <row r="1306" spans="1:16" hidden="1" x14ac:dyDescent="0.35">
      <c r="A1306" s="1" t="s">
        <v>178</v>
      </c>
      <c r="B1306" s="1" t="str">
        <f>+VLOOKUP(A1306,Codigos_mercados_mayoristas[],2,0)</f>
        <v>La Araucanía</v>
      </c>
      <c r="C1306" s="1">
        <f>+VLOOKUP(A1306,Codigos_mercados_mayoristas[],3,0)</f>
        <v>9</v>
      </c>
      <c r="D1306" s="4">
        <v>44148</v>
      </c>
      <c r="E1306" s="4" t="s">
        <v>196</v>
      </c>
      <c r="F1306" s="15" t="s">
        <v>64</v>
      </c>
      <c r="G1306" s="15" t="s">
        <v>65</v>
      </c>
      <c r="H1306" s="15" t="s">
        <v>19</v>
      </c>
      <c r="I1306" s="15">
        <v>260</v>
      </c>
      <c r="J1306" s="15">
        <v>12000</v>
      </c>
      <c r="K1306" s="15">
        <v>10000</v>
      </c>
      <c r="L1306" s="15">
        <v>10923</v>
      </c>
      <c r="M1306" s="15" t="s">
        <v>37</v>
      </c>
      <c r="N1306" s="15" t="s">
        <v>66</v>
      </c>
      <c r="O1306">
        <f>+VLOOKUP(Precio_diario_hortalizas[[#This Row],[Unidad de comercialización]],Codigos_kg[],2,0)</f>
        <v>10</v>
      </c>
      <c r="P1306">
        <f>+Precio_diario_hortalizas[[#This Row],[Precio promedio ponderado]]/Precio_diario_hortalizas[[#This Row],[Kg o Unidades]]</f>
        <v>1092.3</v>
      </c>
    </row>
    <row r="1307" spans="1:16" hidden="1" x14ac:dyDescent="0.35">
      <c r="A1307" s="1" t="s">
        <v>178</v>
      </c>
      <c r="B1307" s="1" t="str">
        <f>+VLOOKUP(A1307,Codigos_mercados_mayoristas[],2,0)</f>
        <v>La Araucanía</v>
      </c>
      <c r="C1307" s="1">
        <f>+VLOOKUP(A1307,Codigos_mercados_mayoristas[],3,0)</f>
        <v>9</v>
      </c>
      <c r="D1307" s="4">
        <v>44148</v>
      </c>
      <c r="E1307" s="4" t="s">
        <v>196</v>
      </c>
      <c r="F1307" s="15" t="s">
        <v>42</v>
      </c>
      <c r="G1307" s="15" t="s">
        <v>43</v>
      </c>
      <c r="H1307" s="15" t="s">
        <v>19</v>
      </c>
      <c r="I1307" s="15">
        <v>20</v>
      </c>
      <c r="J1307" s="15">
        <v>25000</v>
      </c>
      <c r="K1307" s="15">
        <v>25000</v>
      </c>
      <c r="L1307" s="15">
        <v>25000</v>
      </c>
      <c r="M1307" s="15" t="s">
        <v>29</v>
      </c>
      <c r="N1307" s="15" t="s">
        <v>45</v>
      </c>
      <c r="O1307">
        <f>+VLOOKUP(Precio_diario_hortalizas[[#This Row],[Unidad de comercialización]],Codigos_kg[],2,0)</f>
        <v>15</v>
      </c>
      <c r="P1307">
        <f>+Precio_diario_hortalizas[[#This Row],[Precio promedio ponderado]]/Precio_diario_hortalizas[[#This Row],[Kg o Unidades]]</f>
        <v>1666.6666666666667</v>
      </c>
    </row>
    <row r="1308" spans="1:16" hidden="1" x14ac:dyDescent="0.35">
      <c r="A1308" s="1" t="s">
        <v>178</v>
      </c>
      <c r="B1308" s="1" t="str">
        <f>+VLOOKUP(A1308,Codigos_mercados_mayoristas[],2,0)</f>
        <v>La Araucanía</v>
      </c>
      <c r="C1308" s="1">
        <f>+VLOOKUP(A1308,Codigos_mercados_mayoristas[],3,0)</f>
        <v>9</v>
      </c>
      <c r="D1308" s="4">
        <v>44148</v>
      </c>
      <c r="E1308" s="4" t="s">
        <v>196</v>
      </c>
      <c r="F1308" s="15" t="s">
        <v>42</v>
      </c>
      <c r="G1308" s="15" t="s">
        <v>110</v>
      </c>
      <c r="H1308" s="15" t="s">
        <v>19</v>
      </c>
      <c r="I1308" s="15">
        <v>30</v>
      </c>
      <c r="J1308" s="15">
        <v>35000</v>
      </c>
      <c r="K1308" s="15">
        <v>35000</v>
      </c>
      <c r="L1308" s="15">
        <v>35000</v>
      </c>
      <c r="M1308" s="15" t="s">
        <v>29</v>
      </c>
      <c r="N1308" s="15" t="s">
        <v>15</v>
      </c>
      <c r="O1308">
        <f>+VLOOKUP(Precio_diario_hortalizas[[#This Row],[Unidad de comercialización]],Codigos_kg[],2,0)</f>
        <v>15</v>
      </c>
      <c r="P1308">
        <f>+Precio_diario_hortalizas[[#This Row],[Precio promedio ponderado]]/Precio_diario_hortalizas[[#This Row],[Kg o Unidades]]</f>
        <v>2333.3333333333335</v>
      </c>
    </row>
    <row r="1309" spans="1:16" hidden="1" x14ac:dyDescent="0.35">
      <c r="A1309" s="1" t="s">
        <v>178</v>
      </c>
      <c r="B1309" s="1" t="str">
        <f>+VLOOKUP(A1309,Codigos_mercados_mayoristas[],2,0)</f>
        <v>La Araucanía</v>
      </c>
      <c r="C1309" s="1">
        <f>+VLOOKUP(A1309,Codigos_mercados_mayoristas[],3,0)</f>
        <v>9</v>
      </c>
      <c r="D1309" s="4">
        <v>44148</v>
      </c>
      <c r="E1309" s="4" t="s">
        <v>196</v>
      </c>
      <c r="F1309" s="15" t="s">
        <v>71</v>
      </c>
      <c r="G1309" s="15" t="s">
        <v>43</v>
      </c>
      <c r="H1309" s="15" t="s">
        <v>19</v>
      </c>
      <c r="I1309" s="15">
        <v>40</v>
      </c>
      <c r="J1309" s="15">
        <v>10000</v>
      </c>
      <c r="K1309" s="15">
        <v>10000</v>
      </c>
      <c r="L1309" s="15">
        <v>10000</v>
      </c>
      <c r="M1309" s="15" t="s">
        <v>68</v>
      </c>
      <c r="N1309" s="15" t="s">
        <v>139</v>
      </c>
      <c r="O1309">
        <f>+VLOOKUP(Precio_diario_hortalizas[[#This Row],[Unidad de comercialización]],Codigos_kg[],2,0)</f>
        <v>6</v>
      </c>
      <c r="P1309">
        <f>+Precio_diario_hortalizas[[#This Row],[Precio promedio ponderado]]/Precio_diario_hortalizas[[#This Row],[Kg o Unidades]]</f>
        <v>1666.6666666666667</v>
      </c>
    </row>
    <row r="1310" spans="1:16" hidden="1" x14ac:dyDescent="0.35">
      <c r="A1310" s="1" t="s">
        <v>178</v>
      </c>
      <c r="B1310" s="1" t="str">
        <f>+VLOOKUP(A1310,Codigos_mercados_mayoristas[],2,0)</f>
        <v>La Araucanía</v>
      </c>
      <c r="C1310" s="1">
        <f>+VLOOKUP(A1310,Codigos_mercados_mayoristas[],3,0)</f>
        <v>9</v>
      </c>
      <c r="D1310" s="4">
        <v>44148</v>
      </c>
      <c r="E1310" s="4" t="s">
        <v>196</v>
      </c>
      <c r="F1310" s="15" t="s">
        <v>115</v>
      </c>
      <c r="G1310" s="15" t="s">
        <v>12</v>
      </c>
      <c r="H1310" s="15" t="s">
        <v>19</v>
      </c>
      <c r="I1310" s="15">
        <v>90</v>
      </c>
      <c r="J1310" s="15">
        <v>17000</v>
      </c>
      <c r="K1310" s="15">
        <v>16000</v>
      </c>
      <c r="L1310" s="15">
        <v>16556</v>
      </c>
      <c r="M1310" s="15" t="s">
        <v>39</v>
      </c>
      <c r="N1310" s="15" t="s">
        <v>109</v>
      </c>
      <c r="O1310">
        <f>+VLOOKUP(Precio_diario_hortalizas[[#This Row],[Unidad de comercialización]],Codigos_kg[],2,0)</f>
        <v>25</v>
      </c>
      <c r="P1310">
        <f>+Precio_diario_hortalizas[[#This Row],[Precio promedio ponderado]]/Precio_diario_hortalizas[[#This Row],[Kg o Unidades]]</f>
        <v>662.24</v>
      </c>
    </row>
    <row r="1311" spans="1:16" hidden="1" x14ac:dyDescent="0.35">
      <c r="A1311" s="1" t="s">
        <v>178</v>
      </c>
      <c r="B1311" s="1" t="str">
        <f>+VLOOKUP(A1311,Codigos_mercados_mayoristas[],2,0)</f>
        <v>La Araucanía</v>
      </c>
      <c r="C1311" s="1">
        <f>+VLOOKUP(A1311,Codigos_mercados_mayoristas[],3,0)</f>
        <v>9</v>
      </c>
      <c r="D1311" s="4">
        <v>44148</v>
      </c>
      <c r="E1311" s="4" t="s">
        <v>196</v>
      </c>
      <c r="F1311" s="15" t="s">
        <v>146</v>
      </c>
      <c r="G1311" s="15" t="s">
        <v>12</v>
      </c>
      <c r="H1311" s="15" t="s">
        <v>19</v>
      </c>
      <c r="I1311" s="15">
        <v>40</v>
      </c>
      <c r="J1311" s="15">
        <v>10000</v>
      </c>
      <c r="K1311" s="15">
        <v>10000</v>
      </c>
      <c r="L1311" s="15">
        <v>10000</v>
      </c>
      <c r="M1311" s="15" t="s">
        <v>54</v>
      </c>
      <c r="N1311" s="15" t="s">
        <v>15</v>
      </c>
      <c r="O1311">
        <f>+VLOOKUP(Precio_diario_hortalizas[[#This Row],[Unidad de comercialización]],Codigos_kg[],2,0)</f>
        <v>60</v>
      </c>
      <c r="P1311">
        <f>+Precio_diario_hortalizas[[#This Row],[Precio promedio ponderado]]/Precio_diario_hortalizas[[#This Row],[Kg o Unidades]]</f>
        <v>166.66666666666666</v>
      </c>
    </row>
    <row r="1312" spans="1:16" hidden="1" x14ac:dyDescent="0.35">
      <c r="A1312" s="1" t="s">
        <v>178</v>
      </c>
      <c r="B1312" s="1" t="str">
        <f>+VLOOKUP(A1312,Codigos_mercados_mayoristas[],2,0)</f>
        <v>La Araucanía</v>
      </c>
      <c r="C1312" s="1">
        <f>+VLOOKUP(A1312,Codigos_mercados_mayoristas[],3,0)</f>
        <v>9</v>
      </c>
      <c r="D1312" s="4">
        <v>44148</v>
      </c>
      <c r="E1312" s="4" t="s">
        <v>196</v>
      </c>
      <c r="F1312" s="15" t="s">
        <v>73</v>
      </c>
      <c r="G1312" s="15" t="s">
        <v>12</v>
      </c>
      <c r="H1312" s="15" t="s">
        <v>19</v>
      </c>
      <c r="I1312" s="15">
        <v>200</v>
      </c>
      <c r="J1312" s="15">
        <v>600</v>
      </c>
      <c r="K1312" s="15">
        <v>600</v>
      </c>
      <c r="L1312" s="15">
        <v>600</v>
      </c>
      <c r="M1312" s="15" t="s">
        <v>135</v>
      </c>
      <c r="N1312" s="15" t="s">
        <v>109</v>
      </c>
      <c r="O1312">
        <f>+VLOOKUP(Precio_diario_hortalizas[[#This Row],[Unidad de comercialización]],Codigos_kg[],2,0)</f>
        <v>5</v>
      </c>
      <c r="P1312">
        <f>+Precio_diario_hortalizas[[#This Row],[Precio promedio ponderado]]/Precio_diario_hortalizas[[#This Row],[Kg o Unidades]]</f>
        <v>120</v>
      </c>
    </row>
    <row r="1313" spans="1:16" hidden="1" x14ac:dyDescent="0.35">
      <c r="A1313" s="1" t="s">
        <v>178</v>
      </c>
      <c r="B1313" s="1" t="str">
        <f>+VLOOKUP(A1313,Codigos_mercados_mayoristas[],2,0)</f>
        <v>La Araucanía</v>
      </c>
      <c r="C1313" s="1">
        <f>+VLOOKUP(A1313,Codigos_mercados_mayoristas[],3,0)</f>
        <v>9</v>
      </c>
      <c r="D1313" s="4">
        <v>44148</v>
      </c>
      <c r="E1313" s="4" t="s">
        <v>196</v>
      </c>
      <c r="F1313" s="15" t="s">
        <v>11</v>
      </c>
      <c r="G1313" s="15" t="s">
        <v>12</v>
      </c>
      <c r="H1313" s="15" t="s">
        <v>19</v>
      </c>
      <c r="I1313" s="15">
        <v>1200</v>
      </c>
      <c r="J1313" s="15">
        <v>700</v>
      </c>
      <c r="K1313" s="15">
        <v>600</v>
      </c>
      <c r="L1313" s="15">
        <v>642</v>
      </c>
      <c r="M1313" s="15" t="s">
        <v>14</v>
      </c>
      <c r="N1313" s="15" t="s">
        <v>109</v>
      </c>
      <c r="O1313">
        <f>+VLOOKUP(Precio_diario_hortalizas[[#This Row],[Unidad de comercialización]],Codigos_kg[],2,0)</f>
        <v>1</v>
      </c>
      <c r="P1313">
        <f>+Precio_diario_hortalizas[[#This Row],[Precio promedio ponderado]]/Precio_diario_hortalizas[[#This Row],[Kg o Unidades]]</f>
        <v>642</v>
      </c>
    </row>
    <row r="1314" spans="1:16" hidden="1" x14ac:dyDescent="0.35">
      <c r="A1314" s="1" t="s">
        <v>178</v>
      </c>
      <c r="B1314" s="1" t="str">
        <f>+VLOOKUP(A1314,Codigos_mercados_mayoristas[],2,0)</f>
        <v>La Araucanía</v>
      </c>
      <c r="C1314" s="1">
        <f>+VLOOKUP(A1314,Codigos_mercados_mayoristas[],3,0)</f>
        <v>9</v>
      </c>
      <c r="D1314" s="4">
        <v>44148</v>
      </c>
      <c r="E1314" s="4" t="s">
        <v>196</v>
      </c>
      <c r="F1314" s="15" t="s">
        <v>75</v>
      </c>
      <c r="G1314" s="15" t="s">
        <v>119</v>
      </c>
      <c r="H1314" s="15" t="s">
        <v>76</v>
      </c>
      <c r="I1314" s="15">
        <v>50</v>
      </c>
      <c r="J1314" s="15">
        <v>15000</v>
      </c>
      <c r="K1314" s="15">
        <v>15000</v>
      </c>
      <c r="L1314" s="15">
        <v>15000</v>
      </c>
      <c r="M1314" s="15" t="s">
        <v>121</v>
      </c>
      <c r="N1314" s="15" t="s">
        <v>123</v>
      </c>
      <c r="O1314">
        <f>+VLOOKUP(Precio_diario_hortalizas[[#This Row],[Unidad de comercialización]],Codigos_kg[],2,0)</f>
        <v>18</v>
      </c>
      <c r="P1314">
        <f>+Precio_diario_hortalizas[[#This Row],[Precio promedio ponderado]]/Precio_diario_hortalizas[[#This Row],[Kg o Unidades]]</f>
        <v>833.33333333333337</v>
      </c>
    </row>
    <row r="1315" spans="1:16" hidden="1" x14ac:dyDescent="0.35">
      <c r="A1315" s="1" t="s">
        <v>178</v>
      </c>
      <c r="B1315" s="1" t="str">
        <f>+VLOOKUP(A1315,Codigos_mercados_mayoristas[],2,0)</f>
        <v>La Araucanía</v>
      </c>
      <c r="C1315" s="1">
        <f>+VLOOKUP(A1315,Codigos_mercados_mayoristas[],3,0)</f>
        <v>9</v>
      </c>
      <c r="D1315" s="4">
        <v>44148</v>
      </c>
      <c r="E1315" s="4" t="s">
        <v>196</v>
      </c>
      <c r="F1315" s="15" t="s">
        <v>75</v>
      </c>
      <c r="G1315" s="15" t="s">
        <v>12</v>
      </c>
      <c r="H1315" s="15" t="s">
        <v>96</v>
      </c>
      <c r="I1315" s="15">
        <v>800</v>
      </c>
      <c r="J1315" s="15">
        <v>8000</v>
      </c>
      <c r="K1315" s="15">
        <v>8000</v>
      </c>
      <c r="L1315" s="15">
        <v>8000</v>
      </c>
      <c r="M1315" s="15" t="s">
        <v>121</v>
      </c>
      <c r="N1315" s="15" t="s">
        <v>139</v>
      </c>
      <c r="O1315">
        <f>+VLOOKUP(Precio_diario_hortalizas[[#This Row],[Unidad de comercialización]],Codigos_kg[],2,0)</f>
        <v>18</v>
      </c>
      <c r="P1315">
        <f>+Precio_diario_hortalizas[[#This Row],[Precio promedio ponderado]]/Precio_diario_hortalizas[[#This Row],[Kg o Unidades]]</f>
        <v>444.44444444444446</v>
      </c>
    </row>
    <row r="1316" spans="1:16" hidden="1" x14ac:dyDescent="0.35">
      <c r="A1316" s="1" t="s">
        <v>178</v>
      </c>
      <c r="B1316" s="1" t="str">
        <f>+VLOOKUP(A1316,Codigos_mercados_mayoristas[],2,0)</f>
        <v>La Araucanía</v>
      </c>
      <c r="C1316" s="1">
        <f>+VLOOKUP(A1316,Codigos_mercados_mayoristas[],3,0)</f>
        <v>9</v>
      </c>
      <c r="D1316" s="4">
        <v>44148</v>
      </c>
      <c r="E1316" s="4" t="s">
        <v>196</v>
      </c>
      <c r="F1316" s="15" t="s">
        <v>75</v>
      </c>
      <c r="G1316" s="15" t="s">
        <v>12</v>
      </c>
      <c r="H1316" s="15" t="s">
        <v>96</v>
      </c>
      <c r="I1316" s="15">
        <v>400</v>
      </c>
      <c r="J1316" s="15">
        <v>9000</v>
      </c>
      <c r="K1316" s="15">
        <v>9000</v>
      </c>
      <c r="L1316" s="15">
        <v>9000</v>
      </c>
      <c r="M1316" s="15" t="s">
        <v>121</v>
      </c>
      <c r="N1316" s="15" t="s">
        <v>123</v>
      </c>
      <c r="O1316">
        <f>+VLOOKUP(Precio_diario_hortalizas[[#This Row],[Unidad de comercialización]],Codigos_kg[],2,0)</f>
        <v>18</v>
      </c>
      <c r="P1316">
        <f>+Precio_diario_hortalizas[[#This Row],[Precio promedio ponderado]]/Precio_diario_hortalizas[[#This Row],[Kg o Unidades]]</f>
        <v>500</v>
      </c>
    </row>
    <row r="1317" spans="1:16" hidden="1" x14ac:dyDescent="0.35">
      <c r="A1317" s="1" t="s">
        <v>178</v>
      </c>
      <c r="B1317" s="1" t="str">
        <f>+VLOOKUP(A1317,Codigos_mercados_mayoristas[],2,0)</f>
        <v>La Araucanía</v>
      </c>
      <c r="C1317" s="1">
        <f>+VLOOKUP(A1317,Codigos_mercados_mayoristas[],3,0)</f>
        <v>9</v>
      </c>
      <c r="D1317" s="4">
        <v>44148</v>
      </c>
      <c r="E1317" s="4" t="s">
        <v>196</v>
      </c>
      <c r="F1317" s="15" t="s">
        <v>75</v>
      </c>
      <c r="G1317" s="15" t="s">
        <v>12</v>
      </c>
      <c r="H1317" s="15" t="s">
        <v>19</v>
      </c>
      <c r="I1317" s="15">
        <v>2200</v>
      </c>
      <c r="J1317" s="15">
        <v>8000</v>
      </c>
      <c r="K1317" s="15">
        <v>8000</v>
      </c>
      <c r="L1317" s="15">
        <v>8000</v>
      </c>
      <c r="M1317" s="15" t="s">
        <v>121</v>
      </c>
      <c r="N1317" s="15" t="s">
        <v>34</v>
      </c>
      <c r="O1317">
        <f>+VLOOKUP(Precio_diario_hortalizas[[#This Row],[Unidad de comercialización]],Codigos_kg[],2,0)</f>
        <v>18</v>
      </c>
      <c r="P1317">
        <f>+Precio_diario_hortalizas[[#This Row],[Precio promedio ponderado]]/Precio_diario_hortalizas[[#This Row],[Kg o Unidades]]</f>
        <v>444.44444444444446</v>
      </c>
    </row>
    <row r="1318" spans="1:16" hidden="1" x14ac:dyDescent="0.35">
      <c r="A1318" s="1" t="s">
        <v>178</v>
      </c>
      <c r="B1318" s="1" t="str">
        <f>+VLOOKUP(A1318,Codigos_mercados_mayoristas[],2,0)</f>
        <v>La Araucanía</v>
      </c>
      <c r="C1318" s="1">
        <f>+VLOOKUP(A1318,Codigos_mercados_mayoristas[],3,0)</f>
        <v>9</v>
      </c>
      <c r="D1318" s="4">
        <v>44148</v>
      </c>
      <c r="E1318" s="4" t="s">
        <v>196</v>
      </c>
      <c r="F1318" s="15" t="s">
        <v>80</v>
      </c>
      <c r="G1318" s="15" t="s">
        <v>12</v>
      </c>
      <c r="H1318" s="15" t="s">
        <v>19</v>
      </c>
      <c r="I1318" s="15">
        <v>50</v>
      </c>
      <c r="J1318" s="15">
        <v>5000</v>
      </c>
      <c r="K1318" s="15">
        <v>5000</v>
      </c>
      <c r="L1318" s="15">
        <v>5000</v>
      </c>
      <c r="M1318" s="15" t="s">
        <v>81</v>
      </c>
      <c r="N1318" s="15" t="s">
        <v>180</v>
      </c>
      <c r="O1318">
        <f>+VLOOKUP(Precio_diario_hortalizas[[#This Row],[Unidad de comercialización]],Codigos_kg[],2,0)</f>
        <v>3</v>
      </c>
      <c r="P1318">
        <f>+Precio_diario_hortalizas[[#This Row],[Precio promedio ponderado]]/Precio_diario_hortalizas[[#This Row],[Kg o Unidades]]</f>
        <v>1666.6666666666667</v>
      </c>
    </row>
    <row r="1319" spans="1:16" hidden="1" x14ac:dyDescent="0.35">
      <c r="A1319" s="1" t="s">
        <v>178</v>
      </c>
      <c r="B1319" s="1" t="str">
        <f>+VLOOKUP(A1319,Codigos_mercados_mayoristas[],2,0)</f>
        <v>La Araucanía</v>
      </c>
      <c r="C1319" s="1">
        <f>+VLOOKUP(A1319,Codigos_mercados_mayoristas[],3,0)</f>
        <v>9</v>
      </c>
      <c r="D1319" s="4">
        <v>44148</v>
      </c>
      <c r="E1319" s="4" t="s">
        <v>196</v>
      </c>
      <c r="F1319" s="15" t="s">
        <v>82</v>
      </c>
      <c r="G1319" s="15" t="s">
        <v>12</v>
      </c>
      <c r="H1319" s="15" t="s">
        <v>19</v>
      </c>
      <c r="I1319" s="15">
        <v>50</v>
      </c>
      <c r="J1319" s="15">
        <v>3000</v>
      </c>
      <c r="K1319" s="15">
        <v>3000</v>
      </c>
      <c r="L1319" s="15">
        <v>3000</v>
      </c>
      <c r="M1319" s="15" t="s">
        <v>182</v>
      </c>
      <c r="N1319" s="15" t="s">
        <v>180</v>
      </c>
      <c r="O1319">
        <f>+VLOOKUP(Precio_diario_hortalizas[[#This Row],[Unidad de comercialización]],Codigos_kg[],2,0)</f>
        <v>2</v>
      </c>
      <c r="P1319">
        <f>+Precio_diario_hortalizas[[#This Row],[Precio promedio ponderado]]/Precio_diario_hortalizas[[#This Row],[Kg o Unidades]]</f>
        <v>1500</v>
      </c>
    </row>
    <row r="1320" spans="1:16" hidden="1" x14ac:dyDescent="0.35">
      <c r="A1320" s="1" t="s">
        <v>178</v>
      </c>
      <c r="B1320" s="1" t="str">
        <f>+VLOOKUP(A1320,Codigos_mercados_mayoristas[],2,0)</f>
        <v>La Araucanía</v>
      </c>
      <c r="C1320" s="1">
        <f>+VLOOKUP(A1320,Codigos_mercados_mayoristas[],3,0)</f>
        <v>9</v>
      </c>
      <c r="D1320" s="4">
        <v>44148</v>
      </c>
      <c r="E1320" s="4" t="s">
        <v>196</v>
      </c>
      <c r="F1320" s="15" t="s">
        <v>84</v>
      </c>
      <c r="G1320" s="15" t="s">
        <v>12</v>
      </c>
      <c r="H1320" s="15" t="s">
        <v>19</v>
      </c>
      <c r="I1320" s="15">
        <v>1000</v>
      </c>
      <c r="J1320" s="15">
        <v>800</v>
      </c>
      <c r="K1320" s="15">
        <v>800</v>
      </c>
      <c r="L1320" s="15">
        <v>800</v>
      </c>
      <c r="M1320" s="15" t="s">
        <v>14</v>
      </c>
      <c r="N1320" s="15" t="s">
        <v>109</v>
      </c>
      <c r="O1320">
        <f>+VLOOKUP(Precio_diario_hortalizas[[#This Row],[Unidad de comercialización]],Codigos_kg[],2,0)</f>
        <v>1</v>
      </c>
      <c r="P1320">
        <f>+Precio_diario_hortalizas[[#This Row],[Precio promedio ponderado]]/Precio_diario_hortalizas[[#This Row],[Kg o Unidades]]</f>
        <v>800</v>
      </c>
    </row>
    <row r="1321" spans="1:16" hidden="1" x14ac:dyDescent="0.35">
      <c r="A1321" s="1" t="s">
        <v>178</v>
      </c>
      <c r="B1321" s="1" t="str">
        <f>+VLOOKUP(A1321,Codigos_mercados_mayoristas[],2,0)</f>
        <v>La Araucanía</v>
      </c>
      <c r="C1321" s="1">
        <f>+VLOOKUP(A1321,Codigos_mercados_mayoristas[],3,0)</f>
        <v>9</v>
      </c>
      <c r="D1321" s="4">
        <v>44148</v>
      </c>
      <c r="E1321" s="4" t="s">
        <v>196</v>
      </c>
      <c r="F1321" s="15" t="s">
        <v>21</v>
      </c>
      <c r="G1321" s="15" t="s">
        <v>12</v>
      </c>
      <c r="H1321" s="15" t="s">
        <v>19</v>
      </c>
      <c r="I1321" s="15">
        <v>40</v>
      </c>
      <c r="J1321" s="15">
        <v>5000</v>
      </c>
      <c r="K1321" s="15">
        <v>5000</v>
      </c>
      <c r="L1321" s="15">
        <v>5000</v>
      </c>
      <c r="M1321" s="15" t="s">
        <v>81</v>
      </c>
      <c r="N1321" s="15" t="s">
        <v>130</v>
      </c>
      <c r="O1321">
        <f>+VLOOKUP(Precio_diario_hortalizas[[#This Row],[Unidad de comercialización]],Codigos_kg[],2,0)</f>
        <v>3</v>
      </c>
      <c r="P1321">
        <f>+Precio_diario_hortalizas[[#This Row],[Precio promedio ponderado]]/Precio_diario_hortalizas[[#This Row],[Kg o Unidades]]</f>
        <v>1666.6666666666667</v>
      </c>
    </row>
    <row r="1322" spans="1:16" hidden="1" x14ac:dyDescent="0.35">
      <c r="A1322" s="1" t="s">
        <v>178</v>
      </c>
      <c r="B1322" s="1" t="str">
        <f>+VLOOKUP(A1322,Codigos_mercados_mayoristas[],2,0)</f>
        <v>La Araucanía</v>
      </c>
      <c r="C1322" s="1">
        <f>+VLOOKUP(A1322,Codigos_mercados_mayoristas[],3,0)</f>
        <v>9</v>
      </c>
      <c r="D1322" s="4">
        <v>44148</v>
      </c>
      <c r="E1322" s="4" t="s">
        <v>196</v>
      </c>
      <c r="F1322" s="15" t="s">
        <v>85</v>
      </c>
      <c r="G1322" s="15" t="s">
        <v>86</v>
      </c>
      <c r="H1322" s="15" t="s">
        <v>19</v>
      </c>
      <c r="I1322" s="15">
        <v>200</v>
      </c>
      <c r="J1322" s="15">
        <v>1000</v>
      </c>
      <c r="K1322" s="15">
        <v>1000</v>
      </c>
      <c r="L1322" s="15">
        <v>1000</v>
      </c>
      <c r="M1322" s="15" t="s">
        <v>31</v>
      </c>
      <c r="N1322" s="15" t="s">
        <v>109</v>
      </c>
      <c r="O1322">
        <f>+VLOOKUP(Precio_diario_hortalizas[[#This Row],[Unidad de comercialización]],Codigos_kg[],2,0)</f>
        <v>1</v>
      </c>
      <c r="P1322">
        <f>+Precio_diario_hortalizas[[#This Row],[Precio promedio ponderado]]/Precio_diario_hortalizas[[#This Row],[Kg o Unidades]]</f>
        <v>1000</v>
      </c>
    </row>
    <row r="1323" spans="1:16" hidden="1" x14ac:dyDescent="0.35">
      <c r="A1323" s="1" t="s">
        <v>178</v>
      </c>
      <c r="B1323" s="1" t="str">
        <f>+VLOOKUP(A1323,Codigos_mercados_mayoristas[],2,0)</f>
        <v>La Araucanía</v>
      </c>
      <c r="C1323" s="1">
        <f>+VLOOKUP(A1323,Codigos_mercados_mayoristas[],3,0)</f>
        <v>9</v>
      </c>
      <c r="D1323" s="4">
        <v>44148</v>
      </c>
      <c r="E1323" s="4" t="s">
        <v>196</v>
      </c>
      <c r="F1323" s="15" t="s">
        <v>52</v>
      </c>
      <c r="G1323" s="15" t="s">
        <v>12</v>
      </c>
      <c r="H1323" s="15" t="s">
        <v>19</v>
      </c>
      <c r="I1323" s="15">
        <v>220</v>
      </c>
      <c r="J1323" s="15">
        <v>8000</v>
      </c>
      <c r="K1323" s="15">
        <v>7000</v>
      </c>
      <c r="L1323" s="15">
        <v>7455</v>
      </c>
      <c r="M1323" s="15" t="s">
        <v>39</v>
      </c>
      <c r="N1323" s="15" t="s">
        <v>109</v>
      </c>
      <c r="O1323">
        <f>+VLOOKUP(Precio_diario_hortalizas[[#This Row],[Unidad de comercialización]],Codigos_kg[],2,0)</f>
        <v>25</v>
      </c>
      <c r="P1323">
        <f>+Precio_diario_hortalizas[[#This Row],[Precio promedio ponderado]]/Precio_diario_hortalizas[[#This Row],[Kg o Unidades]]</f>
        <v>298.2</v>
      </c>
    </row>
    <row r="1324" spans="1:16" x14ac:dyDescent="0.35">
      <c r="A1324" s="1" t="s">
        <v>178</v>
      </c>
      <c r="B1324" s="1" t="str">
        <f>+VLOOKUP(A1324,Codigos_mercados_mayoristas[],2,0)</f>
        <v>La Araucanía</v>
      </c>
      <c r="C1324" s="1">
        <f>+VLOOKUP(A1324,Codigos_mercados_mayoristas[],3,0)</f>
        <v>9</v>
      </c>
      <c r="D1324" s="4">
        <v>44148</v>
      </c>
      <c r="E1324" s="4" t="s">
        <v>196</v>
      </c>
      <c r="F1324" s="15" t="s">
        <v>183</v>
      </c>
      <c r="G1324" s="15" t="s">
        <v>12</v>
      </c>
      <c r="H1324" s="15" t="s">
        <v>19</v>
      </c>
      <c r="I1324" s="15">
        <v>80</v>
      </c>
      <c r="J1324" s="15">
        <v>36000</v>
      </c>
      <c r="K1324" s="15">
        <v>35000</v>
      </c>
      <c r="L1324" s="15">
        <v>35500</v>
      </c>
      <c r="M1324" s="15" t="s">
        <v>184</v>
      </c>
      <c r="N1324" s="15" t="s">
        <v>34</v>
      </c>
      <c r="O1324">
        <f>+VLOOKUP(Precio_diario_hortalizas[[#This Row],[Unidad de comercialización]],Codigos_kg[],2,0)</f>
        <v>13</v>
      </c>
      <c r="P1324">
        <f>+Precio_diario_hortalizas[[#This Row],[Precio promedio ponderado]]/Precio_diario_hortalizas[[#This Row],[Kg o Unidades]]</f>
        <v>2730.7692307692309</v>
      </c>
    </row>
    <row r="1325" spans="1:16" hidden="1" x14ac:dyDescent="0.35">
      <c r="A1325" s="1" t="s">
        <v>178</v>
      </c>
      <c r="B1325" s="1" t="str">
        <f>+VLOOKUP(A1325,Codigos_mercados_mayoristas[],2,0)</f>
        <v>La Araucanía</v>
      </c>
      <c r="C1325" s="1">
        <f>+VLOOKUP(A1325,Codigos_mercados_mayoristas[],3,0)</f>
        <v>9</v>
      </c>
      <c r="D1325" s="4">
        <v>44148</v>
      </c>
      <c r="E1325" s="4" t="s">
        <v>196</v>
      </c>
      <c r="F1325" s="15" t="s">
        <v>23</v>
      </c>
      <c r="G1325" s="15" t="s">
        <v>24</v>
      </c>
      <c r="H1325" s="15" t="s">
        <v>19</v>
      </c>
      <c r="I1325" s="15">
        <v>50</v>
      </c>
      <c r="J1325" s="15">
        <v>5000</v>
      </c>
      <c r="K1325" s="15">
        <v>5000</v>
      </c>
      <c r="L1325" s="15">
        <v>5000</v>
      </c>
      <c r="M1325" s="15" t="s">
        <v>89</v>
      </c>
      <c r="N1325" s="15" t="s">
        <v>130</v>
      </c>
      <c r="O1325">
        <f>+VLOOKUP(Precio_diario_hortalizas[[#This Row],[Unidad de comercialización]],Codigos_kg[],2,0)</f>
        <v>15</v>
      </c>
      <c r="P1325">
        <f>+Precio_diario_hortalizas[[#This Row],[Precio promedio ponderado]]/Precio_diario_hortalizas[[#This Row],[Kg o Unidades]]</f>
        <v>333.33333333333331</v>
      </c>
    </row>
    <row r="1326" spans="1:16" hidden="1" x14ac:dyDescent="0.35">
      <c r="A1326" s="1" t="s">
        <v>178</v>
      </c>
      <c r="B1326" s="1" t="str">
        <f>+VLOOKUP(A1326,Codigos_mercados_mayoristas[],2,0)</f>
        <v>La Araucanía</v>
      </c>
      <c r="C1326" s="1">
        <f>+VLOOKUP(A1326,Codigos_mercados_mayoristas[],3,0)</f>
        <v>9</v>
      </c>
      <c r="D1326" s="4">
        <v>44148</v>
      </c>
      <c r="E1326" s="4" t="s">
        <v>196</v>
      </c>
      <c r="F1326" s="15" t="s">
        <v>23</v>
      </c>
      <c r="G1326" s="15" t="s">
        <v>24</v>
      </c>
      <c r="H1326" s="15" t="s">
        <v>19</v>
      </c>
      <c r="I1326" s="15">
        <v>1200</v>
      </c>
      <c r="J1326" s="15">
        <v>4000</v>
      </c>
      <c r="K1326" s="15">
        <v>4000</v>
      </c>
      <c r="L1326" s="15">
        <v>4000</v>
      </c>
      <c r="M1326" s="15" t="s">
        <v>89</v>
      </c>
      <c r="N1326" s="15" t="s">
        <v>109</v>
      </c>
      <c r="O1326">
        <f>+VLOOKUP(Precio_diario_hortalizas[[#This Row],[Unidad de comercialización]],Codigos_kg[],2,0)</f>
        <v>15</v>
      </c>
      <c r="P1326">
        <f>+Precio_diario_hortalizas[[#This Row],[Precio promedio ponderado]]/Precio_diario_hortalizas[[#This Row],[Kg o Unidades]]</f>
        <v>266.66666666666669</v>
      </c>
    </row>
    <row r="1327" spans="1:16" hidden="1" x14ac:dyDescent="0.35">
      <c r="A1327" s="1" t="s">
        <v>178</v>
      </c>
      <c r="B1327" s="1" t="str">
        <f>+VLOOKUP(A1327,Codigos_mercados_mayoristas[],2,0)</f>
        <v>La Araucanía</v>
      </c>
      <c r="C1327" s="1">
        <f>+VLOOKUP(A1327,Codigos_mercados_mayoristas[],3,0)</f>
        <v>9</v>
      </c>
      <c r="D1327" s="4">
        <v>44148</v>
      </c>
      <c r="E1327" s="4" t="s">
        <v>196</v>
      </c>
      <c r="F1327" s="15" t="s">
        <v>23</v>
      </c>
      <c r="G1327" s="15" t="s">
        <v>91</v>
      </c>
      <c r="H1327" s="15" t="s">
        <v>19</v>
      </c>
      <c r="I1327" s="15">
        <v>30</v>
      </c>
      <c r="J1327" s="15">
        <v>5000</v>
      </c>
      <c r="K1327" s="15">
        <v>5000</v>
      </c>
      <c r="L1327" s="15">
        <v>5000</v>
      </c>
      <c r="M1327" s="15" t="s">
        <v>25</v>
      </c>
      <c r="N1327" s="15" t="s">
        <v>130</v>
      </c>
      <c r="O1327">
        <f>+VLOOKUP(Precio_diario_hortalizas[[#This Row],[Unidad de comercialización]],Codigos_kg[],2,0)</f>
        <v>12</v>
      </c>
      <c r="P1327">
        <f>+Precio_diario_hortalizas[[#This Row],[Precio promedio ponderado]]/Precio_diario_hortalizas[[#This Row],[Kg o Unidades]]</f>
        <v>416.66666666666669</v>
      </c>
    </row>
    <row r="1328" spans="1:16" hidden="1" x14ac:dyDescent="0.35">
      <c r="A1328" s="1" t="s">
        <v>178</v>
      </c>
      <c r="B1328" s="1" t="str">
        <f>+VLOOKUP(A1328,Codigos_mercados_mayoristas[],2,0)</f>
        <v>La Araucanía</v>
      </c>
      <c r="C1328" s="1">
        <f>+VLOOKUP(A1328,Codigos_mercados_mayoristas[],3,0)</f>
        <v>9</v>
      </c>
      <c r="D1328" s="4">
        <v>44148</v>
      </c>
      <c r="E1328" s="4" t="s">
        <v>196</v>
      </c>
      <c r="F1328" s="15" t="s">
        <v>23</v>
      </c>
      <c r="G1328" s="15" t="s">
        <v>91</v>
      </c>
      <c r="H1328" s="15" t="s">
        <v>19</v>
      </c>
      <c r="I1328" s="15">
        <v>500</v>
      </c>
      <c r="J1328" s="15">
        <v>5000</v>
      </c>
      <c r="K1328" s="15">
        <v>4000</v>
      </c>
      <c r="L1328" s="15">
        <v>4600</v>
      </c>
      <c r="M1328" s="15" t="s">
        <v>89</v>
      </c>
      <c r="N1328" s="15" t="s">
        <v>109</v>
      </c>
      <c r="O1328">
        <f>+VLOOKUP(Precio_diario_hortalizas[[#This Row],[Unidad de comercialización]],Codigos_kg[],2,0)</f>
        <v>15</v>
      </c>
      <c r="P1328">
        <f>+Precio_diario_hortalizas[[#This Row],[Precio promedio ponderado]]/Precio_diario_hortalizas[[#This Row],[Kg o Unidades]]</f>
        <v>306.66666666666669</v>
      </c>
    </row>
    <row r="1329" spans="1:16" x14ac:dyDescent="0.35">
      <c r="A1329" s="1" t="s">
        <v>178</v>
      </c>
      <c r="B1329" s="1" t="str">
        <f>+VLOOKUP(A1329,Codigos_mercados_mayoristas[],2,0)</f>
        <v>La Araucanía</v>
      </c>
      <c r="C1329" s="1">
        <f>+VLOOKUP(A1329,Codigos_mercados_mayoristas[],3,0)</f>
        <v>9</v>
      </c>
      <c r="D1329" s="4">
        <v>44148</v>
      </c>
      <c r="E1329" s="4" t="s">
        <v>196</v>
      </c>
      <c r="F1329" s="15" t="s">
        <v>716</v>
      </c>
      <c r="G1329" s="15" t="s">
        <v>745</v>
      </c>
      <c r="H1329" s="15" t="s">
        <v>19</v>
      </c>
      <c r="I1329" s="15">
        <v>200</v>
      </c>
      <c r="J1329" s="15">
        <v>1400</v>
      </c>
      <c r="K1329" s="15">
        <v>1300</v>
      </c>
      <c r="L1329" s="15">
        <v>1350</v>
      </c>
      <c r="M1329" s="15" t="s">
        <v>14</v>
      </c>
      <c r="N1329" s="15" t="s">
        <v>15</v>
      </c>
      <c r="O1329">
        <f>+VLOOKUP(Precio_diario_hortalizas[[#This Row],[Unidad de comercialización]],Codigos_kg[],2,0)</f>
        <v>1</v>
      </c>
      <c r="P1329">
        <f>+Precio_diario_hortalizas[[#This Row],[Precio promedio ponderado]]/Precio_diario_hortalizas[[#This Row],[Kg o Unidades]]</f>
        <v>1350</v>
      </c>
    </row>
    <row r="1330" spans="1:16" hidden="1" x14ac:dyDescent="0.35">
      <c r="A1330" s="1" t="s">
        <v>178</v>
      </c>
      <c r="B1330" s="1" t="str">
        <f>+VLOOKUP(A1330,Codigos_mercados_mayoristas[],2,0)</f>
        <v>La Araucanía</v>
      </c>
      <c r="C1330" s="1">
        <f>+VLOOKUP(A1330,Codigos_mercados_mayoristas[],3,0)</f>
        <v>9</v>
      </c>
      <c r="D1330" s="4">
        <v>44148</v>
      </c>
      <c r="E1330" s="4" t="s">
        <v>196</v>
      </c>
      <c r="F1330" s="15" t="s">
        <v>94</v>
      </c>
      <c r="G1330" s="15" t="s">
        <v>126</v>
      </c>
      <c r="H1330" s="15" t="s">
        <v>76</v>
      </c>
      <c r="I1330" s="15">
        <v>300</v>
      </c>
      <c r="J1330" s="15">
        <v>8000</v>
      </c>
      <c r="K1330" s="15">
        <v>8000</v>
      </c>
      <c r="L1330" s="15">
        <v>8000</v>
      </c>
      <c r="M1330" s="15" t="s">
        <v>58</v>
      </c>
      <c r="N1330" s="15" t="s">
        <v>180</v>
      </c>
      <c r="O1330">
        <f>+VLOOKUP(Precio_diario_hortalizas[[#This Row],[Unidad de comercialización]],Codigos_kg[],2,0)</f>
        <v>25</v>
      </c>
      <c r="P1330">
        <f>+Precio_diario_hortalizas[[#This Row],[Precio promedio ponderado]]/Precio_diario_hortalizas[[#This Row],[Kg o Unidades]]</f>
        <v>320</v>
      </c>
    </row>
    <row r="1331" spans="1:16" hidden="1" x14ac:dyDescent="0.35">
      <c r="A1331" s="1" t="s">
        <v>178</v>
      </c>
      <c r="B1331" s="1" t="str">
        <f>+VLOOKUP(A1331,Codigos_mercados_mayoristas[],2,0)</f>
        <v>La Araucanía</v>
      </c>
      <c r="C1331" s="1">
        <f>+VLOOKUP(A1331,Codigos_mercados_mayoristas[],3,0)</f>
        <v>9</v>
      </c>
      <c r="D1331" s="4">
        <v>44148</v>
      </c>
      <c r="E1331" s="4" t="s">
        <v>196</v>
      </c>
      <c r="F1331" s="15" t="s">
        <v>94</v>
      </c>
      <c r="G1331" s="15" t="s">
        <v>129</v>
      </c>
      <c r="H1331" s="15" t="s">
        <v>96</v>
      </c>
      <c r="I1331" s="15">
        <v>100</v>
      </c>
      <c r="J1331" s="15">
        <v>16000</v>
      </c>
      <c r="K1331" s="15">
        <v>16000</v>
      </c>
      <c r="L1331" s="15">
        <v>16000</v>
      </c>
      <c r="M1331" s="15" t="s">
        <v>39</v>
      </c>
      <c r="N1331" s="15" t="s">
        <v>180</v>
      </c>
      <c r="O1331">
        <f>+VLOOKUP(Precio_diario_hortalizas[[#This Row],[Unidad de comercialización]],Codigos_kg[],2,0)</f>
        <v>25</v>
      </c>
      <c r="P1331">
        <f>+Precio_diario_hortalizas[[#This Row],[Precio promedio ponderado]]/Precio_diario_hortalizas[[#This Row],[Kg o Unidades]]</f>
        <v>640</v>
      </c>
    </row>
    <row r="1332" spans="1:16" hidden="1" x14ac:dyDescent="0.35">
      <c r="A1332" s="1" t="s">
        <v>178</v>
      </c>
      <c r="B1332" s="1" t="str">
        <f>+VLOOKUP(A1332,Codigos_mercados_mayoristas[],2,0)</f>
        <v>La Araucanía</v>
      </c>
      <c r="C1332" s="1">
        <f>+VLOOKUP(A1332,Codigos_mercados_mayoristas[],3,0)</f>
        <v>9</v>
      </c>
      <c r="D1332" s="4">
        <v>44148</v>
      </c>
      <c r="E1332" s="4" t="s">
        <v>196</v>
      </c>
      <c r="F1332" s="15" t="s">
        <v>94</v>
      </c>
      <c r="G1332" s="15" t="s">
        <v>718</v>
      </c>
      <c r="H1332" s="15" t="s">
        <v>96</v>
      </c>
      <c r="I1332" s="15">
        <v>80</v>
      </c>
      <c r="J1332" s="15">
        <v>15000</v>
      </c>
      <c r="K1332" s="15">
        <v>15000</v>
      </c>
      <c r="L1332" s="15">
        <v>15000</v>
      </c>
      <c r="M1332" s="15" t="s">
        <v>39</v>
      </c>
      <c r="N1332" s="15" t="s">
        <v>180</v>
      </c>
      <c r="O1332">
        <f>+VLOOKUP(Precio_diario_hortalizas[[#This Row],[Unidad de comercialización]],Codigos_kg[],2,0)</f>
        <v>25</v>
      </c>
      <c r="P1332">
        <f>+Precio_diario_hortalizas[[#This Row],[Precio promedio ponderado]]/Precio_diario_hortalizas[[#This Row],[Kg o Unidades]]</f>
        <v>600</v>
      </c>
    </row>
    <row r="1333" spans="1:16" hidden="1" x14ac:dyDescent="0.35">
      <c r="A1333" s="1" t="s">
        <v>178</v>
      </c>
      <c r="B1333" s="1" t="str">
        <f>+VLOOKUP(A1333,Codigos_mercados_mayoristas[],2,0)</f>
        <v>La Araucanía</v>
      </c>
      <c r="C1333" s="1">
        <f>+VLOOKUP(A1333,Codigos_mercados_mayoristas[],3,0)</f>
        <v>9</v>
      </c>
      <c r="D1333" s="4">
        <v>44148</v>
      </c>
      <c r="E1333" s="4" t="s">
        <v>196</v>
      </c>
      <c r="F1333" s="15" t="s">
        <v>53</v>
      </c>
      <c r="G1333" s="15" t="s">
        <v>727</v>
      </c>
      <c r="H1333" s="15" t="s">
        <v>19</v>
      </c>
      <c r="I1333" s="15">
        <v>50</v>
      </c>
      <c r="J1333" s="15">
        <v>18000</v>
      </c>
      <c r="K1333" s="15">
        <v>18000</v>
      </c>
      <c r="L1333" s="15">
        <v>18000</v>
      </c>
      <c r="M1333" s="15" t="s">
        <v>54</v>
      </c>
      <c r="N1333" s="15" t="s">
        <v>109</v>
      </c>
      <c r="O1333">
        <f>+VLOOKUP(Precio_diario_hortalizas[[#This Row],[Unidad de comercialización]],Codigos_kg[],2,0)</f>
        <v>60</v>
      </c>
      <c r="P1333">
        <f>+Precio_diario_hortalizas[[#This Row],[Precio promedio ponderado]]/Precio_diario_hortalizas[[#This Row],[Kg o Unidades]]</f>
        <v>300</v>
      </c>
    </row>
    <row r="1334" spans="1:16" hidden="1" x14ac:dyDescent="0.35">
      <c r="A1334" s="1" t="s">
        <v>178</v>
      </c>
      <c r="B1334" s="1" t="str">
        <f>+VLOOKUP(A1334,Codigos_mercados_mayoristas[],2,0)</f>
        <v>La Araucanía</v>
      </c>
      <c r="C1334" s="1">
        <f>+VLOOKUP(A1334,Codigos_mercados_mayoristas[],3,0)</f>
        <v>9</v>
      </c>
      <c r="D1334" s="4">
        <v>44148</v>
      </c>
      <c r="E1334" s="4" t="s">
        <v>196</v>
      </c>
      <c r="F1334" s="15" t="s">
        <v>53</v>
      </c>
      <c r="G1334" s="15" t="s">
        <v>12</v>
      </c>
      <c r="H1334" s="15" t="s">
        <v>19</v>
      </c>
      <c r="I1334" s="15">
        <v>300</v>
      </c>
      <c r="J1334" s="15">
        <v>8000</v>
      </c>
      <c r="K1334" s="15">
        <v>8000</v>
      </c>
      <c r="L1334" s="15">
        <v>8000</v>
      </c>
      <c r="M1334" s="15" t="s">
        <v>54</v>
      </c>
      <c r="N1334" s="15" t="s">
        <v>15</v>
      </c>
      <c r="O1334">
        <f>+VLOOKUP(Precio_diario_hortalizas[[#This Row],[Unidad de comercialización]],Codigos_kg[],2,0)</f>
        <v>60</v>
      </c>
      <c r="P1334">
        <f>+Precio_diario_hortalizas[[#This Row],[Precio promedio ponderado]]/Precio_diario_hortalizas[[#This Row],[Kg o Unidades]]</f>
        <v>133.33333333333334</v>
      </c>
    </row>
    <row r="1335" spans="1:16" hidden="1" x14ac:dyDescent="0.35">
      <c r="A1335" s="1" t="s">
        <v>178</v>
      </c>
      <c r="B1335" s="1" t="str">
        <f>+VLOOKUP(A1335,Codigos_mercados_mayoristas[],2,0)</f>
        <v>La Araucanía</v>
      </c>
      <c r="C1335" s="1">
        <f>+VLOOKUP(A1335,Codigos_mercados_mayoristas[],3,0)</f>
        <v>9</v>
      </c>
      <c r="D1335" s="4">
        <v>44148</v>
      </c>
      <c r="E1335" s="4" t="s">
        <v>196</v>
      </c>
      <c r="F1335" s="15" t="s">
        <v>53</v>
      </c>
      <c r="G1335" s="15" t="s">
        <v>12</v>
      </c>
      <c r="H1335" s="15" t="s">
        <v>19</v>
      </c>
      <c r="I1335" s="15">
        <v>700</v>
      </c>
      <c r="J1335" s="15">
        <v>9000</v>
      </c>
      <c r="K1335" s="15">
        <v>8000</v>
      </c>
      <c r="L1335" s="15">
        <v>8429</v>
      </c>
      <c r="M1335" s="15" t="s">
        <v>54</v>
      </c>
      <c r="N1335" s="15" t="s">
        <v>109</v>
      </c>
      <c r="O1335">
        <f>+VLOOKUP(Precio_diario_hortalizas[[#This Row],[Unidad de comercialización]],Codigos_kg[],2,0)</f>
        <v>60</v>
      </c>
      <c r="P1335">
        <f>+Precio_diario_hortalizas[[#This Row],[Precio promedio ponderado]]/Precio_diario_hortalizas[[#This Row],[Kg o Unidades]]</f>
        <v>140.48333333333332</v>
      </c>
    </row>
    <row r="1336" spans="1:16" hidden="1" x14ac:dyDescent="0.35">
      <c r="A1336" s="1" t="s">
        <v>178</v>
      </c>
      <c r="B1336" s="1" t="str">
        <f>+VLOOKUP(A1336,Codigos_mercados_mayoristas[],2,0)</f>
        <v>La Araucanía</v>
      </c>
      <c r="C1336" s="1">
        <f>+VLOOKUP(A1336,Codigos_mercados_mayoristas[],3,0)</f>
        <v>9</v>
      </c>
      <c r="D1336" s="4">
        <v>44148</v>
      </c>
      <c r="E1336" s="4" t="s">
        <v>196</v>
      </c>
      <c r="F1336" s="15" t="s">
        <v>132</v>
      </c>
      <c r="G1336" s="15" t="s">
        <v>12</v>
      </c>
      <c r="H1336" s="15" t="s">
        <v>19</v>
      </c>
      <c r="I1336" s="15">
        <v>30</v>
      </c>
      <c r="J1336" s="15">
        <v>4000</v>
      </c>
      <c r="K1336" s="15">
        <v>4000</v>
      </c>
      <c r="L1336" s="15">
        <v>4000</v>
      </c>
      <c r="M1336" s="15" t="s">
        <v>83</v>
      </c>
      <c r="N1336" s="15" t="s">
        <v>180</v>
      </c>
      <c r="O1336">
        <f>+VLOOKUP(Precio_diario_hortalizas[[#This Row],[Unidad de comercialización]],Codigos_kg[],2,0)</f>
        <v>3</v>
      </c>
      <c r="P1336">
        <f>+Precio_diario_hortalizas[[#This Row],[Precio promedio ponderado]]/Precio_diario_hortalizas[[#This Row],[Kg o Unidades]]</f>
        <v>1333.3333333333333</v>
      </c>
    </row>
    <row r="1337" spans="1:16" hidden="1" x14ac:dyDescent="0.35">
      <c r="A1337" s="1" t="s">
        <v>178</v>
      </c>
      <c r="B1337" s="1" t="str">
        <f>+VLOOKUP(A1337,Codigos_mercados_mayoristas[],2,0)</f>
        <v>La Araucanía</v>
      </c>
      <c r="C1337" s="1">
        <f>+VLOOKUP(A1337,Codigos_mercados_mayoristas[],3,0)</f>
        <v>9</v>
      </c>
      <c r="D1337" s="4">
        <v>44148</v>
      </c>
      <c r="E1337" s="4" t="s">
        <v>196</v>
      </c>
      <c r="F1337" s="15" t="s">
        <v>27</v>
      </c>
      <c r="G1337" s="15" t="s">
        <v>55</v>
      </c>
      <c r="H1337" s="15" t="s">
        <v>13</v>
      </c>
      <c r="I1337" s="15">
        <v>50</v>
      </c>
      <c r="J1337" s="15">
        <v>40000</v>
      </c>
      <c r="K1337" s="15">
        <v>40000</v>
      </c>
      <c r="L1337" s="15">
        <v>40000</v>
      </c>
      <c r="M1337" s="15" t="s">
        <v>56</v>
      </c>
      <c r="N1337" s="15" t="s">
        <v>133</v>
      </c>
      <c r="O1337">
        <f>+VLOOKUP(Precio_diario_hortalizas[[#This Row],[Unidad de comercialización]],Codigos_kg[],2,0)</f>
        <v>18</v>
      </c>
      <c r="P1337">
        <f>+Precio_diario_hortalizas[[#This Row],[Precio promedio ponderado]]/Precio_diario_hortalizas[[#This Row],[Kg o Unidades]]</f>
        <v>2222.2222222222222</v>
      </c>
    </row>
    <row r="1338" spans="1:16" hidden="1" x14ac:dyDescent="0.35">
      <c r="A1338" s="1" t="s">
        <v>178</v>
      </c>
      <c r="B1338" s="1" t="str">
        <f>+VLOOKUP(A1338,Codigos_mercados_mayoristas[],2,0)</f>
        <v>La Araucanía</v>
      </c>
      <c r="C1338" s="1">
        <f>+VLOOKUP(A1338,Codigos_mercados_mayoristas[],3,0)</f>
        <v>9</v>
      </c>
      <c r="D1338" s="4">
        <v>44148</v>
      </c>
      <c r="E1338" s="4" t="s">
        <v>196</v>
      </c>
      <c r="F1338" s="15" t="s">
        <v>27</v>
      </c>
      <c r="G1338" s="15" t="s">
        <v>55</v>
      </c>
      <c r="H1338" s="15" t="s">
        <v>16</v>
      </c>
      <c r="I1338" s="15">
        <v>20</v>
      </c>
      <c r="J1338" s="15">
        <v>30000</v>
      </c>
      <c r="K1338" s="15">
        <v>30000</v>
      </c>
      <c r="L1338" s="15">
        <v>30000</v>
      </c>
      <c r="M1338" s="15" t="s">
        <v>56</v>
      </c>
      <c r="N1338" s="15" t="s">
        <v>133</v>
      </c>
      <c r="O1338">
        <f>+VLOOKUP(Precio_diario_hortalizas[[#This Row],[Unidad de comercialización]],Codigos_kg[],2,0)</f>
        <v>18</v>
      </c>
      <c r="P1338">
        <f>+Precio_diario_hortalizas[[#This Row],[Precio promedio ponderado]]/Precio_diario_hortalizas[[#This Row],[Kg o Unidades]]</f>
        <v>1666.6666666666667</v>
      </c>
    </row>
    <row r="1339" spans="1:16" hidden="1" x14ac:dyDescent="0.35">
      <c r="A1339" s="1" t="s">
        <v>178</v>
      </c>
      <c r="B1339" s="1" t="str">
        <f>+VLOOKUP(A1339,Codigos_mercados_mayoristas[],2,0)</f>
        <v>La Araucanía</v>
      </c>
      <c r="C1339" s="1">
        <f>+VLOOKUP(A1339,Codigos_mercados_mayoristas[],3,0)</f>
        <v>9</v>
      </c>
      <c r="D1339" s="4">
        <v>44148</v>
      </c>
      <c r="E1339" s="4" t="s">
        <v>196</v>
      </c>
      <c r="F1339" s="15" t="s">
        <v>27</v>
      </c>
      <c r="G1339" s="15" t="s">
        <v>185</v>
      </c>
      <c r="H1339" s="15" t="s">
        <v>19</v>
      </c>
      <c r="I1339" s="15">
        <v>20</v>
      </c>
      <c r="J1339" s="15">
        <v>50000</v>
      </c>
      <c r="K1339" s="15">
        <v>50000</v>
      </c>
      <c r="L1339" s="15">
        <v>50000</v>
      </c>
      <c r="M1339" s="15" t="s">
        <v>29</v>
      </c>
      <c r="N1339" s="15" t="s">
        <v>15</v>
      </c>
      <c r="O1339">
        <f>+VLOOKUP(Precio_diario_hortalizas[[#This Row],[Unidad de comercialización]],Codigos_kg[],2,0)</f>
        <v>15</v>
      </c>
      <c r="P1339">
        <f>+Precio_diario_hortalizas[[#This Row],[Precio promedio ponderado]]/Precio_diario_hortalizas[[#This Row],[Kg o Unidades]]</f>
        <v>3333.3333333333335</v>
      </c>
    </row>
    <row r="1340" spans="1:16" hidden="1" x14ac:dyDescent="0.35">
      <c r="A1340" s="1" t="s">
        <v>178</v>
      </c>
      <c r="B1340" s="1" t="str">
        <f>+VLOOKUP(A1340,Codigos_mercados_mayoristas[],2,0)</f>
        <v>La Araucanía</v>
      </c>
      <c r="C1340" s="1">
        <f>+VLOOKUP(A1340,Codigos_mercados_mayoristas[],3,0)</f>
        <v>9</v>
      </c>
      <c r="D1340" s="4">
        <v>44148</v>
      </c>
      <c r="E1340" s="4" t="s">
        <v>196</v>
      </c>
      <c r="F1340" s="15" t="s">
        <v>27</v>
      </c>
      <c r="G1340" s="15" t="s">
        <v>28</v>
      </c>
      <c r="H1340" s="15" t="s">
        <v>19</v>
      </c>
      <c r="I1340" s="15">
        <v>100</v>
      </c>
      <c r="J1340" s="15">
        <v>48000</v>
      </c>
      <c r="K1340" s="15">
        <v>48000</v>
      </c>
      <c r="L1340" s="15">
        <v>48000</v>
      </c>
      <c r="M1340" s="15" t="s">
        <v>29</v>
      </c>
      <c r="N1340" s="15" t="s">
        <v>15</v>
      </c>
      <c r="O1340">
        <f>+VLOOKUP(Precio_diario_hortalizas[[#This Row],[Unidad de comercialización]],Codigos_kg[],2,0)</f>
        <v>15</v>
      </c>
      <c r="P1340">
        <f>+Precio_diario_hortalizas[[#This Row],[Precio promedio ponderado]]/Precio_diario_hortalizas[[#This Row],[Kg o Unidades]]</f>
        <v>3200</v>
      </c>
    </row>
    <row r="1341" spans="1:16" x14ac:dyDescent="0.35">
      <c r="A1341" s="1" t="s">
        <v>178</v>
      </c>
      <c r="B1341" s="1" t="str">
        <f>+VLOOKUP(A1341,Codigos_mercados_mayoristas[],2,0)</f>
        <v>La Araucanía</v>
      </c>
      <c r="C1341" s="1">
        <f>+VLOOKUP(A1341,Codigos_mercados_mayoristas[],3,0)</f>
        <v>9</v>
      </c>
      <c r="D1341" s="4">
        <v>44148</v>
      </c>
      <c r="E1341" s="4" t="s">
        <v>196</v>
      </c>
      <c r="F1341" s="15" t="s">
        <v>158</v>
      </c>
      <c r="G1341" s="15" t="s">
        <v>12</v>
      </c>
      <c r="H1341" s="15" t="s">
        <v>19</v>
      </c>
      <c r="I1341" s="15">
        <v>90</v>
      </c>
      <c r="J1341" s="15">
        <v>2200</v>
      </c>
      <c r="K1341" s="15">
        <v>2200</v>
      </c>
      <c r="L1341" s="15">
        <v>2200</v>
      </c>
      <c r="M1341" s="15" t="s">
        <v>31</v>
      </c>
      <c r="N1341" s="15" t="s">
        <v>45</v>
      </c>
      <c r="O1341">
        <f>+VLOOKUP(Precio_diario_hortalizas[[#This Row],[Unidad de comercialización]],Codigos_kg[],2,0)</f>
        <v>1</v>
      </c>
      <c r="P1341">
        <f>+Precio_diario_hortalizas[[#This Row],[Precio promedio ponderado]]/Precio_diario_hortalizas[[#This Row],[Kg o Unidades]]</f>
        <v>2200</v>
      </c>
    </row>
    <row r="1342" spans="1:16" hidden="1" x14ac:dyDescent="0.35">
      <c r="A1342" s="1" t="s">
        <v>178</v>
      </c>
      <c r="B1342" s="1" t="str">
        <f>+VLOOKUP(A1342,Codigos_mercados_mayoristas[],2,0)</f>
        <v>La Araucanía</v>
      </c>
      <c r="C1342" s="1">
        <f>+VLOOKUP(A1342,Codigos_mercados_mayoristas[],3,0)</f>
        <v>9</v>
      </c>
      <c r="D1342" s="4">
        <v>44148</v>
      </c>
      <c r="E1342" s="4" t="s">
        <v>196</v>
      </c>
      <c r="F1342" s="15" t="s">
        <v>159</v>
      </c>
      <c r="G1342" s="15" t="s">
        <v>12</v>
      </c>
      <c r="H1342" s="15" t="s">
        <v>19</v>
      </c>
      <c r="I1342" s="15">
        <v>20</v>
      </c>
      <c r="J1342" s="15">
        <v>5000</v>
      </c>
      <c r="K1342" s="15">
        <v>5000</v>
      </c>
      <c r="L1342" s="15">
        <v>5000</v>
      </c>
      <c r="M1342" s="15" t="s">
        <v>181</v>
      </c>
      <c r="N1342" s="15" t="s">
        <v>180</v>
      </c>
      <c r="O1342">
        <f>+VLOOKUP(Precio_diario_hortalizas[[#This Row],[Unidad de comercialización]],Codigos_kg[],2,0)</f>
        <v>12</v>
      </c>
      <c r="P1342">
        <f>+Precio_diario_hortalizas[[#This Row],[Precio promedio ponderado]]/Precio_diario_hortalizas[[#This Row],[Kg o Unidades]]</f>
        <v>416.66666666666669</v>
      </c>
    </row>
    <row r="1343" spans="1:16" hidden="1" x14ac:dyDescent="0.35">
      <c r="A1343" s="1" t="s">
        <v>178</v>
      </c>
      <c r="B1343" s="1" t="str">
        <f>+VLOOKUP(A1343,Codigos_mercados_mayoristas[],2,0)</f>
        <v>La Araucanía</v>
      </c>
      <c r="C1343" s="1">
        <f>+VLOOKUP(A1343,Codigos_mercados_mayoristas[],3,0)</f>
        <v>9</v>
      </c>
      <c r="D1343" s="4">
        <v>44148</v>
      </c>
      <c r="E1343" s="4" t="s">
        <v>196</v>
      </c>
      <c r="F1343" s="15" t="s">
        <v>99</v>
      </c>
      <c r="G1343" s="15" t="s">
        <v>161</v>
      </c>
      <c r="H1343" s="15" t="s">
        <v>19</v>
      </c>
      <c r="I1343" s="15">
        <v>50</v>
      </c>
      <c r="J1343" s="15">
        <v>1000</v>
      </c>
      <c r="K1343" s="15">
        <v>1000</v>
      </c>
      <c r="L1343" s="15">
        <v>1000</v>
      </c>
      <c r="M1343" s="15" t="s">
        <v>14</v>
      </c>
      <c r="N1343" s="15" t="s">
        <v>109</v>
      </c>
      <c r="O1343">
        <f>+VLOOKUP(Precio_diario_hortalizas[[#This Row],[Unidad de comercialización]],Codigos_kg[],2,0)</f>
        <v>1</v>
      </c>
      <c r="P1343">
        <f>+Precio_diario_hortalizas[[#This Row],[Precio promedio ponderado]]/Precio_diario_hortalizas[[#This Row],[Kg o Unidades]]</f>
        <v>1000</v>
      </c>
    </row>
    <row r="1344" spans="1:16" hidden="1" x14ac:dyDescent="0.35">
      <c r="A1344" s="1" t="s">
        <v>178</v>
      </c>
      <c r="B1344" s="1" t="str">
        <f>+VLOOKUP(A1344,Codigos_mercados_mayoristas[],2,0)</f>
        <v>La Araucanía</v>
      </c>
      <c r="C1344" s="1">
        <f>+VLOOKUP(A1344,Codigos_mercados_mayoristas[],3,0)</f>
        <v>9</v>
      </c>
      <c r="D1344" s="4">
        <v>44148</v>
      </c>
      <c r="E1344" s="4" t="s">
        <v>196</v>
      </c>
      <c r="F1344" s="15" t="s">
        <v>99</v>
      </c>
      <c r="G1344" s="15" t="s">
        <v>100</v>
      </c>
      <c r="H1344" s="15" t="s">
        <v>19</v>
      </c>
      <c r="I1344" s="15">
        <v>280</v>
      </c>
      <c r="J1344" s="15">
        <v>1000</v>
      </c>
      <c r="K1344" s="15">
        <v>900</v>
      </c>
      <c r="L1344" s="15">
        <v>936</v>
      </c>
      <c r="M1344" s="15" t="s">
        <v>14</v>
      </c>
      <c r="N1344" s="15" t="s">
        <v>109</v>
      </c>
      <c r="O1344">
        <f>+VLOOKUP(Precio_diario_hortalizas[[#This Row],[Unidad de comercialización]],Codigos_kg[],2,0)</f>
        <v>1</v>
      </c>
      <c r="P1344">
        <f>+Precio_diario_hortalizas[[#This Row],[Precio promedio ponderado]]/Precio_diario_hortalizas[[#This Row],[Kg o Unidades]]</f>
        <v>936</v>
      </c>
    </row>
    <row r="1345" spans="1:16" hidden="1" x14ac:dyDescent="0.35">
      <c r="A1345" s="1" t="s">
        <v>178</v>
      </c>
      <c r="B1345" s="1" t="str">
        <f>+VLOOKUP(A1345,Codigos_mercados_mayoristas[],2,0)</f>
        <v>La Araucanía</v>
      </c>
      <c r="C1345" s="1">
        <f>+VLOOKUP(A1345,Codigos_mercados_mayoristas[],3,0)</f>
        <v>9</v>
      </c>
      <c r="D1345" s="4">
        <v>44148</v>
      </c>
      <c r="E1345" s="4" t="s">
        <v>196</v>
      </c>
      <c r="F1345" s="15" t="s">
        <v>32</v>
      </c>
      <c r="G1345" s="15" t="s">
        <v>12</v>
      </c>
      <c r="H1345" s="15" t="s">
        <v>19</v>
      </c>
      <c r="I1345" s="15">
        <v>500</v>
      </c>
      <c r="J1345" s="15">
        <v>1000</v>
      </c>
      <c r="K1345" s="15">
        <v>900</v>
      </c>
      <c r="L1345" s="15">
        <v>960</v>
      </c>
      <c r="M1345" s="15" t="s">
        <v>33</v>
      </c>
      <c r="N1345" s="15" t="s">
        <v>34</v>
      </c>
      <c r="O1345">
        <f>+VLOOKUP(Precio_diario_hortalizas[[#This Row],[Unidad de comercialización]],Codigos_kg[],2,0)</f>
        <v>1</v>
      </c>
      <c r="P1345">
        <f>+Precio_diario_hortalizas[[#This Row],[Precio promedio ponderado]]/Precio_diario_hortalizas[[#This Row],[Kg o Unidades]]</f>
        <v>960</v>
      </c>
    </row>
    <row r="1346" spans="1:16" hidden="1" x14ac:dyDescent="0.35">
      <c r="A1346" s="1" t="s">
        <v>178</v>
      </c>
      <c r="B1346" s="1" t="str">
        <f>+VLOOKUP(A1346,Codigos_mercados_mayoristas[],2,0)</f>
        <v>La Araucanía</v>
      </c>
      <c r="C1346" s="1">
        <f>+VLOOKUP(A1346,Codigos_mercados_mayoristas[],3,0)</f>
        <v>9</v>
      </c>
      <c r="D1346" s="4">
        <v>44148</v>
      </c>
      <c r="E1346" s="4" t="s">
        <v>196</v>
      </c>
      <c r="F1346" s="15" t="s">
        <v>35</v>
      </c>
      <c r="G1346" s="15" t="s">
        <v>719</v>
      </c>
      <c r="H1346" s="15" t="s">
        <v>19</v>
      </c>
      <c r="I1346" s="15">
        <v>90</v>
      </c>
      <c r="J1346" s="15">
        <v>20000</v>
      </c>
      <c r="K1346" s="15">
        <v>17000</v>
      </c>
      <c r="L1346" s="15">
        <v>18333</v>
      </c>
      <c r="M1346" s="15" t="s">
        <v>59</v>
      </c>
      <c r="N1346" s="15" t="s">
        <v>15</v>
      </c>
      <c r="O1346">
        <f>+VLOOKUP(Precio_diario_hortalizas[[#This Row],[Unidad de comercialización]],Codigos_kg[],2,0)</f>
        <v>18</v>
      </c>
      <c r="P1346">
        <f>+Precio_diario_hortalizas[[#This Row],[Precio promedio ponderado]]/Precio_diario_hortalizas[[#This Row],[Kg o Unidades]]</f>
        <v>1018.5</v>
      </c>
    </row>
    <row r="1347" spans="1:16" hidden="1" x14ac:dyDescent="0.35">
      <c r="A1347" s="1" t="s">
        <v>178</v>
      </c>
      <c r="B1347" s="1" t="str">
        <f>+VLOOKUP(A1347,Codigos_mercados_mayoristas[],2,0)</f>
        <v>La Araucanía</v>
      </c>
      <c r="C1347" s="1">
        <f>+VLOOKUP(A1347,Codigos_mercados_mayoristas[],3,0)</f>
        <v>9</v>
      </c>
      <c r="D1347" s="4">
        <v>44148</v>
      </c>
      <c r="E1347" s="4" t="s">
        <v>196</v>
      </c>
      <c r="F1347" s="15" t="s">
        <v>35</v>
      </c>
      <c r="G1347" s="15" t="s">
        <v>719</v>
      </c>
      <c r="H1347" s="15" t="s">
        <v>19</v>
      </c>
      <c r="I1347" s="15">
        <v>40</v>
      </c>
      <c r="J1347" s="15">
        <v>10000</v>
      </c>
      <c r="K1347" s="15">
        <v>10000</v>
      </c>
      <c r="L1347" s="15">
        <v>10000</v>
      </c>
      <c r="M1347" s="15" t="s">
        <v>37</v>
      </c>
      <c r="N1347" s="15" t="s">
        <v>15</v>
      </c>
      <c r="O1347">
        <f>+VLOOKUP(Precio_diario_hortalizas[[#This Row],[Unidad de comercialización]],Codigos_kg[],2,0)</f>
        <v>10</v>
      </c>
      <c r="P1347">
        <f>+Precio_diario_hortalizas[[#This Row],[Precio promedio ponderado]]/Precio_diario_hortalizas[[#This Row],[Kg o Unidades]]</f>
        <v>1000</v>
      </c>
    </row>
    <row r="1348" spans="1:16" hidden="1" x14ac:dyDescent="0.35">
      <c r="A1348" s="1" t="s">
        <v>178</v>
      </c>
      <c r="B1348" s="1" t="str">
        <f>+VLOOKUP(A1348,Codigos_mercados_mayoristas[],2,0)</f>
        <v>La Araucanía</v>
      </c>
      <c r="C1348" s="1">
        <f>+VLOOKUP(A1348,Codigos_mercados_mayoristas[],3,0)</f>
        <v>9</v>
      </c>
      <c r="D1348" s="4">
        <v>44148</v>
      </c>
      <c r="E1348" s="4" t="s">
        <v>196</v>
      </c>
      <c r="F1348" s="15" t="s">
        <v>35</v>
      </c>
      <c r="G1348" s="15" t="s">
        <v>36</v>
      </c>
      <c r="H1348" s="15" t="s">
        <v>19</v>
      </c>
      <c r="I1348" s="15">
        <v>700</v>
      </c>
      <c r="J1348" s="15">
        <v>20000</v>
      </c>
      <c r="K1348" s="15">
        <v>20000</v>
      </c>
      <c r="L1348" s="15">
        <v>20000</v>
      </c>
      <c r="M1348" s="15" t="s">
        <v>59</v>
      </c>
      <c r="N1348" s="15" t="s">
        <v>133</v>
      </c>
      <c r="O1348">
        <f>+VLOOKUP(Precio_diario_hortalizas[[#This Row],[Unidad de comercialización]],Codigos_kg[],2,0)</f>
        <v>18</v>
      </c>
      <c r="P1348">
        <f>+Precio_diario_hortalizas[[#This Row],[Precio promedio ponderado]]/Precio_diario_hortalizas[[#This Row],[Kg o Unidades]]</f>
        <v>1111.1111111111111</v>
      </c>
    </row>
    <row r="1349" spans="1:16" hidden="1" x14ac:dyDescent="0.35">
      <c r="A1349" s="1" t="s">
        <v>178</v>
      </c>
      <c r="B1349" s="1" t="str">
        <f>+VLOOKUP(A1349,Codigos_mercados_mayoristas[],2,0)</f>
        <v>La Araucanía</v>
      </c>
      <c r="C1349" s="1">
        <f>+VLOOKUP(A1349,Codigos_mercados_mayoristas[],3,0)</f>
        <v>9</v>
      </c>
      <c r="D1349" s="4">
        <v>44148</v>
      </c>
      <c r="E1349" s="4" t="s">
        <v>196</v>
      </c>
      <c r="F1349" s="15" t="s">
        <v>35</v>
      </c>
      <c r="G1349" s="15" t="s">
        <v>36</v>
      </c>
      <c r="H1349" s="15" t="s">
        <v>19</v>
      </c>
      <c r="I1349" s="15">
        <v>200</v>
      </c>
      <c r="J1349" s="15">
        <v>20000</v>
      </c>
      <c r="K1349" s="15">
        <v>20000</v>
      </c>
      <c r="L1349" s="15">
        <v>20000</v>
      </c>
      <c r="M1349" s="15" t="s">
        <v>59</v>
      </c>
      <c r="N1349" s="15" t="s">
        <v>680</v>
      </c>
      <c r="O1349">
        <f>+VLOOKUP(Precio_diario_hortalizas[[#This Row],[Unidad de comercialización]],Codigos_kg[],2,0)</f>
        <v>18</v>
      </c>
      <c r="P1349">
        <f>+Precio_diario_hortalizas[[#This Row],[Precio promedio ponderado]]/Precio_diario_hortalizas[[#This Row],[Kg o Unidades]]</f>
        <v>1111.1111111111111</v>
      </c>
    </row>
    <row r="1350" spans="1:16" hidden="1" x14ac:dyDescent="0.35">
      <c r="A1350" s="1" t="s">
        <v>178</v>
      </c>
      <c r="B1350" s="1" t="str">
        <f>+VLOOKUP(A1350,Codigos_mercados_mayoristas[],2,0)</f>
        <v>La Araucanía</v>
      </c>
      <c r="C1350" s="1">
        <f>+VLOOKUP(A1350,Codigos_mercados_mayoristas[],3,0)</f>
        <v>9</v>
      </c>
      <c r="D1350" s="4">
        <v>44148</v>
      </c>
      <c r="E1350" s="4" t="s">
        <v>196</v>
      </c>
      <c r="F1350" s="15" t="s">
        <v>35</v>
      </c>
      <c r="G1350" s="15" t="s">
        <v>36</v>
      </c>
      <c r="H1350" s="15" t="s">
        <v>19</v>
      </c>
      <c r="I1350" s="15">
        <v>1500</v>
      </c>
      <c r="J1350" s="15">
        <v>8000</v>
      </c>
      <c r="K1350" s="15">
        <v>8000</v>
      </c>
      <c r="L1350" s="15">
        <v>8000</v>
      </c>
      <c r="M1350" s="15" t="s">
        <v>37</v>
      </c>
      <c r="N1350" s="15" t="s">
        <v>15</v>
      </c>
      <c r="O1350">
        <f>+VLOOKUP(Precio_diario_hortalizas[[#This Row],[Unidad de comercialización]],Codigos_kg[],2,0)</f>
        <v>10</v>
      </c>
      <c r="P1350">
        <f>+Precio_diario_hortalizas[[#This Row],[Precio promedio ponderado]]/Precio_diario_hortalizas[[#This Row],[Kg o Unidades]]</f>
        <v>800</v>
      </c>
    </row>
    <row r="1351" spans="1:16" hidden="1" x14ac:dyDescent="0.35">
      <c r="A1351" s="1" t="s">
        <v>178</v>
      </c>
      <c r="B1351" s="1" t="str">
        <f>+VLOOKUP(A1351,Codigos_mercados_mayoristas[],2,0)</f>
        <v>La Araucanía</v>
      </c>
      <c r="C1351" s="1">
        <f>+VLOOKUP(A1351,Codigos_mercados_mayoristas[],3,0)</f>
        <v>9</v>
      </c>
      <c r="D1351" s="4">
        <v>44148</v>
      </c>
      <c r="E1351" s="4" t="s">
        <v>196</v>
      </c>
      <c r="F1351" s="15" t="s">
        <v>35</v>
      </c>
      <c r="G1351" s="15" t="s">
        <v>36</v>
      </c>
      <c r="H1351" s="15" t="s">
        <v>19</v>
      </c>
      <c r="I1351" s="15">
        <v>600</v>
      </c>
      <c r="J1351" s="15">
        <v>17000</v>
      </c>
      <c r="K1351" s="15">
        <v>17000</v>
      </c>
      <c r="L1351" s="15">
        <v>17000</v>
      </c>
      <c r="M1351" s="15" t="s">
        <v>56</v>
      </c>
      <c r="N1351" s="15" t="s">
        <v>133</v>
      </c>
      <c r="O1351">
        <f>+VLOOKUP(Precio_diario_hortalizas[[#This Row],[Unidad de comercialización]],Codigos_kg[],2,0)</f>
        <v>18</v>
      </c>
      <c r="P1351">
        <f>+Precio_diario_hortalizas[[#This Row],[Precio promedio ponderado]]/Precio_diario_hortalizas[[#This Row],[Kg o Unidades]]</f>
        <v>944.44444444444446</v>
      </c>
    </row>
    <row r="1352" spans="1:16" hidden="1" x14ac:dyDescent="0.35">
      <c r="A1352" s="1" t="s">
        <v>178</v>
      </c>
      <c r="B1352" s="1" t="str">
        <f>+VLOOKUP(A1352,Codigos_mercados_mayoristas[],2,0)</f>
        <v>La Araucanía</v>
      </c>
      <c r="C1352" s="1">
        <f>+VLOOKUP(A1352,Codigos_mercados_mayoristas[],3,0)</f>
        <v>9</v>
      </c>
      <c r="D1352" s="4">
        <v>44148</v>
      </c>
      <c r="E1352" s="4" t="s">
        <v>196</v>
      </c>
      <c r="F1352" s="15" t="s">
        <v>35</v>
      </c>
      <c r="G1352" s="15" t="s">
        <v>721</v>
      </c>
      <c r="H1352" s="15" t="s">
        <v>19</v>
      </c>
      <c r="I1352" s="15">
        <v>500</v>
      </c>
      <c r="J1352" s="15">
        <v>12000</v>
      </c>
      <c r="K1352" s="15">
        <v>12000</v>
      </c>
      <c r="L1352" s="15">
        <v>12000</v>
      </c>
      <c r="M1352" s="15" t="s">
        <v>29</v>
      </c>
      <c r="N1352" s="15" t="s">
        <v>109</v>
      </c>
      <c r="O1352">
        <f>+VLOOKUP(Precio_diario_hortalizas[[#This Row],[Unidad de comercialización]],Codigos_kg[],2,0)</f>
        <v>15</v>
      </c>
      <c r="P1352">
        <f>+Precio_diario_hortalizas[[#This Row],[Precio promedio ponderado]]/Precio_diario_hortalizas[[#This Row],[Kg o Unidades]]</f>
        <v>800</v>
      </c>
    </row>
    <row r="1353" spans="1:16" hidden="1" x14ac:dyDescent="0.35">
      <c r="A1353" s="1" t="s">
        <v>178</v>
      </c>
      <c r="B1353" s="1" t="str">
        <f>+VLOOKUP(A1353,Codigos_mercados_mayoristas[],2,0)</f>
        <v>La Araucanía</v>
      </c>
      <c r="C1353" s="1">
        <f>+VLOOKUP(A1353,Codigos_mercados_mayoristas[],3,0)</f>
        <v>9</v>
      </c>
      <c r="D1353" s="4">
        <v>44148</v>
      </c>
      <c r="E1353" s="4" t="s">
        <v>196</v>
      </c>
      <c r="F1353" s="15" t="s">
        <v>38</v>
      </c>
      <c r="G1353" s="15" t="s">
        <v>12</v>
      </c>
      <c r="H1353" s="15" t="s">
        <v>19</v>
      </c>
      <c r="I1353" s="15">
        <v>220</v>
      </c>
      <c r="J1353" s="15">
        <v>5500</v>
      </c>
      <c r="K1353" s="15">
        <v>5000</v>
      </c>
      <c r="L1353" s="15">
        <v>5273</v>
      </c>
      <c r="M1353" s="15" t="s">
        <v>39</v>
      </c>
      <c r="N1353" s="15" t="s">
        <v>109</v>
      </c>
      <c r="O1353">
        <f>+VLOOKUP(Precio_diario_hortalizas[[#This Row],[Unidad de comercialización]],Codigos_kg[],2,0)</f>
        <v>25</v>
      </c>
      <c r="P1353">
        <f>+Precio_diario_hortalizas[[#This Row],[Precio promedio ponderado]]/Precio_diario_hortalizas[[#This Row],[Kg o Unidades]]</f>
        <v>210.92</v>
      </c>
    </row>
    <row r="1354" spans="1:16" hidden="1" x14ac:dyDescent="0.35">
      <c r="A1354" s="1" t="s">
        <v>178</v>
      </c>
      <c r="B1354" s="1" t="str">
        <f>+VLOOKUP(A1354,Codigos_mercados_mayoristas[],2,0)</f>
        <v>La Araucanía</v>
      </c>
      <c r="C1354" s="1">
        <f>+VLOOKUP(A1354,Codigos_mercados_mayoristas[],3,0)</f>
        <v>9</v>
      </c>
      <c r="D1354" s="4">
        <v>44148</v>
      </c>
      <c r="E1354" s="4" t="s">
        <v>196</v>
      </c>
      <c r="F1354" s="15" t="s">
        <v>102</v>
      </c>
      <c r="G1354" s="15" t="s">
        <v>103</v>
      </c>
      <c r="H1354" s="15" t="s">
        <v>96</v>
      </c>
      <c r="I1354" s="15">
        <v>100</v>
      </c>
      <c r="J1354" s="15">
        <v>2200</v>
      </c>
      <c r="K1354" s="15">
        <v>2200</v>
      </c>
      <c r="L1354" s="15">
        <v>2200</v>
      </c>
      <c r="M1354" s="15" t="s">
        <v>33</v>
      </c>
      <c r="N1354" s="15" t="s">
        <v>34</v>
      </c>
      <c r="O1354">
        <f>+VLOOKUP(Precio_diario_hortalizas[[#This Row],[Unidad de comercialización]],Codigos_kg[],2,0)</f>
        <v>1</v>
      </c>
      <c r="P1354">
        <f>+Precio_diario_hortalizas[[#This Row],[Precio promedio ponderado]]/Precio_diario_hortalizas[[#This Row],[Kg o Unidades]]</f>
        <v>2200</v>
      </c>
    </row>
    <row r="1355" spans="1:16" hidden="1" x14ac:dyDescent="0.35">
      <c r="A1355" s="1" t="s">
        <v>178</v>
      </c>
      <c r="B1355" s="1" t="str">
        <f>+VLOOKUP(A1355,Codigos_mercados_mayoristas[],2,0)</f>
        <v>La Araucanía</v>
      </c>
      <c r="C1355" s="1">
        <f>+VLOOKUP(A1355,Codigos_mercados_mayoristas[],3,0)</f>
        <v>9</v>
      </c>
      <c r="D1355" s="4">
        <v>44148</v>
      </c>
      <c r="E1355" s="4" t="s">
        <v>196</v>
      </c>
      <c r="F1355" s="15" t="s">
        <v>102</v>
      </c>
      <c r="G1355" s="15" t="s">
        <v>104</v>
      </c>
      <c r="H1355" s="15" t="s">
        <v>76</v>
      </c>
      <c r="I1355" s="15">
        <v>800</v>
      </c>
      <c r="J1355" s="15">
        <v>1800</v>
      </c>
      <c r="K1355" s="15">
        <v>1800</v>
      </c>
      <c r="L1355" s="15">
        <v>1800</v>
      </c>
      <c r="M1355" s="15" t="s">
        <v>33</v>
      </c>
      <c r="N1355" s="15" t="s">
        <v>109</v>
      </c>
      <c r="O1355">
        <f>+VLOOKUP(Precio_diario_hortalizas[[#This Row],[Unidad de comercialización]],Codigos_kg[],2,0)</f>
        <v>1</v>
      </c>
      <c r="P1355">
        <f>+Precio_diario_hortalizas[[#This Row],[Precio promedio ponderado]]/Precio_diario_hortalizas[[#This Row],[Kg o Unidades]]</f>
        <v>1800</v>
      </c>
    </row>
    <row r="1356" spans="1:16" hidden="1" x14ac:dyDescent="0.35">
      <c r="A1356" s="1" t="s">
        <v>178</v>
      </c>
      <c r="B1356" s="1" t="str">
        <f>+VLOOKUP(A1356,Codigos_mercados_mayoristas[],2,0)</f>
        <v>La Araucanía</v>
      </c>
      <c r="C1356" s="1">
        <f>+VLOOKUP(A1356,Codigos_mercados_mayoristas[],3,0)</f>
        <v>9</v>
      </c>
      <c r="D1356" s="4">
        <v>44148</v>
      </c>
      <c r="E1356" s="4" t="s">
        <v>196</v>
      </c>
      <c r="F1356" s="15" t="s">
        <v>102</v>
      </c>
      <c r="G1356" s="15" t="s">
        <v>104</v>
      </c>
      <c r="H1356" s="15" t="s">
        <v>148</v>
      </c>
      <c r="I1356" s="15">
        <v>200</v>
      </c>
      <c r="J1356" s="15">
        <v>1500</v>
      </c>
      <c r="K1356" s="15">
        <v>1500</v>
      </c>
      <c r="L1356" s="15">
        <v>1500</v>
      </c>
      <c r="M1356" s="15" t="s">
        <v>33</v>
      </c>
      <c r="N1356" s="15" t="s">
        <v>109</v>
      </c>
      <c r="O1356">
        <f>+VLOOKUP(Precio_diario_hortalizas[[#This Row],[Unidad de comercialización]],Codigos_kg[],2,0)</f>
        <v>1</v>
      </c>
      <c r="P1356">
        <f>+Precio_diario_hortalizas[[#This Row],[Precio promedio ponderado]]/Precio_diario_hortalizas[[#This Row],[Kg o Unidades]]</f>
        <v>1500</v>
      </c>
    </row>
    <row r="1357" spans="1:16" hidden="1" x14ac:dyDescent="0.35">
      <c r="A1357" s="1" t="s">
        <v>178</v>
      </c>
      <c r="B1357" s="1" t="str">
        <f>+VLOOKUP(A1357,Codigos_mercados_mayoristas[],2,0)</f>
        <v>La Araucanía</v>
      </c>
      <c r="C1357" s="1">
        <f>+VLOOKUP(A1357,Codigos_mercados_mayoristas[],3,0)</f>
        <v>9</v>
      </c>
      <c r="D1357" s="4">
        <v>44148</v>
      </c>
      <c r="E1357" s="4" t="s">
        <v>196</v>
      </c>
      <c r="F1357" s="15" t="s">
        <v>106</v>
      </c>
      <c r="G1357" s="15" t="s">
        <v>728</v>
      </c>
      <c r="H1357" s="15" t="s">
        <v>19</v>
      </c>
      <c r="I1357" s="15">
        <v>50</v>
      </c>
      <c r="J1357" s="15">
        <v>10000</v>
      </c>
      <c r="K1357" s="15">
        <v>10000</v>
      </c>
      <c r="L1357" s="15">
        <v>10000</v>
      </c>
      <c r="M1357" s="15" t="s">
        <v>54</v>
      </c>
      <c r="N1357" s="15" t="s">
        <v>123</v>
      </c>
      <c r="O1357">
        <f>+VLOOKUP(Precio_diario_hortalizas[[#This Row],[Unidad de comercialización]],Codigos_kg[],2,0)</f>
        <v>60</v>
      </c>
      <c r="P1357">
        <f>+Precio_diario_hortalizas[[#This Row],[Precio promedio ponderado]]/Precio_diario_hortalizas[[#This Row],[Kg o Unidades]]</f>
        <v>166.66666666666666</v>
      </c>
    </row>
    <row r="1358" spans="1:16" hidden="1" x14ac:dyDescent="0.35">
      <c r="A1358" s="1" t="s">
        <v>178</v>
      </c>
      <c r="B1358" s="1" t="str">
        <f>+VLOOKUP(A1358,Codigos_mercados_mayoristas[],2,0)</f>
        <v>La Araucanía</v>
      </c>
      <c r="C1358" s="1">
        <f>+VLOOKUP(A1358,Codigos_mercados_mayoristas[],3,0)</f>
        <v>9</v>
      </c>
      <c r="D1358" s="4">
        <v>44148</v>
      </c>
      <c r="E1358" s="4" t="s">
        <v>196</v>
      </c>
      <c r="F1358" s="15" t="s">
        <v>106</v>
      </c>
      <c r="G1358" s="15" t="s">
        <v>12</v>
      </c>
      <c r="H1358" s="15" t="s">
        <v>19</v>
      </c>
      <c r="I1358" s="15">
        <v>200</v>
      </c>
      <c r="J1358" s="15">
        <v>8000</v>
      </c>
      <c r="K1358" s="15">
        <v>8000</v>
      </c>
      <c r="L1358" s="15">
        <v>8000</v>
      </c>
      <c r="M1358" s="15" t="s">
        <v>54</v>
      </c>
      <c r="N1358" s="15" t="s">
        <v>123</v>
      </c>
      <c r="O1358">
        <f>+VLOOKUP(Precio_diario_hortalizas[[#This Row],[Unidad de comercialización]],Codigos_kg[],2,0)</f>
        <v>60</v>
      </c>
      <c r="P1358">
        <f>+Precio_diario_hortalizas[[#This Row],[Precio promedio ponderado]]/Precio_diario_hortalizas[[#This Row],[Kg o Unidades]]</f>
        <v>133.33333333333334</v>
      </c>
    </row>
    <row r="1359" spans="1:16" hidden="1" x14ac:dyDescent="0.35">
      <c r="A1359" s="1" t="s">
        <v>178</v>
      </c>
      <c r="B1359" s="26" t="str">
        <f>+VLOOKUP(A1359,Codigos_mercados_mayoristas[],2,0)</f>
        <v>La Araucanía</v>
      </c>
      <c r="C1359" s="26">
        <f>+VLOOKUP(A1359,Codigos_mercados_mayoristas[],3,0)</f>
        <v>9</v>
      </c>
      <c r="D1359" s="4">
        <v>44148</v>
      </c>
      <c r="E1359" s="4" t="s">
        <v>196</v>
      </c>
      <c r="F1359" s="15" t="s">
        <v>106</v>
      </c>
      <c r="G1359" s="15" t="s">
        <v>12</v>
      </c>
      <c r="H1359" s="15" t="s">
        <v>19</v>
      </c>
      <c r="I1359" s="15">
        <v>200</v>
      </c>
      <c r="J1359" s="15">
        <v>8000</v>
      </c>
      <c r="K1359" s="15">
        <v>8000</v>
      </c>
      <c r="L1359" s="15">
        <v>8000</v>
      </c>
      <c r="M1359" s="15" t="s">
        <v>54</v>
      </c>
      <c r="N1359" s="15" t="s">
        <v>109</v>
      </c>
      <c r="O1359">
        <f>+VLOOKUP(Precio_diario_hortalizas[[#This Row],[Unidad de comercialización]],Codigos_kg[],2,0)</f>
        <v>60</v>
      </c>
      <c r="P1359">
        <f>+Precio_diario_hortalizas[[#This Row],[Precio promedio ponderado]]/Precio_diario_hortalizas[[#This Row],[Kg o Unidades]]</f>
        <v>133.33333333333334</v>
      </c>
    </row>
    <row r="1360" spans="1:16" hidden="1" x14ac:dyDescent="0.35">
      <c r="A1360" s="1" t="s">
        <v>166</v>
      </c>
      <c r="B1360" s="1" t="str">
        <f>+VLOOKUP(A1360,Codigos_mercados_mayoristas[],2,0)</f>
        <v>Ñuble</v>
      </c>
      <c r="C1360" s="1">
        <f>+VLOOKUP(A1360,Codigos_mercados_mayoristas[],3,0)</f>
        <v>16</v>
      </c>
      <c r="D1360" s="4">
        <v>44148</v>
      </c>
      <c r="E1360" s="4" t="s">
        <v>196</v>
      </c>
      <c r="F1360" s="15" t="s">
        <v>61</v>
      </c>
      <c r="G1360" s="15" t="s">
        <v>12</v>
      </c>
      <c r="H1360" s="15" t="s">
        <v>19</v>
      </c>
      <c r="I1360" s="15">
        <v>140</v>
      </c>
      <c r="J1360" s="15">
        <v>400</v>
      </c>
      <c r="K1360" s="15">
        <v>350</v>
      </c>
      <c r="L1360" s="15">
        <v>371</v>
      </c>
      <c r="M1360" s="15" t="s">
        <v>167</v>
      </c>
      <c r="N1360" s="15" t="s">
        <v>168</v>
      </c>
      <c r="O1360">
        <f>+VLOOKUP(Precio_diario_hortalizas[[#This Row],[Unidad de comercialización]],Codigos_kg[],2,0)</f>
        <v>1</v>
      </c>
      <c r="P1360">
        <f>+Precio_diario_hortalizas[[#This Row],[Precio promedio ponderado]]/Precio_diario_hortalizas[[#This Row],[Kg o Unidades]]</f>
        <v>371</v>
      </c>
    </row>
    <row r="1361" spans="1:16" hidden="1" x14ac:dyDescent="0.35">
      <c r="A1361" s="1" t="s">
        <v>166</v>
      </c>
      <c r="B1361" s="1" t="str">
        <f>+VLOOKUP(A1361,Codigos_mercados_mayoristas[],2,0)</f>
        <v>Ñuble</v>
      </c>
      <c r="C1361" s="1">
        <f>+VLOOKUP(A1361,Codigos_mercados_mayoristas[],3,0)</f>
        <v>16</v>
      </c>
      <c r="D1361" s="4">
        <v>44148</v>
      </c>
      <c r="E1361" s="4" t="s">
        <v>196</v>
      </c>
      <c r="F1361" s="15" t="s">
        <v>64</v>
      </c>
      <c r="G1361" s="15" t="s">
        <v>65</v>
      </c>
      <c r="H1361" s="15" t="s">
        <v>96</v>
      </c>
      <c r="I1361" s="15">
        <v>5000</v>
      </c>
      <c r="J1361" s="15">
        <v>3000</v>
      </c>
      <c r="K1361" s="15">
        <v>2800</v>
      </c>
      <c r="L1361" s="15">
        <v>2900</v>
      </c>
      <c r="M1361" s="15" t="s">
        <v>143</v>
      </c>
      <c r="N1361" s="15" t="s">
        <v>123</v>
      </c>
      <c r="O1361">
        <f>+VLOOKUP(Precio_diario_hortalizas[[#This Row],[Unidad de comercialización]],Codigos_kg[],2,0)</f>
        <v>20</v>
      </c>
      <c r="P1361">
        <f>+Precio_diario_hortalizas[[#This Row],[Precio promedio ponderado]]/Precio_diario_hortalizas[[#This Row],[Kg o Unidades]]</f>
        <v>145</v>
      </c>
    </row>
    <row r="1362" spans="1:16" hidden="1" x14ac:dyDescent="0.35">
      <c r="A1362" s="1" t="s">
        <v>166</v>
      </c>
      <c r="B1362" s="1" t="str">
        <f>+VLOOKUP(A1362,Codigos_mercados_mayoristas[],2,0)</f>
        <v>Ñuble</v>
      </c>
      <c r="C1362" s="1">
        <f>+VLOOKUP(A1362,Codigos_mercados_mayoristas[],3,0)</f>
        <v>16</v>
      </c>
      <c r="D1362" s="4">
        <v>44148</v>
      </c>
      <c r="E1362" s="4" t="s">
        <v>196</v>
      </c>
      <c r="F1362" s="15" t="s">
        <v>64</v>
      </c>
      <c r="G1362" s="15" t="s">
        <v>65</v>
      </c>
      <c r="H1362" s="15" t="s">
        <v>19</v>
      </c>
      <c r="I1362" s="15">
        <v>85</v>
      </c>
      <c r="J1362" s="15">
        <v>10000</v>
      </c>
      <c r="K1362" s="15">
        <v>9000</v>
      </c>
      <c r="L1362" s="15">
        <v>9529</v>
      </c>
      <c r="M1362" s="15" t="s">
        <v>37</v>
      </c>
      <c r="N1362" s="15" t="s">
        <v>66</v>
      </c>
      <c r="O1362">
        <f>+VLOOKUP(Precio_diario_hortalizas[[#This Row],[Unidad de comercialización]],Codigos_kg[],2,0)</f>
        <v>10</v>
      </c>
      <c r="P1362">
        <f>+Precio_diario_hortalizas[[#This Row],[Precio promedio ponderado]]/Precio_diario_hortalizas[[#This Row],[Kg o Unidades]]</f>
        <v>952.9</v>
      </c>
    </row>
    <row r="1363" spans="1:16" hidden="1" x14ac:dyDescent="0.35">
      <c r="A1363" s="1" t="s">
        <v>166</v>
      </c>
      <c r="B1363" s="1" t="str">
        <f>+VLOOKUP(A1363,Codigos_mercados_mayoristas[],2,0)</f>
        <v>Ñuble</v>
      </c>
      <c r="C1363" s="1">
        <f>+VLOOKUP(A1363,Codigos_mercados_mayoristas[],3,0)</f>
        <v>16</v>
      </c>
      <c r="D1363" s="4">
        <v>44148</v>
      </c>
      <c r="E1363" s="4" t="s">
        <v>196</v>
      </c>
      <c r="F1363" s="15" t="s">
        <v>42</v>
      </c>
      <c r="G1363" s="15" t="s">
        <v>43</v>
      </c>
      <c r="H1363" s="15" t="s">
        <v>19</v>
      </c>
      <c r="I1363" s="15">
        <v>75</v>
      </c>
      <c r="J1363" s="15">
        <v>2000</v>
      </c>
      <c r="K1363" s="15">
        <v>1800</v>
      </c>
      <c r="L1363" s="15">
        <v>1867</v>
      </c>
      <c r="M1363" s="15" t="s">
        <v>31</v>
      </c>
      <c r="N1363" s="15" t="s">
        <v>114</v>
      </c>
      <c r="O1363">
        <f>+VLOOKUP(Precio_diario_hortalizas[[#This Row],[Unidad de comercialización]],Codigos_kg[],2,0)</f>
        <v>1</v>
      </c>
      <c r="P1363">
        <f>+Precio_diario_hortalizas[[#This Row],[Precio promedio ponderado]]/Precio_diario_hortalizas[[#This Row],[Kg o Unidades]]</f>
        <v>1867</v>
      </c>
    </row>
    <row r="1364" spans="1:16" hidden="1" x14ac:dyDescent="0.35">
      <c r="A1364" s="1" t="s">
        <v>166</v>
      </c>
      <c r="B1364" s="1" t="str">
        <f>+VLOOKUP(A1364,Codigos_mercados_mayoristas[],2,0)</f>
        <v>Ñuble</v>
      </c>
      <c r="C1364" s="1">
        <f>+VLOOKUP(A1364,Codigos_mercados_mayoristas[],3,0)</f>
        <v>16</v>
      </c>
      <c r="D1364" s="4">
        <v>44148</v>
      </c>
      <c r="E1364" s="4" t="s">
        <v>196</v>
      </c>
      <c r="F1364" s="15" t="s">
        <v>115</v>
      </c>
      <c r="G1364" s="15" t="s">
        <v>12</v>
      </c>
      <c r="H1364" s="15" t="s">
        <v>19</v>
      </c>
      <c r="I1364" s="15">
        <v>52</v>
      </c>
      <c r="J1364" s="15">
        <v>18000</v>
      </c>
      <c r="K1364" s="15">
        <v>17000</v>
      </c>
      <c r="L1364" s="15">
        <v>17519</v>
      </c>
      <c r="M1364" s="15" t="s">
        <v>39</v>
      </c>
      <c r="N1364" s="15" t="s">
        <v>109</v>
      </c>
      <c r="O1364">
        <f>+VLOOKUP(Precio_diario_hortalizas[[#This Row],[Unidad de comercialización]],Codigos_kg[],2,0)</f>
        <v>25</v>
      </c>
      <c r="P1364">
        <f>+Precio_diario_hortalizas[[#This Row],[Precio promedio ponderado]]/Precio_diario_hortalizas[[#This Row],[Kg o Unidades]]</f>
        <v>700.76</v>
      </c>
    </row>
    <row r="1365" spans="1:16" hidden="1" x14ac:dyDescent="0.35">
      <c r="A1365" s="1" t="s">
        <v>166</v>
      </c>
      <c r="B1365" s="1" t="str">
        <f>+VLOOKUP(A1365,Codigos_mercados_mayoristas[],2,0)</f>
        <v>Ñuble</v>
      </c>
      <c r="C1365" s="1">
        <f>+VLOOKUP(A1365,Codigos_mercados_mayoristas[],3,0)</f>
        <v>16</v>
      </c>
      <c r="D1365" s="4">
        <v>44148</v>
      </c>
      <c r="E1365" s="4" t="s">
        <v>196</v>
      </c>
      <c r="F1365" s="15" t="s">
        <v>73</v>
      </c>
      <c r="G1365" s="15" t="s">
        <v>12</v>
      </c>
      <c r="H1365" s="15" t="s">
        <v>19</v>
      </c>
      <c r="I1365" s="15">
        <v>200</v>
      </c>
      <c r="J1365" s="15">
        <v>700</v>
      </c>
      <c r="K1365" s="15">
        <v>700</v>
      </c>
      <c r="L1365" s="15">
        <v>700</v>
      </c>
      <c r="M1365" s="15" t="s">
        <v>135</v>
      </c>
      <c r="N1365" s="15" t="s">
        <v>168</v>
      </c>
      <c r="O1365">
        <f>+VLOOKUP(Precio_diario_hortalizas[[#This Row],[Unidad de comercialización]],Codigos_kg[],2,0)</f>
        <v>5</v>
      </c>
      <c r="P1365">
        <f>+Precio_diario_hortalizas[[#This Row],[Precio promedio ponderado]]/Precio_diario_hortalizas[[#This Row],[Kg o Unidades]]</f>
        <v>140</v>
      </c>
    </row>
    <row r="1366" spans="1:16" hidden="1" x14ac:dyDescent="0.35">
      <c r="A1366" s="1" t="s">
        <v>166</v>
      </c>
      <c r="B1366" s="1" t="str">
        <f>+VLOOKUP(A1366,Codigos_mercados_mayoristas[],2,0)</f>
        <v>Ñuble</v>
      </c>
      <c r="C1366" s="1">
        <f>+VLOOKUP(A1366,Codigos_mercados_mayoristas[],3,0)</f>
        <v>16</v>
      </c>
      <c r="D1366" s="4">
        <v>44148</v>
      </c>
      <c r="E1366" s="4" t="s">
        <v>196</v>
      </c>
      <c r="F1366" s="15" t="s">
        <v>73</v>
      </c>
      <c r="G1366" s="15" t="s">
        <v>12</v>
      </c>
      <c r="H1366" s="15" t="s">
        <v>19</v>
      </c>
      <c r="I1366" s="15">
        <v>280</v>
      </c>
      <c r="J1366" s="15">
        <v>800</v>
      </c>
      <c r="K1366" s="15">
        <v>700</v>
      </c>
      <c r="L1366" s="15">
        <v>736</v>
      </c>
      <c r="M1366" s="15" t="s">
        <v>135</v>
      </c>
      <c r="N1366" s="15" t="s">
        <v>109</v>
      </c>
      <c r="O1366">
        <f>+VLOOKUP(Precio_diario_hortalizas[[#This Row],[Unidad de comercialización]],Codigos_kg[],2,0)</f>
        <v>5</v>
      </c>
      <c r="P1366">
        <f>+Precio_diario_hortalizas[[#This Row],[Precio promedio ponderado]]/Precio_diario_hortalizas[[#This Row],[Kg o Unidades]]</f>
        <v>147.19999999999999</v>
      </c>
    </row>
    <row r="1367" spans="1:16" hidden="1" x14ac:dyDescent="0.35">
      <c r="A1367" s="1" t="s">
        <v>166</v>
      </c>
      <c r="B1367" s="1" t="str">
        <f>+VLOOKUP(A1367,Codigos_mercados_mayoristas[],2,0)</f>
        <v>Ñuble</v>
      </c>
      <c r="C1367" s="1">
        <f>+VLOOKUP(A1367,Codigos_mercados_mayoristas[],3,0)</f>
        <v>16</v>
      </c>
      <c r="D1367" s="4">
        <v>44148</v>
      </c>
      <c r="E1367" s="4" t="s">
        <v>196</v>
      </c>
      <c r="F1367" s="15" t="s">
        <v>11</v>
      </c>
      <c r="G1367" s="15" t="s">
        <v>12</v>
      </c>
      <c r="H1367" s="15" t="s">
        <v>19</v>
      </c>
      <c r="I1367" s="15">
        <v>1500</v>
      </c>
      <c r="J1367" s="15">
        <v>800</v>
      </c>
      <c r="K1367" s="15">
        <v>800</v>
      </c>
      <c r="L1367" s="15">
        <v>800</v>
      </c>
      <c r="M1367" s="15" t="s">
        <v>14</v>
      </c>
      <c r="N1367" s="15" t="s">
        <v>168</v>
      </c>
      <c r="O1367">
        <f>+VLOOKUP(Precio_diario_hortalizas[[#This Row],[Unidad de comercialización]],Codigos_kg[],2,0)</f>
        <v>1</v>
      </c>
      <c r="P1367">
        <f>+Precio_diario_hortalizas[[#This Row],[Precio promedio ponderado]]/Precio_diario_hortalizas[[#This Row],[Kg o Unidades]]</f>
        <v>800</v>
      </c>
    </row>
    <row r="1368" spans="1:16" hidden="1" x14ac:dyDescent="0.35">
      <c r="A1368" s="1" t="s">
        <v>166</v>
      </c>
      <c r="B1368" s="1" t="str">
        <f>+VLOOKUP(A1368,Codigos_mercados_mayoristas[],2,0)</f>
        <v>Ñuble</v>
      </c>
      <c r="C1368" s="1">
        <f>+VLOOKUP(A1368,Codigos_mercados_mayoristas[],3,0)</f>
        <v>16</v>
      </c>
      <c r="D1368" s="4">
        <v>44148</v>
      </c>
      <c r="E1368" s="4" t="s">
        <v>196</v>
      </c>
      <c r="F1368" s="15" t="s">
        <v>11</v>
      </c>
      <c r="G1368" s="15" t="s">
        <v>12</v>
      </c>
      <c r="H1368" s="15" t="s">
        <v>19</v>
      </c>
      <c r="I1368" s="15">
        <v>3100</v>
      </c>
      <c r="J1368" s="15">
        <v>800</v>
      </c>
      <c r="K1368" s="15">
        <v>750</v>
      </c>
      <c r="L1368" s="15">
        <v>779</v>
      </c>
      <c r="M1368" s="15" t="s">
        <v>14</v>
      </c>
      <c r="N1368" s="15" t="s">
        <v>109</v>
      </c>
      <c r="O1368">
        <f>+VLOOKUP(Precio_diario_hortalizas[[#This Row],[Unidad de comercialización]],Codigos_kg[],2,0)</f>
        <v>1</v>
      </c>
      <c r="P1368">
        <f>+Precio_diario_hortalizas[[#This Row],[Precio promedio ponderado]]/Precio_diario_hortalizas[[#This Row],[Kg o Unidades]]</f>
        <v>779</v>
      </c>
    </row>
    <row r="1369" spans="1:16" hidden="1" x14ac:dyDescent="0.35">
      <c r="A1369" s="1" t="s">
        <v>166</v>
      </c>
      <c r="B1369" s="1" t="str">
        <f>+VLOOKUP(A1369,Codigos_mercados_mayoristas[],2,0)</f>
        <v>Ñuble</v>
      </c>
      <c r="C1369" s="1">
        <f>+VLOOKUP(A1369,Codigos_mercados_mayoristas[],3,0)</f>
        <v>16</v>
      </c>
      <c r="D1369" s="4">
        <v>44148</v>
      </c>
      <c r="E1369" s="4" t="s">
        <v>196</v>
      </c>
      <c r="F1369" s="15" t="s">
        <v>11</v>
      </c>
      <c r="G1369" s="15" t="s">
        <v>12</v>
      </c>
      <c r="H1369" s="15" t="s">
        <v>13</v>
      </c>
      <c r="I1369" s="15">
        <v>1200</v>
      </c>
      <c r="J1369" s="15">
        <v>600</v>
      </c>
      <c r="K1369" s="15">
        <v>600</v>
      </c>
      <c r="L1369" s="15">
        <v>600</v>
      </c>
      <c r="M1369" s="15" t="s">
        <v>14</v>
      </c>
      <c r="N1369" s="15" t="s">
        <v>168</v>
      </c>
      <c r="O1369">
        <f>+VLOOKUP(Precio_diario_hortalizas[[#This Row],[Unidad de comercialización]],Codigos_kg[],2,0)</f>
        <v>1</v>
      </c>
      <c r="P1369">
        <f>+Precio_diario_hortalizas[[#This Row],[Precio promedio ponderado]]/Precio_diario_hortalizas[[#This Row],[Kg o Unidades]]</f>
        <v>600</v>
      </c>
    </row>
    <row r="1370" spans="1:16" hidden="1" x14ac:dyDescent="0.35">
      <c r="A1370" s="1" t="s">
        <v>166</v>
      </c>
      <c r="B1370" s="1" t="str">
        <f>+VLOOKUP(A1370,Codigos_mercados_mayoristas[],2,0)</f>
        <v>Ñuble</v>
      </c>
      <c r="C1370" s="1">
        <f>+VLOOKUP(A1370,Codigos_mercados_mayoristas[],3,0)</f>
        <v>16</v>
      </c>
      <c r="D1370" s="4">
        <v>44148</v>
      </c>
      <c r="E1370" s="4" t="s">
        <v>196</v>
      </c>
      <c r="F1370" s="15" t="s">
        <v>75</v>
      </c>
      <c r="G1370" s="15" t="s">
        <v>119</v>
      </c>
      <c r="H1370" s="15" t="s">
        <v>19</v>
      </c>
      <c r="I1370" s="15">
        <v>70</v>
      </c>
      <c r="J1370" s="15">
        <v>12000</v>
      </c>
      <c r="K1370" s="15">
        <v>11500</v>
      </c>
      <c r="L1370" s="15">
        <v>11821</v>
      </c>
      <c r="M1370" s="15" t="s">
        <v>121</v>
      </c>
      <c r="N1370" s="15" t="s">
        <v>34</v>
      </c>
      <c r="O1370">
        <f>+VLOOKUP(Precio_diario_hortalizas[[#This Row],[Unidad de comercialización]],Codigos_kg[],2,0)</f>
        <v>18</v>
      </c>
      <c r="P1370">
        <f>+Precio_diario_hortalizas[[#This Row],[Precio promedio ponderado]]/Precio_diario_hortalizas[[#This Row],[Kg o Unidades]]</f>
        <v>656.72222222222217</v>
      </c>
    </row>
    <row r="1371" spans="1:16" hidden="1" x14ac:dyDescent="0.35">
      <c r="A1371" s="1" t="s">
        <v>166</v>
      </c>
      <c r="B1371" s="1" t="str">
        <f>+VLOOKUP(A1371,Codigos_mercados_mayoristas[],2,0)</f>
        <v>Ñuble</v>
      </c>
      <c r="C1371" s="1">
        <f>+VLOOKUP(A1371,Codigos_mercados_mayoristas[],3,0)</f>
        <v>16</v>
      </c>
      <c r="D1371" s="4">
        <v>44148</v>
      </c>
      <c r="E1371" s="4" t="s">
        <v>196</v>
      </c>
      <c r="F1371" s="15" t="s">
        <v>75</v>
      </c>
      <c r="G1371" s="15" t="s">
        <v>12</v>
      </c>
      <c r="H1371" s="15" t="s">
        <v>96</v>
      </c>
      <c r="I1371" s="15">
        <v>23000</v>
      </c>
      <c r="J1371" s="15">
        <v>2000</v>
      </c>
      <c r="K1371" s="15">
        <v>1800</v>
      </c>
      <c r="L1371" s="15">
        <v>1878</v>
      </c>
      <c r="M1371" s="15" t="s">
        <v>136</v>
      </c>
      <c r="N1371" s="15" t="s">
        <v>109</v>
      </c>
      <c r="O1371">
        <f>+VLOOKUP(Precio_diario_hortalizas[[#This Row],[Unidad de comercialización]],Codigos_kg[],2,0)</f>
        <v>10</v>
      </c>
      <c r="P1371">
        <f>+Precio_diario_hortalizas[[#This Row],[Precio promedio ponderado]]/Precio_diario_hortalizas[[#This Row],[Kg o Unidades]]</f>
        <v>187.8</v>
      </c>
    </row>
    <row r="1372" spans="1:16" hidden="1" x14ac:dyDescent="0.35">
      <c r="A1372" s="1" t="s">
        <v>166</v>
      </c>
      <c r="B1372" s="1" t="str">
        <f>+VLOOKUP(A1372,Codigos_mercados_mayoristas[],2,0)</f>
        <v>Ñuble</v>
      </c>
      <c r="C1372" s="1">
        <f>+VLOOKUP(A1372,Codigos_mercados_mayoristas[],3,0)</f>
        <v>16</v>
      </c>
      <c r="D1372" s="4">
        <v>44148</v>
      </c>
      <c r="E1372" s="4" t="s">
        <v>196</v>
      </c>
      <c r="F1372" s="15" t="s">
        <v>75</v>
      </c>
      <c r="G1372" s="15" t="s">
        <v>12</v>
      </c>
      <c r="H1372" s="15" t="s">
        <v>137</v>
      </c>
      <c r="I1372" s="15">
        <v>20000</v>
      </c>
      <c r="J1372" s="15">
        <v>1500</v>
      </c>
      <c r="K1372" s="15">
        <v>1300</v>
      </c>
      <c r="L1372" s="15">
        <v>1380</v>
      </c>
      <c r="M1372" s="15" t="s">
        <v>136</v>
      </c>
      <c r="N1372" s="15" t="s">
        <v>109</v>
      </c>
      <c r="O1372">
        <f>+VLOOKUP(Precio_diario_hortalizas[[#This Row],[Unidad de comercialización]],Codigos_kg[],2,0)</f>
        <v>10</v>
      </c>
      <c r="P1372">
        <f>+Precio_diario_hortalizas[[#This Row],[Precio promedio ponderado]]/Precio_diario_hortalizas[[#This Row],[Kg o Unidades]]</f>
        <v>138</v>
      </c>
    </row>
    <row r="1373" spans="1:16" hidden="1" x14ac:dyDescent="0.35">
      <c r="A1373" s="1" t="s">
        <v>166</v>
      </c>
      <c r="B1373" s="1" t="str">
        <f>+VLOOKUP(A1373,Codigos_mercados_mayoristas[],2,0)</f>
        <v>Ñuble</v>
      </c>
      <c r="C1373" s="1">
        <f>+VLOOKUP(A1373,Codigos_mercados_mayoristas[],3,0)</f>
        <v>16</v>
      </c>
      <c r="D1373" s="4">
        <v>44148</v>
      </c>
      <c r="E1373" s="4" t="s">
        <v>196</v>
      </c>
      <c r="F1373" s="15" t="s">
        <v>75</v>
      </c>
      <c r="G1373" s="15" t="s">
        <v>12</v>
      </c>
      <c r="H1373" s="15" t="s">
        <v>144</v>
      </c>
      <c r="I1373" s="15">
        <v>12000</v>
      </c>
      <c r="J1373" s="15">
        <v>1000</v>
      </c>
      <c r="K1373" s="15">
        <v>900</v>
      </c>
      <c r="L1373" s="15">
        <v>942</v>
      </c>
      <c r="M1373" s="15" t="s">
        <v>136</v>
      </c>
      <c r="N1373" s="15" t="s">
        <v>109</v>
      </c>
      <c r="O1373">
        <f>+VLOOKUP(Precio_diario_hortalizas[[#This Row],[Unidad de comercialización]],Codigos_kg[],2,0)</f>
        <v>10</v>
      </c>
      <c r="P1373">
        <f>+Precio_diario_hortalizas[[#This Row],[Precio promedio ponderado]]/Precio_diario_hortalizas[[#This Row],[Kg o Unidades]]</f>
        <v>94.2</v>
      </c>
    </row>
    <row r="1374" spans="1:16" hidden="1" x14ac:dyDescent="0.35">
      <c r="A1374" s="1" t="s">
        <v>166</v>
      </c>
      <c r="B1374" s="1" t="str">
        <f>+VLOOKUP(A1374,Codigos_mercados_mayoristas[],2,0)</f>
        <v>Ñuble</v>
      </c>
      <c r="C1374" s="1">
        <f>+VLOOKUP(A1374,Codigos_mercados_mayoristas[],3,0)</f>
        <v>16</v>
      </c>
      <c r="D1374" s="4">
        <v>44148</v>
      </c>
      <c r="E1374" s="4" t="s">
        <v>196</v>
      </c>
      <c r="F1374" s="15" t="s">
        <v>78</v>
      </c>
      <c r="G1374" s="15" t="s">
        <v>12</v>
      </c>
      <c r="H1374" s="15" t="s">
        <v>19</v>
      </c>
      <c r="I1374" s="15">
        <v>55</v>
      </c>
      <c r="J1374" s="15">
        <v>5000</v>
      </c>
      <c r="K1374" s="15">
        <v>4500</v>
      </c>
      <c r="L1374" s="15">
        <v>4773</v>
      </c>
      <c r="M1374" s="15" t="s">
        <v>79</v>
      </c>
      <c r="N1374" s="15" t="s">
        <v>118</v>
      </c>
      <c r="O1374">
        <f>+VLOOKUP(Precio_diario_hortalizas[[#This Row],[Unidad de comercialización]],Codigos_kg[],2,0)</f>
        <v>36</v>
      </c>
      <c r="P1374">
        <f>+Precio_diario_hortalizas[[#This Row],[Precio promedio ponderado]]/Precio_diario_hortalizas[[#This Row],[Kg o Unidades]]</f>
        <v>132.58333333333334</v>
      </c>
    </row>
    <row r="1375" spans="1:16" hidden="1" x14ac:dyDescent="0.35">
      <c r="A1375" s="1" t="s">
        <v>166</v>
      </c>
      <c r="B1375" s="1" t="str">
        <f>+VLOOKUP(A1375,Codigos_mercados_mayoristas[],2,0)</f>
        <v>Ñuble</v>
      </c>
      <c r="C1375" s="1">
        <f>+VLOOKUP(A1375,Codigos_mercados_mayoristas[],3,0)</f>
        <v>16</v>
      </c>
      <c r="D1375" s="4">
        <v>44148</v>
      </c>
      <c r="E1375" s="4" t="s">
        <v>196</v>
      </c>
      <c r="F1375" s="15" t="s">
        <v>84</v>
      </c>
      <c r="G1375" s="15" t="s">
        <v>12</v>
      </c>
      <c r="H1375" s="15" t="s">
        <v>19</v>
      </c>
      <c r="I1375" s="15">
        <v>3300</v>
      </c>
      <c r="J1375" s="15">
        <v>800</v>
      </c>
      <c r="K1375" s="15">
        <v>750</v>
      </c>
      <c r="L1375" s="15">
        <v>773</v>
      </c>
      <c r="M1375" s="15" t="s">
        <v>14</v>
      </c>
      <c r="N1375" s="15" t="s">
        <v>109</v>
      </c>
      <c r="O1375">
        <f>+VLOOKUP(Precio_diario_hortalizas[[#This Row],[Unidad de comercialización]],Codigos_kg[],2,0)</f>
        <v>1</v>
      </c>
      <c r="P1375">
        <f>+Precio_diario_hortalizas[[#This Row],[Precio promedio ponderado]]/Precio_diario_hortalizas[[#This Row],[Kg o Unidades]]</f>
        <v>773</v>
      </c>
    </row>
    <row r="1376" spans="1:16" hidden="1" x14ac:dyDescent="0.35">
      <c r="A1376" s="1" t="s">
        <v>166</v>
      </c>
      <c r="B1376" s="1" t="str">
        <f>+VLOOKUP(A1376,Codigos_mercados_mayoristas[],2,0)</f>
        <v>Ñuble</v>
      </c>
      <c r="C1376" s="1">
        <f>+VLOOKUP(A1376,Codigos_mercados_mayoristas[],3,0)</f>
        <v>16</v>
      </c>
      <c r="D1376" s="4">
        <v>44148</v>
      </c>
      <c r="E1376" s="4" t="s">
        <v>196</v>
      </c>
      <c r="F1376" s="15" t="s">
        <v>52</v>
      </c>
      <c r="G1376" s="15" t="s">
        <v>12</v>
      </c>
      <c r="H1376" s="15" t="s">
        <v>19</v>
      </c>
      <c r="I1376" s="15">
        <v>80</v>
      </c>
      <c r="J1376" s="15">
        <v>7500</v>
      </c>
      <c r="K1376" s="15">
        <v>7000</v>
      </c>
      <c r="L1376" s="15">
        <v>7188</v>
      </c>
      <c r="M1376" s="15" t="s">
        <v>39</v>
      </c>
      <c r="N1376" s="15" t="s">
        <v>109</v>
      </c>
      <c r="O1376">
        <f>+VLOOKUP(Precio_diario_hortalizas[[#This Row],[Unidad de comercialización]],Codigos_kg[],2,0)</f>
        <v>25</v>
      </c>
      <c r="P1376">
        <f>+Precio_diario_hortalizas[[#This Row],[Precio promedio ponderado]]/Precio_diario_hortalizas[[#This Row],[Kg o Unidades]]</f>
        <v>287.52</v>
      </c>
    </row>
    <row r="1377" spans="1:16" hidden="1" x14ac:dyDescent="0.35">
      <c r="A1377" s="1" t="s">
        <v>166</v>
      </c>
      <c r="B1377" s="1" t="str">
        <f>+VLOOKUP(A1377,Codigos_mercados_mayoristas[],2,0)</f>
        <v>Ñuble</v>
      </c>
      <c r="C1377" s="1">
        <f>+VLOOKUP(A1377,Codigos_mercados_mayoristas[],3,0)</f>
        <v>16</v>
      </c>
      <c r="D1377" s="4">
        <v>44148</v>
      </c>
      <c r="E1377" s="4" t="s">
        <v>196</v>
      </c>
      <c r="F1377" s="15" t="s">
        <v>23</v>
      </c>
      <c r="G1377" s="15" t="s">
        <v>24</v>
      </c>
      <c r="H1377" s="15" t="s">
        <v>19</v>
      </c>
      <c r="I1377" s="15">
        <v>90</v>
      </c>
      <c r="J1377" s="15">
        <v>4000</v>
      </c>
      <c r="K1377" s="15">
        <v>4000</v>
      </c>
      <c r="L1377" s="15">
        <v>4000</v>
      </c>
      <c r="M1377" s="15" t="s">
        <v>89</v>
      </c>
      <c r="N1377" s="15" t="s">
        <v>168</v>
      </c>
      <c r="O1377">
        <f>+VLOOKUP(Precio_diario_hortalizas[[#This Row],[Unidad de comercialización]],Codigos_kg[],2,0)</f>
        <v>15</v>
      </c>
      <c r="P1377">
        <f>+Precio_diario_hortalizas[[#This Row],[Precio promedio ponderado]]/Precio_diario_hortalizas[[#This Row],[Kg o Unidades]]</f>
        <v>266.66666666666669</v>
      </c>
    </row>
    <row r="1378" spans="1:16" hidden="1" x14ac:dyDescent="0.35">
      <c r="A1378" s="1" t="s">
        <v>166</v>
      </c>
      <c r="B1378" s="1" t="str">
        <f>+VLOOKUP(A1378,Codigos_mercados_mayoristas[],2,0)</f>
        <v>Ñuble</v>
      </c>
      <c r="C1378" s="1">
        <f>+VLOOKUP(A1378,Codigos_mercados_mayoristas[],3,0)</f>
        <v>16</v>
      </c>
      <c r="D1378" s="4">
        <v>44148</v>
      </c>
      <c r="E1378" s="4" t="s">
        <v>196</v>
      </c>
      <c r="F1378" s="15" t="s">
        <v>23</v>
      </c>
      <c r="G1378" s="15" t="s">
        <v>24</v>
      </c>
      <c r="H1378" s="15" t="s">
        <v>19</v>
      </c>
      <c r="I1378" s="15">
        <v>200</v>
      </c>
      <c r="J1378" s="15">
        <v>4500</v>
      </c>
      <c r="K1378" s="15">
        <v>4000</v>
      </c>
      <c r="L1378" s="15">
        <v>4250</v>
      </c>
      <c r="M1378" s="15" t="s">
        <v>89</v>
      </c>
      <c r="N1378" s="15" t="s">
        <v>109</v>
      </c>
      <c r="O1378">
        <f>+VLOOKUP(Precio_diario_hortalizas[[#This Row],[Unidad de comercialización]],Codigos_kg[],2,0)</f>
        <v>15</v>
      </c>
      <c r="P1378">
        <f>+Precio_diario_hortalizas[[#This Row],[Precio promedio ponderado]]/Precio_diario_hortalizas[[#This Row],[Kg o Unidades]]</f>
        <v>283.33333333333331</v>
      </c>
    </row>
    <row r="1379" spans="1:16" hidden="1" x14ac:dyDescent="0.35">
      <c r="A1379" s="1" t="s">
        <v>166</v>
      </c>
      <c r="B1379" s="1" t="str">
        <f>+VLOOKUP(A1379,Codigos_mercados_mayoristas[],2,0)</f>
        <v>Ñuble</v>
      </c>
      <c r="C1379" s="1">
        <f>+VLOOKUP(A1379,Codigos_mercados_mayoristas[],3,0)</f>
        <v>16</v>
      </c>
      <c r="D1379" s="4">
        <v>44148</v>
      </c>
      <c r="E1379" s="4" t="s">
        <v>196</v>
      </c>
      <c r="F1379" s="15" t="s">
        <v>23</v>
      </c>
      <c r="G1379" s="15" t="s">
        <v>91</v>
      </c>
      <c r="H1379" s="15" t="s">
        <v>19</v>
      </c>
      <c r="I1379" s="15">
        <v>100</v>
      </c>
      <c r="J1379" s="15">
        <v>4000</v>
      </c>
      <c r="K1379" s="15">
        <v>3500</v>
      </c>
      <c r="L1379" s="15">
        <v>3750</v>
      </c>
      <c r="M1379" s="15" t="s">
        <v>89</v>
      </c>
      <c r="N1379" s="15" t="s">
        <v>168</v>
      </c>
      <c r="O1379">
        <f>+VLOOKUP(Precio_diario_hortalizas[[#This Row],[Unidad de comercialización]],Codigos_kg[],2,0)</f>
        <v>15</v>
      </c>
      <c r="P1379">
        <f>+Precio_diario_hortalizas[[#This Row],[Precio promedio ponderado]]/Precio_diario_hortalizas[[#This Row],[Kg o Unidades]]</f>
        <v>250</v>
      </c>
    </row>
    <row r="1380" spans="1:16" hidden="1" x14ac:dyDescent="0.35">
      <c r="A1380" s="1" t="s">
        <v>166</v>
      </c>
      <c r="B1380" s="1" t="str">
        <f>+VLOOKUP(A1380,Codigos_mercados_mayoristas[],2,0)</f>
        <v>Ñuble</v>
      </c>
      <c r="C1380" s="1">
        <f>+VLOOKUP(A1380,Codigos_mercados_mayoristas[],3,0)</f>
        <v>16</v>
      </c>
      <c r="D1380" s="4">
        <v>44148</v>
      </c>
      <c r="E1380" s="4" t="s">
        <v>196</v>
      </c>
      <c r="F1380" s="15" t="s">
        <v>94</v>
      </c>
      <c r="G1380" s="15" t="s">
        <v>126</v>
      </c>
      <c r="H1380" s="15" t="s">
        <v>96</v>
      </c>
      <c r="I1380" s="15">
        <v>180</v>
      </c>
      <c r="J1380" s="15">
        <v>12000</v>
      </c>
      <c r="K1380" s="15">
        <v>11500</v>
      </c>
      <c r="L1380" s="15">
        <v>11778</v>
      </c>
      <c r="M1380" s="15" t="s">
        <v>39</v>
      </c>
      <c r="N1380" s="15" t="s">
        <v>123</v>
      </c>
      <c r="O1380">
        <f>+VLOOKUP(Precio_diario_hortalizas[[#This Row],[Unidad de comercialización]],Codigos_kg[],2,0)</f>
        <v>25</v>
      </c>
      <c r="P1380">
        <f>+Precio_diario_hortalizas[[#This Row],[Precio promedio ponderado]]/Precio_diario_hortalizas[[#This Row],[Kg o Unidades]]</f>
        <v>471.12</v>
      </c>
    </row>
    <row r="1381" spans="1:16" hidden="1" x14ac:dyDescent="0.35">
      <c r="A1381" s="1" t="s">
        <v>166</v>
      </c>
      <c r="B1381" s="1" t="str">
        <f>+VLOOKUP(A1381,Codigos_mercados_mayoristas[],2,0)</f>
        <v>Ñuble</v>
      </c>
      <c r="C1381" s="1">
        <f>+VLOOKUP(A1381,Codigos_mercados_mayoristas[],3,0)</f>
        <v>16</v>
      </c>
      <c r="D1381" s="4">
        <v>44148</v>
      </c>
      <c r="E1381" s="4" t="s">
        <v>196</v>
      </c>
      <c r="F1381" s="15" t="s">
        <v>94</v>
      </c>
      <c r="G1381" s="15" t="s">
        <v>95</v>
      </c>
      <c r="H1381" s="15" t="s">
        <v>96</v>
      </c>
      <c r="I1381" s="15">
        <v>150</v>
      </c>
      <c r="J1381" s="15">
        <v>10000</v>
      </c>
      <c r="K1381" s="15">
        <v>9000</v>
      </c>
      <c r="L1381" s="15">
        <v>9533</v>
      </c>
      <c r="M1381" s="15" t="s">
        <v>39</v>
      </c>
      <c r="N1381" s="15" t="s">
        <v>109</v>
      </c>
      <c r="O1381">
        <f>+VLOOKUP(Precio_diario_hortalizas[[#This Row],[Unidad de comercialización]],Codigos_kg[],2,0)</f>
        <v>25</v>
      </c>
      <c r="P1381">
        <f>+Precio_diario_hortalizas[[#This Row],[Precio promedio ponderado]]/Precio_diario_hortalizas[[#This Row],[Kg o Unidades]]</f>
        <v>381.32</v>
      </c>
    </row>
    <row r="1382" spans="1:16" hidden="1" x14ac:dyDescent="0.35">
      <c r="A1382" s="1" t="s">
        <v>166</v>
      </c>
      <c r="B1382" s="1" t="str">
        <f>+VLOOKUP(A1382,Codigos_mercados_mayoristas[],2,0)</f>
        <v>Ñuble</v>
      </c>
      <c r="C1382" s="1">
        <f>+VLOOKUP(A1382,Codigos_mercados_mayoristas[],3,0)</f>
        <v>16</v>
      </c>
      <c r="D1382" s="4">
        <v>44148</v>
      </c>
      <c r="E1382" s="4" t="s">
        <v>196</v>
      </c>
      <c r="F1382" s="15" t="s">
        <v>53</v>
      </c>
      <c r="G1382" s="15" t="s">
        <v>12</v>
      </c>
      <c r="H1382" s="15" t="s">
        <v>19</v>
      </c>
      <c r="I1382" s="15">
        <v>130</v>
      </c>
      <c r="J1382" s="15">
        <v>8000</v>
      </c>
      <c r="K1382" s="15">
        <v>7500</v>
      </c>
      <c r="L1382" s="15">
        <v>7808</v>
      </c>
      <c r="M1382" s="15" t="s">
        <v>97</v>
      </c>
      <c r="N1382" s="15" t="s">
        <v>15</v>
      </c>
      <c r="O1382">
        <f>+VLOOKUP(Precio_diario_hortalizas[[#This Row],[Unidad de comercialización]],Codigos_kg[],2,0)</f>
        <v>70</v>
      </c>
      <c r="P1382">
        <f>+Precio_diario_hortalizas[[#This Row],[Precio promedio ponderado]]/Precio_diario_hortalizas[[#This Row],[Kg o Unidades]]</f>
        <v>111.54285714285714</v>
      </c>
    </row>
    <row r="1383" spans="1:16" hidden="1" x14ac:dyDescent="0.35">
      <c r="A1383" s="1" t="s">
        <v>166</v>
      </c>
      <c r="B1383" s="1" t="str">
        <f>+VLOOKUP(A1383,Codigos_mercados_mayoristas[],2,0)</f>
        <v>Ñuble</v>
      </c>
      <c r="C1383" s="1">
        <f>+VLOOKUP(A1383,Codigos_mercados_mayoristas[],3,0)</f>
        <v>16</v>
      </c>
      <c r="D1383" s="4">
        <v>44148</v>
      </c>
      <c r="E1383" s="4" t="s">
        <v>196</v>
      </c>
      <c r="F1383" s="15" t="s">
        <v>27</v>
      </c>
      <c r="G1383" s="15" t="s">
        <v>746</v>
      </c>
      <c r="H1383" s="15" t="s">
        <v>69</v>
      </c>
      <c r="I1383" s="15">
        <v>65</v>
      </c>
      <c r="J1383" s="15">
        <v>48000</v>
      </c>
      <c r="K1383" s="15">
        <v>47000</v>
      </c>
      <c r="L1383" s="15">
        <v>47538</v>
      </c>
      <c r="M1383" s="15" t="s">
        <v>29</v>
      </c>
      <c r="N1383" s="15" t="s">
        <v>15</v>
      </c>
      <c r="O1383">
        <f>+VLOOKUP(Precio_diario_hortalizas[[#This Row],[Unidad de comercialización]],Codigos_kg[],2,0)</f>
        <v>15</v>
      </c>
      <c r="P1383">
        <f>+Precio_diario_hortalizas[[#This Row],[Precio promedio ponderado]]/Precio_diario_hortalizas[[#This Row],[Kg o Unidades]]</f>
        <v>3169.2</v>
      </c>
    </row>
    <row r="1384" spans="1:16" hidden="1" x14ac:dyDescent="0.35">
      <c r="A1384" s="1" t="s">
        <v>166</v>
      </c>
      <c r="B1384" s="1" t="str">
        <f>+VLOOKUP(A1384,Codigos_mercados_mayoristas[],2,0)</f>
        <v>Ñuble</v>
      </c>
      <c r="C1384" s="1">
        <f>+VLOOKUP(A1384,Codigos_mercados_mayoristas[],3,0)</f>
        <v>16</v>
      </c>
      <c r="D1384" s="4">
        <v>44148</v>
      </c>
      <c r="E1384" s="4" t="s">
        <v>196</v>
      </c>
      <c r="F1384" s="15" t="s">
        <v>27</v>
      </c>
      <c r="G1384" s="15" t="s">
        <v>746</v>
      </c>
      <c r="H1384" s="15" t="s">
        <v>19</v>
      </c>
      <c r="I1384" s="15">
        <v>40</v>
      </c>
      <c r="J1384" s="15">
        <v>44000</v>
      </c>
      <c r="K1384" s="15">
        <v>44000</v>
      </c>
      <c r="L1384" s="15">
        <v>44000</v>
      </c>
      <c r="M1384" s="15" t="s">
        <v>29</v>
      </c>
      <c r="N1384" s="15" t="s">
        <v>15</v>
      </c>
      <c r="O1384">
        <f>+VLOOKUP(Precio_diario_hortalizas[[#This Row],[Unidad de comercialización]],Codigos_kg[],2,0)</f>
        <v>15</v>
      </c>
      <c r="P1384">
        <f>+Precio_diario_hortalizas[[#This Row],[Precio promedio ponderado]]/Precio_diario_hortalizas[[#This Row],[Kg o Unidades]]</f>
        <v>2933.3333333333335</v>
      </c>
    </row>
    <row r="1385" spans="1:16" hidden="1" x14ac:dyDescent="0.35">
      <c r="A1385" s="1" t="s">
        <v>166</v>
      </c>
      <c r="B1385" s="1" t="str">
        <f>+VLOOKUP(A1385,Codigos_mercados_mayoristas[],2,0)</f>
        <v>Ñuble</v>
      </c>
      <c r="C1385" s="1">
        <f>+VLOOKUP(A1385,Codigos_mercados_mayoristas[],3,0)</f>
        <v>16</v>
      </c>
      <c r="D1385" s="4">
        <v>44148</v>
      </c>
      <c r="E1385" s="4" t="s">
        <v>196</v>
      </c>
      <c r="F1385" s="15" t="s">
        <v>27</v>
      </c>
      <c r="G1385" s="15" t="s">
        <v>98</v>
      </c>
      <c r="H1385" s="15" t="s">
        <v>19</v>
      </c>
      <c r="I1385" s="15">
        <v>70</v>
      </c>
      <c r="J1385" s="15">
        <v>35000</v>
      </c>
      <c r="K1385" s="15">
        <v>33000</v>
      </c>
      <c r="L1385" s="15">
        <v>33714</v>
      </c>
      <c r="M1385" s="15" t="s">
        <v>29</v>
      </c>
      <c r="N1385" s="15" t="s">
        <v>15</v>
      </c>
      <c r="O1385">
        <f>+VLOOKUP(Precio_diario_hortalizas[[#This Row],[Unidad de comercialización]],Codigos_kg[],2,0)</f>
        <v>15</v>
      </c>
      <c r="P1385">
        <f>+Precio_diario_hortalizas[[#This Row],[Precio promedio ponderado]]/Precio_diario_hortalizas[[#This Row],[Kg o Unidades]]</f>
        <v>2247.6</v>
      </c>
    </row>
    <row r="1386" spans="1:16" hidden="1" x14ac:dyDescent="0.35">
      <c r="A1386" s="1" t="s">
        <v>166</v>
      </c>
      <c r="B1386" s="1" t="str">
        <f>+VLOOKUP(A1386,Codigos_mercados_mayoristas[],2,0)</f>
        <v>Ñuble</v>
      </c>
      <c r="C1386" s="1">
        <f>+VLOOKUP(A1386,Codigos_mercados_mayoristas[],3,0)</f>
        <v>16</v>
      </c>
      <c r="D1386" s="4">
        <v>44148</v>
      </c>
      <c r="E1386" s="4" t="s">
        <v>196</v>
      </c>
      <c r="F1386" s="15" t="s">
        <v>30</v>
      </c>
      <c r="G1386" s="15" t="s">
        <v>57</v>
      </c>
      <c r="H1386" s="15" t="s">
        <v>19</v>
      </c>
      <c r="I1386" s="15">
        <v>43</v>
      </c>
      <c r="J1386" s="15">
        <v>37000</v>
      </c>
      <c r="K1386" s="15">
        <v>35000</v>
      </c>
      <c r="L1386" s="15">
        <v>36163</v>
      </c>
      <c r="M1386" s="15" t="s">
        <v>58</v>
      </c>
      <c r="N1386" s="15" t="s">
        <v>45</v>
      </c>
      <c r="O1386">
        <f>+VLOOKUP(Precio_diario_hortalizas[[#This Row],[Unidad de comercialización]],Codigos_kg[],2,0)</f>
        <v>25</v>
      </c>
      <c r="P1386">
        <f>+Precio_diario_hortalizas[[#This Row],[Precio promedio ponderado]]/Precio_diario_hortalizas[[#This Row],[Kg o Unidades]]</f>
        <v>1446.52</v>
      </c>
    </row>
    <row r="1387" spans="1:16" hidden="1" x14ac:dyDescent="0.35">
      <c r="A1387" s="1" t="s">
        <v>166</v>
      </c>
      <c r="B1387" s="1" t="str">
        <f>+VLOOKUP(A1387,Codigos_mercados_mayoristas[],2,0)</f>
        <v>Ñuble</v>
      </c>
      <c r="C1387" s="1">
        <f>+VLOOKUP(A1387,Codigos_mercados_mayoristas[],3,0)</f>
        <v>16</v>
      </c>
      <c r="D1387" s="4">
        <v>44148</v>
      </c>
      <c r="E1387" s="4" t="s">
        <v>196</v>
      </c>
      <c r="F1387" s="15" t="s">
        <v>99</v>
      </c>
      <c r="G1387" s="15" t="s">
        <v>100</v>
      </c>
      <c r="H1387" s="15" t="s">
        <v>19</v>
      </c>
      <c r="I1387" s="15">
        <v>3300</v>
      </c>
      <c r="J1387" s="15">
        <v>1000</v>
      </c>
      <c r="K1387" s="15">
        <v>900</v>
      </c>
      <c r="L1387" s="15">
        <v>955</v>
      </c>
      <c r="M1387" s="15" t="s">
        <v>14</v>
      </c>
      <c r="N1387" s="15" t="s">
        <v>114</v>
      </c>
      <c r="O1387">
        <f>+VLOOKUP(Precio_diario_hortalizas[[#This Row],[Unidad de comercialización]],Codigos_kg[],2,0)</f>
        <v>1</v>
      </c>
      <c r="P1387">
        <f>+Precio_diario_hortalizas[[#This Row],[Precio promedio ponderado]]/Precio_diario_hortalizas[[#This Row],[Kg o Unidades]]</f>
        <v>955</v>
      </c>
    </row>
    <row r="1388" spans="1:16" hidden="1" x14ac:dyDescent="0.35">
      <c r="A1388" s="1" t="s">
        <v>166</v>
      </c>
      <c r="B1388" s="1" t="str">
        <f>+VLOOKUP(A1388,Codigos_mercados_mayoristas[],2,0)</f>
        <v>Ñuble</v>
      </c>
      <c r="C1388" s="1">
        <f>+VLOOKUP(A1388,Codigos_mercados_mayoristas[],3,0)</f>
        <v>16</v>
      </c>
      <c r="D1388" s="4">
        <v>44148</v>
      </c>
      <c r="E1388" s="4" t="s">
        <v>196</v>
      </c>
      <c r="F1388" s="15" t="s">
        <v>35</v>
      </c>
      <c r="G1388" s="15" t="s">
        <v>36</v>
      </c>
      <c r="H1388" s="15" t="s">
        <v>19</v>
      </c>
      <c r="I1388" s="15">
        <v>170</v>
      </c>
      <c r="J1388" s="15">
        <v>9000</v>
      </c>
      <c r="K1388" s="15">
        <v>8500</v>
      </c>
      <c r="L1388" s="15">
        <v>8706</v>
      </c>
      <c r="M1388" s="15" t="s">
        <v>37</v>
      </c>
      <c r="N1388" s="15" t="s">
        <v>15</v>
      </c>
      <c r="O1388">
        <f>+VLOOKUP(Precio_diario_hortalizas[[#This Row],[Unidad de comercialización]],Codigos_kg[],2,0)</f>
        <v>10</v>
      </c>
      <c r="P1388">
        <f>+Precio_diario_hortalizas[[#This Row],[Precio promedio ponderado]]/Precio_diario_hortalizas[[#This Row],[Kg o Unidades]]</f>
        <v>870.6</v>
      </c>
    </row>
    <row r="1389" spans="1:16" hidden="1" x14ac:dyDescent="0.35">
      <c r="A1389" s="1" t="s">
        <v>166</v>
      </c>
      <c r="B1389" s="1" t="str">
        <f>+VLOOKUP(A1389,Codigos_mercados_mayoristas[],2,0)</f>
        <v>Ñuble</v>
      </c>
      <c r="C1389" s="1">
        <f>+VLOOKUP(A1389,Codigos_mercados_mayoristas[],3,0)</f>
        <v>16</v>
      </c>
      <c r="D1389" s="4">
        <v>44148</v>
      </c>
      <c r="E1389" s="4" t="s">
        <v>196</v>
      </c>
      <c r="F1389" s="15" t="s">
        <v>35</v>
      </c>
      <c r="G1389" s="15" t="s">
        <v>36</v>
      </c>
      <c r="H1389" s="15" t="s">
        <v>19</v>
      </c>
      <c r="I1389" s="15">
        <v>230</v>
      </c>
      <c r="J1389" s="15">
        <v>12000</v>
      </c>
      <c r="K1389" s="15">
        <v>11000</v>
      </c>
      <c r="L1389" s="15">
        <v>11435</v>
      </c>
      <c r="M1389" s="15" t="s">
        <v>29</v>
      </c>
      <c r="N1389" s="15" t="s">
        <v>105</v>
      </c>
      <c r="O1389">
        <f>+VLOOKUP(Precio_diario_hortalizas[[#This Row],[Unidad de comercialización]],Codigos_kg[],2,0)</f>
        <v>15</v>
      </c>
      <c r="P1389">
        <f>+Precio_diario_hortalizas[[#This Row],[Precio promedio ponderado]]/Precio_diario_hortalizas[[#This Row],[Kg o Unidades]]</f>
        <v>762.33333333333337</v>
      </c>
    </row>
    <row r="1390" spans="1:16" hidden="1" x14ac:dyDescent="0.35">
      <c r="A1390" s="1" t="s">
        <v>166</v>
      </c>
      <c r="B1390" s="1" t="str">
        <f>+VLOOKUP(A1390,Codigos_mercados_mayoristas[],2,0)</f>
        <v>Ñuble</v>
      </c>
      <c r="C1390" s="1">
        <f>+VLOOKUP(A1390,Codigos_mercados_mayoristas[],3,0)</f>
        <v>16</v>
      </c>
      <c r="D1390" s="4">
        <v>44148</v>
      </c>
      <c r="E1390" s="4" t="s">
        <v>196</v>
      </c>
      <c r="F1390" s="15" t="s">
        <v>38</v>
      </c>
      <c r="G1390" s="15" t="s">
        <v>12</v>
      </c>
      <c r="H1390" s="15" t="s">
        <v>19</v>
      </c>
      <c r="I1390" s="15">
        <v>150</v>
      </c>
      <c r="J1390" s="15">
        <v>5000</v>
      </c>
      <c r="K1390" s="15">
        <v>4500</v>
      </c>
      <c r="L1390" s="15">
        <v>4733</v>
      </c>
      <c r="M1390" s="15" t="s">
        <v>101</v>
      </c>
      <c r="N1390" s="15" t="s">
        <v>168</v>
      </c>
      <c r="O1390">
        <f>+VLOOKUP(Precio_diario_hortalizas[[#This Row],[Unidad de comercialización]],Codigos_kg[],2,0)</f>
        <v>20</v>
      </c>
      <c r="P1390">
        <f>+Precio_diario_hortalizas[[#This Row],[Precio promedio ponderado]]/Precio_diario_hortalizas[[#This Row],[Kg o Unidades]]</f>
        <v>236.65</v>
      </c>
    </row>
    <row r="1391" spans="1:16" hidden="1" x14ac:dyDescent="0.35">
      <c r="A1391" s="1" t="s">
        <v>166</v>
      </c>
      <c r="B1391" s="26" t="str">
        <f>+VLOOKUP(A1391,Codigos_mercados_mayoristas[],2,0)</f>
        <v>Ñuble</v>
      </c>
      <c r="C1391" s="26">
        <f>+VLOOKUP(A1391,Codigos_mercados_mayoristas[],3,0)</f>
        <v>16</v>
      </c>
      <c r="D1391" s="4">
        <v>44148</v>
      </c>
      <c r="E1391" s="4" t="s">
        <v>196</v>
      </c>
      <c r="F1391" s="15" t="s">
        <v>106</v>
      </c>
      <c r="G1391" s="15" t="s">
        <v>12</v>
      </c>
      <c r="H1391" s="15" t="s">
        <v>19</v>
      </c>
      <c r="I1391" s="15">
        <v>140</v>
      </c>
      <c r="J1391" s="15">
        <v>8000</v>
      </c>
      <c r="K1391" s="15">
        <v>7500</v>
      </c>
      <c r="L1391" s="15">
        <v>7786</v>
      </c>
      <c r="M1391" s="15" t="s">
        <v>54</v>
      </c>
      <c r="N1391" s="15" t="s">
        <v>123</v>
      </c>
      <c r="O1391">
        <f>+VLOOKUP(Precio_diario_hortalizas[[#This Row],[Unidad de comercialización]],Codigos_kg[],2,0)</f>
        <v>60</v>
      </c>
      <c r="P1391">
        <f>+Precio_diario_hortalizas[[#This Row],[Precio promedio ponderado]]/Precio_diario_hortalizas[[#This Row],[Kg o Unidades]]</f>
        <v>129.76666666666668</v>
      </c>
    </row>
    <row r="1392" spans="1:16" hidden="1" x14ac:dyDescent="0.35">
      <c r="A1392" s="1" t="s">
        <v>10</v>
      </c>
      <c r="B1392" s="1" t="str">
        <f>+VLOOKUP(A1392,Codigos_mercados_mayoristas[],2,0)</f>
        <v>Arica y Parinacota</v>
      </c>
      <c r="C1392" s="1">
        <f>+VLOOKUP(A1392,Codigos_mercados_mayoristas[],3,0)</f>
        <v>15</v>
      </c>
      <c r="D1392" s="4">
        <v>44148</v>
      </c>
      <c r="E1392" s="4" t="s">
        <v>196</v>
      </c>
      <c r="F1392" s="15" t="s">
        <v>42</v>
      </c>
      <c r="G1392" s="15" t="s">
        <v>110</v>
      </c>
      <c r="H1392" s="15" t="s">
        <v>19</v>
      </c>
      <c r="I1392" s="15">
        <v>120</v>
      </c>
      <c r="J1392" s="15">
        <v>15000</v>
      </c>
      <c r="K1392" s="15">
        <v>14000</v>
      </c>
      <c r="L1392" s="15">
        <v>14500</v>
      </c>
      <c r="M1392" s="15" t="s">
        <v>29</v>
      </c>
      <c r="N1392" s="15" t="s">
        <v>15</v>
      </c>
      <c r="O1392">
        <f>+VLOOKUP(Precio_diario_hortalizas[[#This Row],[Unidad de comercialización]],Codigos_kg[],2,0)</f>
        <v>15</v>
      </c>
      <c r="P1392">
        <f>+Precio_diario_hortalizas[[#This Row],[Precio promedio ponderado]]/Precio_diario_hortalizas[[#This Row],[Kg o Unidades]]</f>
        <v>966.66666666666663</v>
      </c>
    </row>
    <row r="1393" spans="1:16" hidden="1" x14ac:dyDescent="0.35">
      <c r="A1393" s="1" t="s">
        <v>10</v>
      </c>
      <c r="B1393" s="1" t="str">
        <f>+VLOOKUP(A1393,Codigos_mercados_mayoristas[],2,0)</f>
        <v>Arica y Parinacota</v>
      </c>
      <c r="C1393" s="1">
        <f>+VLOOKUP(A1393,Codigos_mercados_mayoristas[],3,0)</f>
        <v>15</v>
      </c>
      <c r="D1393" s="4">
        <v>44148</v>
      </c>
      <c r="E1393" s="4" t="s">
        <v>196</v>
      </c>
      <c r="F1393" s="15" t="s">
        <v>42</v>
      </c>
      <c r="G1393" s="15" t="s">
        <v>110</v>
      </c>
      <c r="H1393" s="15" t="s">
        <v>13</v>
      </c>
      <c r="I1393" s="15">
        <v>120</v>
      </c>
      <c r="J1393" s="15">
        <v>13000</v>
      </c>
      <c r="K1393" s="15">
        <v>12000</v>
      </c>
      <c r="L1393" s="15">
        <v>12500</v>
      </c>
      <c r="M1393" s="15" t="s">
        <v>29</v>
      </c>
      <c r="N1393" s="15" t="s">
        <v>15</v>
      </c>
      <c r="O1393">
        <f>+VLOOKUP(Precio_diario_hortalizas[[#This Row],[Unidad de comercialización]],Codigos_kg[],2,0)</f>
        <v>15</v>
      </c>
      <c r="P1393">
        <f>+Precio_diario_hortalizas[[#This Row],[Precio promedio ponderado]]/Precio_diario_hortalizas[[#This Row],[Kg o Unidades]]</f>
        <v>833.33333333333337</v>
      </c>
    </row>
    <row r="1394" spans="1:16" hidden="1" x14ac:dyDescent="0.35">
      <c r="A1394" s="1" t="s">
        <v>10</v>
      </c>
      <c r="B1394" s="1" t="str">
        <f>+VLOOKUP(A1394,Codigos_mercados_mayoristas[],2,0)</f>
        <v>Arica y Parinacota</v>
      </c>
      <c r="C1394" s="1">
        <f>+VLOOKUP(A1394,Codigos_mercados_mayoristas[],3,0)</f>
        <v>15</v>
      </c>
      <c r="D1394" s="4">
        <v>44148</v>
      </c>
      <c r="E1394" s="4" t="s">
        <v>196</v>
      </c>
      <c r="F1394" s="15" t="s">
        <v>75</v>
      </c>
      <c r="G1394" s="15" t="s">
        <v>12</v>
      </c>
      <c r="H1394" s="15" t="s">
        <v>120</v>
      </c>
      <c r="I1394" s="15">
        <v>700</v>
      </c>
      <c r="J1394" s="15">
        <v>7000</v>
      </c>
      <c r="K1394" s="15">
        <v>6500</v>
      </c>
      <c r="L1394" s="15">
        <v>6750</v>
      </c>
      <c r="M1394" s="15" t="s">
        <v>121</v>
      </c>
      <c r="N1394" s="15" t="s">
        <v>15</v>
      </c>
      <c r="O1394">
        <f>+VLOOKUP(Precio_diario_hortalizas[[#This Row],[Unidad de comercialización]],Codigos_kg[],2,0)</f>
        <v>18</v>
      </c>
      <c r="P1394">
        <f>+Precio_diario_hortalizas[[#This Row],[Precio promedio ponderado]]/Precio_diario_hortalizas[[#This Row],[Kg o Unidades]]</f>
        <v>375</v>
      </c>
    </row>
    <row r="1395" spans="1:16" hidden="1" x14ac:dyDescent="0.35">
      <c r="A1395" s="1" t="s">
        <v>10</v>
      </c>
      <c r="B1395" s="1" t="str">
        <f>+VLOOKUP(A1395,Codigos_mercados_mayoristas[],2,0)</f>
        <v>Arica y Parinacota</v>
      </c>
      <c r="C1395" s="1">
        <f>+VLOOKUP(A1395,Codigos_mercados_mayoristas[],3,0)</f>
        <v>15</v>
      </c>
      <c r="D1395" s="4">
        <v>44148</v>
      </c>
      <c r="E1395" s="4" t="s">
        <v>196</v>
      </c>
      <c r="F1395" s="15" t="s">
        <v>75</v>
      </c>
      <c r="G1395" s="15" t="s">
        <v>12</v>
      </c>
      <c r="H1395" s="15" t="s">
        <v>189</v>
      </c>
      <c r="I1395" s="15">
        <v>900</v>
      </c>
      <c r="J1395" s="15">
        <v>6500</v>
      </c>
      <c r="K1395" s="15">
        <v>6000</v>
      </c>
      <c r="L1395" s="15">
        <v>6250</v>
      </c>
      <c r="M1395" s="15" t="s">
        <v>121</v>
      </c>
      <c r="N1395" s="15" t="s">
        <v>15</v>
      </c>
      <c r="O1395">
        <f>+VLOOKUP(Precio_diario_hortalizas[[#This Row],[Unidad de comercialización]],Codigos_kg[],2,0)</f>
        <v>18</v>
      </c>
      <c r="P1395">
        <f>+Precio_diario_hortalizas[[#This Row],[Precio promedio ponderado]]/Precio_diario_hortalizas[[#This Row],[Kg o Unidades]]</f>
        <v>347.22222222222223</v>
      </c>
    </row>
    <row r="1396" spans="1:16" hidden="1" x14ac:dyDescent="0.35">
      <c r="A1396" s="1" t="s">
        <v>10</v>
      </c>
      <c r="B1396" s="1" t="str">
        <f>+VLOOKUP(A1396,Codigos_mercados_mayoristas[],2,0)</f>
        <v>Arica y Parinacota</v>
      </c>
      <c r="C1396" s="1">
        <f>+VLOOKUP(A1396,Codigos_mercados_mayoristas[],3,0)</f>
        <v>15</v>
      </c>
      <c r="D1396" s="4">
        <v>44148</v>
      </c>
      <c r="E1396" s="4" t="s">
        <v>196</v>
      </c>
      <c r="F1396" s="15" t="s">
        <v>75</v>
      </c>
      <c r="G1396" s="15" t="s">
        <v>12</v>
      </c>
      <c r="H1396" s="15" t="s">
        <v>729</v>
      </c>
      <c r="I1396" s="15">
        <v>900</v>
      </c>
      <c r="J1396" s="15">
        <v>6000</v>
      </c>
      <c r="K1396" s="15">
        <v>5500</v>
      </c>
      <c r="L1396" s="15">
        <v>5750</v>
      </c>
      <c r="M1396" s="15" t="s">
        <v>121</v>
      </c>
      <c r="N1396" s="15" t="s">
        <v>15</v>
      </c>
      <c r="O1396">
        <f>+VLOOKUP(Precio_diario_hortalizas[[#This Row],[Unidad de comercialización]],Codigos_kg[],2,0)</f>
        <v>18</v>
      </c>
      <c r="P1396">
        <f>+Precio_diario_hortalizas[[#This Row],[Precio promedio ponderado]]/Precio_diario_hortalizas[[#This Row],[Kg o Unidades]]</f>
        <v>319.44444444444446</v>
      </c>
    </row>
    <row r="1397" spans="1:16" hidden="1" x14ac:dyDescent="0.35">
      <c r="A1397" s="1" t="s">
        <v>10</v>
      </c>
      <c r="B1397" s="1" t="str">
        <f>+VLOOKUP(A1397,Codigos_mercados_mayoristas[],2,0)</f>
        <v>Arica y Parinacota</v>
      </c>
      <c r="C1397" s="1">
        <f>+VLOOKUP(A1397,Codigos_mercados_mayoristas[],3,0)</f>
        <v>15</v>
      </c>
      <c r="D1397" s="4">
        <v>44148</v>
      </c>
      <c r="E1397" s="4" t="s">
        <v>196</v>
      </c>
      <c r="F1397" s="15" t="s">
        <v>17</v>
      </c>
      <c r="G1397" s="15" t="s">
        <v>732</v>
      </c>
      <c r="H1397" s="15" t="s">
        <v>19</v>
      </c>
      <c r="I1397" s="15">
        <v>60</v>
      </c>
      <c r="J1397" s="15">
        <v>18000</v>
      </c>
      <c r="K1397" s="15">
        <v>16000</v>
      </c>
      <c r="L1397" s="15">
        <v>17000</v>
      </c>
      <c r="M1397" s="15" t="s">
        <v>733</v>
      </c>
      <c r="N1397" s="15" t="s">
        <v>15</v>
      </c>
      <c r="O1397">
        <f>+VLOOKUP(Precio_diario_hortalizas[[#This Row],[Unidad de comercialización]],Codigos_kg[],2,0)</f>
        <v>50</v>
      </c>
      <c r="P1397">
        <f>+Precio_diario_hortalizas[[#This Row],[Precio promedio ponderado]]/Precio_diario_hortalizas[[#This Row],[Kg o Unidades]]</f>
        <v>340</v>
      </c>
    </row>
    <row r="1398" spans="1:16" hidden="1" x14ac:dyDescent="0.35">
      <c r="A1398" s="1" t="s">
        <v>10</v>
      </c>
      <c r="B1398" s="1" t="str">
        <f>+VLOOKUP(A1398,Codigos_mercados_mayoristas[],2,0)</f>
        <v>Arica y Parinacota</v>
      </c>
      <c r="C1398" s="1">
        <f>+VLOOKUP(A1398,Codigos_mercados_mayoristas[],3,0)</f>
        <v>15</v>
      </c>
      <c r="D1398" s="4">
        <v>44148</v>
      </c>
      <c r="E1398" s="4" t="s">
        <v>196</v>
      </c>
      <c r="F1398" s="15" t="s">
        <v>17</v>
      </c>
      <c r="G1398" s="15" t="s">
        <v>732</v>
      </c>
      <c r="H1398" s="15" t="s">
        <v>13</v>
      </c>
      <c r="I1398" s="15">
        <v>70</v>
      </c>
      <c r="J1398" s="15">
        <v>18000</v>
      </c>
      <c r="K1398" s="15">
        <v>16000</v>
      </c>
      <c r="L1398" s="15">
        <v>17000</v>
      </c>
      <c r="M1398" s="15" t="s">
        <v>734</v>
      </c>
      <c r="N1398" s="15" t="s">
        <v>15</v>
      </c>
      <c r="O1398">
        <f>+VLOOKUP(Precio_diario_hortalizas[[#This Row],[Unidad de comercialización]],Codigos_kg[],2,0)</f>
        <v>75</v>
      </c>
      <c r="P1398">
        <f>+Precio_diario_hortalizas[[#This Row],[Precio promedio ponderado]]/Precio_diario_hortalizas[[#This Row],[Kg o Unidades]]</f>
        <v>226.66666666666666</v>
      </c>
    </row>
    <row r="1399" spans="1:16" hidden="1" x14ac:dyDescent="0.35">
      <c r="A1399" s="1" t="s">
        <v>10</v>
      </c>
      <c r="B1399" s="1" t="str">
        <f>+VLOOKUP(A1399,Codigos_mercados_mayoristas[],2,0)</f>
        <v>Arica y Parinacota</v>
      </c>
      <c r="C1399" s="1">
        <f>+VLOOKUP(A1399,Codigos_mercados_mayoristas[],3,0)</f>
        <v>15</v>
      </c>
      <c r="D1399" s="4">
        <v>44148</v>
      </c>
      <c r="E1399" s="4" t="s">
        <v>196</v>
      </c>
      <c r="F1399" s="15" t="s">
        <v>17</v>
      </c>
      <c r="G1399" s="15" t="s">
        <v>732</v>
      </c>
      <c r="H1399" s="15" t="s">
        <v>16</v>
      </c>
      <c r="I1399" s="15">
        <v>50</v>
      </c>
      <c r="J1399" s="15">
        <v>16000</v>
      </c>
      <c r="K1399" s="15">
        <v>15000</v>
      </c>
      <c r="L1399" s="15">
        <v>15500</v>
      </c>
      <c r="M1399" s="15" t="s">
        <v>735</v>
      </c>
      <c r="N1399" s="15" t="s">
        <v>15</v>
      </c>
      <c r="O1399">
        <f>+VLOOKUP(Precio_diario_hortalizas[[#This Row],[Unidad de comercialización]],Codigos_kg[],2,0)</f>
        <v>100</v>
      </c>
      <c r="P1399">
        <f>+Precio_diario_hortalizas[[#This Row],[Precio promedio ponderado]]/Precio_diario_hortalizas[[#This Row],[Kg o Unidades]]</f>
        <v>155</v>
      </c>
    </row>
    <row r="1400" spans="1:16" hidden="1" x14ac:dyDescent="0.35">
      <c r="A1400" s="1" t="s">
        <v>10</v>
      </c>
      <c r="B1400" s="1" t="str">
        <f>+VLOOKUP(A1400,Codigos_mercados_mayoristas[],2,0)</f>
        <v>Arica y Parinacota</v>
      </c>
      <c r="C1400" s="1">
        <f>+VLOOKUP(A1400,Codigos_mercados_mayoristas[],3,0)</f>
        <v>15</v>
      </c>
      <c r="D1400" s="4">
        <v>44148</v>
      </c>
      <c r="E1400" s="4" t="s">
        <v>196</v>
      </c>
      <c r="F1400" s="15" t="s">
        <v>23</v>
      </c>
      <c r="G1400" s="15" t="s">
        <v>24</v>
      </c>
      <c r="H1400" s="15" t="s">
        <v>19</v>
      </c>
      <c r="I1400" s="15">
        <v>140</v>
      </c>
      <c r="J1400" s="15">
        <v>4500</v>
      </c>
      <c r="K1400" s="15">
        <v>4000</v>
      </c>
      <c r="L1400" s="15">
        <v>4250</v>
      </c>
      <c r="M1400" s="15" t="s">
        <v>25</v>
      </c>
      <c r="N1400" s="15" t="s">
        <v>15</v>
      </c>
      <c r="O1400">
        <f>+VLOOKUP(Precio_diario_hortalizas[[#This Row],[Unidad de comercialización]],Codigos_kg[],2,0)</f>
        <v>12</v>
      </c>
      <c r="P1400">
        <f>+Precio_diario_hortalizas[[#This Row],[Precio promedio ponderado]]/Precio_diario_hortalizas[[#This Row],[Kg o Unidades]]</f>
        <v>354.16666666666669</v>
      </c>
    </row>
    <row r="1401" spans="1:16" hidden="1" x14ac:dyDescent="0.35">
      <c r="A1401" s="1" t="s">
        <v>10</v>
      </c>
      <c r="B1401" s="1" t="str">
        <f>+VLOOKUP(A1401,Codigos_mercados_mayoristas[],2,0)</f>
        <v>Arica y Parinacota</v>
      </c>
      <c r="C1401" s="1">
        <f>+VLOOKUP(A1401,Codigos_mercados_mayoristas[],3,0)</f>
        <v>15</v>
      </c>
      <c r="D1401" s="4">
        <v>44148</v>
      </c>
      <c r="E1401" s="4" t="s">
        <v>196</v>
      </c>
      <c r="F1401" s="15" t="s">
        <v>23</v>
      </c>
      <c r="G1401" s="15" t="s">
        <v>24</v>
      </c>
      <c r="H1401" s="15" t="s">
        <v>13</v>
      </c>
      <c r="I1401" s="15">
        <v>160</v>
      </c>
      <c r="J1401" s="15">
        <v>4500</v>
      </c>
      <c r="K1401" s="15">
        <v>4000</v>
      </c>
      <c r="L1401" s="15">
        <v>4250</v>
      </c>
      <c r="M1401" s="15" t="s">
        <v>26</v>
      </c>
      <c r="N1401" s="15" t="s">
        <v>15</v>
      </c>
      <c r="O1401">
        <f>+VLOOKUP(Precio_diario_hortalizas[[#This Row],[Unidad de comercialización]],Codigos_kg[],2,0)</f>
        <v>18</v>
      </c>
      <c r="P1401">
        <f>+Precio_diario_hortalizas[[#This Row],[Precio promedio ponderado]]/Precio_diario_hortalizas[[#This Row],[Kg o Unidades]]</f>
        <v>236.11111111111111</v>
      </c>
    </row>
    <row r="1402" spans="1:16" x14ac:dyDescent="0.35">
      <c r="A1402" s="1" t="s">
        <v>10</v>
      </c>
      <c r="B1402" s="1" t="str">
        <f>+VLOOKUP(A1402,Codigos_mercados_mayoristas[],2,0)</f>
        <v>Arica y Parinacota</v>
      </c>
      <c r="C1402" s="1">
        <f>+VLOOKUP(A1402,Codigos_mercados_mayoristas[],3,0)</f>
        <v>15</v>
      </c>
      <c r="D1402" s="4">
        <v>44148</v>
      </c>
      <c r="E1402" s="4" t="s">
        <v>196</v>
      </c>
      <c r="F1402" s="15" t="s">
        <v>736</v>
      </c>
      <c r="G1402" s="15" t="s">
        <v>12</v>
      </c>
      <c r="H1402" s="15" t="s">
        <v>19</v>
      </c>
      <c r="I1402" s="15">
        <v>160</v>
      </c>
      <c r="J1402" s="15">
        <v>25000</v>
      </c>
      <c r="K1402" s="15">
        <v>24000</v>
      </c>
      <c r="L1402" s="15">
        <v>24500</v>
      </c>
      <c r="M1402" s="15" t="s">
        <v>147</v>
      </c>
      <c r="N1402" s="15" t="s">
        <v>15</v>
      </c>
      <c r="O1402">
        <f>+VLOOKUP(Precio_diario_hortalizas[[#This Row],[Unidad de comercialización]],Codigos_kg[],2,0)</f>
        <v>20</v>
      </c>
      <c r="P1402">
        <f>+Precio_diario_hortalizas[[#This Row],[Precio promedio ponderado]]/Precio_diario_hortalizas[[#This Row],[Kg o Unidades]]</f>
        <v>1225</v>
      </c>
    </row>
    <row r="1403" spans="1:16" x14ac:dyDescent="0.35">
      <c r="A1403" s="1" t="s">
        <v>10</v>
      </c>
      <c r="B1403" s="1" t="str">
        <f>+VLOOKUP(A1403,Codigos_mercados_mayoristas[],2,0)</f>
        <v>Arica y Parinacota</v>
      </c>
      <c r="C1403" s="1">
        <f>+VLOOKUP(A1403,Codigos_mercados_mayoristas[],3,0)</f>
        <v>15</v>
      </c>
      <c r="D1403" s="4">
        <v>44148</v>
      </c>
      <c r="E1403" s="4" t="s">
        <v>196</v>
      </c>
      <c r="F1403" s="15" t="s">
        <v>736</v>
      </c>
      <c r="G1403" s="15" t="s">
        <v>12</v>
      </c>
      <c r="H1403" s="15" t="s">
        <v>13</v>
      </c>
      <c r="I1403" s="15">
        <v>160</v>
      </c>
      <c r="J1403" s="15">
        <v>22000</v>
      </c>
      <c r="K1403" s="15">
        <v>21000</v>
      </c>
      <c r="L1403" s="15">
        <v>21500</v>
      </c>
      <c r="M1403" s="15" t="s">
        <v>147</v>
      </c>
      <c r="N1403" s="15" t="s">
        <v>15</v>
      </c>
      <c r="O1403">
        <f>+VLOOKUP(Precio_diario_hortalizas[[#This Row],[Unidad de comercialización]],Codigos_kg[],2,0)</f>
        <v>20</v>
      </c>
      <c r="P1403">
        <f>+Precio_diario_hortalizas[[#This Row],[Precio promedio ponderado]]/Precio_diario_hortalizas[[#This Row],[Kg o Unidades]]</f>
        <v>1075</v>
      </c>
    </row>
    <row r="1404" spans="1:16" hidden="1" x14ac:dyDescent="0.35">
      <c r="A1404" s="1" t="s">
        <v>10</v>
      </c>
      <c r="B1404" s="1" t="str">
        <f>+VLOOKUP(A1404,Codigos_mercados_mayoristas[],2,0)</f>
        <v>Arica y Parinacota</v>
      </c>
      <c r="C1404" s="1">
        <f>+VLOOKUP(A1404,Codigos_mercados_mayoristas[],3,0)</f>
        <v>15</v>
      </c>
      <c r="D1404" s="4">
        <v>44148</v>
      </c>
      <c r="E1404" s="4" t="s">
        <v>196</v>
      </c>
      <c r="F1404" s="15" t="s">
        <v>53</v>
      </c>
      <c r="G1404" s="15" t="s">
        <v>12</v>
      </c>
      <c r="H1404" s="15" t="s">
        <v>19</v>
      </c>
      <c r="I1404" s="15">
        <v>160</v>
      </c>
      <c r="J1404" s="15">
        <v>5000</v>
      </c>
      <c r="K1404" s="15">
        <v>4500</v>
      </c>
      <c r="L1404" s="15">
        <v>4750</v>
      </c>
      <c r="M1404" s="15" t="s">
        <v>97</v>
      </c>
      <c r="N1404" s="15" t="s">
        <v>15</v>
      </c>
      <c r="O1404">
        <f>+VLOOKUP(Precio_diario_hortalizas[[#This Row],[Unidad de comercialización]],Codigos_kg[],2,0)</f>
        <v>70</v>
      </c>
      <c r="P1404">
        <f>+Precio_diario_hortalizas[[#This Row],[Precio promedio ponderado]]/Precio_diario_hortalizas[[#This Row],[Kg o Unidades]]</f>
        <v>67.857142857142861</v>
      </c>
    </row>
    <row r="1405" spans="1:16" hidden="1" x14ac:dyDescent="0.35">
      <c r="A1405" s="1" t="s">
        <v>10</v>
      </c>
      <c r="B1405" s="1" t="str">
        <f>+VLOOKUP(A1405,Codigos_mercados_mayoristas[],2,0)</f>
        <v>Arica y Parinacota</v>
      </c>
      <c r="C1405" s="1">
        <f>+VLOOKUP(A1405,Codigos_mercados_mayoristas[],3,0)</f>
        <v>15</v>
      </c>
      <c r="D1405" s="4">
        <v>44148</v>
      </c>
      <c r="E1405" s="4" t="s">
        <v>196</v>
      </c>
      <c r="F1405" s="15" t="s">
        <v>53</v>
      </c>
      <c r="G1405" s="15" t="s">
        <v>12</v>
      </c>
      <c r="H1405" s="15" t="s">
        <v>13</v>
      </c>
      <c r="I1405" s="15">
        <v>160</v>
      </c>
      <c r="J1405" s="15">
        <v>4500</v>
      </c>
      <c r="K1405" s="15">
        <v>4000</v>
      </c>
      <c r="L1405" s="15">
        <v>4250</v>
      </c>
      <c r="M1405" s="15" t="s">
        <v>722</v>
      </c>
      <c r="N1405" s="15" t="s">
        <v>15</v>
      </c>
      <c r="O1405">
        <f>+VLOOKUP(Precio_diario_hortalizas[[#This Row],[Unidad de comercialización]],Codigos_kg[],2,0)</f>
        <v>100</v>
      </c>
      <c r="P1405">
        <f>+Precio_diario_hortalizas[[#This Row],[Precio promedio ponderado]]/Precio_diario_hortalizas[[#This Row],[Kg o Unidades]]</f>
        <v>42.5</v>
      </c>
    </row>
    <row r="1406" spans="1:16" hidden="1" x14ac:dyDescent="0.35">
      <c r="A1406" s="1" t="s">
        <v>10</v>
      </c>
      <c r="B1406" s="1" t="str">
        <f>+VLOOKUP(A1406,Codigos_mercados_mayoristas[],2,0)</f>
        <v>Arica y Parinacota</v>
      </c>
      <c r="C1406" s="1">
        <f>+VLOOKUP(A1406,Codigos_mercados_mayoristas[],3,0)</f>
        <v>15</v>
      </c>
      <c r="D1406" s="4">
        <v>44148</v>
      </c>
      <c r="E1406" s="4" t="s">
        <v>196</v>
      </c>
      <c r="F1406" s="15" t="s">
        <v>132</v>
      </c>
      <c r="G1406" s="15" t="s">
        <v>12</v>
      </c>
      <c r="H1406" s="15" t="s">
        <v>19</v>
      </c>
      <c r="I1406" s="15">
        <v>250</v>
      </c>
      <c r="J1406" s="15">
        <v>1000</v>
      </c>
      <c r="K1406" s="15">
        <v>900</v>
      </c>
      <c r="L1406" s="15">
        <v>950</v>
      </c>
      <c r="M1406" s="15" t="s">
        <v>725</v>
      </c>
      <c r="N1406" s="15" t="s">
        <v>15</v>
      </c>
      <c r="O1406">
        <f>+VLOOKUP(Precio_diario_hortalizas[[#This Row],[Unidad de comercialización]],Codigos_kg[],2,0)</f>
        <v>2</v>
      </c>
      <c r="P1406">
        <f>+Precio_diario_hortalizas[[#This Row],[Precio promedio ponderado]]/Precio_diario_hortalizas[[#This Row],[Kg o Unidades]]</f>
        <v>475</v>
      </c>
    </row>
    <row r="1407" spans="1:16" hidden="1" x14ac:dyDescent="0.35">
      <c r="A1407" s="1" t="s">
        <v>10</v>
      </c>
      <c r="B1407" s="1" t="str">
        <f>+VLOOKUP(A1407,Codigos_mercados_mayoristas[],2,0)</f>
        <v>Arica y Parinacota</v>
      </c>
      <c r="C1407" s="1">
        <f>+VLOOKUP(A1407,Codigos_mercados_mayoristas[],3,0)</f>
        <v>15</v>
      </c>
      <c r="D1407" s="4">
        <v>44148</v>
      </c>
      <c r="E1407" s="4" t="s">
        <v>196</v>
      </c>
      <c r="F1407" s="15" t="s">
        <v>27</v>
      </c>
      <c r="G1407" s="15" t="s">
        <v>28</v>
      </c>
      <c r="H1407" s="15" t="s">
        <v>69</v>
      </c>
      <c r="I1407" s="15">
        <v>100</v>
      </c>
      <c r="J1407" s="15">
        <v>44000</v>
      </c>
      <c r="K1407" s="15">
        <v>43000</v>
      </c>
      <c r="L1407" s="15">
        <v>43500</v>
      </c>
      <c r="M1407" s="15" t="s">
        <v>29</v>
      </c>
      <c r="N1407" s="15" t="s">
        <v>15</v>
      </c>
      <c r="O1407">
        <f>+VLOOKUP(Precio_diario_hortalizas[[#This Row],[Unidad de comercialización]],Codigos_kg[],2,0)</f>
        <v>15</v>
      </c>
      <c r="P1407">
        <f>+Precio_diario_hortalizas[[#This Row],[Precio promedio ponderado]]/Precio_diario_hortalizas[[#This Row],[Kg o Unidades]]</f>
        <v>2900</v>
      </c>
    </row>
    <row r="1408" spans="1:16" hidden="1" x14ac:dyDescent="0.35">
      <c r="A1408" s="1" t="s">
        <v>10</v>
      </c>
      <c r="B1408" s="1" t="str">
        <f>+VLOOKUP(A1408,Codigos_mercados_mayoristas[],2,0)</f>
        <v>Arica y Parinacota</v>
      </c>
      <c r="C1408" s="1">
        <f>+VLOOKUP(A1408,Codigos_mercados_mayoristas[],3,0)</f>
        <v>15</v>
      </c>
      <c r="D1408" s="4">
        <v>44148</v>
      </c>
      <c r="E1408" s="4" t="s">
        <v>196</v>
      </c>
      <c r="F1408" s="15" t="s">
        <v>27</v>
      </c>
      <c r="G1408" s="15" t="s">
        <v>28</v>
      </c>
      <c r="H1408" s="15" t="s">
        <v>19</v>
      </c>
      <c r="I1408" s="15">
        <v>120</v>
      </c>
      <c r="J1408" s="15">
        <v>37000</v>
      </c>
      <c r="K1408" s="15">
        <v>35000</v>
      </c>
      <c r="L1408" s="15">
        <v>36000</v>
      </c>
      <c r="M1408" s="15" t="s">
        <v>29</v>
      </c>
      <c r="N1408" s="15" t="s">
        <v>15</v>
      </c>
      <c r="O1408">
        <f>+VLOOKUP(Precio_diario_hortalizas[[#This Row],[Unidad de comercialización]],Codigos_kg[],2,0)</f>
        <v>15</v>
      </c>
      <c r="P1408">
        <f>+Precio_diario_hortalizas[[#This Row],[Precio promedio ponderado]]/Precio_diario_hortalizas[[#This Row],[Kg o Unidades]]</f>
        <v>2400</v>
      </c>
    </row>
    <row r="1409" spans="1:16" hidden="1" x14ac:dyDescent="0.35">
      <c r="A1409" s="1" t="s">
        <v>10</v>
      </c>
      <c r="B1409" s="1" t="str">
        <f>+VLOOKUP(A1409,Codigos_mercados_mayoristas[],2,0)</f>
        <v>Arica y Parinacota</v>
      </c>
      <c r="C1409" s="1">
        <f>+VLOOKUP(A1409,Codigos_mercados_mayoristas[],3,0)</f>
        <v>15</v>
      </c>
      <c r="D1409" s="4">
        <v>44148</v>
      </c>
      <c r="E1409" s="4" t="s">
        <v>196</v>
      </c>
      <c r="F1409" s="15" t="s">
        <v>27</v>
      </c>
      <c r="G1409" s="15" t="s">
        <v>28</v>
      </c>
      <c r="H1409" s="15" t="s">
        <v>13</v>
      </c>
      <c r="I1409" s="15">
        <v>120</v>
      </c>
      <c r="J1409" s="15">
        <v>34000</v>
      </c>
      <c r="K1409" s="15">
        <v>33000</v>
      </c>
      <c r="L1409" s="15">
        <v>33500</v>
      </c>
      <c r="M1409" s="15" t="s">
        <v>29</v>
      </c>
      <c r="N1409" s="15" t="s">
        <v>15</v>
      </c>
      <c r="O1409">
        <f>+VLOOKUP(Precio_diario_hortalizas[[#This Row],[Unidad de comercialización]],Codigos_kg[],2,0)</f>
        <v>15</v>
      </c>
      <c r="P1409">
        <f>+Precio_diario_hortalizas[[#This Row],[Precio promedio ponderado]]/Precio_diario_hortalizas[[#This Row],[Kg o Unidades]]</f>
        <v>2233.3333333333335</v>
      </c>
    </row>
    <row r="1410" spans="1:16" hidden="1" x14ac:dyDescent="0.35">
      <c r="A1410" s="1" t="s">
        <v>10</v>
      </c>
      <c r="B1410" s="1" t="str">
        <f>+VLOOKUP(A1410,Codigos_mercados_mayoristas[],2,0)</f>
        <v>Arica y Parinacota</v>
      </c>
      <c r="C1410" s="1">
        <f>+VLOOKUP(A1410,Codigos_mercados_mayoristas[],3,0)</f>
        <v>15</v>
      </c>
      <c r="D1410" s="4">
        <v>44148</v>
      </c>
      <c r="E1410" s="4" t="s">
        <v>196</v>
      </c>
      <c r="F1410" s="15" t="s">
        <v>27</v>
      </c>
      <c r="G1410" s="15" t="s">
        <v>28</v>
      </c>
      <c r="H1410" s="15" t="s">
        <v>16</v>
      </c>
      <c r="I1410" s="15">
        <v>160</v>
      </c>
      <c r="J1410" s="15">
        <v>31000</v>
      </c>
      <c r="K1410" s="15">
        <v>30000</v>
      </c>
      <c r="L1410" s="15">
        <v>30500</v>
      </c>
      <c r="M1410" s="15" t="s">
        <v>29</v>
      </c>
      <c r="N1410" s="15" t="s">
        <v>15</v>
      </c>
      <c r="O1410">
        <f>+VLOOKUP(Precio_diario_hortalizas[[#This Row],[Unidad de comercialización]],Codigos_kg[],2,0)</f>
        <v>15</v>
      </c>
      <c r="P1410">
        <f>+Precio_diario_hortalizas[[#This Row],[Precio promedio ponderado]]/Precio_diario_hortalizas[[#This Row],[Kg o Unidades]]</f>
        <v>2033.3333333333333</v>
      </c>
    </row>
    <row r="1411" spans="1:16" hidden="1" x14ac:dyDescent="0.35">
      <c r="A1411" s="1" t="s">
        <v>10</v>
      </c>
      <c r="B1411" s="1" t="str">
        <f>+VLOOKUP(A1411,Codigos_mercados_mayoristas[],2,0)</f>
        <v>Arica y Parinacota</v>
      </c>
      <c r="C1411" s="1">
        <f>+VLOOKUP(A1411,Codigos_mercados_mayoristas[],3,0)</f>
        <v>15</v>
      </c>
      <c r="D1411" s="4">
        <v>44148</v>
      </c>
      <c r="E1411" s="4" t="s">
        <v>196</v>
      </c>
      <c r="F1411" s="15" t="s">
        <v>27</v>
      </c>
      <c r="G1411" s="15" t="s">
        <v>98</v>
      </c>
      <c r="H1411" s="15" t="s">
        <v>19</v>
      </c>
      <c r="I1411" s="15">
        <v>120</v>
      </c>
      <c r="J1411" s="15">
        <v>15000</v>
      </c>
      <c r="K1411" s="15">
        <v>14000</v>
      </c>
      <c r="L1411" s="15">
        <v>14500</v>
      </c>
      <c r="M1411" s="15" t="s">
        <v>29</v>
      </c>
      <c r="N1411" s="15" t="s">
        <v>15</v>
      </c>
      <c r="O1411">
        <f>+VLOOKUP(Precio_diario_hortalizas[[#This Row],[Unidad de comercialización]],Codigos_kg[],2,0)</f>
        <v>15</v>
      </c>
      <c r="P1411">
        <f>+Precio_diario_hortalizas[[#This Row],[Precio promedio ponderado]]/Precio_diario_hortalizas[[#This Row],[Kg o Unidades]]</f>
        <v>966.66666666666663</v>
      </c>
    </row>
    <row r="1412" spans="1:16" hidden="1" x14ac:dyDescent="0.35">
      <c r="A1412" s="1" t="s">
        <v>10</v>
      </c>
      <c r="B1412" s="1" t="str">
        <f>+VLOOKUP(A1412,Codigos_mercados_mayoristas[],2,0)</f>
        <v>Arica y Parinacota</v>
      </c>
      <c r="C1412" s="1">
        <f>+VLOOKUP(A1412,Codigos_mercados_mayoristas[],3,0)</f>
        <v>15</v>
      </c>
      <c r="D1412" s="4">
        <v>44148</v>
      </c>
      <c r="E1412" s="4" t="s">
        <v>196</v>
      </c>
      <c r="F1412" s="15" t="s">
        <v>27</v>
      </c>
      <c r="G1412" s="15" t="s">
        <v>98</v>
      </c>
      <c r="H1412" s="15" t="s">
        <v>13</v>
      </c>
      <c r="I1412" s="15">
        <v>140</v>
      </c>
      <c r="J1412" s="15">
        <v>14000</v>
      </c>
      <c r="K1412" s="15">
        <v>13000</v>
      </c>
      <c r="L1412" s="15">
        <v>13571</v>
      </c>
      <c r="M1412" s="15" t="s">
        <v>29</v>
      </c>
      <c r="N1412" s="15" t="s">
        <v>15</v>
      </c>
      <c r="O1412">
        <f>+VLOOKUP(Precio_diario_hortalizas[[#This Row],[Unidad de comercialización]],Codigos_kg[],2,0)</f>
        <v>15</v>
      </c>
      <c r="P1412">
        <f>+Precio_diario_hortalizas[[#This Row],[Precio promedio ponderado]]/Precio_diario_hortalizas[[#This Row],[Kg o Unidades]]</f>
        <v>904.73333333333335</v>
      </c>
    </row>
    <row r="1413" spans="1:16" hidden="1" x14ac:dyDescent="0.35">
      <c r="A1413" s="1" t="s">
        <v>10</v>
      </c>
      <c r="B1413" s="1" t="str">
        <f>+VLOOKUP(A1413,Codigos_mercados_mayoristas[],2,0)</f>
        <v>Arica y Parinacota</v>
      </c>
      <c r="C1413" s="1">
        <f>+VLOOKUP(A1413,Codigos_mercados_mayoristas[],3,0)</f>
        <v>15</v>
      </c>
      <c r="D1413" s="4">
        <v>44148</v>
      </c>
      <c r="E1413" s="4" t="s">
        <v>196</v>
      </c>
      <c r="F1413" s="15" t="s">
        <v>27</v>
      </c>
      <c r="G1413" s="15" t="s">
        <v>98</v>
      </c>
      <c r="H1413" s="15" t="s">
        <v>16</v>
      </c>
      <c r="I1413" s="15">
        <v>160</v>
      </c>
      <c r="J1413" s="15">
        <v>12000</v>
      </c>
      <c r="K1413" s="15">
        <v>11000</v>
      </c>
      <c r="L1413" s="15">
        <v>11500</v>
      </c>
      <c r="M1413" s="15" t="s">
        <v>29</v>
      </c>
      <c r="N1413" s="15" t="s">
        <v>15</v>
      </c>
      <c r="O1413">
        <f>+VLOOKUP(Precio_diario_hortalizas[[#This Row],[Unidad de comercialización]],Codigos_kg[],2,0)</f>
        <v>15</v>
      </c>
      <c r="P1413">
        <f>+Precio_diario_hortalizas[[#This Row],[Precio promedio ponderado]]/Precio_diario_hortalizas[[#This Row],[Kg o Unidades]]</f>
        <v>766.66666666666663</v>
      </c>
    </row>
    <row r="1414" spans="1:16" hidden="1" x14ac:dyDescent="0.35">
      <c r="A1414" s="1" t="s">
        <v>10</v>
      </c>
      <c r="B1414" s="1" t="str">
        <f>+VLOOKUP(A1414,Codigos_mercados_mayoristas[],2,0)</f>
        <v>Arica y Parinacota</v>
      </c>
      <c r="C1414" s="1">
        <f>+VLOOKUP(A1414,Codigos_mercados_mayoristas[],3,0)</f>
        <v>15</v>
      </c>
      <c r="D1414" s="4">
        <v>44148</v>
      </c>
      <c r="E1414" s="4" t="s">
        <v>196</v>
      </c>
      <c r="F1414" s="15" t="s">
        <v>35</v>
      </c>
      <c r="G1414" s="15" t="s">
        <v>36</v>
      </c>
      <c r="H1414" s="15" t="s">
        <v>19</v>
      </c>
      <c r="I1414" s="15">
        <v>700</v>
      </c>
      <c r="J1414" s="15">
        <v>6000</v>
      </c>
      <c r="K1414" s="15">
        <v>5500</v>
      </c>
      <c r="L1414" s="15">
        <v>5750</v>
      </c>
      <c r="M1414" s="15" t="s">
        <v>37</v>
      </c>
      <c r="N1414" s="15" t="s">
        <v>15</v>
      </c>
      <c r="O1414">
        <f>+VLOOKUP(Precio_diario_hortalizas[[#This Row],[Unidad de comercialización]],Codigos_kg[],2,0)</f>
        <v>10</v>
      </c>
      <c r="P1414">
        <f>+Precio_diario_hortalizas[[#This Row],[Precio promedio ponderado]]/Precio_diario_hortalizas[[#This Row],[Kg o Unidades]]</f>
        <v>575</v>
      </c>
    </row>
    <row r="1415" spans="1:16" hidden="1" x14ac:dyDescent="0.35">
      <c r="A1415" s="1" t="s">
        <v>10</v>
      </c>
      <c r="B1415" s="1" t="str">
        <f>+VLOOKUP(A1415,Codigos_mercados_mayoristas[],2,0)</f>
        <v>Arica y Parinacota</v>
      </c>
      <c r="C1415" s="1">
        <f>+VLOOKUP(A1415,Codigos_mercados_mayoristas[],3,0)</f>
        <v>15</v>
      </c>
      <c r="D1415" s="4">
        <v>44148</v>
      </c>
      <c r="E1415" s="4" t="s">
        <v>196</v>
      </c>
      <c r="F1415" s="15" t="s">
        <v>35</v>
      </c>
      <c r="G1415" s="15" t="s">
        <v>36</v>
      </c>
      <c r="H1415" s="15" t="s">
        <v>13</v>
      </c>
      <c r="I1415" s="15">
        <v>850</v>
      </c>
      <c r="J1415" s="15">
        <v>5000</v>
      </c>
      <c r="K1415" s="15">
        <v>4500</v>
      </c>
      <c r="L1415" s="15">
        <v>4750</v>
      </c>
      <c r="M1415" s="15" t="s">
        <v>37</v>
      </c>
      <c r="N1415" s="15" t="s">
        <v>15</v>
      </c>
      <c r="O1415">
        <f>+VLOOKUP(Precio_diario_hortalizas[[#This Row],[Unidad de comercialización]],Codigos_kg[],2,0)</f>
        <v>10</v>
      </c>
      <c r="P1415">
        <f>+Precio_diario_hortalizas[[#This Row],[Precio promedio ponderado]]/Precio_diario_hortalizas[[#This Row],[Kg o Unidades]]</f>
        <v>475</v>
      </c>
    </row>
    <row r="1416" spans="1:16" hidden="1" x14ac:dyDescent="0.35">
      <c r="A1416" s="1" t="s">
        <v>10</v>
      </c>
      <c r="B1416" s="1" t="str">
        <f>+VLOOKUP(A1416,Codigos_mercados_mayoristas[],2,0)</f>
        <v>Arica y Parinacota</v>
      </c>
      <c r="C1416" s="1">
        <f>+VLOOKUP(A1416,Codigos_mercados_mayoristas[],3,0)</f>
        <v>15</v>
      </c>
      <c r="D1416" s="4">
        <v>44148</v>
      </c>
      <c r="E1416" s="4" t="s">
        <v>196</v>
      </c>
      <c r="F1416" s="15" t="s">
        <v>35</v>
      </c>
      <c r="G1416" s="15" t="s">
        <v>36</v>
      </c>
      <c r="H1416" s="15" t="s">
        <v>16</v>
      </c>
      <c r="I1416" s="15">
        <v>960</v>
      </c>
      <c r="J1416" s="15">
        <v>4000</v>
      </c>
      <c r="K1416" s="15">
        <v>3500</v>
      </c>
      <c r="L1416" s="15">
        <v>3750</v>
      </c>
      <c r="M1416" s="15" t="s">
        <v>37</v>
      </c>
      <c r="N1416" s="15" t="s">
        <v>15</v>
      </c>
      <c r="O1416">
        <f>+VLOOKUP(Precio_diario_hortalizas[[#This Row],[Unidad de comercialización]],Codigos_kg[],2,0)</f>
        <v>10</v>
      </c>
      <c r="P1416">
        <f>+Precio_diario_hortalizas[[#This Row],[Precio promedio ponderado]]/Precio_diario_hortalizas[[#This Row],[Kg o Unidades]]</f>
        <v>375</v>
      </c>
    </row>
    <row r="1417" spans="1:16" hidden="1" x14ac:dyDescent="0.35">
      <c r="A1417" s="1" t="s">
        <v>10</v>
      </c>
      <c r="B1417" s="1" t="str">
        <f>+VLOOKUP(A1417,Codigos_mercados_mayoristas[],2,0)</f>
        <v>Arica y Parinacota</v>
      </c>
      <c r="C1417" s="1">
        <f>+VLOOKUP(A1417,Codigos_mercados_mayoristas[],3,0)</f>
        <v>15</v>
      </c>
      <c r="D1417" s="4">
        <v>44148</v>
      </c>
      <c r="E1417" s="4" t="s">
        <v>196</v>
      </c>
      <c r="F1417" s="15" t="s">
        <v>38</v>
      </c>
      <c r="G1417" s="15" t="s">
        <v>12</v>
      </c>
      <c r="H1417" s="15" t="s">
        <v>19</v>
      </c>
      <c r="I1417" s="15">
        <v>100</v>
      </c>
      <c r="J1417" s="15">
        <v>12000</v>
      </c>
      <c r="K1417" s="15">
        <v>11000</v>
      </c>
      <c r="L1417" s="15">
        <v>11500</v>
      </c>
      <c r="M1417" s="15" t="s">
        <v>39</v>
      </c>
      <c r="N1417" s="15" t="s">
        <v>40</v>
      </c>
      <c r="O1417">
        <f>+VLOOKUP(Precio_diario_hortalizas[[#This Row],[Unidad de comercialización]],Codigos_kg[],2,0)</f>
        <v>25</v>
      </c>
      <c r="P1417">
        <f>+Precio_diario_hortalizas[[#This Row],[Precio promedio ponderado]]/Precio_diario_hortalizas[[#This Row],[Kg o Unidades]]</f>
        <v>460</v>
      </c>
    </row>
    <row r="1418" spans="1:16" hidden="1" x14ac:dyDescent="0.35">
      <c r="A1418" s="1" t="s">
        <v>10</v>
      </c>
      <c r="B1418" s="1" t="str">
        <f>+VLOOKUP(A1418,Codigos_mercados_mayoristas[],2,0)</f>
        <v>Arica y Parinacota</v>
      </c>
      <c r="C1418" s="1">
        <f>+VLOOKUP(A1418,Codigos_mercados_mayoristas[],3,0)</f>
        <v>15</v>
      </c>
      <c r="D1418" s="4">
        <v>44148</v>
      </c>
      <c r="E1418" s="4" t="s">
        <v>196</v>
      </c>
      <c r="F1418" s="15" t="s">
        <v>106</v>
      </c>
      <c r="G1418" s="15" t="s">
        <v>737</v>
      </c>
      <c r="H1418" s="15" t="s">
        <v>19</v>
      </c>
      <c r="I1418" s="15">
        <v>160</v>
      </c>
      <c r="J1418" s="15">
        <v>6500</v>
      </c>
      <c r="K1418" s="15">
        <v>6000</v>
      </c>
      <c r="L1418" s="15">
        <v>6250</v>
      </c>
      <c r="M1418" s="15" t="s">
        <v>97</v>
      </c>
      <c r="N1418" s="15" t="s">
        <v>15</v>
      </c>
      <c r="O1418">
        <f>+VLOOKUP(Precio_diario_hortalizas[[#This Row],[Unidad de comercialización]],Codigos_kg[],2,0)</f>
        <v>70</v>
      </c>
      <c r="P1418">
        <f>+Precio_diario_hortalizas[[#This Row],[Precio promedio ponderado]]/Precio_diario_hortalizas[[#This Row],[Kg o Unidades]]</f>
        <v>89.285714285714292</v>
      </c>
    </row>
    <row r="1419" spans="1:16" hidden="1" x14ac:dyDescent="0.35">
      <c r="A1419" s="1" t="s">
        <v>10</v>
      </c>
      <c r="B1419" s="26" t="str">
        <f>+VLOOKUP(A1419,Codigos_mercados_mayoristas[],2,0)</f>
        <v>Arica y Parinacota</v>
      </c>
      <c r="C1419" s="26">
        <f>+VLOOKUP(A1419,Codigos_mercados_mayoristas[],3,0)</f>
        <v>15</v>
      </c>
      <c r="D1419" s="4">
        <v>44148</v>
      </c>
      <c r="E1419" s="4" t="s">
        <v>196</v>
      </c>
      <c r="F1419" s="15" t="s">
        <v>106</v>
      </c>
      <c r="G1419" s="15" t="s">
        <v>737</v>
      </c>
      <c r="H1419" s="15" t="s">
        <v>13</v>
      </c>
      <c r="I1419" s="15">
        <v>120</v>
      </c>
      <c r="J1419" s="15">
        <v>5500</v>
      </c>
      <c r="K1419" s="15">
        <v>5000</v>
      </c>
      <c r="L1419" s="15">
        <v>5250</v>
      </c>
      <c r="M1419" s="15" t="s">
        <v>722</v>
      </c>
      <c r="N1419" s="15" t="s">
        <v>15</v>
      </c>
      <c r="O1419">
        <f>+VLOOKUP(Precio_diario_hortalizas[[#This Row],[Unidad de comercialización]],Codigos_kg[],2,0)</f>
        <v>100</v>
      </c>
      <c r="P1419">
        <f>+Precio_diario_hortalizas[[#This Row],[Precio promedio ponderado]]/Precio_diario_hortalizas[[#This Row],[Kg o Unidades]]</f>
        <v>52.5</v>
      </c>
    </row>
    <row r="1420" spans="1:16" hidden="1" x14ac:dyDescent="0.35">
      <c r="A1420" s="1" t="s">
        <v>142</v>
      </c>
      <c r="B1420" s="1" t="str">
        <f>+VLOOKUP(A1420,Codigos_mercados_mayoristas[],2,0)</f>
        <v>Metropolitana</v>
      </c>
      <c r="C1420" s="1">
        <f>+VLOOKUP(A1420,Codigos_mercados_mayoristas[],3,0)</f>
        <v>13</v>
      </c>
      <c r="D1420" s="30">
        <v>44147</v>
      </c>
      <c r="E1420" s="4" t="s">
        <v>196</v>
      </c>
      <c r="F1420" s="15" t="s">
        <v>61</v>
      </c>
      <c r="G1420" s="15" t="s">
        <v>12</v>
      </c>
      <c r="H1420" s="15" t="s">
        <v>19</v>
      </c>
      <c r="I1420" s="15">
        <v>250</v>
      </c>
      <c r="J1420" s="29">
        <v>10000</v>
      </c>
      <c r="K1420" s="29">
        <v>10000</v>
      </c>
      <c r="L1420" s="29">
        <v>10000</v>
      </c>
      <c r="M1420" s="15" t="s">
        <v>81</v>
      </c>
      <c r="N1420" s="15" t="s">
        <v>118</v>
      </c>
      <c r="O1420">
        <f>+VLOOKUP(Precio_diario_hortalizas[[#This Row],[Unidad de comercialización]],Codigos_kg[],2,0)</f>
        <v>3</v>
      </c>
      <c r="P1420">
        <f>+Precio_diario_hortalizas[[#This Row],[Precio promedio ponderado]]/Precio_diario_hortalizas[[#This Row],[Kg o Unidades]]</f>
        <v>3333.3333333333335</v>
      </c>
    </row>
    <row r="1421" spans="1:16" hidden="1" x14ac:dyDescent="0.35">
      <c r="A1421" s="1" t="s">
        <v>142</v>
      </c>
      <c r="B1421" s="1" t="str">
        <f>+VLOOKUP(A1421,Codigos_mercados_mayoristas[],2,0)</f>
        <v>Metropolitana</v>
      </c>
      <c r="C1421" s="1">
        <f>+VLOOKUP(A1421,Codigos_mercados_mayoristas[],3,0)</f>
        <v>13</v>
      </c>
      <c r="D1421" s="30">
        <v>44147</v>
      </c>
      <c r="E1421" s="4" t="s">
        <v>196</v>
      </c>
      <c r="F1421" s="15" t="s">
        <v>61</v>
      </c>
      <c r="G1421" s="15" t="s">
        <v>12</v>
      </c>
      <c r="H1421" s="15" t="s">
        <v>13</v>
      </c>
      <c r="I1421" s="15">
        <v>150</v>
      </c>
      <c r="J1421" s="29">
        <v>8000</v>
      </c>
      <c r="K1421" s="29">
        <v>8000</v>
      </c>
      <c r="L1421" s="29">
        <v>8000</v>
      </c>
      <c r="M1421" s="15" t="s">
        <v>81</v>
      </c>
      <c r="N1421" s="15" t="s">
        <v>118</v>
      </c>
      <c r="O1421">
        <f>+VLOOKUP(Precio_diario_hortalizas[[#This Row],[Unidad de comercialización]],Codigos_kg[],2,0)</f>
        <v>3</v>
      </c>
      <c r="P1421">
        <f>+Precio_diario_hortalizas[[#This Row],[Precio promedio ponderado]]/Precio_diario_hortalizas[[#This Row],[Kg o Unidades]]</f>
        <v>2666.6666666666665</v>
      </c>
    </row>
    <row r="1422" spans="1:16" hidden="1" x14ac:dyDescent="0.35">
      <c r="A1422" s="1" t="s">
        <v>142</v>
      </c>
      <c r="B1422" s="1" t="str">
        <f>+VLOOKUP(A1422,Codigos_mercados_mayoristas[],2,0)</f>
        <v>Metropolitana</v>
      </c>
      <c r="C1422" s="1">
        <f>+VLOOKUP(A1422,Codigos_mercados_mayoristas[],3,0)</f>
        <v>13</v>
      </c>
      <c r="D1422" s="30">
        <v>44147</v>
      </c>
      <c r="E1422" s="4" t="s">
        <v>196</v>
      </c>
      <c r="F1422" s="15" t="s">
        <v>64</v>
      </c>
      <c r="G1422" s="15" t="s">
        <v>65</v>
      </c>
      <c r="H1422" s="15" t="s">
        <v>96</v>
      </c>
      <c r="I1422" s="29">
        <v>27000</v>
      </c>
      <c r="J1422" s="29">
        <v>1600</v>
      </c>
      <c r="K1422" s="29">
        <v>1600</v>
      </c>
      <c r="L1422" s="29">
        <v>1600</v>
      </c>
      <c r="M1422" s="15" t="s">
        <v>143</v>
      </c>
      <c r="N1422" s="15" t="s">
        <v>156</v>
      </c>
      <c r="O1422">
        <f>+VLOOKUP(Precio_diario_hortalizas[[#This Row],[Unidad de comercialización]],Codigos_kg[],2,0)</f>
        <v>20</v>
      </c>
      <c r="P1422">
        <f>+Precio_diario_hortalizas[[#This Row],[Precio promedio ponderado]]/Precio_diario_hortalizas[[#This Row],[Kg o Unidades]]</f>
        <v>80</v>
      </c>
    </row>
    <row r="1423" spans="1:16" hidden="1" x14ac:dyDescent="0.35">
      <c r="A1423" s="1" t="s">
        <v>142</v>
      </c>
      <c r="B1423" s="1" t="str">
        <f>+VLOOKUP(A1423,Codigos_mercados_mayoristas[],2,0)</f>
        <v>Metropolitana</v>
      </c>
      <c r="C1423" s="1">
        <f>+VLOOKUP(A1423,Codigos_mercados_mayoristas[],3,0)</f>
        <v>13</v>
      </c>
      <c r="D1423" s="30">
        <v>44147</v>
      </c>
      <c r="E1423" s="4" t="s">
        <v>196</v>
      </c>
      <c r="F1423" s="15" t="s">
        <v>64</v>
      </c>
      <c r="G1423" s="15" t="s">
        <v>65</v>
      </c>
      <c r="H1423" s="15" t="s">
        <v>96</v>
      </c>
      <c r="I1423" s="29">
        <v>32000</v>
      </c>
      <c r="J1423" s="29">
        <v>1600</v>
      </c>
      <c r="K1423" s="29">
        <v>1600</v>
      </c>
      <c r="L1423" s="29">
        <v>1600</v>
      </c>
      <c r="M1423" s="15" t="s">
        <v>143</v>
      </c>
      <c r="N1423" s="15" t="s">
        <v>123</v>
      </c>
      <c r="O1423">
        <f>+VLOOKUP(Precio_diario_hortalizas[[#This Row],[Unidad de comercialización]],Codigos_kg[],2,0)</f>
        <v>20</v>
      </c>
      <c r="P1423">
        <f>+Precio_diario_hortalizas[[#This Row],[Precio promedio ponderado]]/Precio_diario_hortalizas[[#This Row],[Kg o Unidades]]</f>
        <v>80</v>
      </c>
    </row>
    <row r="1424" spans="1:16" hidden="1" x14ac:dyDescent="0.35">
      <c r="A1424" s="1" t="s">
        <v>142</v>
      </c>
      <c r="B1424" s="1" t="str">
        <f>+VLOOKUP(A1424,Codigos_mercados_mayoristas[],2,0)</f>
        <v>Metropolitana</v>
      </c>
      <c r="C1424" s="1">
        <f>+VLOOKUP(A1424,Codigos_mercados_mayoristas[],3,0)</f>
        <v>13</v>
      </c>
      <c r="D1424" s="30">
        <v>44147</v>
      </c>
      <c r="E1424" s="4" t="s">
        <v>196</v>
      </c>
      <c r="F1424" s="15" t="s">
        <v>64</v>
      </c>
      <c r="G1424" s="15" t="s">
        <v>65</v>
      </c>
      <c r="H1424" s="15" t="s">
        <v>137</v>
      </c>
      <c r="I1424" s="29">
        <v>22000</v>
      </c>
      <c r="J1424" s="29">
        <v>1200</v>
      </c>
      <c r="K1424" s="29">
        <v>1200</v>
      </c>
      <c r="L1424" s="29">
        <v>1200</v>
      </c>
      <c r="M1424" s="15" t="s">
        <v>143</v>
      </c>
      <c r="N1424" s="15" t="s">
        <v>156</v>
      </c>
      <c r="O1424">
        <f>+VLOOKUP(Precio_diario_hortalizas[[#This Row],[Unidad de comercialización]],Codigos_kg[],2,0)</f>
        <v>20</v>
      </c>
      <c r="P1424">
        <f>+Precio_diario_hortalizas[[#This Row],[Precio promedio ponderado]]/Precio_diario_hortalizas[[#This Row],[Kg o Unidades]]</f>
        <v>60</v>
      </c>
    </row>
    <row r="1425" spans="1:16" hidden="1" x14ac:dyDescent="0.35">
      <c r="A1425" s="1" t="s">
        <v>142</v>
      </c>
      <c r="B1425" s="1" t="str">
        <f>+VLOOKUP(A1425,Codigos_mercados_mayoristas[],2,0)</f>
        <v>Metropolitana</v>
      </c>
      <c r="C1425" s="1">
        <f>+VLOOKUP(A1425,Codigos_mercados_mayoristas[],3,0)</f>
        <v>13</v>
      </c>
      <c r="D1425" s="30">
        <v>44147</v>
      </c>
      <c r="E1425" s="4" t="s">
        <v>196</v>
      </c>
      <c r="F1425" s="15" t="s">
        <v>64</v>
      </c>
      <c r="G1425" s="15" t="s">
        <v>65</v>
      </c>
      <c r="H1425" s="15" t="s">
        <v>137</v>
      </c>
      <c r="I1425" s="29">
        <v>24000</v>
      </c>
      <c r="J1425" s="29">
        <v>1200</v>
      </c>
      <c r="K1425" s="29">
        <v>1200</v>
      </c>
      <c r="L1425" s="29">
        <v>1200</v>
      </c>
      <c r="M1425" s="15" t="s">
        <v>143</v>
      </c>
      <c r="N1425" s="15" t="s">
        <v>123</v>
      </c>
      <c r="O1425">
        <f>+VLOOKUP(Precio_diario_hortalizas[[#This Row],[Unidad de comercialización]],Codigos_kg[],2,0)</f>
        <v>20</v>
      </c>
      <c r="P1425">
        <f>+Precio_diario_hortalizas[[#This Row],[Precio promedio ponderado]]/Precio_diario_hortalizas[[#This Row],[Kg o Unidades]]</f>
        <v>60</v>
      </c>
    </row>
    <row r="1426" spans="1:16" hidden="1" x14ac:dyDescent="0.35">
      <c r="A1426" s="1" t="s">
        <v>142</v>
      </c>
      <c r="B1426" s="1" t="str">
        <f>+VLOOKUP(A1426,Codigos_mercados_mayoristas[],2,0)</f>
        <v>Metropolitana</v>
      </c>
      <c r="C1426" s="1">
        <f>+VLOOKUP(A1426,Codigos_mercados_mayoristas[],3,0)</f>
        <v>13</v>
      </c>
      <c r="D1426" s="30">
        <v>44147</v>
      </c>
      <c r="E1426" s="4" t="s">
        <v>196</v>
      </c>
      <c r="F1426" s="15" t="s">
        <v>64</v>
      </c>
      <c r="G1426" s="15" t="s">
        <v>65</v>
      </c>
      <c r="H1426" s="15" t="s">
        <v>144</v>
      </c>
      <c r="I1426" s="29">
        <v>15000</v>
      </c>
      <c r="J1426" s="15">
        <v>700</v>
      </c>
      <c r="K1426" s="15">
        <v>700</v>
      </c>
      <c r="L1426" s="15">
        <v>700</v>
      </c>
      <c r="M1426" s="15" t="s">
        <v>143</v>
      </c>
      <c r="N1426" s="15" t="s">
        <v>156</v>
      </c>
      <c r="O1426">
        <f>+VLOOKUP(Precio_diario_hortalizas[[#This Row],[Unidad de comercialización]],Codigos_kg[],2,0)</f>
        <v>20</v>
      </c>
      <c r="P1426">
        <f>+Precio_diario_hortalizas[[#This Row],[Precio promedio ponderado]]/Precio_diario_hortalizas[[#This Row],[Kg o Unidades]]</f>
        <v>35</v>
      </c>
    </row>
    <row r="1427" spans="1:16" hidden="1" x14ac:dyDescent="0.35">
      <c r="A1427" s="1" t="s">
        <v>142</v>
      </c>
      <c r="B1427" s="1" t="str">
        <f>+VLOOKUP(A1427,Codigos_mercados_mayoristas[],2,0)</f>
        <v>Metropolitana</v>
      </c>
      <c r="C1427" s="1">
        <f>+VLOOKUP(A1427,Codigos_mercados_mayoristas[],3,0)</f>
        <v>13</v>
      </c>
      <c r="D1427" s="30">
        <v>44147</v>
      </c>
      <c r="E1427" s="4" t="s">
        <v>196</v>
      </c>
      <c r="F1427" s="15" t="s">
        <v>64</v>
      </c>
      <c r="G1427" s="15" t="s">
        <v>65</v>
      </c>
      <c r="H1427" s="15" t="s">
        <v>144</v>
      </c>
      <c r="I1427" s="29">
        <v>13000</v>
      </c>
      <c r="J1427" s="15">
        <v>700</v>
      </c>
      <c r="K1427" s="15">
        <v>700</v>
      </c>
      <c r="L1427" s="15">
        <v>700</v>
      </c>
      <c r="M1427" s="15" t="s">
        <v>143</v>
      </c>
      <c r="N1427" s="15" t="s">
        <v>123</v>
      </c>
      <c r="O1427">
        <f>+VLOOKUP(Precio_diario_hortalizas[[#This Row],[Unidad de comercialización]],Codigos_kg[],2,0)</f>
        <v>20</v>
      </c>
      <c r="P1427">
        <f>+Precio_diario_hortalizas[[#This Row],[Precio promedio ponderado]]/Precio_diario_hortalizas[[#This Row],[Kg o Unidades]]</f>
        <v>35</v>
      </c>
    </row>
    <row r="1428" spans="1:16" hidden="1" x14ac:dyDescent="0.35">
      <c r="A1428" s="1" t="s">
        <v>142</v>
      </c>
      <c r="B1428" s="1" t="str">
        <f>+VLOOKUP(A1428,Codigos_mercados_mayoristas[],2,0)</f>
        <v>Metropolitana</v>
      </c>
      <c r="C1428" s="1">
        <f>+VLOOKUP(A1428,Codigos_mercados_mayoristas[],3,0)</f>
        <v>13</v>
      </c>
      <c r="D1428" s="30">
        <v>44147</v>
      </c>
      <c r="E1428" s="4" t="s">
        <v>196</v>
      </c>
      <c r="F1428" s="15" t="s">
        <v>64</v>
      </c>
      <c r="G1428" s="15" t="s">
        <v>65</v>
      </c>
      <c r="H1428" s="15" t="s">
        <v>69</v>
      </c>
      <c r="I1428" s="15">
        <v>800</v>
      </c>
      <c r="J1428" s="29">
        <v>12000</v>
      </c>
      <c r="K1428" s="29">
        <v>11100</v>
      </c>
      <c r="L1428" s="29">
        <v>11662</v>
      </c>
      <c r="M1428" s="15" t="s">
        <v>715</v>
      </c>
      <c r="N1428" s="15" t="s">
        <v>66</v>
      </c>
      <c r="O1428">
        <f>+VLOOKUP(Precio_diario_hortalizas[[#This Row],[Unidad de comercialización]],Codigos_kg[],2,0)</f>
        <v>10</v>
      </c>
      <c r="P1428">
        <f>+Precio_diario_hortalizas[[#This Row],[Precio promedio ponderado]]/Precio_diario_hortalizas[[#This Row],[Kg o Unidades]]</f>
        <v>1166.2</v>
      </c>
    </row>
    <row r="1429" spans="1:16" hidden="1" x14ac:dyDescent="0.35">
      <c r="A1429" s="1" t="s">
        <v>142</v>
      </c>
      <c r="B1429" s="1" t="str">
        <f>+VLOOKUP(A1429,Codigos_mercados_mayoristas[],2,0)</f>
        <v>Metropolitana</v>
      </c>
      <c r="C1429" s="1">
        <f>+VLOOKUP(A1429,Codigos_mercados_mayoristas[],3,0)</f>
        <v>13</v>
      </c>
      <c r="D1429" s="30">
        <v>44147</v>
      </c>
      <c r="E1429" s="4" t="s">
        <v>196</v>
      </c>
      <c r="F1429" s="15" t="s">
        <v>64</v>
      </c>
      <c r="G1429" s="15" t="s">
        <v>65</v>
      </c>
      <c r="H1429" s="15" t="s">
        <v>150</v>
      </c>
      <c r="I1429" s="29">
        <v>30000</v>
      </c>
      <c r="J1429" s="29">
        <v>2200</v>
      </c>
      <c r="K1429" s="29">
        <v>2200</v>
      </c>
      <c r="L1429" s="29">
        <v>2200</v>
      </c>
      <c r="M1429" s="15" t="s">
        <v>143</v>
      </c>
      <c r="N1429" s="15" t="s">
        <v>156</v>
      </c>
      <c r="O1429">
        <f>+VLOOKUP(Precio_diario_hortalizas[[#This Row],[Unidad de comercialización]],Codigos_kg[],2,0)</f>
        <v>20</v>
      </c>
      <c r="P1429">
        <f>+Precio_diario_hortalizas[[#This Row],[Precio promedio ponderado]]/Precio_diario_hortalizas[[#This Row],[Kg o Unidades]]</f>
        <v>110</v>
      </c>
    </row>
    <row r="1430" spans="1:16" hidden="1" x14ac:dyDescent="0.35">
      <c r="A1430" s="1" t="s">
        <v>142</v>
      </c>
      <c r="B1430" s="1" t="str">
        <f>+VLOOKUP(A1430,Codigos_mercados_mayoristas[],2,0)</f>
        <v>Metropolitana</v>
      </c>
      <c r="C1430" s="1">
        <f>+VLOOKUP(A1430,Codigos_mercados_mayoristas[],3,0)</f>
        <v>13</v>
      </c>
      <c r="D1430" s="30">
        <v>44147</v>
      </c>
      <c r="E1430" s="4" t="s">
        <v>196</v>
      </c>
      <c r="F1430" s="15" t="s">
        <v>64</v>
      </c>
      <c r="G1430" s="15" t="s">
        <v>65</v>
      </c>
      <c r="H1430" s="15" t="s">
        <v>19</v>
      </c>
      <c r="I1430" s="29">
        <v>2600</v>
      </c>
      <c r="J1430" s="29">
        <v>10000</v>
      </c>
      <c r="K1430" s="29">
        <v>9500</v>
      </c>
      <c r="L1430" s="29">
        <v>9788</v>
      </c>
      <c r="M1430" s="15" t="s">
        <v>37</v>
      </c>
      <c r="N1430" s="15" t="s">
        <v>66</v>
      </c>
      <c r="O1430">
        <f>+VLOOKUP(Precio_diario_hortalizas[[#This Row],[Unidad de comercialización]],Codigos_kg[],2,0)</f>
        <v>10</v>
      </c>
      <c r="P1430">
        <f>+Precio_diario_hortalizas[[#This Row],[Precio promedio ponderado]]/Precio_diario_hortalizas[[#This Row],[Kg o Unidades]]</f>
        <v>978.8</v>
      </c>
    </row>
    <row r="1431" spans="1:16" hidden="1" x14ac:dyDescent="0.35">
      <c r="A1431" s="1" t="s">
        <v>142</v>
      </c>
      <c r="B1431" s="1" t="str">
        <f>+VLOOKUP(A1431,Codigos_mercados_mayoristas[],2,0)</f>
        <v>Metropolitana</v>
      </c>
      <c r="C1431" s="1">
        <f>+VLOOKUP(A1431,Codigos_mercados_mayoristas[],3,0)</f>
        <v>13</v>
      </c>
      <c r="D1431" s="30">
        <v>44147</v>
      </c>
      <c r="E1431" s="4" t="s">
        <v>196</v>
      </c>
      <c r="F1431" s="15" t="s">
        <v>42</v>
      </c>
      <c r="G1431" s="15" t="s">
        <v>43</v>
      </c>
      <c r="H1431" s="15" t="s">
        <v>19</v>
      </c>
      <c r="I1431" s="15">
        <v>41</v>
      </c>
      <c r="J1431" s="29">
        <v>23000</v>
      </c>
      <c r="K1431" s="29">
        <v>2500</v>
      </c>
      <c r="L1431" s="29">
        <v>11500</v>
      </c>
      <c r="M1431" s="15" t="s">
        <v>44</v>
      </c>
      <c r="N1431" s="15" t="s">
        <v>45</v>
      </c>
      <c r="O1431">
        <f>+VLOOKUP(Precio_diario_hortalizas[[#This Row],[Unidad de comercialización]],Codigos_kg[],2,0)</f>
        <v>25</v>
      </c>
      <c r="P1431">
        <f>+Precio_diario_hortalizas[[#This Row],[Precio promedio ponderado]]/Precio_diario_hortalizas[[#This Row],[Kg o Unidades]]</f>
        <v>460</v>
      </c>
    </row>
    <row r="1432" spans="1:16" hidden="1" x14ac:dyDescent="0.35">
      <c r="A1432" s="1" t="s">
        <v>142</v>
      </c>
      <c r="B1432" s="1" t="str">
        <f>+VLOOKUP(A1432,Codigos_mercados_mayoristas[],2,0)</f>
        <v>Metropolitana</v>
      </c>
      <c r="C1432" s="1">
        <f>+VLOOKUP(A1432,Codigos_mercados_mayoristas[],3,0)</f>
        <v>13</v>
      </c>
      <c r="D1432" s="30">
        <v>44147</v>
      </c>
      <c r="E1432" s="4" t="s">
        <v>196</v>
      </c>
      <c r="F1432" s="15" t="s">
        <v>42</v>
      </c>
      <c r="G1432" s="15" t="s">
        <v>43</v>
      </c>
      <c r="H1432" s="15" t="s">
        <v>13</v>
      </c>
      <c r="I1432" s="15">
        <v>12</v>
      </c>
      <c r="J1432" s="29">
        <v>20000</v>
      </c>
      <c r="K1432" s="29">
        <v>20000</v>
      </c>
      <c r="L1432" s="29">
        <v>20000</v>
      </c>
      <c r="M1432" s="15" t="s">
        <v>44</v>
      </c>
      <c r="N1432" s="15" t="s">
        <v>45</v>
      </c>
      <c r="O1432">
        <f>+VLOOKUP(Precio_diario_hortalizas[[#This Row],[Unidad de comercialización]],Codigos_kg[],2,0)</f>
        <v>25</v>
      </c>
      <c r="P1432">
        <f>+Precio_diario_hortalizas[[#This Row],[Precio promedio ponderado]]/Precio_diario_hortalizas[[#This Row],[Kg o Unidades]]</f>
        <v>800</v>
      </c>
    </row>
    <row r="1433" spans="1:16" hidden="1" x14ac:dyDescent="0.35">
      <c r="A1433" s="1" t="s">
        <v>142</v>
      </c>
      <c r="B1433" s="1" t="str">
        <f>+VLOOKUP(A1433,Codigos_mercados_mayoristas[],2,0)</f>
        <v>Metropolitana</v>
      </c>
      <c r="C1433" s="1">
        <f>+VLOOKUP(A1433,Codigos_mercados_mayoristas[],3,0)</f>
        <v>13</v>
      </c>
      <c r="D1433" s="30">
        <v>44147</v>
      </c>
      <c r="E1433" s="4" t="s">
        <v>196</v>
      </c>
      <c r="F1433" s="15" t="s">
        <v>67</v>
      </c>
      <c r="G1433" s="15" t="s">
        <v>12</v>
      </c>
      <c r="H1433" s="15" t="s">
        <v>19</v>
      </c>
      <c r="I1433" s="15">
        <v>370</v>
      </c>
      <c r="J1433" s="29">
        <v>6000</v>
      </c>
      <c r="K1433" s="29">
        <v>4500</v>
      </c>
      <c r="L1433" s="29">
        <v>5243</v>
      </c>
      <c r="M1433" s="15" t="s">
        <v>68</v>
      </c>
      <c r="N1433" s="15" t="s">
        <v>118</v>
      </c>
      <c r="O1433">
        <f>+VLOOKUP(Precio_diario_hortalizas[[#This Row],[Unidad de comercialización]],Codigos_kg[],2,0)</f>
        <v>6</v>
      </c>
      <c r="P1433">
        <f>+Precio_diario_hortalizas[[#This Row],[Precio promedio ponderado]]/Precio_diario_hortalizas[[#This Row],[Kg o Unidades]]</f>
        <v>873.83333333333337</v>
      </c>
    </row>
    <row r="1434" spans="1:16" hidden="1" x14ac:dyDescent="0.35">
      <c r="A1434" s="1" t="s">
        <v>142</v>
      </c>
      <c r="B1434" s="1" t="str">
        <f>+VLOOKUP(A1434,Codigos_mercados_mayoristas[],2,0)</f>
        <v>Metropolitana</v>
      </c>
      <c r="C1434" s="1">
        <f>+VLOOKUP(A1434,Codigos_mercados_mayoristas[],3,0)</f>
        <v>13</v>
      </c>
      <c r="D1434" s="30">
        <v>44147</v>
      </c>
      <c r="E1434" s="4" t="s">
        <v>196</v>
      </c>
      <c r="F1434" s="15" t="s">
        <v>46</v>
      </c>
      <c r="G1434" s="15" t="s">
        <v>47</v>
      </c>
      <c r="H1434" s="15" t="s">
        <v>19</v>
      </c>
      <c r="I1434" s="29">
        <v>7700</v>
      </c>
      <c r="J1434" s="15">
        <v>350</v>
      </c>
      <c r="K1434" s="15">
        <v>330</v>
      </c>
      <c r="L1434" s="15">
        <v>342</v>
      </c>
      <c r="M1434" s="15" t="s">
        <v>14</v>
      </c>
      <c r="N1434" s="15" t="s">
        <v>118</v>
      </c>
      <c r="O1434">
        <f>+VLOOKUP(Precio_diario_hortalizas[[#This Row],[Unidad de comercialización]],Codigos_kg[],2,0)</f>
        <v>1</v>
      </c>
      <c r="P1434">
        <f>+Precio_diario_hortalizas[[#This Row],[Precio promedio ponderado]]/Precio_diario_hortalizas[[#This Row],[Kg o Unidades]]</f>
        <v>342</v>
      </c>
    </row>
    <row r="1435" spans="1:16" hidden="1" x14ac:dyDescent="0.35">
      <c r="A1435" s="1" t="s">
        <v>142</v>
      </c>
      <c r="B1435" s="1" t="str">
        <f>+VLOOKUP(A1435,Codigos_mercados_mayoristas[],2,0)</f>
        <v>Metropolitana</v>
      </c>
      <c r="C1435" s="1">
        <f>+VLOOKUP(A1435,Codigos_mercados_mayoristas[],3,0)</f>
        <v>13</v>
      </c>
      <c r="D1435" s="30">
        <v>44147</v>
      </c>
      <c r="E1435" s="4" t="s">
        <v>196</v>
      </c>
      <c r="F1435" s="15" t="s">
        <v>46</v>
      </c>
      <c r="G1435" s="15" t="s">
        <v>47</v>
      </c>
      <c r="H1435" s="15" t="s">
        <v>13</v>
      </c>
      <c r="I1435" s="29">
        <v>2000</v>
      </c>
      <c r="J1435" s="15">
        <v>250</v>
      </c>
      <c r="K1435" s="15">
        <v>250</v>
      </c>
      <c r="L1435" s="15">
        <v>250</v>
      </c>
      <c r="M1435" s="15" t="s">
        <v>14</v>
      </c>
      <c r="N1435" s="15" t="s">
        <v>118</v>
      </c>
      <c r="O1435">
        <f>+VLOOKUP(Precio_diario_hortalizas[[#This Row],[Unidad de comercialización]],Codigos_kg[],2,0)</f>
        <v>1</v>
      </c>
      <c r="P1435">
        <f>+Precio_diario_hortalizas[[#This Row],[Precio promedio ponderado]]/Precio_diario_hortalizas[[#This Row],[Kg o Unidades]]</f>
        <v>250</v>
      </c>
    </row>
    <row r="1436" spans="1:16" hidden="1" x14ac:dyDescent="0.35">
      <c r="A1436" s="1" t="s">
        <v>142</v>
      </c>
      <c r="B1436" s="1" t="str">
        <f>+VLOOKUP(A1436,Codigos_mercados_mayoristas[],2,0)</f>
        <v>Metropolitana</v>
      </c>
      <c r="C1436" s="1">
        <f>+VLOOKUP(A1436,Codigos_mercados_mayoristas[],3,0)</f>
        <v>13</v>
      </c>
      <c r="D1436" s="30">
        <v>44147</v>
      </c>
      <c r="E1436" s="4" t="s">
        <v>196</v>
      </c>
      <c r="F1436" s="15" t="s">
        <v>71</v>
      </c>
      <c r="G1436" s="15" t="s">
        <v>43</v>
      </c>
      <c r="H1436" s="15" t="s">
        <v>19</v>
      </c>
      <c r="I1436" s="15">
        <v>230</v>
      </c>
      <c r="J1436" s="29">
        <v>9000</v>
      </c>
      <c r="K1436" s="29">
        <v>9000</v>
      </c>
      <c r="L1436" s="29">
        <v>9000</v>
      </c>
      <c r="M1436" s="15" t="s">
        <v>68</v>
      </c>
      <c r="N1436" s="15" t="s">
        <v>118</v>
      </c>
      <c r="O1436">
        <f>+VLOOKUP(Precio_diario_hortalizas[[#This Row],[Unidad de comercialización]],Codigos_kg[],2,0)</f>
        <v>6</v>
      </c>
      <c r="P1436">
        <f>+Precio_diario_hortalizas[[#This Row],[Precio promedio ponderado]]/Precio_diario_hortalizas[[#This Row],[Kg o Unidades]]</f>
        <v>1500</v>
      </c>
    </row>
    <row r="1437" spans="1:16" hidden="1" x14ac:dyDescent="0.35">
      <c r="A1437" s="1" t="s">
        <v>142</v>
      </c>
      <c r="B1437" s="1" t="str">
        <f>+VLOOKUP(A1437,Codigos_mercados_mayoristas[],2,0)</f>
        <v>Metropolitana</v>
      </c>
      <c r="C1437" s="1">
        <f>+VLOOKUP(A1437,Codigos_mercados_mayoristas[],3,0)</f>
        <v>13</v>
      </c>
      <c r="D1437" s="30">
        <v>44147</v>
      </c>
      <c r="E1437" s="4" t="s">
        <v>196</v>
      </c>
      <c r="F1437" s="15" t="s">
        <v>71</v>
      </c>
      <c r="G1437" s="15" t="s">
        <v>43</v>
      </c>
      <c r="H1437" s="15" t="s">
        <v>13</v>
      </c>
      <c r="I1437" s="15">
        <v>290</v>
      </c>
      <c r="J1437" s="29">
        <v>6000</v>
      </c>
      <c r="K1437" s="29">
        <v>5500</v>
      </c>
      <c r="L1437" s="29">
        <v>5793</v>
      </c>
      <c r="M1437" s="15" t="s">
        <v>68</v>
      </c>
      <c r="N1437" s="15" t="s">
        <v>118</v>
      </c>
      <c r="O1437">
        <f>+VLOOKUP(Precio_diario_hortalizas[[#This Row],[Unidad de comercialización]],Codigos_kg[],2,0)</f>
        <v>6</v>
      </c>
      <c r="P1437">
        <f>+Precio_diario_hortalizas[[#This Row],[Precio promedio ponderado]]/Precio_diario_hortalizas[[#This Row],[Kg o Unidades]]</f>
        <v>965.5</v>
      </c>
    </row>
    <row r="1438" spans="1:16" hidden="1" x14ac:dyDescent="0.35">
      <c r="A1438" s="1" t="s">
        <v>142</v>
      </c>
      <c r="B1438" s="1" t="str">
        <f>+VLOOKUP(A1438,Codigos_mercados_mayoristas[],2,0)</f>
        <v>Metropolitana</v>
      </c>
      <c r="C1438" s="1">
        <f>+VLOOKUP(A1438,Codigos_mercados_mayoristas[],3,0)</f>
        <v>13</v>
      </c>
      <c r="D1438" s="30">
        <v>44147</v>
      </c>
      <c r="E1438" s="4" t="s">
        <v>196</v>
      </c>
      <c r="F1438" s="15" t="s">
        <v>146</v>
      </c>
      <c r="G1438" s="15" t="s">
        <v>12</v>
      </c>
      <c r="H1438" s="15" t="s">
        <v>19</v>
      </c>
      <c r="I1438" s="15">
        <v>400</v>
      </c>
      <c r="J1438" s="29">
        <v>8000</v>
      </c>
      <c r="K1438" s="29">
        <v>7000</v>
      </c>
      <c r="L1438" s="29">
        <v>7425</v>
      </c>
      <c r="M1438" s="15" t="s">
        <v>54</v>
      </c>
      <c r="N1438" s="15" t="s">
        <v>15</v>
      </c>
      <c r="O1438">
        <f>+VLOOKUP(Precio_diario_hortalizas[[#This Row],[Unidad de comercialización]],Codigos_kg[],2,0)</f>
        <v>60</v>
      </c>
      <c r="P1438">
        <f>+Precio_diario_hortalizas[[#This Row],[Precio promedio ponderado]]/Precio_diario_hortalizas[[#This Row],[Kg o Unidades]]</f>
        <v>123.75</v>
      </c>
    </row>
    <row r="1439" spans="1:16" hidden="1" x14ac:dyDescent="0.35">
      <c r="A1439" s="1" t="s">
        <v>142</v>
      </c>
      <c r="B1439" s="1" t="str">
        <f>+VLOOKUP(A1439,Codigos_mercados_mayoristas[],2,0)</f>
        <v>Metropolitana</v>
      </c>
      <c r="C1439" s="1">
        <f>+VLOOKUP(A1439,Codigos_mercados_mayoristas[],3,0)</f>
        <v>13</v>
      </c>
      <c r="D1439" s="30">
        <v>44147</v>
      </c>
      <c r="E1439" s="4" t="s">
        <v>196</v>
      </c>
      <c r="F1439" s="15" t="s">
        <v>146</v>
      </c>
      <c r="G1439" s="15" t="s">
        <v>12</v>
      </c>
      <c r="H1439" s="15" t="s">
        <v>19</v>
      </c>
      <c r="I1439" s="15">
        <v>120</v>
      </c>
      <c r="J1439" s="29">
        <v>20000</v>
      </c>
      <c r="K1439" s="29">
        <v>18000</v>
      </c>
      <c r="L1439" s="29">
        <v>19167</v>
      </c>
      <c r="M1439" s="15" t="s">
        <v>740</v>
      </c>
      <c r="N1439" s="15" t="s">
        <v>145</v>
      </c>
      <c r="O1439">
        <f>+VLOOKUP(Precio_diario_hortalizas[[#This Row],[Unidad de comercialización]],Codigos_kg[],2,0)</f>
        <v>90</v>
      </c>
      <c r="P1439">
        <f>+Precio_diario_hortalizas[[#This Row],[Precio promedio ponderado]]/Precio_diario_hortalizas[[#This Row],[Kg o Unidades]]</f>
        <v>212.96666666666667</v>
      </c>
    </row>
    <row r="1440" spans="1:16" hidden="1" x14ac:dyDescent="0.35">
      <c r="A1440" s="1" t="s">
        <v>142</v>
      </c>
      <c r="B1440" s="1" t="str">
        <f>+VLOOKUP(A1440,Codigos_mercados_mayoristas[],2,0)</f>
        <v>Metropolitana</v>
      </c>
      <c r="C1440" s="1">
        <f>+VLOOKUP(A1440,Codigos_mercados_mayoristas[],3,0)</f>
        <v>13</v>
      </c>
      <c r="D1440" s="30">
        <v>44147</v>
      </c>
      <c r="E1440" s="4" t="s">
        <v>196</v>
      </c>
      <c r="F1440" s="15" t="s">
        <v>73</v>
      </c>
      <c r="G1440" s="15" t="s">
        <v>12</v>
      </c>
      <c r="H1440" s="15" t="s">
        <v>19</v>
      </c>
      <c r="I1440" s="29">
        <v>48000</v>
      </c>
      <c r="J1440" s="15">
        <v>100</v>
      </c>
      <c r="K1440" s="15">
        <v>90</v>
      </c>
      <c r="L1440" s="15">
        <v>95</v>
      </c>
      <c r="M1440" s="15" t="s">
        <v>14</v>
      </c>
      <c r="N1440" s="15" t="s">
        <v>118</v>
      </c>
      <c r="O1440">
        <f>+VLOOKUP(Precio_diario_hortalizas[[#This Row],[Unidad de comercialización]],Codigos_kg[],2,0)</f>
        <v>1</v>
      </c>
      <c r="P1440">
        <f>+Precio_diario_hortalizas[[#This Row],[Precio promedio ponderado]]/Precio_diario_hortalizas[[#This Row],[Kg o Unidades]]</f>
        <v>95</v>
      </c>
    </row>
    <row r="1441" spans="1:16" hidden="1" x14ac:dyDescent="0.35">
      <c r="A1441" s="1" t="s">
        <v>142</v>
      </c>
      <c r="B1441" s="1" t="str">
        <f>+VLOOKUP(A1441,Codigos_mercados_mayoristas[],2,0)</f>
        <v>Metropolitana</v>
      </c>
      <c r="C1441" s="1">
        <f>+VLOOKUP(A1441,Codigos_mercados_mayoristas[],3,0)</f>
        <v>13</v>
      </c>
      <c r="D1441" s="30">
        <v>44147</v>
      </c>
      <c r="E1441" s="4" t="s">
        <v>196</v>
      </c>
      <c r="F1441" s="15" t="s">
        <v>73</v>
      </c>
      <c r="G1441" s="15" t="s">
        <v>12</v>
      </c>
      <c r="H1441" s="15" t="s">
        <v>13</v>
      </c>
      <c r="I1441" s="29">
        <v>24000</v>
      </c>
      <c r="J1441" s="15">
        <v>70</v>
      </c>
      <c r="K1441" s="15">
        <v>70</v>
      </c>
      <c r="L1441" s="15">
        <v>70</v>
      </c>
      <c r="M1441" s="15" t="s">
        <v>14</v>
      </c>
      <c r="N1441" s="15" t="s">
        <v>118</v>
      </c>
      <c r="O1441">
        <f>+VLOOKUP(Precio_diario_hortalizas[[#This Row],[Unidad de comercialización]],Codigos_kg[],2,0)</f>
        <v>1</v>
      </c>
      <c r="P1441">
        <f>+Precio_diario_hortalizas[[#This Row],[Precio promedio ponderado]]/Precio_diario_hortalizas[[#This Row],[Kg o Unidades]]</f>
        <v>70</v>
      </c>
    </row>
    <row r="1442" spans="1:16" hidden="1" x14ac:dyDescent="0.35">
      <c r="A1442" s="1" t="s">
        <v>142</v>
      </c>
      <c r="B1442" s="1" t="str">
        <f>+VLOOKUP(A1442,Codigos_mercados_mayoristas[],2,0)</f>
        <v>Metropolitana</v>
      </c>
      <c r="C1442" s="1">
        <f>+VLOOKUP(A1442,Codigos_mercados_mayoristas[],3,0)</f>
        <v>13</v>
      </c>
      <c r="D1442" s="30">
        <v>44147</v>
      </c>
      <c r="E1442" s="4" t="s">
        <v>196</v>
      </c>
      <c r="F1442" s="15" t="s">
        <v>73</v>
      </c>
      <c r="G1442" s="15" t="s">
        <v>12</v>
      </c>
      <c r="H1442" s="15" t="s">
        <v>16</v>
      </c>
      <c r="I1442" s="29">
        <v>1000</v>
      </c>
      <c r="J1442" s="15">
        <v>70</v>
      </c>
      <c r="K1442" s="15">
        <v>70</v>
      </c>
      <c r="L1442" s="15">
        <v>70</v>
      </c>
      <c r="M1442" s="15" t="s">
        <v>14</v>
      </c>
      <c r="N1442" s="15" t="s">
        <v>118</v>
      </c>
      <c r="O1442">
        <f>+VLOOKUP(Precio_diario_hortalizas[[#This Row],[Unidad de comercialización]],Codigos_kg[],2,0)</f>
        <v>1</v>
      </c>
      <c r="P1442">
        <f>+Precio_diario_hortalizas[[#This Row],[Precio promedio ponderado]]/Precio_diario_hortalizas[[#This Row],[Kg o Unidades]]</f>
        <v>70</v>
      </c>
    </row>
    <row r="1443" spans="1:16" hidden="1" x14ac:dyDescent="0.35">
      <c r="A1443" s="1" t="s">
        <v>142</v>
      </c>
      <c r="B1443" s="1" t="str">
        <f>+VLOOKUP(A1443,Codigos_mercados_mayoristas[],2,0)</f>
        <v>Metropolitana</v>
      </c>
      <c r="C1443" s="1">
        <f>+VLOOKUP(A1443,Codigos_mercados_mayoristas[],3,0)</f>
        <v>13</v>
      </c>
      <c r="D1443" s="30">
        <v>44147</v>
      </c>
      <c r="E1443" s="4" t="s">
        <v>196</v>
      </c>
      <c r="F1443" s="15" t="s">
        <v>11</v>
      </c>
      <c r="G1443" s="15" t="s">
        <v>12</v>
      </c>
      <c r="H1443" s="15" t="s">
        <v>19</v>
      </c>
      <c r="I1443" s="29">
        <v>14900</v>
      </c>
      <c r="J1443" s="15">
        <v>600</v>
      </c>
      <c r="K1443" s="15">
        <v>500</v>
      </c>
      <c r="L1443" s="15">
        <v>565</v>
      </c>
      <c r="M1443" s="15" t="s">
        <v>14</v>
      </c>
      <c r="N1443" s="15" t="s">
        <v>118</v>
      </c>
      <c r="O1443">
        <f>+VLOOKUP(Precio_diario_hortalizas[[#This Row],[Unidad de comercialización]],Codigos_kg[],2,0)</f>
        <v>1</v>
      </c>
      <c r="P1443">
        <f>+Precio_diario_hortalizas[[#This Row],[Precio promedio ponderado]]/Precio_diario_hortalizas[[#This Row],[Kg o Unidades]]</f>
        <v>565</v>
      </c>
    </row>
    <row r="1444" spans="1:16" hidden="1" x14ac:dyDescent="0.35">
      <c r="A1444" s="1" t="s">
        <v>142</v>
      </c>
      <c r="B1444" s="1" t="str">
        <f>+VLOOKUP(A1444,Codigos_mercados_mayoristas[],2,0)</f>
        <v>Metropolitana</v>
      </c>
      <c r="C1444" s="1">
        <f>+VLOOKUP(A1444,Codigos_mercados_mayoristas[],3,0)</f>
        <v>13</v>
      </c>
      <c r="D1444" s="30">
        <v>44147</v>
      </c>
      <c r="E1444" s="4" t="s">
        <v>196</v>
      </c>
      <c r="F1444" s="15" t="s">
        <v>11</v>
      </c>
      <c r="G1444" s="15" t="s">
        <v>12</v>
      </c>
      <c r="H1444" s="15" t="s">
        <v>13</v>
      </c>
      <c r="I1444" s="29">
        <v>4000</v>
      </c>
      <c r="J1444" s="15">
        <v>450</v>
      </c>
      <c r="K1444" s="15">
        <v>400</v>
      </c>
      <c r="L1444" s="15">
        <v>419</v>
      </c>
      <c r="M1444" s="15" t="s">
        <v>14</v>
      </c>
      <c r="N1444" s="15" t="s">
        <v>118</v>
      </c>
      <c r="O1444">
        <f>+VLOOKUP(Precio_diario_hortalizas[[#This Row],[Unidad de comercialización]],Codigos_kg[],2,0)</f>
        <v>1</v>
      </c>
      <c r="P1444">
        <f>+Precio_diario_hortalizas[[#This Row],[Precio promedio ponderado]]/Precio_diario_hortalizas[[#This Row],[Kg o Unidades]]</f>
        <v>419</v>
      </c>
    </row>
    <row r="1445" spans="1:16" hidden="1" x14ac:dyDescent="0.35">
      <c r="A1445" s="1" t="s">
        <v>142</v>
      </c>
      <c r="B1445" s="1" t="str">
        <f>+VLOOKUP(A1445,Codigos_mercados_mayoristas[],2,0)</f>
        <v>Metropolitana</v>
      </c>
      <c r="C1445" s="1">
        <f>+VLOOKUP(A1445,Codigos_mercados_mayoristas[],3,0)</f>
        <v>13</v>
      </c>
      <c r="D1445" s="30">
        <v>44147</v>
      </c>
      <c r="E1445" s="4" t="s">
        <v>196</v>
      </c>
      <c r="F1445" s="15" t="s">
        <v>75</v>
      </c>
      <c r="G1445" s="15" t="s">
        <v>119</v>
      </c>
      <c r="H1445" s="15" t="s">
        <v>96</v>
      </c>
      <c r="I1445" s="29">
        <v>25000</v>
      </c>
      <c r="J1445" s="29">
        <v>2400</v>
      </c>
      <c r="K1445" s="29">
        <v>2400</v>
      </c>
      <c r="L1445" s="29">
        <v>2400</v>
      </c>
      <c r="M1445" s="15" t="s">
        <v>143</v>
      </c>
      <c r="N1445" s="15" t="s">
        <v>123</v>
      </c>
      <c r="O1445">
        <f>+VLOOKUP(Precio_diario_hortalizas[[#This Row],[Unidad de comercialización]],Codigos_kg[],2,0)</f>
        <v>20</v>
      </c>
      <c r="P1445">
        <f>+Precio_diario_hortalizas[[#This Row],[Precio promedio ponderado]]/Precio_diario_hortalizas[[#This Row],[Kg o Unidades]]</f>
        <v>120</v>
      </c>
    </row>
    <row r="1446" spans="1:16" hidden="1" x14ac:dyDescent="0.35">
      <c r="A1446" s="1" t="s">
        <v>142</v>
      </c>
      <c r="B1446" s="1" t="str">
        <f>+VLOOKUP(A1446,Codigos_mercados_mayoristas[],2,0)</f>
        <v>Metropolitana</v>
      </c>
      <c r="C1446" s="1">
        <f>+VLOOKUP(A1446,Codigos_mercados_mayoristas[],3,0)</f>
        <v>13</v>
      </c>
      <c r="D1446" s="30">
        <v>44147</v>
      </c>
      <c r="E1446" s="4" t="s">
        <v>196</v>
      </c>
      <c r="F1446" s="15" t="s">
        <v>75</v>
      </c>
      <c r="G1446" s="15" t="s">
        <v>119</v>
      </c>
      <c r="H1446" s="15" t="s">
        <v>137</v>
      </c>
      <c r="I1446" s="29">
        <v>12000</v>
      </c>
      <c r="J1446" s="29">
        <v>2000</v>
      </c>
      <c r="K1446" s="29">
        <v>2000</v>
      </c>
      <c r="L1446" s="29">
        <v>2000</v>
      </c>
      <c r="M1446" s="15" t="s">
        <v>143</v>
      </c>
      <c r="N1446" s="15" t="s">
        <v>123</v>
      </c>
      <c r="O1446">
        <f>+VLOOKUP(Precio_diario_hortalizas[[#This Row],[Unidad de comercialización]],Codigos_kg[],2,0)</f>
        <v>20</v>
      </c>
      <c r="P1446">
        <f>+Precio_diario_hortalizas[[#This Row],[Precio promedio ponderado]]/Precio_diario_hortalizas[[#This Row],[Kg o Unidades]]</f>
        <v>100</v>
      </c>
    </row>
    <row r="1447" spans="1:16" hidden="1" x14ac:dyDescent="0.35">
      <c r="A1447" s="1" t="s">
        <v>142</v>
      </c>
      <c r="B1447" s="1" t="str">
        <f>+VLOOKUP(A1447,Codigos_mercados_mayoristas[],2,0)</f>
        <v>Metropolitana</v>
      </c>
      <c r="C1447" s="1">
        <f>+VLOOKUP(A1447,Codigos_mercados_mayoristas[],3,0)</f>
        <v>13</v>
      </c>
      <c r="D1447" s="30">
        <v>44147</v>
      </c>
      <c r="E1447" s="4" t="s">
        <v>196</v>
      </c>
      <c r="F1447" s="15" t="s">
        <v>75</v>
      </c>
      <c r="G1447" s="15" t="s">
        <v>12</v>
      </c>
      <c r="H1447" s="15" t="s">
        <v>76</v>
      </c>
      <c r="I1447" s="29">
        <v>1700</v>
      </c>
      <c r="J1447" s="29">
        <v>15000</v>
      </c>
      <c r="K1447" s="29">
        <v>15000</v>
      </c>
      <c r="L1447" s="29">
        <v>15000</v>
      </c>
      <c r="M1447" s="15" t="s">
        <v>147</v>
      </c>
      <c r="N1447" s="15" t="s">
        <v>118</v>
      </c>
      <c r="O1447">
        <f>+VLOOKUP(Precio_diario_hortalizas[[#This Row],[Unidad de comercialización]],Codigos_kg[],2,0)</f>
        <v>20</v>
      </c>
      <c r="P1447">
        <f>+Precio_diario_hortalizas[[#This Row],[Precio promedio ponderado]]/Precio_diario_hortalizas[[#This Row],[Kg o Unidades]]</f>
        <v>750</v>
      </c>
    </row>
    <row r="1448" spans="1:16" hidden="1" x14ac:dyDescent="0.35">
      <c r="A1448" s="1" t="s">
        <v>142</v>
      </c>
      <c r="B1448" s="1" t="str">
        <f>+VLOOKUP(A1448,Codigos_mercados_mayoristas[],2,0)</f>
        <v>Metropolitana</v>
      </c>
      <c r="C1448" s="1">
        <f>+VLOOKUP(A1448,Codigos_mercados_mayoristas[],3,0)</f>
        <v>13</v>
      </c>
      <c r="D1448" s="30">
        <v>44147</v>
      </c>
      <c r="E1448" s="4" t="s">
        <v>196</v>
      </c>
      <c r="F1448" s="15" t="s">
        <v>75</v>
      </c>
      <c r="G1448" s="15" t="s">
        <v>12</v>
      </c>
      <c r="H1448" s="15" t="s">
        <v>76</v>
      </c>
      <c r="I1448" s="15">
        <v>600</v>
      </c>
      <c r="J1448" s="29">
        <v>11000</v>
      </c>
      <c r="K1448" s="29">
        <v>11000</v>
      </c>
      <c r="L1448" s="29">
        <v>11000</v>
      </c>
      <c r="M1448" s="15" t="s">
        <v>122</v>
      </c>
      <c r="N1448" s="15" t="s">
        <v>118</v>
      </c>
      <c r="O1448">
        <f>+VLOOKUP(Precio_diario_hortalizas[[#This Row],[Unidad de comercialización]],Codigos_kg[],2,0)</f>
        <v>16</v>
      </c>
      <c r="P1448">
        <f>+Precio_diario_hortalizas[[#This Row],[Precio promedio ponderado]]/Precio_diario_hortalizas[[#This Row],[Kg o Unidades]]</f>
        <v>687.5</v>
      </c>
    </row>
    <row r="1449" spans="1:16" hidden="1" x14ac:dyDescent="0.35">
      <c r="A1449" s="1" t="s">
        <v>142</v>
      </c>
      <c r="B1449" s="1" t="str">
        <f>+VLOOKUP(A1449,Codigos_mercados_mayoristas[],2,0)</f>
        <v>Metropolitana</v>
      </c>
      <c r="C1449" s="1">
        <f>+VLOOKUP(A1449,Codigos_mercados_mayoristas[],3,0)</f>
        <v>13</v>
      </c>
      <c r="D1449" s="30">
        <v>44147</v>
      </c>
      <c r="E1449" s="4" t="s">
        <v>196</v>
      </c>
      <c r="F1449" s="15" t="s">
        <v>75</v>
      </c>
      <c r="G1449" s="15" t="s">
        <v>12</v>
      </c>
      <c r="H1449" s="15" t="s">
        <v>96</v>
      </c>
      <c r="I1449" s="29">
        <v>2200</v>
      </c>
      <c r="J1449" s="29">
        <v>7500</v>
      </c>
      <c r="K1449" s="29">
        <v>7500</v>
      </c>
      <c r="L1449" s="29">
        <v>7500</v>
      </c>
      <c r="M1449" s="15" t="s">
        <v>121</v>
      </c>
      <c r="N1449" s="15" t="s">
        <v>118</v>
      </c>
      <c r="O1449">
        <f>+VLOOKUP(Precio_diario_hortalizas[[#This Row],[Unidad de comercialización]],Codigos_kg[],2,0)</f>
        <v>18</v>
      </c>
      <c r="P1449">
        <f>+Precio_diario_hortalizas[[#This Row],[Precio promedio ponderado]]/Precio_diario_hortalizas[[#This Row],[Kg o Unidades]]</f>
        <v>416.66666666666669</v>
      </c>
    </row>
    <row r="1450" spans="1:16" hidden="1" x14ac:dyDescent="0.35">
      <c r="A1450" s="1" t="s">
        <v>142</v>
      </c>
      <c r="B1450" s="1" t="str">
        <f>+VLOOKUP(A1450,Codigos_mercados_mayoristas[],2,0)</f>
        <v>Metropolitana</v>
      </c>
      <c r="C1450" s="1">
        <f>+VLOOKUP(A1450,Codigos_mercados_mayoristas[],3,0)</f>
        <v>13</v>
      </c>
      <c r="D1450" s="30">
        <v>44147</v>
      </c>
      <c r="E1450" s="4" t="s">
        <v>196</v>
      </c>
      <c r="F1450" s="15" t="s">
        <v>75</v>
      </c>
      <c r="G1450" s="15" t="s">
        <v>12</v>
      </c>
      <c r="H1450" s="15" t="s">
        <v>96</v>
      </c>
      <c r="I1450" s="29">
        <v>1100</v>
      </c>
      <c r="J1450" s="29">
        <v>8000</v>
      </c>
      <c r="K1450" s="29">
        <v>8000</v>
      </c>
      <c r="L1450" s="29">
        <v>8000</v>
      </c>
      <c r="M1450" s="15" t="s">
        <v>121</v>
      </c>
      <c r="N1450" s="15" t="s">
        <v>114</v>
      </c>
      <c r="O1450">
        <f>+VLOOKUP(Precio_diario_hortalizas[[#This Row],[Unidad de comercialización]],Codigos_kg[],2,0)</f>
        <v>18</v>
      </c>
      <c r="P1450">
        <f>+Precio_diario_hortalizas[[#This Row],[Precio promedio ponderado]]/Precio_diario_hortalizas[[#This Row],[Kg o Unidades]]</f>
        <v>444.44444444444446</v>
      </c>
    </row>
    <row r="1451" spans="1:16" hidden="1" x14ac:dyDescent="0.35">
      <c r="A1451" s="1" t="s">
        <v>142</v>
      </c>
      <c r="B1451" s="1" t="str">
        <f>+VLOOKUP(A1451,Codigos_mercados_mayoristas[],2,0)</f>
        <v>Metropolitana</v>
      </c>
      <c r="C1451" s="1">
        <f>+VLOOKUP(A1451,Codigos_mercados_mayoristas[],3,0)</f>
        <v>13</v>
      </c>
      <c r="D1451" s="30">
        <v>44147</v>
      </c>
      <c r="E1451" s="4" t="s">
        <v>196</v>
      </c>
      <c r="F1451" s="15" t="s">
        <v>75</v>
      </c>
      <c r="G1451" s="15" t="s">
        <v>12</v>
      </c>
      <c r="H1451" s="15" t="s">
        <v>96</v>
      </c>
      <c r="I1451" s="29">
        <v>2400</v>
      </c>
      <c r="J1451" s="29">
        <v>7500</v>
      </c>
      <c r="K1451" s="29">
        <v>7500</v>
      </c>
      <c r="L1451" s="29">
        <v>7500</v>
      </c>
      <c r="M1451" s="15" t="s">
        <v>121</v>
      </c>
      <c r="N1451" s="15" t="s">
        <v>123</v>
      </c>
      <c r="O1451">
        <f>+VLOOKUP(Precio_diario_hortalizas[[#This Row],[Unidad de comercialización]],Codigos_kg[],2,0)</f>
        <v>18</v>
      </c>
      <c r="P1451">
        <f>+Precio_diario_hortalizas[[#This Row],[Precio promedio ponderado]]/Precio_diario_hortalizas[[#This Row],[Kg o Unidades]]</f>
        <v>416.66666666666669</v>
      </c>
    </row>
    <row r="1452" spans="1:16" hidden="1" x14ac:dyDescent="0.35">
      <c r="A1452" s="1" t="s">
        <v>142</v>
      </c>
      <c r="B1452" s="1" t="str">
        <f>+VLOOKUP(A1452,Codigos_mercados_mayoristas[],2,0)</f>
        <v>Metropolitana</v>
      </c>
      <c r="C1452" s="1">
        <f>+VLOOKUP(A1452,Codigos_mercados_mayoristas[],3,0)</f>
        <v>13</v>
      </c>
      <c r="D1452" s="30">
        <v>44147</v>
      </c>
      <c r="E1452" s="4" t="s">
        <v>196</v>
      </c>
      <c r="F1452" s="15" t="s">
        <v>75</v>
      </c>
      <c r="G1452" s="15" t="s">
        <v>12</v>
      </c>
      <c r="H1452" s="15" t="s">
        <v>96</v>
      </c>
      <c r="I1452" s="29">
        <v>45000</v>
      </c>
      <c r="J1452" s="29">
        <v>2800</v>
      </c>
      <c r="K1452" s="29">
        <v>2800</v>
      </c>
      <c r="L1452" s="29">
        <v>2800</v>
      </c>
      <c r="M1452" s="15" t="s">
        <v>143</v>
      </c>
      <c r="N1452" s="15" t="s">
        <v>118</v>
      </c>
      <c r="O1452">
        <f>+VLOOKUP(Precio_diario_hortalizas[[#This Row],[Unidad de comercialización]],Codigos_kg[],2,0)</f>
        <v>20</v>
      </c>
      <c r="P1452">
        <f>+Precio_diario_hortalizas[[#This Row],[Precio promedio ponderado]]/Precio_diario_hortalizas[[#This Row],[Kg o Unidades]]</f>
        <v>140</v>
      </c>
    </row>
    <row r="1453" spans="1:16" hidden="1" x14ac:dyDescent="0.35">
      <c r="A1453" s="1" t="s">
        <v>142</v>
      </c>
      <c r="B1453" s="1" t="str">
        <f>+VLOOKUP(A1453,Codigos_mercados_mayoristas[],2,0)</f>
        <v>Metropolitana</v>
      </c>
      <c r="C1453" s="1">
        <f>+VLOOKUP(A1453,Codigos_mercados_mayoristas[],3,0)</f>
        <v>13</v>
      </c>
      <c r="D1453" s="30">
        <v>44147</v>
      </c>
      <c r="E1453" s="4" t="s">
        <v>196</v>
      </c>
      <c r="F1453" s="15" t="s">
        <v>75</v>
      </c>
      <c r="G1453" s="15" t="s">
        <v>12</v>
      </c>
      <c r="H1453" s="15" t="s">
        <v>96</v>
      </c>
      <c r="I1453" s="29">
        <v>53000</v>
      </c>
      <c r="J1453" s="29">
        <v>3000</v>
      </c>
      <c r="K1453" s="29">
        <v>3000</v>
      </c>
      <c r="L1453" s="29">
        <v>3000</v>
      </c>
      <c r="M1453" s="15" t="s">
        <v>143</v>
      </c>
      <c r="N1453" s="15" t="s">
        <v>123</v>
      </c>
      <c r="O1453">
        <f>+VLOOKUP(Precio_diario_hortalizas[[#This Row],[Unidad de comercialización]],Codigos_kg[],2,0)</f>
        <v>20</v>
      </c>
      <c r="P1453">
        <f>+Precio_diario_hortalizas[[#This Row],[Precio promedio ponderado]]/Precio_diario_hortalizas[[#This Row],[Kg o Unidades]]</f>
        <v>150</v>
      </c>
    </row>
    <row r="1454" spans="1:16" hidden="1" x14ac:dyDescent="0.35">
      <c r="A1454" s="1" t="s">
        <v>142</v>
      </c>
      <c r="B1454" s="1" t="str">
        <f>+VLOOKUP(A1454,Codigos_mercados_mayoristas[],2,0)</f>
        <v>Metropolitana</v>
      </c>
      <c r="C1454" s="1">
        <f>+VLOOKUP(A1454,Codigos_mercados_mayoristas[],3,0)</f>
        <v>13</v>
      </c>
      <c r="D1454" s="30">
        <v>44147</v>
      </c>
      <c r="E1454" s="4" t="s">
        <v>196</v>
      </c>
      <c r="F1454" s="15" t="s">
        <v>75</v>
      </c>
      <c r="G1454" s="15" t="s">
        <v>12</v>
      </c>
      <c r="H1454" s="15" t="s">
        <v>148</v>
      </c>
      <c r="I1454" s="29">
        <v>1200</v>
      </c>
      <c r="J1454" s="29">
        <v>17000</v>
      </c>
      <c r="K1454" s="29">
        <v>17000</v>
      </c>
      <c r="L1454" s="29">
        <v>17000</v>
      </c>
      <c r="M1454" s="15" t="s">
        <v>147</v>
      </c>
      <c r="N1454" s="15" t="s">
        <v>118</v>
      </c>
      <c r="O1454">
        <f>+VLOOKUP(Precio_diario_hortalizas[[#This Row],[Unidad de comercialización]],Codigos_kg[],2,0)</f>
        <v>20</v>
      </c>
      <c r="P1454">
        <f>+Precio_diario_hortalizas[[#This Row],[Precio promedio ponderado]]/Precio_diario_hortalizas[[#This Row],[Kg o Unidades]]</f>
        <v>850</v>
      </c>
    </row>
    <row r="1455" spans="1:16" hidden="1" x14ac:dyDescent="0.35">
      <c r="A1455" s="1" t="s">
        <v>142</v>
      </c>
      <c r="B1455" s="1" t="str">
        <f>+VLOOKUP(A1455,Codigos_mercados_mayoristas[],2,0)</f>
        <v>Metropolitana</v>
      </c>
      <c r="C1455" s="1">
        <f>+VLOOKUP(A1455,Codigos_mercados_mayoristas[],3,0)</f>
        <v>13</v>
      </c>
      <c r="D1455" s="30">
        <v>44147</v>
      </c>
      <c r="E1455" s="4" t="s">
        <v>196</v>
      </c>
      <c r="F1455" s="15" t="s">
        <v>75</v>
      </c>
      <c r="G1455" s="15" t="s">
        <v>12</v>
      </c>
      <c r="H1455" s="15" t="s">
        <v>148</v>
      </c>
      <c r="I1455" s="15">
        <v>300</v>
      </c>
      <c r="J1455" s="29">
        <v>12000</v>
      </c>
      <c r="K1455" s="29">
        <v>12000</v>
      </c>
      <c r="L1455" s="29">
        <v>12000</v>
      </c>
      <c r="M1455" s="15" t="s">
        <v>122</v>
      </c>
      <c r="N1455" s="15" t="s">
        <v>118</v>
      </c>
      <c r="O1455">
        <f>+VLOOKUP(Precio_diario_hortalizas[[#This Row],[Unidad de comercialización]],Codigos_kg[],2,0)</f>
        <v>16</v>
      </c>
      <c r="P1455">
        <f>+Precio_diario_hortalizas[[#This Row],[Precio promedio ponderado]]/Precio_diario_hortalizas[[#This Row],[Kg o Unidades]]</f>
        <v>750</v>
      </c>
    </row>
    <row r="1456" spans="1:16" hidden="1" x14ac:dyDescent="0.35">
      <c r="A1456" s="1" t="s">
        <v>142</v>
      </c>
      <c r="B1456" s="1" t="str">
        <f>+VLOOKUP(A1456,Codigos_mercados_mayoristas[],2,0)</f>
        <v>Metropolitana</v>
      </c>
      <c r="C1456" s="1">
        <f>+VLOOKUP(A1456,Codigos_mercados_mayoristas[],3,0)</f>
        <v>13</v>
      </c>
      <c r="D1456" s="30">
        <v>44147</v>
      </c>
      <c r="E1456" s="4" t="s">
        <v>196</v>
      </c>
      <c r="F1456" s="15" t="s">
        <v>75</v>
      </c>
      <c r="G1456" s="15" t="s">
        <v>12</v>
      </c>
      <c r="H1456" s="15" t="s">
        <v>137</v>
      </c>
      <c r="I1456" s="29">
        <v>1500</v>
      </c>
      <c r="J1456" s="29">
        <v>7000</v>
      </c>
      <c r="K1456" s="29">
        <v>7000</v>
      </c>
      <c r="L1456" s="29">
        <v>7000</v>
      </c>
      <c r="M1456" s="15" t="s">
        <v>121</v>
      </c>
      <c r="N1456" s="15" t="s">
        <v>118</v>
      </c>
      <c r="O1456">
        <f>+VLOOKUP(Precio_diario_hortalizas[[#This Row],[Unidad de comercialización]],Codigos_kg[],2,0)</f>
        <v>18</v>
      </c>
      <c r="P1456">
        <f>+Precio_diario_hortalizas[[#This Row],[Precio promedio ponderado]]/Precio_diario_hortalizas[[#This Row],[Kg o Unidades]]</f>
        <v>388.88888888888891</v>
      </c>
    </row>
    <row r="1457" spans="1:16" hidden="1" x14ac:dyDescent="0.35">
      <c r="A1457" s="1" t="s">
        <v>142</v>
      </c>
      <c r="B1457" s="1" t="str">
        <f>+VLOOKUP(A1457,Codigos_mercados_mayoristas[],2,0)</f>
        <v>Metropolitana</v>
      </c>
      <c r="C1457" s="1">
        <f>+VLOOKUP(A1457,Codigos_mercados_mayoristas[],3,0)</f>
        <v>13</v>
      </c>
      <c r="D1457" s="30">
        <v>44147</v>
      </c>
      <c r="E1457" s="4" t="s">
        <v>196</v>
      </c>
      <c r="F1457" s="15" t="s">
        <v>75</v>
      </c>
      <c r="G1457" s="15" t="s">
        <v>12</v>
      </c>
      <c r="H1457" s="15" t="s">
        <v>137</v>
      </c>
      <c r="I1457" s="15">
        <v>600</v>
      </c>
      <c r="J1457" s="29">
        <v>7500</v>
      </c>
      <c r="K1457" s="29">
        <v>7500</v>
      </c>
      <c r="L1457" s="29">
        <v>7500</v>
      </c>
      <c r="M1457" s="15" t="s">
        <v>121</v>
      </c>
      <c r="N1457" s="15" t="s">
        <v>114</v>
      </c>
      <c r="O1457">
        <f>+VLOOKUP(Precio_diario_hortalizas[[#This Row],[Unidad de comercialización]],Codigos_kg[],2,0)</f>
        <v>18</v>
      </c>
      <c r="P1457">
        <f>+Precio_diario_hortalizas[[#This Row],[Precio promedio ponderado]]/Precio_diario_hortalizas[[#This Row],[Kg o Unidades]]</f>
        <v>416.66666666666669</v>
      </c>
    </row>
    <row r="1458" spans="1:16" hidden="1" x14ac:dyDescent="0.35">
      <c r="A1458" s="1" t="s">
        <v>142</v>
      </c>
      <c r="B1458" s="1" t="str">
        <f>+VLOOKUP(A1458,Codigos_mercados_mayoristas[],2,0)</f>
        <v>Metropolitana</v>
      </c>
      <c r="C1458" s="1">
        <f>+VLOOKUP(A1458,Codigos_mercados_mayoristas[],3,0)</f>
        <v>13</v>
      </c>
      <c r="D1458" s="30">
        <v>44147</v>
      </c>
      <c r="E1458" s="4" t="s">
        <v>196</v>
      </c>
      <c r="F1458" s="15" t="s">
        <v>75</v>
      </c>
      <c r="G1458" s="15" t="s">
        <v>12</v>
      </c>
      <c r="H1458" s="15" t="s">
        <v>137</v>
      </c>
      <c r="I1458" s="29">
        <v>1900</v>
      </c>
      <c r="J1458" s="29">
        <v>7000</v>
      </c>
      <c r="K1458" s="29">
        <v>7000</v>
      </c>
      <c r="L1458" s="29">
        <v>7000</v>
      </c>
      <c r="M1458" s="15" t="s">
        <v>121</v>
      </c>
      <c r="N1458" s="15" t="s">
        <v>123</v>
      </c>
      <c r="O1458">
        <f>+VLOOKUP(Precio_diario_hortalizas[[#This Row],[Unidad de comercialización]],Codigos_kg[],2,0)</f>
        <v>18</v>
      </c>
      <c r="P1458">
        <f>+Precio_diario_hortalizas[[#This Row],[Precio promedio ponderado]]/Precio_diario_hortalizas[[#This Row],[Kg o Unidades]]</f>
        <v>388.88888888888891</v>
      </c>
    </row>
    <row r="1459" spans="1:16" hidden="1" x14ac:dyDescent="0.35">
      <c r="A1459" s="1" t="s">
        <v>142</v>
      </c>
      <c r="B1459" s="1" t="str">
        <f>+VLOOKUP(A1459,Codigos_mercados_mayoristas[],2,0)</f>
        <v>Metropolitana</v>
      </c>
      <c r="C1459" s="1">
        <f>+VLOOKUP(A1459,Codigos_mercados_mayoristas[],3,0)</f>
        <v>13</v>
      </c>
      <c r="D1459" s="30">
        <v>44147</v>
      </c>
      <c r="E1459" s="4" t="s">
        <v>196</v>
      </c>
      <c r="F1459" s="15" t="s">
        <v>75</v>
      </c>
      <c r="G1459" s="15" t="s">
        <v>12</v>
      </c>
      <c r="H1459" s="15" t="s">
        <v>137</v>
      </c>
      <c r="I1459" s="29">
        <v>38000</v>
      </c>
      <c r="J1459" s="29">
        <v>2200</v>
      </c>
      <c r="K1459" s="29">
        <v>2200</v>
      </c>
      <c r="L1459" s="29">
        <v>2200</v>
      </c>
      <c r="M1459" s="15" t="s">
        <v>143</v>
      </c>
      <c r="N1459" s="15" t="s">
        <v>118</v>
      </c>
      <c r="O1459">
        <f>+VLOOKUP(Precio_diario_hortalizas[[#This Row],[Unidad de comercialización]],Codigos_kg[],2,0)</f>
        <v>20</v>
      </c>
      <c r="P1459">
        <f>+Precio_diario_hortalizas[[#This Row],[Precio promedio ponderado]]/Precio_diario_hortalizas[[#This Row],[Kg o Unidades]]</f>
        <v>110</v>
      </c>
    </row>
    <row r="1460" spans="1:16" hidden="1" x14ac:dyDescent="0.35">
      <c r="A1460" s="1" t="s">
        <v>142</v>
      </c>
      <c r="B1460" s="1" t="str">
        <f>+VLOOKUP(A1460,Codigos_mercados_mayoristas[],2,0)</f>
        <v>Metropolitana</v>
      </c>
      <c r="C1460" s="1">
        <f>+VLOOKUP(A1460,Codigos_mercados_mayoristas[],3,0)</f>
        <v>13</v>
      </c>
      <c r="D1460" s="30">
        <v>44147</v>
      </c>
      <c r="E1460" s="4" t="s">
        <v>196</v>
      </c>
      <c r="F1460" s="15" t="s">
        <v>75</v>
      </c>
      <c r="G1460" s="15" t="s">
        <v>12</v>
      </c>
      <c r="H1460" s="15" t="s">
        <v>137</v>
      </c>
      <c r="I1460" s="29">
        <v>46000</v>
      </c>
      <c r="J1460" s="29">
        <v>2200</v>
      </c>
      <c r="K1460" s="29">
        <v>2200</v>
      </c>
      <c r="L1460" s="29">
        <v>2200</v>
      </c>
      <c r="M1460" s="15" t="s">
        <v>143</v>
      </c>
      <c r="N1460" s="15" t="s">
        <v>123</v>
      </c>
      <c r="O1460">
        <f>+VLOOKUP(Precio_diario_hortalizas[[#This Row],[Unidad de comercialización]],Codigos_kg[],2,0)</f>
        <v>20</v>
      </c>
      <c r="P1460">
        <f>+Precio_diario_hortalizas[[#This Row],[Precio promedio ponderado]]/Precio_diario_hortalizas[[#This Row],[Kg o Unidades]]</f>
        <v>110</v>
      </c>
    </row>
    <row r="1461" spans="1:16" hidden="1" x14ac:dyDescent="0.35">
      <c r="A1461" s="1" t="s">
        <v>142</v>
      </c>
      <c r="B1461" s="1" t="str">
        <f>+VLOOKUP(A1461,Codigos_mercados_mayoristas[],2,0)</f>
        <v>Metropolitana</v>
      </c>
      <c r="C1461" s="1">
        <f>+VLOOKUP(A1461,Codigos_mercados_mayoristas[],3,0)</f>
        <v>13</v>
      </c>
      <c r="D1461" s="30">
        <v>44147</v>
      </c>
      <c r="E1461" s="4" t="s">
        <v>196</v>
      </c>
      <c r="F1461" s="15" t="s">
        <v>75</v>
      </c>
      <c r="G1461" s="15" t="s">
        <v>12</v>
      </c>
      <c r="H1461" s="15" t="s">
        <v>149</v>
      </c>
      <c r="I1461" s="15">
        <v>600</v>
      </c>
      <c r="J1461" s="29">
        <v>17000</v>
      </c>
      <c r="K1461" s="29">
        <v>17000</v>
      </c>
      <c r="L1461" s="29">
        <v>17000</v>
      </c>
      <c r="M1461" s="15" t="s">
        <v>147</v>
      </c>
      <c r="N1461" s="15" t="s">
        <v>118</v>
      </c>
      <c r="O1461">
        <f>+VLOOKUP(Precio_diario_hortalizas[[#This Row],[Unidad de comercialización]],Codigos_kg[],2,0)</f>
        <v>20</v>
      </c>
      <c r="P1461">
        <f>+Precio_diario_hortalizas[[#This Row],[Precio promedio ponderado]]/Precio_diario_hortalizas[[#This Row],[Kg o Unidades]]</f>
        <v>850</v>
      </c>
    </row>
    <row r="1462" spans="1:16" hidden="1" x14ac:dyDescent="0.35">
      <c r="A1462" s="1" t="s">
        <v>142</v>
      </c>
      <c r="B1462" s="1" t="str">
        <f>+VLOOKUP(A1462,Codigos_mercados_mayoristas[],2,0)</f>
        <v>Metropolitana</v>
      </c>
      <c r="C1462" s="1">
        <f>+VLOOKUP(A1462,Codigos_mercados_mayoristas[],3,0)</f>
        <v>13</v>
      </c>
      <c r="D1462" s="30">
        <v>44147</v>
      </c>
      <c r="E1462" s="4" t="s">
        <v>196</v>
      </c>
      <c r="F1462" s="15" t="s">
        <v>75</v>
      </c>
      <c r="G1462" s="15" t="s">
        <v>12</v>
      </c>
      <c r="H1462" s="15" t="s">
        <v>149</v>
      </c>
      <c r="I1462" s="15">
        <v>200</v>
      </c>
      <c r="J1462" s="29">
        <v>12000</v>
      </c>
      <c r="K1462" s="29">
        <v>12000</v>
      </c>
      <c r="L1462" s="29">
        <v>12000</v>
      </c>
      <c r="M1462" s="15" t="s">
        <v>122</v>
      </c>
      <c r="N1462" s="15" t="s">
        <v>118</v>
      </c>
      <c r="O1462">
        <f>+VLOOKUP(Precio_diario_hortalizas[[#This Row],[Unidad de comercialización]],Codigos_kg[],2,0)</f>
        <v>16</v>
      </c>
      <c r="P1462">
        <f>+Precio_diario_hortalizas[[#This Row],[Precio promedio ponderado]]/Precio_diario_hortalizas[[#This Row],[Kg o Unidades]]</f>
        <v>750</v>
      </c>
    </row>
    <row r="1463" spans="1:16" hidden="1" x14ac:dyDescent="0.35">
      <c r="A1463" s="1" t="s">
        <v>142</v>
      </c>
      <c r="B1463" s="1" t="str">
        <f>+VLOOKUP(A1463,Codigos_mercados_mayoristas[],2,0)</f>
        <v>Metropolitana</v>
      </c>
      <c r="C1463" s="1">
        <f>+VLOOKUP(A1463,Codigos_mercados_mayoristas[],3,0)</f>
        <v>13</v>
      </c>
      <c r="D1463" s="30">
        <v>44147</v>
      </c>
      <c r="E1463" s="4" t="s">
        <v>196</v>
      </c>
      <c r="F1463" s="15" t="s">
        <v>75</v>
      </c>
      <c r="G1463" s="15" t="s">
        <v>12</v>
      </c>
      <c r="H1463" s="15" t="s">
        <v>144</v>
      </c>
      <c r="I1463" s="29">
        <v>1000</v>
      </c>
      <c r="J1463" s="29">
        <v>6000</v>
      </c>
      <c r="K1463" s="29">
        <v>6000</v>
      </c>
      <c r="L1463" s="29">
        <v>6000</v>
      </c>
      <c r="M1463" s="15" t="s">
        <v>121</v>
      </c>
      <c r="N1463" s="15" t="s">
        <v>118</v>
      </c>
      <c r="O1463">
        <f>+VLOOKUP(Precio_diario_hortalizas[[#This Row],[Unidad de comercialización]],Codigos_kg[],2,0)</f>
        <v>18</v>
      </c>
      <c r="P1463">
        <f>+Precio_diario_hortalizas[[#This Row],[Precio promedio ponderado]]/Precio_diario_hortalizas[[#This Row],[Kg o Unidades]]</f>
        <v>333.33333333333331</v>
      </c>
    </row>
    <row r="1464" spans="1:16" hidden="1" x14ac:dyDescent="0.35">
      <c r="A1464" s="1" t="s">
        <v>142</v>
      </c>
      <c r="B1464" s="1" t="str">
        <f>+VLOOKUP(A1464,Codigos_mercados_mayoristas[],2,0)</f>
        <v>Metropolitana</v>
      </c>
      <c r="C1464" s="1">
        <f>+VLOOKUP(A1464,Codigos_mercados_mayoristas[],3,0)</f>
        <v>13</v>
      </c>
      <c r="D1464" s="30">
        <v>44147</v>
      </c>
      <c r="E1464" s="4" t="s">
        <v>196</v>
      </c>
      <c r="F1464" s="15" t="s">
        <v>75</v>
      </c>
      <c r="G1464" s="15" t="s">
        <v>12</v>
      </c>
      <c r="H1464" s="15" t="s">
        <v>144</v>
      </c>
      <c r="I1464" s="15">
        <v>400</v>
      </c>
      <c r="J1464" s="29">
        <v>7000</v>
      </c>
      <c r="K1464" s="29">
        <v>7000</v>
      </c>
      <c r="L1464" s="29">
        <v>7000</v>
      </c>
      <c r="M1464" s="15" t="s">
        <v>121</v>
      </c>
      <c r="N1464" s="15" t="s">
        <v>114</v>
      </c>
      <c r="O1464">
        <f>+VLOOKUP(Precio_diario_hortalizas[[#This Row],[Unidad de comercialización]],Codigos_kg[],2,0)</f>
        <v>18</v>
      </c>
      <c r="P1464">
        <f>+Precio_diario_hortalizas[[#This Row],[Precio promedio ponderado]]/Precio_diario_hortalizas[[#This Row],[Kg o Unidades]]</f>
        <v>388.88888888888891</v>
      </c>
    </row>
    <row r="1465" spans="1:16" hidden="1" x14ac:dyDescent="0.35">
      <c r="A1465" s="1" t="s">
        <v>142</v>
      </c>
      <c r="B1465" s="1" t="str">
        <f>+VLOOKUP(A1465,Codigos_mercados_mayoristas[],2,0)</f>
        <v>Metropolitana</v>
      </c>
      <c r="C1465" s="1">
        <f>+VLOOKUP(A1465,Codigos_mercados_mayoristas[],3,0)</f>
        <v>13</v>
      </c>
      <c r="D1465" s="30">
        <v>44147</v>
      </c>
      <c r="E1465" s="4" t="s">
        <v>196</v>
      </c>
      <c r="F1465" s="15" t="s">
        <v>75</v>
      </c>
      <c r="G1465" s="15" t="s">
        <v>12</v>
      </c>
      <c r="H1465" s="15" t="s">
        <v>144</v>
      </c>
      <c r="I1465" s="29">
        <v>1300</v>
      </c>
      <c r="J1465" s="29">
        <v>6000</v>
      </c>
      <c r="K1465" s="29">
        <v>6000</v>
      </c>
      <c r="L1465" s="29">
        <v>6000</v>
      </c>
      <c r="M1465" s="15" t="s">
        <v>121</v>
      </c>
      <c r="N1465" s="15" t="s">
        <v>123</v>
      </c>
      <c r="O1465">
        <f>+VLOOKUP(Precio_diario_hortalizas[[#This Row],[Unidad de comercialización]],Codigos_kg[],2,0)</f>
        <v>18</v>
      </c>
      <c r="P1465">
        <f>+Precio_diario_hortalizas[[#This Row],[Precio promedio ponderado]]/Precio_diario_hortalizas[[#This Row],[Kg o Unidades]]</f>
        <v>333.33333333333331</v>
      </c>
    </row>
    <row r="1466" spans="1:16" hidden="1" x14ac:dyDescent="0.35">
      <c r="A1466" s="1" t="s">
        <v>142</v>
      </c>
      <c r="B1466" s="1" t="str">
        <f>+VLOOKUP(A1466,Codigos_mercados_mayoristas[],2,0)</f>
        <v>Metropolitana</v>
      </c>
      <c r="C1466" s="1">
        <f>+VLOOKUP(A1466,Codigos_mercados_mayoristas[],3,0)</f>
        <v>13</v>
      </c>
      <c r="D1466" s="30">
        <v>44147</v>
      </c>
      <c r="E1466" s="4" t="s">
        <v>196</v>
      </c>
      <c r="F1466" s="15" t="s">
        <v>75</v>
      </c>
      <c r="G1466" s="15" t="s">
        <v>12</v>
      </c>
      <c r="H1466" s="15" t="s">
        <v>144</v>
      </c>
      <c r="I1466" s="29">
        <v>31000</v>
      </c>
      <c r="J1466" s="29">
        <v>1400</v>
      </c>
      <c r="K1466" s="29">
        <v>1400</v>
      </c>
      <c r="L1466" s="29">
        <v>1400</v>
      </c>
      <c r="M1466" s="15" t="s">
        <v>143</v>
      </c>
      <c r="N1466" s="15" t="s">
        <v>118</v>
      </c>
      <c r="O1466">
        <f>+VLOOKUP(Precio_diario_hortalizas[[#This Row],[Unidad de comercialización]],Codigos_kg[],2,0)</f>
        <v>20</v>
      </c>
      <c r="P1466">
        <f>+Precio_diario_hortalizas[[#This Row],[Precio promedio ponderado]]/Precio_diario_hortalizas[[#This Row],[Kg o Unidades]]</f>
        <v>70</v>
      </c>
    </row>
    <row r="1467" spans="1:16" hidden="1" x14ac:dyDescent="0.35">
      <c r="A1467" s="1" t="s">
        <v>142</v>
      </c>
      <c r="B1467" s="1" t="str">
        <f>+VLOOKUP(A1467,Codigos_mercados_mayoristas[],2,0)</f>
        <v>Metropolitana</v>
      </c>
      <c r="C1467" s="1">
        <f>+VLOOKUP(A1467,Codigos_mercados_mayoristas[],3,0)</f>
        <v>13</v>
      </c>
      <c r="D1467" s="30">
        <v>44147</v>
      </c>
      <c r="E1467" s="4" t="s">
        <v>196</v>
      </c>
      <c r="F1467" s="15" t="s">
        <v>75</v>
      </c>
      <c r="G1467" s="15" t="s">
        <v>12</v>
      </c>
      <c r="H1467" s="15" t="s">
        <v>144</v>
      </c>
      <c r="I1467" s="29">
        <v>33000</v>
      </c>
      <c r="J1467" s="29">
        <v>1500</v>
      </c>
      <c r="K1467" s="29">
        <v>1500</v>
      </c>
      <c r="L1467" s="29">
        <v>1500</v>
      </c>
      <c r="M1467" s="15" t="s">
        <v>143</v>
      </c>
      <c r="N1467" s="15" t="s">
        <v>123</v>
      </c>
      <c r="O1467">
        <f>+VLOOKUP(Precio_diario_hortalizas[[#This Row],[Unidad de comercialización]],Codigos_kg[],2,0)</f>
        <v>20</v>
      </c>
      <c r="P1467">
        <f>+Precio_diario_hortalizas[[#This Row],[Precio promedio ponderado]]/Precio_diario_hortalizas[[#This Row],[Kg o Unidades]]</f>
        <v>75</v>
      </c>
    </row>
    <row r="1468" spans="1:16" hidden="1" x14ac:dyDescent="0.35">
      <c r="A1468" s="1" t="s">
        <v>142</v>
      </c>
      <c r="B1468" s="1" t="str">
        <f>+VLOOKUP(A1468,Codigos_mercados_mayoristas[],2,0)</f>
        <v>Metropolitana</v>
      </c>
      <c r="C1468" s="1">
        <f>+VLOOKUP(A1468,Codigos_mercados_mayoristas[],3,0)</f>
        <v>13</v>
      </c>
      <c r="D1468" s="30">
        <v>44147</v>
      </c>
      <c r="E1468" s="4" t="s">
        <v>196</v>
      </c>
      <c r="F1468" s="15" t="s">
        <v>78</v>
      </c>
      <c r="G1468" s="15" t="s">
        <v>12</v>
      </c>
      <c r="H1468" s="15" t="s">
        <v>69</v>
      </c>
      <c r="I1468" s="15">
        <v>570</v>
      </c>
      <c r="J1468" s="29">
        <v>2500</v>
      </c>
      <c r="K1468" s="29">
        <v>2500</v>
      </c>
      <c r="L1468" s="29">
        <v>2500</v>
      </c>
      <c r="M1468" s="15" t="s">
        <v>79</v>
      </c>
      <c r="N1468" s="15" t="s">
        <v>118</v>
      </c>
      <c r="O1468">
        <f>+VLOOKUP(Precio_diario_hortalizas[[#This Row],[Unidad de comercialización]],Codigos_kg[],2,0)</f>
        <v>36</v>
      </c>
      <c r="P1468">
        <f>+Precio_diario_hortalizas[[#This Row],[Precio promedio ponderado]]/Precio_diario_hortalizas[[#This Row],[Kg o Unidades]]</f>
        <v>69.444444444444443</v>
      </c>
    </row>
    <row r="1469" spans="1:16" hidden="1" x14ac:dyDescent="0.35">
      <c r="A1469" s="1" t="s">
        <v>142</v>
      </c>
      <c r="B1469" s="1" t="str">
        <f>+VLOOKUP(A1469,Codigos_mercados_mayoristas[],2,0)</f>
        <v>Metropolitana</v>
      </c>
      <c r="C1469" s="1">
        <f>+VLOOKUP(A1469,Codigos_mercados_mayoristas[],3,0)</f>
        <v>13</v>
      </c>
      <c r="D1469" s="30">
        <v>44147</v>
      </c>
      <c r="E1469" s="4" t="s">
        <v>196</v>
      </c>
      <c r="F1469" s="15" t="s">
        <v>78</v>
      </c>
      <c r="G1469" s="15" t="s">
        <v>12</v>
      </c>
      <c r="H1469" s="15" t="s">
        <v>19</v>
      </c>
      <c r="I1469" s="15">
        <v>930</v>
      </c>
      <c r="J1469" s="29">
        <v>2200</v>
      </c>
      <c r="K1469" s="29">
        <v>2000</v>
      </c>
      <c r="L1469" s="29">
        <v>2101</v>
      </c>
      <c r="M1469" s="15" t="s">
        <v>79</v>
      </c>
      <c r="N1469" s="15" t="s">
        <v>118</v>
      </c>
      <c r="O1469">
        <f>+VLOOKUP(Precio_diario_hortalizas[[#This Row],[Unidad de comercialización]],Codigos_kg[],2,0)</f>
        <v>36</v>
      </c>
      <c r="P1469">
        <f>+Precio_diario_hortalizas[[#This Row],[Precio promedio ponderado]]/Precio_diario_hortalizas[[#This Row],[Kg o Unidades]]</f>
        <v>58.361111111111114</v>
      </c>
    </row>
    <row r="1470" spans="1:16" hidden="1" x14ac:dyDescent="0.35">
      <c r="A1470" s="1" t="s">
        <v>142</v>
      </c>
      <c r="B1470" s="1" t="str">
        <f>+VLOOKUP(A1470,Codigos_mercados_mayoristas[],2,0)</f>
        <v>Metropolitana</v>
      </c>
      <c r="C1470" s="1">
        <f>+VLOOKUP(A1470,Codigos_mercados_mayoristas[],3,0)</f>
        <v>13</v>
      </c>
      <c r="D1470" s="30">
        <v>44147</v>
      </c>
      <c r="E1470" s="4" t="s">
        <v>196</v>
      </c>
      <c r="F1470" s="15" t="s">
        <v>78</v>
      </c>
      <c r="G1470" s="15" t="s">
        <v>12</v>
      </c>
      <c r="H1470" s="15" t="s">
        <v>13</v>
      </c>
      <c r="I1470" s="15">
        <v>580</v>
      </c>
      <c r="J1470" s="29">
        <v>1900</v>
      </c>
      <c r="K1470" s="29">
        <v>1600</v>
      </c>
      <c r="L1470" s="29">
        <v>1757</v>
      </c>
      <c r="M1470" s="15" t="s">
        <v>79</v>
      </c>
      <c r="N1470" s="15" t="s">
        <v>118</v>
      </c>
      <c r="O1470">
        <f>+VLOOKUP(Precio_diario_hortalizas[[#This Row],[Unidad de comercialización]],Codigos_kg[],2,0)</f>
        <v>36</v>
      </c>
      <c r="P1470">
        <f>+Precio_diario_hortalizas[[#This Row],[Precio promedio ponderado]]/Precio_diario_hortalizas[[#This Row],[Kg o Unidades]]</f>
        <v>48.805555555555557</v>
      </c>
    </row>
    <row r="1471" spans="1:16" hidden="1" x14ac:dyDescent="0.35">
      <c r="A1471" s="1" t="s">
        <v>142</v>
      </c>
      <c r="B1471" s="1" t="str">
        <f>+VLOOKUP(A1471,Codigos_mercados_mayoristas[],2,0)</f>
        <v>Metropolitana</v>
      </c>
      <c r="C1471" s="1">
        <f>+VLOOKUP(A1471,Codigos_mercados_mayoristas[],3,0)</f>
        <v>13</v>
      </c>
      <c r="D1471" s="30">
        <v>44147</v>
      </c>
      <c r="E1471" s="4" t="s">
        <v>196</v>
      </c>
      <c r="F1471" s="15" t="s">
        <v>17</v>
      </c>
      <c r="G1471" s="15" t="s">
        <v>18</v>
      </c>
      <c r="H1471" s="15" t="s">
        <v>19</v>
      </c>
      <c r="I1471" s="29">
        <v>1200</v>
      </c>
      <c r="J1471" s="29">
        <v>20000</v>
      </c>
      <c r="K1471" s="29">
        <v>18000</v>
      </c>
      <c r="L1471" s="29">
        <v>19167</v>
      </c>
      <c r="M1471" s="15" t="s">
        <v>20</v>
      </c>
      <c r="N1471" s="15" t="s">
        <v>15</v>
      </c>
      <c r="O1471">
        <f>+VLOOKUP(Precio_diario_hortalizas[[#This Row],[Unidad de comercialización]],Codigos_kg[],2,0)</f>
        <v>50</v>
      </c>
      <c r="P1471">
        <f>+Precio_diario_hortalizas[[#This Row],[Precio promedio ponderado]]/Precio_diario_hortalizas[[#This Row],[Kg o Unidades]]</f>
        <v>383.34</v>
      </c>
    </row>
    <row r="1472" spans="1:16" hidden="1" x14ac:dyDescent="0.35">
      <c r="A1472" s="1" t="s">
        <v>142</v>
      </c>
      <c r="B1472" s="1" t="str">
        <f>+VLOOKUP(A1472,Codigos_mercados_mayoristas[],2,0)</f>
        <v>Metropolitana</v>
      </c>
      <c r="C1472" s="1">
        <f>+VLOOKUP(A1472,Codigos_mercados_mayoristas[],3,0)</f>
        <v>13</v>
      </c>
      <c r="D1472" s="30">
        <v>44147</v>
      </c>
      <c r="E1472" s="4" t="s">
        <v>196</v>
      </c>
      <c r="F1472" s="15" t="s">
        <v>17</v>
      </c>
      <c r="G1472" s="15" t="s">
        <v>50</v>
      </c>
      <c r="H1472" s="15" t="s">
        <v>19</v>
      </c>
      <c r="I1472" s="15">
        <v>400</v>
      </c>
      <c r="J1472" s="29">
        <v>17000</v>
      </c>
      <c r="K1472" s="29">
        <v>15000</v>
      </c>
      <c r="L1472" s="29">
        <v>15850</v>
      </c>
      <c r="M1472" s="15" t="s">
        <v>51</v>
      </c>
      <c r="N1472" s="15" t="s">
        <v>15</v>
      </c>
      <c r="O1472">
        <f>+VLOOKUP(Precio_diario_hortalizas[[#This Row],[Unidad de comercialización]],Codigos_kg[],2,0)</f>
        <v>70</v>
      </c>
      <c r="P1472">
        <f>+Precio_diario_hortalizas[[#This Row],[Precio promedio ponderado]]/Precio_diario_hortalizas[[#This Row],[Kg o Unidades]]</f>
        <v>226.42857142857142</v>
      </c>
    </row>
    <row r="1473" spans="1:16" hidden="1" x14ac:dyDescent="0.35">
      <c r="A1473" s="1" t="s">
        <v>142</v>
      </c>
      <c r="B1473" s="1" t="str">
        <f>+VLOOKUP(A1473,Codigos_mercados_mayoristas[],2,0)</f>
        <v>Metropolitana</v>
      </c>
      <c r="C1473" s="1">
        <f>+VLOOKUP(A1473,Codigos_mercados_mayoristas[],3,0)</f>
        <v>13</v>
      </c>
      <c r="D1473" s="30">
        <v>44147</v>
      </c>
      <c r="E1473" s="4" t="s">
        <v>196</v>
      </c>
      <c r="F1473" s="15" t="s">
        <v>80</v>
      </c>
      <c r="G1473" s="15" t="s">
        <v>12</v>
      </c>
      <c r="H1473" s="15" t="s">
        <v>19</v>
      </c>
      <c r="I1473" s="15">
        <v>690</v>
      </c>
      <c r="J1473" s="29">
        <v>1000</v>
      </c>
      <c r="K1473" s="15">
        <v>700</v>
      </c>
      <c r="L1473" s="15">
        <v>809</v>
      </c>
      <c r="M1473" s="15" t="s">
        <v>81</v>
      </c>
      <c r="N1473" s="15" t="s">
        <v>118</v>
      </c>
      <c r="O1473">
        <f>+VLOOKUP(Precio_diario_hortalizas[[#This Row],[Unidad de comercialización]],Codigos_kg[],2,0)</f>
        <v>3</v>
      </c>
      <c r="P1473">
        <f>+Precio_diario_hortalizas[[#This Row],[Precio promedio ponderado]]/Precio_diario_hortalizas[[#This Row],[Kg o Unidades]]</f>
        <v>269.66666666666669</v>
      </c>
    </row>
    <row r="1474" spans="1:16" hidden="1" x14ac:dyDescent="0.35">
      <c r="A1474" s="1" t="s">
        <v>142</v>
      </c>
      <c r="B1474" s="1" t="str">
        <f>+VLOOKUP(A1474,Codigos_mercados_mayoristas[],2,0)</f>
        <v>Metropolitana</v>
      </c>
      <c r="C1474" s="1">
        <f>+VLOOKUP(A1474,Codigos_mercados_mayoristas[],3,0)</f>
        <v>13</v>
      </c>
      <c r="D1474" s="30">
        <v>44147</v>
      </c>
      <c r="E1474" s="4" t="s">
        <v>196</v>
      </c>
      <c r="F1474" s="15" t="s">
        <v>80</v>
      </c>
      <c r="G1474" s="15" t="s">
        <v>12</v>
      </c>
      <c r="H1474" s="15" t="s">
        <v>13</v>
      </c>
      <c r="I1474" s="15">
        <v>290</v>
      </c>
      <c r="J1474" s="15">
        <v>800</v>
      </c>
      <c r="K1474" s="15">
        <v>600</v>
      </c>
      <c r="L1474" s="15">
        <v>710</v>
      </c>
      <c r="M1474" s="15" t="s">
        <v>81</v>
      </c>
      <c r="N1474" s="15" t="s">
        <v>118</v>
      </c>
      <c r="O1474">
        <f>+VLOOKUP(Precio_diario_hortalizas[[#This Row],[Unidad de comercialización]],Codigos_kg[],2,0)</f>
        <v>3</v>
      </c>
      <c r="P1474">
        <f>+Precio_diario_hortalizas[[#This Row],[Precio promedio ponderado]]/Precio_diario_hortalizas[[#This Row],[Kg o Unidades]]</f>
        <v>236.66666666666666</v>
      </c>
    </row>
    <row r="1475" spans="1:16" hidden="1" x14ac:dyDescent="0.35">
      <c r="A1475" s="1" t="s">
        <v>142</v>
      </c>
      <c r="B1475" s="1" t="str">
        <f>+VLOOKUP(A1475,Codigos_mercados_mayoristas[],2,0)</f>
        <v>Metropolitana</v>
      </c>
      <c r="C1475" s="1">
        <f>+VLOOKUP(A1475,Codigos_mercados_mayoristas[],3,0)</f>
        <v>13</v>
      </c>
      <c r="D1475" s="30">
        <v>44147</v>
      </c>
      <c r="E1475" s="4" t="s">
        <v>196</v>
      </c>
      <c r="F1475" s="15" t="s">
        <v>82</v>
      </c>
      <c r="G1475" s="15" t="s">
        <v>12</v>
      </c>
      <c r="H1475" s="15" t="s">
        <v>19</v>
      </c>
      <c r="I1475" s="15">
        <v>390</v>
      </c>
      <c r="J1475" s="29">
        <v>5000</v>
      </c>
      <c r="K1475" s="29">
        <v>5000</v>
      </c>
      <c r="L1475" s="29">
        <v>5000</v>
      </c>
      <c r="M1475" s="15" t="s">
        <v>124</v>
      </c>
      <c r="N1475" s="15" t="s">
        <v>118</v>
      </c>
      <c r="O1475">
        <f>+VLOOKUP(Precio_diario_hortalizas[[#This Row],[Unidad de comercialización]],Codigos_kg[],2,0)</f>
        <v>36</v>
      </c>
      <c r="P1475">
        <f>+Precio_diario_hortalizas[[#This Row],[Precio promedio ponderado]]/Precio_diario_hortalizas[[#This Row],[Kg o Unidades]]</f>
        <v>138.88888888888889</v>
      </c>
    </row>
    <row r="1476" spans="1:16" hidden="1" x14ac:dyDescent="0.35">
      <c r="A1476" s="1" t="s">
        <v>142</v>
      </c>
      <c r="B1476" s="1" t="str">
        <f>+VLOOKUP(A1476,Codigos_mercados_mayoristas[],2,0)</f>
        <v>Metropolitana</v>
      </c>
      <c r="C1476" s="1">
        <f>+VLOOKUP(A1476,Codigos_mercados_mayoristas[],3,0)</f>
        <v>13</v>
      </c>
      <c r="D1476" s="30">
        <v>44147</v>
      </c>
      <c r="E1476" s="4" t="s">
        <v>196</v>
      </c>
      <c r="F1476" s="15" t="s">
        <v>82</v>
      </c>
      <c r="G1476" s="15" t="s">
        <v>12</v>
      </c>
      <c r="H1476" s="15" t="s">
        <v>19</v>
      </c>
      <c r="I1476" s="15">
        <v>630</v>
      </c>
      <c r="J1476" s="29">
        <v>10000</v>
      </c>
      <c r="K1476" s="29">
        <v>8000</v>
      </c>
      <c r="L1476" s="29">
        <v>9405</v>
      </c>
      <c r="M1476" s="15" t="s">
        <v>81</v>
      </c>
      <c r="N1476" s="15" t="s">
        <v>118</v>
      </c>
      <c r="O1476">
        <f>+VLOOKUP(Precio_diario_hortalizas[[#This Row],[Unidad de comercialización]],Codigos_kg[],2,0)</f>
        <v>3</v>
      </c>
      <c r="P1476">
        <f>+Precio_diario_hortalizas[[#This Row],[Precio promedio ponderado]]/Precio_diario_hortalizas[[#This Row],[Kg o Unidades]]</f>
        <v>3135</v>
      </c>
    </row>
    <row r="1477" spans="1:16" hidden="1" x14ac:dyDescent="0.35">
      <c r="A1477" s="1" t="s">
        <v>142</v>
      </c>
      <c r="B1477" s="1" t="str">
        <f>+VLOOKUP(A1477,Codigos_mercados_mayoristas[],2,0)</f>
        <v>Metropolitana</v>
      </c>
      <c r="C1477" s="1">
        <f>+VLOOKUP(A1477,Codigos_mercados_mayoristas[],3,0)</f>
        <v>13</v>
      </c>
      <c r="D1477" s="30">
        <v>44147</v>
      </c>
      <c r="E1477" s="4" t="s">
        <v>196</v>
      </c>
      <c r="F1477" s="15" t="s">
        <v>82</v>
      </c>
      <c r="G1477" s="15" t="s">
        <v>12</v>
      </c>
      <c r="H1477" s="15" t="s">
        <v>13</v>
      </c>
      <c r="I1477" s="15">
        <v>140</v>
      </c>
      <c r="J1477" s="29">
        <v>4500</v>
      </c>
      <c r="K1477" s="29">
        <v>4500</v>
      </c>
      <c r="L1477" s="29">
        <v>4500</v>
      </c>
      <c r="M1477" s="15" t="s">
        <v>124</v>
      </c>
      <c r="N1477" s="15" t="s">
        <v>118</v>
      </c>
      <c r="O1477">
        <f>+VLOOKUP(Precio_diario_hortalizas[[#This Row],[Unidad de comercialización]],Codigos_kg[],2,0)</f>
        <v>36</v>
      </c>
      <c r="P1477">
        <f>+Precio_diario_hortalizas[[#This Row],[Precio promedio ponderado]]/Precio_diario_hortalizas[[#This Row],[Kg o Unidades]]</f>
        <v>125</v>
      </c>
    </row>
    <row r="1478" spans="1:16" hidden="1" x14ac:dyDescent="0.35">
      <c r="A1478" s="1" t="s">
        <v>142</v>
      </c>
      <c r="B1478" s="1" t="str">
        <f>+VLOOKUP(A1478,Codigos_mercados_mayoristas[],2,0)</f>
        <v>Metropolitana</v>
      </c>
      <c r="C1478" s="1">
        <f>+VLOOKUP(A1478,Codigos_mercados_mayoristas[],3,0)</f>
        <v>13</v>
      </c>
      <c r="D1478" s="30">
        <v>44147</v>
      </c>
      <c r="E1478" s="4" t="s">
        <v>196</v>
      </c>
      <c r="F1478" s="15" t="s">
        <v>82</v>
      </c>
      <c r="G1478" s="15" t="s">
        <v>12</v>
      </c>
      <c r="H1478" s="15" t="s">
        <v>13</v>
      </c>
      <c r="I1478" s="15">
        <v>160</v>
      </c>
      <c r="J1478" s="29">
        <v>9000</v>
      </c>
      <c r="K1478" s="29">
        <v>9000</v>
      </c>
      <c r="L1478" s="29">
        <v>9000</v>
      </c>
      <c r="M1478" s="15" t="s">
        <v>81</v>
      </c>
      <c r="N1478" s="15" t="s">
        <v>118</v>
      </c>
      <c r="O1478">
        <f>+VLOOKUP(Precio_diario_hortalizas[[#This Row],[Unidad de comercialización]],Codigos_kg[],2,0)</f>
        <v>3</v>
      </c>
      <c r="P1478">
        <f>+Precio_diario_hortalizas[[#This Row],[Precio promedio ponderado]]/Precio_diario_hortalizas[[#This Row],[Kg o Unidades]]</f>
        <v>3000</v>
      </c>
    </row>
    <row r="1479" spans="1:16" hidden="1" x14ac:dyDescent="0.35">
      <c r="A1479" s="1" t="s">
        <v>142</v>
      </c>
      <c r="B1479" s="1" t="str">
        <f>+VLOOKUP(A1479,Codigos_mercados_mayoristas[],2,0)</f>
        <v>Metropolitana</v>
      </c>
      <c r="C1479" s="1">
        <f>+VLOOKUP(A1479,Codigos_mercados_mayoristas[],3,0)</f>
        <v>13</v>
      </c>
      <c r="D1479" s="30">
        <v>44147</v>
      </c>
      <c r="E1479" s="4" t="s">
        <v>196</v>
      </c>
      <c r="F1479" s="15" t="s">
        <v>84</v>
      </c>
      <c r="G1479" s="15" t="s">
        <v>12</v>
      </c>
      <c r="H1479" s="15" t="s">
        <v>19</v>
      </c>
      <c r="I1479" s="29">
        <v>14100</v>
      </c>
      <c r="J1479" s="15">
        <v>700</v>
      </c>
      <c r="K1479" s="15">
        <v>500</v>
      </c>
      <c r="L1479" s="15">
        <v>619</v>
      </c>
      <c r="M1479" s="15" t="s">
        <v>14</v>
      </c>
      <c r="N1479" s="15" t="s">
        <v>118</v>
      </c>
      <c r="O1479">
        <f>+VLOOKUP(Precio_diario_hortalizas[[#This Row],[Unidad de comercialización]],Codigos_kg[],2,0)</f>
        <v>1</v>
      </c>
      <c r="P1479">
        <f>+Precio_diario_hortalizas[[#This Row],[Precio promedio ponderado]]/Precio_diario_hortalizas[[#This Row],[Kg o Unidades]]</f>
        <v>619</v>
      </c>
    </row>
    <row r="1480" spans="1:16" hidden="1" x14ac:dyDescent="0.35">
      <c r="A1480" s="1" t="s">
        <v>142</v>
      </c>
      <c r="B1480" s="1" t="str">
        <f>+VLOOKUP(A1480,Codigos_mercados_mayoristas[],2,0)</f>
        <v>Metropolitana</v>
      </c>
      <c r="C1480" s="1">
        <f>+VLOOKUP(A1480,Codigos_mercados_mayoristas[],3,0)</f>
        <v>13</v>
      </c>
      <c r="D1480" s="30">
        <v>44147</v>
      </c>
      <c r="E1480" s="4" t="s">
        <v>196</v>
      </c>
      <c r="F1480" s="15" t="s">
        <v>84</v>
      </c>
      <c r="G1480" s="15" t="s">
        <v>12</v>
      </c>
      <c r="H1480" s="15" t="s">
        <v>13</v>
      </c>
      <c r="I1480" s="29">
        <v>4900</v>
      </c>
      <c r="J1480" s="15">
        <v>500</v>
      </c>
      <c r="K1480" s="15">
        <v>400</v>
      </c>
      <c r="L1480" s="15">
        <v>451</v>
      </c>
      <c r="M1480" s="15" t="s">
        <v>14</v>
      </c>
      <c r="N1480" s="15" t="s">
        <v>118</v>
      </c>
      <c r="O1480">
        <f>+VLOOKUP(Precio_diario_hortalizas[[#This Row],[Unidad de comercialización]],Codigos_kg[],2,0)</f>
        <v>1</v>
      </c>
      <c r="P1480">
        <f>+Precio_diario_hortalizas[[#This Row],[Precio promedio ponderado]]/Precio_diario_hortalizas[[#This Row],[Kg o Unidades]]</f>
        <v>451</v>
      </c>
    </row>
    <row r="1481" spans="1:16" hidden="1" x14ac:dyDescent="0.35">
      <c r="A1481" s="1" t="s">
        <v>142</v>
      </c>
      <c r="B1481" s="1" t="str">
        <f>+VLOOKUP(A1481,Codigos_mercados_mayoristas[],2,0)</f>
        <v>Metropolitana</v>
      </c>
      <c r="C1481" s="1">
        <f>+VLOOKUP(A1481,Codigos_mercados_mayoristas[],3,0)</f>
        <v>13</v>
      </c>
      <c r="D1481" s="30">
        <v>44147</v>
      </c>
      <c r="E1481" s="4" t="s">
        <v>196</v>
      </c>
      <c r="F1481" s="15" t="s">
        <v>21</v>
      </c>
      <c r="G1481" s="15" t="s">
        <v>12</v>
      </c>
      <c r="H1481" s="15" t="s">
        <v>19</v>
      </c>
      <c r="I1481" s="15">
        <v>340</v>
      </c>
      <c r="J1481" s="29">
        <v>6000</v>
      </c>
      <c r="K1481" s="29">
        <v>6000</v>
      </c>
      <c r="L1481" s="29">
        <v>6000</v>
      </c>
      <c r="M1481" s="15" t="s">
        <v>151</v>
      </c>
      <c r="N1481" s="15" t="s">
        <v>152</v>
      </c>
      <c r="O1481">
        <f>+VLOOKUP(Precio_diario_hortalizas[[#This Row],[Unidad de comercialización]],Codigos_kg[],2,0)</f>
        <v>10</v>
      </c>
      <c r="P1481">
        <f>+Precio_diario_hortalizas[[#This Row],[Precio promedio ponderado]]/Precio_diario_hortalizas[[#This Row],[Kg o Unidades]]</f>
        <v>600</v>
      </c>
    </row>
    <row r="1482" spans="1:16" hidden="1" x14ac:dyDescent="0.35">
      <c r="A1482" s="1" t="s">
        <v>142</v>
      </c>
      <c r="B1482" s="1" t="str">
        <f>+VLOOKUP(A1482,Codigos_mercados_mayoristas[],2,0)</f>
        <v>Metropolitana</v>
      </c>
      <c r="C1482" s="1">
        <f>+VLOOKUP(A1482,Codigos_mercados_mayoristas[],3,0)</f>
        <v>13</v>
      </c>
      <c r="D1482" s="30">
        <v>44147</v>
      </c>
      <c r="E1482" s="4" t="s">
        <v>196</v>
      </c>
      <c r="F1482" s="15" t="s">
        <v>85</v>
      </c>
      <c r="G1482" s="15" t="s">
        <v>86</v>
      </c>
      <c r="H1482" s="15" t="s">
        <v>19</v>
      </c>
      <c r="I1482" s="29">
        <v>4400</v>
      </c>
      <c r="J1482" s="29">
        <v>1000</v>
      </c>
      <c r="K1482" s="29">
        <v>1000</v>
      </c>
      <c r="L1482" s="29">
        <v>1000</v>
      </c>
      <c r="M1482" s="15" t="s">
        <v>31</v>
      </c>
      <c r="N1482" s="15" t="s">
        <v>125</v>
      </c>
      <c r="O1482">
        <f>+VLOOKUP(Precio_diario_hortalizas[[#This Row],[Unidad de comercialización]],Codigos_kg[],2,0)</f>
        <v>1</v>
      </c>
      <c r="P1482">
        <f>+Precio_diario_hortalizas[[#This Row],[Precio promedio ponderado]]/Precio_diario_hortalizas[[#This Row],[Kg o Unidades]]</f>
        <v>1000</v>
      </c>
    </row>
    <row r="1483" spans="1:16" hidden="1" x14ac:dyDescent="0.35">
      <c r="A1483" s="1" t="s">
        <v>142</v>
      </c>
      <c r="B1483" s="1" t="str">
        <f>+VLOOKUP(A1483,Codigos_mercados_mayoristas[],2,0)</f>
        <v>Metropolitana</v>
      </c>
      <c r="C1483" s="1">
        <f>+VLOOKUP(A1483,Codigos_mercados_mayoristas[],3,0)</f>
        <v>13</v>
      </c>
      <c r="D1483" s="30">
        <v>44147</v>
      </c>
      <c r="E1483" s="4" t="s">
        <v>196</v>
      </c>
      <c r="F1483" s="15" t="s">
        <v>85</v>
      </c>
      <c r="G1483" s="15" t="s">
        <v>86</v>
      </c>
      <c r="H1483" s="15" t="s">
        <v>13</v>
      </c>
      <c r="I1483" s="29">
        <v>2400</v>
      </c>
      <c r="J1483" s="15">
        <v>800</v>
      </c>
      <c r="K1483" s="15">
        <v>800</v>
      </c>
      <c r="L1483" s="15">
        <v>800</v>
      </c>
      <c r="M1483" s="15" t="s">
        <v>31</v>
      </c>
      <c r="N1483" s="15" t="s">
        <v>125</v>
      </c>
      <c r="O1483">
        <f>+VLOOKUP(Precio_diario_hortalizas[[#This Row],[Unidad de comercialización]],Codigos_kg[],2,0)</f>
        <v>1</v>
      </c>
      <c r="P1483">
        <f>+Precio_diario_hortalizas[[#This Row],[Precio promedio ponderado]]/Precio_diario_hortalizas[[#This Row],[Kg o Unidades]]</f>
        <v>800</v>
      </c>
    </row>
    <row r="1484" spans="1:16" hidden="1" x14ac:dyDescent="0.35">
      <c r="A1484" s="1" t="s">
        <v>142</v>
      </c>
      <c r="B1484" s="1" t="str">
        <f>+VLOOKUP(A1484,Codigos_mercados_mayoristas[],2,0)</f>
        <v>Metropolitana</v>
      </c>
      <c r="C1484" s="1">
        <f>+VLOOKUP(A1484,Codigos_mercados_mayoristas[],3,0)</f>
        <v>13</v>
      </c>
      <c r="D1484" s="30">
        <v>44147</v>
      </c>
      <c r="E1484" s="4" t="s">
        <v>196</v>
      </c>
      <c r="F1484" s="15" t="s">
        <v>52</v>
      </c>
      <c r="G1484" s="15" t="s">
        <v>12</v>
      </c>
      <c r="H1484" s="15" t="s">
        <v>19</v>
      </c>
      <c r="I1484" s="15">
        <v>800</v>
      </c>
      <c r="J1484" s="29">
        <v>8000</v>
      </c>
      <c r="K1484" s="29">
        <v>7000</v>
      </c>
      <c r="L1484" s="29">
        <v>7562</v>
      </c>
      <c r="M1484" s="15" t="s">
        <v>39</v>
      </c>
      <c r="N1484" s="15" t="s">
        <v>118</v>
      </c>
      <c r="O1484">
        <f>+VLOOKUP(Precio_diario_hortalizas[[#This Row],[Unidad de comercialización]],Codigos_kg[],2,0)</f>
        <v>25</v>
      </c>
      <c r="P1484">
        <f>+Precio_diario_hortalizas[[#This Row],[Precio promedio ponderado]]/Precio_diario_hortalizas[[#This Row],[Kg o Unidades]]</f>
        <v>302.48</v>
      </c>
    </row>
    <row r="1485" spans="1:16" hidden="1" x14ac:dyDescent="0.35">
      <c r="A1485" s="1" t="s">
        <v>142</v>
      </c>
      <c r="B1485" s="1" t="str">
        <f>+VLOOKUP(A1485,Codigos_mercados_mayoristas[],2,0)</f>
        <v>Metropolitana</v>
      </c>
      <c r="C1485" s="1">
        <f>+VLOOKUP(A1485,Codigos_mercados_mayoristas[],3,0)</f>
        <v>13</v>
      </c>
      <c r="D1485" s="30">
        <v>44147</v>
      </c>
      <c r="E1485" s="4" t="s">
        <v>196</v>
      </c>
      <c r="F1485" s="15" t="s">
        <v>23</v>
      </c>
      <c r="G1485" s="15" t="s">
        <v>87</v>
      </c>
      <c r="H1485" s="15" t="s">
        <v>19</v>
      </c>
      <c r="I1485" s="29">
        <v>2750</v>
      </c>
      <c r="J1485" s="29">
        <v>3000</v>
      </c>
      <c r="K1485" s="29">
        <v>2000</v>
      </c>
      <c r="L1485" s="29">
        <v>2386</v>
      </c>
      <c r="M1485" s="15" t="s">
        <v>88</v>
      </c>
      <c r="N1485" s="15" t="s">
        <v>118</v>
      </c>
      <c r="O1485">
        <f>+VLOOKUP(Precio_diario_hortalizas[[#This Row],[Unidad de comercialización]],Codigos_kg[],2,0)</f>
        <v>10</v>
      </c>
      <c r="P1485">
        <f>+Precio_diario_hortalizas[[#This Row],[Precio promedio ponderado]]/Precio_diario_hortalizas[[#This Row],[Kg o Unidades]]</f>
        <v>238.6</v>
      </c>
    </row>
    <row r="1486" spans="1:16" hidden="1" x14ac:dyDescent="0.35">
      <c r="A1486" s="1" t="s">
        <v>142</v>
      </c>
      <c r="B1486" s="1" t="str">
        <f>+VLOOKUP(A1486,Codigos_mercados_mayoristas[],2,0)</f>
        <v>Metropolitana</v>
      </c>
      <c r="C1486" s="1">
        <f>+VLOOKUP(A1486,Codigos_mercados_mayoristas[],3,0)</f>
        <v>13</v>
      </c>
      <c r="D1486" s="30">
        <v>44147</v>
      </c>
      <c r="E1486" s="4" t="s">
        <v>196</v>
      </c>
      <c r="F1486" s="15" t="s">
        <v>23</v>
      </c>
      <c r="G1486" s="15" t="s">
        <v>87</v>
      </c>
      <c r="H1486" s="15" t="s">
        <v>13</v>
      </c>
      <c r="I1486" s="29">
        <v>1290</v>
      </c>
      <c r="J1486" s="29">
        <v>2000</v>
      </c>
      <c r="K1486" s="29">
        <v>1000</v>
      </c>
      <c r="L1486" s="29">
        <v>1457</v>
      </c>
      <c r="M1486" s="15" t="s">
        <v>25</v>
      </c>
      <c r="N1486" s="15" t="s">
        <v>118</v>
      </c>
      <c r="O1486">
        <f>+VLOOKUP(Precio_diario_hortalizas[[#This Row],[Unidad de comercialización]],Codigos_kg[],2,0)</f>
        <v>12</v>
      </c>
      <c r="P1486">
        <f>+Precio_diario_hortalizas[[#This Row],[Precio promedio ponderado]]/Precio_diario_hortalizas[[#This Row],[Kg o Unidades]]</f>
        <v>121.41666666666667</v>
      </c>
    </row>
    <row r="1487" spans="1:16" hidden="1" x14ac:dyDescent="0.35">
      <c r="A1487" s="1" t="s">
        <v>142</v>
      </c>
      <c r="B1487" s="1" t="str">
        <f>+VLOOKUP(A1487,Codigos_mercados_mayoristas[],2,0)</f>
        <v>Metropolitana</v>
      </c>
      <c r="C1487" s="1">
        <f>+VLOOKUP(A1487,Codigos_mercados_mayoristas[],3,0)</f>
        <v>13</v>
      </c>
      <c r="D1487" s="30">
        <v>44147</v>
      </c>
      <c r="E1487" s="4" t="s">
        <v>196</v>
      </c>
      <c r="F1487" s="15" t="s">
        <v>23</v>
      </c>
      <c r="G1487" s="15" t="s">
        <v>24</v>
      </c>
      <c r="H1487" s="15" t="s">
        <v>19</v>
      </c>
      <c r="I1487" s="29">
        <v>6560</v>
      </c>
      <c r="J1487" s="29">
        <v>3000</v>
      </c>
      <c r="K1487" s="29">
        <v>2000</v>
      </c>
      <c r="L1487" s="29">
        <v>2350</v>
      </c>
      <c r="M1487" s="15" t="s">
        <v>89</v>
      </c>
      <c r="N1487" s="15" t="s">
        <v>114</v>
      </c>
      <c r="O1487">
        <f>+VLOOKUP(Precio_diario_hortalizas[[#This Row],[Unidad de comercialización]],Codigos_kg[],2,0)</f>
        <v>15</v>
      </c>
      <c r="P1487">
        <f>+Precio_diario_hortalizas[[#This Row],[Precio promedio ponderado]]/Precio_diario_hortalizas[[#This Row],[Kg o Unidades]]</f>
        <v>156.66666666666666</v>
      </c>
    </row>
    <row r="1488" spans="1:16" hidden="1" x14ac:dyDescent="0.35">
      <c r="A1488" s="1" t="s">
        <v>142</v>
      </c>
      <c r="B1488" s="1" t="str">
        <f>+VLOOKUP(A1488,Codigos_mercados_mayoristas[],2,0)</f>
        <v>Metropolitana</v>
      </c>
      <c r="C1488" s="1">
        <f>+VLOOKUP(A1488,Codigos_mercados_mayoristas[],3,0)</f>
        <v>13</v>
      </c>
      <c r="D1488" s="30">
        <v>44147</v>
      </c>
      <c r="E1488" s="4" t="s">
        <v>196</v>
      </c>
      <c r="F1488" s="15" t="s">
        <v>23</v>
      </c>
      <c r="G1488" s="15" t="s">
        <v>24</v>
      </c>
      <c r="H1488" s="15" t="s">
        <v>13</v>
      </c>
      <c r="I1488" s="29">
        <v>2650</v>
      </c>
      <c r="J1488" s="29">
        <v>2000</v>
      </c>
      <c r="K1488" s="29">
        <v>1000</v>
      </c>
      <c r="L1488" s="29">
        <v>1406</v>
      </c>
      <c r="M1488" s="15" t="s">
        <v>26</v>
      </c>
      <c r="N1488" s="15" t="s">
        <v>114</v>
      </c>
      <c r="O1488">
        <f>+VLOOKUP(Precio_diario_hortalizas[[#This Row],[Unidad de comercialización]],Codigos_kg[],2,0)</f>
        <v>18</v>
      </c>
      <c r="P1488">
        <f>+Precio_diario_hortalizas[[#This Row],[Precio promedio ponderado]]/Precio_diario_hortalizas[[#This Row],[Kg o Unidades]]</f>
        <v>78.111111111111114</v>
      </c>
    </row>
    <row r="1489" spans="1:16" hidden="1" x14ac:dyDescent="0.35">
      <c r="A1489" s="1" t="s">
        <v>142</v>
      </c>
      <c r="B1489" s="1" t="str">
        <f>+VLOOKUP(A1489,Codigos_mercados_mayoristas[],2,0)</f>
        <v>Metropolitana</v>
      </c>
      <c r="C1489" s="1">
        <f>+VLOOKUP(A1489,Codigos_mercados_mayoristas[],3,0)</f>
        <v>13</v>
      </c>
      <c r="D1489" s="30">
        <v>44147</v>
      </c>
      <c r="E1489" s="4" t="s">
        <v>196</v>
      </c>
      <c r="F1489" s="15" t="s">
        <v>23</v>
      </c>
      <c r="G1489" s="15" t="s">
        <v>47</v>
      </c>
      <c r="H1489" s="15" t="s">
        <v>19</v>
      </c>
      <c r="I1489" s="15">
        <v>610</v>
      </c>
      <c r="J1489" s="29">
        <v>3000</v>
      </c>
      <c r="K1489" s="29">
        <v>2500</v>
      </c>
      <c r="L1489" s="29">
        <v>2750</v>
      </c>
      <c r="M1489" s="15" t="s">
        <v>89</v>
      </c>
      <c r="N1489" s="15" t="s">
        <v>118</v>
      </c>
      <c r="O1489">
        <f>+VLOOKUP(Precio_diario_hortalizas[[#This Row],[Unidad de comercialización]],Codigos_kg[],2,0)</f>
        <v>15</v>
      </c>
      <c r="P1489">
        <f>+Precio_diario_hortalizas[[#This Row],[Precio promedio ponderado]]/Precio_diario_hortalizas[[#This Row],[Kg o Unidades]]</f>
        <v>183.33333333333334</v>
      </c>
    </row>
    <row r="1490" spans="1:16" hidden="1" x14ac:dyDescent="0.35">
      <c r="A1490" s="1" t="s">
        <v>142</v>
      </c>
      <c r="B1490" s="1" t="str">
        <f>+VLOOKUP(A1490,Codigos_mercados_mayoristas[],2,0)</f>
        <v>Metropolitana</v>
      </c>
      <c r="C1490" s="1">
        <f>+VLOOKUP(A1490,Codigos_mercados_mayoristas[],3,0)</f>
        <v>13</v>
      </c>
      <c r="D1490" s="30">
        <v>44147</v>
      </c>
      <c r="E1490" s="4" t="s">
        <v>196</v>
      </c>
      <c r="F1490" s="15" t="s">
        <v>23</v>
      </c>
      <c r="G1490" s="15" t="s">
        <v>47</v>
      </c>
      <c r="H1490" s="15" t="s">
        <v>13</v>
      </c>
      <c r="I1490" s="15">
        <v>250</v>
      </c>
      <c r="J1490" s="29">
        <v>2000</v>
      </c>
      <c r="K1490" s="29">
        <v>2000</v>
      </c>
      <c r="L1490" s="29">
        <v>2000</v>
      </c>
      <c r="M1490" s="15" t="s">
        <v>26</v>
      </c>
      <c r="N1490" s="15" t="s">
        <v>118</v>
      </c>
      <c r="O1490">
        <f>+VLOOKUP(Precio_diario_hortalizas[[#This Row],[Unidad de comercialización]],Codigos_kg[],2,0)</f>
        <v>18</v>
      </c>
      <c r="P1490">
        <f>+Precio_diario_hortalizas[[#This Row],[Precio promedio ponderado]]/Precio_diario_hortalizas[[#This Row],[Kg o Unidades]]</f>
        <v>111.11111111111111</v>
      </c>
    </row>
    <row r="1491" spans="1:16" hidden="1" x14ac:dyDescent="0.35">
      <c r="A1491" s="1" t="s">
        <v>142</v>
      </c>
      <c r="B1491" s="1" t="str">
        <f>+VLOOKUP(A1491,Codigos_mercados_mayoristas[],2,0)</f>
        <v>Metropolitana</v>
      </c>
      <c r="C1491" s="1">
        <f>+VLOOKUP(A1491,Codigos_mercados_mayoristas[],3,0)</f>
        <v>13</v>
      </c>
      <c r="D1491" s="30">
        <v>44147</v>
      </c>
      <c r="E1491" s="4" t="s">
        <v>196</v>
      </c>
      <c r="F1491" s="15" t="s">
        <v>23</v>
      </c>
      <c r="G1491" s="15" t="s">
        <v>90</v>
      </c>
      <c r="H1491" s="15" t="s">
        <v>19</v>
      </c>
      <c r="I1491" s="15">
        <v>330</v>
      </c>
      <c r="J1491" s="29">
        <v>3000</v>
      </c>
      <c r="K1491" s="29">
        <v>2500</v>
      </c>
      <c r="L1491" s="29">
        <v>2750</v>
      </c>
      <c r="M1491" s="15" t="s">
        <v>89</v>
      </c>
      <c r="N1491" s="15" t="s">
        <v>118</v>
      </c>
      <c r="O1491">
        <f>+VLOOKUP(Precio_diario_hortalizas[[#This Row],[Unidad de comercialización]],Codigos_kg[],2,0)</f>
        <v>15</v>
      </c>
      <c r="P1491">
        <f>+Precio_diario_hortalizas[[#This Row],[Precio promedio ponderado]]/Precio_diario_hortalizas[[#This Row],[Kg o Unidades]]</f>
        <v>183.33333333333334</v>
      </c>
    </row>
    <row r="1492" spans="1:16" hidden="1" x14ac:dyDescent="0.35">
      <c r="A1492" s="1" t="s">
        <v>142</v>
      </c>
      <c r="B1492" s="1" t="str">
        <f>+VLOOKUP(A1492,Codigos_mercados_mayoristas[],2,0)</f>
        <v>Metropolitana</v>
      </c>
      <c r="C1492" s="1">
        <f>+VLOOKUP(A1492,Codigos_mercados_mayoristas[],3,0)</f>
        <v>13</v>
      </c>
      <c r="D1492" s="30">
        <v>44147</v>
      </c>
      <c r="E1492" s="4" t="s">
        <v>196</v>
      </c>
      <c r="F1492" s="15" t="s">
        <v>23</v>
      </c>
      <c r="G1492" s="15" t="s">
        <v>90</v>
      </c>
      <c r="H1492" s="15" t="s">
        <v>13</v>
      </c>
      <c r="I1492" s="15">
        <v>250</v>
      </c>
      <c r="J1492" s="29">
        <v>2000</v>
      </c>
      <c r="K1492" s="29">
        <v>2000</v>
      </c>
      <c r="L1492" s="29">
        <v>2000</v>
      </c>
      <c r="M1492" s="15" t="s">
        <v>26</v>
      </c>
      <c r="N1492" s="15" t="s">
        <v>118</v>
      </c>
      <c r="O1492">
        <f>+VLOOKUP(Precio_diario_hortalizas[[#This Row],[Unidad de comercialización]],Codigos_kg[],2,0)</f>
        <v>18</v>
      </c>
      <c r="P1492">
        <f>+Precio_diario_hortalizas[[#This Row],[Precio promedio ponderado]]/Precio_diario_hortalizas[[#This Row],[Kg o Unidades]]</f>
        <v>111.11111111111111</v>
      </c>
    </row>
    <row r="1493" spans="1:16" hidden="1" x14ac:dyDescent="0.35">
      <c r="A1493" s="1" t="s">
        <v>142</v>
      </c>
      <c r="B1493" s="1" t="str">
        <f>+VLOOKUP(A1493,Codigos_mercados_mayoristas[],2,0)</f>
        <v>Metropolitana</v>
      </c>
      <c r="C1493" s="1">
        <f>+VLOOKUP(A1493,Codigos_mercados_mayoristas[],3,0)</f>
        <v>13</v>
      </c>
      <c r="D1493" s="30">
        <v>44147</v>
      </c>
      <c r="E1493" s="4" t="s">
        <v>196</v>
      </c>
      <c r="F1493" s="15" t="s">
        <v>23</v>
      </c>
      <c r="G1493" s="15" t="s">
        <v>91</v>
      </c>
      <c r="H1493" s="15" t="s">
        <v>19</v>
      </c>
      <c r="I1493" s="29">
        <v>1260</v>
      </c>
      <c r="J1493" s="29">
        <v>3000</v>
      </c>
      <c r="K1493" s="29">
        <v>2000</v>
      </c>
      <c r="L1493" s="29">
        <v>2349</v>
      </c>
      <c r="M1493" s="15" t="s">
        <v>89</v>
      </c>
      <c r="N1493" s="15" t="s">
        <v>118</v>
      </c>
      <c r="O1493">
        <f>+VLOOKUP(Precio_diario_hortalizas[[#This Row],[Unidad de comercialización]],Codigos_kg[],2,0)</f>
        <v>15</v>
      </c>
      <c r="P1493">
        <f>+Precio_diario_hortalizas[[#This Row],[Precio promedio ponderado]]/Precio_diario_hortalizas[[#This Row],[Kg o Unidades]]</f>
        <v>156.6</v>
      </c>
    </row>
    <row r="1494" spans="1:16" hidden="1" x14ac:dyDescent="0.35">
      <c r="A1494" s="1" t="s">
        <v>142</v>
      </c>
      <c r="B1494" s="1" t="str">
        <f>+VLOOKUP(A1494,Codigos_mercados_mayoristas[],2,0)</f>
        <v>Metropolitana</v>
      </c>
      <c r="C1494" s="1">
        <f>+VLOOKUP(A1494,Codigos_mercados_mayoristas[],3,0)</f>
        <v>13</v>
      </c>
      <c r="D1494" s="30">
        <v>44147</v>
      </c>
      <c r="E1494" s="4" t="s">
        <v>196</v>
      </c>
      <c r="F1494" s="15" t="s">
        <v>23</v>
      </c>
      <c r="G1494" s="15" t="s">
        <v>91</v>
      </c>
      <c r="H1494" s="15" t="s">
        <v>13</v>
      </c>
      <c r="I1494" s="29">
        <v>1320</v>
      </c>
      <c r="J1494" s="29">
        <v>2000</v>
      </c>
      <c r="K1494" s="29">
        <v>1000</v>
      </c>
      <c r="L1494" s="29">
        <v>1394</v>
      </c>
      <c r="M1494" s="15" t="s">
        <v>26</v>
      </c>
      <c r="N1494" s="15" t="s">
        <v>118</v>
      </c>
      <c r="O1494">
        <f>+VLOOKUP(Precio_diario_hortalizas[[#This Row],[Unidad de comercialización]],Codigos_kg[],2,0)</f>
        <v>18</v>
      </c>
      <c r="P1494">
        <f>+Precio_diario_hortalizas[[#This Row],[Precio promedio ponderado]]/Precio_diario_hortalizas[[#This Row],[Kg o Unidades]]</f>
        <v>77.444444444444443</v>
      </c>
    </row>
    <row r="1495" spans="1:16" hidden="1" x14ac:dyDescent="0.35">
      <c r="A1495" s="1" t="s">
        <v>142</v>
      </c>
      <c r="B1495" s="1" t="str">
        <f>+VLOOKUP(A1495,Codigos_mercados_mayoristas[],2,0)</f>
        <v>Metropolitana</v>
      </c>
      <c r="C1495" s="1">
        <f>+VLOOKUP(A1495,Codigos_mercados_mayoristas[],3,0)</f>
        <v>13</v>
      </c>
      <c r="D1495" s="30">
        <v>44147</v>
      </c>
      <c r="E1495" s="4" t="s">
        <v>196</v>
      </c>
      <c r="F1495" s="15" t="s">
        <v>23</v>
      </c>
      <c r="G1495" s="15" t="s">
        <v>92</v>
      </c>
      <c r="H1495" s="15" t="s">
        <v>19</v>
      </c>
      <c r="I1495" s="15">
        <v>350</v>
      </c>
      <c r="J1495" s="29">
        <v>3000</v>
      </c>
      <c r="K1495" s="29">
        <v>2500</v>
      </c>
      <c r="L1495" s="29">
        <v>2750</v>
      </c>
      <c r="M1495" s="15" t="s">
        <v>93</v>
      </c>
      <c r="N1495" s="15" t="s">
        <v>118</v>
      </c>
      <c r="O1495">
        <f>+VLOOKUP(Precio_diario_hortalizas[[#This Row],[Unidad de comercialización]],Codigos_kg[],2,0)</f>
        <v>20</v>
      </c>
      <c r="P1495">
        <f>+Precio_diario_hortalizas[[#This Row],[Precio promedio ponderado]]/Precio_diario_hortalizas[[#This Row],[Kg o Unidades]]</f>
        <v>137.5</v>
      </c>
    </row>
    <row r="1496" spans="1:16" hidden="1" x14ac:dyDescent="0.35">
      <c r="A1496" s="1" t="s">
        <v>142</v>
      </c>
      <c r="B1496" s="1" t="str">
        <f>+VLOOKUP(A1496,Codigos_mercados_mayoristas[],2,0)</f>
        <v>Metropolitana</v>
      </c>
      <c r="C1496" s="1">
        <f>+VLOOKUP(A1496,Codigos_mercados_mayoristas[],3,0)</f>
        <v>13</v>
      </c>
      <c r="D1496" s="30">
        <v>44147</v>
      </c>
      <c r="E1496" s="4" t="s">
        <v>196</v>
      </c>
      <c r="F1496" s="15" t="s">
        <v>23</v>
      </c>
      <c r="G1496" s="15" t="s">
        <v>92</v>
      </c>
      <c r="H1496" s="15" t="s">
        <v>13</v>
      </c>
      <c r="I1496" s="15">
        <v>250</v>
      </c>
      <c r="J1496" s="29">
        <v>2000</v>
      </c>
      <c r="K1496" s="29">
        <v>2000</v>
      </c>
      <c r="L1496" s="29">
        <v>2000</v>
      </c>
      <c r="M1496" s="15" t="s">
        <v>153</v>
      </c>
      <c r="N1496" s="15" t="s">
        <v>118</v>
      </c>
      <c r="O1496">
        <f>+VLOOKUP(Precio_diario_hortalizas[[#This Row],[Unidad de comercialización]],Codigos_kg[],2,0)</f>
        <v>24</v>
      </c>
      <c r="P1496">
        <f>+Precio_diario_hortalizas[[#This Row],[Precio promedio ponderado]]/Precio_diario_hortalizas[[#This Row],[Kg o Unidades]]</f>
        <v>83.333333333333329</v>
      </c>
    </row>
    <row r="1497" spans="1:16" x14ac:dyDescent="0.35">
      <c r="A1497" s="1" t="s">
        <v>142</v>
      </c>
      <c r="B1497" s="1" t="str">
        <f>+VLOOKUP(A1497,Codigos_mercados_mayoristas[],2,0)</f>
        <v>Metropolitana</v>
      </c>
      <c r="C1497" s="1">
        <f>+VLOOKUP(A1497,Codigos_mercados_mayoristas[],3,0)</f>
        <v>13</v>
      </c>
      <c r="D1497" s="30">
        <v>44147</v>
      </c>
      <c r="E1497" s="4" t="s">
        <v>196</v>
      </c>
      <c r="F1497" s="15" t="s">
        <v>716</v>
      </c>
      <c r="G1497" s="15" t="s">
        <v>717</v>
      </c>
      <c r="H1497" s="15" t="s">
        <v>13</v>
      </c>
      <c r="I1497" s="15">
        <v>800</v>
      </c>
      <c r="J1497" s="29">
        <v>24000</v>
      </c>
      <c r="K1497" s="29">
        <v>23000</v>
      </c>
      <c r="L1497" s="29">
        <v>23562</v>
      </c>
      <c r="M1497" s="15" t="s">
        <v>202</v>
      </c>
      <c r="N1497" s="15" t="s">
        <v>15</v>
      </c>
      <c r="O1497">
        <f>+VLOOKUP(Precio_diario_hortalizas[[#This Row],[Unidad de comercialización]],Codigos_kg[],2,0)</f>
        <v>14</v>
      </c>
      <c r="P1497">
        <f>+Precio_diario_hortalizas[[#This Row],[Precio promedio ponderado]]/Precio_diario_hortalizas[[#This Row],[Kg o Unidades]]</f>
        <v>1683</v>
      </c>
    </row>
    <row r="1498" spans="1:16" x14ac:dyDescent="0.35">
      <c r="A1498" s="1" t="s">
        <v>142</v>
      </c>
      <c r="B1498" s="1" t="str">
        <f>+VLOOKUP(A1498,Codigos_mercados_mayoristas[],2,0)</f>
        <v>Metropolitana</v>
      </c>
      <c r="C1498" s="1">
        <f>+VLOOKUP(A1498,Codigos_mercados_mayoristas[],3,0)</f>
        <v>13</v>
      </c>
      <c r="D1498" s="30">
        <v>44147</v>
      </c>
      <c r="E1498" s="4" t="s">
        <v>196</v>
      </c>
      <c r="F1498" s="15" t="s">
        <v>747</v>
      </c>
      <c r="G1498" s="15" t="s">
        <v>12</v>
      </c>
      <c r="H1498" s="15" t="s">
        <v>19</v>
      </c>
      <c r="I1498" s="15">
        <v>35</v>
      </c>
      <c r="J1498" s="29">
        <v>10000</v>
      </c>
      <c r="K1498" s="29">
        <v>10000</v>
      </c>
      <c r="L1498" s="29">
        <v>10000</v>
      </c>
      <c r="M1498" s="15" t="s">
        <v>81</v>
      </c>
      <c r="N1498" s="15" t="s">
        <v>118</v>
      </c>
      <c r="O1498">
        <f>+VLOOKUP(Precio_diario_hortalizas[[#This Row],[Unidad de comercialización]],Codigos_kg[],2,0)</f>
        <v>3</v>
      </c>
      <c r="P1498">
        <f>+Precio_diario_hortalizas[[#This Row],[Precio promedio ponderado]]/Precio_diario_hortalizas[[#This Row],[Kg o Unidades]]</f>
        <v>3333.3333333333335</v>
      </c>
    </row>
    <row r="1499" spans="1:16" hidden="1" x14ac:dyDescent="0.35">
      <c r="A1499" s="1" t="s">
        <v>142</v>
      </c>
      <c r="B1499" s="1" t="str">
        <f>+VLOOKUP(A1499,Codigos_mercados_mayoristas[],2,0)</f>
        <v>Metropolitana</v>
      </c>
      <c r="C1499" s="1">
        <f>+VLOOKUP(A1499,Codigos_mercados_mayoristas[],3,0)</f>
        <v>13</v>
      </c>
      <c r="D1499" s="30">
        <v>44147</v>
      </c>
      <c r="E1499" s="4" t="s">
        <v>196</v>
      </c>
      <c r="F1499" s="15" t="s">
        <v>94</v>
      </c>
      <c r="G1499" s="15" t="s">
        <v>126</v>
      </c>
      <c r="H1499" s="15" t="s">
        <v>127</v>
      </c>
      <c r="I1499" s="29">
        <v>2100</v>
      </c>
      <c r="J1499" s="29">
        <v>11000</v>
      </c>
      <c r="K1499" s="29">
        <v>10500</v>
      </c>
      <c r="L1499" s="29">
        <v>10643</v>
      </c>
      <c r="M1499" s="15" t="s">
        <v>58</v>
      </c>
      <c r="N1499" s="15" t="s">
        <v>130</v>
      </c>
      <c r="O1499">
        <f>+VLOOKUP(Precio_diario_hortalizas[[#This Row],[Unidad de comercialización]],Codigos_kg[],2,0)</f>
        <v>25</v>
      </c>
      <c r="P1499">
        <f>+Precio_diario_hortalizas[[#This Row],[Precio promedio ponderado]]/Precio_diario_hortalizas[[#This Row],[Kg o Unidades]]</f>
        <v>425.72</v>
      </c>
    </row>
    <row r="1500" spans="1:16" hidden="1" x14ac:dyDescent="0.35">
      <c r="A1500" s="1" t="s">
        <v>142</v>
      </c>
      <c r="B1500" s="1" t="str">
        <f>+VLOOKUP(A1500,Codigos_mercados_mayoristas[],2,0)</f>
        <v>Metropolitana</v>
      </c>
      <c r="C1500" s="1">
        <f>+VLOOKUP(A1500,Codigos_mercados_mayoristas[],3,0)</f>
        <v>13</v>
      </c>
      <c r="D1500" s="30">
        <v>44147</v>
      </c>
      <c r="E1500" s="4" t="s">
        <v>196</v>
      </c>
      <c r="F1500" s="15" t="s">
        <v>94</v>
      </c>
      <c r="G1500" s="15" t="s">
        <v>126</v>
      </c>
      <c r="H1500" s="15" t="s">
        <v>96</v>
      </c>
      <c r="I1500" s="29">
        <v>1300</v>
      </c>
      <c r="J1500" s="29">
        <v>11000</v>
      </c>
      <c r="K1500" s="29">
        <v>10500</v>
      </c>
      <c r="L1500" s="29">
        <v>10692</v>
      </c>
      <c r="M1500" s="15" t="s">
        <v>39</v>
      </c>
      <c r="N1500" s="15" t="s">
        <v>155</v>
      </c>
      <c r="O1500">
        <f>+VLOOKUP(Precio_diario_hortalizas[[#This Row],[Unidad de comercialización]],Codigos_kg[],2,0)</f>
        <v>25</v>
      </c>
      <c r="P1500">
        <f>+Precio_diario_hortalizas[[#This Row],[Precio promedio ponderado]]/Precio_diario_hortalizas[[#This Row],[Kg o Unidades]]</f>
        <v>427.68</v>
      </c>
    </row>
    <row r="1501" spans="1:16" hidden="1" x14ac:dyDescent="0.35">
      <c r="A1501" s="1" t="s">
        <v>142</v>
      </c>
      <c r="B1501" s="1" t="str">
        <f>+VLOOKUP(A1501,Codigos_mercados_mayoristas[],2,0)</f>
        <v>Metropolitana</v>
      </c>
      <c r="C1501" s="1">
        <f>+VLOOKUP(A1501,Codigos_mercados_mayoristas[],3,0)</f>
        <v>13</v>
      </c>
      <c r="D1501" s="30">
        <v>44147</v>
      </c>
      <c r="E1501" s="4" t="s">
        <v>196</v>
      </c>
      <c r="F1501" s="15" t="s">
        <v>94</v>
      </c>
      <c r="G1501" s="15" t="s">
        <v>126</v>
      </c>
      <c r="H1501" s="15" t="s">
        <v>96</v>
      </c>
      <c r="I1501" s="29">
        <v>1300</v>
      </c>
      <c r="J1501" s="29">
        <v>11000</v>
      </c>
      <c r="K1501" s="29">
        <v>10500</v>
      </c>
      <c r="L1501" s="29">
        <v>10692</v>
      </c>
      <c r="M1501" s="15" t="s">
        <v>39</v>
      </c>
      <c r="N1501" s="15" t="s">
        <v>156</v>
      </c>
      <c r="O1501">
        <f>+VLOOKUP(Precio_diario_hortalizas[[#This Row],[Unidad de comercialización]],Codigos_kg[],2,0)</f>
        <v>25</v>
      </c>
      <c r="P1501">
        <f>+Precio_diario_hortalizas[[#This Row],[Precio promedio ponderado]]/Precio_diario_hortalizas[[#This Row],[Kg o Unidades]]</f>
        <v>427.68</v>
      </c>
    </row>
    <row r="1502" spans="1:16" hidden="1" x14ac:dyDescent="0.35">
      <c r="A1502" s="1" t="s">
        <v>142</v>
      </c>
      <c r="B1502" s="1" t="str">
        <f>+VLOOKUP(A1502,Codigos_mercados_mayoristas[],2,0)</f>
        <v>Metropolitana</v>
      </c>
      <c r="C1502" s="1">
        <f>+VLOOKUP(A1502,Codigos_mercados_mayoristas[],3,0)</f>
        <v>13</v>
      </c>
      <c r="D1502" s="30">
        <v>44147</v>
      </c>
      <c r="E1502" s="4" t="s">
        <v>196</v>
      </c>
      <c r="F1502" s="15" t="s">
        <v>94</v>
      </c>
      <c r="G1502" s="15" t="s">
        <v>126</v>
      </c>
      <c r="H1502" s="15" t="s">
        <v>96</v>
      </c>
      <c r="I1502" s="29">
        <v>1300</v>
      </c>
      <c r="J1502" s="29">
        <v>11000</v>
      </c>
      <c r="K1502" s="29">
        <v>10500</v>
      </c>
      <c r="L1502" s="29">
        <v>10731</v>
      </c>
      <c r="M1502" s="15" t="s">
        <v>39</v>
      </c>
      <c r="N1502" s="15" t="s">
        <v>123</v>
      </c>
      <c r="O1502">
        <f>+VLOOKUP(Precio_diario_hortalizas[[#This Row],[Unidad de comercialización]],Codigos_kg[],2,0)</f>
        <v>25</v>
      </c>
      <c r="P1502">
        <f>+Precio_diario_hortalizas[[#This Row],[Precio promedio ponderado]]/Precio_diario_hortalizas[[#This Row],[Kg o Unidades]]</f>
        <v>429.24</v>
      </c>
    </row>
    <row r="1503" spans="1:16" hidden="1" x14ac:dyDescent="0.35">
      <c r="A1503" s="1" t="s">
        <v>142</v>
      </c>
      <c r="B1503" s="1" t="str">
        <f>+VLOOKUP(A1503,Codigos_mercados_mayoristas[],2,0)</f>
        <v>Metropolitana</v>
      </c>
      <c r="C1503" s="1">
        <f>+VLOOKUP(A1503,Codigos_mercados_mayoristas[],3,0)</f>
        <v>13</v>
      </c>
      <c r="D1503" s="30">
        <v>44147</v>
      </c>
      <c r="E1503" s="4" t="s">
        <v>196</v>
      </c>
      <c r="F1503" s="15" t="s">
        <v>94</v>
      </c>
      <c r="G1503" s="15" t="s">
        <v>173</v>
      </c>
      <c r="H1503" s="15" t="s">
        <v>96</v>
      </c>
      <c r="I1503" s="29">
        <v>1400</v>
      </c>
      <c r="J1503" s="29">
        <v>11000</v>
      </c>
      <c r="K1503" s="29">
        <v>10500</v>
      </c>
      <c r="L1503" s="29">
        <v>10714</v>
      </c>
      <c r="M1503" s="15" t="s">
        <v>39</v>
      </c>
      <c r="N1503" s="15" t="s">
        <v>156</v>
      </c>
      <c r="O1503">
        <f>+VLOOKUP(Precio_diario_hortalizas[[#This Row],[Unidad de comercialización]],Codigos_kg[],2,0)</f>
        <v>25</v>
      </c>
      <c r="P1503">
        <f>+Precio_diario_hortalizas[[#This Row],[Precio promedio ponderado]]/Precio_diario_hortalizas[[#This Row],[Kg o Unidades]]</f>
        <v>428.56</v>
      </c>
    </row>
    <row r="1504" spans="1:16" hidden="1" x14ac:dyDescent="0.35">
      <c r="A1504" s="1" t="s">
        <v>142</v>
      </c>
      <c r="B1504" s="1" t="str">
        <f>+VLOOKUP(A1504,Codigos_mercados_mayoristas[],2,0)</f>
        <v>Metropolitana</v>
      </c>
      <c r="C1504" s="1">
        <f>+VLOOKUP(A1504,Codigos_mercados_mayoristas[],3,0)</f>
        <v>13</v>
      </c>
      <c r="D1504" s="30">
        <v>44147</v>
      </c>
      <c r="E1504" s="4" t="s">
        <v>196</v>
      </c>
      <c r="F1504" s="15" t="s">
        <v>94</v>
      </c>
      <c r="G1504" s="15" t="s">
        <v>718</v>
      </c>
      <c r="H1504" s="15" t="s">
        <v>96</v>
      </c>
      <c r="I1504" s="29">
        <v>1300</v>
      </c>
      <c r="J1504" s="29">
        <v>9000</v>
      </c>
      <c r="K1504" s="29">
        <v>8500</v>
      </c>
      <c r="L1504" s="29">
        <v>8731</v>
      </c>
      <c r="M1504" s="15" t="s">
        <v>39</v>
      </c>
      <c r="N1504" s="15" t="s">
        <v>155</v>
      </c>
      <c r="O1504">
        <f>+VLOOKUP(Precio_diario_hortalizas[[#This Row],[Unidad de comercialización]],Codigos_kg[],2,0)</f>
        <v>25</v>
      </c>
      <c r="P1504">
        <f>+Precio_diario_hortalizas[[#This Row],[Precio promedio ponderado]]/Precio_diario_hortalizas[[#This Row],[Kg o Unidades]]</f>
        <v>349.24</v>
      </c>
    </row>
    <row r="1505" spans="1:16" hidden="1" x14ac:dyDescent="0.35">
      <c r="A1505" s="1" t="s">
        <v>142</v>
      </c>
      <c r="B1505" s="1" t="str">
        <f>+VLOOKUP(A1505,Codigos_mercados_mayoristas[],2,0)</f>
        <v>Metropolitana</v>
      </c>
      <c r="C1505" s="1">
        <f>+VLOOKUP(A1505,Codigos_mercados_mayoristas[],3,0)</f>
        <v>13</v>
      </c>
      <c r="D1505" s="30">
        <v>44147</v>
      </c>
      <c r="E1505" s="4" t="s">
        <v>196</v>
      </c>
      <c r="F1505" s="15" t="s">
        <v>94</v>
      </c>
      <c r="G1505" s="15" t="s">
        <v>718</v>
      </c>
      <c r="H1505" s="15" t="s">
        <v>96</v>
      </c>
      <c r="I1505" s="29">
        <v>1300</v>
      </c>
      <c r="J1505" s="29">
        <v>8500</v>
      </c>
      <c r="K1505" s="29">
        <v>8000</v>
      </c>
      <c r="L1505" s="29">
        <v>8231</v>
      </c>
      <c r="M1505" s="15" t="s">
        <v>39</v>
      </c>
      <c r="N1505" s="15" t="s">
        <v>156</v>
      </c>
      <c r="O1505">
        <f>+VLOOKUP(Precio_diario_hortalizas[[#This Row],[Unidad de comercialización]],Codigos_kg[],2,0)</f>
        <v>25</v>
      </c>
      <c r="P1505">
        <f>+Precio_diario_hortalizas[[#This Row],[Precio promedio ponderado]]/Precio_diario_hortalizas[[#This Row],[Kg o Unidades]]</f>
        <v>329.24</v>
      </c>
    </row>
    <row r="1506" spans="1:16" hidden="1" x14ac:dyDescent="0.35">
      <c r="A1506" s="1" t="s">
        <v>142</v>
      </c>
      <c r="B1506" s="1" t="str">
        <f>+VLOOKUP(A1506,Codigos_mercados_mayoristas[],2,0)</f>
        <v>Metropolitana</v>
      </c>
      <c r="C1506" s="1">
        <f>+VLOOKUP(A1506,Codigos_mercados_mayoristas[],3,0)</f>
        <v>13</v>
      </c>
      <c r="D1506" s="30">
        <v>44147</v>
      </c>
      <c r="E1506" s="4" t="s">
        <v>196</v>
      </c>
      <c r="F1506" s="15" t="s">
        <v>94</v>
      </c>
      <c r="G1506" s="15" t="s">
        <v>718</v>
      </c>
      <c r="H1506" s="15" t="s">
        <v>96</v>
      </c>
      <c r="I1506" s="29">
        <v>1800</v>
      </c>
      <c r="J1506" s="29">
        <v>8500</v>
      </c>
      <c r="K1506" s="29">
        <v>8000</v>
      </c>
      <c r="L1506" s="29">
        <v>8306</v>
      </c>
      <c r="M1506" s="15" t="s">
        <v>39</v>
      </c>
      <c r="N1506" s="15" t="s">
        <v>123</v>
      </c>
      <c r="O1506">
        <f>+VLOOKUP(Precio_diario_hortalizas[[#This Row],[Unidad de comercialización]],Codigos_kg[],2,0)</f>
        <v>25</v>
      </c>
      <c r="P1506">
        <f>+Precio_diario_hortalizas[[#This Row],[Precio promedio ponderado]]/Precio_diario_hortalizas[[#This Row],[Kg o Unidades]]</f>
        <v>332.24</v>
      </c>
    </row>
    <row r="1507" spans="1:16" hidden="1" x14ac:dyDescent="0.35">
      <c r="A1507" s="1" t="s">
        <v>142</v>
      </c>
      <c r="B1507" s="1" t="str">
        <f>+VLOOKUP(A1507,Codigos_mercados_mayoristas[],2,0)</f>
        <v>Metropolitana</v>
      </c>
      <c r="C1507" s="1">
        <f>+VLOOKUP(A1507,Codigos_mercados_mayoristas[],3,0)</f>
        <v>13</v>
      </c>
      <c r="D1507" s="30">
        <v>44147</v>
      </c>
      <c r="E1507" s="4" t="s">
        <v>196</v>
      </c>
      <c r="F1507" s="15" t="s">
        <v>94</v>
      </c>
      <c r="G1507" s="15" t="s">
        <v>95</v>
      </c>
      <c r="H1507" s="15" t="s">
        <v>96</v>
      </c>
      <c r="I1507" s="29">
        <v>1300</v>
      </c>
      <c r="J1507" s="29">
        <v>10000</v>
      </c>
      <c r="K1507" s="29">
        <v>9500</v>
      </c>
      <c r="L1507" s="29">
        <v>9731</v>
      </c>
      <c r="M1507" s="15" t="s">
        <v>39</v>
      </c>
      <c r="N1507" s="15" t="s">
        <v>156</v>
      </c>
      <c r="O1507">
        <f>+VLOOKUP(Precio_diario_hortalizas[[#This Row],[Unidad de comercialización]],Codigos_kg[],2,0)</f>
        <v>25</v>
      </c>
      <c r="P1507">
        <f>+Precio_diario_hortalizas[[#This Row],[Precio promedio ponderado]]/Precio_diario_hortalizas[[#This Row],[Kg o Unidades]]</f>
        <v>389.24</v>
      </c>
    </row>
    <row r="1508" spans="1:16" hidden="1" x14ac:dyDescent="0.35">
      <c r="A1508" s="1" t="s">
        <v>142</v>
      </c>
      <c r="B1508" s="1" t="str">
        <f>+VLOOKUP(A1508,Codigos_mercados_mayoristas[],2,0)</f>
        <v>Metropolitana</v>
      </c>
      <c r="C1508" s="1">
        <f>+VLOOKUP(A1508,Codigos_mercados_mayoristas[],3,0)</f>
        <v>13</v>
      </c>
      <c r="D1508" s="30">
        <v>44147</v>
      </c>
      <c r="E1508" s="4" t="s">
        <v>196</v>
      </c>
      <c r="F1508" s="15" t="s">
        <v>94</v>
      </c>
      <c r="G1508" s="15" t="s">
        <v>95</v>
      </c>
      <c r="H1508" s="15" t="s">
        <v>96</v>
      </c>
      <c r="I1508" s="29">
        <v>1300</v>
      </c>
      <c r="J1508" s="29">
        <v>10000</v>
      </c>
      <c r="K1508" s="29">
        <v>9500</v>
      </c>
      <c r="L1508" s="29">
        <v>9692</v>
      </c>
      <c r="M1508" s="15" t="s">
        <v>39</v>
      </c>
      <c r="N1508" s="15" t="s">
        <v>123</v>
      </c>
      <c r="O1508">
        <f>+VLOOKUP(Precio_diario_hortalizas[[#This Row],[Unidad de comercialización]],Codigos_kg[],2,0)</f>
        <v>25</v>
      </c>
      <c r="P1508">
        <f>+Precio_diario_hortalizas[[#This Row],[Precio promedio ponderado]]/Precio_diario_hortalizas[[#This Row],[Kg o Unidades]]</f>
        <v>387.68</v>
      </c>
    </row>
    <row r="1509" spans="1:16" hidden="1" x14ac:dyDescent="0.35">
      <c r="A1509" s="1" t="s">
        <v>142</v>
      </c>
      <c r="B1509" s="1" t="str">
        <f>+VLOOKUP(A1509,Codigos_mercados_mayoristas[],2,0)</f>
        <v>Metropolitana</v>
      </c>
      <c r="C1509" s="1">
        <f>+VLOOKUP(A1509,Codigos_mercados_mayoristas[],3,0)</f>
        <v>13</v>
      </c>
      <c r="D1509" s="30">
        <v>44147</v>
      </c>
      <c r="E1509" s="4" t="s">
        <v>196</v>
      </c>
      <c r="F1509" s="15" t="s">
        <v>53</v>
      </c>
      <c r="G1509" s="15" t="s">
        <v>727</v>
      </c>
      <c r="H1509" s="15" t="s">
        <v>19</v>
      </c>
      <c r="I1509" s="15">
        <v>160</v>
      </c>
      <c r="J1509" s="29">
        <v>12000</v>
      </c>
      <c r="K1509" s="29">
        <v>12000</v>
      </c>
      <c r="L1509" s="29">
        <v>12000</v>
      </c>
      <c r="M1509" s="15" t="s">
        <v>54</v>
      </c>
      <c r="N1509" s="15" t="s">
        <v>145</v>
      </c>
      <c r="O1509">
        <f>+VLOOKUP(Precio_diario_hortalizas[[#This Row],[Unidad de comercialización]],Codigos_kg[],2,0)</f>
        <v>60</v>
      </c>
      <c r="P1509">
        <f>+Precio_diario_hortalizas[[#This Row],[Precio promedio ponderado]]/Precio_diario_hortalizas[[#This Row],[Kg o Unidades]]</f>
        <v>200</v>
      </c>
    </row>
    <row r="1510" spans="1:16" hidden="1" x14ac:dyDescent="0.35">
      <c r="A1510" s="1" t="s">
        <v>142</v>
      </c>
      <c r="B1510" s="1" t="str">
        <f>+VLOOKUP(A1510,Codigos_mercados_mayoristas[],2,0)</f>
        <v>Metropolitana</v>
      </c>
      <c r="C1510" s="1">
        <f>+VLOOKUP(A1510,Codigos_mercados_mayoristas[],3,0)</f>
        <v>13</v>
      </c>
      <c r="D1510" s="30">
        <v>44147</v>
      </c>
      <c r="E1510" s="4" t="s">
        <v>196</v>
      </c>
      <c r="F1510" s="15" t="s">
        <v>53</v>
      </c>
      <c r="G1510" s="15" t="s">
        <v>727</v>
      </c>
      <c r="H1510" s="15" t="s">
        <v>13</v>
      </c>
      <c r="I1510" s="15">
        <v>70</v>
      </c>
      <c r="J1510" s="29">
        <v>9000</v>
      </c>
      <c r="K1510" s="29">
        <v>9000</v>
      </c>
      <c r="L1510" s="29">
        <v>9000</v>
      </c>
      <c r="M1510" s="15" t="s">
        <v>138</v>
      </c>
      <c r="N1510" s="15" t="s">
        <v>145</v>
      </c>
      <c r="O1510">
        <f>+VLOOKUP(Precio_diario_hortalizas[[#This Row],[Unidad de comercialización]],Codigos_kg[],2,0)</f>
        <v>80</v>
      </c>
      <c r="P1510">
        <f>+Precio_diario_hortalizas[[#This Row],[Precio promedio ponderado]]/Precio_diario_hortalizas[[#This Row],[Kg o Unidades]]</f>
        <v>112.5</v>
      </c>
    </row>
    <row r="1511" spans="1:16" hidden="1" x14ac:dyDescent="0.35">
      <c r="A1511" s="1" t="s">
        <v>142</v>
      </c>
      <c r="B1511" s="1" t="str">
        <f>+VLOOKUP(A1511,Codigos_mercados_mayoristas[],2,0)</f>
        <v>Metropolitana</v>
      </c>
      <c r="C1511" s="1">
        <f>+VLOOKUP(A1511,Codigos_mercados_mayoristas[],3,0)</f>
        <v>13</v>
      </c>
      <c r="D1511" s="30">
        <v>44147</v>
      </c>
      <c r="E1511" s="4" t="s">
        <v>196</v>
      </c>
      <c r="F1511" s="15" t="s">
        <v>53</v>
      </c>
      <c r="G1511" s="15" t="s">
        <v>12</v>
      </c>
      <c r="H1511" s="15" t="s">
        <v>19</v>
      </c>
      <c r="I1511" s="15">
        <v>250</v>
      </c>
      <c r="J1511" s="29">
        <v>7000</v>
      </c>
      <c r="K1511" s="29">
        <v>7000</v>
      </c>
      <c r="L1511" s="29">
        <v>7000</v>
      </c>
      <c r="M1511" s="15" t="s">
        <v>54</v>
      </c>
      <c r="N1511" s="15" t="s">
        <v>133</v>
      </c>
      <c r="O1511">
        <f>+VLOOKUP(Precio_diario_hortalizas[[#This Row],[Unidad de comercialización]],Codigos_kg[],2,0)</f>
        <v>60</v>
      </c>
      <c r="P1511">
        <f>+Precio_diario_hortalizas[[#This Row],[Precio promedio ponderado]]/Precio_diario_hortalizas[[#This Row],[Kg o Unidades]]</f>
        <v>116.66666666666667</v>
      </c>
    </row>
    <row r="1512" spans="1:16" hidden="1" x14ac:dyDescent="0.35">
      <c r="A1512" s="1" t="s">
        <v>142</v>
      </c>
      <c r="B1512" s="1" t="str">
        <f>+VLOOKUP(A1512,Codigos_mercados_mayoristas[],2,0)</f>
        <v>Metropolitana</v>
      </c>
      <c r="C1512" s="1">
        <f>+VLOOKUP(A1512,Codigos_mercados_mayoristas[],3,0)</f>
        <v>13</v>
      </c>
      <c r="D1512" s="30">
        <v>44147</v>
      </c>
      <c r="E1512" s="4" t="s">
        <v>196</v>
      </c>
      <c r="F1512" s="15" t="s">
        <v>53</v>
      </c>
      <c r="G1512" s="15" t="s">
        <v>12</v>
      </c>
      <c r="H1512" s="15" t="s">
        <v>19</v>
      </c>
      <c r="I1512" s="29">
        <v>1400</v>
      </c>
      <c r="J1512" s="29">
        <v>7500</v>
      </c>
      <c r="K1512" s="29">
        <v>7000</v>
      </c>
      <c r="L1512" s="29">
        <v>7268</v>
      </c>
      <c r="M1512" s="15" t="s">
        <v>54</v>
      </c>
      <c r="N1512" s="15" t="s">
        <v>15</v>
      </c>
      <c r="O1512">
        <f>+VLOOKUP(Precio_diario_hortalizas[[#This Row],[Unidad de comercialización]],Codigos_kg[],2,0)</f>
        <v>60</v>
      </c>
      <c r="P1512">
        <f>+Precio_diario_hortalizas[[#This Row],[Precio promedio ponderado]]/Precio_diario_hortalizas[[#This Row],[Kg o Unidades]]</f>
        <v>121.13333333333334</v>
      </c>
    </row>
    <row r="1513" spans="1:16" hidden="1" x14ac:dyDescent="0.35">
      <c r="A1513" s="1" t="s">
        <v>142</v>
      </c>
      <c r="B1513" s="1" t="str">
        <f>+VLOOKUP(A1513,Codigos_mercados_mayoristas[],2,0)</f>
        <v>Metropolitana</v>
      </c>
      <c r="C1513" s="1">
        <f>+VLOOKUP(A1513,Codigos_mercados_mayoristas[],3,0)</f>
        <v>13</v>
      </c>
      <c r="D1513" s="30">
        <v>44147</v>
      </c>
      <c r="E1513" s="4" t="s">
        <v>196</v>
      </c>
      <c r="F1513" s="15" t="s">
        <v>53</v>
      </c>
      <c r="G1513" s="15" t="s">
        <v>12</v>
      </c>
      <c r="H1513" s="15" t="s">
        <v>13</v>
      </c>
      <c r="I1513" s="15">
        <v>400</v>
      </c>
      <c r="J1513" s="29">
        <v>6000</v>
      </c>
      <c r="K1513" s="29">
        <v>5000</v>
      </c>
      <c r="L1513" s="29">
        <v>5425</v>
      </c>
      <c r="M1513" s="15" t="s">
        <v>722</v>
      </c>
      <c r="N1513" s="15" t="s">
        <v>15</v>
      </c>
      <c r="O1513">
        <f>+VLOOKUP(Precio_diario_hortalizas[[#This Row],[Unidad de comercialización]],Codigos_kg[],2,0)</f>
        <v>100</v>
      </c>
      <c r="P1513">
        <f>+Precio_diario_hortalizas[[#This Row],[Precio promedio ponderado]]/Precio_diario_hortalizas[[#This Row],[Kg o Unidades]]</f>
        <v>54.25</v>
      </c>
    </row>
    <row r="1514" spans="1:16" hidden="1" x14ac:dyDescent="0.35">
      <c r="A1514" s="1" t="s">
        <v>142</v>
      </c>
      <c r="B1514" s="1" t="str">
        <f>+VLOOKUP(A1514,Codigos_mercados_mayoristas[],2,0)</f>
        <v>Metropolitana</v>
      </c>
      <c r="C1514" s="1">
        <f>+VLOOKUP(A1514,Codigos_mercados_mayoristas[],3,0)</f>
        <v>13</v>
      </c>
      <c r="D1514" s="30">
        <v>44147</v>
      </c>
      <c r="E1514" s="4" t="s">
        <v>196</v>
      </c>
      <c r="F1514" s="15" t="s">
        <v>132</v>
      </c>
      <c r="G1514" s="15" t="s">
        <v>12</v>
      </c>
      <c r="H1514" s="15" t="s">
        <v>19</v>
      </c>
      <c r="I1514" s="15">
        <v>140</v>
      </c>
      <c r="J1514" s="29">
        <v>4000</v>
      </c>
      <c r="K1514" s="29">
        <v>4000</v>
      </c>
      <c r="L1514" s="29">
        <v>4000</v>
      </c>
      <c r="M1514" s="15" t="s">
        <v>124</v>
      </c>
      <c r="N1514" s="15" t="s">
        <v>118</v>
      </c>
      <c r="O1514">
        <f>+VLOOKUP(Precio_diario_hortalizas[[#This Row],[Unidad de comercialización]],Codigos_kg[],2,0)</f>
        <v>36</v>
      </c>
      <c r="P1514">
        <f>+Precio_diario_hortalizas[[#This Row],[Precio promedio ponderado]]/Precio_diario_hortalizas[[#This Row],[Kg o Unidades]]</f>
        <v>111.11111111111111</v>
      </c>
    </row>
    <row r="1515" spans="1:16" hidden="1" x14ac:dyDescent="0.35">
      <c r="A1515" s="1" t="s">
        <v>142</v>
      </c>
      <c r="B1515" s="1" t="str">
        <f>+VLOOKUP(A1515,Codigos_mercados_mayoristas[],2,0)</f>
        <v>Metropolitana</v>
      </c>
      <c r="C1515" s="1">
        <f>+VLOOKUP(A1515,Codigos_mercados_mayoristas[],3,0)</f>
        <v>13</v>
      </c>
      <c r="D1515" s="30">
        <v>44147</v>
      </c>
      <c r="E1515" s="4" t="s">
        <v>196</v>
      </c>
      <c r="F1515" s="15" t="s">
        <v>132</v>
      </c>
      <c r="G1515" s="15" t="s">
        <v>12</v>
      </c>
      <c r="H1515" s="15" t="s">
        <v>19</v>
      </c>
      <c r="I1515" s="15">
        <v>370</v>
      </c>
      <c r="J1515" s="29">
        <v>10000</v>
      </c>
      <c r="K1515" s="29">
        <v>8000</v>
      </c>
      <c r="L1515" s="29">
        <v>8608</v>
      </c>
      <c r="M1515" s="15" t="s">
        <v>81</v>
      </c>
      <c r="N1515" s="15" t="s">
        <v>118</v>
      </c>
      <c r="O1515">
        <f>+VLOOKUP(Precio_diario_hortalizas[[#This Row],[Unidad de comercialización]],Codigos_kg[],2,0)</f>
        <v>3</v>
      </c>
      <c r="P1515">
        <f>+Precio_diario_hortalizas[[#This Row],[Precio promedio ponderado]]/Precio_diario_hortalizas[[#This Row],[Kg o Unidades]]</f>
        <v>2869.3333333333335</v>
      </c>
    </row>
    <row r="1516" spans="1:16" hidden="1" x14ac:dyDescent="0.35">
      <c r="A1516" s="1" t="s">
        <v>142</v>
      </c>
      <c r="B1516" s="1" t="str">
        <f>+VLOOKUP(A1516,Codigos_mercados_mayoristas[],2,0)</f>
        <v>Metropolitana</v>
      </c>
      <c r="C1516" s="1">
        <f>+VLOOKUP(A1516,Codigos_mercados_mayoristas[],3,0)</f>
        <v>13</v>
      </c>
      <c r="D1516" s="30">
        <v>44147</v>
      </c>
      <c r="E1516" s="4" t="s">
        <v>196</v>
      </c>
      <c r="F1516" s="15" t="s">
        <v>132</v>
      </c>
      <c r="G1516" s="15" t="s">
        <v>12</v>
      </c>
      <c r="H1516" s="15" t="s">
        <v>13</v>
      </c>
      <c r="I1516" s="15">
        <v>50</v>
      </c>
      <c r="J1516" s="29">
        <v>3500</v>
      </c>
      <c r="K1516" s="29">
        <v>3500</v>
      </c>
      <c r="L1516" s="29">
        <v>3500</v>
      </c>
      <c r="M1516" s="15" t="s">
        <v>124</v>
      </c>
      <c r="N1516" s="15" t="s">
        <v>118</v>
      </c>
      <c r="O1516">
        <f>+VLOOKUP(Precio_diario_hortalizas[[#This Row],[Unidad de comercialización]],Codigos_kg[],2,0)</f>
        <v>36</v>
      </c>
      <c r="P1516">
        <f>+Precio_diario_hortalizas[[#This Row],[Precio promedio ponderado]]/Precio_diario_hortalizas[[#This Row],[Kg o Unidades]]</f>
        <v>97.222222222222229</v>
      </c>
    </row>
    <row r="1517" spans="1:16" hidden="1" x14ac:dyDescent="0.35">
      <c r="A1517" s="1" t="s">
        <v>142</v>
      </c>
      <c r="B1517" s="1" t="str">
        <f>+VLOOKUP(A1517,Codigos_mercados_mayoristas[],2,0)</f>
        <v>Metropolitana</v>
      </c>
      <c r="C1517" s="1">
        <f>+VLOOKUP(A1517,Codigos_mercados_mayoristas[],3,0)</f>
        <v>13</v>
      </c>
      <c r="D1517" s="30">
        <v>44147</v>
      </c>
      <c r="E1517" s="4" t="s">
        <v>196</v>
      </c>
      <c r="F1517" s="15" t="s">
        <v>132</v>
      </c>
      <c r="G1517" s="15" t="s">
        <v>12</v>
      </c>
      <c r="H1517" s="15" t="s">
        <v>13</v>
      </c>
      <c r="I1517" s="15">
        <v>160</v>
      </c>
      <c r="J1517" s="29">
        <v>7000</v>
      </c>
      <c r="K1517" s="29">
        <v>7000</v>
      </c>
      <c r="L1517" s="29">
        <v>7000</v>
      </c>
      <c r="M1517" s="15" t="s">
        <v>81</v>
      </c>
      <c r="N1517" s="15" t="s">
        <v>118</v>
      </c>
      <c r="O1517">
        <f>+VLOOKUP(Precio_diario_hortalizas[[#This Row],[Unidad de comercialización]],Codigos_kg[],2,0)</f>
        <v>3</v>
      </c>
      <c r="P1517">
        <f>+Precio_diario_hortalizas[[#This Row],[Precio promedio ponderado]]/Precio_diario_hortalizas[[#This Row],[Kg o Unidades]]</f>
        <v>2333.3333333333335</v>
      </c>
    </row>
    <row r="1518" spans="1:16" hidden="1" x14ac:dyDescent="0.35">
      <c r="A1518" s="1" t="s">
        <v>142</v>
      </c>
      <c r="B1518" s="1" t="str">
        <f>+VLOOKUP(A1518,Codigos_mercados_mayoristas[],2,0)</f>
        <v>Metropolitana</v>
      </c>
      <c r="C1518" s="1">
        <f>+VLOOKUP(A1518,Codigos_mercados_mayoristas[],3,0)</f>
        <v>13</v>
      </c>
      <c r="D1518" s="30">
        <v>44147</v>
      </c>
      <c r="E1518" s="4" t="s">
        <v>196</v>
      </c>
      <c r="F1518" s="15" t="s">
        <v>27</v>
      </c>
      <c r="G1518" s="15" t="s">
        <v>55</v>
      </c>
      <c r="H1518" s="15" t="s">
        <v>19</v>
      </c>
      <c r="I1518" s="15">
        <v>580</v>
      </c>
      <c r="J1518" s="29">
        <v>30000</v>
      </c>
      <c r="K1518" s="29">
        <v>27000</v>
      </c>
      <c r="L1518" s="29">
        <v>28810</v>
      </c>
      <c r="M1518" s="15" t="s">
        <v>56</v>
      </c>
      <c r="N1518" s="15" t="s">
        <v>45</v>
      </c>
      <c r="O1518">
        <f>+VLOOKUP(Precio_diario_hortalizas[[#This Row],[Unidad de comercialización]],Codigos_kg[],2,0)</f>
        <v>18</v>
      </c>
      <c r="P1518">
        <f>+Precio_diario_hortalizas[[#This Row],[Precio promedio ponderado]]/Precio_diario_hortalizas[[#This Row],[Kg o Unidades]]</f>
        <v>1600.5555555555557</v>
      </c>
    </row>
    <row r="1519" spans="1:16" hidden="1" x14ac:dyDescent="0.35">
      <c r="A1519" s="1" t="s">
        <v>142</v>
      </c>
      <c r="B1519" s="1" t="str">
        <f>+VLOOKUP(A1519,Codigos_mercados_mayoristas[],2,0)</f>
        <v>Metropolitana</v>
      </c>
      <c r="C1519" s="1">
        <f>+VLOOKUP(A1519,Codigos_mercados_mayoristas[],3,0)</f>
        <v>13</v>
      </c>
      <c r="D1519" s="30">
        <v>44147</v>
      </c>
      <c r="E1519" s="4" t="s">
        <v>196</v>
      </c>
      <c r="F1519" s="15" t="s">
        <v>27</v>
      </c>
      <c r="G1519" s="15" t="s">
        <v>55</v>
      </c>
      <c r="H1519" s="15" t="s">
        <v>13</v>
      </c>
      <c r="I1519" s="15">
        <v>430</v>
      </c>
      <c r="J1519" s="29">
        <v>25000</v>
      </c>
      <c r="K1519" s="29">
        <v>23000</v>
      </c>
      <c r="L1519" s="29">
        <v>24209</v>
      </c>
      <c r="M1519" s="15" t="s">
        <v>56</v>
      </c>
      <c r="N1519" s="15" t="s">
        <v>45</v>
      </c>
      <c r="O1519">
        <f>+VLOOKUP(Precio_diario_hortalizas[[#This Row],[Unidad de comercialización]],Codigos_kg[],2,0)</f>
        <v>18</v>
      </c>
      <c r="P1519">
        <f>+Precio_diario_hortalizas[[#This Row],[Precio promedio ponderado]]/Precio_diario_hortalizas[[#This Row],[Kg o Unidades]]</f>
        <v>1344.9444444444443</v>
      </c>
    </row>
    <row r="1520" spans="1:16" hidden="1" x14ac:dyDescent="0.35">
      <c r="A1520" s="1" t="s">
        <v>142</v>
      </c>
      <c r="B1520" s="1" t="str">
        <f>+VLOOKUP(A1520,Codigos_mercados_mayoristas[],2,0)</f>
        <v>Metropolitana</v>
      </c>
      <c r="C1520" s="1">
        <f>+VLOOKUP(A1520,Codigos_mercados_mayoristas[],3,0)</f>
        <v>13</v>
      </c>
      <c r="D1520" s="30">
        <v>44147</v>
      </c>
      <c r="E1520" s="4" t="s">
        <v>196</v>
      </c>
      <c r="F1520" s="15" t="s">
        <v>27</v>
      </c>
      <c r="G1520" s="15" t="s">
        <v>55</v>
      </c>
      <c r="H1520" s="15" t="s">
        <v>16</v>
      </c>
      <c r="I1520" s="15">
        <v>270</v>
      </c>
      <c r="J1520" s="29">
        <v>20000</v>
      </c>
      <c r="K1520" s="29">
        <v>18000</v>
      </c>
      <c r="L1520" s="29">
        <v>19111</v>
      </c>
      <c r="M1520" s="15" t="s">
        <v>56</v>
      </c>
      <c r="N1520" s="15" t="s">
        <v>45</v>
      </c>
      <c r="O1520">
        <f>+VLOOKUP(Precio_diario_hortalizas[[#This Row],[Unidad de comercialización]],Codigos_kg[],2,0)</f>
        <v>18</v>
      </c>
      <c r="P1520">
        <f>+Precio_diario_hortalizas[[#This Row],[Precio promedio ponderado]]/Precio_diario_hortalizas[[#This Row],[Kg o Unidades]]</f>
        <v>1061.7222222222222</v>
      </c>
    </row>
    <row r="1521" spans="1:16" hidden="1" x14ac:dyDescent="0.35">
      <c r="A1521" s="1" t="s">
        <v>142</v>
      </c>
      <c r="B1521" s="1" t="str">
        <f>+VLOOKUP(A1521,Codigos_mercados_mayoristas[],2,0)</f>
        <v>Metropolitana</v>
      </c>
      <c r="C1521" s="1">
        <f>+VLOOKUP(A1521,Codigos_mercados_mayoristas[],3,0)</f>
        <v>13</v>
      </c>
      <c r="D1521" s="30">
        <v>44147</v>
      </c>
      <c r="E1521" s="4" t="s">
        <v>196</v>
      </c>
      <c r="F1521" s="15" t="s">
        <v>27</v>
      </c>
      <c r="G1521" s="15" t="s">
        <v>185</v>
      </c>
      <c r="H1521" s="15" t="s">
        <v>69</v>
      </c>
      <c r="I1521" s="15">
        <v>30</v>
      </c>
      <c r="J1521" s="29">
        <v>46000</v>
      </c>
      <c r="K1521" s="29">
        <v>46000</v>
      </c>
      <c r="L1521" s="29">
        <v>46000</v>
      </c>
      <c r="M1521" s="15" t="s">
        <v>29</v>
      </c>
      <c r="N1521" s="15" t="s">
        <v>15</v>
      </c>
      <c r="O1521">
        <f>+VLOOKUP(Precio_diario_hortalizas[[#This Row],[Unidad de comercialización]],Codigos_kg[],2,0)</f>
        <v>15</v>
      </c>
      <c r="P1521">
        <f>+Precio_diario_hortalizas[[#This Row],[Precio promedio ponderado]]/Precio_diario_hortalizas[[#This Row],[Kg o Unidades]]</f>
        <v>3066.6666666666665</v>
      </c>
    </row>
    <row r="1522" spans="1:16" hidden="1" x14ac:dyDescent="0.35">
      <c r="A1522" s="1" t="s">
        <v>142</v>
      </c>
      <c r="B1522" s="1" t="str">
        <f>+VLOOKUP(A1522,Codigos_mercados_mayoristas[],2,0)</f>
        <v>Metropolitana</v>
      </c>
      <c r="C1522" s="1">
        <f>+VLOOKUP(A1522,Codigos_mercados_mayoristas[],3,0)</f>
        <v>13</v>
      </c>
      <c r="D1522" s="30">
        <v>44147</v>
      </c>
      <c r="E1522" s="4" t="s">
        <v>196</v>
      </c>
      <c r="F1522" s="15" t="s">
        <v>27</v>
      </c>
      <c r="G1522" s="15" t="s">
        <v>185</v>
      </c>
      <c r="H1522" s="15" t="s">
        <v>19</v>
      </c>
      <c r="I1522" s="15">
        <v>50</v>
      </c>
      <c r="J1522" s="29">
        <v>45000</v>
      </c>
      <c r="K1522" s="29">
        <v>44000</v>
      </c>
      <c r="L1522" s="29">
        <v>44500</v>
      </c>
      <c r="M1522" s="15" t="s">
        <v>29</v>
      </c>
      <c r="N1522" s="15" t="s">
        <v>15</v>
      </c>
      <c r="O1522">
        <f>+VLOOKUP(Precio_diario_hortalizas[[#This Row],[Unidad de comercialización]],Codigos_kg[],2,0)</f>
        <v>15</v>
      </c>
      <c r="P1522">
        <f>+Precio_diario_hortalizas[[#This Row],[Precio promedio ponderado]]/Precio_diario_hortalizas[[#This Row],[Kg o Unidades]]</f>
        <v>2966.6666666666665</v>
      </c>
    </row>
    <row r="1523" spans="1:16" hidden="1" x14ac:dyDescent="0.35">
      <c r="A1523" s="1" t="s">
        <v>142</v>
      </c>
      <c r="B1523" s="1" t="str">
        <f>+VLOOKUP(A1523,Codigos_mercados_mayoristas[],2,0)</f>
        <v>Metropolitana</v>
      </c>
      <c r="C1523" s="1">
        <f>+VLOOKUP(A1523,Codigos_mercados_mayoristas[],3,0)</f>
        <v>13</v>
      </c>
      <c r="D1523" s="30">
        <v>44147</v>
      </c>
      <c r="E1523" s="4" t="s">
        <v>196</v>
      </c>
      <c r="F1523" s="15" t="s">
        <v>27</v>
      </c>
      <c r="G1523" s="15" t="s">
        <v>185</v>
      </c>
      <c r="H1523" s="15" t="s">
        <v>13</v>
      </c>
      <c r="I1523" s="15">
        <v>40</v>
      </c>
      <c r="J1523" s="29">
        <v>43000</v>
      </c>
      <c r="K1523" s="29">
        <v>43000</v>
      </c>
      <c r="L1523" s="29">
        <v>43000</v>
      </c>
      <c r="M1523" s="15" t="s">
        <v>29</v>
      </c>
      <c r="N1523" s="15" t="s">
        <v>15</v>
      </c>
      <c r="O1523">
        <f>+VLOOKUP(Precio_diario_hortalizas[[#This Row],[Unidad de comercialización]],Codigos_kg[],2,0)</f>
        <v>15</v>
      </c>
      <c r="P1523">
        <f>+Precio_diario_hortalizas[[#This Row],[Precio promedio ponderado]]/Precio_diario_hortalizas[[#This Row],[Kg o Unidades]]</f>
        <v>2866.6666666666665</v>
      </c>
    </row>
    <row r="1524" spans="1:16" hidden="1" x14ac:dyDescent="0.35">
      <c r="A1524" s="1" t="s">
        <v>142</v>
      </c>
      <c r="B1524" s="1" t="str">
        <f>+VLOOKUP(A1524,Codigos_mercados_mayoristas[],2,0)</f>
        <v>Metropolitana</v>
      </c>
      <c r="C1524" s="1">
        <f>+VLOOKUP(A1524,Codigos_mercados_mayoristas[],3,0)</f>
        <v>13</v>
      </c>
      <c r="D1524" s="30">
        <v>44147</v>
      </c>
      <c r="E1524" s="4" t="s">
        <v>196</v>
      </c>
      <c r="F1524" s="15" t="s">
        <v>27</v>
      </c>
      <c r="G1524" s="15" t="s">
        <v>28</v>
      </c>
      <c r="H1524" s="15" t="s">
        <v>69</v>
      </c>
      <c r="I1524" s="15">
        <v>70</v>
      </c>
      <c r="J1524" s="29">
        <v>44000</v>
      </c>
      <c r="K1524" s="29">
        <v>44000</v>
      </c>
      <c r="L1524" s="29">
        <v>44000</v>
      </c>
      <c r="M1524" s="15" t="s">
        <v>29</v>
      </c>
      <c r="N1524" s="15" t="s">
        <v>15</v>
      </c>
      <c r="O1524">
        <f>+VLOOKUP(Precio_diario_hortalizas[[#This Row],[Unidad de comercialización]],Codigos_kg[],2,0)</f>
        <v>15</v>
      </c>
      <c r="P1524">
        <f>+Precio_diario_hortalizas[[#This Row],[Precio promedio ponderado]]/Precio_diario_hortalizas[[#This Row],[Kg o Unidades]]</f>
        <v>2933.3333333333335</v>
      </c>
    </row>
    <row r="1525" spans="1:16" hidden="1" x14ac:dyDescent="0.35">
      <c r="A1525" s="1" t="s">
        <v>142</v>
      </c>
      <c r="B1525" s="1" t="str">
        <f>+VLOOKUP(A1525,Codigos_mercados_mayoristas[],2,0)</f>
        <v>Metropolitana</v>
      </c>
      <c r="C1525" s="1">
        <f>+VLOOKUP(A1525,Codigos_mercados_mayoristas[],3,0)</f>
        <v>13</v>
      </c>
      <c r="D1525" s="30">
        <v>44147</v>
      </c>
      <c r="E1525" s="4" t="s">
        <v>196</v>
      </c>
      <c r="F1525" s="15" t="s">
        <v>27</v>
      </c>
      <c r="G1525" s="15" t="s">
        <v>28</v>
      </c>
      <c r="H1525" s="15" t="s">
        <v>19</v>
      </c>
      <c r="I1525" s="15">
        <v>435</v>
      </c>
      <c r="J1525" s="29">
        <v>45000</v>
      </c>
      <c r="K1525" s="29">
        <v>42000</v>
      </c>
      <c r="L1525" s="29">
        <v>43552</v>
      </c>
      <c r="M1525" s="15" t="s">
        <v>29</v>
      </c>
      <c r="N1525" s="15" t="s">
        <v>15</v>
      </c>
      <c r="O1525">
        <f>+VLOOKUP(Precio_diario_hortalizas[[#This Row],[Unidad de comercialización]],Codigos_kg[],2,0)</f>
        <v>15</v>
      </c>
      <c r="P1525">
        <f>+Precio_diario_hortalizas[[#This Row],[Precio promedio ponderado]]/Precio_diario_hortalizas[[#This Row],[Kg o Unidades]]</f>
        <v>2903.4666666666667</v>
      </c>
    </row>
    <row r="1526" spans="1:16" hidden="1" x14ac:dyDescent="0.35">
      <c r="A1526" s="1" t="s">
        <v>142</v>
      </c>
      <c r="B1526" s="1" t="str">
        <f>+VLOOKUP(A1526,Codigos_mercados_mayoristas[],2,0)</f>
        <v>Metropolitana</v>
      </c>
      <c r="C1526" s="1">
        <f>+VLOOKUP(A1526,Codigos_mercados_mayoristas[],3,0)</f>
        <v>13</v>
      </c>
      <c r="D1526" s="30">
        <v>44147</v>
      </c>
      <c r="E1526" s="4" t="s">
        <v>196</v>
      </c>
      <c r="F1526" s="15" t="s">
        <v>27</v>
      </c>
      <c r="G1526" s="15" t="s">
        <v>28</v>
      </c>
      <c r="H1526" s="15" t="s">
        <v>13</v>
      </c>
      <c r="I1526" s="15">
        <v>300</v>
      </c>
      <c r="J1526" s="29">
        <v>43000</v>
      </c>
      <c r="K1526" s="29">
        <v>41000</v>
      </c>
      <c r="L1526" s="29">
        <v>41200</v>
      </c>
      <c r="M1526" s="15" t="s">
        <v>29</v>
      </c>
      <c r="N1526" s="15" t="s">
        <v>15</v>
      </c>
      <c r="O1526">
        <f>+VLOOKUP(Precio_diario_hortalizas[[#This Row],[Unidad de comercialización]],Codigos_kg[],2,0)</f>
        <v>15</v>
      </c>
      <c r="P1526">
        <f>+Precio_diario_hortalizas[[#This Row],[Precio promedio ponderado]]/Precio_diario_hortalizas[[#This Row],[Kg o Unidades]]</f>
        <v>2746.6666666666665</v>
      </c>
    </row>
    <row r="1527" spans="1:16" hidden="1" x14ac:dyDescent="0.35">
      <c r="A1527" s="1" t="s">
        <v>142</v>
      </c>
      <c r="B1527" s="1" t="str">
        <f>+VLOOKUP(A1527,Codigos_mercados_mayoristas[],2,0)</f>
        <v>Metropolitana</v>
      </c>
      <c r="C1527" s="1">
        <f>+VLOOKUP(A1527,Codigos_mercados_mayoristas[],3,0)</f>
        <v>13</v>
      </c>
      <c r="D1527" s="30">
        <v>44147</v>
      </c>
      <c r="E1527" s="4" t="s">
        <v>196</v>
      </c>
      <c r="F1527" s="15" t="s">
        <v>27</v>
      </c>
      <c r="G1527" s="15" t="s">
        <v>28</v>
      </c>
      <c r="H1527" s="15" t="s">
        <v>16</v>
      </c>
      <c r="I1527" s="15">
        <v>145</v>
      </c>
      <c r="J1527" s="29">
        <v>40000</v>
      </c>
      <c r="K1527" s="29">
        <v>37000</v>
      </c>
      <c r="L1527" s="29">
        <v>37517</v>
      </c>
      <c r="M1527" s="15" t="s">
        <v>29</v>
      </c>
      <c r="N1527" s="15" t="s">
        <v>15</v>
      </c>
      <c r="O1527">
        <f>+VLOOKUP(Precio_diario_hortalizas[[#This Row],[Unidad de comercialización]],Codigos_kg[],2,0)</f>
        <v>15</v>
      </c>
      <c r="P1527">
        <f>+Precio_diario_hortalizas[[#This Row],[Precio promedio ponderado]]/Precio_diario_hortalizas[[#This Row],[Kg o Unidades]]</f>
        <v>2501.1333333333332</v>
      </c>
    </row>
    <row r="1528" spans="1:16" hidden="1" x14ac:dyDescent="0.35">
      <c r="A1528" s="1" t="s">
        <v>142</v>
      </c>
      <c r="B1528" s="1" t="str">
        <f>+VLOOKUP(A1528,Codigos_mercados_mayoristas[],2,0)</f>
        <v>Metropolitana</v>
      </c>
      <c r="C1528" s="1">
        <f>+VLOOKUP(A1528,Codigos_mercados_mayoristas[],3,0)</f>
        <v>13</v>
      </c>
      <c r="D1528" s="30">
        <v>44147</v>
      </c>
      <c r="E1528" s="4" t="s">
        <v>196</v>
      </c>
      <c r="F1528" s="15" t="s">
        <v>27</v>
      </c>
      <c r="G1528" s="15" t="s">
        <v>98</v>
      </c>
      <c r="H1528" s="15" t="s">
        <v>19</v>
      </c>
      <c r="I1528" s="15">
        <v>900</v>
      </c>
      <c r="J1528" s="29">
        <v>27000</v>
      </c>
      <c r="K1528" s="29">
        <v>25000</v>
      </c>
      <c r="L1528" s="29">
        <v>26094</v>
      </c>
      <c r="M1528" s="15" t="s">
        <v>29</v>
      </c>
      <c r="N1528" s="15" t="s">
        <v>15</v>
      </c>
      <c r="O1528">
        <f>+VLOOKUP(Precio_diario_hortalizas[[#This Row],[Unidad de comercialización]],Codigos_kg[],2,0)</f>
        <v>15</v>
      </c>
      <c r="P1528">
        <f>+Precio_diario_hortalizas[[#This Row],[Precio promedio ponderado]]/Precio_diario_hortalizas[[#This Row],[Kg o Unidades]]</f>
        <v>1739.6</v>
      </c>
    </row>
    <row r="1529" spans="1:16" hidden="1" x14ac:dyDescent="0.35">
      <c r="A1529" s="1" t="s">
        <v>142</v>
      </c>
      <c r="B1529" s="1" t="str">
        <f>+VLOOKUP(A1529,Codigos_mercados_mayoristas[],2,0)</f>
        <v>Metropolitana</v>
      </c>
      <c r="C1529" s="1">
        <f>+VLOOKUP(A1529,Codigos_mercados_mayoristas[],3,0)</f>
        <v>13</v>
      </c>
      <c r="D1529" s="30">
        <v>44147</v>
      </c>
      <c r="E1529" s="4" t="s">
        <v>196</v>
      </c>
      <c r="F1529" s="15" t="s">
        <v>27</v>
      </c>
      <c r="G1529" s="15" t="s">
        <v>98</v>
      </c>
      <c r="H1529" s="15" t="s">
        <v>19</v>
      </c>
      <c r="I1529" s="15">
        <v>230</v>
      </c>
      <c r="J1529" s="29">
        <v>35000</v>
      </c>
      <c r="K1529" s="29">
        <v>35000</v>
      </c>
      <c r="L1529" s="29">
        <v>35000</v>
      </c>
      <c r="M1529" s="15" t="s">
        <v>56</v>
      </c>
      <c r="N1529" s="15" t="s">
        <v>133</v>
      </c>
      <c r="O1529">
        <f>+VLOOKUP(Precio_diario_hortalizas[[#This Row],[Unidad de comercialización]],Codigos_kg[],2,0)</f>
        <v>18</v>
      </c>
      <c r="P1529">
        <f>+Precio_diario_hortalizas[[#This Row],[Precio promedio ponderado]]/Precio_diario_hortalizas[[#This Row],[Kg o Unidades]]</f>
        <v>1944.4444444444443</v>
      </c>
    </row>
    <row r="1530" spans="1:16" hidden="1" x14ac:dyDescent="0.35">
      <c r="A1530" s="1" t="s">
        <v>142</v>
      </c>
      <c r="B1530" s="1" t="str">
        <f>+VLOOKUP(A1530,Codigos_mercados_mayoristas[],2,0)</f>
        <v>Metropolitana</v>
      </c>
      <c r="C1530" s="1">
        <f>+VLOOKUP(A1530,Codigos_mercados_mayoristas[],3,0)</f>
        <v>13</v>
      </c>
      <c r="D1530" s="30">
        <v>44147</v>
      </c>
      <c r="E1530" s="4" t="s">
        <v>196</v>
      </c>
      <c r="F1530" s="15" t="s">
        <v>27</v>
      </c>
      <c r="G1530" s="15" t="s">
        <v>98</v>
      </c>
      <c r="H1530" s="15" t="s">
        <v>13</v>
      </c>
      <c r="I1530" s="15">
        <v>610</v>
      </c>
      <c r="J1530" s="29">
        <v>24000</v>
      </c>
      <c r="K1530" s="29">
        <v>23000</v>
      </c>
      <c r="L1530" s="29">
        <v>23295</v>
      </c>
      <c r="M1530" s="15" t="s">
        <v>29</v>
      </c>
      <c r="N1530" s="15" t="s">
        <v>15</v>
      </c>
      <c r="O1530">
        <f>+VLOOKUP(Precio_diario_hortalizas[[#This Row],[Unidad de comercialización]],Codigos_kg[],2,0)</f>
        <v>15</v>
      </c>
      <c r="P1530">
        <f>+Precio_diario_hortalizas[[#This Row],[Precio promedio ponderado]]/Precio_diario_hortalizas[[#This Row],[Kg o Unidades]]</f>
        <v>1553</v>
      </c>
    </row>
    <row r="1531" spans="1:16" hidden="1" x14ac:dyDescent="0.35">
      <c r="A1531" s="1" t="s">
        <v>142</v>
      </c>
      <c r="B1531" s="1" t="str">
        <f>+VLOOKUP(A1531,Codigos_mercados_mayoristas[],2,0)</f>
        <v>Metropolitana</v>
      </c>
      <c r="C1531" s="1">
        <f>+VLOOKUP(A1531,Codigos_mercados_mayoristas[],3,0)</f>
        <v>13</v>
      </c>
      <c r="D1531" s="30">
        <v>44147</v>
      </c>
      <c r="E1531" s="4" t="s">
        <v>196</v>
      </c>
      <c r="F1531" s="15" t="s">
        <v>27</v>
      </c>
      <c r="G1531" s="15" t="s">
        <v>98</v>
      </c>
      <c r="H1531" s="15" t="s">
        <v>13</v>
      </c>
      <c r="I1531" s="15">
        <v>170</v>
      </c>
      <c r="J1531" s="29">
        <v>33000</v>
      </c>
      <c r="K1531" s="29">
        <v>33000</v>
      </c>
      <c r="L1531" s="29">
        <v>33000</v>
      </c>
      <c r="M1531" s="15" t="s">
        <v>56</v>
      </c>
      <c r="N1531" s="15" t="s">
        <v>133</v>
      </c>
      <c r="O1531">
        <f>+VLOOKUP(Precio_diario_hortalizas[[#This Row],[Unidad de comercialización]],Codigos_kg[],2,0)</f>
        <v>18</v>
      </c>
      <c r="P1531">
        <f>+Precio_diario_hortalizas[[#This Row],[Precio promedio ponderado]]/Precio_diario_hortalizas[[#This Row],[Kg o Unidades]]</f>
        <v>1833.3333333333333</v>
      </c>
    </row>
    <row r="1532" spans="1:16" hidden="1" x14ac:dyDescent="0.35">
      <c r="A1532" s="1" t="s">
        <v>142</v>
      </c>
      <c r="B1532" s="1" t="str">
        <f>+VLOOKUP(A1532,Codigos_mercados_mayoristas[],2,0)</f>
        <v>Metropolitana</v>
      </c>
      <c r="C1532" s="1">
        <f>+VLOOKUP(A1532,Codigos_mercados_mayoristas[],3,0)</f>
        <v>13</v>
      </c>
      <c r="D1532" s="30">
        <v>44147</v>
      </c>
      <c r="E1532" s="4" t="s">
        <v>196</v>
      </c>
      <c r="F1532" s="15" t="s">
        <v>27</v>
      </c>
      <c r="G1532" s="15" t="s">
        <v>98</v>
      </c>
      <c r="H1532" s="15" t="s">
        <v>16</v>
      </c>
      <c r="I1532" s="15">
        <v>320</v>
      </c>
      <c r="J1532" s="29">
        <v>20000</v>
      </c>
      <c r="K1532" s="29">
        <v>20000</v>
      </c>
      <c r="L1532" s="29">
        <v>20000</v>
      </c>
      <c r="M1532" s="15" t="s">
        <v>29</v>
      </c>
      <c r="N1532" s="15" t="s">
        <v>15</v>
      </c>
      <c r="O1532">
        <f>+VLOOKUP(Precio_diario_hortalizas[[#This Row],[Unidad de comercialización]],Codigos_kg[],2,0)</f>
        <v>15</v>
      </c>
      <c r="P1532">
        <f>+Precio_diario_hortalizas[[#This Row],[Precio promedio ponderado]]/Precio_diario_hortalizas[[#This Row],[Kg o Unidades]]</f>
        <v>1333.3333333333333</v>
      </c>
    </row>
    <row r="1533" spans="1:16" hidden="1" x14ac:dyDescent="0.35">
      <c r="A1533" s="1" t="s">
        <v>142</v>
      </c>
      <c r="B1533" s="1" t="str">
        <f>+VLOOKUP(A1533,Codigos_mercados_mayoristas[],2,0)</f>
        <v>Metropolitana</v>
      </c>
      <c r="C1533" s="1">
        <f>+VLOOKUP(A1533,Codigos_mercados_mayoristas[],3,0)</f>
        <v>13</v>
      </c>
      <c r="D1533" s="30">
        <v>44147</v>
      </c>
      <c r="E1533" s="4" t="s">
        <v>196</v>
      </c>
      <c r="F1533" s="15" t="s">
        <v>27</v>
      </c>
      <c r="G1533" s="15" t="s">
        <v>98</v>
      </c>
      <c r="H1533" s="15" t="s">
        <v>16</v>
      </c>
      <c r="I1533" s="15">
        <v>100</v>
      </c>
      <c r="J1533" s="29">
        <v>30000</v>
      </c>
      <c r="K1533" s="29">
        <v>30000</v>
      </c>
      <c r="L1533" s="29">
        <v>30000</v>
      </c>
      <c r="M1533" s="15" t="s">
        <v>56</v>
      </c>
      <c r="N1533" s="15" t="s">
        <v>133</v>
      </c>
      <c r="O1533">
        <f>+VLOOKUP(Precio_diario_hortalizas[[#This Row],[Unidad de comercialización]],Codigos_kg[],2,0)</f>
        <v>18</v>
      </c>
      <c r="P1533">
        <f>+Precio_diario_hortalizas[[#This Row],[Precio promedio ponderado]]/Precio_diario_hortalizas[[#This Row],[Kg o Unidades]]</f>
        <v>1666.6666666666667</v>
      </c>
    </row>
    <row r="1534" spans="1:16" x14ac:dyDescent="0.35">
      <c r="A1534" s="1" t="s">
        <v>142</v>
      </c>
      <c r="B1534" s="1" t="str">
        <f>+VLOOKUP(A1534,Codigos_mercados_mayoristas[],2,0)</f>
        <v>Metropolitana</v>
      </c>
      <c r="C1534" s="1">
        <f>+VLOOKUP(A1534,Codigos_mercados_mayoristas[],3,0)</f>
        <v>13</v>
      </c>
      <c r="D1534" s="30">
        <v>44147</v>
      </c>
      <c r="E1534" s="4" t="s">
        <v>196</v>
      </c>
      <c r="F1534" s="15" t="s">
        <v>158</v>
      </c>
      <c r="G1534" s="15" t="s">
        <v>12</v>
      </c>
      <c r="H1534" s="15" t="s">
        <v>19</v>
      </c>
      <c r="I1534" s="15">
        <v>220</v>
      </c>
      <c r="J1534" s="29">
        <v>40000</v>
      </c>
      <c r="K1534" s="29">
        <v>38000</v>
      </c>
      <c r="L1534" s="29">
        <v>39091</v>
      </c>
      <c r="M1534" s="15" t="s">
        <v>58</v>
      </c>
      <c r="N1534" s="15" t="s">
        <v>34</v>
      </c>
      <c r="O1534">
        <f>+VLOOKUP(Precio_diario_hortalizas[[#This Row],[Unidad de comercialización]],Codigos_kg[],2,0)</f>
        <v>25</v>
      </c>
      <c r="P1534">
        <f>+Precio_diario_hortalizas[[#This Row],[Precio promedio ponderado]]/Precio_diario_hortalizas[[#This Row],[Kg o Unidades]]</f>
        <v>1563.64</v>
      </c>
    </row>
    <row r="1535" spans="1:16" hidden="1" x14ac:dyDescent="0.35">
      <c r="A1535" s="1" t="s">
        <v>142</v>
      </c>
      <c r="B1535" s="1" t="str">
        <f>+VLOOKUP(A1535,Codigos_mercados_mayoristas[],2,0)</f>
        <v>Metropolitana</v>
      </c>
      <c r="C1535" s="1">
        <f>+VLOOKUP(A1535,Codigos_mercados_mayoristas[],3,0)</f>
        <v>13</v>
      </c>
      <c r="D1535" s="30">
        <v>44147</v>
      </c>
      <c r="E1535" s="4" t="s">
        <v>196</v>
      </c>
      <c r="F1535" s="15" t="s">
        <v>30</v>
      </c>
      <c r="G1535" s="15" t="s">
        <v>57</v>
      </c>
      <c r="H1535" s="15" t="s">
        <v>19</v>
      </c>
      <c r="I1535" s="15">
        <v>350</v>
      </c>
      <c r="J1535" s="29">
        <v>42000</v>
      </c>
      <c r="K1535" s="29">
        <v>40000</v>
      </c>
      <c r="L1535" s="29">
        <v>41314</v>
      </c>
      <c r="M1535" s="15" t="s">
        <v>58</v>
      </c>
      <c r="N1535" s="15" t="s">
        <v>45</v>
      </c>
      <c r="O1535">
        <f>+VLOOKUP(Precio_diario_hortalizas[[#This Row],[Unidad de comercialización]],Codigos_kg[],2,0)</f>
        <v>25</v>
      </c>
      <c r="P1535">
        <f>+Precio_diario_hortalizas[[#This Row],[Precio promedio ponderado]]/Precio_diario_hortalizas[[#This Row],[Kg o Unidades]]</f>
        <v>1652.56</v>
      </c>
    </row>
    <row r="1536" spans="1:16" hidden="1" x14ac:dyDescent="0.35">
      <c r="A1536" s="1" t="s">
        <v>142</v>
      </c>
      <c r="B1536" s="1" t="str">
        <f>+VLOOKUP(A1536,Codigos_mercados_mayoristas[],2,0)</f>
        <v>Metropolitana</v>
      </c>
      <c r="C1536" s="1">
        <f>+VLOOKUP(A1536,Codigos_mercados_mayoristas[],3,0)</f>
        <v>13</v>
      </c>
      <c r="D1536" s="30">
        <v>44147</v>
      </c>
      <c r="E1536" s="4" t="s">
        <v>196</v>
      </c>
      <c r="F1536" s="15" t="s">
        <v>30</v>
      </c>
      <c r="G1536" s="15" t="s">
        <v>57</v>
      </c>
      <c r="H1536" s="15" t="s">
        <v>19</v>
      </c>
      <c r="I1536" s="15">
        <v>300</v>
      </c>
      <c r="J1536" s="29">
        <v>47000</v>
      </c>
      <c r="K1536" s="29">
        <v>45000</v>
      </c>
      <c r="L1536" s="29">
        <v>46333</v>
      </c>
      <c r="M1536" s="15" t="s">
        <v>58</v>
      </c>
      <c r="N1536" s="15" t="s">
        <v>123</v>
      </c>
      <c r="O1536">
        <f>+VLOOKUP(Precio_diario_hortalizas[[#This Row],[Unidad de comercialización]],Codigos_kg[],2,0)</f>
        <v>25</v>
      </c>
      <c r="P1536">
        <f>+Precio_diario_hortalizas[[#This Row],[Precio promedio ponderado]]/Precio_diario_hortalizas[[#This Row],[Kg o Unidades]]</f>
        <v>1853.32</v>
      </c>
    </row>
    <row r="1537" spans="1:16" hidden="1" x14ac:dyDescent="0.35">
      <c r="A1537" s="1" t="s">
        <v>142</v>
      </c>
      <c r="B1537" s="1" t="str">
        <f>+VLOOKUP(A1537,Codigos_mercados_mayoristas[],2,0)</f>
        <v>Metropolitana</v>
      </c>
      <c r="C1537" s="1">
        <f>+VLOOKUP(A1537,Codigos_mercados_mayoristas[],3,0)</f>
        <v>13</v>
      </c>
      <c r="D1537" s="30">
        <v>44147</v>
      </c>
      <c r="E1537" s="4" t="s">
        <v>196</v>
      </c>
      <c r="F1537" s="15" t="s">
        <v>30</v>
      </c>
      <c r="G1537" s="15" t="s">
        <v>12</v>
      </c>
      <c r="H1537" s="15" t="s">
        <v>19</v>
      </c>
      <c r="I1537" s="15">
        <v>330</v>
      </c>
      <c r="J1537" s="29">
        <v>50000</v>
      </c>
      <c r="K1537" s="29">
        <v>48000</v>
      </c>
      <c r="L1537" s="29">
        <v>49212</v>
      </c>
      <c r="M1537" s="15" t="s">
        <v>58</v>
      </c>
      <c r="N1537" s="15" t="s">
        <v>139</v>
      </c>
      <c r="O1537">
        <f>+VLOOKUP(Precio_diario_hortalizas[[#This Row],[Unidad de comercialización]],Codigos_kg[],2,0)</f>
        <v>25</v>
      </c>
      <c r="P1537">
        <f>+Precio_diario_hortalizas[[#This Row],[Precio promedio ponderado]]/Precio_diario_hortalizas[[#This Row],[Kg o Unidades]]</f>
        <v>1968.48</v>
      </c>
    </row>
    <row r="1538" spans="1:16" hidden="1" x14ac:dyDescent="0.35">
      <c r="A1538" s="1" t="s">
        <v>142</v>
      </c>
      <c r="B1538" s="1" t="str">
        <f>+VLOOKUP(A1538,Codigos_mercados_mayoristas[],2,0)</f>
        <v>Metropolitana</v>
      </c>
      <c r="C1538" s="1">
        <f>+VLOOKUP(A1538,Codigos_mercados_mayoristas[],3,0)</f>
        <v>13</v>
      </c>
      <c r="D1538" s="30">
        <v>44147</v>
      </c>
      <c r="E1538" s="4" t="s">
        <v>196</v>
      </c>
      <c r="F1538" s="15" t="s">
        <v>159</v>
      </c>
      <c r="G1538" s="15" t="s">
        <v>12</v>
      </c>
      <c r="H1538" s="15" t="s">
        <v>19</v>
      </c>
      <c r="I1538" s="29">
        <v>7000</v>
      </c>
      <c r="J1538" s="29">
        <v>3000</v>
      </c>
      <c r="K1538" s="29">
        <v>3000</v>
      </c>
      <c r="L1538" s="29">
        <v>3000</v>
      </c>
      <c r="M1538" s="15" t="s">
        <v>160</v>
      </c>
      <c r="N1538" s="15" t="s">
        <v>152</v>
      </c>
      <c r="O1538">
        <f>+VLOOKUP(Precio_diario_hortalizas[[#This Row],[Unidad de comercialización]],Codigos_kg[],2,0)</f>
        <v>100</v>
      </c>
      <c r="P1538">
        <f>+Precio_diario_hortalizas[[#This Row],[Precio promedio ponderado]]/Precio_diario_hortalizas[[#This Row],[Kg o Unidades]]</f>
        <v>30</v>
      </c>
    </row>
    <row r="1539" spans="1:16" hidden="1" x14ac:dyDescent="0.35">
      <c r="A1539" s="1" t="s">
        <v>142</v>
      </c>
      <c r="B1539" s="1" t="str">
        <f>+VLOOKUP(A1539,Codigos_mercados_mayoristas[],2,0)</f>
        <v>Metropolitana</v>
      </c>
      <c r="C1539" s="1">
        <f>+VLOOKUP(A1539,Codigos_mercados_mayoristas[],3,0)</f>
        <v>13</v>
      </c>
      <c r="D1539" s="30">
        <v>44147</v>
      </c>
      <c r="E1539" s="4" t="s">
        <v>196</v>
      </c>
      <c r="F1539" s="15" t="s">
        <v>99</v>
      </c>
      <c r="G1539" s="15" t="s">
        <v>161</v>
      </c>
      <c r="H1539" s="15" t="s">
        <v>19</v>
      </c>
      <c r="I1539" s="29">
        <v>2400</v>
      </c>
      <c r="J1539" s="29">
        <v>1100</v>
      </c>
      <c r="K1539" s="29">
        <v>1000</v>
      </c>
      <c r="L1539" s="29">
        <v>1050</v>
      </c>
      <c r="M1539" s="15" t="s">
        <v>14</v>
      </c>
      <c r="N1539" s="15" t="s">
        <v>118</v>
      </c>
      <c r="O1539">
        <f>+VLOOKUP(Precio_diario_hortalizas[[#This Row],[Unidad de comercialización]],Codigos_kg[],2,0)</f>
        <v>1</v>
      </c>
      <c r="P1539">
        <f>+Precio_diario_hortalizas[[#This Row],[Precio promedio ponderado]]/Precio_diario_hortalizas[[#This Row],[Kg o Unidades]]</f>
        <v>1050</v>
      </c>
    </row>
    <row r="1540" spans="1:16" hidden="1" x14ac:dyDescent="0.35">
      <c r="A1540" s="1" t="s">
        <v>142</v>
      </c>
      <c r="B1540" s="1" t="str">
        <f>+VLOOKUP(A1540,Codigos_mercados_mayoristas[],2,0)</f>
        <v>Metropolitana</v>
      </c>
      <c r="C1540" s="1">
        <f>+VLOOKUP(A1540,Codigos_mercados_mayoristas[],3,0)</f>
        <v>13</v>
      </c>
      <c r="D1540" s="30">
        <v>44147</v>
      </c>
      <c r="E1540" s="4" t="s">
        <v>196</v>
      </c>
      <c r="F1540" s="15" t="s">
        <v>99</v>
      </c>
      <c r="G1540" s="15" t="s">
        <v>100</v>
      </c>
      <c r="H1540" s="15" t="s">
        <v>19</v>
      </c>
      <c r="I1540" s="29">
        <v>8800</v>
      </c>
      <c r="J1540" s="15">
        <v>700</v>
      </c>
      <c r="K1540" s="15">
        <v>600</v>
      </c>
      <c r="L1540" s="15">
        <v>650</v>
      </c>
      <c r="M1540" s="15" t="s">
        <v>14</v>
      </c>
      <c r="N1540" s="15" t="s">
        <v>118</v>
      </c>
      <c r="O1540">
        <f>+VLOOKUP(Precio_diario_hortalizas[[#This Row],[Unidad de comercialización]],Codigos_kg[],2,0)</f>
        <v>1</v>
      </c>
      <c r="P1540">
        <f>+Precio_diario_hortalizas[[#This Row],[Precio promedio ponderado]]/Precio_diario_hortalizas[[#This Row],[Kg o Unidades]]</f>
        <v>650</v>
      </c>
    </row>
    <row r="1541" spans="1:16" hidden="1" x14ac:dyDescent="0.35">
      <c r="A1541" s="1" t="s">
        <v>142</v>
      </c>
      <c r="B1541" s="1" t="str">
        <f>+VLOOKUP(A1541,Codigos_mercados_mayoristas[],2,0)</f>
        <v>Metropolitana</v>
      </c>
      <c r="C1541" s="1">
        <f>+VLOOKUP(A1541,Codigos_mercados_mayoristas[],3,0)</f>
        <v>13</v>
      </c>
      <c r="D1541" s="30">
        <v>44147</v>
      </c>
      <c r="E1541" s="4" t="s">
        <v>196</v>
      </c>
      <c r="F1541" s="15" t="s">
        <v>99</v>
      </c>
      <c r="G1541" s="15" t="s">
        <v>100</v>
      </c>
      <c r="H1541" s="15" t="s">
        <v>19</v>
      </c>
      <c r="I1541" s="29">
        <v>14000</v>
      </c>
      <c r="J1541" s="15">
        <v>700</v>
      </c>
      <c r="K1541" s="15">
        <v>650</v>
      </c>
      <c r="L1541" s="15">
        <v>673</v>
      </c>
      <c r="M1541" s="15" t="s">
        <v>14</v>
      </c>
      <c r="N1541" s="15" t="s">
        <v>114</v>
      </c>
      <c r="O1541">
        <f>+VLOOKUP(Precio_diario_hortalizas[[#This Row],[Unidad de comercialización]],Codigos_kg[],2,0)</f>
        <v>1</v>
      </c>
      <c r="P1541">
        <f>+Precio_diario_hortalizas[[#This Row],[Precio promedio ponderado]]/Precio_diario_hortalizas[[#This Row],[Kg o Unidades]]</f>
        <v>673</v>
      </c>
    </row>
    <row r="1542" spans="1:16" hidden="1" x14ac:dyDescent="0.35">
      <c r="A1542" s="1" t="s">
        <v>142</v>
      </c>
      <c r="B1542" s="1" t="str">
        <f>+VLOOKUP(A1542,Codigos_mercados_mayoristas[],2,0)</f>
        <v>Metropolitana</v>
      </c>
      <c r="C1542" s="1">
        <f>+VLOOKUP(A1542,Codigos_mercados_mayoristas[],3,0)</f>
        <v>13</v>
      </c>
      <c r="D1542" s="30">
        <v>44147</v>
      </c>
      <c r="E1542" s="4" t="s">
        <v>196</v>
      </c>
      <c r="F1542" s="15" t="s">
        <v>99</v>
      </c>
      <c r="G1542" s="15" t="s">
        <v>100</v>
      </c>
      <c r="H1542" s="15" t="s">
        <v>19</v>
      </c>
      <c r="I1542" s="29">
        <v>6100</v>
      </c>
      <c r="J1542" s="15">
        <v>700</v>
      </c>
      <c r="K1542" s="15">
        <v>600</v>
      </c>
      <c r="L1542" s="15">
        <v>650</v>
      </c>
      <c r="M1542" s="15" t="s">
        <v>14</v>
      </c>
      <c r="N1542" s="15" t="s">
        <v>123</v>
      </c>
      <c r="O1542">
        <f>+VLOOKUP(Precio_diario_hortalizas[[#This Row],[Unidad de comercialización]],Codigos_kg[],2,0)</f>
        <v>1</v>
      </c>
      <c r="P1542">
        <f>+Precio_diario_hortalizas[[#This Row],[Precio promedio ponderado]]/Precio_diario_hortalizas[[#This Row],[Kg o Unidades]]</f>
        <v>650</v>
      </c>
    </row>
    <row r="1543" spans="1:16" hidden="1" x14ac:dyDescent="0.35">
      <c r="A1543" s="1" t="s">
        <v>142</v>
      </c>
      <c r="B1543" s="1" t="str">
        <f>+VLOOKUP(A1543,Codigos_mercados_mayoristas[],2,0)</f>
        <v>Metropolitana</v>
      </c>
      <c r="C1543" s="1">
        <f>+VLOOKUP(A1543,Codigos_mercados_mayoristas[],3,0)</f>
        <v>13</v>
      </c>
      <c r="D1543" s="30">
        <v>44147</v>
      </c>
      <c r="E1543" s="4" t="s">
        <v>196</v>
      </c>
      <c r="F1543" s="15" t="s">
        <v>99</v>
      </c>
      <c r="G1543" s="15" t="s">
        <v>100</v>
      </c>
      <c r="H1543" s="15" t="s">
        <v>13</v>
      </c>
      <c r="I1543" s="29">
        <v>3500</v>
      </c>
      <c r="J1543" s="15">
        <v>500</v>
      </c>
      <c r="K1543" s="15">
        <v>500</v>
      </c>
      <c r="L1543" s="15">
        <v>500</v>
      </c>
      <c r="M1543" s="15" t="s">
        <v>14</v>
      </c>
      <c r="N1543" s="15" t="s">
        <v>118</v>
      </c>
      <c r="O1543">
        <f>+VLOOKUP(Precio_diario_hortalizas[[#This Row],[Unidad de comercialización]],Codigos_kg[],2,0)</f>
        <v>1</v>
      </c>
      <c r="P1543">
        <f>+Precio_diario_hortalizas[[#This Row],[Precio promedio ponderado]]/Precio_diario_hortalizas[[#This Row],[Kg o Unidades]]</f>
        <v>500</v>
      </c>
    </row>
    <row r="1544" spans="1:16" hidden="1" x14ac:dyDescent="0.35">
      <c r="A1544" s="1" t="s">
        <v>142</v>
      </c>
      <c r="B1544" s="1" t="str">
        <f>+VLOOKUP(A1544,Codigos_mercados_mayoristas[],2,0)</f>
        <v>Metropolitana</v>
      </c>
      <c r="C1544" s="1">
        <f>+VLOOKUP(A1544,Codigos_mercados_mayoristas[],3,0)</f>
        <v>13</v>
      </c>
      <c r="D1544" s="30">
        <v>44147</v>
      </c>
      <c r="E1544" s="4" t="s">
        <v>196</v>
      </c>
      <c r="F1544" s="15" t="s">
        <v>99</v>
      </c>
      <c r="G1544" s="15" t="s">
        <v>100</v>
      </c>
      <c r="H1544" s="15" t="s">
        <v>13</v>
      </c>
      <c r="I1544" s="29">
        <v>4500</v>
      </c>
      <c r="J1544" s="15">
        <v>550</v>
      </c>
      <c r="K1544" s="15">
        <v>550</v>
      </c>
      <c r="L1544" s="15">
        <v>550</v>
      </c>
      <c r="M1544" s="15" t="s">
        <v>14</v>
      </c>
      <c r="N1544" s="15" t="s">
        <v>114</v>
      </c>
      <c r="O1544">
        <f>+VLOOKUP(Precio_diario_hortalizas[[#This Row],[Unidad de comercialización]],Codigos_kg[],2,0)</f>
        <v>1</v>
      </c>
      <c r="P1544">
        <f>+Precio_diario_hortalizas[[#This Row],[Precio promedio ponderado]]/Precio_diario_hortalizas[[#This Row],[Kg o Unidades]]</f>
        <v>550</v>
      </c>
    </row>
    <row r="1545" spans="1:16" hidden="1" x14ac:dyDescent="0.35">
      <c r="A1545" s="1" t="s">
        <v>142</v>
      </c>
      <c r="B1545" s="1" t="str">
        <f>+VLOOKUP(A1545,Codigos_mercados_mayoristas[],2,0)</f>
        <v>Metropolitana</v>
      </c>
      <c r="C1545" s="1">
        <f>+VLOOKUP(A1545,Codigos_mercados_mayoristas[],3,0)</f>
        <v>13</v>
      </c>
      <c r="D1545" s="30">
        <v>44147</v>
      </c>
      <c r="E1545" s="4" t="s">
        <v>196</v>
      </c>
      <c r="F1545" s="15" t="s">
        <v>99</v>
      </c>
      <c r="G1545" s="15" t="s">
        <v>100</v>
      </c>
      <c r="H1545" s="15" t="s">
        <v>13</v>
      </c>
      <c r="I1545" s="29">
        <v>3400</v>
      </c>
      <c r="J1545" s="15">
        <v>500</v>
      </c>
      <c r="K1545" s="15">
        <v>500</v>
      </c>
      <c r="L1545" s="15">
        <v>500</v>
      </c>
      <c r="M1545" s="15" t="s">
        <v>14</v>
      </c>
      <c r="N1545" s="15" t="s">
        <v>123</v>
      </c>
      <c r="O1545">
        <f>+VLOOKUP(Precio_diario_hortalizas[[#This Row],[Unidad de comercialización]],Codigos_kg[],2,0)</f>
        <v>1</v>
      </c>
      <c r="P1545">
        <f>+Precio_diario_hortalizas[[#This Row],[Precio promedio ponderado]]/Precio_diario_hortalizas[[#This Row],[Kg o Unidades]]</f>
        <v>500</v>
      </c>
    </row>
    <row r="1546" spans="1:16" hidden="1" x14ac:dyDescent="0.35">
      <c r="A1546" s="1" t="s">
        <v>142</v>
      </c>
      <c r="B1546" s="1" t="str">
        <f>+VLOOKUP(A1546,Codigos_mercados_mayoristas[],2,0)</f>
        <v>Metropolitana</v>
      </c>
      <c r="C1546" s="1">
        <f>+VLOOKUP(A1546,Codigos_mercados_mayoristas[],3,0)</f>
        <v>13</v>
      </c>
      <c r="D1546" s="30">
        <v>44147</v>
      </c>
      <c r="E1546" s="4" t="s">
        <v>196</v>
      </c>
      <c r="F1546" s="15" t="s">
        <v>99</v>
      </c>
      <c r="G1546" s="15" t="s">
        <v>119</v>
      </c>
      <c r="H1546" s="15" t="s">
        <v>19</v>
      </c>
      <c r="I1546" s="29">
        <v>3500</v>
      </c>
      <c r="J1546" s="29">
        <v>1000</v>
      </c>
      <c r="K1546" s="15">
        <v>900</v>
      </c>
      <c r="L1546" s="15">
        <v>950</v>
      </c>
      <c r="M1546" s="15" t="s">
        <v>14</v>
      </c>
      <c r="N1546" s="15" t="s">
        <v>118</v>
      </c>
      <c r="O1546">
        <f>+VLOOKUP(Precio_diario_hortalizas[[#This Row],[Unidad de comercialización]],Codigos_kg[],2,0)</f>
        <v>1</v>
      </c>
      <c r="P1546">
        <f>+Precio_diario_hortalizas[[#This Row],[Precio promedio ponderado]]/Precio_diario_hortalizas[[#This Row],[Kg o Unidades]]</f>
        <v>950</v>
      </c>
    </row>
    <row r="1547" spans="1:16" hidden="1" x14ac:dyDescent="0.35">
      <c r="A1547" s="1" t="s">
        <v>142</v>
      </c>
      <c r="B1547" s="1" t="str">
        <f>+VLOOKUP(A1547,Codigos_mercados_mayoristas[],2,0)</f>
        <v>Metropolitana</v>
      </c>
      <c r="C1547" s="1">
        <f>+VLOOKUP(A1547,Codigos_mercados_mayoristas[],3,0)</f>
        <v>13</v>
      </c>
      <c r="D1547" s="30">
        <v>44147</v>
      </c>
      <c r="E1547" s="4" t="s">
        <v>196</v>
      </c>
      <c r="F1547" s="15" t="s">
        <v>99</v>
      </c>
      <c r="G1547" s="15" t="s">
        <v>119</v>
      </c>
      <c r="H1547" s="15" t="s">
        <v>13</v>
      </c>
      <c r="I1547" s="29">
        <v>1600</v>
      </c>
      <c r="J1547" s="15">
        <v>800</v>
      </c>
      <c r="K1547" s="15">
        <v>800</v>
      </c>
      <c r="L1547" s="15">
        <v>800</v>
      </c>
      <c r="M1547" s="15" t="s">
        <v>14</v>
      </c>
      <c r="N1547" s="15" t="s">
        <v>118</v>
      </c>
      <c r="O1547">
        <f>+VLOOKUP(Precio_diario_hortalizas[[#This Row],[Unidad de comercialización]],Codigos_kg[],2,0)</f>
        <v>1</v>
      </c>
      <c r="P1547">
        <f>+Precio_diario_hortalizas[[#This Row],[Precio promedio ponderado]]/Precio_diario_hortalizas[[#This Row],[Kg o Unidades]]</f>
        <v>800</v>
      </c>
    </row>
    <row r="1548" spans="1:16" hidden="1" x14ac:dyDescent="0.35">
      <c r="A1548" s="1" t="s">
        <v>142</v>
      </c>
      <c r="B1548" s="1" t="str">
        <f>+VLOOKUP(A1548,Codigos_mercados_mayoristas[],2,0)</f>
        <v>Metropolitana</v>
      </c>
      <c r="C1548" s="1">
        <f>+VLOOKUP(A1548,Codigos_mercados_mayoristas[],3,0)</f>
        <v>13</v>
      </c>
      <c r="D1548" s="30">
        <v>44147</v>
      </c>
      <c r="E1548" s="4" t="s">
        <v>196</v>
      </c>
      <c r="F1548" s="15" t="s">
        <v>32</v>
      </c>
      <c r="G1548" s="15" t="s">
        <v>12</v>
      </c>
      <c r="H1548" s="15" t="s">
        <v>19</v>
      </c>
      <c r="I1548" s="29">
        <v>3900</v>
      </c>
      <c r="J1548" s="15">
        <v>750</v>
      </c>
      <c r="K1548" s="15">
        <v>750</v>
      </c>
      <c r="L1548" s="15">
        <v>750</v>
      </c>
      <c r="M1548" s="15" t="s">
        <v>33</v>
      </c>
      <c r="N1548" s="15" t="s">
        <v>34</v>
      </c>
      <c r="O1548">
        <f>+VLOOKUP(Precio_diario_hortalizas[[#This Row],[Unidad de comercialización]],Codigos_kg[],2,0)</f>
        <v>1</v>
      </c>
      <c r="P1548">
        <f>+Precio_diario_hortalizas[[#This Row],[Precio promedio ponderado]]/Precio_diario_hortalizas[[#This Row],[Kg o Unidades]]</f>
        <v>750</v>
      </c>
    </row>
    <row r="1549" spans="1:16" hidden="1" x14ac:dyDescent="0.35">
      <c r="A1549" s="1" t="s">
        <v>142</v>
      </c>
      <c r="B1549" s="1" t="str">
        <f>+VLOOKUP(A1549,Codigos_mercados_mayoristas[],2,0)</f>
        <v>Metropolitana</v>
      </c>
      <c r="C1549" s="1">
        <f>+VLOOKUP(A1549,Codigos_mercados_mayoristas[],3,0)</f>
        <v>13</v>
      </c>
      <c r="D1549" s="30">
        <v>44147</v>
      </c>
      <c r="E1549" s="4" t="s">
        <v>196</v>
      </c>
      <c r="F1549" s="15" t="s">
        <v>32</v>
      </c>
      <c r="G1549" s="15" t="s">
        <v>12</v>
      </c>
      <c r="H1549" s="15" t="s">
        <v>13</v>
      </c>
      <c r="I1549" s="29">
        <v>2200</v>
      </c>
      <c r="J1549" s="15">
        <v>700</v>
      </c>
      <c r="K1549" s="15">
        <v>700</v>
      </c>
      <c r="L1549" s="15">
        <v>700</v>
      </c>
      <c r="M1549" s="15" t="s">
        <v>33</v>
      </c>
      <c r="N1549" s="15" t="s">
        <v>34</v>
      </c>
      <c r="O1549">
        <f>+VLOOKUP(Precio_diario_hortalizas[[#This Row],[Unidad de comercialización]],Codigos_kg[],2,0)</f>
        <v>1</v>
      </c>
      <c r="P1549">
        <f>+Precio_diario_hortalizas[[#This Row],[Precio promedio ponderado]]/Precio_diario_hortalizas[[#This Row],[Kg o Unidades]]</f>
        <v>700</v>
      </c>
    </row>
    <row r="1550" spans="1:16" hidden="1" x14ac:dyDescent="0.35">
      <c r="A1550" s="1" t="s">
        <v>142</v>
      </c>
      <c r="B1550" s="1" t="str">
        <f>+VLOOKUP(A1550,Codigos_mercados_mayoristas[],2,0)</f>
        <v>Metropolitana</v>
      </c>
      <c r="C1550" s="1">
        <f>+VLOOKUP(A1550,Codigos_mercados_mayoristas[],3,0)</f>
        <v>13</v>
      </c>
      <c r="D1550" s="30">
        <v>44147</v>
      </c>
      <c r="E1550" s="4" t="s">
        <v>196</v>
      </c>
      <c r="F1550" s="15" t="s">
        <v>35</v>
      </c>
      <c r="G1550" s="15" t="s">
        <v>719</v>
      </c>
      <c r="H1550" s="15" t="s">
        <v>19</v>
      </c>
      <c r="I1550" s="15">
        <v>200</v>
      </c>
      <c r="J1550" s="29">
        <v>12000</v>
      </c>
      <c r="K1550" s="29">
        <v>11000</v>
      </c>
      <c r="L1550" s="29">
        <v>11400</v>
      </c>
      <c r="M1550" s="15" t="s">
        <v>37</v>
      </c>
      <c r="N1550" s="15" t="s">
        <v>15</v>
      </c>
      <c r="O1550">
        <f>+VLOOKUP(Precio_diario_hortalizas[[#This Row],[Unidad de comercialización]],Codigos_kg[],2,0)</f>
        <v>10</v>
      </c>
      <c r="P1550">
        <f>+Precio_diario_hortalizas[[#This Row],[Precio promedio ponderado]]/Precio_diario_hortalizas[[#This Row],[Kg o Unidades]]</f>
        <v>1140</v>
      </c>
    </row>
    <row r="1551" spans="1:16" hidden="1" x14ac:dyDescent="0.35">
      <c r="A1551" s="1" t="s">
        <v>142</v>
      </c>
      <c r="B1551" s="1" t="str">
        <f>+VLOOKUP(A1551,Codigos_mercados_mayoristas[],2,0)</f>
        <v>Metropolitana</v>
      </c>
      <c r="C1551" s="1">
        <f>+VLOOKUP(A1551,Codigos_mercados_mayoristas[],3,0)</f>
        <v>13</v>
      </c>
      <c r="D1551" s="30">
        <v>44147</v>
      </c>
      <c r="E1551" s="4" t="s">
        <v>196</v>
      </c>
      <c r="F1551" s="15" t="s">
        <v>35</v>
      </c>
      <c r="G1551" s="15" t="s">
        <v>719</v>
      </c>
      <c r="H1551" s="15" t="s">
        <v>19</v>
      </c>
      <c r="I1551" s="15">
        <v>150</v>
      </c>
      <c r="J1551" s="29">
        <v>40000</v>
      </c>
      <c r="K1551" s="29">
        <v>37000</v>
      </c>
      <c r="L1551" s="29">
        <v>38600</v>
      </c>
      <c r="M1551" s="15" t="s">
        <v>147</v>
      </c>
      <c r="N1551" s="15" t="s">
        <v>145</v>
      </c>
      <c r="O1551">
        <f>+VLOOKUP(Precio_diario_hortalizas[[#This Row],[Unidad de comercialización]],Codigos_kg[],2,0)</f>
        <v>20</v>
      </c>
      <c r="P1551">
        <f>+Precio_diario_hortalizas[[#This Row],[Precio promedio ponderado]]/Precio_diario_hortalizas[[#This Row],[Kg o Unidades]]</f>
        <v>1930</v>
      </c>
    </row>
    <row r="1552" spans="1:16" hidden="1" x14ac:dyDescent="0.35">
      <c r="A1552" s="1" t="s">
        <v>142</v>
      </c>
      <c r="B1552" s="1" t="str">
        <f>+VLOOKUP(A1552,Codigos_mercados_mayoristas[],2,0)</f>
        <v>Metropolitana</v>
      </c>
      <c r="C1552" s="1">
        <f>+VLOOKUP(A1552,Codigos_mercados_mayoristas[],3,0)</f>
        <v>13</v>
      </c>
      <c r="D1552" s="30">
        <v>44147</v>
      </c>
      <c r="E1552" s="4" t="s">
        <v>196</v>
      </c>
      <c r="F1552" s="15" t="s">
        <v>35</v>
      </c>
      <c r="G1552" s="15" t="s">
        <v>36</v>
      </c>
      <c r="H1552" s="15" t="s">
        <v>69</v>
      </c>
      <c r="I1552" s="29">
        <v>1310</v>
      </c>
      <c r="J1552" s="29">
        <v>18000</v>
      </c>
      <c r="K1552" s="29">
        <v>17000</v>
      </c>
      <c r="L1552" s="29">
        <v>17519</v>
      </c>
      <c r="M1552" s="15" t="s">
        <v>59</v>
      </c>
      <c r="N1552" s="15" t="s">
        <v>63</v>
      </c>
      <c r="O1552">
        <f>+VLOOKUP(Precio_diario_hortalizas[[#This Row],[Unidad de comercialización]],Codigos_kg[],2,0)</f>
        <v>18</v>
      </c>
      <c r="P1552">
        <f>+Precio_diario_hortalizas[[#This Row],[Precio promedio ponderado]]/Precio_diario_hortalizas[[#This Row],[Kg o Unidades]]</f>
        <v>973.27777777777783</v>
      </c>
    </row>
    <row r="1553" spans="1:16" hidden="1" x14ac:dyDescent="0.35">
      <c r="A1553" s="1" t="s">
        <v>142</v>
      </c>
      <c r="B1553" s="1" t="str">
        <f>+VLOOKUP(A1553,Codigos_mercados_mayoristas[],2,0)</f>
        <v>Metropolitana</v>
      </c>
      <c r="C1553" s="1">
        <f>+VLOOKUP(A1553,Codigos_mercados_mayoristas[],3,0)</f>
        <v>13</v>
      </c>
      <c r="D1553" s="30">
        <v>44147</v>
      </c>
      <c r="E1553" s="4" t="s">
        <v>196</v>
      </c>
      <c r="F1553" s="15" t="s">
        <v>35</v>
      </c>
      <c r="G1553" s="15" t="s">
        <v>36</v>
      </c>
      <c r="H1553" s="15" t="s">
        <v>69</v>
      </c>
      <c r="I1553" s="15">
        <v>490</v>
      </c>
      <c r="J1553" s="29">
        <v>15000</v>
      </c>
      <c r="K1553" s="29">
        <v>14000</v>
      </c>
      <c r="L1553" s="29">
        <v>14510</v>
      </c>
      <c r="M1553" s="15" t="s">
        <v>59</v>
      </c>
      <c r="N1553" s="15" t="s">
        <v>15</v>
      </c>
      <c r="O1553">
        <f>+VLOOKUP(Precio_diario_hortalizas[[#This Row],[Unidad de comercialización]],Codigos_kg[],2,0)</f>
        <v>18</v>
      </c>
      <c r="P1553">
        <f>+Precio_diario_hortalizas[[#This Row],[Precio promedio ponderado]]/Precio_diario_hortalizas[[#This Row],[Kg o Unidades]]</f>
        <v>806.11111111111109</v>
      </c>
    </row>
    <row r="1554" spans="1:16" hidden="1" x14ac:dyDescent="0.35">
      <c r="A1554" s="1" t="s">
        <v>142</v>
      </c>
      <c r="B1554" s="1" t="str">
        <f>+VLOOKUP(A1554,Codigos_mercados_mayoristas[],2,0)</f>
        <v>Metropolitana</v>
      </c>
      <c r="C1554" s="1">
        <f>+VLOOKUP(A1554,Codigos_mercados_mayoristas[],3,0)</f>
        <v>13</v>
      </c>
      <c r="D1554" s="30">
        <v>44147</v>
      </c>
      <c r="E1554" s="4" t="s">
        <v>196</v>
      </c>
      <c r="F1554" s="15" t="s">
        <v>35</v>
      </c>
      <c r="G1554" s="15" t="s">
        <v>36</v>
      </c>
      <c r="H1554" s="15" t="s">
        <v>69</v>
      </c>
      <c r="I1554" s="15">
        <v>650</v>
      </c>
      <c r="J1554" s="29">
        <v>17000</v>
      </c>
      <c r="K1554" s="29">
        <v>16000</v>
      </c>
      <c r="L1554" s="29">
        <v>16262</v>
      </c>
      <c r="M1554" s="15" t="s">
        <v>59</v>
      </c>
      <c r="N1554" s="15" t="s">
        <v>123</v>
      </c>
      <c r="O1554">
        <f>+VLOOKUP(Precio_diario_hortalizas[[#This Row],[Unidad de comercialización]],Codigos_kg[],2,0)</f>
        <v>18</v>
      </c>
      <c r="P1554">
        <f>+Precio_diario_hortalizas[[#This Row],[Precio promedio ponderado]]/Precio_diario_hortalizas[[#This Row],[Kg o Unidades]]</f>
        <v>903.44444444444446</v>
      </c>
    </row>
    <row r="1555" spans="1:16" hidden="1" x14ac:dyDescent="0.35">
      <c r="A1555" s="1" t="s">
        <v>142</v>
      </c>
      <c r="B1555" s="1" t="str">
        <f>+VLOOKUP(A1555,Codigos_mercados_mayoristas[],2,0)</f>
        <v>Metropolitana</v>
      </c>
      <c r="C1555" s="1">
        <f>+VLOOKUP(A1555,Codigos_mercados_mayoristas[],3,0)</f>
        <v>13</v>
      </c>
      <c r="D1555" s="30">
        <v>44147</v>
      </c>
      <c r="E1555" s="4" t="s">
        <v>196</v>
      </c>
      <c r="F1555" s="15" t="s">
        <v>35</v>
      </c>
      <c r="G1555" s="15" t="s">
        <v>36</v>
      </c>
      <c r="H1555" s="15" t="s">
        <v>69</v>
      </c>
      <c r="I1555" s="15">
        <v>580</v>
      </c>
      <c r="J1555" s="29">
        <v>16000</v>
      </c>
      <c r="K1555" s="29">
        <v>15000</v>
      </c>
      <c r="L1555" s="29">
        <v>15552</v>
      </c>
      <c r="M1555" s="15" t="s">
        <v>162</v>
      </c>
      <c r="N1555" s="15" t="s">
        <v>15</v>
      </c>
      <c r="O1555">
        <f>+VLOOKUP(Precio_diario_hortalizas[[#This Row],[Unidad de comercialización]],Codigos_kg[],2,0)</f>
        <v>20</v>
      </c>
      <c r="P1555">
        <f>+Precio_diario_hortalizas[[#This Row],[Precio promedio ponderado]]/Precio_diario_hortalizas[[#This Row],[Kg o Unidades]]</f>
        <v>777.6</v>
      </c>
    </row>
    <row r="1556" spans="1:16" hidden="1" x14ac:dyDescent="0.35">
      <c r="A1556" s="1" t="s">
        <v>142</v>
      </c>
      <c r="B1556" s="1" t="str">
        <f>+VLOOKUP(A1556,Codigos_mercados_mayoristas[],2,0)</f>
        <v>Metropolitana</v>
      </c>
      <c r="C1556" s="1">
        <f>+VLOOKUP(A1556,Codigos_mercados_mayoristas[],3,0)</f>
        <v>13</v>
      </c>
      <c r="D1556" s="30">
        <v>44147</v>
      </c>
      <c r="E1556" s="4" t="s">
        <v>196</v>
      </c>
      <c r="F1556" s="15" t="s">
        <v>35</v>
      </c>
      <c r="G1556" s="15" t="s">
        <v>36</v>
      </c>
      <c r="H1556" s="15" t="s">
        <v>69</v>
      </c>
      <c r="I1556" s="15">
        <v>330</v>
      </c>
      <c r="J1556" s="29">
        <v>16000</v>
      </c>
      <c r="K1556" s="29">
        <v>16000</v>
      </c>
      <c r="L1556" s="29">
        <v>16000</v>
      </c>
      <c r="M1556" s="15" t="s">
        <v>56</v>
      </c>
      <c r="N1556" s="15" t="s">
        <v>63</v>
      </c>
      <c r="O1556">
        <f>+VLOOKUP(Precio_diario_hortalizas[[#This Row],[Unidad de comercialización]],Codigos_kg[],2,0)</f>
        <v>18</v>
      </c>
      <c r="P1556">
        <f>+Precio_diario_hortalizas[[#This Row],[Precio promedio ponderado]]/Precio_diario_hortalizas[[#This Row],[Kg o Unidades]]</f>
        <v>888.88888888888891</v>
      </c>
    </row>
    <row r="1557" spans="1:16" hidden="1" x14ac:dyDescent="0.35">
      <c r="A1557" s="1" t="s">
        <v>142</v>
      </c>
      <c r="B1557" s="1" t="str">
        <f>+VLOOKUP(A1557,Codigos_mercados_mayoristas[],2,0)</f>
        <v>Metropolitana</v>
      </c>
      <c r="C1557" s="1">
        <f>+VLOOKUP(A1557,Codigos_mercados_mayoristas[],3,0)</f>
        <v>13</v>
      </c>
      <c r="D1557" s="30">
        <v>44147</v>
      </c>
      <c r="E1557" s="4" t="s">
        <v>196</v>
      </c>
      <c r="F1557" s="15" t="s">
        <v>35</v>
      </c>
      <c r="G1557" s="15" t="s">
        <v>36</v>
      </c>
      <c r="H1557" s="15" t="s">
        <v>19</v>
      </c>
      <c r="I1557" s="29">
        <v>1980</v>
      </c>
      <c r="J1557" s="29">
        <v>16000</v>
      </c>
      <c r="K1557" s="29">
        <v>15000</v>
      </c>
      <c r="L1557" s="29">
        <v>15285</v>
      </c>
      <c r="M1557" s="15" t="s">
        <v>59</v>
      </c>
      <c r="N1557" s="15" t="s">
        <v>63</v>
      </c>
      <c r="O1557">
        <f>+VLOOKUP(Precio_diario_hortalizas[[#This Row],[Unidad de comercialización]],Codigos_kg[],2,0)</f>
        <v>18</v>
      </c>
      <c r="P1557">
        <f>+Precio_diario_hortalizas[[#This Row],[Precio promedio ponderado]]/Precio_diario_hortalizas[[#This Row],[Kg o Unidades]]</f>
        <v>849.16666666666663</v>
      </c>
    </row>
    <row r="1558" spans="1:16" hidden="1" x14ac:dyDescent="0.35">
      <c r="A1558" s="1" t="s">
        <v>142</v>
      </c>
      <c r="B1558" s="1" t="str">
        <f>+VLOOKUP(A1558,Codigos_mercados_mayoristas[],2,0)</f>
        <v>Metropolitana</v>
      </c>
      <c r="C1558" s="1">
        <f>+VLOOKUP(A1558,Codigos_mercados_mayoristas[],3,0)</f>
        <v>13</v>
      </c>
      <c r="D1558" s="30">
        <v>44147</v>
      </c>
      <c r="E1558" s="4" t="s">
        <v>196</v>
      </c>
      <c r="F1558" s="15" t="s">
        <v>35</v>
      </c>
      <c r="G1558" s="15" t="s">
        <v>36</v>
      </c>
      <c r="H1558" s="15" t="s">
        <v>19</v>
      </c>
      <c r="I1558" s="15">
        <v>790</v>
      </c>
      <c r="J1558" s="29">
        <v>13000</v>
      </c>
      <c r="K1558" s="29">
        <v>12000</v>
      </c>
      <c r="L1558" s="29">
        <v>12443</v>
      </c>
      <c r="M1558" s="15" t="s">
        <v>59</v>
      </c>
      <c r="N1558" s="15" t="s">
        <v>15</v>
      </c>
      <c r="O1558">
        <f>+VLOOKUP(Precio_diario_hortalizas[[#This Row],[Unidad de comercialización]],Codigos_kg[],2,0)</f>
        <v>18</v>
      </c>
      <c r="P1558">
        <f>+Precio_diario_hortalizas[[#This Row],[Precio promedio ponderado]]/Precio_diario_hortalizas[[#This Row],[Kg o Unidades]]</f>
        <v>691.27777777777783</v>
      </c>
    </row>
    <row r="1559" spans="1:16" hidden="1" x14ac:dyDescent="0.35">
      <c r="A1559" s="1" t="s">
        <v>142</v>
      </c>
      <c r="B1559" s="1" t="str">
        <f>+VLOOKUP(A1559,Codigos_mercados_mayoristas[],2,0)</f>
        <v>Metropolitana</v>
      </c>
      <c r="C1559" s="1">
        <f>+VLOOKUP(A1559,Codigos_mercados_mayoristas[],3,0)</f>
        <v>13</v>
      </c>
      <c r="D1559" s="30">
        <v>44147</v>
      </c>
      <c r="E1559" s="4" t="s">
        <v>196</v>
      </c>
      <c r="F1559" s="15" t="s">
        <v>35</v>
      </c>
      <c r="G1559" s="15" t="s">
        <v>36</v>
      </c>
      <c r="H1559" s="15" t="s">
        <v>19</v>
      </c>
      <c r="I1559" s="29">
        <v>1280</v>
      </c>
      <c r="J1559" s="29">
        <v>15000</v>
      </c>
      <c r="K1559" s="29">
        <v>14000</v>
      </c>
      <c r="L1559" s="29">
        <v>14430</v>
      </c>
      <c r="M1559" s="15" t="s">
        <v>59</v>
      </c>
      <c r="N1559" s="15" t="s">
        <v>123</v>
      </c>
      <c r="O1559">
        <f>+VLOOKUP(Precio_diario_hortalizas[[#This Row],[Unidad de comercialización]],Codigos_kg[],2,0)</f>
        <v>18</v>
      </c>
      <c r="P1559">
        <f>+Precio_diario_hortalizas[[#This Row],[Precio promedio ponderado]]/Precio_diario_hortalizas[[#This Row],[Kg o Unidades]]</f>
        <v>801.66666666666663</v>
      </c>
    </row>
    <row r="1560" spans="1:16" hidden="1" x14ac:dyDescent="0.35">
      <c r="A1560" s="1" t="s">
        <v>142</v>
      </c>
      <c r="B1560" s="1" t="str">
        <f>+VLOOKUP(A1560,Codigos_mercados_mayoristas[],2,0)</f>
        <v>Metropolitana</v>
      </c>
      <c r="C1560" s="1">
        <f>+VLOOKUP(A1560,Codigos_mercados_mayoristas[],3,0)</f>
        <v>13</v>
      </c>
      <c r="D1560" s="30">
        <v>44147</v>
      </c>
      <c r="E1560" s="4" t="s">
        <v>196</v>
      </c>
      <c r="F1560" s="15" t="s">
        <v>35</v>
      </c>
      <c r="G1560" s="15" t="s">
        <v>36</v>
      </c>
      <c r="H1560" s="15" t="s">
        <v>19</v>
      </c>
      <c r="I1560" s="29">
        <v>1030</v>
      </c>
      <c r="J1560" s="29">
        <v>14000</v>
      </c>
      <c r="K1560" s="29">
        <v>13000</v>
      </c>
      <c r="L1560" s="29">
        <v>13553</v>
      </c>
      <c r="M1560" s="15" t="s">
        <v>162</v>
      </c>
      <c r="N1560" s="15" t="s">
        <v>15</v>
      </c>
      <c r="O1560">
        <f>+VLOOKUP(Precio_diario_hortalizas[[#This Row],[Unidad de comercialización]],Codigos_kg[],2,0)</f>
        <v>20</v>
      </c>
      <c r="P1560">
        <f>+Precio_diario_hortalizas[[#This Row],[Precio promedio ponderado]]/Precio_diario_hortalizas[[#This Row],[Kg o Unidades]]</f>
        <v>677.65</v>
      </c>
    </row>
    <row r="1561" spans="1:16" hidden="1" x14ac:dyDescent="0.35">
      <c r="A1561" s="1" t="s">
        <v>142</v>
      </c>
      <c r="B1561" s="1" t="str">
        <f>+VLOOKUP(A1561,Codigos_mercados_mayoristas[],2,0)</f>
        <v>Metropolitana</v>
      </c>
      <c r="C1561" s="1">
        <f>+VLOOKUP(A1561,Codigos_mercados_mayoristas[],3,0)</f>
        <v>13</v>
      </c>
      <c r="D1561" s="30">
        <v>44147</v>
      </c>
      <c r="E1561" s="4" t="s">
        <v>196</v>
      </c>
      <c r="F1561" s="15" t="s">
        <v>35</v>
      </c>
      <c r="G1561" s="15" t="s">
        <v>36</v>
      </c>
      <c r="H1561" s="15" t="s">
        <v>19</v>
      </c>
      <c r="I1561" s="15">
        <v>330</v>
      </c>
      <c r="J1561" s="29">
        <v>7000</v>
      </c>
      <c r="K1561" s="29">
        <v>7000</v>
      </c>
      <c r="L1561" s="29">
        <v>7000</v>
      </c>
      <c r="M1561" s="15" t="s">
        <v>37</v>
      </c>
      <c r="N1561" s="15" t="s">
        <v>15</v>
      </c>
      <c r="O1561">
        <f>+VLOOKUP(Precio_diario_hortalizas[[#This Row],[Unidad de comercialización]],Codigos_kg[],2,0)</f>
        <v>10</v>
      </c>
      <c r="P1561">
        <f>+Precio_diario_hortalizas[[#This Row],[Precio promedio ponderado]]/Precio_diario_hortalizas[[#This Row],[Kg o Unidades]]</f>
        <v>700</v>
      </c>
    </row>
    <row r="1562" spans="1:16" hidden="1" x14ac:dyDescent="0.35">
      <c r="A1562" s="1" t="s">
        <v>142</v>
      </c>
      <c r="B1562" s="1" t="str">
        <f>+VLOOKUP(A1562,Codigos_mercados_mayoristas[],2,0)</f>
        <v>Metropolitana</v>
      </c>
      <c r="C1562" s="1">
        <f>+VLOOKUP(A1562,Codigos_mercados_mayoristas[],3,0)</f>
        <v>13</v>
      </c>
      <c r="D1562" s="30">
        <v>44147</v>
      </c>
      <c r="E1562" s="4" t="s">
        <v>196</v>
      </c>
      <c r="F1562" s="15" t="s">
        <v>35</v>
      </c>
      <c r="G1562" s="15" t="s">
        <v>36</v>
      </c>
      <c r="H1562" s="15" t="s">
        <v>19</v>
      </c>
      <c r="I1562" s="15">
        <v>480</v>
      </c>
      <c r="J1562" s="29">
        <v>15000</v>
      </c>
      <c r="K1562" s="29">
        <v>15000</v>
      </c>
      <c r="L1562" s="29">
        <v>15000</v>
      </c>
      <c r="M1562" s="15" t="s">
        <v>56</v>
      </c>
      <c r="N1562" s="15" t="s">
        <v>63</v>
      </c>
      <c r="O1562">
        <f>+VLOOKUP(Precio_diario_hortalizas[[#This Row],[Unidad de comercialización]],Codigos_kg[],2,0)</f>
        <v>18</v>
      </c>
      <c r="P1562">
        <f>+Precio_diario_hortalizas[[#This Row],[Precio promedio ponderado]]/Precio_diario_hortalizas[[#This Row],[Kg o Unidades]]</f>
        <v>833.33333333333337</v>
      </c>
    </row>
    <row r="1563" spans="1:16" hidden="1" x14ac:dyDescent="0.35">
      <c r="A1563" s="1" t="s">
        <v>142</v>
      </c>
      <c r="B1563" s="1" t="str">
        <f>+VLOOKUP(A1563,Codigos_mercados_mayoristas[],2,0)</f>
        <v>Metropolitana</v>
      </c>
      <c r="C1563" s="1">
        <f>+VLOOKUP(A1563,Codigos_mercados_mayoristas[],3,0)</f>
        <v>13</v>
      </c>
      <c r="D1563" s="30">
        <v>44147</v>
      </c>
      <c r="E1563" s="4" t="s">
        <v>196</v>
      </c>
      <c r="F1563" s="15" t="s">
        <v>35</v>
      </c>
      <c r="G1563" s="15" t="s">
        <v>36</v>
      </c>
      <c r="H1563" s="15" t="s">
        <v>13</v>
      </c>
      <c r="I1563" s="29">
        <v>1710</v>
      </c>
      <c r="J1563" s="29">
        <v>13500</v>
      </c>
      <c r="K1563" s="29">
        <v>12000</v>
      </c>
      <c r="L1563" s="29">
        <v>12889</v>
      </c>
      <c r="M1563" s="15" t="s">
        <v>59</v>
      </c>
      <c r="N1563" s="15" t="s">
        <v>63</v>
      </c>
      <c r="O1563">
        <f>+VLOOKUP(Precio_diario_hortalizas[[#This Row],[Unidad de comercialización]],Codigos_kg[],2,0)</f>
        <v>18</v>
      </c>
      <c r="P1563">
        <f>+Precio_diario_hortalizas[[#This Row],[Precio promedio ponderado]]/Precio_diario_hortalizas[[#This Row],[Kg o Unidades]]</f>
        <v>716.05555555555554</v>
      </c>
    </row>
    <row r="1564" spans="1:16" hidden="1" x14ac:dyDescent="0.35">
      <c r="A1564" s="1" t="s">
        <v>142</v>
      </c>
      <c r="B1564" s="1" t="str">
        <f>+VLOOKUP(A1564,Codigos_mercados_mayoristas[],2,0)</f>
        <v>Metropolitana</v>
      </c>
      <c r="C1564" s="1">
        <f>+VLOOKUP(A1564,Codigos_mercados_mayoristas[],3,0)</f>
        <v>13</v>
      </c>
      <c r="D1564" s="30">
        <v>44147</v>
      </c>
      <c r="E1564" s="4" t="s">
        <v>196</v>
      </c>
      <c r="F1564" s="15" t="s">
        <v>35</v>
      </c>
      <c r="G1564" s="15" t="s">
        <v>36</v>
      </c>
      <c r="H1564" s="15" t="s">
        <v>13</v>
      </c>
      <c r="I1564" s="15">
        <v>730</v>
      </c>
      <c r="J1564" s="29">
        <v>10000</v>
      </c>
      <c r="K1564" s="29">
        <v>9000</v>
      </c>
      <c r="L1564" s="29">
        <v>9507</v>
      </c>
      <c r="M1564" s="15" t="s">
        <v>59</v>
      </c>
      <c r="N1564" s="15" t="s">
        <v>15</v>
      </c>
      <c r="O1564">
        <f>+VLOOKUP(Precio_diario_hortalizas[[#This Row],[Unidad de comercialización]],Codigos_kg[],2,0)</f>
        <v>18</v>
      </c>
      <c r="P1564">
        <f>+Precio_diario_hortalizas[[#This Row],[Precio promedio ponderado]]/Precio_diario_hortalizas[[#This Row],[Kg o Unidades]]</f>
        <v>528.16666666666663</v>
      </c>
    </row>
    <row r="1565" spans="1:16" hidden="1" x14ac:dyDescent="0.35">
      <c r="A1565" s="1" t="s">
        <v>142</v>
      </c>
      <c r="B1565" s="1" t="str">
        <f>+VLOOKUP(A1565,Codigos_mercados_mayoristas[],2,0)</f>
        <v>Metropolitana</v>
      </c>
      <c r="C1565" s="1">
        <f>+VLOOKUP(A1565,Codigos_mercados_mayoristas[],3,0)</f>
        <v>13</v>
      </c>
      <c r="D1565" s="30">
        <v>44147</v>
      </c>
      <c r="E1565" s="4" t="s">
        <v>196</v>
      </c>
      <c r="F1565" s="15" t="s">
        <v>35</v>
      </c>
      <c r="G1565" s="15" t="s">
        <v>36</v>
      </c>
      <c r="H1565" s="15" t="s">
        <v>13</v>
      </c>
      <c r="I1565" s="29">
        <v>1050</v>
      </c>
      <c r="J1565" s="29">
        <v>13000</v>
      </c>
      <c r="K1565" s="29">
        <v>12000</v>
      </c>
      <c r="L1565" s="29">
        <v>12576</v>
      </c>
      <c r="M1565" s="15" t="s">
        <v>59</v>
      </c>
      <c r="N1565" s="15" t="s">
        <v>123</v>
      </c>
      <c r="O1565">
        <f>+VLOOKUP(Precio_diario_hortalizas[[#This Row],[Unidad de comercialización]],Codigos_kg[],2,0)</f>
        <v>18</v>
      </c>
      <c r="P1565">
        <f>+Precio_diario_hortalizas[[#This Row],[Precio promedio ponderado]]/Precio_diario_hortalizas[[#This Row],[Kg o Unidades]]</f>
        <v>698.66666666666663</v>
      </c>
    </row>
    <row r="1566" spans="1:16" hidden="1" x14ac:dyDescent="0.35">
      <c r="A1566" s="1" t="s">
        <v>142</v>
      </c>
      <c r="B1566" s="1" t="str">
        <f>+VLOOKUP(A1566,Codigos_mercados_mayoristas[],2,0)</f>
        <v>Metropolitana</v>
      </c>
      <c r="C1566" s="1">
        <f>+VLOOKUP(A1566,Codigos_mercados_mayoristas[],3,0)</f>
        <v>13</v>
      </c>
      <c r="D1566" s="30">
        <v>44147</v>
      </c>
      <c r="E1566" s="4" t="s">
        <v>196</v>
      </c>
      <c r="F1566" s="15" t="s">
        <v>35</v>
      </c>
      <c r="G1566" s="15" t="s">
        <v>36</v>
      </c>
      <c r="H1566" s="15" t="s">
        <v>13</v>
      </c>
      <c r="I1566" s="15">
        <v>640</v>
      </c>
      <c r="J1566" s="29">
        <v>11000</v>
      </c>
      <c r="K1566" s="29">
        <v>10000</v>
      </c>
      <c r="L1566" s="29">
        <v>10562</v>
      </c>
      <c r="M1566" s="15" t="s">
        <v>162</v>
      </c>
      <c r="N1566" s="15" t="s">
        <v>15</v>
      </c>
      <c r="O1566">
        <f>+VLOOKUP(Precio_diario_hortalizas[[#This Row],[Unidad de comercialización]],Codigos_kg[],2,0)</f>
        <v>20</v>
      </c>
      <c r="P1566">
        <f>+Precio_diario_hortalizas[[#This Row],[Precio promedio ponderado]]/Precio_diario_hortalizas[[#This Row],[Kg o Unidades]]</f>
        <v>528.1</v>
      </c>
    </row>
    <row r="1567" spans="1:16" hidden="1" x14ac:dyDescent="0.35">
      <c r="A1567" s="1" t="s">
        <v>142</v>
      </c>
      <c r="B1567" s="1" t="str">
        <f>+VLOOKUP(A1567,Codigos_mercados_mayoristas[],2,0)</f>
        <v>Metropolitana</v>
      </c>
      <c r="C1567" s="1">
        <f>+VLOOKUP(A1567,Codigos_mercados_mayoristas[],3,0)</f>
        <v>13</v>
      </c>
      <c r="D1567" s="30">
        <v>44147</v>
      </c>
      <c r="E1567" s="4" t="s">
        <v>196</v>
      </c>
      <c r="F1567" s="15" t="s">
        <v>35</v>
      </c>
      <c r="G1567" s="15" t="s">
        <v>36</v>
      </c>
      <c r="H1567" s="15" t="s">
        <v>13</v>
      </c>
      <c r="I1567" s="15">
        <v>440</v>
      </c>
      <c r="J1567" s="29">
        <v>6000</v>
      </c>
      <c r="K1567" s="29">
        <v>6000</v>
      </c>
      <c r="L1567" s="29">
        <v>6000</v>
      </c>
      <c r="M1567" s="15" t="s">
        <v>37</v>
      </c>
      <c r="N1567" s="15" t="s">
        <v>15</v>
      </c>
      <c r="O1567">
        <f>+VLOOKUP(Precio_diario_hortalizas[[#This Row],[Unidad de comercialización]],Codigos_kg[],2,0)</f>
        <v>10</v>
      </c>
      <c r="P1567">
        <f>+Precio_diario_hortalizas[[#This Row],[Precio promedio ponderado]]/Precio_diario_hortalizas[[#This Row],[Kg o Unidades]]</f>
        <v>600</v>
      </c>
    </row>
    <row r="1568" spans="1:16" hidden="1" x14ac:dyDescent="0.35">
      <c r="A1568" s="1" t="s">
        <v>142</v>
      </c>
      <c r="B1568" s="1" t="str">
        <f>+VLOOKUP(A1568,Codigos_mercados_mayoristas[],2,0)</f>
        <v>Metropolitana</v>
      </c>
      <c r="C1568" s="1">
        <f>+VLOOKUP(A1568,Codigos_mercados_mayoristas[],3,0)</f>
        <v>13</v>
      </c>
      <c r="D1568" s="30">
        <v>44147</v>
      </c>
      <c r="E1568" s="4" t="s">
        <v>196</v>
      </c>
      <c r="F1568" s="15" t="s">
        <v>35</v>
      </c>
      <c r="G1568" s="15" t="s">
        <v>36</v>
      </c>
      <c r="H1568" s="15" t="s">
        <v>13</v>
      </c>
      <c r="I1568" s="15">
        <v>270</v>
      </c>
      <c r="J1568" s="29">
        <v>13000</v>
      </c>
      <c r="K1568" s="29">
        <v>13000</v>
      </c>
      <c r="L1568" s="29">
        <v>13000</v>
      </c>
      <c r="M1568" s="15" t="s">
        <v>56</v>
      </c>
      <c r="N1568" s="15" t="s">
        <v>63</v>
      </c>
      <c r="O1568">
        <f>+VLOOKUP(Precio_diario_hortalizas[[#This Row],[Unidad de comercialización]],Codigos_kg[],2,0)</f>
        <v>18</v>
      </c>
      <c r="P1568">
        <f>+Precio_diario_hortalizas[[#This Row],[Precio promedio ponderado]]/Precio_diario_hortalizas[[#This Row],[Kg o Unidades]]</f>
        <v>722.22222222222217</v>
      </c>
    </row>
    <row r="1569" spans="1:16" hidden="1" x14ac:dyDescent="0.35">
      <c r="A1569" s="1" t="s">
        <v>142</v>
      </c>
      <c r="B1569" s="1" t="str">
        <f>+VLOOKUP(A1569,Codigos_mercados_mayoristas[],2,0)</f>
        <v>Metropolitana</v>
      </c>
      <c r="C1569" s="1">
        <f>+VLOOKUP(A1569,Codigos_mercados_mayoristas[],3,0)</f>
        <v>13</v>
      </c>
      <c r="D1569" s="30">
        <v>44147</v>
      </c>
      <c r="E1569" s="4" t="s">
        <v>196</v>
      </c>
      <c r="F1569" s="15" t="s">
        <v>35</v>
      </c>
      <c r="G1569" s="15" t="s">
        <v>36</v>
      </c>
      <c r="H1569" s="15" t="s">
        <v>16</v>
      </c>
      <c r="I1569" s="15">
        <v>570</v>
      </c>
      <c r="J1569" s="29">
        <v>11000</v>
      </c>
      <c r="K1569" s="29">
        <v>10000</v>
      </c>
      <c r="L1569" s="29">
        <v>10535</v>
      </c>
      <c r="M1569" s="15" t="s">
        <v>59</v>
      </c>
      <c r="N1569" s="15" t="s">
        <v>63</v>
      </c>
      <c r="O1569">
        <f>+VLOOKUP(Precio_diario_hortalizas[[#This Row],[Unidad de comercialización]],Codigos_kg[],2,0)</f>
        <v>18</v>
      </c>
      <c r="P1569">
        <f>+Precio_diario_hortalizas[[#This Row],[Precio promedio ponderado]]/Precio_diario_hortalizas[[#This Row],[Kg o Unidades]]</f>
        <v>585.27777777777783</v>
      </c>
    </row>
    <row r="1570" spans="1:16" hidden="1" x14ac:dyDescent="0.35">
      <c r="A1570" s="1" t="s">
        <v>142</v>
      </c>
      <c r="B1570" s="1" t="str">
        <f>+VLOOKUP(A1570,Codigos_mercados_mayoristas[],2,0)</f>
        <v>Metropolitana</v>
      </c>
      <c r="C1570" s="1">
        <f>+VLOOKUP(A1570,Codigos_mercados_mayoristas[],3,0)</f>
        <v>13</v>
      </c>
      <c r="D1570" s="30">
        <v>44147</v>
      </c>
      <c r="E1570" s="4" t="s">
        <v>196</v>
      </c>
      <c r="F1570" s="15" t="s">
        <v>35</v>
      </c>
      <c r="G1570" s="15" t="s">
        <v>36</v>
      </c>
      <c r="H1570" s="15" t="s">
        <v>16</v>
      </c>
      <c r="I1570" s="15">
        <v>630</v>
      </c>
      <c r="J1570" s="29">
        <v>8000</v>
      </c>
      <c r="K1570" s="29">
        <v>7000</v>
      </c>
      <c r="L1570" s="29">
        <v>7460</v>
      </c>
      <c r="M1570" s="15" t="s">
        <v>59</v>
      </c>
      <c r="N1570" s="15" t="s">
        <v>15</v>
      </c>
      <c r="O1570">
        <f>+VLOOKUP(Precio_diario_hortalizas[[#This Row],[Unidad de comercialización]],Codigos_kg[],2,0)</f>
        <v>18</v>
      </c>
      <c r="P1570">
        <f>+Precio_diario_hortalizas[[#This Row],[Precio promedio ponderado]]/Precio_diario_hortalizas[[#This Row],[Kg o Unidades]]</f>
        <v>414.44444444444446</v>
      </c>
    </row>
    <row r="1571" spans="1:16" hidden="1" x14ac:dyDescent="0.35">
      <c r="A1571" s="1" t="s">
        <v>142</v>
      </c>
      <c r="B1571" s="1" t="str">
        <f>+VLOOKUP(A1571,Codigos_mercados_mayoristas[],2,0)</f>
        <v>Metropolitana</v>
      </c>
      <c r="C1571" s="1">
        <f>+VLOOKUP(A1571,Codigos_mercados_mayoristas[],3,0)</f>
        <v>13</v>
      </c>
      <c r="D1571" s="30">
        <v>44147</v>
      </c>
      <c r="E1571" s="4" t="s">
        <v>196</v>
      </c>
      <c r="F1571" s="15" t="s">
        <v>35</v>
      </c>
      <c r="G1571" s="15" t="s">
        <v>36</v>
      </c>
      <c r="H1571" s="15" t="s">
        <v>16</v>
      </c>
      <c r="I1571" s="15">
        <v>480</v>
      </c>
      <c r="J1571" s="29">
        <v>11000</v>
      </c>
      <c r="K1571" s="29">
        <v>10000</v>
      </c>
      <c r="L1571" s="29">
        <v>10490</v>
      </c>
      <c r="M1571" s="15" t="s">
        <v>59</v>
      </c>
      <c r="N1571" s="15" t="s">
        <v>123</v>
      </c>
      <c r="O1571">
        <f>+VLOOKUP(Precio_diario_hortalizas[[#This Row],[Unidad de comercialización]],Codigos_kg[],2,0)</f>
        <v>18</v>
      </c>
      <c r="P1571">
        <f>+Precio_diario_hortalizas[[#This Row],[Precio promedio ponderado]]/Precio_diario_hortalizas[[#This Row],[Kg o Unidades]]</f>
        <v>582.77777777777783</v>
      </c>
    </row>
    <row r="1572" spans="1:16" hidden="1" x14ac:dyDescent="0.35">
      <c r="A1572" s="1" t="s">
        <v>142</v>
      </c>
      <c r="B1572" s="1" t="str">
        <f>+VLOOKUP(A1572,Codigos_mercados_mayoristas[],2,0)</f>
        <v>Metropolitana</v>
      </c>
      <c r="C1572" s="1">
        <f>+VLOOKUP(A1572,Codigos_mercados_mayoristas[],3,0)</f>
        <v>13</v>
      </c>
      <c r="D1572" s="30">
        <v>44147</v>
      </c>
      <c r="E1572" s="4" t="s">
        <v>196</v>
      </c>
      <c r="F1572" s="15" t="s">
        <v>35</v>
      </c>
      <c r="G1572" s="15" t="s">
        <v>36</v>
      </c>
      <c r="H1572" s="15" t="s">
        <v>16</v>
      </c>
      <c r="I1572" s="15">
        <v>450</v>
      </c>
      <c r="J1572" s="29">
        <v>9000</v>
      </c>
      <c r="K1572" s="29">
        <v>8000</v>
      </c>
      <c r="L1572" s="29">
        <v>8511</v>
      </c>
      <c r="M1572" s="15" t="s">
        <v>162</v>
      </c>
      <c r="N1572" s="15" t="s">
        <v>15</v>
      </c>
      <c r="O1572">
        <f>+VLOOKUP(Precio_diario_hortalizas[[#This Row],[Unidad de comercialización]],Codigos_kg[],2,0)</f>
        <v>20</v>
      </c>
      <c r="P1572">
        <f>+Precio_diario_hortalizas[[#This Row],[Precio promedio ponderado]]/Precio_diario_hortalizas[[#This Row],[Kg o Unidades]]</f>
        <v>425.55</v>
      </c>
    </row>
    <row r="1573" spans="1:16" hidden="1" x14ac:dyDescent="0.35">
      <c r="A1573" s="1" t="s">
        <v>142</v>
      </c>
      <c r="B1573" s="1" t="str">
        <f>+VLOOKUP(A1573,Codigos_mercados_mayoristas[],2,0)</f>
        <v>Metropolitana</v>
      </c>
      <c r="C1573" s="1">
        <f>+VLOOKUP(A1573,Codigos_mercados_mayoristas[],3,0)</f>
        <v>13</v>
      </c>
      <c r="D1573" s="30">
        <v>44147</v>
      </c>
      <c r="E1573" s="4" t="s">
        <v>196</v>
      </c>
      <c r="F1573" s="15" t="s">
        <v>35</v>
      </c>
      <c r="G1573" s="15" t="s">
        <v>36</v>
      </c>
      <c r="H1573" s="15" t="s">
        <v>16</v>
      </c>
      <c r="I1573" s="15">
        <v>270</v>
      </c>
      <c r="J1573" s="29">
        <v>4000</v>
      </c>
      <c r="K1573" s="29">
        <v>4000</v>
      </c>
      <c r="L1573" s="29">
        <v>4000</v>
      </c>
      <c r="M1573" s="15" t="s">
        <v>37</v>
      </c>
      <c r="N1573" s="15" t="s">
        <v>15</v>
      </c>
      <c r="O1573">
        <f>+VLOOKUP(Precio_diario_hortalizas[[#This Row],[Unidad de comercialización]],Codigos_kg[],2,0)</f>
        <v>10</v>
      </c>
      <c r="P1573">
        <f>+Precio_diario_hortalizas[[#This Row],[Precio promedio ponderado]]/Precio_diario_hortalizas[[#This Row],[Kg o Unidades]]</f>
        <v>400</v>
      </c>
    </row>
    <row r="1574" spans="1:16" hidden="1" x14ac:dyDescent="0.35">
      <c r="A1574" s="1" t="s">
        <v>142</v>
      </c>
      <c r="B1574" s="1" t="str">
        <f>+VLOOKUP(A1574,Codigos_mercados_mayoristas[],2,0)</f>
        <v>Metropolitana</v>
      </c>
      <c r="C1574" s="1">
        <f>+VLOOKUP(A1574,Codigos_mercados_mayoristas[],3,0)</f>
        <v>13</v>
      </c>
      <c r="D1574" s="30">
        <v>44147</v>
      </c>
      <c r="E1574" s="4" t="s">
        <v>196</v>
      </c>
      <c r="F1574" s="15" t="s">
        <v>38</v>
      </c>
      <c r="G1574" s="15" t="s">
        <v>12</v>
      </c>
      <c r="H1574" s="15" t="s">
        <v>103</v>
      </c>
      <c r="I1574" s="15">
        <v>430</v>
      </c>
      <c r="J1574" s="29">
        <v>4500</v>
      </c>
      <c r="K1574" s="29">
        <v>4500</v>
      </c>
      <c r="L1574" s="29">
        <v>4500</v>
      </c>
      <c r="M1574" s="15" t="s">
        <v>101</v>
      </c>
      <c r="N1574" s="15" t="s">
        <v>163</v>
      </c>
      <c r="O1574">
        <f>+VLOOKUP(Precio_diario_hortalizas[[#This Row],[Unidad de comercialización]],Codigos_kg[],2,0)</f>
        <v>20</v>
      </c>
      <c r="P1574">
        <f>+Precio_diario_hortalizas[[#This Row],[Precio promedio ponderado]]/Precio_diario_hortalizas[[#This Row],[Kg o Unidades]]</f>
        <v>225</v>
      </c>
    </row>
    <row r="1575" spans="1:16" hidden="1" x14ac:dyDescent="0.35">
      <c r="A1575" s="1" t="s">
        <v>142</v>
      </c>
      <c r="B1575" s="1" t="str">
        <f>+VLOOKUP(A1575,Codigos_mercados_mayoristas[],2,0)</f>
        <v>Metropolitana</v>
      </c>
      <c r="C1575" s="1">
        <f>+VLOOKUP(A1575,Codigos_mercados_mayoristas[],3,0)</f>
        <v>13</v>
      </c>
      <c r="D1575" s="30">
        <v>44147</v>
      </c>
      <c r="E1575" s="4" t="s">
        <v>196</v>
      </c>
      <c r="F1575" s="15" t="s">
        <v>38</v>
      </c>
      <c r="G1575" s="15" t="s">
        <v>12</v>
      </c>
      <c r="H1575" s="15" t="s">
        <v>103</v>
      </c>
      <c r="I1575" s="15">
        <v>420</v>
      </c>
      <c r="J1575" s="29">
        <v>4500</v>
      </c>
      <c r="K1575" s="29">
        <v>4500</v>
      </c>
      <c r="L1575" s="29">
        <v>4500</v>
      </c>
      <c r="M1575" s="15" t="s">
        <v>101</v>
      </c>
      <c r="N1575" s="15" t="s">
        <v>118</v>
      </c>
      <c r="O1575">
        <f>+VLOOKUP(Precio_diario_hortalizas[[#This Row],[Unidad de comercialización]],Codigos_kg[],2,0)</f>
        <v>20</v>
      </c>
      <c r="P1575">
        <f>+Precio_diario_hortalizas[[#This Row],[Precio promedio ponderado]]/Precio_diario_hortalizas[[#This Row],[Kg o Unidades]]</f>
        <v>225</v>
      </c>
    </row>
    <row r="1576" spans="1:16" hidden="1" x14ac:dyDescent="0.35">
      <c r="A1576" s="1" t="s">
        <v>142</v>
      </c>
      <c r="B1576" s="1" t="str">
        <f>+VLOOKUP(A1576,Codigos_mercados_mayoristas[],2,0)</f>
        <v>Metropolitana</v>
      </c>
      <c r="C1576" s="1">
        <f>+VLOOKUP(A1576,Codigos_mercados_mayoristas[],3,0)</f>
        <v>13</v>
      </c>
      <c r="D1576" s="30">
        <v>44147</v>
      </c>
      <c r="E1576" s="4" t="s">
        <v>196</v>
      </c>
      <c r="F1576" s="15" t="s">
        <v>38</v>
      </c>
      <c r="G1576" s="15" t="s">
        <v>12</v>
      </c>
      <c r="H1576" s="15" t="s">
        <v>103</v>
      </c>
      <c r="I1576" s="15">
        <v>400</v>
      </c>
      <c r="J1576" s="29">
        <v>4500</v>
      </c>
      <c r="K1576" s="29">
        <v>4500</v>
      </c>
      <c r="L1576" s="29">
        <v>4500</v>
      </c>
      <c r="M1576" s="15" t="s">
        <v>101</v>
      </c>
      <c r="N1576" s="15" t="s">
        <v>130</v>
      </c>
      <c r="O1576">
        <f>+VLOOKUP(Precio_diario_hortalizas[[#This Row],[Unidad de comercialización]],Codigos_kg[],2,0)</f>
        <v>20</v>
      </c>
      <c r="P1576">
        <f>+Precio_diario_hortalizas[[#This Row],[Precio promedio ponderado]]/Precio_diario_hortalizas[[#This Row],[Kg o Unidades]]</f>
        <v>225</v>
      </c>
    </row>
    <row r="1577" spans="1:16" hidden="1" x14ac:dyDescent="0.35">
      <c r="A1577" s="1" t="s">
        <v>142</v>
      </c>
      <c r="B1577" s="1" t="str">
        <f>+VLOOKUP(A1577,Codigos_mercados_mayoristas[],2,0)</f>
        <v>Metropolitana</v>
      </c>
      <c r="C1577" s="1">
        <f>+VLOOKUP(A1577,Codigos_mercados_mayoristas[],3,0)</f>
        <v>13</v>
      </c>
      <c r="D1577" s="30">
        <v>44147</v>
      </c>
      <c r="E1577" s="4" t="s">
        <v>196</v>
      </c>
      <c r="F1577" s="15" t="s">
        <v>38</v>
      </c>
      <c r="G1577" s="15" t="s">
        <v>12</v>
      </c>
      <c r="H1577" s="15" t="s">
        <v>19</v>
      </c>
      <c r="I1577" s="15">
        <v>610</v>
      </c>
      <c r="J1577" s="29">
        <v>5000</v>
      </c>
      <c r="K1577" s="29">
        <v>5000</v>
      </c>
      <c r="L1577" s="29">
        <v>5000</v>
      </c>
      <c r="M1577" s="15" t="s">
        <v>101</v>
      </c>
      <c r="N1577" s="15" t="s">
        <v>163</v>
      </c>
      <c r="O1577">
        <f>+VLOOKUP(Precio_diario_hortalizas[[#This Row],[Unidad de comercialización]],Codigos_kg[],2,0)</f>
        <v>20</v>
      </c>
      <c r="P1577">
        <f>+Precio_diario_hortalizas[[#This Row],[Precio promedio ponderado]]/Precio_diario_hortalizas[[#This Row],[Kg o Unidades]]</f>
        <v>250</v>
      </c>
    </row>
    <row r="1578" spans="1:16" hidden="1" x14ac:dyDescent="0.35">
      <c r="A1578" s="1" t="s">
        <v>142</v>
      </c>
      <c r="B1578" s="1" t="str">
        <f>+VLOOKUP(A1578,Codigos_mercados_mayoristas[],2,0)</f>
        <v>Metropolitana</v>
      </c>
      <c r="C1578" s="1">
        <f>+VLOOKUP(A1578,Codigos_mercados_mayoristas[],3,0)</f>
        <v>13</v>
      </c>
      <c r="D1578" s="30">
        <v>44147</v>
      </c>
      <c r="E1578" s="4" t="s">
        <v>196</v>
      </c>
      <c r="F1578" s="15" t="s">
        <v>38</v>
      </c>
      <c r="G1578" s="15" t="s">
        <v>12</v>
      </c>
      <c r="H1578" s="15" t="s">
        <v>19</v>
      </c>
      <c r="I1578" s="15">
        <v>520</v>
      </c>
      <c r="J1578" s="29">
        <v>5000</v>
      </c>
      <c r="K1578" s="29">
        <v>5000</v>
      </c>
      <c r="L1578" s="29">
        <v>5000</v>
      </c>
      <c r="M1578" s="15" t="s">
        <v>101</v>
      </c>
      <c r="N1578" s="15" t="s">
        <v>118</v>
      </c>
      <c r="O1578">
        <f>+VLOOKUP(Precio_diario_hortalizas[[#This Row],[Unidad de comercialización]],Codigos_kg[],2,0)</f>
        <v>20</v>
      </c>
      <c r="P1578">
        <f>+Precio_diario_hortalizas[[#This Row],[Precio promedio ponderado]]/Precio_diario_hortalizas[[#This Row],[Kg o Unidades]]</f>
        <v>250</v>
      </c>
    </row>
    <row r="1579" spans="1:16" hidden="1" x14ac:dyDescent="0.35">
      <c r="A1579" s="1" t="s">
        <v>142</v>
      </c>
      <c r="B1579" s="1" t="str">
        <f>+VLOOKUP(A1579,Codigos_mercados_mayoristas[],2,0)</f>
        <v>Metropolitana</v>
      </c>
      <c r="C1579" s="1">
        <f>+VLOOKUP(A1579,Codigos_mercados_mayoristas[],3,0)</f>
        <v>13</v>
      </c>
      <c r="D1579" s="30">
        <v>44147</v>
      </c>
      <c r="E1579" s="4" t="s">
        <v>196</v>
      </c>
      <c r="F1579" s="15" t="s">
        <v>38</v>
      </c>
      <c r="G1579" s="15" t="s">
        <v>12</v>
      </c>
      <c r="H1579" s="15" t="s">
        <v>19</v>
      </c>
      <c r="I1579" s="15">
        <v>620</v>
      </c>
      <c r="J1579" s="29">
        <v>5000</v>
      </c>
      <c r="K1579" s="29">
        <v>5000</v>
      </c>
      <c r="L1579" s="29">
        <v>5000</v>
      </c>
      <c r="M1579" s="15" t="s">
        <v>101</v>
      </c>
      <c r="N1579" s="15" t="s">
        <v>130</v>
      </c>
      <c r="O1579">
        <f>+VLOOKUP(Precio_diario_hortalizas[[#This Row],[Unidad de comercialización]],Codigos_kg[],2,0)</f>
        <v>20</v>
      </c>
      <c r="P1579">
        <f>+Precio_diario_hortalizas[[#This Row],[Precio promedio ponderado]]/Precio_diario_hortalizas[[#This Row],[Kg o Unidades]]</f>
        <v>250</v>
      </c>
    </row>
    <row r="1580" spans="1:16" hidden="1" x14ac:dyDescent="0.35">
      <c r="A1580" s="1" t="s">
        <v>142</v>
      </c>
      <c r="B1580" s="1" t="str">
        <f>+VLOOKUP(A1580,Codigos_mercados_mayoristas[],2,0)</f>
        <v>Metropolitana</v>
      </c>
      <c r="C1580" s="1">
        <f>+VLOOKUP(A1580,Codigos_mercados_mayoristas[],3,0)</f>
        <v>13</v>
      </c>
      <c r="D1580" s="30">
        <v>44147</v>
      </c>
      <c r="E1580" s="4" t="s">
        <v>196</v>
      </c>
      <c r="F1580" s="15" t="s">
        <v>38</v>
      </c>
      <c r="G1580" s="15" t="s">
        <v>12</v>
      </c>
      <c r="H1580" s="15" t="s">
        <v>13</v>
      </c>
      <c r="I1580" s="15">
        <v>340</v>
      </c>
      <c r="J1580" s="29">
        <v>4000</v>
      </c>
      <c r="K1580" s="29">
        <v>4000</v>
      </c>
      <c r="L1580" s="29">
        <v>4000</v>
      </c>
      <c r="M1580" s="15" t="s">
        <v>101</v>
      </c>
      <c r="N1580" s="15" t="s">
        <v>163</v>
      </c>
      <c r="O1580">
        <f>+VLOOKUP(Precio_diario_hortalizas[[#This Row],[Unidad de comercialización]],Codigos_kg[],2,0)</f>
        <v>20</v>
      </c>
      <c r="P1580">
        <f>+Precio_diario_hortalizas[[#This Row],[Precio promedio ponderado]]/Precio_diario_hortalizas[[#This Row],[Kg o Unidades]]</f>
        <v>200</v>
      </c>
    </row>
    <row r="1581" spans="1:16" hidden="1" x14ac:dyDescent="0.35">
      <c r="A1581" s="1" t="s">
        <v>142</v>
      </c>
      <c r="B1581" s="1" t="str">
        <f>+VLOOKUP(A1581,Codigos_mercados_mayoristas[],2,0)</f>
        <v>Metropolitana</v>
      </c>
      <c r="C1581" s="1">
        <f>+VLOOKUP(A1581,Codigos_mercados_mayoristas[],3,0)</f>
        <v>13</v>
      </c>
      <c r="D1581" s="30">
        <v>44147</v>
      </c>
      <c r="E1581" s="4" t="s">
        <v>196</v>
      </c>
      <c r="F1581" s="15" t="s">
        <v>38</v>
      </c>
      <c r="G1581" s="15" t="s">
        <v>12</v>
      </c>
      <c r="H1581" s="15" t="s">
        <v>13</v>
      </c>
      <c r="I1581" s="15">
        <v>350</v>
      </c>
      <c r="J1581" s="29">
        <v>4000</v>
      </c>
      <c r="K1581" s="29">
        <v>4000</v>
      </c>
      <c r="L1581" s="29">
        <v>4000</v>
      </c>
      <c r="M1581" s="15" t="s">
        <v>101</v>
      </c>
      <c r="N1581" s="15" t="s">
        <v>118</v>
      </c>
      <c r="O1581">
        <f>+VLOOKUP(Precio_diario_hortalizas[[#This Row],[Unidad de comercialización]],Codigos_kg[],2,0)</f>
        <v>20</v>
      </c>
      <c r="P1581">
        <f>+Precio_diario_hortalizas[[#This Row],[Precio promedio ponderado]]/Precio_diario_hortalizas[[#This Row],[Kg o Unidades]]</f>
        <v>200</v>
      </c>
    </row>
    <row r="1582" spans="1:16" hidden="1" x14ac:dyDescent="0.35">
      <c r="A1582" s="1" t="s">
        <v>142</v>
      </c>
      <c r="B1582" s="1" t="str">
        <f>+VLOOKUP(A1582,Codigos_mercados_mayoristas[],2,0)</f>
        <v>Metropolitana</v>
      </c>
      <c r="C1582" s="1">
        <f>+VLOOKUP(A1582,Codigos_mercados_mayoristas[],3,0)</f>
        <v>13</v>
      </c>
      <c r="D1582" s="30">
        <v>44147</v>
      </c>
      <c r="E1582" s="4" t="s">
        <v>196</v>
      </c>
      <c r="F1582" s="15" t="s">
        <v>38</v>
      </c>
      <c r="G1582" s="15" t="s">
        <v>12</v>
      </c>
      <c r="H1582" s="15" t="s">
        <v>13</v>
      </c>
      <c r="I1582" s="15">
        <v>300</v>
      </c>
      <c r="J1582" s="29">
        <v>4000</v>
      </c>
      <c r="K1582" s="29">
        <v>4000</v>
      </c>
      <c r="L1582" s="29">
        <v>4000</v>
      </c>
      <c r="M1582" s="15" t="s">
        <v>101</v>
      </c>
      <c r="N1582" s="15" t="s">
        <v>130</v>
      </c>
      <c r="O1582">
        <f>+VLOOKUP(Precio_diario_hortalizas[[#This Row],[Unidad de comercialización]],Codigos_kg[],2,0)</f>
        <v>20</v>
      </c>
      <c r="P1582">
        <f>+Precio_diario_hortalizas[[#This Row],[Precio promedio ponderado]]/Precio_diario_hortalizas[[#This Row],[Kg o Unidades]]</f>
        <v>200</v>
      </c>
    </row>
    <row r="1583" spans="1:16" hidden="1" x14ac:dyDescent="0.35">
      <c r="A1583" s="1" t="s">
        <v>142</v>
      </c>
      <c r="B1583" s="1" t="str">
        <f>+VLOOKUP(A1583,Codigos_mercados_mayoristas[],2,0)</f>
        <v>Metropolitana</v>
      </c>
      <c r="C1583" s="1">
        <f>+VLOOKUP(A1583,Codigos_mercados_mayoristas[],3,0)</f>
        <v>13</v>
      </c>
      <c r="D1583" s="30">
        <v>44147</v>
      </c>
      <c r="E1583" s="4" t="s">
        <v>196</v>
      </c>
      <c r="F1583" s="15" t="s">
        <v>102</v>
      </c>
      <c r="G1583" s="15" t="s">
        <v>103</v>
      </c>
      <c r="H1583" s="15" t="s">
        <v>96</v>
      </c>
      <c r="I1583" s="29">
        <v>4600</v>
      </c>
      <c r="J1583" s="29">
        <v>1800</v>
      </c>
      <c r="K1583" s="29">
        <v>1750</v>
      </c>
      <c r="L1583" s="29">
        <v>1779</v>
      </c>
      <c r="M1583" s="15" t="s">
        <v>33</v>
      </c>
      <c r="N1583" s="15" t="s">
        <v>34</v>
      </c>
      <c r="O1583">
        <f>+VLOOKUP(Precio_diario_hortalizas[[#This Row],[Unidad de comercialización]],Codigos_kg[],2,0)</f>
        <v>1</v>
      </c>
      <c r="P1583">
        <f>+Precio_diario_hortalizas[[#This Row],[Precio promedio ponderado]]/Precio_diario_hortalizas[[#This Row],[Kg o Unidades]]</f>
        <v>1779</v>
      </c>
    </row>
    <row r="1584" spans="1:16" hidden="1" x14ac:dyDescent="0.35">
      <c r="A1584" s="1" t="s">
        <v>142</v>
      </c>
      <c r="B1584" s="1" t="str">
        <f>+VLOOKUP(A1584,Codigos_mercados_mayoristas[],2,0)</f>
        <v>Metropolitana</v>
      </c>
      <c r="C1584" s="1">
        <f>+VLOOKUP(A1584,Codigos_mercados_mayoristas[],3,0)</f>
        <v>13</v>
      </c>
      <c r="D1584" s="30">
        <v>44147</v>
      </c>
      <c r="E1584" s="4" t="s">
        <v>196</v>
      </c>
      <c r="F1584" s="15" t="s">
        <v>102</v>
      </c>
      <c r="G1584" s="15" t="s">
        <v>103</v>
      </c>
      <c r="H1584" s="15" t="s">
        <v>137</v>
      </c>
      <c r="I1584" s="29">
        <v>2600</v>
      </c>
      <c r="J1584" s="29">
        <v>1650</v>
      </c>
      <c r="K1584" s="29">
        <v>1600</v>
      </c>
      <c r="L1584" s="29">
        <v>1629</v>
      </c>
      <c r="M1584" s="15" t="s">
        <v>33</v>
      </c>
      <c r="N1584" s="15" t="s">
        <v>34</v>
      </c>
      <c r="O1584">
        <f>+VLOOKUP(Precio_diario_hortalizas[[#This Row],[Unidad de comercialización]],Codigos_kg[],2,0)</f>
        <v>1</v>
      </c>
      <c r="P1584">
        <f>+Precio_diario_hortalizas[[#This Row],[Precio promedio ponderado]]/Precio_diario_hortalizas[[#This Row],[Kg o Unidades]]</f>
        <v>1629</v>
      </c>
    </row>
    <row r="1585" spans="1:16" hidden="1" x14ac:dyDescent="0.35">
      <c r="A1585" s="1" t="s">
        <v>142</v>
      </c>
      <c r="B1585" s="1" t="str">
        <f>+VLOOKUP(A1585,Codigos_mercados_mayoristas[],2,0)</f>
        <v>Metropolitana</v>
      </c>
      <c r="C1585" s="1">
        <f>+VLOOKUP(A1585,Codigos_mercados_mayoristas[],3,0)</f>
        <v>13</v>
      </c>
      <c r="D1585" s="30">
        <v>44147</v>
      </c>
      <c r="E1585" s="4" t="s">
        <v>196</v>
      </c>
      <c r="F1585" s="15" t="s">
        <v>102</v>
      </c>
      <c r="G1585" s="15" t="s">
        <v>103</v>
      </c>
      <c r="H1585" s="15" t="s">
        <v>144</v>
      </c>
      <c r="I1585" s="29">
        <v>1700</v>
      </c>
      <c r="J1585" s="29">
        <v>1300</v>
      </c>
      <c r="K1585" s="29">
        <v>1200</v>
      </c>
      <c r="L1585" s="29">
        <v>1265</v>
      </c>
      <c r="M1585" s="15" t="s">
        <v>33</v>
      </c>
      <c r="N1585" s="15" t="s">
        <v>34</v>
      </c>
      <c r="O1585">
        <f>+VLOOKUP(Precio_diario_hortalizas[[#This Row],[Unidad de comercialización]],Codigos_kg[],2,0)</f>
        <v>1</v>
      </c>
      <c r="P1585">
        <f>+Precio_diario_hortalizas[[#This Row],[Precio promedio ponderado]]/Precio_diario_hortalizas[[#This Row],[Kg o Unidades]]</f>
        <v>1265</v>
      </c>
    </row>
    <row r="1586" spans="1:16" hidden="1" x14ac:dyDescent="0.35">
      <c r="A1586" s="1" t="s">
        <v>142</v>
      </c>
      <c r="B1586" s="1" t="str">
        <f>+VLOOKUP(A1586,Codigos_mercados_mayoristas[],2,0)</f>
        <v>Metropolitana</v>
      </c>
      <c r="C1586" s="1">
        <f>+VLOOKUP(A1586,Codigos_mercados_mayoristas[],3,0)</f>
        <v>13</v>
      </c>
      <c r="D1586" s="30">
        <v>44147</v>
      </c>
      <c r="E1586" s="4" t="s">
        <v>196</v>
      </c>
      <c r="F1586" s="15" t="s">
        <v>102</v>
      </c>
      <c r="G1586" s="15" t="s">
        <v>104</v>
      </c>
      <c r="H1586" s="15" t="s">
        <v>96</v>
      </c>
      <c r="I1586" s="29">
        <v>3600</v>
      </c>
      <c r="J1586" s="15">
        <v>900</v>
      </c>
      <c r="K1586" s="15">
        <v>900</v>
      </c>
      <c r="L1586" s="15">
        <v>900</v>
      </c>
      <c r="M1586" s="15" t="s">
        <v>33</v>
      </c>
      <c r="N1586" s="15" t="s">
        <v>123</v>
      </c>
      <c r="O1586">
        <f>+VLOOKUP(Precio_diario_hortalizas[[#This Row],[Unidad de comercialización]],Codigos_kg[],2,0)</f>
        <v>1</v>
      </c>
      <c r="P1586">
        <f>+Precio_diario_hortalizas[[#This Row],[Precio promedio ponderado]]/Precio_diario_hortalizas[[#This Row],[Kg o Unidades]]</f>
        <v>900</v>
      </c>
    </row>
    <row r="1587" spans="1:16" hidden="1" x14ac:dyDescent="0.35">
      <c r="A1587" s="1" t="s">
        <v>142</v>
      </c>
      <c r="B1587" s="1" t="str">
        <f>+VLOOKUP(A1587,Codigos_mercados_mayoristas[],2,0)</f>
        <v>Metropolitana</v>
      </c>
      <c r="C1587" s="1">
        <f>+VLOOKUP(A1587,Codigos_mercados_mayoristas[],3,0)</f>
        <v>13</v>
      </c>
      <c r="D1587" s="30">
        <v>44147</v>
      </c>
      <c r="E1587" s="4" t="s">
        <v>196</v>
      </c>
      <c r="F1587" s="15" t="s">
        <v>102</v>
      </c>
      <c r="G1587" s="15" t="s">
        <v>104</v>
      </c>
      <c r="H1587" s="15" t="s">
        <v>137</v>
      </c>
      <c r="I1587" s="29">
        <v>2500</v>
      </c>
      <c r="J1587" s="15">
        <v>800</v>
      </c>
      <c r="K1587" s="15">
        <v>800</v>
      </c>
      <c r="L1587" s="15">
        <v>800</v>
      </c>
      <c r="M1587" s="15" t="s">
        <v>33</v>
      </c>
      <c r="N1587" s="15" t="s">
        <v>123</v>
      </c>
      <c r="O1587">
        <f>+VLOOKUP(Precio_diario_hortalizas[[#This Row],[Unidad de comercialización]],Codigos_kg[],2,0)</f>
        <v>1</v>
      </c>
      <c r="P1587">
        <f>+Precio_diario_hortalizas[[#This Row],[Precio promedio ponderado]]/Precio_diario_hortalizas[[#This Row],[Kg o Unidades]]</f>
        <v>800</v>
      </c>
    </row>
    <row r="1588" spans="1:16" hidden="1" x14ac:dyDescent="0.35">
      <c r="A1588" s="1" t="s">
        <v>142</v>
      </c>
      <c r="B1588" s="1" t="str">
        <f>+VLOOKUP(A1588,Codigos_mercados_mayoristas[],2,0)</f>
        <v>Metropolitana</v>
      </c>
      <c r="C1588" s="1">
        <f>+VLOOKUP(A1588,Codigos_mercados_mayoristas[],3,0)</f>
        <v>13</v>
      </c>
      <c r="D1588" s="30">
        <v>44147</v>
      </c>
      <c r="E1588" s="4" t="s">
        <v>196</v>
      </c>
      <c r="F1588" s="15" t="s">
        <v>106</v>
      </c>
      <c r="G1588" s="15" t="s">
        <v>12</v>
      </c>
      <c r="H1588" s="15" t="s">
        <v>19</v>
      </c>
      <c r="I1588" s="15">
        <v>400</v>
      </c>
      <c r="J1588" s="29">
        <v>5000</v>
      </c>
      <c r="K1588" s="29">
        <v>4000</v>
      </c>
      <c r="L1588" s="29">
        <v>4575</v>
      </c>
      <c r="M1588" s="15" t="s">
        <v>165</v>
      </c>
      <c r="N1588" s="15" t="s">
        <v>133</v>
      </c>
      <c r="O1588">
        <f>+VLOOKUP(Precio_diario_hortalizas[[#This Row],[Unidad de comercialización]],Codigos_kg[],2,0)</f>
        <v>50</v>
      </c>
      <c r="P1588">
        <f>+Precio_diario_hortalizas[[#This Row],[Precio promedio ponderado]]/Precio_diario_hortalizas[[#This Row],[Kg o Unidades]]</f>
        <v>91.5</v>
      </c>
    </row>
    <row r="1589" spans="1:16" hidden="1" x14ac:dyDescent="0.35">
      <c r="A1589" s="1" t="s">
        <v>142</v>
      </c>
      <c r="B1589" s="1" t="str">
        <f>+VLOOKUP(A1589,Codigos_mercados_mayoristas[],2,0)</f>
        <v>Metropolitana</v>
      </c>
      <c r="C1589" s="1">
        <f>+VLOOKUP(A1589,Codigos_mercados_mayoristas[],3,0)</f>
        <v>13</v>
      </c>
      <c r="D1589" s="30">
        <v>44147</v>
      </c>
      <c r="E1589" s="4" t="s">
        <v>196</v>
      </c>
      <c r="F1589" s="15" t="s">
        <v>106</v>
      </c>
      <c r="G1589" s="15" t="s">
        <v>12</v>
      </c>
      <c r="H1589" s="15" t="s">
        <v>19</v>
      </c>
      <c r="I1589" s="15">
        <v>580</v>
      </c>
      <c r="J1589" s="29">
        <v>5000</v>
      </c>
      <c r="K1589" s="29">
        <v>4000</v>
      </c>
      <c r="L1589" s="29">
        <v>4552</v>
      </c>
      <c r="M1589" s="15" t="s">
        <v>165</v>
      </c>
      <c r="N1589" s="15" t="s">
        <v>118</v>
      </c>
      <c r="O1589">
        <f>+VLOOKUP(Precio_diario_hortalizas[[#This Row],[Unidad de comercialización]],Codigos_kg[],2,0)</f>
        <v>50</v>
      </c>
      <c r="P1589">
        <f>+Precio_diario_hortalizas[[#This Row],[Precio promedio ponderado]]/Precio_diario_hortalizas[[#This Row],[Kg o Unidades]]</f>
        <v>91.04</v>
      </c>
    </row>
    <row r="1590" spans="1:16" hidden="1" x14ac:dyDescent="0.35">
      <c r="A1590" s="1" t="s">
        <v>142</v>
      </c>
      <c r="B1590" s="1" t="str">
        <f>+VLOOKUP(A1590,Codigos_mercados_mayoristas[],2,0)</f>
        <v>Metropolitana</v>
      </c>
      <c r="C1590" s="1">
        <f>+VLOOKUP(A1590,Codigos_mercados_mayoristas[],3,0)</f>
        <v>13</v>
      </c>
      <c r="D1590" s="30">
        <v>44147</v>
      </c>
      <c r="E1590" s="4" t="s">
        <v>196</v>
      </c>
      <c r="F1590" s="15" t="s">
        <v>106</v>
      </c>
      <c r="G1590" s="15" t="s">
        <v>12</v>
      </c>
      <c r="H1590" s="15" t="s">
        <v>19</v>
      </c>
      <c r="I1590" s="15">
        <v>400</v>
      </c>
      <c r="J1590" s="29">
        <v>5000</v>
      </c>
      <c r="K1590" s="29">
        <v>4000</v>
      </c>
      <c r="L1590" s="29">
        <v>4575</v>
      </c>
      <c r="M1590" s="15" t="s">
        <v>165</v>
      </c>
      <c r="N1590" s="15" t="s">
        <v>123</v>
      </c>
      <c r="O1590">
        <f>+VLOOKUP(Precio_diario_hortalizas[[#This Row],[Unidad de comercialización]],Codigos_kg[],2,0)</f>
        <v>50</v>
      </c>
      <c r="P1590">
        <f>+Precio_diario_hortalizas[[#This Row],[Precio promedio ponderado]]/Precio_diario_hortalizas[[#This Row],[Kg o Unidades]]</f>
        <v>91.5</v>
      </c>
    </row>
    <row r="1591" spans="1:16" hidden="1" x14ac:dyDescent="0.35">
      <c r="A1591" s="1" t="s">
        <v>142</v>
      </c>
      <c r="B1591" s="26" t="str">
        <f>+VLOOKUP(A1591,Codigos_mercados_mayoristas[],2,0)</f>
        <v>Metropolitana</v>
      </c>
      <c r="C1591" s="26">
        <f>+VLOOKUP(A1591,Codigos_mercados_mayoristas[],3,0)</f>
        <v>13</v>
      </c>
      <c r="D1591" s="30">
        <v>44147</v>
      </c>
      <c r="E1591" s="4" t="s">
        <v>196</v>
      </c>
      <c r="F1591" s="15" t="s">
        <v>106</v>
      </c>
      <c r="G1591" s="15" t="s">
        <v>12</v>
      </c>
      <c r="H1591" s="15" t="s">
        <v>19</v>
      </c>
      <c r="I1591" s="15">
        <v>250</v>
      </c>
      <c r="J1591" s="29">
        <v>5000</v>
      </c>
      <c r="K1591" s="29">
        <v>4000</v>
      </c>
      <c r="L1591" s="29">
        <v>4500</v>
      </c>
      <c r="M1591" s="15" t="s">
        <v>54</v>
      </c>
      <c r="N1591" s="15" t="s">
        <v>123</v>
      </c>
      <c r="O1591">
        <f>+VLOOKUP(Precio_diario_hortalizas[[#This Row],[Unidad de comercialización]],Codigos_kg[],2,0)</f>
        <v>60</v>
      </c>
      <c r="P1591">
        <f>+Precio_diario_hortalizas[[#This Row],[Precio promedio ponderado]]/Precio_diario_hortalizas[[#This Row],[Kg o Unidades]]</f>
        <v>75</v>
      </c>
    </row>
    <row r="1592" spans="1:16" hidden="1" x14ac:dyDescent="0.35">
      <c r="A1592" s="1" t="s">
        <v>174</v>
      </c>
      <c r="B1592" s="1" t="str">
        <f>+VLOOKUP(A1592,Codigos_mercados_mayoristas[],2,0)</f>
        <v>Metropolitana</v>
      </c>
      <c r="C1592" s="1">
        <f>+VLOOKUP(A1592,Codigos_mercados_mayoristas[],3,0)</f>
        <v>13</v>
      </c>
      <c r="D1592" s="30">
        <v>44147</v>
      </c>
      <c r="E1592" s="4" t="s">
        <v>196</v>
      </c>
      <c r="F1592" s="15" t="s">
        <v>61</v>
      </c>
      <c r="G1592" s="15" t="s">
        <v>12</v>
      </c>
      <c r="H1592" s="15" t="s">
        <v>19</v>
      </c>
      <c r="I1592" s="15">
        <v>50</v>
      </c>
      <c r="J1592" s="29">
        <v>15000</v>
      </c>
      <c r="K1592" s="29">
        <v>12000</v>
      </c>
      <c r="L1592" s="29">
        <v>13800</v>
      </c>
      <c r="M1592" s="15" t="s">
        <v>81</v>
      </c>
      <c r="N1592" s="15" t="s">
        <v>118</v>
      </c>
      <c r="O1592">
        <f>+VLOOKUP(Precio_diario_hortalizas[[#This Row],[Unidad de comercialización]],Codigos_kg[],2,0)</f>
        <v>3</v>
      </c>
      <c r="P1592">
        <f>+Precio_diario_hortalizas[[#This Row],[Precio promedio ponderado]]/Precio_diario_hortalizas[[#This Row],[Kg o Unidades]]</f>
        <v>4600</v>
      </c>
    </row>
    <row r="1593" spans="1:16" hidden="1" x14ac:dyDescent="0.35">
      <c r="A1593" s="1" t="s">
        <v>174</v>
      </c>
      <c r="B1593" s="1" t="str">
        <f>+VLOOKUP(A1593,Codigos_mercados_mayoristas[],2,0)</f>
        <v>Metropolitana</v>
      </c>
      <c r="C1593" s="1">
        <f>+VLOOKUP(A1593,Codigos_mercados_mayoristas[],3,0)</f>
        <v>13</v>
      </c>
      <c r="D1593" s="30">
        <v>44147</v>
      </c>
      <c r="E1593" s="4" t="s">
        <v>196</v>
      </c>
      <c r="F1593" s="15" t="s">
        <v>61</v>
      </c>
      <c r="G1593" s="15" t="s">
        <v>12</v>
      </c>
      <c r="H1593" s="15" t="s">
        <v>13</v>
      </c>
      <c r="I1593" s="15">
        <v>40</v>
      </c>
      <c r="J1593" s="29">
        <v>10000</v>
      </c>
      <c r="K1593" s="29">
        <v>10000</v>
      </c>
      <c r="L1593" s="29">
        <v>10000</v>
      </c>
      <c r="M1593" s="15" t="s">
        <v>81</v>
      </c>
      <c r="N1593" s="15" t="s">
        <v>118</v>
      </c>
      <c r="O1593">
        <f>+VLOOKUP(Precio_diario_hortalizas[[#This Row],[Unidad de comercialización]],Codigos_kg[],2,0)</f>
        <v>3</v>
      </c>
      <c r="P1593">
        <f>+Precio_diario_hortalizas[[#This Row],[Precio promedio ponderado]]/Precio_diario_hortalizas[[#This Row],[Kg o Unidades]]</f>
        <v>3333.3333333333335</v>
      </c>
    </row>
    <row r="1594" spans="1:16" hidden="1" x14ac:dyDescent="0.35">
      <c r="A1594" s="1" t="s">
        <v>174</v>
      </c>
      <c r="B1594" s="1" t="str">
        <f>+VLOOKUP(A1594,Codigos_mercados_mayoristas[],2,0)</f>
        <v>Metropolitana</v>
      </c>
      <c r="C1594" s="1">
        <f>+VLOOKUP(A1594,Codigos_mercados_mayoristas[],3,0)</f>
        <v>13</v>
      </c>
      <c r="D1594" s="30">
        <v>44147</v>
      </c>
      <c r="E1594" s="4" t="s">
        <v>196</v>
      </c>
      <c r="F1594" s="15" t="s">
        <v>64</v>
      </c>
      <c r="G1594" s="15" t="s">
        <v>65</v>
      </c>
      <c r="H1594" s="15" t="s">
        <v>19</v>
      </c>
      <c r="I1594" s="15">
        <v>250</v>
      </c>
      <c r="J1594" s="29">
        <v>10000</v>
      </c>
      <c r="K1594" s="29">
        <v>9500</v>
      </c>
      <c r="L1594" s="29">
        <v>9800</v>
      </c>
      <c r="M1594" s="15" t="s">
        <v>37</v>
      </c>
      <c r="N1594" s="15" t="s">
        <v>66</v>
      </c>
      <c r="O1594">
        <f>+VLOOKUP(Precio_diario_hortalizas[[#This Row],[Unidad de comercialización]],Codigos_kg[],2,0)</f>
        <v>10</v>
      </c>
      <c r="P1594">
        <f>+Precio_diario_hortalizas[[#This Row],[Precio promedio ponderado]]/Precio_diario_hortalizas[[#This Row],[Kg o Unidades]]</f>
        <v>980</v>
      </c>
    </row>
    <row r="1595" spans="1:16" hidden="1" x14ac:dyDescent="0.35">
      <c r="A1595" s="1" t="s">
        <v>174</v>
      </c>
      <c r="B1595" s="1" t="str">
        <f>+VLOOKUP(A1595,Codigos_mercados_mayoristas[],2,0)</f>
        <v>Metropolitana</v>
      </c>
      <c r="C1595" s="1">
        <f>+VLOOKUP(A1595,Codigos_mercados_mayoristas[],3,0)</f>
        <v>13</v>
      </c>
      <c r="D1595" s="30">
        <v>44147</v>
      </c>
      <c r="E1595" s="4" t="s">
        <v>196</v>
      </c>
      <c r="F1595" s="15" t="s">
        <v>42</v>
      </c>
      <c r="G1595" s="15" t="s">
        <v>110</v>
      </c>
      <c r="H1595" s="15" t="s">
        <v>19</v>
      </c>
      <c r="I1595" s="15">
        <v>120</v>
      </c>
      <c r="J1595" s="29">
        <v>22000</v>
      </c>
      <c r="K1595" s="29">
        <v>22000</v>
      </c>
      <c r="L1595" s="29">
        <v>22000</v>
      </c>
      <c r="M1595" s="15" t="s">
        <v>111</v>
      </c>
      <c r="N1595" s="15" t="s">
        <v>15</v>
      </c>
      <c r="O1595">
        <f>+VLOOKUP(Precio_diario_hortalizas[[#This Row],[Unidad de comercialización]],Codigos_kg[],2,0)</f>
        <v>12</v>
      </c>
      <c r="P1595">
        <f>+Precio_diario_hortalizas[[#This Row],[Precio promedio ponderado]]/Precio_diario_hortalizas[[#This Row],[Kg o Unidades]]</f>
        <v>1833.3333333333333</v>
      </c>
    </row>
    <row r="1596" spans="1:16" hidden="1" x14ac:dyDescent="0.35">
      <c r="A1596" s="1" t="s">
        <v>174</v>
      </c>
      <c r="B1596" s="1" t="str">
        <f>+VLOOKUP(A1596,Codigos_mercados_mayoristas[],2,0)</f>
        <v>Metropolitana</v>
      </c>
      <c r="C1596" s="1">
        <f>+VLOOKUP(A1596,Codigos_mercados_mayoristas[],3,0)</f>
        <v>13</v>
      </c>
      <c r="D1596" s="30">
        <v>44147</v>
      </c>
      <c r="E1596" s="4" t="s">
        <v>196</v>
      </c>
      <c r="F1596" s="15" t="s">
        <v>42</v>
      </c>
      <c r="G1596" s="15" t="s">
        <v>110</v>
      </c>
      <c r="H1596" s="15" t="s">
        <v>19</v>
      </c>
      <c r="I1596" s="15">
        <v>80</v>
      </c>
      <c r="J1596" s="29">
        <v>35000</v>
      </c>
      <c r="K1596" s="29">
        <v>35000</v>
      </c>
      <c r="L1596" s="29">
        <v>35000</v>
      </c>
      <c r="M1596" s="15" t="s">
        <v>29</v>
      </c>
      <c r="N1596" s="15" t="s">
        <v>63</v>
      </c>
      <c r="O1596">
        <f>+VLOOKUP(Precio_diario_hortalizas[[#This Row],[Unidad de comercialización]],Codigos_kg[],2,0)</f>
        <v>15</v>
      </c>
      <c r="P1596">
        <f>+Precio_diario_hortalizas[[#This Row],[Precio promedio ponderado]]/Precio_diario_hortalizas[[#This Row],[Kg o Unidades]]</f>
        <v>2333.3333333333335</v>
      </c>
    </row>
    <row r="1597" spans="1:16" hidden="1" x14ac:dyDescent="0.35">
      <c r="A1597" s="1" t="s">
        <v>174</v>
      </c>
      <c r="B1597" s="1" t="str">
        <f>+VLOOKUP(A1597,Codigos_mercados_mayoristas[],2,0)</f>
        <v>Metropolitana</v>
      </c>
      <c r="C1597" s="1">
        <f>+VLOOKUP(A1597,Codigos_mercados_mayoristas[],3,0)</f>
        <v>13</v>
      </c>
      <c r="D1597" s="30">
        <v>44147</v>
      </c>
      <c r="E1597" s="4" t="s">
        <v>196</v>
      </c>
      <c r="F1597" s="15" t="s">
        <v>42</v>
      </c>
      <c r="G1597" s="15" t="s">
        <v>110</v>
      </c>
      <c r="H1597" s="15" t="s">
        <v>13</v>
      </c>
      <c r="I1597" s="15">
        <v>80</v>
      </c>
      <c r="J1597" s="29">
        <v>18000</v>
      </c>
      <c r="K1597" s="29">
        <v>18000</v>
      </c>
      <c r="L1597" s="29">
        <v>18000</v>
      </c>
      <c r="M1597" s="15" t="s">
        <v>111</v>
      </c>
      <c r="N1597" s="15" t="s">
        <v>15</v>
      </c>
      <c r="O1597">
        <f>+VLOOKUP(Precio_diario_hortalizas[[#This Row],[Unidad de comercialización]],Codigos_kg[],2,0)</f>
        <v>12</v>
      </c>
      <c r="P1597">
        <f>+Precio_diario_hortalizas[[#This Row],[Precio promedio ponderado]]/Precio_diario_hortalizas[[#This Row],[Kg o Unidades]]</f>
        <v>1500</v>
      </c>
    </row>
    <row r="1598" spans="1:16" hidden="1" x14ac:dyDescent="0.35">
      <c r="A1598" s="1" t="s">
        <v>174</v>
      </c>
      <c r="B1598" s="1" t="str">
        <f>+VLOOKUP(A1598,Codigos_mercados_mayoristas[],2,0)</f>
        <v>Metropolitana</v>
      </c>
      <c r="C1598" s="1">
        <f>+VLOOKUP(A1598,Codigos_mercados_mayoristas[],3,0)</f>
        <v>13</v>
      </c>
      <c r="D1598" s="30">
        <v>44147</v>
      </c>
      <c r="E1598" s="4" t="s">
        <v>196</v>
      </c>
      <c r="F1598" s="15" t="s">
        <v>42</v>
      </c>
      <c r="G1598" s="15" t="s">
        <v>110</v>
      </c>
      <c r="H1598" s="15" t="s">
        <v>13</v>
      </c>
      <c r="I1598" s="15">
        <v>50</v>
      </c>
      <c r="J1598" s="29">
        <v>30000</v>
      </c>
      <c r="K1598" s="29">
        <v>30000</v>
      </c>
      <c r="L1598" s="29">
        <v>30000</v>
      </c>
      <c r="M1598" s="15" t="s">
        <v>29</v>
      </c>
      <c r="N1598" s="15" t="s">
        <v>63</v>
      </c>
      <c r="O1598">
        <f>+VLOOKUP(Precio_diario_hortalizas[[#This Row],[Unidad de comercialización]],Codigos_kg[],2,0)</f>
        <v>15</v>
      </c>
      <c r="P1598">
        <f>+Precio_diario_hortalizas[[#This Row],[Precio promedio ponderado]]/Precio_diario_hortalizas[[#This Row],[Kg o Unidades]]</f>
        <v>2000</v>
      </c>
    </row>
    <row r="1599" spans="1:16" hidden="1" x14ac:dyDescent="0.35">
      <c r="A1599" s="1" t="s">
        <v>174</v>
      </c>
      <c r="B1599" s="1" t="str">
        <f>+VLOOKUP(A1599,Codigos_mercados_mayoristas[],2,0)</f>
        <v>Metropolitana</v>
      </c>
      <c r="C1599" s="1">
        <f>+VLOOKUP(A1599,Codigos_mercados_mayoristas[],3,0)</f>
        <v>13</v>
      </c>
      <c r="D1599" s="30">
        <v>44147</v>
      </c>
      <c r="E1599" s="4" t="s">
        <v>196</v>
      </c>
      <c r="F1599" s="15" t="s">
        <v>67</v>
      </c>
      <c r="G1599" s="15" t="s">
        <v>12</v>
      </c>
      <c r="H1599" s="15" t="s">
        <v>19</v>
      </c>
      <c r="I1599" s="15">
        <v>50</v>
      </c>
      <c r="J1599" s="29">
        <v>5000</v>
      </c>
      <c r="K1599" s="29">
        <v>4500</v>
      </c>
      <c r="L1599" s="29">
        <v>4800</v>
      </c>
      <c r="M1599" s="15" t="s">
        <v>68</v>
      </c>
      <c r="N1599" s="15" t="s">
        <v>133</v>
      </c>
      <c r="O1599">
        <f>+VLOOKUP(Precio_diario_hortalizas[[#This Row],[Unidad de comercialización]],Codigos_kg[],2,0)</f>
        <v>6</v>
      </c>
      <c r="P1599">
        <f>+Precio_diario_hortalizas[[#This Row],[Precio promedio ponderado]]/Precio_diario_hortalizas[[#This Row],[Kg o Unidades]]</f>
        <v>800</v>
      </c>
    </row>
    <row r="1600" spans="1:16" hidden="1" x14ac:dyDescent="0.35">
      <c r="A1600" s="1" t="s">
        <v>174</v>
      </c>
      <c r="B1600" s="1" t="str">
        <f>+VLOOKUP(A1600,Codigos_mercados_mayoristas[],2,0)</f>
        <v>Metropolitana</v>
      </c>
      <c r="C1600" s="1">
        <f>+VLOOKUP(A1600,Codigos_mercados_mayoristas[],3,0)</f>
        <v>13</v>
      </c>
      <c r="D1600" s="30">
        <v>44147</v>
      </c>
      <c r="E1600" s="4" t="s">
        <v>196</v>
      </c>
      <c r="F1600" s="15" t="s">
        <v>67</v>
      </c>
      <c r="G1600" s="15" t="s">
        <v>12</v>
      </c>
      <c r="H1600" s="15" t="s">
        <v>19</v>
      </c>
      <c r="I1600" s="15">
        <v>160</v>
      </c>
      <c r="J1600" s="29">
        <v>5000</v>
      </c>
      <c r="K1600" s="29">
        <v>4500</v>
      </c>
      <c r="L1600" s="29">
        <v>4812</v>
      </c>
      <c r="M1600" s="15" t="s">
        <v>68</v>
      </c>
      <c r="N1600" s="15" t="s">
        <v>152</v>
      </c>
      <c r="O1600">
        <f>+VLOOKUP(Precio_diario_hortalizas[[#This Row],[Unidad de comercialización]],Codigos_kg[],2,0)</f>
        <v>6</v>
      </c>
      <c r="P1600">
        <f>+Precio_diario_hortalizas[[#This Row],[Precio promedio ponderado]]/Precio_diario_hortalizas[[#This Row],[Kg o Unidades]]</f>
        <v>802</v>
      </c>
    </row>
    <row r="1601" spans="1:16" hidden="1" x14ac:dyDescent="0.35">
      <c r="A1601" s="1" t="s">
        <v>174</v>
      </c>
      <c r="B1601" s="1" t="str">
        <f>+VLOOKUP(A1601,Codigos_mercados_mayoristas[],2,0)</f>
        <v>Metropolitana</v>
      </c>
      <c r="C1601" s="1">
        <f>+VLOOKUP(A1601,Codigos_mercados_mayoristas[],3,0)</f>
        <v>13</v>
      </c>
      <c r="D1601" s="30">
        <v>44147</v>
      </c>
      <c r="E1601" s="4" t="s">
        <v>196</v>
      </c>
      <c r="F1601" s="15" t="s">
        <v>67</v>
      </c>
      <c r="G1601" s="15" t="s">
        <v>12</v>
      </c>
      <c r="H1601" s="15" t="s">
        <v>19</v>
      </c>
      <c r="I1601" s="15">
        <v>200</v>
      </c>
      <c r="J1601" s="29">
        <v>2500</v>
      </c>
      <c r="K1601" s="29">
        <v>2500</v>
      </c>
      <c r="L1601" s="29">
        <v>2500</v>
      </c>
      <c r="M1601" s="15" t="s">
        <v>68</v>
      </c>
      <c r="N1601" s="15" t="s">
        <v>63</v>
      </c>
      <c r="O1601">
        <f>+VLOOKUP(Precio_diario_hortalizas[[#This Row],[Unidad de comercialización]],Codigos_kg[],2,0)</f>
        <v>6</v>
      </c>
      <c r="P1601">
        <f>+Precio_diario_hortalizas[[#This Row],[Precio promedio ponderado]]/Precio_diario_hortalizas[[#This Row],[Kg o Unidades]]</f>
        <v>416.66666666666669</v>
      </c>
    </row>
    <row r="1602" spans="1:16" hidden="1" x14ac:dyDescent="0.35">
      <c r="A1602" s="1" t="s">
        <v>174</v>
      </c>
      <c r="B1602" s="1" t="str">
        <f>+VLOOKUP(A1602,Codigos_mercados_mayoristas[],2,0)</f>
        <v>Metropolitana</v>
      </c>
      <c r="C1602" s="1">
        <f>+VLOOKUP(A1602,Codigos_mercados_mayoristas[],3,0)</f>
        <v>13</v>
      </c>
      <c r="D1602" s="30">
        <v>44147</v>
      </c>
      <c r="E1602" s="4" t="s">
        <v>196</v>
      </c>
      <c r="F1602" s="15" t="s">
        <v>146</v>
      </c>
      <c r="G1602" s="15" t="s">
        <v>12</v>
      </c>
      <c r="H1602" s="15" t="s">
        <v>19</v>
      </c>
      <c r="I1602" s="15">
        <v>210</v>
      </c>
      <c r="J1602" s="29">
        <v>8000</v>
      </c>
      <c r="K1602" s="29">
        <v>8000</v>
      </c>
      <c r="L1602" s="29">
        <v>8000</v>
      </c>
      <c r="M1602" s="15" t="s">
        <v>165</v>
      </c>
      <c r="N1602" s="15" t="s">
        <v>15</v>
      </c>
      <c r="O1602">
        <f>+VLOOKUP(Precio_diario_hortalizas[[#This Row],[Unidad de comercialización]],Codigos_kg[],2,0)</f>
        <v>50</v>
      </c>
      <c r="P1602">
        <f>+Precio_diario_hortalizas[[#This Row],[Precio promedio ponderado]]/Precio_diario_hortalizas[[#This Row],[Kg o Unidades]]</f>
        <v>160</v>
      </c>
    </row>
    <row r="1603" spans="1:16" hidden="1" x14ac:dyDescent="0.35">
      <c r="A1603" s="1" t="s">
        <v>174</v>
      </c>
      <c r="B1603" s="1" t="str">
        <f>+VLOOKUP(A1603,Codigos_mercados_mayoristas[],2,0)</f>
        <v>Metropolitana</v>
      </c>
      <c r="C1603" s="1">
        <f>+VLOOKUP(A1603,Codigos_mercados_mayoristas[],3,0)</f>
        <v>13</v>
      </c>
      <c r="D1603" s="30">
        <v>44147</v>
      </c>
      <c r="E1603" s="4" t="s">
        <v>196</v>
      </c>
      <c r="F1603" s="15" t="s">
        <v>73</v>
      </c>
      <c r="G1603" s="15" t="s">
        <v>12</v>
      </c>
      <c r="H1603" s="15" t="s">
        <v>19</v>
      </c>
      <c r="I1603" s="29">
        <v>15000</v>
      </c>
      <c r="J1603" s="15">
        <v>100</v>
      </c>
      <c r="K1603" s="15">
        <v>80</v>
      </c>
      <c r="L1603" s="15">
        <v>89</v>
      </c>
      <c r="M1603" s="15" t="s">
        <v>14</v>
      </c>
      <c r="N1603" s="15" t="s">
        <v>118</v>
      </c>
      <c r="O1603">
        <f>+VLOOKUP(Precio_diario_hortalizas[[#This Row],[Unidad de comercialización]],Codigos_kg[],2,0)</f>
        <v>1</v>
      </c>
      <c r="P1603">
        <f>+Precio_diario_hortalizas[[#This Row],[Precio promedio ponderado]]/Precio_diario_hortalizas[[#This Row],[Kg o Unidades]]</f>
        <v>89</v>
      </c>
    </row>
    <row r="1604" spans="1:16" hidden="1" x14ac:dyDescent="0.35">
      <c r="A1604" s="1" t="s">
        <v>174</v>
      </c>
      <c r="B1604" s="1" t="str">
        <f>+VLOOKUP(A1604,Codigos_mercados_mayoristas[],2,0)</f>
        <v>Metropolitana</v>
      </c>
      <c r="C1604" s="1">
        <f>+VLOOKUP(A1604,Codigos_mercados_mayoristas[],3,0)</f>
        <v>13</v>
      </c>
      <c r="D1604" s="30">
        <v>44147</v>
      </c>
      <c r="E1604" s="4" t="s">
        <v>196</v>
      </c>
      <c r="F1604" s="15" t="s">
        <v>11</v>
      </c>
      <c r="G1604" s="15" t="s">
        <v>12</v>
      </c>
      <c r="H1604" s="15" t="s">
        <v>19</v>
      </c>
      <c r="I1604" s="29">
        <v>4200</v>
      </c>
      <c r="J1604" s="15">
        <v>700</v>
      </c>
      <c r="K1604" s="15">
        <v>600</v>
      </c>
      <c r="L1604" s="15">
        <v>652</v>
      </c>
      <c r="M1604" s="15" t="s">
        <v>14</v>
      </c>
      <c r="N1604" s="15" t="s">
        <v>155</v>
      </c>
      <c r="O1604">
        <f>+VLOOKUP(Precio_diario_hortalizas[[#This Row],[Unidad de comercialización]],Codigos_kg[],2,0)</f>
        <v>1</v>
      </c>
      <c r="P1604">
        <f>+Precio_diario_hortalizas[[#This Row],[Precio promedio ponderado]]/Precio_diario_hortalizas[[#This Row],[Kg o Unidades]]</f>
        <v>652</v>
      </c>
    </row>
    <row r="1605" spans="1:16" hidden="1" x14ac:dyDescent="0.35">
      <c r="A1605" s="1" t="s">
        <v>174</v>
      </c>
      <c r="B1605" s="1" t="str">
        <f>+VLOOKUP(A1605,Codigos_mercados_mayoristas[],2,0)</f>
        <v>Metropolitana</v>
      </c>
      <c r="C1605" s="1">
        <f>+VLOOKUP(A1605,Codigos_mercados_mayoristas[],3,0)</f>
        <v>13</v>
      </c>
      <c r="D1605" s="30">
        <v>44147</v>
      </c>
      <c r="E1605" s="4" t="s">
        <v>196</v>
      </c>
      <c r="F1605" s="15" t="s">
        <v>75</v>
      </c>
      <c r="G1605" s="15" t="s">
        <v>12</v>
      </c>
      <c r="H1605" s="15" t="s">
        <v>76</v>
      </c>
      <c r="I1605" s="15">
        <v>400</v>
      </c>
      <c r="J1605" s="29">
        <v>11000</v>
      </c>
      <c r="K1605" s="29">
        <v>11000</v>
      </c>
      <c r="L1605" s="29">
        <v>11000</v>
      </c>
      <c r="M1605" s="15" t="s">
        <v>122</v>
      </c>
      <c r="N1605" s="15" t="s">
        <v>118</v>
      </c>
      <c r="O1605">
        <f>+VLOOKUP(Precio_diario_hortalizas[[#This Row],[Unidad de comercialización]],Codigos_kg[],2,0)</f>
        <v>16</v>
      </c>
      <c r="P1605">
        <f>+Precio_diario_hortalizas[[#This Row],[Precio promedio ponderado]]/Precio_diario_hortalizas[[#This Row],[Kg o Unidades]]</f>
        <v>687.5</v>
      </c>
    </row>
    <row r="1606" spans="1:16" hidden="1" x14ac:dyDescent="0.35">
      <c r="A1606" s="1" t="s">
        <v>174</v>
      </c>
      <c r="B1606" s="1" t="str">
        <f>+VLOOKUP(A1606,Codigos_mercados_mayoristas[],2,0)</f>
        <v>Metropolitana</v>
      </c>
      <c r="C1606" s="1">
        <f>+VLOOKUP(A1606,Codigos_mercados_mayoristas[],3,0)</f>
        <v>13</v>
      </c>
      <c r="D1606" s="30">
        <v>44147</v>
      </c>
      <c r="E1606" s="4" t="s">
        <v>196</v>
      </c>
      <c r="F1606" s="15" t="s">
        <v>75</v>
      </c>
      <c r="G1606" s="15" t="s">
        <v>12</v>
      </c>
      <c r="H1606" s="15" t="s">
        <v>96</v>
      </c>
      <c r="I1606" s="15">
        <v>450</v>
      </c>
      <c r="J1606" s="29">
        <v>8000</v>
      </c>
      <c r="K1606" s="29">
        <v>8000</v>
      </c>
      <c r="L1606" s="29">
        <v>8000</v>
      </c>
      <c r="M1606" s="15" t="s">
        <v>117</v>
      </c>
      <c r="N1606" s="15" t="s">
        <v>118</v>
      </c>
      <c r="O1606">
        <f>+VLOOKUP(Precio_diario_hortalizas[[#This Row],[Unidad de comercialización]],Codigos_kg[],2,0)</f>
        <v>15</v>
      </c>
      <c r="P1606">
        <f>+Precio_diario_hortalizas[[#This Row],[Precio promedio ponderado]]/Precio_diario_hortalizas[[#This Row],[Kg o Unidades]]</f>
        <v>533.33333333333337</v>
      </c>
    </row>
    <row r="1607" spans="1:16" hidden="1" x14ac:dyDescent="0.35">
      <c r="A1607" s="1" t="s">
        <v>174</v>
      </c>
      <c r="B1607" s="1" t="str">
        <f>+VLOOKUP(A1607,Codigos_mercados_mayoristas[],2,0)</f>
        <v>Metropolitana</v>
      </c>
      <c r="C1607" s="1">
        <f>+VLOOKUP(A1607,Codigos_mercados_mayoristas[],3,0)</f>
        <v>13</v>
      </c>
      <c r="D1607" s="30">
        <v>44147</v>
      </c>
      <c r="E1607" s="4" t="s">
        <v>196</v>
      </c>
      <c r="F1607" s="15" t="s">
        <v>75</v>
      </c>
      <c r="G1607" s="15" t="s">
        <v>12</v>
      </c>
      <c r="H1607" s="15" t="s">
        <v>148</v>
      </c>
      <c r="I1607" s="15">
        <v>200</v>
      </c>
      <c r="J1607" s="29">
        <v>10000</v>
      </c>
      <c r="K1607" s="29">
        <v>10000</v>
      </c>
      <c r="L1607" s="29">
        <v>10000</v>
      </c>
      <c r="M1607" s="15" t="s">
        <v>122</v>
      </c>
      <c r="N1607" s="15" t="s">
        <v>118</v>
      </c>
      <c r="O1607">
        <f>+VLOOKUP(Precio_diario_hortalizas[[#This Row],[Unidad de comercialización]],Codigos_kg[],2,0)</f>
        <v>16</v>
      </c>
      <c r="P1607">
        <f>+Precio_diario_hortalizas[[#This Row],[Precio promedio ponderado]]/Precio_diario_hortalizas[[#This Row],[Kg o Unidades]]</f>
        <v>625</v>
      </c>
    </row>
    <row r="1608" spans="1:16" hidden="1" x14ac:dyDescent="0.35">
      <c r="A1608" s="1" t="s">
        <v>174</v>
      </c>
      <c r="B1608" s="1" t="str">
        <f>+VLOOKUP(A1608,Codigos_mercados_mayoristas[],2,0)</f>
        <v>Metropolitana</v>
      </c>
      <c r="C1608" s="1">
        <f>+VLOOKUP(A1608,Codigos_mercados_mayoristas[],3,0)</f>
        <v>13</v>
      </c>
      <c r="D1608" s="30">
        <v>44147</v>
      </c>
      <c r="E1608" s="4" t="s">
        <v>196</v>
      </c>
      <c r="F1608" s="15" t="s">
        <v>75</v>
      </c>
      <c r="G1608" s="15" t="s">
        <v>12</v>
      </c>
      <c r="H1608" s="15" t="s">
        <v>137</v>
      </c>
      <c r="I1608" s="15">
        <v>280</v>
      </c>
      <c r="J1608" s="29">
        <v>7000</v>
      </c>
      <c r="K1608" s="29">
        <v>7000</v>
      </c>
      <c r="L1608" s="29">
        <v>7000</v>
      </c>
      <c r="M1608" s="15" t="s">
        <v>117</v>
      </c>
      <c r="N1608" s="15" t="s">
        <v>118</v>
      </c>
      <c r="O1608">
        <f>+VLOOKUP(Precio_diario_hortalizas[[#This Row],[Unidad de comercialización]],Codigos_kg[],2,0)</f>
        <v>15</v>
      </c>
      <c r="P1608">
        <f>+Precio_diario_hortalizas[[#This Row],[Precio promedio ponderado]]/Precio_diario_hortalizas[[#This Row],[Kg o Unidades]]</f>
        <v>466.66666666666669</v>
      </c>
    </row>
    <row r="1609" spans="1:16" hidden="1" x14ac:dyDescent="0.35">
      <c r="A1609" s="1" t="s">
        <v>174</v>
      </c>
      <c r="B1609" s="1" t="str">
        <f>+VLOOKUP(A1609,Codigos_mercados_mayoristas[],2,0)</f>
        <v>Metropolitana</v>
      </c>
      <c r="C1609" s="1">
        <f>+VLOOKUP(A1609,Codigos_mercados_mayoristas[],3,0)</f>
        <v>13</v>
      </c>
      <c r="D1609" s="30">
        <v>44147</v>
      </c>
      <c r="E1609" s="4" t="s">
        <v>196</v>
      </c>
      <c r="F1609" s="15" t="s">
        <v>78</v>
      </c>
      <c r="G1609" s="15" t="s">
        <v>12</v>
      </c>
      <c r="H1609" s="15" t="s">
        <v>69</v>
      </c>
      <c r="I1609" s="15">
        <v>280</v>
      </c>
      <c r="J1609" s="29">
        <v>4000</v>
      </c>
      <c r="K1609" s="29">
        <v>4000</v>
      </c>
      <c r="L1609" s="29">
        <v>4000</v>
      </c>
      <c r="M1609" s="15" t="s">
        <v>79</v>
      </c>
      <c r="N1609" s="15" t="s">
        <v>152</v>
      </c>
      <c r="O1609">
        <f>+VLOOKUP(Precio_diario_hortalizas[[#This Row],[Unidad de comercialización]],Codigos_kg[],2,0)</f>
        <v>36</v>
      </c>
      <c r="P1609">
        <f>+Precio_diario_hortalizas[[#This Row],[Precio promedio ponderado]]/Precio_diario_hortalizas[[#This Row],[Kg o Unidades]]</f>
        <v>111.11111111111111</v>
      </c>
    </row>
    <row r="1610" spans="1:16" hidden="1" x14ac:dyDescent="0.35">
      <c r="A1610" s="1" t="s">
        <v>174</v>
      </c>
      <c r="B1610" s="1" t="str">
        <f>+VLOOKUP(A1610,Codigos_mercados_mayoristas[],2,0)</f>
        <v>Metropolitana</v>
      </c>
      <c r="C1610" s="1">
        <f>+VLOOKUP(A1610,Codigos_mercados_mayoristas[],3,0)</f>
        <v>13</v>
      </c>
      <c r="D1610" s="30">
        <v>44147</v>
      </c>
      <c r="E1610" s="4" t="s">
        <v>196</v>
      </c>
      <c r="F1610" s="15" t="s">
        <v>78</v>
      </c>
      <c r="G1610" s="15" t="s">
        <v>12</v>
      </c>
      <c r="H1610" s="15" t="s">
        <v>19</v>
      </c>
      <c r="I1610" s="15">
        <v>750</v>
      </c>
      <c r="J1610" s="29">
        <v>3000</v>
      </c>
      <c r="K1610" s="29">
        <v>2500</v>
      </c>
      <c r="L1610" s="29">
        <v>2733</v>
      </c>
      <c r="M1610" s="15" t="s">
        <v>79</v>
      </c>
      <c r="N1610" s="15" t="s">
        <v>152</v>
      </c>
      <c r="O1610">
        <f>+VLOOKUP(Precio_diario_hortalizas[[#This Row],[Unidad de comercialización]],Codigos_kg[],2,0)</f>
        <v>36</v>
      </c>
      <c r="P1610">
        <f>+Precio_diario_hortalizas[[#This Row],[Precio promedio ponderado]]/Precio_diario_hortalizas[[#This Row],[Kg o Unidades]]</f>
        <v>75.916666666666671</v>
      </c>
    </row>
    <row r="1611" spans="1:16" hidden="1" x14ac:dyDescent="0.35">
      <c r="A1611" s="1" t="s">
        <v>174</v>
      </c>
      <c r="B1611" s="1" t="str">
        <f>+VLOOKUP(A1611,Codigos_mercados_mayoristas[],2,0)</f>
        <v>Metropolitana</v>
      </c>
      <c r="C1611" s="1">
        <f>+VLOOKUP(A1611,Codigos_mercados_mayoristas[],3,0)</f>
        <v>13</v>
      </c>
      <c r="D1611" s="30">
        <v>44147</v>
      </c>
      <c r="E1611" s="4" t="s">
        <v>196</v>
      </c>
      <c r="F1611" s="15" t="s">
        <v>78</v>
      </c>
      <c r="G1611" s="15" t="s">
        <v>12</v>
      </c>
      <c r="H1611" s="15" t="s">
        <v>13</v>
      </c>
      <c r="I1611" s="15">
        <v>180</v>
      </c>
      <c r="J1611" s="29">
        <v>2000</v>
      </c>
      <c r="K1611" s="29">
        <v>2000</v>
      </c>
      <c r="L1611" s="29">
        <v>2000</v>
      </c>
      <c r="M1611" s="15" t="s">
        <v>79</v>
      </c>
      <c r="N1611" s="15" t="s">
        <v>152</v>
      </c>
      <c r="O1611">
        <f>+VLOOKUP(Precio_diario_hortalizas[[#This Row],[Unidad de comercialización]],Codigos_kg[],2,0)</f>
        <v>36</v>
      </c>
      <c r="P1611">
        <f>+Precio_diario_hortalizas[[#This Row],[Precio promedio ponderado]]/Precio_diario_hortalizas[[#This Row],[Kg o Unidades]]</f>
        <v>55.555555555555557</v>
      </c>
    </row>
    <row r="1612" spans="1:16" hidden="1" x14ac:dyDescent="0.35">
      <c r="A1612" s="1" t="s">
        <v>174</v>
      </c>
      <c r="B1612" s="1" t="str">
        <f>+VLOOKUP(A1612,Codigos_mercados_mayoristas[],2,0)</f>
        <v>Metropolitana</v>
      </c>
      <c r="C1612" s="1">
        <f>+VLOOKUP(A1612,Codigos_mercados_mayoristas[],3,0)</f>
        <v>13</v>
      </c>
      <c r="D1612" s="30">
        <v>44147</v>
      </c>
      <c r="E1612" s="4" t="s">
        <v>196</v>
      </c>
      <c r="F1612" s="15" t="s">
        <v>80</v>
      </c>
      <c r="G1612" s="15" t="s">
        <v>12</v>
      </c>
      <c r="H1612" s="15" t="s">
        <v>19</v>
      </c>
      <c r="I1612" s="15">
        <v>830</v>
      </c>
      <c r="J1612" s="29">
        <v>1000</v>
      </c>
      <c r="K1612" s="15">
        <v>700</v>
      </c>
      <c r="L1612" s="15">
        <v>845</v>
      </c>
      <c r="M1612" s="15" t="s">
        <v>81</v>
      </c>
      <c r="N1612" s="15" t="s">
        <v>152</v>
      </c>
      <c r="O1612">
        <f>+VLOOKUP(Precio_diario_hortalizas[[#This Row],[Unidad de comercialización]],Codigos_kg[],2,0)</f>
        <v>3</v>
      </c>
      <c r="P1612">
        <f>+Precio_diario_hortalizas[[#This Row],[Precio promedio ponderado]]/Precio_diario_hortalizas[[#This Row],[Kg o Unidades]]</f>
        <v>281.66666666666669</v>
      </c>
    </row>
    <row r="1613" spans="1:16" hidden="1" x14ac:dyDescent="0.35">
      <c r="A1613" s="1" t="s">
        <v>174</v>
      </c>
      <c r="B1613" s="1" t="str">
        <f>+VLOOKUP(A1613,Codigos_mercados_mayoristas[],2,0)</f>
        <v>Metropolitana</v>
      </c>
      <c r="C1613" s="1">
        <f>+VLOOKUP(A1613,Codigos_mercados_mayoristas[],3,0)</f>
        <v>13</v>
      </c>
      <c r="D1613" s="30">
        <v>44147</v>
      </c>
      <c r="E1613" s="4" t="s">
        <v>196</v>
      </c>
      <c r="F1613" s="15" t="s">
        <v>82</v>
      </c>
      <c r="G1613" s="15" t="s">
        <v>12</v>
      </c>
      <c r="H1613" s="15" t="s">
        <v>19</v>
      </c>
      <c r="I1613" s="15">
        <v>60</v>
      </c>
      <c r="J1613" s="29">
        <v>8000</v>
      </c>
      <c r="K1613" s="29">
        <v>7000</v>
      </c>
      <c r="L1613" s="29">
        <v>7333</v>
      </c>
      <c r="M1613" s="15" t="s">
        <v>124</v>
      </c>
      <c r="N1613" s="15" t="s">
        <v>118</v>
      </c>
      <c r="O1613">
        <f>+VLOOKUP(Precio_diario_hortalizas[[#This Row],[Unidad de comercialización]],Codigos_kg[],2,0)</f>
        <v>36</v>
      </c>
      <c r="P1613">
        <f>+Precio_diario_hortalizas[[#This Row],[Precio promedio ponderado]]/Precio_diario_hortalizas[[#This Row],[Kg o Unidades]]</f>
        <v>203.69444444444446</v>
      </c>
    </row>
    <row r="1614" spans="1:16" hidden="1" x14ac:dyDescent="0.35">
      <c r="A1614" s="1" t="s">
        <v>174</v>
      </c>
      <c r="B1614" s="1" t="str">
        <f>+VLOOKUP(A1614,Codigos_mercados_mayoristas[],2,0)</f>
        <v>Metropolitana</v>
      </c>
      <c r="C1614" s="1">
        <f>+VLOOKUP(A1614,Codigos_mercados_mayoristas[],3,0)</f>
        <v>13</v>
      </c>
      <c r="D1614" s="30">
        <v>44147</v>
      </c>
      <c r="E1614" s="4" t="s">
        <v>196</v>
      </c>
      <c r="F1614" s="15" t="s">
        <v>82</v>
      </c>
      <c r="G1614" s="15" t="s">
        <v>12</v>
      </c>
      <c r="H1614" s="15" t="s">
        <v>19</v>
      </c>
      <c r="I1614" s="15">
        <v>220</v>
      </c>
      <c r="J1614" s="29">
        <v>12000</v>
      </c>
      <c r="K1614" s="29">
        <v>10000</v>
      </c>
      <c r="L1614" s="29">
        <v>10955</v>
      </c>
      <c r="M1614" s="15" t="s">
        <v>81</v>
      </c>
      <c r="N1614" s="15" t="s">
        <v>118</v>
      </c>
      <c r="O1614">
        <f>+VLOOKUP(Precio_diario_hortalizas[[#This Row],[Unidad de comercialización]],Codigos_kg[],2,0)</f>
        <v>3</v>
      </c>
      <c r="P1614">
        <f>+Precio_diario_hortalizas[[#This Row],[Precio promedio ponderado]]/Precio_diario_hortalizas[[#This Row],[Kg o Unidades]]</f>
        <v>3651.6666666666665</v>
      </c>
    </row>
    <row r="1615" spans="1:16" hidden="1" x14ac:dyDescent="0.35">
      <c r="A1615" s="1" t="s">
        <v>174</v>
      </c>
      <c r="B1615" s="1" t="str">
        <f>+VLOOKUP(A1615,Codigos_mercados_mayoristas[],2,0)</f>
        <v>Metropolitana</v>
      </c>
      <c r="C1615" s="1">
        <f>+VLOOKUP(A1615,Codigos_mercados_mayoristas[],3,0)</f>
        <v>13</v>
      </c>
      <c r="D1615" s="30">
        <v>44147</v>
      </c>
      <c r="E1615" s="4" t="s">
        <v>196</v>
      </c>
      <c r="F1615" s="15" t="s">
        <v>84</v>
      </c>
      <c r="G1615" s="15" t="s">
        <v>12</v>
      </c>
      <c r="H1615" s="15" t="s">
        <v>19</v>
      </c>
      <c r="I1615" s="29">
        <v>3500</v>
      </c>
      <c r="J1615" s="15">
        <v>700</v>
      </c>
      <c r="K1615" s="15">
        <v>600</v>
      </c>
      <c r="L1615" s="15">
        <v>657</v>
      </c>
      <c r="M1615" s="15" t="s">
        <v>14</v>
      </c>
      <c r="N1615" s="15" t="s">
        <v>118</v>
      </c>
      <c r="O1615">
        <f>+VLOOKUP(Precio_diario_hortalizas[[#This Row],[Unidad de comercialización]],Codigos_kg[],2,0)</f>
        <v>1</v>
      </c>
      <c r="P1615">
        <f>+Precio_diario_hortalizas[[#This Row],[Precio promedio ponderado]]/Precio_diario_hortalizas[[#This Row],[Kg o Unidades]]</f>
        <v>657</v>
      </c>
    </row>
    <row r="1616" spans="1:16" hidden="1" x14ac:dyDescent="0.35">
      <c r="A1616" s="1" t="s">
        <v>174</v>
      </c>
      <c r="B1616" s="1" t="str">
        <f>+VLOOKUP(A1616,Codigos_mercados_mayoristas[],2,0)</f>
        <v>Metropolitana</v>
      </c>
      <c r="C1616" s="1">
        <f>+VLOOKUP(A1616,Codigos_mercados_mayoristas[],3,0)</f>
        <v>13</v>
      </c>
      <c r="D1616" s="30">
        <v>44147</v>
      </c>
      <c r="E1616" s="4" t="s">
        <v>196</v>
      </c>
      <c r="F1616" s="15" t="s">
        <v>21</v>
      </c>
      <c r="G1616" s="15" t="s">
        <v>12</v>
      </c>
      <c r="H1616" s="15" t="s">
        <v>19</v>
      </c>
      <c r="I1616" s="15">
        <v>280</v>
      </c>
      <c r="J1616" s="29">
        <v>7000</v>
      </c>
      <c r="K1616" s="29">
        <v>7000</v>
      </c>
      <c r="L1616" s="29">
        <v>7000</v>
      </c>
      <c r="M1616" s="15" t="s">
        <v>151</v>
      </c>
      <c r="N1616" s="15" t="s">
        <v>152</v>
      </c>
      <c r="O1616">
        <f>+VLOOKUP(Precio_diario_hortalizas[[#This Row],[Unidad de comercialización]],Codigos_kg[],2,0)</f>
        <v>10</v>
      </c>
      <c r="P1616">
        <f>+Precio_diario_hortalizas[[#This Row],[Precio promedio ponderado]]/Precio_diario_hortalizas[[#This Row],[Kg o Unidades]]</f>
        <v>700</v>
      </c>
    </row>
    <row r="1617" spans="1:16" hidden="1" x14ac:dyDescent="0.35">
      <c r="A1617" s="1" t="s">
        <v>174</v>
      </c>
      <c r="B1617" s="1" t="str">
        <f>+VLOOKUP(A1617,Codigos_mercados_mayoristas[],2,0)</f>
        <v>Metropolitana</v>
      </c>
      <c r="C1617" s="1">
        <f>+VLOOKUP(A1617,Codigos_mercados_mayoristas[],3,0)</f>
        <v>13</v>
      </c>
      <c r="D1617" s="30">
        <v>44147</v>
      </c>
      <c r="E1617" s="4" t="s">
        <v>196</v>
      </c>
      <c r="F1617" s="15" t="s">
        <v>52</v>
      </c>
      <c r="G1617" s="15" t="s">
        <v>12</v>
      </c>
      <c r="H1617" s="15" t="s">
        <v>19</v>
      </c>
      <c r="I1617" s="15">
        <v>105</v>
      </c>
      <c r="J1617" s="29">
        <v>8000</v>
      </c>
      <c r="K1617" s="29">
        <v>7500</v>
      </c>
      <c r="L1617" s="29">
        <v>7833</v>
      </c>
      <c r="M1617" s="15" t="s">
        <v>39</v>
      </c>
      <c r="N1617" s="15" t="s">
        <v>118</v>
      </c>
      <c r="O1617">
        <f>+VLOOKUP(Precio_diario_hortalizas[[#This Row],[Unidad de comercialización]],Codigos_kg[],2,0)</f>
        <v>25</v>
      </c>
      <c r="P1617">
        <f>+Precio_diario_hortalizas[[#This Row],[Precio promedio ponderado]]/Precio_diario_hortalizas[[#This Row],[Kg o Unidades]]</f>
        <v>313.32</v>
      </c>
    </row>
    <row r="1618" spans="1:16" hidden="1" x14ac:dyDescent="0.35">
      <c r="A1618" s="1" t="s">
        <v>174</v>
      </c>
      <c r="B1618" s="1" t="str">
        <f>+VLOOKUP(A1618,Codigos_mercados_mayoristas[],2,0)</f>
        <v>Metropolitana</v>
      </c>
      <c r="C1618" s="1">
        <f>+VLOOKUP(A1618,Codigos_mercados_mayoristas[],3,0)</f>
        <v>13</v>
      </c>
      <c r="D1618" s="30">
        <v>44147</v>
      </c>
      <c r="E1618" s="4" t="s">
        <v>196</v>
      </c>
      <c r="F1618" s="15" t="s">
        <v>23</v>
      </c>
      <c r="G1618" s="15" t="s">
        <v>87</v>
      </c>
      <c r="H1618" s="15" t="s">
        <v>19</v>
      </c>
      <c r="I1618" s="15">
        <v>160</v>
      </c>
      <c r="J1618" s="29">
        <v>4000</v>
      </c>
      <c r="K1618" s="29">
        <v>3500</v>
      </c>
      <c r="L1618" s="29">
        <v>3812</v>
      </c>
      <c r="M1618" s="15" t="s">
        <v>88</v>
      </c>
      <c r="N1618" s="15" t="s">
        <v>118</v>
      </c>
      <c r="O1618">
        <f>+VLOOKUP(Precio_diario_hortalizas[[#This Row],[Unidad de comercialización]],Codigos_kg[],2,0)</f>
        <v>10</v>
      </c>
      <c r="P1618">
        <f>+Precio_diario_hortalizas[[#This Row],[Precio promedio ponderado]]/Precio_diario_hortalizas[[#This Row],[Kg o Unidades]]</f>
        <v>381.2</v>
      </c>
    </row>
    <row r="1619" spans="1:16" hidden="1" x14ac:dyDescent="0.35">
      <c r="A1619" s="1" t="s">
        <v>174</v>
      </c>
      <c r="B1619" s="1" t="str">
        <f>+VLOOKUP(A1619,Codigos_mercados_mayoristas[],2,0)</f>
        <v>Metropolitana</v>
      </c>
      <c r="C1619" s="1">
        <f>+VLOOKUP(A1619,Codigos_mercados_mayoristas[],3,0)</f>
        <v>13</v>
      </c>
      <c r="D1619" s="30">
        <v>44147</v>
      </c>
      <c r="E1619" s="4" t="s">
        <v>196</v>
      </c>
      <c r="F1619" s="15" t="s">
        <v>23</v>
      </c>
      <c r="G1619" s="15" t="s">
        <v>87</v>
      </c>
      <c r="H1619" s="15" t="s">
        <v>13</v>
      </c>
      <c r="I1619" s="15">
        <v>120</v>
      </c>
      <c r="J1619" s="29">
        <v>3000</v>
      </c>
      <c r="K1619" s="29">
        <v>3000</v>
      </c>
      <c r="L1619" s="29">
        <v>3000</v>
      </c>
      <c r="M1619" s="15" t="s">
        <v>88</v>
      </c>
      <c r="N1619" s="15" t="s">
        <v>118</v>
      </c>
      <c r="O1619">
        <f>+VLOOKUP(Precio_diario_hortalizas[[#This Row],[Unidad de comercialización]],Codigos_kg[],2,0)</f>
        <v>10</v>
      </c>
      <c r="P1619">
        <f>+Precio_diario_hortalizas[[#This Row],[Precio promedio ponderado]]/Precio_diario_hortalizas[[#This Row],[Kg o Unidades]]</f>
        <v>300</v>
      </c>
    </row>
    <row r="1620" spans="1:16" hidden="1" x14ac:dyDescent="0.35">
      <c r="A1620" s="1" t="s">
        <v>174</v>
      </c>
      <c r="B1620" s="1" t="str">
        <f>+VLOOKUP(A1620,Codigos_mercados_mayoristas[],2,0)</f>
        <v>Metropolitana</v>
      </c>
      <c r="C1620" s="1">
        <f>+VLOOKUP(A1620,Codigos_mercados_mayoristas[],3,0)</f>
        <v>13</v>
      </c>
      <c r="D1620" s="30">
        <v>44147</v>
      </c>
      <c r="E1620" s="4" t="s">
        <v>196</v>
      </c>
      <c r="F1620" s="15" t="s">
        <v>23</v>
      </c>
      <c r="G1620" s="15" t="s">
        <v>24</v>
      </c>
      <c r="H1620" s="15" t="s">
        <v>13</v>
      </c>
      <c r="I1620" s="15">
        <v>190</v>
      </c>
      <c r="J1620" s="29">
        <v>3000</v>
      </c>
      <c r="K1620" s="29">
        <v>3000</v>
      </c>
      <c r="L1620" s="29">
        <v>3000</v>
      </c>
      <c r="M1620" s="15" t="s">
        <v>26</v>
      </c>
      <c r="N1620" s="15" t="s">
        <v>152</v>
      </c>
      <c r="O1620">
        <f>+VLOOKUP(Precio_diario_hortalizas[[#This Row],[Unidad de comercialización]],Codigos_kg[],2,0)</f>
        <v>18</v>
      </c>
      <c r="P1620">
        <f>+Precio_diario_hortalizas[[#This Row],[Precio promedio ponderado]]/Precio_diario_hortalizas[[#This Row],[Kg o Unidades]]</f>
        <v>166.66666666666666</v>
      </c>
    </row>
    <row r="1621" spans="1:16" hidden="1" x14ac:dyDescent="0.35">
      <c r="A1621" s="1" t="s">
        <v>174</v>
      </c>
      <c r="B1621" s="1" t="str">
        <f>+VLOOKUP(A1621,Codigos_mercados_mayoristas[],2,0)</f>
        <v>Metropolitana</v>
      </c>
      <c r="C1621" s="1">
        <f>+VLOOKUP(A1621,Codigos_mercados_mayoristas[],3,0)</f>
        <v>13</v>
      </c>
      <c r="D1621" s="30">
        <v>44147</v>
      </c>
      <c r="E1621" s="4" t="s">
        <v>196</v>
      </c>
      <c r="F1621" s="15" t="s">
        <v>23</v>
      </c>
      <c r="G1621" s="15" t="s">
        <v>47</v>
      </c>
      <c r="H1621" s="15" t="s">
        <v>19</v>
      </c>
      <c r="I1621" s="15">
        <v>170</v>
      </c>
      <c r="J1621" s="29">
        <v>4000</v>
      </c>
      <c r="K1621" s="29">
        <v>4000</v>
      </c>
      <c r="L1621" s="29">
        <v>4000</v>
      </c>
      <c r="M1621" s="15" t="s">
        <v>89</v>
      </c>
      <c r="N1621" s="15" t="s">
        <v>118</v>
      </c>
      <c r="O1621">
        <f>+VLOOKUP(Precio_diario_hortalizas[[#This Row],[Unidad de comercialización]],Codigos_kg[],2,0)</f>
        <v>15</v>
      </c>
      <c r="P1621">
        <f>+Precio_diario_hortalizas[[#This Row],[Precio promedio ponderado]]/Precio_diario_hortalizas[[#This Row],[Kg o Unidades]]</f>
        <v>266.66666666666669</v>
      </c>
    </row>
    <row r="1622" spans="1:16" hidden="1" x14ac:dyDescent="0.35">
      <c r="A1622" s="1" t="s">
        <v>174</v>
      </c>
      <c r="B1622" s="1" t="str">
        <f>+VLOOKUP(A1622,Codigos_mercados_mayoristas[],2,0)</f>
        <v>Metropolitana</v>
      </c>
      <c r="C1622" s="1">
        <f>+VLOOKUP(A1622,Codigos_mercados_mayoristas[],3,0)</f>
        <v>13</v>
      </c>
      <c r="D1622" s="30">
        <v>44147</v>
      </c>
      <c r="E1622" s="4" t="s">
        <v>196</v>
      </c>
      <c r="F1622" s="15" t="s">
        <v>23</v>
      </c>
      <c r="G1622" s="15" t="s">
        <v>91</v>
      </c>
      <c r="H1622" s="15" t="s">
        <v>19</v>
      </c>
      <c r="I1622" s="15">
        <v>200</v>
      </c>
      <c r="J1622" s="29">
        <v>4000</v>
      </c>
      <c r="K1622" s="29">
        <v>4000</v>
      </c>
      <c r="L1622" s="29">
        <v>4000</v>
      </c>
      <c r="M1622" s="15" t="s">
        <v>89</v>
      </c>
      <c r="N1622" s="15" t="s">
        <v>118</v>
      </c>
      <c r="O1622">
        <f>+VLOOKUP(Precio_diario_hortalizas[[#This Row],[Unidad de comercialización]],Codigos_kg[],2,0)</f>
        <v>15</v>
      </c>
      <c r="P1622">
        <f>+Precio_diario_hortalizas[[#This Row],[Precio promedio ponderado]]/Precio_diario_hortalizas[[#This Row],[Kg o Unidades]]</f>
        <v>266.66666666666669</v>
      </c>
    </row>
    <row r="1623" spans="1:16" hidden="1" x14ac:dyDescent="0.35">
      <c r="A1623" s="1" t="s">
        <v>174</v>
      </c>
      <c r="B1623" s="1" t="str">
        <f>+VLOOKUP(A1623,Codigos_mercados_mayoristas[],2,0)</f>
        <v>Metropolitana</v>
      </c>
      <c r="C1623" s="1">
        <f>+VLOOKUP(A1623,Codigos_mercados_mayoristas[],3,0)</f>
        <v>13</v>
      </c>
      <c r="D1623" s="30">
        <v>44147</v>
      </c>
      <c r="E1623" s="4" t="s">
        <v>196</v>
      </c>
      <c r="F1623" s="15" t="s">
        <v>23</v>
      </c>
      <c r="G1623" s="15" t="s">
        <v>91</v>
      </c>
      <c r="H1623" s="15" t="s">
        <v>13</v>
      </c>
      <c r="I1623" s="15">
        <v>160</v>
      </c>
      <c r="J1623" s="29">
        <v>3000</v>
      </c>
      <c r="K1623" s="29">
        <v>3000</v>
      </c>
      <c r="L1623" s="29">
        <v>3000</v>
      </c>
      <c r="M1623" s="15" t="s">
        <v>26</v>
      </c>
      <c r="N1623" s="15" t="s">
        <v>118</v>
      </c>
      <c r="O1623">
        <f>+VLOOKUP(Precio_diario_hortalizas[[#This Row],[Unidad de comercialización]],Codigos_kg[],2,0)</f>
        <v>18</v>
      </c>
      <c r="P1623">
        <f>+Precio_diario_hortalizas[[#This Row],[Precio promedio ponderado]]/Precio_diario_hortalizas[[#This Row],[Kg o Unidades]]</f>
        <v>166.66666666666666</v>
      </c>
    </row>
    <row r="1624" spans="1:16" hidden="1" x14ac:dyDescent="0.35">
      <c r="A1624" s="1" t="s">
        <v>174</v>
      </c>
      <c r="B1624" s="1" t="str">
        <f>+VLOOKUP(A1624,Codigos_mercados_mayoristas[],2,0)</f>
        <v>Metropolitana</v>
      </c>
      <c r="C1624" s="1">
        <f>+VLOOKUP(A1624,Codigos_mercados_mayoristas[],3,0)</f>
        <v>13</v>
      </c>
      <c r="D1624" s="30">
        <v>44147</v>
      </c>
      <c r="E1624" s="4" t="s">
        <v>196</v>
      </c>
      <c r="F1624" s="15" t="s">
        <v>94</v>
      </c>
      <c r="G1624" s="15" t="s">
        <v>126</v>
      </c>
      <c r="H1624" s="15" t="s">
        <v>127</v>
      </c>
      <c r="I1624" s="15">
        <v>330</v>
      </c>
      <c r="J1624" s="29">
        <v>12000</v>
      </c>
      <c r="K1624" s="29">
        <v>11000</v>
      </c>
      <c r="L1624" s="29">
        <v>11606</v>
      </c>
      <c r="M1624" s="15" t="s">
        <v>58</v>
      </c>
      <c r="N1624" s="15" t="s">
        <v>157</v>
      </c>
      <c r="O1624">
        <f>+VLOOKUP(Precio_diario_hortalizas[[#This Row],[Unidad de comercialización]],Codigos_kg[],2,0)</f>
        <v>25</v>
      </c>
      <c r="P1624">
        <f>+Precio_diario_hortalizas[[#This Row],[Precio promedio ponderado]]/Precio_diario_hortalizas[[#This Row],[Kg o Unidades]]</f>
        <v>464.24</v>
      </c>
    </row>
    <row r="1625" spans="1:16" hidden="1" x14ac:dyDescent="0.35">
      <c r="A1625" s="1" t="s">
        <v>174</v>
      </c>
      <c r="B1625" s="1" t="str">
        <f>+VLOOKUP(A1625,Codigos_mercados_mayoristas[],2,0)</f>
        <v>Metropolitana</v>
      </c>
      <c r="C1625" s="1">
        <f>+VLOOKUP(A1625,Codigos_mercados_mayoristas[],3,0)</f>
        <v>13</v>
      </c>
      <c r="D1625" s="30">
        <v>44147</v>
      </c>
      <c r="E1625" s="4" t="s">
        <v>196</v>
      </c>
      <c r="F1625" s="15" t="s">
        <v>94</v>
      </c>
      <c r="G1625" s="15" t="s">
        <v>173</v>
      </c>
      <c r="H1625" s="15" t="s">
        <v>96</v>
      </c>
      <c r="I1625" s="15">
        <v>380</v>
      </c>
      <c r="J1625" s="29">
        <v>12000</v>
      </c>
      <c r="K1625" s="29">
        <v>11000</v>
      </c>
      <c r="L1625" s="29">
        <v>11474</v>
      </c>
      <c r="M1625" s="15" t="s">
        <v>39</v>
      </c>
      <c r="N1625" s="15" t="s">
        <v>156</v>
      </c>
      <c r="O1625">
        <f>+VLOOKUP(Precio_diario_hortalizas[[#This Row],[Unidad de comercialización]],Codigos_kg[],2,0)</f>
        <v>25</v>
      </c>
      <c r="P1625">
        <f>+Precio_diario_hortalizas[[#This Row],[Precio promedio ponderado]]/Precio_diario_hortalizas[[#This Row],[Kg o Unidades]]</f>
        <v>458.96</v>
      </c>
    </row>
    <row r="1626" spans="1:16" hidden="1" x14ac:dyDescent="0.35">
      <c r="A1626" s="1" t="s">
        <v>174</v>
      </c>
      <c r="B1626" s="1" t="str">
        <f>+VLOOKUP(A1626,Codigos_mercados_mayoristas[],2,0)</f>
        <v>Metropolitana</v>
      </c>
      <c r="C1626" s="1">
        <f>+VLOOKUP(A1626,Codigos_mercados_mayoristas[],3,0)</f>
        <v>13</v>
      </c>
      <c r="D1626" s="30">
        <v>44147</v>
      </c>
      <c r="E1626" s="4" t="s">
        <v>196</v>
      </c>
      <c r="F1626" s="15" t="s">
        <v>53</v>
      </c>
      <c r="G1626" s="15" t="s">
        <v>12</v>
      </c>
      <c r="H1626" s="15" t="s">
        <v>19</v>
      </c>
      <c r="I1626" s="15">
        <v>310</v>
      </c>
      <c r="J1626" s="29">
        <v>10000</v>
      </c>
      <c r="K1626" s="29">
        <v>9000</v>
      </c>
      <c r="L1626" s="29">
        <v>9419</v>
      </c>
      <c r="M1626" s="15" t="s">
        <v>97</v>
      </c>
      <c r="N1626" s="15" t="s">
        <v>15</v>
      </c>
      <c r="O1626">
        <f>+VLOOKUP(Precio_diario_hortalizas[[#This Row],[Unidad de comercialización]],Codigos_kg[],2,0)</f>
        <v>70</v>
      </c>
      <c r="P1626">
        <f>+Precio_diario_hortalizas[[#This Row],[Precio promedio ponderado]]/Precio_diario_hortalizas[[#This Row],[Kg o Unidades]]</f>
        <v>134.55714285714285</v>
      </c>
    </row>
    <row r="1627" spans="1:16" hidden="1" x14ac:dyDescent="0.35">
      <c r="A1627" s="1" t="s">
        <v>174</v>
      </c>
      <c r="B1627" s="1" t="str">
        <f>+VLOOKUP(A1627,Codigos_mercados_mayoristas[],2,0)</f>
        <v>Metropolitana</v>
      </c>
      <c r="C1627" s="1">
        <f>+VLOOKUP(A1627,Codigos_mercados_mayoristas[],3,0)</f>
        <v>13</v>
      </c>
      <c r="D1627" s="30">
        <v>44147</v>
      </c>
      <c r="E1627" s="4" t="s">
        <v>196</v>
      </c>
      <c r="F1627" s="15" t="s">
        <v>132</v>
      </c>
      <c r="G1627" s="15" t="s">
        <v>12</v>
      </c>
      <c r="H1627" s="15" t="s">
        <v>19</v>
      </c>
      <c r="I1627" s="15">
        <v>90</v>
      </c>
      <c r="J1627" s="29">
        <v>10000</v>
      </c>
      <c r="K1627" s="29">
        <v>8000</v>
      </c>
      <c r="L1627" s="29">
        <v>8889</v>
      </c>
      <c r="M1627" s="15" t="s">
        <v>81</v>
      </c>
      <c r="N1627" s="15" t="s">
        <v>118</v>
      </c>
      <c r="O1627">
        <f>+VLOOKUP(Precio_diario_hortalizas[[#This Row],[Unidad de comercialización]],Codigos_kg[],2,0)</f>
        <v>3</v>
      </c>
      <c r="P1627">
        <f>+Precio_diario_hortalizas[[#This Row],[Precio promedio ponderado]]/Precio_diario_hortalizas[[#This Row],[Kg o Unidades]]</f>
        <v>2963</v>
      </c>
    </row>
    <row r="1628" spans="1:16" hidden="1" x14ac:dyDescent="0.35">
      <c r="A1628" s="1" t="s">
        <v>174</v>
      </c>
      <c r="B1628" s="1" t="str">
        <f>+VLOOKUP(A1628,Codigos_mercados_mayoristas[],2,0)</f>
        <v>Metropolitana</v>
      </c>
      <c r="C1628" s="1">
        <f>+VLOOKUP(A1628,Codigos_mercados_mayoristas[],3,0)</f>
        <v>13</v>
      </c>
      <c r="D1628" s="30">
        <v>44147</v>
      </c>
      <c r="E1628" s="4" t="s">
        <v>196</v>
      </c>
      <c r="F1628" s="15" t="s">
        <v>27</v>
      </c>
      <c r="G1628" s="15" t="s">
        <v>185</v>
      </c>
      <c r="H1628" s="15" t="s">
        <v>19</v>
      </c>
      <c r="I1628" s="15">
        <v>130</v>
      </c>
      <c r="J1628" s="29">
        <v>48000</v>
      </c>
      <c r="K1628" s="29">
        <v>48000</v>
      </c>
      <c r="L1628" s="29">
        <v>48000</v>
      </c>
      <c r="M1628" s="15" t="s">
        <v>29</v>
      </c>
      <c r="N1628" s="15" t="s">
        <v>15</v>
      </c>
      <c r="O1628">
        <f>+VLOOKUP(Precio_diario_hortalizas[[#This Row],[Unidad de comercialización]],Codigos_kg[],2,0)</f>
        <v>15</v>
      </c>
      <c r="P1628">
        <f>+Precio_diario_hortalizas[[#This Row],[Precio promedio ponderado]]/Precio_diario_hortalizas[[#This Row],[Kg o Unidades]]</f>
        <v>3200</v>
      </c>
    </row>
    <row r="1629" spans="1:16" hidden="1" x14ac:dyDescent="0.35">
      <c r="A1629" s="1" t="s">
        <v>174</v>
      </c>
      <c r="B1629" s="1" t="str">
        <f>+VLOOKUP(A1629,Codigos_mercados_mayoristas[],2,0)</f>
        <v>Metropolitana</v>
      </c>
      <c r="C1629" s="1">
        <f>+VLOOKUP(A1629,Codigos_mercados_mayoristas[],3,0)</f>
        <v>13</v>
      </c>
      <c r="D1629" s="30">
        <v>44147</v>
      </c>
      <c r="E1629" s="4" t="s">
        <v>196</v>
      </c>
      <c r="F1629" s="15" t="s">
        <v>27</v>
      </c>
      <c r="G1629" s="15" t="s">
        <v>185</v>
      </c>
      <c r="H1629" s="15" t="s">
        <v>13</v>
      </c>
      <c r="I1629" s="15">
        <v>80</v>
      </c>
      <c r="J1629" s="29">
        <v>40000</v>
      </c>
      <c r="K1629" s="29">
        <v>40000</v>
      </c>
      <c r="L1629" s="29">
        <v>40000</v>
      </c>
      <c r="M1629" s="15" t="s">
        <v>29</v>
      </c>
      <c r="N1629" s="15" t="s">
        <v>15</v>
      </c>
      <c r="O1629">
        <f>+VLOOKUP(Precio_diario_hortalizas[[#This Row],[Unidad de comercialización]],Codigos_kg[],2,0)</f>
        <v>15</v>
      </c>
      <c r="P1629">
        <f>+Precio_diario_hortalizas[[#This Row],[Precio promedio ponderado]]/Precio_diario_hortalizas[[#This Row],[Kg o Unidades]]</f>
        <v>2666.6666666666665</v>
      </c>
    </row>
    <row r="1630" spans="1:16" hidden="1" x14ac:dyDescent="0.35">
      <c r="A1630" s="1" t="s">
        <v>174</v>
      </c>
      <c r="B1630" s="1" t="str">
        <f>+VLOOKUP(A1630,Codigos_mercados_mayoristas[],2,0)</f>
        <v>Metropolitana</v>
      </c>
      <c r="C1630" s="1">
        <f>+VLOOKUP(A1630,Codigos_mercados_mayoristas[],3,0)</f>
        <v>13</v>
      </c>
      <c r="D1630" s="30">
        <v>44147</v>
      </c>
      <c r="E1630" s="4" t="s">
        <v>196</v>
      </c>
      <c r="F1630" s="15" t="s">
        <v>27</v>
      </c>
      <c r="G1630" s="15" t="s">
        <v>28</v>
      </c>
      <c r="H1630" s="15" t="s">
        <v>19</v>
      </c>
      <c r="I1630" s="15">
        <v>210</v>
      </c>
      <c r="J1630" s="29">
        <v>45000</v>
      </c>
      <c r="K1630" s="29">
        <v>44000</v>
      </c>
      <c r="L1630" s="29">
        <v>44524</v>
      </c>
      <c r="M1630" s="15" t="s">
        <v>29</v>
      </c>
      <c r="N1630" s="15" t="s">
        <v>15</v>
      </c>
      <c r="O1630">
        <f>+VLOOKUP(Precio_diario_hortalizas[[#This Row],[Unidad de comercialización]],Codigos_kg[],2,0)</f>
        <v>15</v>
      </c>
      <c r="P1630">
        <f>+Precio_diario_hortalizas[[#This Row],[Precio promedio ponderado]]/Precio_diario_hortalizas[[#This Row],[Kg o Unidades]]</f>
        <v>2968.2666666666669</v>
      </c>
    </row>
    <row r="1631" spans="1:16" hidden="1" x14ac:dyDescent="0.35">
      <c r="A1631" s="1" t="s">
        <v>174</v>
      </c>
      <c r="B1631" s="1" t="str">
        <f>+VLOOKUP(A1631,Codigos_mercados_mayoristas[],2,0)</f>
        <v>Metropolitana</v>
      </c>
      <c r="C1631" s="1">
        <f>+VLOOKUP(A1631,Codigos_mercados_mayoristas[],3,0)</f>
        <v>13</v>
      </c>
      <c r="D1631" s="30">
        <v>44147</v>
      </c>
      <c r="E1631" s="4" t="s">
        <v>196</v>
      </c>
      <c r="F1631" s="15" t="s">
        <v>27</v>
      </c>
      <c r="G1631" s="15" t="s">
        <v>28</v>
      </c>
      <c r="H1631" s="15" t="s">
        <v>13</v>
      </c>
      <c r="I1631" s="15">
        <v>130</v>
      </c>
      <c r="J1631" s="29">
        <v>41000</v>
      </c>
      <c r="K1631" s="29">
        <v>41000</v>
      </c>
      <c r="L1631" s="29">
        <v>41000</v>
      </c>
      <c r="M1631" s="15" t="s">
        <v>29</v>
      </c>
      <c r="N1631" s="15" t="s">
        <v>15</v>
      </c>
      <c r="O1631">
        <f>+VLOOKUP(Precio_diario_hortalizas[[#This Row],[Unidad de comercialización]],Codigos_kg[],2,0)</f>
        <v>15</v>
      </c>
      <c r="P1631">
        <f>+Precio_diario_hortalizas[[#This Row],[Precio promedio ponderado]]/Precio_diario_hortalizas[[#This Row],[Kg o Unidades]]</f>
        <v>2733.3333333333335</v>
      </c>
    </row>
    <row r="1632" spans="1:16" hidden="1" x14ac:dyDescent="0.35">
      <c r="A1632" s="1" t="s">
        <v>174</v>
      </c>
      <c r="B1632" s="1" t="str">
        <f>+VLOOKUP(A1632,Codigos_mercados_mayoristas[],2,0)</f>
        <v>Metropolitana</v>
      </c>
      <c r="C1632" s="1">
        <f>+VLOOKUP(A1632,Codigos_mercados_mayoristas[],3,0)</f>
        <v>13</v>
      </c>
      <c r="D1632" s="30">
        <v>44147</v>
      </c>
      <c r="E1632" s="4" t="s">
        <v>196</v>
      </c>
      <c r="F1632" s="15" t="s">
        <v>27</v>
      </c>
      <c r="G1632" s="15" t="s">
        <v>28</v>
      </c>
      <c r="H1632" s="15" t="s">
        <v>16</v>
      </c>
      <c r="I1632" s="15">
        <v>70</v>
      </c>
      <c r="J1632" s="29">
        <v>35000</v>
      </c>
      <c r="K1632" s="29">
        <v>35000</v>
      </c>
      <c r="L1632" s="29">
        <v>35000</v>
      </c>
      <c r="M1632" s="15" t="s">
        <v>29</v>
      </c>
      <c r="N1632" s="15" t="s">
        <v>15</v>
      </c>
      <c r="O1632">
        <f>+VLOOKUP(Precio_diario_hortalizas[[#This Row],[Unidad de comercialización]],Codigos_kg[],2,0)</f>
        <v>15</v>
      </c>
      <c r="P1632">
        <f>+Precio_diario_hortalizas[[#This Row],[Precio promedio ponderado]]/Precio_diario_hortalizas[[#This Row],[Kg o Unidades]]</f>
        <v>2333.3333333333335</v>
      </c>
    </row>
    <row r="1633" spans="1:16" hidden="1" x14ac:dyDescent="0.35">
      <c r="A1633" s="1" t="s">
        <v>174</v>
      </c>
      <c r="B1633" s="1" t="str">
        <f>+VLOOKUP(A1633,Codigos_mercados_mayoristas[],2,0)</f>
        <v>Metropolitana</v>
      </c>
      <c r="C1633" s="1">
        <f>+VLOOKUP(A1633,Codigos_mercados_mayoristas[],3,0)</f>
        <v>13</v>
      </c>
      <c r="D1633" s="30">
        <v>44147</v>
      </c>
      <c r="E1633" s="4" t="s">
        <v>196</v>
      </c>
      <c r="F1633" s="15" t="s">
        <v>27</v>
      </c>
      <c r="G1633" s="15" t="s">
        <v>98</v>
      </c>
      <c r="H1633" s="15" t="s">
        <v>19</v>
      </c>
      <c r="I1633" s="15">
        <v>130</v>
      </c>
      <c r="J1633" s="29">
        <v>36000</v>
      </c>
      <c r="K1633" s="29">
        <v>35000</v>
      </c>
      <c r="L1633" s="29">
        <v>35385</v>
      </c>
      <c r="M1633" s="15" t="s">
        <v>56</v>
      </c>
      <c r="N1633" s="15" t="s">
        <v>63</v>
      </c>
      <c r="O1633">
        <f>+VLOOKUP(Precio_diario_hortalizas[[#This Row],[Unidad de comercialización]],Codigos_kg[],2,0)</f>
        <v>18</v>
      </c>
      <c r="P1633">
        <f>+Precio_diario_hortalizas[[#This Row],[Precio promedio ponderado]]/Precio_diario_hortalizas[[#This Row],[Kg o Unidades]]</f>
        <v>1965.8333333333333</v>
      </c>
    </row>
    <row r="1634" spans="1:16" hidden="1" x14ac:dyDescent="0.35">
      <c r="A1634" s="1" t="s">
        <v>174</v>
      </c>
      <c r="B1634" s="1" t="str">
        <f>+VLOOKUP(A1634,Codigos_mercados_mayoristas[],2,0)</f>
        <v>Metropolitana</v>
      </c>
      <c r="C1634" s="1">
        <f>+VLOOKUP(A1634,Codigos_mercados_mayoristas[],3,0)</f>
        <v>13</v>
      </c>
      <c r="D1634" s="30">
        <v>44147</v>
      </c>
      <c r="E1634" s="4" t="s">
        <v>196</v>
      </c>
      <c r="F1634" s="15" t="s">
        <v>27</v>
      </c>
      <c r="G1634" s="15" t="s">
        <v>98</v>
      </c>
      <c r="H1634" s="15" t="s">
        <v>13</v>
      </c>
      <c r="I1634" s="15">
        <v>80</v>
      </c>
      <c r="J1634" s="29">
        <v>33000</v>
      </c>
      <c r="K1634" s="29">
        <v>33000</v>
      </c>
      <c r="L1634" s="29">
        <v>33000</v>
      </c>
      <c r="M1634" s="15" t="s">
        <v>56</v>
      </c>
      <c r="N1634" s="15" t="s">
        <v>63</v>
      </c>
      <c r="O1634">
        <f>+VLOOKUP(Precio_diario_hortalizas[[#This Row],[Unidad de comercialización]],Codigos_kg[],2,0)</f>
        <v>18</v>
      </c>
      <c r="P1634">
        <f>+Precio_diario_hortalizas[[#This Row],[Precio promedio ponderado]]/Precio_diario_hortalizas[[#This Row],[Kg o Unidades]]</f>
        <v>1833.3333333333333</v>
      </c>
    </row>
    <row r="1635" spans="1:16" hidden="1" x14ac:dyDescent="0.35">
      <c r="A1635" s="1" t="s">
        <v>174</v>
      </c>
      <c r="B1635" s="1" t="str">
        <f>+VLOOKUP(A1635,Codigos_mercados_mayoristas[],2,0)</f>
        <v>Metropolitana</v>
      </c>
      <c r="C1635" s="1">
        <f>+VLOOKUP(A1635,Codigos_mercados_mayoristas[],3,0)</f>
        <v>13</v>
      </c>
      <c r="D1635" s="30">
        <v>44147</v>
      </c>
      <c r="E1635" s="4" t="s">
        <v>196</v>
      </c>
      <c r="F1635" s="15" t="s">
        <v>27</v>
      </c>
      <c r="G1635" s="15" t="s">
        <v>98</v>
      </c>
      <c r="H1635" s="15" t="s">
        <v>16</v>
      </c>
      <c r="I1635" s="15">
        <v>50</v>
      </c>
      <c r="J1635" s="29">
        <v>30000</v>
      </c>
      <c r="K1635" s="29">
        <v>30000</v>
      </c>
      <c r="L1635" s="29">
        <v>30000</v>
      </c>
      <c r="M1635" s="15" t="s">
        <v>56</v>
      </c>
      <c r="N1635" s="15" t="s">
        <v>63</v>
      </c>
      <c r="O1635">
        <f>+VLOOKUP(Precio_diario_hortalizas[[#This Row],[Unidad de comercialización]],Codigos_kg[],2,0)</f>
        <v>18</v>
      </c>
      <c r="P1635">
        <f>+Precio_diario_hortalizas[[#This Row],[Precio promedio ponderado]]/Precio_diario_hortalizas[[#This Row],[Kg o Unidades]]</f>
        <v>1666.6666666666667</v>
      </c>
    </row>
    <row r="1636" spans="1:16" x14ac:dyDescent="0.35">
      <c r="A1636" s="1" t="s">
        <v>174</v>
      </c>
      <c r="B1636" s="1" t="str">
        <f>+VLOOKUP(A1636,Codigos_mercados_mayoristas[],2,0)</f>
        <v>Metropolitana</v>
      </c>
      <c r="C1636" s="1">
        <f>+VLOOKUP(A1636,Codigos_mercados_mayoristas[],3,0)</f>
        <v>13</v>
      </c>
      <c r="D1636" s="30">
        <v>44147</v>
      </c>
      <c r="E1636" s="4" t="s">
        <v>196</v>
      </c>
      <c r="F1636" s="15" t="s">
        <v>158</v>
      </c>
      <c r="G1636" s="15" t="s">
        <v>12</v>
      </c>
      <c r="H1636" s="15" t="s">
        <v>19</v>
      </c>
      <c r="I1636" s="15">
        <v>50</v>
      </c>
      <c r="J1636" s="29">
        <v>42000</v>
      </c>
      <c r="K1636" s="29">
        <v>40000</v>
      </c>
      <c r="L1636" s="29">
        <v>40800</v>
      </c>
      <c r="M1636" s="15" t="s">
        <v>58</v>
      </c>
      <c r="N1636" s="15" t="s">
        <v>34</v>
      </c>
      <c r="O1636">
        <f>+VLOOKUP(Precio_diario_hortalizas[[#This Row],[Unidad de comercialización]],Codigos_kg[],2,0)</f>
        <v>25</v>
      </c>
      <c r="P1636">
        <f>+Precio_diario_hortalizas[[#This Row],[Precio promedio ponderado]]/Precio_diario_hortalizas[[#This Row],[Kg o Unidades]]</f>
        <v>1632</v>
      </c>
    </row>
    <row r="1637" spans="1:16" hidden="1" x14ac:dyDescent="0.35">
      <c r="A1637" s="1" t="s">
        <v>174</v>
      </c>
      <c r="B1637" s="1" t="str">
        <f>+VLOOKUP(A1637,Codigos_mercados_mayoristas[],2,0)</f>
        <v>Metropolitana</v>
      </c>
      <c r="C1637" s="1">
        <f>+VLOOKUP(A1637,Codigos_mercados_mayoristas[],3,0)</f>
        <v>13</v>
      </c>
      <c r="D1637" s="30">
        <v>44147</v>
      </c>
      <c r="E1637" s="4" t="s">
        <v>196</v>
      </c>
      <c r="F1637" s="15" t="s">
        <v>30</v>
      </c>
      <c r="G1637" s="15" t="s">
        <v>57</v>
      </c>
      <c r="H1637" s="15" t="s">
        <v>19</v>
      </c>
      <c r="I1637" s="15">
        <v>40</v>
      </c>
      <c r="J1637" s="29">
        <v>55000</v>
      </c>
      <c r="K1637" s="29">
        <v>55000</v>
      </c>
      <c r="L1637" s="29">
        <v>55000</v>
      </c>
      <c r="M1637" s="15" t="s">
        <v>44</v>
      </c>
      <c r="N1637" s="15" t="s">
        <v>145</v>
      </c>
      <c r="O1637">
        <f>+VLOOKUP(Precio_diario_hortalizas[[#This Row],[Unidad de comercialización]],Codigos_kg[],2,0)</f>
        <v>25</v>
      </c>
      <c r="P1637">
        <f>+Precio_diario_hortalizas[[#This Row],[Precio promedio ponderado]]/Precio_diario_hortalizas[[#This Row],[Kg o Unidades]]</f>
        <v>2200</v>
      </c>
    </row>
    <row r="1638" spans="1:16" hidden="1" x14ac:dyDescent="0.35">
      <c r="A1638" s="1" t="s">
        <v>174</v>
      </c>
      <c r="B1638" s="1" t="str">
        <f>+VLOOKUP(A1638,Codigos_mercados_mayoristas[],2,0)</f>
        <v>Metropolitana</v>
      </c>
      <c r="C1638" s="1">
        <f>+VLOOKUP(A1638,Codigos_mercados_mayoristas[],3,0)</f>
        <v>13</v>
      </c>
      <c r="D1638" s="30">
        <v>44147</v>
      </c>
      <c r="E1638" s="4" t="s">
        <v>196</v>
      </c>
      <c r="F1638" s="15" t="s">
        <v>30</v>
      </c>
      <c r="G1638" s="15" t="s">
        <v>57</v>
      </c>
      <c r="H1638" s="15" t="s">
        <v>19</v>
      </c>
      <c r="I1638" s="15">
        <v>30</v>
      </c>
      <c r="J1638" s="29">
        <v>55000</v>
      </c>
      <c r="K1638" s="29">
        <v>55000</v>
      </c>
      <c r="L1638" s="29">
        <v>55000</v>
      </c>
      <c r="M1638" s="15" t="s">
        <v>39</v>
      </c>
      <c r="N1638" s="15" t="s">
        <v>234</v>
      </c>
      <c r="O1638">
        <f>+VLOOKUP(Precio_diario_hortalizas[[#This Row],[Unidad de comercialización]],Codigos_kg[],2,0)</f>
        <v>25</v>
      </c>
      <c r="P1638">
        <f>+Precio_diario_hortalizas[[#This Row],[Precio promedio ponderado]]/Precio_diario_hortalizas[[#This Row],[Kg o Unidades]]</f>
        <v>2200</v>
      </c>
    </row>
    <row r="1639" spans="1:16" hidden="1" x14ac:dyDescent="0.35">
      <c r="A1639" s="1" t="s">
        <v>174</v>
      </c>
      <c r="B1639" s="1" t="str">
        <f>+VLOOKUP(A1639,Codigos_mercados_mayoristas[],2,0)</f>
        <v>Metropolitana</v>
      </c>
      <c r="C1639" s="1">
        <f>+VLOOKUP(A1639,Codigos_mercados_mayoristas[],3,0)</f>
        <v>13</v>
      </c>
      <c r="D1639" s="30">
        <v>44147</v>
      </c>
      <c r="E1639" s="4" t="s">
        <v>196</v>
      </c>
      <c r="F1639" s="15" t="s">
        <v>30</v>
      </c>
      <c r="G1639" s="15" t="s">
        <v>12</v>
      </c>
      <c r="H1639" s="15" t="s">
        <v>19</v>
      </c>
      <c r="I1639" s="15">
        <v>40</v>
      </c>
      <c r="J1639" s="29">
        <v>65000</v>
      </c>
      <c r="K1639" s="29">
        <v>65000</v>
      </c>
      <c r="L1639" s="29">
        <v>65000</v>
      </c>
      <c r="M1639" s="15" t="s">
        <v>39</v>
      </c>
      <c r="N1639" s="15" t="s">
        <v>145</v>
      </c>
      <c r="O1639">
        <f>+VLOOKUP(Precio_diario_hortalizas[[#This Row],[Unidad de comercialización]],Codigos_kg[],2,0)</f>
        <v>25</v>
      </c>
      <c r="P1639">
        <f>+Precio_diario_hortalizas[[#This Row],[Precio promedio ponderado]]/Precio_diario_hortalizas[[#This Row],[Kg o Unidades]]</f>
        <v>2600</v>
      </c>
    </row>
    <row r="1640" spans="1:16" hidden="1" x14ac:dyDescent="0.35">
      <c r="A1640" s="1" t="s">
        <v>174</v>
      </c>
      <c r="B1640" s="1" t="str">
        <f>+VLOOKUP(A1640,Codigos_mercados_mayoristas[],2,0)</f>
        <v>Metropolitana</v>
      </c>
      <c r="C1640" s="1">
        <f>+VLOOKUP(A1640,Codigos_mercados_mayoristas[],3,0)</f>
        <v>13</v>
      </c>
      <c r="D1640" s="30">
        <v>44147</v>
      </c>
      <c r="E1640" s="4" t="s">
        <v>196</v>
      </c>
      <c r="F1640" s="15" t="s">
        <v>159</v>
      </c>
      <c r="G1640" s="15" t="s">
        <v>12</v>
      </c>
      <c r="H1640" s="15" t="s">
        <v>19</v>
      </c>
      <c r="I1640" s="29">
        <v>14000</v>
      </c>
      <c r="J1640" s="29">
        <v>3000</v>
      </c>
      <c r="K1640" s="29">
        <v>2500</v>
      </c>
      <c r="L1640" s="29">
        <v>2786</v>
      </c>
      <c r="M1640" s="15" t="s">
        <v>160</v>
      </c>
      <c r="N1640" s="15" t="s">
        <v>152</v>
      </c>
      <c r="O1640">
        <f>+VLOOKUP(Precio_diario_hortalizas[[#This Row],[Unidad de comercialización]],Codigos_kg[],2,0)</f>
        <v>100</v>
      </c>
      <c r="P1640">
        <f>+Precio_diario_hortalizas[[#This Row],[Precio promedio ponderado]]/Precio_diario_hortalizas[[#This Row],[Kg o Unidades]]</f>
        <v>27.86</v>
      </c>
    </row>
    <row r="1641" spans="1:16" hidden="1" x14ac:dyDescent="0.35">
      <c r="A1641" s="1" t="s">
        <v>174</v>
      </c>
      <c r="B1641" s="1" t="str">
        <f>+VLOOKUP(A1641,Codigos_mercados_mayoristas[],2,0)</f>
        <v>Metropolitana</v>
      </c>
      <c r="C1641" s="1">
        <f>+VLOOKUP(A1641,Codigos_mercados_mayoristas[],3,0)</f>
        <v>13</v>
      </c>
      <c r="D1641" s="30">
        <v>44147</v>
      </c>
      <c r="E1641" s="4" t="s">
        <v>196</v>
      </c>
      <c r="F1641" s="15" t="s">
        <v>32</v>
      </c>
      <c r="G1641" s="15" t="s">
        <v>12</v>
      </c>
      <c r="H1641" s="15" t="s">
        <v>19</v>
      </c>
      <c r="I1641" s="15">
        <v>500</v>
      </c>
      <c r="J1641" s="15">
        <v>900</v>
      </c>
      <c r="K1641" s="15">
        <v>800</v>
      </c>
      <c r="L1641" s="15">
        <v>840</v>
      </c>
      <c r="M1641" s="15" t="s">
        <v>33</v>
      </c>
      <c r="N1641" s="15" t="s">
        <v>34</v>
      </c>
      <c r="O1641">
        <f>+VLOOKUP(Precio_diario_hortalizas[[#This Row],[Unidad de comercialización]],Codigos_kg[],2,0)</f>
        <v>1</v>
      </c>
      <c r="P1641">
        <f>+Precio_diario_hortalizas[[#This Row],[Precio promedio ponderado]]/Precio_diario_hortalizas[[#This Row],[Kg o Unidades]]</f>
        <v>840</v>
      </c>
    </row>
    <row r="1642" spans="1:16" hidden="1" x14ac:dyDescent="0.35">
      <c r="A1642" s="1" t="s">
        <v>174</v>
      </c>
      <c r="B1642" s="1" t="str">
        <f>+VLOOKUP(A1642,Codigos_mercados_mayoristas[],2,0)</f>
        <v>Metropolitana</v>
      </c>
      <c r="C1642" s="1">
        <f>+VLOOKUP(A1642,Codigos_mercados_mayoristas[],3,0)</f>
        <v>13</v>
      </c>
      <c r="D1642" s="30">
        <v>44147</v>
      </c>
      <c r="E1642" s="4" t="s">
        <v>196</v>
      </c>
      <c r="F1642" s="15" t="s">
        <v>35</v>
      </c>
      <c r="G1642" s="15" t="s">
        <v>721</v>
      </c>
      <c r="H1642" s="15" t="s">
        <v>19</v>
      </c>
      <c r="I1642" s="15">
        <v>200</v>
      </c>
      <c r="J1642" s="29">
        <v>13000</v>
      </c>
      <c r="K1642" s="29">
        <v>13000</v>
      </c>
      <c r="L1642" s="29">
        <v>13000</v>
      </c>
      <c r="M1642" s="15" t="s">
        <v>29</v>
      </c>
      <c r="N1642" s="15" t="s">
        <v>105</v>
      </c>
      <c r="O1642">
        <f>+VLOOKUP(Precio_diario_hortalizas[[#This Row],[Unidad de comercialización]],Codigos_kg[],2,0)</f>
        <v>15</v>
      </c>
      <c r="P1642">
        <f>+Precio_diario_hortalizas[[#This Row],[Precio promedio ponderado]]/Precio_diario_hortalizas[[#This Row],[Kg o Unidades]]</f>
        <v>866.66666666666663</v>
      </c>
    </row>
    <row r="1643" spans="1:16" hidden="1" x14ac:dyDescent="0.35">
      <c r="A1643" s="1" t="s">
        <v>174</v>
      </c>
      <c r="B1643" s="1" t="str">
        <f>+VLOOKUP(A1643,Codigos_mercados_mayoristas[],2,0)</f>
        <v>Metropolitana</v>
      </c>
      <c r="C1643" s="1">
        <f>+VLOOKUP(A1643,Codigos_mercados_mayoristas[],3,0)</f>
        <v>13</v>
      </c>
      <c r="D1643" s="30">
        <v>44147</v>
      </c>
      <c r="E1643" s="4" t="s">
        <v>196</v>
      </c>
      <c r="F1643" s="15" t="s">
        <v>38</v>
      </c>
      <c r="G1643" s="15" t="s">
        <v>12</v>
      </c>
      <c r="H1643" s="15" t="s">
        <v>103</v>
      </c>
      <c r="I1643" s="15">
        <v>100</v>
      </c>
      <c r="J1643" s="29">
        <v>5000</v>
      </c>
      <c r="K1643" s="29">
        <v>5000</v>
      </c>
      <c r="L1643" s="29">
        <v>5000</v>
      </c>
      <c r="M1643" s="15" t="s">
        <v>101</v>
      </c>
      <c r="N1643" s="15" t="s">
        <v>118</v>
      </c>
      <c r="O1643">
        <f>+VLOOKUP(Precio_diario_hortalizas[[#This Row],[Unidad de comercialización]],Codigos_kg[],2,0)</f>
        <v>20</v>
      </c>
      <c r="P1643">
        <f>+Precio_diario_hortalizas[[#This Row],[Precio promedio ponderado]]/Precio_diario_hortalizas[[#This Row],[Kg o Unidades]]</f>
        <v>250</v>
      </c>
    </row>
    <row r="1644" spans="1:16" hidden="1" x14ac:dyDescent="0.35">
      <c r="A1644" s="1" t="s">
        <v>174</v>
      </c>
      <c r="B1644" s="1" t="str">
        <f>+VLOOKUP(A1644,Codigos_mercados_mayoristas[],2,0)</f>
        <v>Metropolitana</v>
      </c>
      <c r="C1644" s="1">
        <f>+VLOOKUP(A1644,Codigos_mercados_mayoristas[],3,0)</f>
        <v>13</v>
      </c>
      <c r="D1644" s="30">
        <v>44147</v>
      </c>
      <c r="E1644" s="4" t="s">
        <v>196</v>
      </c>
      <c r="F1644" s="15" t="s">
        <v>38</v>
      </c>
      <c r="G1644" s="15" t="s">
        <v>12</v>
      </c>
      <c r="H1644" s="15" t="s">
        <v>19</v>
      </c>
      <c r="I1644" s="15">
        <v>310</v>
      </c>
      <c r="J1644" s="29">
        <v>5000</v>
      </c>
      <c r="K1644" s="29">
        <v>5000</v>
      </c>
      <c r="L1644" s="29">
        <v>5000</v>
      </c>
      <c r="M1644" s="15" t="s">
        <v>101</v>
      </c>
      <c r="N1644" s="15" t="s">
        <v>118</v>
      </c>
      <c r="O1644">
        <f>+VLOOKUP(Precio_diario_hortalizas[[#This Row],[Unidad de comercialización]],Codigos_kg[],2,0)</f>
        <v>20</v>
      </c>
      <c r="P1644">
        <f>+Precio_diario_hortalizas[[#This Row],[Precio promedio ponderado]]/Precio_diario_hortalizas[[#This Row],[Kg o Unidades]]</f>
        <v>250</v>
      </c>
    </row>
    <row r="1645" spans="1:16" hidden="1" x14ac:dyDescent="0.35">
      <c r="A1645" s="1" t="s">
        <v>174</v>
      </c>
      <c r="B1645" s="1" t="str">
        <f>+VLOOKUP(A1645,Codigos_mercados_mayoristas[],2,0)</f>
        <v>Metropolitana</v>
      </c>
      <c r="C1645" s="1">
        <f>+VLOOKUP(A1645,Codigos_mercados_mayoristas[],3,0)</f>
        <v>13</v>
      </c>
      <c r="D1645" s="30">
        <v>44147</v>
      </c>
      <c r="E1645" s="4" t="s">
        <v>196</v>
      </c>
      <c r="F1645" s="15" t="s">
        <v>38</v>
      </c>
      <c r="G1645" s="15" t="s">
        <v>12</v>
      </c>
      <c r="H1645" s="15" t="s">
        <v>13</v>
      </c>
      <c r="I1645" s="15">
        <v>220</v>
      </c>
      <c r="J1645" s="29">
        <v>4000</v>
      </c>
      <c r="K1645" s="29">
        <v>3500</v>
      </c>
      <c r="L1645" s="29">
        <v>3727</v>
      </c>
      <c r="M1645" s="15" t="s">
        <v>101</v>
      </c>
      <c r="N1645" s="15" t="s">
        <v>118</v>
      </c>
      <c r="O1645">
        <f>+VLOOKUP(Precio_diario_hortalizas[[#This Row],[Unidad de comercialización]],Codigos_kg[],2,0)</f>
        <v>20</v>
      </c>
      <c r="P1645">
        <f>+Precio_diario_hortalizas[[#This Row],[Precio promedio ponderado]]/Precio_diario_hortalizas[[#This Row],[Kg o Unidades]]</f>
        <v>186.35</v>
      </c>
    </row>
    <row r="1646" spans="1:16" hidden="1" x14ac:dyDescent="0.35">
      <c r="A1646" s="1" t="s">
        <v>174</v>
      </c>
      <c r="B1646" s="1" t="str">
        <f>+VLOOKUP(A1646,Codigos_mercados_mayoristas[],2,0)</f>
        <v>Metropolitana</v>
      </c>
      <c r="C1646" s="1">
        <f>+VLOOKUP(A1646,Codigos_mercados_mayoristas[],3,0)</f>
        <v>13</v>
      </c>
      <c r="D1646" s="30">
        <v>44147</v>
      </c>
      <c r="E1646" s="4" t="s">
        <v>196</v>
      </c>
      <c r="F1646" s="15" t="s">
        <v>102</v>
      </c>
      <c r="G1646" s="15" t="s">
        <v>103</v>
      </c>
      <c r="H1646" s="15" t="s">
        <v>96</v>
      </c>
      <c r="I1646" s="15">
        <v>250</v>
      </c>
      <c r="J1646" s="29">
        <v>2000</v>
      </c>
      <c r="K1646" s="29">
        <v>1900</v>
      </c>
      <c r="L1646" s="29">
        <v>1960</v>
      </c>
      <c r="M1646" s="15" t="s">
        <v>33</v>
      </c>
      <c r="N1646" s="15" t="s">
        <v>34</v>
      </c>
      <c r="O1646">
        <f>+VLOOKUP(Precio_diario_hortalizas[[#This Row],[Unidad de comercialización]],Codigos_kg[],2,0)</f>
        <v>1</v>
      </c>
      <c r="P1646">
        <f>+Precio_diario_hortalizas[[#This Row],[Precio promedio ponderado]]/Precio_diario_hortalizas[[#This Row],[Kg o Unidades]]</f>
        <v>1960</v>
      </c>
    </row>
    <row r="1647" spans="1:16" hidden="1" x14ac:dyDescent="0.35">
      <c r="A1647" s="1" t="s">
        <v>174</v>
      </c>
      <c r="B1647" s="1" t="str">
        <f>+VLOOKUP(A1647,Codigos_mercados_mayoristas[],2,0)</f>
        <v>Metropolitana</v>
      </c>
      <c r="C1647" s="1">
        <f>+VLOOKUP(A1647,Codigos_mercados_mayoristas[],3,0)</f>
        <v>13</v>
      </c>
      <c r="D1647" s="30">
        <v>44147</v>
      </c>
      <c r="E1647" s="4" t="s">
        <v>196</v>
      </c>
      <c r="F1647" s="15" t="s">
        <v>102</v>
      </c>
      <c r="G1647" s="15" t="s">
        <v>103</v>
      </c>
      <c r="H1647" s="15" t="s">
        <v>96</v>
      </c>
      <c r="I1647" s="15">
        <v>140</v>
      </c>
      <c r="J1647" s="29">
        <v>1900</v>
      </c>
      <c r="K1647" s="29">
        <v>1800</v>
      </c>
      <c r="L1647" s="29">
        <v>1857</v>
      </c>
      <c r="M1647" s="15" t="s">
        <v>33</v>
      </c>
      <c r="N1647" s="15" t="s">
        <v>123</v>
      </c>
      <c r="O1647">
        <f>+VLOOKUP(Precio_diario_hortalizas[[#This Row],[Unidad de comercialización]],Codigos_kg[],2,0)</f>
        <v>1</v>
      </c>
      <c r="P1647">
        <f>+Precio_diario_hortalizas[[#This Row],[Precio promedio ponderado]]/Precio_diario_hortalizas[[#This Row],[Kg o Unidades]]</f>
        <v>1857</v>
      </c>
    </row>
    <row r="1648" spans="1:16" hidden="1" x14ac:dyDescent="0.35">
      <c r="A1648" s="1" t="s">
        <v>174</v>
      </c>
      <c r="B1648" s="1" t="str">
        <f>+VLOOKUP(A1648,Codigos_mercados_mayoristas[],2,0)</f>
        <v>Metropolitana</v>
      </c>
      <c r="C1648" s="1">
        <f>+VLOOKUP(A1648,Codigos_mercados_mayoristas[],3,0)</f>
        <v>13</v>
      </c>
      <c r="D1648" s="30">
        <v>44147</v>
      </c>
      <c r="E1648" s="4" t="s">
        <v>196</v>
      </c>
      <c r="F1648" s="15" t="s">
        <v>102</v>
      </c>
      <c r="G1648" s="15" t="s">
        <v>104</v>
      </c>
      <c r="H1648" s="15" t="s">
        <v>76</v>
      </c>
      <c r="I1648" s="15">
        <v>420</v>
      </c>
      <c r="J1648" s="29">
        <v>1500</v>
      </c>
      <c r="K1648" s="29">
        <v>1500</v>
      </c>
      <c r="L1648" s="29">
        <v>1500</v>
      </c>
      <c r="M1648" s="15" t="s">
        <v>33</v>
      </c>
      <c r="N1648" s="15" t="s">
        <v>118</v>
      </c>
      <c r="O1648">
        <f>+VLOOKUP(Precio_diario_hortalizas[[#This Row],[Unidad de comercialización]],Codigos_kg[],2,0)</f>
        <v>1</v>
      </c>
      <c r="P1648">
        <f>+Precio_diario_hortalizas[[#This Row],[Precio promedio ponderado]]/Precio_diario_hortalizas[[#This Row],[Kg o Unidades]]</f>
        <v>1500</v>
      </c>
    </row>
    <row r="1649" spans="1:16" hidden="1" x14ac:dyDescent="0.35">
      <c r="A1649" s="1" t="s">
        <v>174</v>
      </c>
      <c r="B1649" s="1" t="str">
        <f>+VLOOKUP(A1649,Codigos_mercados_mayoristas[],2,0)</f>
        <v>Metropolitana</v>
      </c>
      <c r="C1649" s="1">
        <f>+VLOOKUP(A1649,Codigos_mercados_mayoristas[],3,0)</f>
        <v>13</v>
      </c>
      <c r="D1649" s="30">
        <v>44147</v>
      </c>
      <c r="E1649" s="4" t="s">
        <v>196</v>
      </c>
      <c r="F1649" s="15" t="s">
        <v>102</v>
      </c>
      <c r="G1649" s="15" t="s">
        <v>104</v>
      </c>
      <c r="H1649" s="15" t="s">
        <v>96</v>
      </c>
      <c r="I1649" s="15">
        <v>300</v>
      </c>
      <c r="J1649" s="29">
        <v>1200</v>
      </c>
      <c r="K1649" s="29">
        <v>1200</v>
      </c>
      <c r="L1649" s="29">
        <v>1200</v>
      </c>
      <c r="M1649" s="15" t="s">
        <v>33</v>
      </c>
      <c r="N1649" s="15" t="s">
        <v>118</v>
      </c>
      <c r="O1649">
        <f>+VLOOKUP(Precio_diario_hortalizas[[#This Row],[Unidad de comercialización]],Codigos_kg[],2,0)</f>
        <v>1</v>
      </c>
      <c r="P1649">
        <f>+Precio_diario_hortalizas[[#This Row],[Precio promedio ponderado]]/Precio_diario_hortalizas[[#This Row],[Kg o Unidades]]</f>
        <v>1200</v>
      </c>
    </row>
    <row r="1650" spans="1:16" hidden="1" x14ac:dyDescent="0.35">
      <c r="A1650" s="1" t="s">
        <v>174</v>
      </c>
      <c r="B1650" s="1" t="str">
        <f>+VLOOKUP(A1650,Codigos_mercados_mayoristas[],2,0)</f>
        <v>Metropolitana</v>
      </c>
      <c r="C1650" s="1">
        <f>+VLOOKUP(A1650,Codigos_mercados_mayoristas[],3,0)</f>
        <v>13</v>
      </c>
      <c r="D1650" s="30">
        <v>44147</v>
      </c>
      <c r="E1650" s="4" t="s">
        <v>196</v>
      </c>
      <c r="F1650" s="15" t="s">
        <v>102</v>
      </c>
      <c r="G1650" s="15" t="s">
        <v>104</v>
      </c>
      <c r="H1650" s="15" t="s">
        <v>148</v>
      </c>
      <c r="I1650" s="15">
        <v>200</v>
      </c>
      <c r="J1650" s="29">
        <v>1300</v>
      </c>
      <c r="K1650" s="29">
        <v>1300</v>
      </c>
      <c r="L1650" s="29">
        <v>1300</v>
      </c>
      <c r="M1650" s="15" t="s">
        <v>33</v>
      </c>
      <c r="N1650" s="15" t="s">
        <v>118</v>
      </c>
      <c r="O1650">
        <f>+VLOOKUP(Precio_diario_hortalizas[[#This Row],[Unidad de comercialización]],Codigos_kg[],2,0)</f>
        <v>1</v>
      </c>
      <c r="P1650">
        <f>+Precio_diario_hortalizas[[#This Row],[Precio promedio ponderado]]/Precio_diario_hortalizas[[#This Row],[Kg o Unidades]]</f>
        <v>1300</v>
      </c>
    </row>
    <row r="1651" spans="1:16" hidden="1" x14ac:dyDescent="0.35">
      <c r="A1651" s="1" t="s">
        <v>174</v>
      </c>
      <c r="B1651" s="1" t="str">
        <f>+VLOOKUP(A1651,Codigos_mercados_mayoristas[],2,0)</f>
        <v>Metropolitana</v>
      </c>
      <c r="C1651" s="1">
        <f>+VLOOKUP(A1651,Codigos_mercados_mayoristas[],3,0)</f>
        <v>13</v>
      </c>
      <c r="D1651" s="30">
        <v>44147</v>
      </c>
      <c r="E1651" s="4" t="s">
        <v>196</v>
      </c>
      <c r="F1651" s="15" t="s">
        <v>106</v>
      </c>
      <c r="G1651" s="15" t="s">
        <v>12</v>
      </c>
      <c r="H1651" s="15" t="s">
        <v>19</v>
      </c>
      <c r="I1651" s="15">
        <v>110</v>
      </c>
      <c r="J1651" s="29">
        <v>7000</v>
      </c>
      <c r="K1651" s="29">
        <v>6500</v>
      </c>
      <c r="L1651" s="29">
        <v>6727</v>
      </c>
      <c r="M1651" s="15" t="s">
        <v>165</v>
      </c>
      <c r="N1651" s="15" t="s">
        <v>123</v>
      </c>
      <c r="O1651">
        <f>+VLOOKUP(Precio_diario_hortalizas[[#This Row],[Unidad de comercialización]],Codigos_kg[],2,0)</f>
        <v>50</v>
      </c>
      <c r="P1651">
        <f>+Precio_diario_hortalizas[[#This Row],[Precio promedio ponderado]]/Precio_diario_hortalizas[[#This Row],[Kg o Unidades]]</f>
        <v>134.54</v>
      </c>
    </row>
    <row r="1652" spans="1:16" hidden="1" x14ac:dyDescent="0.35">
      <c r="A1652" s="1" t="s">
        <v>174</v>
      </c>
      <c r="B1652" s="1" t="str">
        <f>+VLOOKUP(A1652,Codigos_mercados_mayoristas[],2,0)</f>
        <v>Metropolitana</v>
      </c>
      <c r="C1652" s="1">
        <f>+VLOOKUP(A1652,Codigos_mercados_mayoristas[],3,0)</f>
        <v>13</v>
      </c>
      <c r="D1652" s="30">
        <v>44147</v>
      </c>
      <c r="E1652" s="4" t="s">
        <v>196</v>
      </c>
      <c r="F1652" s="15" t="s">
        <v>106</v>
      </c>
      <c r="G1652" s="15" t="s">
        <v>12</v>
      </c>
      <c r="H1652" s="15" t="s">
        <v>19</v>
      </c>
      <c r="I1652" s="15">
        <v>120</v>
      </c>
      <c r="J1652" s="29">
        <v>7000</v>
      </c>
      <c r="K1652" s="29">
        <v>7000</v>
      </c>
      <c r="L1652" s="29">
        <v>7000</v>
      </c>
      <c r="M1652" s="15" t="s">
        <v>54</v>
      </c>
      <c r="N1652" s="15" t="s">
        <v>155</v>
      </c>
      <c r="O1652">
        <f>+VLOOKUP(Precio_diario_hortalizas[[#This Row],[Unidad de comercialización]],Codigos_kg[],2,0)</f>
        <v>60</v>
      </c>
      <c r="P1652">
        <f>+Precio_diario_hortalizas[[#This Row],[Precio promedio ponderado]]/Precio_diario_hortalizas[[#This Row],[Kg o Unidades]]</f>
        <v>116.66666666666667</v>
      </c>
    </row>
    <row r="1653" spans="1:16" hidden="1" x14ac:dyDescent="0.35">
      <c r="A1653" s="1" t="s">
        <v>174</v>
      </c>
      <c r="B1653" s="26" t="str">
        <f>+VLOOKUP(A1653,Codigos_mercados_mayoristas[],2,0)</f>
        <v>Metropolitana</v>
      </c>
      <c r="C1653" s="26">
        <f>+VLOOKUP(A1653,Codigos_mercados_mayoristas[],3,0)</f>
        <v>13</v>
      </c>
      <c r="D1653" s="30">
        <v>44147</v>
      </c>
      <c r="E1653" s="4" t="s">
        <v>196</v>
      </c>
      <c r="F1653" s="15" t="s">
        <v>106</v>
      </c>
      <c r="G1653" s="15" t="s">
        <v>12</v>
      </c>
      <c r="H1653" s="15" t="s">
        <v>19</v>
      </c>
      <c r="I1653" s="15">
        <v>170</v>
      </c>
      <c r="J1653" s="29">
        <v>8000</v>
      </c>
      <c r="K1653" s="29">
        <v>8000</v>
      </c>
      <c r="L1653" s="29">
        <v>8000</v>
      </c>
      <c r="M1653" s="15" t="s">
        <v>54</v>
      </c>
      <c r="N1653" s="15" t="s">
        <v>123</v>
      </c>
      <c r="O1653">
        <f>+VLOOKUP(Precio_diario_hortalizas[[#This Row],[Unidad de comercialización]],Codigos_kg[],2,0)</f>
        <v>60</v>
      </c>
      <c r="P1653">
        <f>+Precio_diario_hortalizas[[#This Row],[Precio promedio ponderado]]/Precio_diario_hortalizas[[#This Row],[Kg o Unidades]]</f>
        <v>133.33333333333334</v>
      </c>
    </row>
    <row r="1654" spans="1:16" hidden="1" x14ac:dyDescent="0.35">
      <c r="A1654" s="1" t="s">
        <v>141</v>
      </c>
      <c r="B1654" s="1" t="str">
        <f>+VLOOKUP(A1654,Codigos_mercados_mayoristas[],2,0)</f>
        <v>Metropolitana</v>
      </c>
      <c r="C1654" s="1">
        <f>+VLOOKUP(A1654,Codigos_mercados_mayoristas[],3,0)</f>
        <v>13</v>
      </c>
      <c r="D1654" s="30">
        <v>44147</v>
      </c>
      <c r="E1654" s="4" t="s">
        <v>196</v>
      </c>
      <c r="F1654" s="15" t="s">
        <v>64</v>
      </c>
      <c r="G1654" s="15" t="s">
        <v>65</v>
      </c>
      <c r="H1654" s="15" t="s">
        <v>19</v>
      </c>
      <c r="I1654" s="15">
        <v>250</v>
      </c>
      <c r="J1654" s="29">
        <v>9500</v>
      </c>
      <c r="K1654" s="29">
        <v>9500</v>
      </c>
      <c r="L1654" s="29">
        <v>9500</v>
      </c>
      <c r="M1654" s="15" t="s">
        <v>37</v>
      </c>
      <c r="N1654" s="15" t="s">
        <v>66</v>
      </c>
      <c r="O1654">
        <f>+VLOOKUP(Precio_diario_hortalizas[[#This Row],[Unidad de comercialización]],Codigos_kg[],2,0)</f>
        <v>10</v>
      </c>
      <c r="P1654">
        <f>+Precio_diario_hortalizas[[#This Row],[Precio promedio ponderado]]/Precio_diario_hortalizas[[#This Row],[Kg o Unidades]]</f>
        <v>950</v>
      </c>
    </row>
    <row r="1655" spans="1:16" hidden="1" x14ac:dyDescent="0.35">
      <c r="A1655" s="1" t="s">
        <v>141</v>
      </c>
      <c r="B1655" s="1" t="str">
        <f>+VLOOKUP(A1655,Codigos_mercados_mayoristas[],2,0)</f>
        <v>Metropolitana</v>
      </c>
      <c r="C1655" s="1">
        <f>+VLOOKUP(A1655,Codigos_mercados_mayoristas[],3,0)</f>
        <v>13</v>
      </c>
      <c r="D1655" s="30">
        <v>44147</v>
      </c>
      <c r="E1655" s="4" t="s">
        <v>196</v>
      </c>
      <c r="F1655" s="15" t="s">
        <v>35</v>
      </c>
      <c r="G1655" s="15" t="s">
        <v>36</v>
      </c>
      <c r="H1655" s="15" t="s">
        <v>69</v>
      </c>
      <c r="I1655" s="15">
        <v>145</v>
      </c>
      <c r="J1655" s="29">
        <v>18000</v>
      </c>
      <c r="K1655" s="29">
        <v>18000</v>
      </c>
      <c r="L1655" s="29">
        <v>18000</v>
      </c>
      <c r="M1655" s="15" t="s">
        <v>59</v>
      </c>
      <c r="N1655" s="15" t="s">
        <v>133</v>
      </c>
      <c r="O1655">
        <f>+VLOOKUP(Precio_diario_hortalizas[[#This Row],[Unidad de comercialización]],Codigos_kg[],2,0)</f>
        <v>18</v>
      </c>
      <c r="P1655">
        <f>+Precio_diario_hortalizas[[#This Row],[Precio promedio ponderado]]/Precio_diario_hortalizas[[#This Row],[Kg o Unidades]]</f>
        <v>1000</v>
      </c>
    </row>
    <row r="1656" spans="1:16" hidden="1" x14ac:dyDescent="0.35">
      <c r="A1656" s="1" t="s">
        <v>141</v>
      </c>
      <c r="B1656" s="1" t="str">
        <f>+VLOOKUP(A1656,Codigos_mercados_mayoristas[],2,0)</f>
        <v>Metropolitana</v>
      </c>
      <c r="C1656" s="1">
        <f>+VLOOKUP(A1656,Codigos_mercados_mayoristas[],3,0)</f>
        <v>13</v>
      </c>
      <c r="D1656" s="30">
        <v>44147</v>
      </c>
      <c r="E1656" s="4" t="s">
        <v>196</v>
      </c>
      <c r="F1656" s="15" t="s">
        <v>35</v>
      </c>
      <c r="G1656" s="15" t="s">
        <v>36</v>
      </c>
      <c r="H1656" s="15" t="s">
        <v>69</v>
      </c>
      <c r="I1656" s="15">
        <v>150</v>
      </c>
      <c r="J1656" s="29">
        <v>18000</v>
      </c>
      <c r="K1656" s="29">
        <v>18000</v>
      </c>
      <c r="L1656" s="29">
        <v>18000</v>
      </c>
      <c r="M1656" s="15" t="s">
        <v>59</v>
      </c>
      <c r="N1656" s="15" t="s">
        <v>15</v>
      </c>
      <c r="O1656">
        <f>+VLOOKUP(Precio_diario_hortalizas[[#This Row],[Unidad de comercialización]],Codigos_kg[],2,0)</f>
        <v>18</v>
      </c>
      <c r="P1656">
        <f>+Precio_diario_hortalizas[[#This Row],[Precio promedio ponderado]]/Precio_diario_hortalizas[[#This Row],[Kg o Unidades]]</f>
        <v>1000</v>
      </c>
    </row>
    <row r="1657" spans="1:16" hidden="1" x14ac:dyDescent="0.35">
      <c r="A1657" s="1" t="s">
        <v>141</v>
      </c>
      <c r="B1657" s="1" t="str">
        <f>+VLOOKUP(A1657,Codigos_mercados_mayoristas[],2,0)</f>
        <v>Metropolitana</v>
      </c>
      <c r="C1657" s="1">
        <f>+VLOOKUP(A1657,Codigos_mercados_mayoristas[],3,0)</f>
        <v>13</v>
      </c>
      <c r="D1657" s="30">
        <v>44147</v>
      </c>
      <c r="E1657" s="4" t="s">
        <v>196</v>
      </c>
      <c r="F1657" s="15" t="s">
        <v>35</v>
      </c>
      <c r="G1657" s="15" t="s">
        <v>36</v>
      </c>
      <c r="H1657" s="15" t="s">
        <v>19</v>
      </c>
      <c r="I1657" s="15">
        <v>280</v>
      </c>
      <c r="J1657" s="29">
        <v>17000</v>
      </c>
      <c r="K1657" s="29">
        <v>16000</v>
      </c>
      <c r="L1657" s="29">
        <v>16357</v>
      </c>
      <c r="M1657" s="15" t="s">
        <v>59</v>
      </c>
      <c r="N1657" s="15" t="s">
        <v>133</v>
      </c>
      <c r="O1657">
        <f>+VLOOKUP(Precio_diario_hortalizas[[#This Row],[Unidad de comercialización]],Codigos_kg[],2,0)</f>
        <v>18</v>
      </c>
      <c r="P1657">
        <f>+Precio_diario_hortalizas[[#This Row],[Precio promedio ponderado]]/Precio_diario_hortalizas[[#This Row],[Kg o Unidades]]</f>
        <v>908.72222222222217</v>
      </c>
    </row>
    <row r="1658" spans="1:16" hidden="1" x14ac:dyDescent="0.35">
      <c r="A1658" s="1" t="s">
        <v>141</v>
      </c>
      <c r="B1658" s="1" t="str">
        <f>+VLOOKUP(A1658,Codigos_mercados_mayoristas[],2,0)</f>
        <v>Metropolitana</v>
      </c>
      <c r="C1658" s="1">
        <f>+VLOOKUP(A1658,Codigos_mercados_mayoristas[],3,0)</f>
        <v>13</v>
      </c>
      <c r="D1658" s="30">
        <v>44147</v>
      </c>
      <c r="E1658" s="4" t="s">
        <v>196</v>
      </c>
      <c r="F1658" s="15" t="s">
        <v>35</v>
      </c>
      <c r="G1658" s="15" t="s">
        <v>36</v>
      </c>
      <c r="H1658" s="15" t="s">
        <v>19</v>
      </c>
      <c r="I1658" s="15">
        <v>210</v>
      </c>
      <c r="J1658" s="29">
        <v>15000</v>
      </c>
      <c r="K1658" s="29">
        <v>15000</v>
      </c>
      <c r="L1658" s="29">
        <v>15000</v>
      </c>
      <c r="M1658" s="15" t="s">
        <v>59</v>
      </c>
      <c r="N1658" s="15" t="s">
        <v>15</v>
      </c>
      <c r="O1658">
        <f>+VLOOKUP(Precio_diario_hortalizas[[#This Row],[Unidad de comercialización]],Codigos_kg[],2,0)</f>
        <v>18</v>
      </c>
      <c r="P1658">
        <f>+Precio_diario_hortalizas[[#This Row],[Precio promedio ponderado]]/Precio_diario_hortalizas[[#This Row],[Kg o Unidades]]</f>
        <v>833.33333333333337</v>
      </c>
    </row>
    <row r="1659" spans="1:16" hidden="1" x14ac:dyDescent="0.35">
      <c r="A1659" s="1" t="s">
        <v>141</v>
      </c>
      <c r="B1659" s="1" t="str">
        <f>+VLOOKUP(A1659,Codigos_mercados_mayoristas[],2,0)</f>
        <v>Metropolitana</v>
      </c>
      <c r="C1659" s="1">
        <f>+VLOOKUP(A1659,Codigos_mercados_mayoristas[],3,0)</f>
        <v>13</v>
      </c>
      <c r="D1659" s="30">
        <v>44147</v>
      </c>
      <c r="E1659" s="4" t="s">
        <v>196</v>
      </c>
      <c r="F1659" s="15" t="s">
        <v>35</v>
      </c>
      <c r="G1659" s="15" t="s">
        <v>36</v>
      </c>
      <c r="H1659" s="15" t="s">
        <v>13</v>
      </c>
      <c r="I1659" s="15">
        <v>150</v>
      </c>
      <c r="J1659" s="29">
        <v>13000</v>
      </c>
      <c r="K1659" s="29">
        <v>13000</v>
      </c>
      <c r="L1659" s="29">
        <v>13000</v>
      </c>
      <c r="M1659" s="15" t="s">
        <v>59</v>
      </c>
      <c r="N1659" s="15" t="s">
        <v>133</v>
      </c>
      <c r="O1659">
        <f>+VLOOKUP(Precio_diario_hortalizas[[#This Row],[Unidad de comercialización]],Codigos_kg[],2,0)</f>
        <v>18</v>
      </c>
      <c r="P1659">
        <f>+Precio_diario_hortalizas[[#This Row],[Precio promedio ponderado]]/Precio_diario_hortalizas[[#This Row],[Kg o Unidades]]</f>
        <v>722.22222222222217</v>
      </c>
    </row>
    <row r="1660" spans="1:16" hidden="1" x14ac:dyDescent="0.35">
      <c r="A1660" s="1" t="s">
        <v>141</v>
      </c>
      <c r="B1660" s="1" t="str">
        <f>+VLOOKUP(A1660,Codigos_mercados_mayoristas[],2,0)</f>
        <v>Metropolitana</v>
      </c>
      <c r="C1660" s="1">
        <f>+VLOOKUP(A1660,Codigos_mercados_mayoristas[],3,0)</f>
        <v>13</v>
      </c>
      <c r="D1660" s="30">
        <v>44147</v>
      </c>
      <c r="E1660" s="4" t="s">
        <v>196</v>
      </c>
      <c r="F1660" s="15" t="s">
        <v>35</v>
      </c>
      <c r="G1660" s="15" t="s">
        <v>36</v>
      </c>
      <c r="H1660" s="15" t="s">
        <v>13</v>
      </c>
      <c r="I1660" s="15">
        <v>135</v>
      </c>
      <c r="J1660" s="29">
        <v>12000</v>
      </c>
      <c r="K1660" s="29">
        <v>12000</v>
      </c>
      <c r="L1660" s="29">
        <v>12000</v>
      </c>
      <c r="M1660" s="15" t="s">
        <v>59</v>
      </c>
      <c r="N1660" s="15" t="s">
        <v>15</v>
      </c>
      <c r="O1660">
        <f>+VLOOKUP(Precio_diario_hortalizas[[#This Row],[Unidad de comercialización]],Codigos_kg[],2,0)</f>
        <v>18</v>
      </c>
      <c r="P1660">
        <f>+Precio_diario_hortalizas[[#This Row],[Precio promedio ponderado]]/Precio_diario_hortalizas[[#This Row],[Kg o Unidades]]</f>
        <v>666.66666666666663</v>
      </c>
    </row>
    <row r="1661" spans="1:16" hidden="1" x14ac:dyDescent="0.35">
      <c r="A1661" s="1" t="s">
        <v>141</v>
      </c>
      <c r="B1661" s="1" t="str">
        <f>+VLOOKUP(A1661,Codigos_mercados_mayoristas[],2,0)</f>
        <v>Metropolitana</v>
      </c>
      <c r="C1661" s="1">
        <f>+VLOOKUP(A1661,Codigos_mercados_mayoristas[],3,0)</f>
        <v>13</v>
      </c>
      <c r="D1661" s="30">
        <v>44147</v>
      </c>
      <c r="E1661" s="4" t="s">
        <v>196</v>
      </c>
      <c r="F1661" s="15" t="s">
        <v>35</v>
      </c>
      <c r="G1661" s="15" t="s">
        <v>36</v>
      </c>
      <c r="H1661" s="15" t="s">
        <v>16</v>
      </c>
      <c r="I1661" s="15">
        <v>80</v>
      </c>
      <c r="J1661" s="29">
        <v>11000</v>
      </c>
      <c r="K1661" s="29">
        <v>10000</v>
      </c>
      <c r="L1661" s="29">
        <v>10500</v>
      </c>
      <c r="M1661" s="15" t="s">
        <v>59</v>
      </c>
      <c r="N1661" s="15" t="s">
        <v>133</v>
      </c>
      <c r="O1661">
        <f>+VLOOKUP(Precio_diario_hortalizas[[#This Row],[Unidad de comercialización]],Codigos_kg[],2,0)</f>
        <v>18</v>
      </c>
      <c r="P1661">
        <f>+Precio_diario_hortalizas[[#This Row],[Precio promedio ponderado]]/Precio_diario_hortalizas[[#This Row],[Kg o Unidades]]</f>
        <v>583.33333333333337</v>
      </c>
    </row>
    <row r="1662" spans="1:16" hidden="1" x14ac:dyDescent="0.35">
      <c r="A1662" s="1" t="s">
        <v>141</v>
      </c>
      <c r="B1662" s="26" t="str">
        <f>+VLOOKUP(A1662,Codigos_mercados_mayoristas[],2,0)</f>
        <v>Metropolitana</v>
      </c>
      <c r="C1662" s="26">
        <f>+VLOOKUP(A1662,Codigos_mercados_mayoristas[],3,0)</f>
        <v>13</v>
      </c>
      <c r="D1662" s="30">
        <v>44147</v>
      </c>
      <c r="E1662" s="4" t="s">
        <v>196</v>
      </c>
      <c r="F1662" s="15" t="s">
        <v>35</v>
      </c>
      <c r="G1662" s="15" t="s">
        <v>36</v>
      </c>
      <c r="H1662" s="15" t="s">
        <v>16</v>
      </c>
      <c r="I1662" s="15">
        <v>125</v>
      </c>
      <c r="J1662" s="29">
        <v>10000</v>
      </c>
      <c r="K1662" s="29">
        <v>10000</v>
      </c>
      <c r="L1662" s="29">
        <v>10000</v>
      </c>
      <c r="M1662" s="15" t="s">
        <v>59</v>
      </c>
      <c r="N1662" s="15" t="s">
        <v>15</v>
      </c>
      <c r="O1662">
        <f>+VLOOKUP(Precio_diario_hortalizas[[#This Row],[Unidad de comercialización]],Codigos_kg[],2,0)</f>
        <v>18</v>
      </c>
      <c r="P1662">
        <f>+Precio_diario_hortalizas[[#This Row],[Precio promedio ponderado]]/Precio_diario_hortalizas[[#This Row],[Kg o Unidades]]</f>
        <v>555.55555555555554</v>
      </c>
    </row>
    <row r="1663" spans="1:16" hidden="1" x14ac:dyDescent="0.35">
      <c r="A1663" s="1" t="s">
        <v>134</v>
      </c>
      <c r="B1663" s="1" t="str">
        <f>+VLOOKUP(A1663,Codigos_mercados_mayoristas[],2,0)</f>
        <v>Maule</v>
      </c>
      <c r="C1663" s="1">
        <f>+VLOOKUP(A1663,Codigos_mercados_mayoristas[],3,0)</f>
        <v>7</v>
      </c>
      <c r="D1663" s="30">
        <v>44147</v>
      </c>
      <c r="E1663" s="4" t="s">
        <v>196</v>
      </c>
      <c r="F1663" s="15" t="s">
        <v>61</v>
      </c>
      <c r="G1663" s="15" t="s">
        <v>12</v>
      </c>
      <c r="H1663" s="15" t="s">
        <v>19</v>
      </c>
      <c r="I1663" s="15">
        <v>500</v>
      </c>
      <c r="J1663" s="29">
        <v>1500</v>
      </c>
      <c r="K1663" s="29">
        <v>1500</v>
      </c>
      <c r="L1663" s="29">
        <v>1500</v>
      </c>
      <c r="M1663" s="15" t="s">
        <v>108</v>
      </c>
      <c r="N1663" s="15" t="s">
        <v>109</v>
      </c>
      <c r="O1663">
        <f>+VLOOKUP(Precio_diario_hortalizas[[#This Row],[Unidad de comercialización]],Codigos_kg[],2,0)</f>
        <v>4</v>
      </c>
      <c r="P1663">
        <f>+Precio_diario_hortalizas[[#This Row],[Precio promedio ponderado]]/Precio_diario_hortalizas[[#This Row],[Kg o Unidades]]</f>
        <v>375</v>
      </c>
    </row>
    <row r="1664" spans="1:16" hidden="1" x14ac:dyDescent="0.35">
      <c r="A1664" s="1" t="s">
        <v>134</v>
      </c>
      <c r="B1664" s="1" t="str">
        <f>+VLOOKUP(A1664,Codigos_mercados_mayoristas[],2,0)</f>
        <v>Maule</v>
      </c>
      <c r="C1664" s="1">
        <f>+VLOOKUP(A1664,Codigos_mercados_mayoristas[],3,0)</f>
        <v>7</v>
      </c>
      <c r="D1664" s="30">
        <v>44147</v>
      </c>
      <c r="E1664" s="4" t="s">
        <v>196</v>
      </c>
      <c r="F1664" s="15" t="s">
        <v>64</v>
      </c>
      <c r="G1664" s="15" t="s">
        <v>65</v>
      </c>
      <c r="H1664" s="15" t="s">
        <v>19</v>
      </c>
      <c r="I1664" s="15">
        <v>300</v>
      </c>
      <c r="J1664" s="29">
        <v>10000</v>
      </c>
      <c r="K1664" s="29">
        <v>10000</v>
      </c>
      <c r="L1664" s="29">
        <v>10000</v>
      </c>
      <c r="M1664" s="15" t="s">
        <v>715</v>
      </c>
      <c r="N1664" s="15" t="s">
        <v>66</v>
      </c>
      <c r="O1664">
        <f>+VLOOKUP(Precio_diario_hortalizas[[#This Row],[Unidad de comercialización]],Codigos_kg[],2,0)</f>
        <v>10</v>
      </c>
      <c r="P1664">
        <f>+Precio_diario_hortalizas[[#This Row],[Precio promedio ponderado]]/Precio_diario_hortalizas[[#This Row],[Kg o Unidades]]</f>
        <v>1000</v>
      </c>
    </row>
    <row r="1665" spans="1:16" hidden="1" x14ac:dyDescent="0.35">
      <c r="A1665" s="1" t="s">
        <v>134</v>
      </c>
      <c r="B1665" s="1" t="str">
        <f>+VLOOKUP(A1665,Codigos_mercados_mayoristas[],2,0)</f>
        <v>Maule</v>
      </c>
      <c r="C1665" s="1">
        <f>+VLOOKUP(A1665,Codigos_mercados_mayoristas[],3,0)</f>
        <v>7</v>
      </c>
      <c r="D1665" s="30">
        <v>44147</v>
      </c>
      <c r="E1665" s="4" t="s">
        <v>196</v>
      </c>
      <c r="F1665" s="15" t="s">
        <v>115</v>
      </c>
      <c r="G1665" s="15" t="s">
        <v>12</v>
      </c>
      <c r="H1665" s="15" t="s">
        <v>19</v>
      </c>
      <c r="I1665" s="15">
        <v>300</v>
      </c>
      <c r="J1665" s="29">
        <v>15000</v>
      </c>
      <c r="K1665" s="29">
        <v>15000</v>
      </c>
      <c r="L1665" s="29">
        <v>15000</v>
      </c>
      <c r="M1665" s="15" t="s">
        <v>39</v>
      </c>
      <c r="N1665" s="15" t="s">
        <v>109</v>
      </c>
      <c r="O1665">
        <f>+VLOOKUP(Precio_diario_hortalizas[[#This Row],[Unidad de comercialización]],Codigos_kg[],2,0)</f>
        <v>25</v>
      </c>
      <c r="P1665">
        <f>+Precio_diario_hortalizas[[#This Row],[Precio promedio ponderado]]/Precio_diario_hortalizas[[#This Row],[Kg o Unidades]]</f>
        <v>600</v>
      </c>
    </row>
    <row r="1666" spans="1:16" hidden="1" x14ac:dyDescent="0.35">
      <c r="A1666" s="1" t="s">
        <v>134</v>
      </c>
      <c r="B1666" s="1" t="str">
        <f>+VLOOKUP(A1666,Codigos_mercados_mayoristas[],2,0)</f>
        <v>Maule</v>
      </c>
      <c r="C1666" s="1">
        <f>+VLOOKUP(A1666,Codigos_mercados_mayoristas[],3,0)</f>
        <v>7</v>
      </c>
      <c r="D1666" s="30">
        <v>44147</v>
      </c>
      <c r="E1666" s="4" t="s">
        <v>196</v>
      </c>
      <c r="F1666" s="15" t="s">
        <v>73</v>
      </c>
      <c r="G1666" s="15" t="s">
        <v>12</v>
      </c>
      <c r="H1666" s="15" t="s">
        <v>19</v>
      </c>
      <c r="I1666" s="29">
        <v>3000</v>
      </c>
      <c r="J1666" s="15">
        <v>500</v>
      </c>
      <c r="K1666" s="15">
        <v>500</v>
      </c>
      <c r="L1666" s="15">
        <v>500</v>
      </c>
      <c r="M1666" s="15" t="s">
        <v>135</v>
      </c>
      <c r="N1666" s="15" t="s">
        <v>109</v>
      </c>
      <c r="O1666">
        <f>+VLOOKUP(Precio_diario_hortalizas[[#This Row],[Unidad de comercialización]],Codigos_kg[],2,0)</f>
        <v>5</v>
      </c>
      <c r="P1666">
        <f>+Precio_diario_hortalizas[[#This Row],[Precio promedio ponderado]]/Precio_diario_hortalizas[[#This Row],[Kg o Unidades]]</f>
        <v>100</v>
      </c>
    </row>
    <row r="1667" spans="1:16" hidden="1" x14ac:dyDescent="0.35">
      <c r="A1667" s="1" t="s">
        <v>134</v>
      </c>
      <c r="B1667" s="1" t="str">
        <f>+VLOOKUP(A1667,Codigos_mercados_mayoristas[],2,0)</f>
        <v>Maule</v>
      </c>
      <c r="C1667" s="1">
        <f>+VLOOKUP(A1667,Codigos_mercados_mayoristas[],3,0)</f>
        <v>7</v>
      </c>
      <c r="D1667" s="30">
        <v>44147</v>
      </c>
      <c r="E1667" s="4" t="s">
        <v>196</v>
      </c>
      <c r="F1667" s="15" t="s">
        <v>11</v>
      </c>
      <c r="G1667" s="15" t="s">
        <v>12</v>
      </c>
      <c r="H1667" s="15" t="s">
        <v>19</v>
      </c>
      <c r="I1667" s="29">
        <v>3000</v>
      </c>
      <c r="J1667" s="15">
        <v>500</v>
      </c>
      <c r="K1667" s="15">
        <v>500</v>
      </c>
      <c r="L1667" s="15">
        <v>500</v>
      </c>
      <c r="M1667" s="15" t="s">
        <v>14</v>
      </c>
      <c r="N1667" s="15" t="s">
        <v>109</v>
      </c>
      <c r="O1667">
        <f>+VLOOKUP(Precio_diario_hortalizas[[#This Row],[Unidad de comercialización]],Codigos_kg[],2,0)</f>
        <v>1</v>
      </c>
      <c r="P1667">
        <f>+Precio_diario_hortalizas[[#This Row],[Precio promedio ponderado]]/Precio_diario_hortalizas[[#This Row],[Kg o Unidades]]</f>
        <v>500</v>
      </c>
    </row>
    <row r="1668" spans="1:16" hidden="1" x14ac:dyDescent="0.35">
      <c r="A1668" s="1" t="s">
        <v>134</v>
      </c>
      <c r="B1668" s="1" t="str">
        <f>+VLOOKUP(A1668,Codigos_mercados_mayoristas[],2,0)</f>
        <v>Maule</v>
      </c>
      <c r="C1668" s="1">
        <f>+VLOOKUP(A1668,Codigos_mercados_mayoristas[],3,0)</f>
        <v>7</v>
      </c>
      <c r="D1668" s="30">
        <v>44147</v>
      </c>
      <c r="E1668" s="4" t="s">
        <v>196</v>
      </c>
      <c r="F1668" s="15" t="s">
        <v>75</v>
      </c>
      <c r="G1668" s="15" t="s">
        <v>12</v>
      </c>
      <c r="H1668" s="15" t="s">
        <v>96</v>
      </c>
      <c r="I1668" s="29">
        <v>40000</v>
      </c>
      <c r="J1668" s="29">
        <v>1700</v>
      </c>
      <c r="K1668" s="29">
        <v>1600</v>
      </c>
      <c r="L1668" s="29">
        <v>1650</v>
      </c>
      <c r="M1668" s="15" t="s">
        <v>136</v>
      </c>
      <c r="N1668" s="15" t="s">
        <v>123</v>
      </c>
      <c r="O1668">
        <f>+VLOOKUP(Precio_diario_hortalizas[[#This Row],[Unidad de comercialización]],Codigos_kg[],2,0)</f>
        <v>10</v>
      </c>
      <c r="P1668">
        <f>+Precio_diario_hortalizas[[#This Row],[Precio promedio ponderado]]/Precio_diario_hortalizas[[#This Row],[Kg o Unidades]]</f>
        <v>165</v>
      </c>
    </row>
    <row r="1669" spans="1:16" hidden="1" x14ac:dyDescent="0.35">
      <c r="A1669" s="1" t="s">
        <v>134</v>
      </c>
      <c r="B1669" s="1" t="str">
        <f>+VLOOKUP(A1669,Codigos_mercados_mayoristas[],2,0)</f>
        <v>Maule</v>
      </c>
      <c r="C1669" s="1">
        <f>+VLOOKUP(A1669,Codigos_mercados_mayoristas[],3,0)</f>
        <v>7</v>
      </c>
      <c r="D1669" s="30">
        <v>44147</v>
      </c>
      <c r="E1669" s="4" t="s">
        <v>196</v>
      </c>
      <c r="F1669" s="15" t="s">
        <v>75</v>
      </c>
      <c r="G1669" s="15" t="s">
        <v>12</v>
      </c>
      <c r="H1669" s="15" t="s">
        <v>137</v>
      </c>
      <c r="I1669" s="29">
        <v>20000</v>
      </c>
      <c r="J1669" s="29">
        <v>1300</v>
      </c>
      <c r="K1669" s="29">
        <v>1300</v>
      </c>
      <c r="L1669" s="29">
        <v>1300</v>
      </c>
      <c r="M1669" s="15" t="s">
        <v>136</v>
      </c>
      <c r="N1669" s="15" t="s">
        <v>123</v>
      </c>
      <c r="O1669">
        <f>+VLOOKUP(Precio_diario_hortalizas[[#This Row],[Unidad de comercialización]],Codigos_kg[],2,0)</f>
        <v>10</v>
      </c>
      <c r="P1669">
        <f>+Precio_diario_hortalizas[[#This Row],[Precio promedio ponderado]]/Precio_diario_hortalizas[[#This Row],[Kg o Unidades]]</f>
        <v>130</v>
      </c>
    </row>
    <row r="1670" spans="1:16" hidden="1" x14ac:dyDescent="0.35">
      <c r="A1670" s="1" t="s">
        <v>134</v>
      </c>
      <c r="B1670" s="1" t="str">
        <f>+VLOOKUP(A1670,Codigos_mercados_mayoristas[],2,0)</f>
        <v>Maule</v>
      </c>
      <c r="C1670" s="1">
        <f>+VLOOKUP(A1670,Codigos_mercados_mayoristas[],3,0)</f>
        <v>7</v>
      </c>
      <c r="D1670" s="30">
        <v>44147</v>
      </c>
      <c r="E1670" s="4" t="s">
        <v>196</v>
      </c>
      <c r="F1670" s="15" t="s">
        <v>84</v>
      </c>
      <c r="G1670" s="15" t="s">
        <v>12</v>
      </c>
      <c r="H1670" s="15" t="s">
        <v>19</v>
      </c>
      <c r="I1670" s="29">
        <v>3000</v>
      </c>
      <c r="J1670" s="15">
        <v>700</v>
      </c>
      <c r="K1670" s="15">
        <v>700</v>
      </c>
      <c r="L1670" s="15">
        <v>700</v>
      </c>
      <c r="M1670" s="15" t="s">
        <v>14</v>
      </c>
      <c r="N1670" s="15" t="s">
        <v>109</v>
      </c>
      <c r="O1670">
        <f>+VLOOKUP(Precio_diario_hortalizas[[#This Row],[Unidad de comercialización]],Codigos_kg[],2,0)</f>
        <v>1</v>
      </c>
      <c r="P1670">
        <f>+Precio_diario_hortalizas[[#This Row],[Precio promedio ponderado]]/Precio_diario_hortalizas[[#This Row],[Kg o Unidades]]</f>
        <v>700</v>
      </c>
    </row>
    <row r="1671" spans="1:16" hidden="1" x14ac:dyDescent="0.35">
      <c r="A1671" s="1" t="s">
        <v>134</v>
      </c>
      <c r="B1671" s="1" t="str">
        <f>+VLOOKUP(A1671,Codigos_mercados_mayoristas[],2,0)</f>
        <v>Maule</v>
      </c>
      <c r="C1671" s="1">
        <f>+VLOOKUP(A1671,Codigos_mercados_mayoristas[],3,0)</f>
        <v>7</v>
      </c>
      <c r="D1671" s="30">
        <v>44147</v>
      </c>
      <c r="E1671" s="4" t="s">
        <v>196</v>
      </c>
      <c r="F1671" s="15" t="s">
        <v>85</v>
      </c>
      <c r="G1671" s="15" t="s">
        <v>86</v>
      </c>
      <c r="H1671" s="15" t="s">
        <v>19</v>
      </c>
      <c r="I1671" s="29">
        <v>4000</v>
      </c>
      <c r="J1671" s="15">
        <v>900</v>
      </c>
      <c r="K1671" s="15">
        <v>900</v>
      </c>
      <c r="L1671" s="15">
        <v>900</v>
      </c>
      <c r="M1671" s="15" t="s">
        <v>31</v>
      </c>
      <c r="N1671" s="15" t="s">
        <v>125</v>
      </c>
      <c r="O1671">
        <f>+VLOOKUP(Precio_diario_hortalizas[[#This Row],[Unidad de comercialización]],Codigos_kg[],2,0)</f>
        <v>1</v>
      </c>
      <c r="P1671">
        <f>+Precio_diario_hortalizas[[#This Row],[Precio promedio ponderado]]/Precio_diario_hortalizas[[#This Row],[Kg o Unidades]]</f>
        <v>900</v>
      </c>
    </row>
    <row r="1672" spans="1:16" hidden="1" x14ac:dyDescent="0.35">
      <c r="A1672" s="1" t="s">
        <v>134</v>
      </c>
      <c r="B1672" s="1" t="str">
        <f>+VLOOKUP(A1672,Codigos_mercados_mayoristas[],2,0)</f>
        <v>Maule</v>
      </c>
      <c r="C1672" s="1">
        <f>+VLOOKUP(A1672,Codigos_mercados_mayoristas[],3,0)</f>
        <v>7</v>
      </c>
      <c r="D1672" s="30">
        <v>44147</v>
      </c>
      <c r="E1672" s="4" t="s">
        <v>196</v>
      </c>
      <c r="F1672" s="15" t="s">
        <v>52</v>
      </c>
      <c r="G1672" s="15" t="s">
        <v>12</v>
      </c>
      <c r="H1672" s="15" t="s">
        <v>19</v>
      </c>
      <c r="I1672" s="15">
        <v>700</v>
      </c>
      <c r="J1672" s="29">
        <v>5000</v>
      </c>
      <c r="K1672" s="29">
        <v>4500</v>
      </c>
      <c r="L1672" s="29">
        <v>4786</v>
      </c>
      <c r="M1672" s="15" t="s">
        <v>39</v>
      </c>
      <c r="N1672" s="15" t="s">
        <v>109</v>
      </c>
      <c r="O1672">
        <f>+VLOOKUP(Precio_diario_hortalizas[[#This Row],[Unidad de comercialización]],Codigos_kg[],2,0)</f>
        <v>25</v>
      </c>
      <c r="P1672">
        <f>+Precio_diario_hortalizas[[#This Row],[Precio promedio ponderado]]/Precio_diario_hortalizas[[#This Row],[Kg o Unidades]]</f>
        <v>191.44</v>
      </c>
    </row>
    <row r="1673" spans="1:16" hidden="1" x14ac:dyDescent="0.35">
      <c r="A1673" s="1" t="s">
        <v>134</v>
      </c>
      <c r="B1673" s="1" t="str">
        <f>+VLOOKUP(A1673,Codigos_mercados_mayoristas[],2,0)</f>
        <v>Maule</v>
      </c>
      <c r="C1673" s="1">
        <f>+VLOOKUP(A1673,Codigos_mercados_mayoristas[],3,0)</f>
        <v>7</v>
      </c>
      <c r="D1673" s="30">
        <v>44147</v>
      </c>
      <c r="E1673" s="4" t="s">
        <v>196</v>
      </c>
      <c r="F1673" s="15" t="s">
        <v>23</v>
      </c>
      <c r="G1673" s="15" t="s">
        <v>87</v>
      </c>
      <c r="H1673" s="15" t="s">
        <v>19</v>
      </c>
      <c r="I1673" s="15">
        <v>500</v>
      </c>
      <c r="J1673" s="29">
        <v>2500</v>
      </c>
      <c r="K1673" s="29">
        <v>2500</v>
      </c>
      <c r="L1673" s="29">
        <v>2500</v>
      </c>
      <c r="M1673" s="15" t="s">
        <v>88</v>
      </c>
      <c r="N1673" s="15" t="s">
        <v>109</v>
      </c>
      <c r="O1673">
        <f>+VLOOKUP(Precio_diario_hortalizas[[#This Row],[Unidad de comercialización]],Codigos_kg[],2,0)</f>
        <v>10</v>
      </c>
      <c r="P1673">
        <f>+Precio_diario_hortalizas[[#This Row],[Precio promedio ponderado]]/Precio_diario_hortalizas[[#This Row],[Kg o Unidades]]</f>
        <v>250</v>
      </c>
    </row>
    <row r="1674" spans="1:16" hidden="1" x14ac:dyDescent="0.35">
      <c r="A1674" s="1" t="s">
        <v>134</v>
      </c>
      <c r="B1674" s="1" t="str">
        <f>+VLOOKUP(A1674,Codigos_mercados_mayoristas[],2,0)</f>
        <v>Maule</v>
      </c>
      <c r="C1674" s="1">
        <f>+VLOOKUP(A1674,Codigos_mercados_mayoristas[],3,0)</f>
        <v>7</v>
      </c>
      <c r="D1674" s="30">
        <v>44147</v>
      </c>
      <c r="E1674" s="4" t="s">
        <v>196</v>
      </c>
      <c r="F1674" s="15" t="s">
        <v>23</v>
      </c>
      <c r="G1674" s="15" t="s">
        <v>24</v>
      </c>
      <c r="H1674" s="15" t="s">
        <v>19</v>
      </c>
      <c r="I1674" s="15">
        <v>500</v>
      </c>
      <c r="J1674" s="29">
        <v>3000</v>
      </c>
      <c r="K1674" s="29">
        <v>3000</v>
      </c>
      <c r="L1674" s="29">
        <v>3000</v>
      </c>
      <c r="M1674" s="15" t="s">
        <v>89</v>
      </c>
      <c r="N1674" s="15" t="s">
        <v>109</v>
      </c>
      <c r="O1674">
        <f>+VLOOKUP(Precio_diario_hortalizas[[#This Row],[Unidad de comercialización]],Codigos_kg[],2,0)</f>
        <v>15</v>
      </c>
      <c r="P1674">
        <f>+Precio_diario_hortalizas[[#This Row],[Precio promedio ponderado]]/Precio_diario_hortalizas[[#This Row],[Kg o Unidades]]</f>
        <v>200</v>
      </c>
    </row>
    <row r="1675" spans="1:16" hidden="1" x14ac:dyDescent="0.35">
      <c r="A1675" s="1" t="s">
        <v>134</v>
      </c>
      <c r="B1675" s="1" t="str">
        <f>+VLOOKUP(A1675,Codigos_mercados_mayoristas[],2,0)</f>
        <v>Maule</v>
      </c>
      <c r="C1675" s="1">
        <f>+VLOOKUP(A1675,Codigos_mercados_mayoristas[],3,0)</f>
        <v>7</v>
      </c>
      <c r="D1675" s="30">
        <v>44147</v>
      </c>
      <c r="E1675" s="4" t="s">
        <v>196</v>
      </c>
      <c r="F1675" s="15" t="s">
        <v>23</v>
      </c>
      <c r="G1675" s="15" t="s">
        <v>92</v>
      </c>
      <c r="H1675" s="15" t="s">
        <v>19</v>
      </c>
      <c r="I1675" s="15">
        <v>500</v>
      </c>
      <c r="J1675" s="29">
        <v>2500</v>
      </c>
      <c r="K1675" s="29">
        <v>2500</v>
      </c>
      <c r="L1675" s="29">
        <v>2500</v>
      </c>
      <c r="M1675" s="15" t="s">
        <v>26</v>
      </c>
      <c r="N1675" s="15" t="s">
        <v>109</v>
      </c>
      <c r="O1675">
        <f>+VLOOKUP(Precio_diario_hortalizas[[#This Row],[Unidad de comercialización]],Codigos_kg[],2,0)</f>
        <v>18</v>
      </c>
      <c r="P1675">
        <f>+Precio_diario_hortalizas[[#This Row],[Precio promedio ponderado]]/Precio_diario_hortalizas[[#This Row],[Kg o Unidades]]</f>
        <v>138.88888888888889</v>
      </c>
    </row>
    <row r="1676" spans="1:16" hidden="1" x14ac:dyDescent="0.35">
      <c r="A1676" s="1" t="s">
        <v>134</v>
      </c>
      <c r="B1676" s="1" t="str">
        <f>+VLOOKUP(A1676,Codigos_mercados_mayoristas[],2,0)</f>
        <v>Maule</v>
      </c>
      <c r="C1676" s="1">
        <f>+VLOOKUP(A1676,Codigos_mercados_mayoristas[],3,0)</f>
        <v>7</v>
      </c>
      <c r="D1676" s="30">
        <v>44147</v>
      </c>
      <c r="E1676" s="4" t="s">
        <v>196</v>
      </c>
      <c r="F1676" s="15" t="s">
        <v>94</v>
      </c>
      <c r="G1676" s="15" t="s">
        <v>126</v>
      </c>
      <c r="H1676" s="15" t="s">
        <v>96</v>
      </c>
      <c r="I1676" s="29">
        <v>1200</v>
      </c>
      <c r="J1676" s="29">
        <v>10000</v>
      </c>
      <c r="K1676" s="29">
        <v>10000</v>
      </c>
      <c r="L1676" s="29">
        <v>10000</v>
      </c>
      <c r="M1676" s="15" t="s">
        <v>39</v>
      </c>
      <c r="N1676" s="15" t="s">
        <v>123</v>
      </c>
      <c r="O1676">
        <f>+VLOOKUP(Precio_diario_hortalizas[[#This Row],[Unidad de comercialización]],Codigos_kg[],2,0)</f>
        <v>25</v>
      </c>
      <c r="P1676">
        <f>+Precio_diario_hortalizas[[#This Row],[Precio promedio ponderado]]/Precio_diario_hortalizas[[#This Row],[Kg o Unidades]]</f>
        <v>400</v>
      </c>
    </row>
    <row r="1677" spans="1:16" hidden="1" x14ac:dyDescent="0.35">
      <c r="A1677" s="1" t="s">
        <v>134</v>
      </c>
      <c r="B1677" s="1" t="str">
        <f>+VLOOKUP(A1677,Codigos_mercados_mayoristas[],2,0)</f>
        <v>Maule</v>
      </c>
      <c r="C1677" s="1">
        <f>+VLOOKUP(A1677,Codigos_mercados_mayoristas[],3,0)</f>
        <v>7</v>
      </c>
      <c r="D1677" s="30">
        <v>44147</v>
      </c>
      <c r="E1677" s="4" t="s">
        <v>196</v>
      </c>
      <c r="F1677" s="15" t="s">
        <v>94</v>
      </c>
      <c r="G1677" s="15" t="s">
        <v>95</v>
      </c>
      <c r="H1677" s="15" t="s">
        <v>96</v>
      </c>
      <c r="I1677" s="29">
        <v>1200</v>
      </c>
      <c r="J1677" s="29">
        <v>9000</v>
      </c>
      <c r="K1677" s="29">
        <v>9000</v>
      </c>
      <c r="L1677" s="29">
        <v>9000</v>
      </c>
      <c r="M1677" s="15" t="s">
        <v>39</v>
      </c>
      <c r="N1677" s="15" t="s">
        <v>109</v>
      </c>
      <c r="O1677">
        <f>+VLOOKUP(Precio_diario_hortalizas[[#This Row],[Unidad de comercialización]],Codigos_kg[],2,0)</f>
        <v>25</v>
      </c>
      <c r="P1677">
        <f>+Precio_diario_hortalizas[[#This Row],[Precio promedio ponderado]]/Precio_diario_hortalizas[[#This Row],[Kg o Unidades]]</f>
        <v>360</v>
      </c>
    </row>
    <row r="1678" spans="1:16" hidden="1" x14ac:dyDescent="0.35">
      <c r="A1678" s="1" t="s">
        <v>134</v>
      </c>
      <c r="B1678" s="1" t="str">
        <f>+VLOOKUP(A1678,Codigos_mercados_mayoristas[],2,0)</f>
        <v>Maule</v>
      </c>
      <c r="C1678" s="1">
        <f>+VLOOKUP(A1678,Codigos_mercados_mayoristas[],3,0)</f>
        <v>7</v>
      </c>
      <c r="D1678" s="30">
        <v>44147</v>
      </c>
      <c r="E1678" s="4" t="s">
        <v>196</v>
      </c>
      <c r="F1678" s="15" t="s">
        <v>53</v>
      </c>
      <c r="G1678" s="15" t="s">
        <v>12</v>
      </c>
      <c r="H1678" s="15" t="s">
        <v>19</v>
      </c>
      <c r="I1678" s="15">
        <v>300</v>
      </c>
      <c r="J1678" s="29">
        <v>7500</v>
      </c>
      <c r="K1678" s="29">
        <v>7500</v>
      </c>
      <c r="L1678" s="29">
        <v>7500</v>
      </c>
      <c r="M1678" s="15" t="s">
        <v>138</v>
      </c>
      <c r="N1678" s="15" t="s">
        <v>109</v>
      </c>
      <c r="O1678">
        <f>+VLOOKUP(Precio_diario_hortalizas[[#This Row],[Unidad de comercialización]],Codigos_kg[],2,0)</f>
        <v>80</v>
      </c>
      <c r="P1678">
        <f>+Precio_diario_hortalizas[[#This Row],[Precio promedio ponderado]]/Precio_diario_hortalizas[[#This Row],[Kg o Unidades]]</f>
        <v>93.75</v>
      </c>
    </row>
    <row r="1679" spans="1:16" hidden="1" x14ac:dyDescent="0.35">
      <c r="A1679" s="1" t="s">
        <v>134</v>
      </c>
      <c r="B1679" s="1" t="str">
        <f>+VLOOKUP(A1679,Codigos_mercados_mayoristas[],2,0)</f>
        <v>Maule</v>
      </c>
      <c r="C1679" s="1">
        <f>+VLOOKUP(A1679,Codigos_mercados_mayoristas[],3,0)</f>
        <v>7</v>
      </c>
      <c r="D1679" s="30">
        <v>44147</v>
      </c>
      <c r="E1679" s="4" t="s">
        <v>196</v>
      </c>
      <c r="F1679" s="15" t="s">
        <v>27</v>
      </c>
      <c r="G1679" s="15" t="s">
        <v>55</v>
      </c>
      <c r="H1679" s="15" t="s">
        <v>19</v>
      </c>
      <c r="I1679" s="15">
        <v>150</v>
      </c>
      <c r="J1679" s="29">
        <v>30000</v>
      </c>
      <c r="K1679" s="29">
        <v>30000</v>
      </c>
      <c r="L1679" s="29">
        <v>30000</v>
      </c>
      <c r="M1679" s="15" t="s">
        <v>29</v>
      </c>
      <c r="N1679" s="15" t="s">
        <v>109</v>
      </c>
      <c r="O1679">
        <f>+VLOOKUP(Precio_diario_hortalizas[[#This Row],[Unidad de comercialización]],Codigos_kg[],2,0)</f>
        <v>15</v>
      </c>
      <c r="P1679">
        <f>+Precio_diario_hortalizas[[#This Row],[Precio promedio ponderado]]/Precio_diario_hortalizas[[#This Row],[Kg o Unidades]]</f>
        <v>2000</v>
      </c>
    </row>
    <row r="1680" spans="1:16" hidden="1" x14ac:dyDescent="0.35">
      <c r="A1680" s="1" t="s">
        <v>134</v>
      </c>
      <c r="B1680" s="1" t="str">
        <f>+VLOOKUP(A1680,Codigos_mercados_mayoristas[],2,0)</f>
        <v>Maule</v>
      </c>
      <c r="C1680" s="1">
        <f>+VLOOKUP(A1680,Codigos_mercados_mayoristas[],3,0)</f>
        <v>7</v>
      </c>
      <c r="D1680" s="30">
        <v>44147</v>
      </c>
      <c r="E1680" s="4" t="s">
        <v>196</v>
      </c>
      <c r="F1680" s="15" t="s">
        <v>30</v>
      </c>
      <c r="G1680" s="15" t="s">
        <v>12</v>
      </c>
      <c r="H1680" s="15" t="s">
        <v>19</v>
      </c>
      <c r="I1680" s="15">
        <v>100</v>
      </c>
      <c r="J1680" s="29">
        <v>35000</v>
      </c>
      <c r="K1680" s="29">
        <v>35000</v>
      </c>
      <c r="L1680" s="29">
        <v>35000</v>
      </c>
      <c r="M1680" s="15" t="s">
        <v>58</v>
      </c>
      <c r="N1680" s="15" t="s">
        <v>139</v>
      </c>
      <c r="O1680">
        <f>+VLOOKUP(Precio_diario_hortalizas[[#This Row],[Unidad de comercialización]],Codigos_kg[],2,0)</f>
        <v>25</v>
      </c>
      <c r="P1680">
        <f>+Precio_diario_hortalizas[[#This Row],[Precio promedio ponderado]]/Precio_diario_hortalizas[[#This Row],[Kg o Unidades]]</f>
        <v>1400</v>
      </c>
    </row>
    <row r="1681" spans="1:16" hidden="1" x14ac:dyDescent="0.35">
      <c r="A1681" s="1" t="s">
        <v>134</v>
      </c>
      <c r="B1681" s="1" t="str">
        <f>+VLOOKUP(A1681,Codigos_mercados_mayoristas[],2,0)</f>
        <v>Maule</v>
      </c>
      <c r="C1681" s="1">
        <f>+VLOOKUP(A1681,Codigos_mercados_mayoristas[],3,0)</f>
        <v>7</v>
      </c>
      <c r="D1681" s="30">
        <v>44147</v>
      </c>
      <c r="E1681" s="4" t="s">
        <v>196</v>
      </c>
      <c r="F1681" s="15" t="s">
        <v>30</v>
      </c>
      <c r="G1681" s="15" t="s">
        <v>12</v>
      </c>
      <c r="H1681" s="15" t="s">
        <v>19</v>
      </c>
      <c r="I1681" s="15">
        <v>50</v>
      </c>
      <c r="J1681" s="29">
        <v>35000</v>
      </c>
      <c r="K1681" s="29">
        <v>35000</v>
      </c>
      <c r="L1681" s="29">
        <v>35000</v>
      </c>
      <c r="M1681" s="15" t="s">
        <v>58</v>
      </c>
      <c r="N1681" s="15" t="s">
        <v>109</v>
      </c>
      <c r="O1681">
        <f>+VLOOKUP(Precio_diario_hortalizas[[#This Row],[Unidad de comercialización]],Codigos_kg[],2,0)</f>
        <v>25</v>
      </c>
      <c r="P1681">
        <f>+Precio_diario_hortalizas[[#This Row],[Precio promedio ponderado]]/Precio_diario_hortalizas[[#This Row],[Kg o Unidades]]</f>
        <v>1400</v>
      </c>
    </row>
    <row r="1682" spans="1:16" hidden="1" x14ac:dyDescent="0.35">
      <c r="A1682" s="1" t="s">
        <v>134</v>
      </c>
      <c r="B1682" s="1" t="str">
        <f>+VLOOKUP(A1682,Codigos_mercados_mayoristas[],2,0)</f>
        <v>Maule</v>
      </c>
      <c r="C1682" s="1">
        <f>+VLOOKUP(A1682,Codigos_mercados_mayoristas[],3,0)</f>
        <v>7</v>
      </c>
      <c r="D1682" s="30">
        <v>44147</v>
      </c>
      <c r="E1682" s="4" t="s">
        <v>196</v>
      </c>
      <c r="F1682" s="15" t="s">
        <v>35</v>
      </c>
      <c r="G1682" s="15" t="s">
        <v>36</v>
      </c>
      <c r="H1682" s="15" t="s">
        <v>19</v>
      </c>
      <c r="I1682" s="29">
        <v>1500</v>
      </c>
      <c r="J1682" s="29">
        <v>14000</v>
      </c>
      <c r="K1682" s="29">
        <v>14000</v>
      </c>
      <c r="L1682" s="29">
        <v>14000</v>
      </c>
      <c r="M1682" s="15" t="s">
        <v>59</v>
      </c>
      <c r="N1682" s="15" t="s">
        <v>15</v>
      </c>
      <c r="O1682">
        <f>+VLOOKUP(Precio_diario_hortalizas[[#This Row],[Unidad de comercialización]],Codigos_kg[],2,0)</f>
        <v>18</v>
      </c>
      <c r="P1682">
        <f>+Precio_diario_hortalizas[[#This Row],[Precio promedio ponderado]]/Precio_diario_hortalizas[[#This Row],[Kg o Unidades]]</f>
        <v>777.77777777777783</v>
      </c>
    </row>
    <row r="1683" spans="1:16" hidden="1" x14ac:dyDescent="0.35">
      <c r="A1683" s="1" t="s">
        <v>134</v>
      </c>
      <c r="B1683" s="1" t="str">
        <f>+VLOOKUP(A1683,Codigos_mercados_mayoristas[],2,0)</f>
        <v>Maule</v>
      </c>
      <c r="C1683" s="1">
        <f>+VLOOKUP(A1683,Codigos_mercados_mayoristas[],3,0)</f>
        <v>7</v>
      </c>
      <c r="D1683" s="30">
        <v>44147</v>
      </c>
      <c r="E1683" s="4" t="s">
        <v>196</v>
      </c>
      <c r="F1683" s="15" t="s">
        <v>35</v>
      </c>
      <c r="G1683" s="15" t="s">
        <v>36</v>
      </c>
      <c r="H1683" s="15" t="s">
        <v>19</v>
      </c>
      <c r="I1683" s="29">
        <v>2500</v>
      </c>
      <c r="J1683" s="29">
        <v>10000</v>
      </c>
      <c r="K1683" s="29">
        <v>10000</v>
      </c>
      <c r="L1683" s="29">
        <v>10000</v>
      </c>
      <c r="M1683" s="15" t="s">
        <v>29</v>
      </c>
      <c r="N1683" s="15" t="s">
        <v>109</v>
      </c>
      <c r="O1683">
        <f>+VLOOKUP(Precio_diario_hortalizas[[#This Row],[Unidad de comercialización]],Codigos_kg[],2,0)</f>
        <v>15</v>
      </c>
      <c r="P1683">
        <f>+Precio_diario_hortalizas[[#This Row],[Precio promedio ponderado]]/Precio_diario_hortalizas[[#This Row],[Kg o Unidades]]</f>
        <v>666.66666666666663</v>
      </c>
    </row>
    <row r="1684" spans="1:16" hidden="1" x14ac:dyDescent="0.35">
      <c r="A1684" s="1" t="s">
        <v>134</v>
      </c>
      <c r="B1684" s="1" t="str">
        <f>+VLOOKUP(A1684,Codigos_mercados_mayoristas[],2,0)</f>
        <v>Maule</v>
      </c>
      <c r="C1684" s="1">
        <f>+VLOOKUP(A1684,Codigos_mercados_mayoristas[],3,0)</f>
        <v>7</v>
      </c>
      <c r="D1684" s="30">
        <v>44147</v>
      </c>
      <c r="E1684" s="4" t="s">
        <v>196</v>
      </c>
      <c r="F1684" s="15" t="s">
        <v>35</v>
      </c>
      <c r="G1684" s="15" t="s">
        <v>36</v>
      </c>
      <c r="H1684" s="15" t="s">
        <v>13</v>
      </c>
      <c r="I1684" s="29">
        <v>1000</v>
      </c>
      <c r="J1684" s="29">
        <v>8000</v>
      </c>
      <c r="K1684" s="29">
        <v>8000</v>
      </c>
      <c r="L1684" s="29">
        <v>8000</v>
      </c>
      <c r="M1684" s="15" t="s">
        <v>29</v>
      </c>
      <c r="N1684" s="15" t="s">
        <v>109</v>
      </c>
      <c r="O1684">
        <f>+VLOOKUP(Precio_diario_hortalizas[[#This Row],[Unidad de comercialización]],Codigos_kg[],2,0)</f>
        <v>15</v>
      </c>
      <c r="P1684">
        <f>+Precio_diario_hortalizas[[#This Row],[Precio promedio ponderado]]/Precio_diario_hortalizas[[#This Row],[Kg o Unidades]]</f>
        <v>533.33333333333337</v>
      </c>
    </row>
    <row r="1685" spans="1:16" hidden="1" x14ac:dyDescent="0.35">
      <c r="A1685" s="1" t="s">
        <v>134</v>
      </c>
      <c r="B1685" s="1" t="str">
        <f>+VLOOKUP(A1685,Codigos_mercados_mayoristas[],2,0)</f>
        <v>Maule</v>
      </c>
      <c r="C1685" s="1">
        <f>+VLOOKUP(A1685,Codigos_mercados_mayoristas[],3,0)</f>
        <v>7</v>
      </c>
      <c r="D1685" s="30">
        <v>44147</v>
      </c>
      <c r="E1685" s="4" t="s">
        <v>196</v>
      </c>
      <c r="F1685" s="15" t="s">
        <v>38</v>
      </c>
      <c r="G1685" s="15" t="s">
        <v>12</v>
      </c>
      <c r="H1685" s="15" t="s">
        <v>19</v>
      </c>
      <c r="I1685" s="15">
        <v>500</v>
      </c>
      <c r="J1685" s="29">
        <v>4500</v>
      </c>
      <c r="K1685" s="29">
        <v>4500</v>
      </c>
      <c r="L1685" s="29">
        <v>4500</v>
      </c>
      <c r="M1685" s="15" t="s">
        <v>101</v>
      </c>
      <c r="N1685" s="15" t="s">
        <v>140</v>
      </c>
      <c r="O1685">
        <f>+VLOOKUP(Precio_diario_hortalizas[[#This Row],[Unidad de comercialización]],Codigos_kg[],2,0)</f>
        <v>20</v>
      </c>
      <c r="P1685">
        <f>+Precio_diario_hortalizas[[#This Row],[Precio promedio ponderado]]/Precio_diario_hortalizas[[#This Row],[Kg o Unidades]]</f>
        <v>225</v>
      </c>
    </row>
    <row r="1686" spans="1:16" hidden="1" x14ac:dyDescent="0.35">
      <c r="A1686" s="1" t="s">
        <v>134</v>
      </c>
      <c r="B1686" s="26" t="str">
        <f>+VLOOKUP(A1686,Codigos_mercados_mayoristas[],2,0)</f>
        <v>Maule</v>
      </c>
      <c r="C1686" s="26">
        <f>+VLOOKUP(A1686,Codigos_mercados_mayoristas[],3,0)</f>
        <v>7</v>
      </c>
      <c r="D1686" s="30">
        <v>44147</v>
      </c>
      <c r="E1686" s="4" t="s">
        <v>196</v>
      </c>
      <c r="F1686" s="15" t="s">
        <v>106</v>
      </c>
      <c r="G1686" s="15" t="s">
        <v>12</v>
      </c>
      <c r="H1686" s="15" t="s">
        <v>19</v>
      </c>
      <c r="I1686" s="15">
        <v>500</v>
      </c>
      <c r="J1686" s="29">
        <v>5000</v>
      </c>
      <c r="K1686" s="29">
        <v>5000</v>
      </c>
      <c r="L1686" s="29">
        <v>5000</v>
      </c>
      <c r="M1686" s="15" t="s">
        <v>54</v>
      </c>
      <c r="N1686" s="15" t="s">
        <v>109</v>
      </c>
      <c r="O1686">
        <f>+VLOOKUP(Precio_diario_hortalizas[[#This Row],[Unidad de comercialización]],Codigos_kg[],2,0)</f>
        <v>60</v>
      </c>
      <c r="P1686">
        <f>+Precio_diario_hortalizas[[#This Row],[Precio promedio ponderado]]/Precio_diario_hortalizas[[#This Row],[Kg o Unidades]]</f>
        <v>83.333333333333329</v>
      </c>
    </row>
    <row r="1687" spans="1:16" hidden="1" x14ac:dyDescent="0.35">
      <c r="A1687" s="1" t="s">
        <v>60</v>
      </c>
      <c r="B1687" s="1" t="str">
        <f>+VLOOKUP(A1687,Codigos_mercados_mayoristas[],2,0)</f>
        <v>Valparaíso</v>
      </c>
      <c r="C1687" s="1">
        <f>+VLOOKUP(A1687,Codigos_mercados_mayoristas[],3,0)</f>
        <v>5</v>
      </c>
      <c r="D1687" s="30">
        <v>44147</v>
      </c>
      <c r="E1687" s="4" t="s">
        <v>196</v>
      </c>
      <c r="F1687" s="15" t="s">
        <v>61</v>
      </c>
      <c r="G1687" s="15" t="s">
        <v>12</v>
      </c>
      <c r="H1687" s="15" t="s">
        <v>19</v>
      </c>
      <c r="I1687" s="15">
        <v>160</v>
      </c>
      <c r="J1687" s="29">
        <v>2500</v>
      </c>
      <c r="K1687" s="29">
        <v>2500</v>
      </c>
      <c r="L1687" s="29">
        <v>2500</v>
      </c>
      <c r="M1687" s="15" t="s">
        <v>62</v>
      </c>
      <c r="N1687" s="15" t="s">
        <v>63</v>
      </c>
      <c r="O1687">
        <f>+VLOOKUP(Precio_diario_hortalizas[[#This Row],[Unidad de comercialización]],Codigos_kg[],2,0)</f>
        <v>6</v>
      </c>
      <c r="P1687">
        <f>+Precio_diario_hortalizas[[#This Row],[Precio promedio ponderado]]/Precio_diario_hortalizas[[#This Row],[Kg o Unidades]]</f>
        <v>416.66666666666669</v>
      </c>
    </row>
    <row r="1688" spans="1:16" hidden="1" x14ac:dyDescent="0.35">
      <c r="A1688" s="1" t="s">
        <v>60</v>
      </c>
      <c r="B1688" s="1" t="str">
        <f>+VLOOKUP(A1688,Codigos_mercados_mayoristas[],2,0)</f>
        <v>Valparaíso</v>
      </c>
      <c r="C1688" s="1">
        <f>+VLOOKUP(A1688,Codigos_mercados_mayoristas[],3,0)</f>
        <v>5</v>
      </c>
      <c r="D1688" s="30">
        <v>44147</v>
      </c>
      <c r="E1688" s="4" t="s">
        <v>196</v>
      </c>
      <c r="F1688" s="15" t="s">
        <v>723</v>
      </c>
      <c r="G1688" s="15" t="s">
        <v>12</v>
      </c>
      <c r="H1688" s="15" t="s">
        <v>19</v>
      </c>
      <c r="I1688" s="15">
        <v>80</v>
      </c>
      <c r="J1688" s="29">
        <v>6000</v>
      </c>
      <c r="K1688" s="29">
        <v>6000</v>
      </c>
      <c r="L1688" s="29">
        <v>6000</v>
      </c>
      <c r="M1688" s="15" t="s">
        <v>203</v>
      </c>
      <c r="N1688" s="15" t="s">
        <v>63</v>
      </c>
      <c r="O1688">
        <f>+VLOOKUP(Precio_diario_hortalizas[[#This Row],[Unidad de comercialización]],Codigos_kg[],2,0)</f>
        <v>16</v>
      </c>
      <c r="P1688">
        <f>+Precio_diario_hortalizas[[#This Row],[Precio promedio ponderado]]/Precio_diario_hortalizas[[#This Row],[Kg o Unidades]]</f>
        <v>375</v>
      </c>
    </row>
    <row r="1689" spans="1:16" hidden="1" x14ac:dyDescent="0.35">
      <c r="A1689" s="1" t="s">
        <v>60</v>
      </c>
      <c r="B1689" s="1" t="str">
        <f>+VLOOKUP(A1689,Codigos_mercados_mayoristas[],2,0)</f>
        <v>Valparaíso</v>
      </c>
      <c r="C1689" s="1">
        <f>+VLOOKUP(A1689,Codigos_mercados_mayoristas[],3,0)</f>
        <v>5</v>
      </c>
      <c r="D1689" s="30">
        <v>44147</v>
      </c>
      <c r="E1689" s="4" t="s">
        <v>196</v>
      </c>
      <c r="F1689" s="15" t="s">
        <v>64</v>
      </c>
      <c r="G1689" s="15" t="s">
        <v>65</v>
      </c>
      <c r="H1689" s="15" t="s">
        <v>19</v>
      </c>
      <c r="I1689" s="15">
        <v>80</v>
      </c>
      <c r="J1689" s="29">
        <v>9000</v>
      </c>
      <c r="K1689" s="29">
        <v>8500</v>
      </c>
      <c r="L1689" s="29">
        <v>8750</v>
      </c>
      <c r="M1689" s="15" t="s">
        <v>37</v>
      </c>
      <c r="N1689" s="15" t="s">
        <v>66</v>
      </c>
      <c r="O1689">
        <f>+VLOOKUP(Precio_diario_hortalizas[[#This Row],[Unidad de comercialización]],Codigos_kg[],2,0)</f>
        <v>10</v>
      </c>
      <c r="P1689">
        <f>+Precio_diario_hortalizas[[#This Row],[Precio promedio ponderado]]/Precio_diario_hortalizas[[#This Row],[Kg o Unidades]]</f>
        <v>875</v>
      </c>
    </row>
    <row r="1690" spans="1:16" hidden="1" x14ac:dyDescent="0.35">
      <c r="A1690" s="1" t="s">
        <v>60</v>
      </c>
      <c r="B1690" s="1" t="str">
        <f>+VLOOKUP(A1690,Codigos_mercados_mayoristas[],2,0)</f>
        <v>Valparaíso</v>
      </c>
      <c r="C1690" s="1">
        <f>+VLOOKUP(A1690,Codigos_mercados_mayoristas[],3,0)</f>
        <v>5</v>
      </c>
      <c r="D1690" s="30">
        <v>44147</v>
      </c>
      <c r="E1690" s="4" t="s">
        <v>196</v>
      </c>
      <c r="F1690" s="15" t="s">
        <v>42</v>
      </c>
      <c r="G1690" s="15" t="s">
        <v>110</v>
      </c>
      <c r="H1690" s="15" t="s">
        <v>19</v>
      </c>
      <c r="I1690" s="15">
        <v>51</v>
      </c>
      <c r="J1690" s="29">
        <v>26000</v>
      </c>
      <c r="K1690" s="29">
        <v>25000</v>
      </c>
      <c r="L1690" s="29">
        <v>25490</v>
      </c>
      <c r="M1690" s="15" t="s">
        <v>29</v>
      </c>
      <c r="N1690" s="15" t="s">
        <v>133</v>
      </c>
      <c r="O1690">
        <f>+VLOOKUP(Precio_diario_hortalizas[[#This Row],[Unidad de comercialización]],Codigos_kg[],2,0)</f>
        <v>15</v>
      </c>
      <c r="P1690">
        <f>+Precio_diario_hortalizas[[#This Row],[Precio promedio ponderado]]/Precio_diario_hortalizas[[#This Row],[Kg o Unidades]]</f>
        <v>1699.3333333333333</v>
      </c>
    </row>
    <row r="1691" spans="1:16" hidden="1" x14ac:dyDescent="0.35">
      <c r="A1691" s="1" t="s">
        <v>60</v>
      </c>
      <c r="B1691" s="1" t="str">
        <f>+VLOOKUP(A1691,Codigos_mercados_mayoristas[],2,0)</f>
        <v>Valparaíso</v>
      </c>
      <c r="C1691" s="1">
        <f>+VLOOKUP(A1691,Codigos_mercados_mayoristas[],3,0)</f>
        <v>5</v>
      </c>
      <c r="D1691" s="30">
        <v>44147</v>
      </c>
      <c r="E1691" s="4" t="s">
        <v>196</v>
      </c>
      <c r="F1691" s="15" t="s">
        <v>46</v>
      </c>
      <c r="G1691" s="15" t="s">
        <v>47</v>
      </c>
      <c r="H1691" s="15" t="s">
        <v>69</v>
      </c>
      <c r="I1691" s="29">
        <v>4000</v>
      </c>
      <c r="J1691" s="15">
        <v>280</v>
      </c>
      <c r="K1691" s="15">
        <v>280</v>
      </c>
      <c r="L1691" s="15">
        <v>280</v>
      </c>
      <c r="M1691" s="15" t="s">
        <v>14</v>
      </c>
      <c r="N1691" s="15" t="s">
        <v>70</v>
      </c>
      <c r="O1691">
        <f>+VLOOKUP(Precio_diario_hortalizas[[#This Row],[Unidad de comercialización]],Codigos_kg[],2,0)</f>
        <v>1</v>
      </c>
      <c r="P1691">
        <f>+Precio_diario_hortalizas[[#This Row],[Precio promedio ponderado]]/Precio_diario_hortalizas[[#This Row],[Kg o Unidades]]</f>
        <v>280</v>
      </c>
    </row>
    <row r="1692" spans="1:16" hidden="1" x14ac:dyDescent="0.35">
      <c r="A1692" s="1" t="s">
        <v>60</v>
      </c>
      <c r="B1692" s="1" t="str">
        <f>+VLOOKUP(A1692,Codigos_mercados_mayoristas[],2,0)</f>
        <v>Valparaíso</v>
      </c>
      <c r="C1692" s="1">
        <f>+VLOOKUP(A1692,Codigos_mercados_mayoristas[],3,0)</f>
        <v>5</v>
      </c>
      <c r="D1692" s="30">
        <v>44147</v>
      </c>
      <c r="E1692" s="4" t="s">
        <v>196</v>
      </c>
      <c r="F1692" s="15" t="s">
        <v>46</v>
      </c>
      <c r="G1692" s="15" t="s">
        <v>47</v>
      </c>
      <c r="H1692" s="15" t="s">
        <v>19</v>
      </c>
      <c r="I1692" s="29">
        <v>5500</v>
      </c>
      <c r="J1692" s="15">
        <v>230</v>
      </c>
      <c r="K1692" s="15">
        <v>230</v>
      </c>
      <c r="L1692" s="15">
        <v>230</v>
      </c>
      <c r="M1692" s="15" t="s">
        <v>14</v>
      </c>
      <c r="N1692" s="15" t="s">
        <v>70</v>
      </c>
      <c r="O1692">
        <f>+VLOOKUP(Precio_diario_hortalizas[[#This Row],[Unidad de comercialización]],Codigos_kg[],2,0)</f>
        <v>1</v>
      </c>
      <c r="P1692">
        <f>+Precio_diario_hortalizas[[#This Row],[Precio promedio ponderado]]/Precio_diario_hortalizas[[#This Row],[Kg o Unidades]]</f>
        <v>230</v>
      </c>
    </row>
    <row r="1693" spans="1:16" hidden="1" x14ac:dyDescent="0.35">
      <c r="A1693" s="1" t="s">
        <v>60</v>
      </c>
      <c r="B1693" s="1" t="str">
        <f>+VLOOKUP(A1693,Codigos_mercados_mayoristas[],2,0)</f>
        <v>Valparaíso</v>
      </c>
      <c r="C1693" s="1">
        <f>+VLOOKUP(A1693,Codigos_mercados_mayoristas[],3,0)</f>
        <v>5</v>
      </c>
      <c r="D1693" s="30">
        <v>44147</v>
      </c>
      <c r="E1693" s="4" t="s">
        <v>196</v>
      </c>
      <c r="F1693" s="15" t="s">
        <v>71</v>
      </c>
      <c r="G1693" s="15" t="s">
        <v>43</v>
      </c>
      <c r="H1693" s="15" t="s">
        <v>19</v>
      </c>
      <c r="I1693" s="15">
        <v>160</v>
      </c>
      <c r="J1693" s="29">
        <v>9000</v>
      </c>
      <c r="K1693" s="29">
        <v>9000</v>
      </c>
      <c r="L1693" s="29">
        <v>9000</v>
      </c>
      <c r="M1693" s="15" t="s">
        <v>68</v>
      </c>
      <c r="N1693" s="15" t="s">
        <v>72</v>
      </c>
      <c r="O1693">
        <f>+VLOOKUP(Precio_diario_hortalizas[[#This Row],[Unidad de comercialización]],Codigos_kg[],2,0)</f>
        <v>6</v>
      </c>
      <c r="P1693">
        <f>+Precio_diario_hortalizas[[#This Row],[Precio promedio ponderado]]/Precio_diario_hortalizas[[#This Row],[Kg o Unidades]]</f>
        <v>1500</v>
      </c>
    </row>
    <row r="1694" spans="1:16" hidden="1" x14ac:dyDescent="0.35">
      <c r="A1694" s="1" t="s">
        <v>60</v>
      </c>
      <c r="B1694" s="1" t="str">
        <f>+VLOOKUP(A1694,Codigos_mercados_mayoristas[],2,0)</f>
        <v>Valparaíso</v>
      </c>
      <c r="C1694" s="1">
        <f>+VLOOKUP(A1694,Codigos_mercados_mayoristas[],3,0)</f>
        <v>5</v>
      </c>
      <c r="D1694" s="30">
        <v>44147</v>
      </c>
      <c r="E1694" s="4" t="s">
        <v>196</v>
      </c>
      <c r="F1694" s="15" t="s">
        <v>71</v>
      </c>
      <c r="G1694" s="15" t="s">
        <v>43</v>
      </c>
      <c r="H1694" s="15" t="s">
        <v>13</v>
      </c>
      <c r="I1694" s="15">
        <v>120</v>
      </c>
      <c r="J1694" s="29">
        <v>6000</v>
      </c>
      <c r="K1694" s="29">
        <v>6000</v>
      </c>
      <c r="L1694" s="29">
        <v>6000</v>
      </c>
      <c r="M1694" s="15" t="s">
        <v>68</v>
      </c>
      <c r="N1694" s="15" t="s">
        <v>72</v>
      </c>
      <c r="O1694">
        <f>+VLOOKUP(Precio_diario_hortalizas[[#This Row],[Unidad de comercialización]],Codigos_kg[],2,0)</f>
        <v>6</v>
      </c>
      <c r="P1694">
        <f>+Precio_diario_hortalizas[[#This Row],[Precio promedio ponderado]]/Precio_diario_hortalizas[[#This Row],[Kg o Unidades]]</f>
        <v>1000</v>
      </c>
    </row>
    <row r="1695" spans="1:16" hidden="1" x14ac:dyDescent="0.35">
      <c r="A1695" s="1" t="s">
        <v>60</v>
      </c>
      <c r="B1695" s="1" t="str">
        <f>+VLOOKUP(A1695,Codigos_mercados_mayoristas[],2,0)</f>
        <v>Valparaíso</v>
      </c>
      <c r="C1695" s="1">
        <f>+VLOOKUP(A1695,Codigos_mercados_mayoristas[],3,0)</f>
        <v>5</v>
      </c>
      <c r="D1695" s="30">
        <v>44147</v>
      </c>
      <c r="E1695" s="4" t="s">
        <v>196</v>
      </c>
      <c r="F1695" s="15" t="s">
        <v>115</v>
      </c>
      <c r="G1695" s="15" t="s">
        <v>116</v>
      </c>
      <c r="H1695" s="15" t="s">
        <v>19</v>
      </c>
      <c r="I1695" s="15">
        <v>35</v>
      </c>
      <c r="J1695" s="29">
        <v>21000</v>
      </c>
      <c r="K1695" s="29">
        <v>21000</v>
      </c>
      <c r="L1695" s="29">
        <v>21000</v>
      </c>
      <c r="M1695" s="15" t="s">
        <v>39</v>
      </c>
      <c r="N1695" s="15" t="s">
        <v>45</v>
      </c>
      <c r="O1695">
        <f>+VLOOKUP(Precio_diario_hortalizas[[#This Row],[Unidad de comercialización]],Codigos_kg[],2,0)</f>
        <v>25</v>
      </c>
      <c r="P1695">
        <f>+Precio_diario_hortalizas[[#This Row],[Precio promedio ponderado]]/Precio_diario_hortalizas[[#This Row],[Kg o Unidades]]</f>
        <v>840</v>
      </c>
    </row>
    <row r="1696" spans="1:16" hidden="1" x14ac:dyDescent="0.35">
      <c r="A1696" s="1" t="s">
        <v>60</v>
      </c>
      <c r="B1696" s="1" t="str">
        <f>+VLOOKUP(A1696,Codigos_mercados_mayoristas[],2,0)</f>
        <v>Valparaíso</v>
      </c>
      <c r="C1696" s="1">
        <f>+VLOOKUP(A1696,Codigos_mercados_mayoristas[],3,0)</f>
        <v>5</v>
      </c>
      <c r="D1696" s="30">
        <v>44147</v>
      </c>
      <c r="E1696" s="4" t="s">
        <v>196</v>
      </c>
      <c r="F1696" s="15" t="s">
        <v>73</v>
      </c>
      <c r="G1696" s="15" t="s">
        <v>12</v>
      </c>
      <c r="H1696" s="15" t="s">
        <v>19</v>
      </c>
      <c r="I1696" s="29">
        <v>2500</v>
      </c>
      <c r="J1696" s="15">
        <v>500</v>
      </c>
      <c r="K1696" s="15">
        <v>450</v>
      </c>
      <c r="L1696" s="15">
        <v>478</v>
      </c>
      <c r="M1696" s="15" t="s">
        <v>74</v>
      </c>
      <c r="N1696" s="15" t="s">
        <v>362</v>
      </c>
      <c r="O1696">
        <f>+VLOOKUP(Precio_diario_hortalizas[[#This Row],[Unidad de comercialización]],Codigos_kg[],2,0)</f>
        <v>4</v>
      </c>
      <c r="P1696">
        <f>+Precio_diario_hortalizas[[#This Row],[Precio promedio ponderado]]/Precio_diario_hortalizas[[#This Row],[Kg o Unidades]]</f>
        <v>119.5</v>
      </c>
    </row>
    <row r="1697" spans="1:16" hidden="1" x14ac:dyDescent="0.35">
      <c r="A1697" s="1" t="s">
        <v>60</v>
      </c>
      <c r="B1697" s="1" t="str">
        <f>+VLOOKUP(A1697,Codigos_mercados_mayoristas[],2,0)</f>
        <v>Valparaíso</v>
      </c>
      <c r="C1697" s="1">
        <f>+VLOOKUP(A1697,Codigos_mercados_mayoristas[],3,0)</f>
        <v>5</v>
      </c>
      <c r="D1697" s="30">
        <v>44147</v>
      </c>
      <c r="E1697" s="4" t="s">
        <v>196</v>
      </c>
      <c r="F1697" s="15" t="s">
        <v>73</v>
      </c>
      <c r="G1697" s="15" t="s">
        <v>12</v>
      </c>
      <c r="H1697" s="15" t="s">
        <v>13</v>
      </c>
      <c r="I1697" s="29">
        <v>1200</v>
      </c>
      <c r="J1697" s="15">
        <v>350</v>
      </c>
      <c r="K1697" s="15">
        <v>350</v>
      </c>
      <c r="L1697" s="15">
        <v>350</v>
      </c>
      <c r="M1697" s="15" t="s">
        <v>74</v>
      </c>
      <c r="N1697" s="15" t="s">
        <v>362</v>
      </c>
      <c r="O1697">
        <f>+VLOOKUP(Precio_diario_hortalizas[[#This Row],[Unidad de comercialización]],Codigos_kg[],2,0)</f>
        <v>4</v>
      </c>
      <c r="P1697">
        <f>+Precio_diario_hortalizas[[#This Row],[Precio promedio ponderado]]/Precio_diario_hortalizas[[#This Row],[Kg o Unidades]]</f>
        <v>87.5</v>
      </c>
    </row>
    <row r="1698" spans="1:16" hidden="1" x14ac:dyDescent="0.35">
      <c r="A1698" s="1" t="s">
        <v>60</v>
      </c>
      <c r="B1698" s="1" t="str">
        <f>+VLOOKUP(A1698,Codigos_mercados_mayoristas[],2,0)</f>
        <v>Valparaíso</v>
      </c>
      <c r="C1698" s="1">
        <f>+VLOOKUP(A1698,Codigos_mercados_mayoristas[],3,0)</f>
        <v>5</v>
      </c>
      <c r="D1698" s="30">
        <v>44147</v>
      </c>
      <c r="E1698" s="4" t="s">
        <v>196</v>
      </c>
      <c r="F1698" s="15" t="s">
        <v>11</v>
      </c>
      <c r="G1698" s="15" t="s">
        <v>12</v>
      </c>
      <c r="H1698" s="15" t="s">
        <v>19</v>
      </c>
      <c r="I1698" s="29">
        <v>1830</v>
      </c>
      <c r="J1698" s="15">
        <v>600</v>
      </c>
      <c r="K1698" s="15">
        <v>550</v>
      </c>
      <c r="L1698" s="15">
        <v>574</v>
      </c>
      <c r="M1698" s="15" t="s">
        <v>14</v>
      </c>
      <c r="N1698" s="15" t="s">
        <v>63</v>
      </c>
      <c r="O1698">
        <f>+VLOOKUP(Precio_diario_hortalizas[[#This Row],[Unidad de comercialización]],Codigos_kg[],2,0)</f>
        <v>1</v>
      </c>
      <c r="P1698">
        <f>+Precio_diario_hortalizas[[#This Row],[Precio promedio ponderado]]/Precio_diario_hortalizas[[#This Row],[Kg o Unidades]]</f>
        <v>574</v>
      </c>
    </row>
    <row r="1699" spans="1:16" hidden="1" x14ac:dyDescent="0.35">
      <c r="A1699" s="1" t="s">
        <v>60</v>
      </c>
      <c r="B1699" s="1" t="str">
        <f>+VLOOKUP(A1699,Codigos_mercados_mayoristas[],2,0)</f>
        <v>Valparaíso</v>
      </c>
      <c r="C1699" s="1">
        <f>+VLOOKUP(A1699,Codigos_mercados_mayoristas[],3,0)</f>
        <v>5</v>
      </c>
      <c r="D1699" s="30">
        <v>44147</v>
      </c>
      <c r="E1699" s="4" t="s">
        <v>196</v>
      </c>
      <c r="F1699" s="15" t="s">
        <v>11</v>
      </c>
      <c r="G1699" s="15" t="s">
        <v>12</v>
      </c>
      <c r="H1699" s="15" t="s">
        <v>13</v>
      </c>
      <c r="I1699" s="15">
        <v>850</v>
      </c>
      <c r="J1699" s="15">
        <v>450</v>
      </c>
      <c r="K1699" s="15">
        <v>450</v>
      </c>
      <c r="L1699" s="15">
        <v>450</v>
      </c>
      <c r="M1699" s="15" t="s">
        <v>14</v>
      </c>
      <c r="N1699" s="15" t="s">
        <v>63</v>
      </c>
      <c r="O1699">
        <f>+VLOOKUP(Precio_diario_hortalizas[[#This Row],[Unidad de comercialización]],Codigos_kg[],2,0)</f>
        <v>1</v>
      </c>
      <c r="P1699">
        <f>+Precio_diario_hortalizas[[#This Row],[Precio promedio ponderado]]/Precio_diario_hortalizas[[#This Row],[Kg o Unidades]]</f>
        <v>450</v>
      </c>
    </row>
    <row r="1700" spans="1:16" hidden="1" x14ac:dyDescent="0.35">
      <c r="A1700" s="1" t="s">
        <v>60</v>
      </c>
      <c r="B1700" s="1" t="str">
        <f>+VLOOKUP(A1700,Codigos_mercados_mayoristas[],2,0)</f>
        <v>Valparaíso</v>
      </c>
      <c r="C1700" s="1">
        <f>+VLOOKUP(A1700,Codigos_mercados_mayoristas[],3,0)</f>
        <v>5</v>
      </c>
      <c r="D1700" s="30">
        <v>44147</v>
      </c>
      <c r="E1700" s="4" t="s">
        <v>196</v>
      </c>
      <c r="F1700" s="15" t="s">
        <v>75</v>
      </c>
      <c r="G1700" s="15" t="s">
        <v>12</v>
      </c>
      <c r="H1700" s="15" t="s">
        <v>76</v>
      </c>
      <c r="I1700" s="15">
        <v>190</v>
      </c>
      <c r="J1700" s="29">
        <v>13500</v>
      </c>
      <c r="K1700" s="29">
        <v>13000</v>
      </c>
      <c r="L1700" s="29">
        <v>13211</v>
      </c>
      <c r="M1700" s="15" t="s">
        <v>77</v>
      </c>
      <c r="N1700" s="15" t="s">
        <v>63</v>
      </c>
      <c r="O1700">
        <f>+VLOOKUP(Precio_diario_hortalizas[[#This Row],[Unidad de comercialización]],Codigos_kg[],2,0)</f>
        <v>20</v>
      </c>
      <c r="P1700">
        <f>+Precio_diario_hortalizas[[#This Row],[Precio promedio ponderado]]/Precio_diario_hortalizas[[#This Row],[Kg o Unidades]]</f>
        <v>660.55</v>
      </c>
    </row>
    <row r="1701" spans="1:16" hidden="1" x14ac:dyDescent="0.35">
      <c r="A1701" s="1" t="s">
        <v>60</v>
      </c>
      <c r="B1701" s="1" t="str">
        <f>+VLOOKUP(A1701,Codigos_mercados_mayoristas[],2,0)</f>
        <v>Valparaíso</v>
      </c>
      <c r="C1701" s="1">
        <f>+VLOOKUP(A1701,Codigos_mercados_mayoristas[],3,0)</f>
        <v>5</v>
      </c>
      <c r="D1701" s="30">
        <v>44147</v>
      </c>
      <c r="E1701" s="4" t="s">
        <v>196</v>
      </c>
      <c r="F1701" s="15" t="s">
        <v>75</v>
      </c>
      <c r="G1701" s="15" t="s">
        <v>12</v>
      </c>
      <c r="H1701" s="15" t="s">
        <v>96</v>
      </c>
      <c r="I1701" s="29">
        <v>12000</v>
      </c>
      <c r="J1701" s="29">
        <v>3000</v>
      </c>
      <c r="K1701" s="29">
        <v>2800</v>
      </c>
      <c r="L1701" s="29">
        <v>2900</v>
      </c>
      <c r="M1701" s="15" t="s">
        <v>143</v>
      </c>
      <c r="N1701" s="15" t="s">
        <v>63</v>
      </c>
      <c r="O1701">
        <f>+VLOOKUP(Precio_diario_hortalizas[[#This Row],[Unidad de comercialización]],Codigos_kg[],2,0)</f>
        <v>20</v>
      </c>
      <c r="P1701">
        <f>+Precio_diario_hortalizas[[#This Row],[Precio promedio ponderado]]/Precio_diario_hortalizas[[#This Row],[Kg o Unidades]]</f>
        <v>145</v>
      </c>
    </row>
    <row r="1702" spans="1:16" hidden="1" x14ac:dyDescent="0.35">
      <c r="A1702" s="1" t="s">
        <v>60</v>
      </c>
      <c r="B1702" s="1" t="str">
        <f>+VLOOKUP(A1702,Codigos_mercados_mayoristas[],2,0)</f>
        <v>Valparaíso</v>
      </c>
      <c r="C1702" s="1">
        <f>+VLOOKUP(A1702,Codigos_mercados_mayoristas[],3,0)</f>
        <v>5</v>
      </c>
      <c r="D1702" s="30">
        <v>44147</v>
      </c>
      <c r="E1702" s="4" t="s">
        <v>196</v>
      </c>
      <c r="F1702" s="15" t="s">
        <v>75</v>
      </c>
      <c r="G1702" s="15" t="s">
        <v>12</v>
      </c>
      <c r="H1702" s="15" t="s">
        <v>148</v>
      </c>
      <c r="I1702" s="15">
        <v>90</v>
      </c>
      <c r="J1702" s="29">
        <v>11000</v>
      </c>
      <c r="K1702" s="29">
        <v>11000</v>
      </c>
      <c r="L1702" s="29">
        <v>11000</v>
      </c>
      <c r="M1702" s="15" t="s">
        <v>77</v>
      </c>
      <c r="N1702" s="15" t="s">
        <v>63</v>
      </c>
      <c r="O1702">
        <f>+VLOOKUP(Precio_diario_hortalizas[[#This Row],[Unidad de comercialización]],Codigos_kg[],2,0)</f>
        <v>20</v>
      </c>
      <c r="P1702">
        <f>+Precio_diario_hortalizas[[#This Row],[Precio promedio ponderado]]/Precio_diario_hortalizas[[#This Row],[Kg o Unidades]]</f>
        <v>550</v>
      </c>
    </row>
    <row r="1703" spans="1:16" hidden="1" x14ac:dyDescent="0.35">
      <c r="A1703" s="1" t="s">
        <v>60</v>
      </c>
      <c r="B1703" s="1" t="str">
        <f>+VLOOKUP(A1703,Codigos_mercados_mayoristas[],2,0)</f>
        <v>Valparaíso</v>
      </c>
      <c r="C1703" s="1">
        <f>+VLOOKUP(A1703,Codigos_mercados_mayoristas[],3,0)</f>
        <v>5</v>
      </c>
      <c r="D1703" s="30">
        <v>44147</v>
      </c>
      <c r="E1703" s="4" t="s">
        <v>196</v>
      </c>
      <c r="F1703" s="15" t="s">
        <v>75</v>
      </c>
      <c r="G1703" s="15" t="s">
        <v>12</v>
      </c>
      <c r="H1703" s="15" t="s">
        <v>137</v>
      </c>
      <c r="I1703" s="29">
        <v>5800</v>
      </c>
      <c r="J1703" s="29">
        <v>2000</v>
      </c>
      <c r="K1703" s="29">
        <v>2000</v>
      </c>
      <c r="L1703" s="29">
        <v>2000</v>
      </c>
      <c r="M1703" s="15" t="s">
        <v>143</v>
      </c>
      <c r="N1703" s="15" t="s">
        <v>63</v>
      </c>
      <c r="O1703">
        <f>+VLOOKUP(Precio_diario_hortalizas[[#This Row],[Unidad de comercialización]],Codigos_kg[],2,0)</f>
        <v>20</v>
      </c>
      <c r="P1703">
        <f>+Precio_diario_hortalizas[[#This Row],[Precio promedio ponderado]]/Precio_diario_hortalizas[[#This Row],[Kg o Unidades]]</f>
        <v>100</v>
      </c>
    </row>
    <row r="1704" spans="1:16" hidden="1" x14ac:dyDescent="0.35">
      <c r="A1704" s="1" t="s">
        <v>60</v>
      </c>
      <c r="B1704" s="1" t="str">
        <f>+VLOOKUP(A1704,Codigos_mercados_mayoristas[],2,0)</f>
        <v>Valparaíso</v>
      </c>
      <c r="C1704" s="1">
        <f>+VLOOKUP(A1704,Codigos_mercados_mayoristas[],3,0)</f>
        <v>5</v>
      </c>
      <c r="D1704" s="30">
        <v>44147</v>
      </c>
      <c r="E1704" s="4" t="s">
        <v>196</v>
      </c>
      <c r="F1704" s="15" t="s">
        <v>78</v>
      </c>
      <c r="G1704" s="15" t="s">
        <v>12</v>
      </c>
      <c r="H1704" s="15" t="s">
        <v>19</v>
      </c>
      <c r="I1704" s="15">
        <v>150</v>
      </c>
      <c r="J1704" s="29">
        <v>3000</v>
      </c>
      <c r="K1704" s="29">
        <v>3000</v>
      </c>
      <c r="L1704" s="29">
        <v>3000</v>
      </c>
      <c r="M1704" s="15" t="s">
        <v>79</v>
      </c>
      <c r="N1704" s="15" t="s">
        <v>63</v>
      </c>
      <c r="O1704">
        <f>+VLOOKUP(Precio_diario_hortalizas[[#This Row],[Unidad de comercialización]],Codigos_kg[],2,0)</f>
        <v>36</v>
      </c>
      <c r="P1704">
        <f>+Precio_diario_hortalizas[[#This Row],[Precio promedio ponderado]]/Precio_diario_hortalizas[[#This Row],[Kg o Unidades]]</f>
        <v>83.333333333333329</v>
      </c>
    </row>
    <row r="1705" spans="1:16" hidden="1" x14ac:dyDescent="0.35">
      <c r="A1705" s="1" t="s">
        <v>60</v>
      </c>
      <c r="B1705" s="1" t="str">
        <f>+VLOOKUP(A1705,Codigos_mercados_mayoristas[],2,0)</f>
        <v>Valparaíso</v>
      </c>
      <c r="C1705" s="1">
        <f>+VLOOKUP(A1705,Codigos_mercados_mayoristas[],3,0)</f>
        <v>5</v>
      </c>
      <c r="D1705" s="30">
        <v>44147</v>
      </c>
      <c r="E1705" s="4" t="s">
        <v>196</v>
      </c>
      <c r="F1705" s="15" t="s">
        <v>78</v>
      </c>
      <c r="G1705" s="15" t="s">
        <v>12</v>
      </c>
      <c r="H1705" s="15" t="s">
        <v>13</v>
      </c>
      <c r="I1705" s="15">
        <v>80</v>
      </c>
      <c r="J1705" s="29">
        <v>2000</v>
      </c>
      <c r="K1705" s="29">
        <v>2000</v>
      </c>
      <c r="L1705" s="29">
        <v>2000</v>
      </c>
      <c r="M1705" s="15" t="s">
        <v>79</v>
      </c>
      <c r="N1705" s="15" t="s">
        <v>63</v>
      </c>
      <c r="O1705">
        <f>+VLOOKUP(Precio_diario_hortalizas[[#This Row],[Unidad de comercialización]],Codigos_kg[],2,0)</f>
        <v>36</v>
      </c>
      <c r="P1705">
        <f>+Precio_diario_hortalizas[[#This Row],[Precio promedio ponderado]]/Precio_diario_hortalizas[[#This Row],[Kg o Unidades]]</f>
        <v>55.555555555555557</v>
      </c>
    </row>
    <row r="1706" spans="1:16" hidden="1" x14ac:dyDescent="0.35">
      <c r="A1706" s="1" t="s">
        <v>60</v>
      </c>
      <c r="B1706" s="1" t="str">
        <f>+VLOOKUP(A1706,Codigos_mercados_mayoristas[],2,0)</f>
        <v>Valparaíso</v>
      </c>
      <c r="C1706" s="1">
        <f>+VLOOKUP(A1706,Codigos_mercados_mayoristas[],3,0)</f>
        <v>5</v>
      </c>
      <c r="D1706" s="30">
        <v>44147</v>
      </c>
      <c r="E1706" s="4" t="s">
        <v>196</v>
      </c>
      <c r="F1706" s="15" t="s">
        <v>17</v>
      </c>
      <c r="G1706" s="15" t="s">
        <v>18</v>
      </c>
      <c r="H1706" s="15" t="s">
        <v>19</v>
      </c>
      <c r="I1706" s="15">
        <v>50</v>
      </c>
      <c r="J1706" s="29">
        <v>23000</v>
      </c>
      <c r="K1706" s="29">
        <v>23000</v>
      </c>
      <c r="L1706" s="29">
        <v>23000</v>
      </c>
      <c r="M1706" s="15" t="s">
        <v>20</v>
      </c>
      <c r="N1706" s="15" t="s">
        <v>15</v>
      </c>
      <c r="O1706">
        <f>+VLOOKUP(Precio_diario_hortalizas[[#This Row],[Unidad de comercialización]],Codigos_kg[],2,0)</f>
        <v>50</v>
      </c>
      <c r="P1706">
        <f>+Precio_diario_hortalizas[[#This Row],[Precio promedio ponderado]]/Precio_diario_hortalizas[[#This Row],[Kg o Unidades]]</f>
        <v>460</v>
      </c>
    </row>
    <row r="1707" spans="1:16" hidden="1" x14ac:dyDescent="0.35">
      <c r="A1707" s="1" t="s">
        <v>60</v>
      </c>
      <c r="B1707" s="1" t="str">
        <f>+VLOOKUP(A1707,Codigos_mercados_mayoristas[],2,0)</f>
        <v>Valparaíso</v>
      </c>
      <c r="C1707" s="1">
        <f>+VLOOKUP(A1707,Codigos_mercados_mayoristas[],3,0)</f>
        <v>5</v>
      </c>
      <c r="D1707" s="30">
        <v>44147</v>
      </c>
      <c r="E1707" s="4" t="s">
        <v>196</v>
      </c>
      <c r="F1707" s="15" t="s">
        <v>80</v>
      </c>
      <c r="G1707" s="15" t="s">
        <v>12</v>
      </c>
      <c r="H1707" s="15" t="s">
        <v>19</v>
      </c>
      <c r="I1707" s="15">
        <v>120</v>
      </c>
      <c r="J1707" s="29">
        <v>1500</v>
      </c>
      <c r="K1707" s="29">
        <v>1500</v>
      </c>
      <c r="L1707" s="29">
        <v>1500</v>
      </c>
      <c r="M1707" s="15" t="s">
        <v>81</v>
      </c>
      <c r="N1707" s="15" t="s">
        <v>63</v>
      </c>
      <c r="O1707">
        <f>+VLOOKUP(Precio_diario_hortalizas[[#This Row],[Unidad de comercialización]],Codigos_kg[],2,0)</f>
        <v>3</v>
      </c>
      <c r="P1707">
        <f>+Precio_diario_hortalizas[[#This Row],[Precio promedio ponderado]]/Precio_diario_hortalizas[[#This Row],[Kg o Unidades]]</f>
        <v>500</v>
      </c>
    </row>
    <row r="1708" spans="1:16" hidden="1" x14ac:dyDescent="0.35">
      <c r="A1708" s="1" t="s">
        <v>60</v>
      </c>
      <c r="B1708" s="1" t="str">
        <f>+VLOOKUP(A1708,Codigos_mercados_mayoristas[],2,0)</f>
        <v>Valparaíso</v>
      </c>
      <c r="C1708" s="1">
        <f>+VLOOKUP(A1708,Codigos_mercados_mayoristas[],3,0)</f>
        <v>5</v>
      </c>
      <c r="D1708" s="30">
        <v>44147</v>
      </c>
      <c r="E1708" s="4" t="s">
        <v>196</v>
      </c>
      <c r="F1708" s="15" t="s">
        <v>82</v>
      </c>
      <c r="G1708" s="15" t="s">
        <v>12</v>
      </c>
      <c r="H1708" s="15" t="s">
        <v>19</v>
      </c>
      <c r="I1708" s="15">
        <v>110</v>
      </c>
      <c r="J1708" s="29">
        <v>3500</v>
      </c>
      <c r="K1708" s="29">
        <v>3500</v>
      </c>
      <c r="L1708" s="29">
        <v>3500</v>
      </c>
      <c r="M1708" s="15" t="s">
        <v>83</v>
      </c>
      <c r="N1708" s="15" t="s">
        <v>63</v>
      </c>
      <c r="O1708">
        <f>+VLOOKUP(Precio_diario_hortalizas[[#This Row],[Unidad de comercialización]],Codigos_kg[],2,0)</f>
        <v>3</v>
      </c>
      <c r="P1708">
        <f>+Precio_diario_hortalizas[[#This Row],[Precio promedio ponderado]]/Precio_diario_hortalizas[[#This Row],[Kg o Unidades]]</f>
        <v>1166.6666666666667</v>
      </c>
    </row>
    <row r="1709" spans="1:16" hidden="1" x14ac:dyDescent="0.35">
      <c r="A1709" s="1" t="s">
        <v>60</v>
      </c>
      <c r="B1709" s="1" t="str">
        <f>+VLOOKUP(A1709,Codigos_mercados_mayoristas[],2,0)</f>
        <v>Valparaíso</v>
      </c>
      <c r="C1709" s="1">
        <f>+VLOOKUP(A1709,Codigos_mercados_mayoristas[],3,0)</f>
        <v>5</v>
      </c>
      <c r="D1709" s="30">
        <v>44147</v>
      </c>
      <c r="E1709" s="4" t="s">
        <v>196</v>
      </c>
      <c r="F1709" s="15" t="s">
        <v>82</v>
      </c>
      <c r="G1709" s="15" t="s">
        <v>12</v>
      </c>
      <c r="H1709" s="15" t="s">
        <v>13</v>
      </c>
      <c r="I1709" s="15">
        <v>90</v>
      </c>
      <c r="J1709" s="29">
        <v>3000</v>
      </c>
      <c r="K1709" s="29">
        <v>3000</v>
      </c>
      <c r="L1709" s="29">
        <v>3000</v>
      </c>
      <c r="M1709" s="15" t="s">
        <v>83</v>
      </c>
      <c r="N1709" s="15" t="s">
        <v>63</v>
      </c>
      <c r="O1709">
        <f>+VLOOKUP(Precio_diario_hortalizas[[#This Row],[Unidad de comercialización]],Codigos_kg[],2,0)</f>
        <v>3</v>
      </c>
      <c r="P1709">
        <f>+Precio_diario_hortalizas[[#This Row],[Precio promedio ponderado]]/Precio_diario_hortalizas[[#This Row],[Kg o Unidades]]</f>
        <v>1000</v>
      </c>
    </row>
    <row r="1710" spans="1:16" hidden="1" x14ac:dyDescent="0.35">
      <c r="A1710" s="1" t="s">
        <v>60</v>
      </c>
      <c r="B1710" s="1" t="str">
        <f>+VLOOKUP(A1710,Codigos_mercados_mayoristas[],2,0)</f>
        <v>Valparaíso</v>
      </c>
      <c r="C1710" s="1">
        <f>+VLOOKUP(A1710,Codigos_mercados_mayoristas[],3,0)</f>
        <v>5</v>
      </c>
      <c r="D1710" s="30">
        <v>44147</v>
      </c>
      <c r="E1710" s="4" t="s">
        <v>196</v>
      </c>
      <c r="F1710" s="15" t="s">
        <v>84</v>
      </c>
      <c r="G1710" s="15" t="s">
        <v>12</v>
      </c>
      <c r="H1710" s="15" t="s">
        <v>19</v>
      </c>
      <c r="I1710" s="29">
        <v>1830</v>
      </c>
      <c r="J1710" s="15">
        <v>700</v>
      </c>
      <c r="K1710" s="15">
        <v>600</v>
      </c>
      <c r="L1710" s="15">
        <v>648</v>
      </c>
      <c r="M1710" s="15" t="s">
        <v>14</v>
      </c>
      <c r="N1710" s="15" t="s">
        <v>63</v>
      </c>
      <c r="O1710">
        <f>+VLOOKUP(Precio_diario_hortalizas[[#This Row],[Unidad de comercialización]],Codigos_kg[],2,0)</f>
        <v>1</v>
      </c>
      <c r="P1710">
        <f>+Precio_diario_hortalizas[[#This Row],[Precio promedio ponderado]]/Precio_diario_hortalizas[[#This Row],[Kg o Unidades]]</f>
        <v>648</v>
      </c>
    </row>
    <row r="1711" spans="1:16" hidden="1" x14ac:dyDescent="0.35">
      <c r="A1711" s="1" t="s">
        <v>60</v>
      </c>
      <c r="B1711" s="1" t="str">
        <f>+VLOOKUP(A1711,Codigos_mercados_mayoristas[],2,0)</f>
        <v>Valparaíso</v>
      </c>
      <c r="C1711" s="1">
        <f>+VLOOKUP(A1711,Codigos_mercados_mayoristas[],3,0)</f>
        <v>5</v>
      </c>
      <c r="D1711" s="30">
        <v>44147</v>
      </c>
      <c r="E1711" s="4" t="s">
        <v>196</v>
      </c>
      <c r="F1711" s="15" t="s">
        <v>84</v>
      </c>
      <c r="G1711" s="15" t="s">
        <v>12</v>
      </c>
      <c r="H1711" s="15" t="s">
        <v>13</v>
      </c>
      <c r="I1711" s="15">
        <v>850</v>
      </c>
      <c r="J1711" s="15">
        <v>550</v>
      </c>
      <c r="K1711" s="15">
        <v>550</v>
      </c>
      <c r="L1711" s="15">
        <v>550</v>
      </c>
      <c r="M1711" s="15" t="s">
        <v>14</v>
      </c>
      <c r="N1711" s="15" t="s">
        <v>63</v>
      </c>
      <c r="O1711">
        <f>+VLOOKUP(Precio_diario_hortalizas[[#This Row],[Unidad de comercialización]],Codigos_kg[],2,0)</f>
        <v>1</v>
      </c>
      <c r="P1711">
        <f>+Precio_diario_hortalizas[[#This Row],[Precio promedio ponderado]]/Precio_diario_hortalizas[[#This Row],[Kg o Unidades]]</f>
        <v>550</v>
      </c>
    </row>
    <row r="1712" spans="1:16" hidden="1" x14ac:dyDescent="0.35">
      <c r="A1712" s="1" t="s">
        <v>60</v>
      </c>
      <c r="B1712" s="1" t="str">
        <f>+VLOOKUP(A1712,Codigos_mercados_mayoristas[],2,0)</f>
        <v>Valparaíso</v>
      </c>
      <c r="C1712" s="1">
        <f>+VLOOKUP(A1712,Codigos_mercados_mayoristas[],3,0)</f>
        <v>5</v>
      </c>
      <c r="D1712" s="30">
        <v>44147</v>
      </c>
      <c r="E1712" s="4" t="s">
        <v>196</v>
      </c>
      <c r="F1712" s="15" t="s">
        <v>21</v>
      </c>
      <c r="G1712" s="15" t="s">
        <v>12</v>
      </c>
      <c r="H1712" s="15" t="s">
        <v>19</v>
      </c>
      <c r="I1712" s="15">
        <v>70</v>
      </c>
      <c r="J1712" s="29">
        <v>3000</v>
      </c>
      <c r="K1712" s="29">
        <v>3000</v>
      </c>
      <c r="L1712" s="29">
        <v>3000</v>
      </c>
      <c r="M1712" s="15" t="s">
        <v>83</v>
      </c>
      <c r="N1712" s="15" t="s">
        <v>63</v>
      </c>
      <c r="O1712">
        <f>+VLOOKUP(Precio_diario_hortalizas[[#This Row],[Unidad de comercialización]],Codigos_kg[],2,0)</f>
        <v>3</v>
      </c>
      <c r="P1712">
        <f>+Precio_diario_hortalizas[[#This Row],[Precio promedio ponderado]]/Precio_diario_hortalizas[[#This Row],[Kg o Unidades]]</f>
        <v>1000</v>
      </c>
    </row>
    <row r="1713" spans="1:16" hidden="1" x14ac:dyDescent="0.35">
      <c r="A1713" s="1" t="s">
        <v>60</v>
      </c>
      <c r="B1713" s="1" t="str">
        <f>+VLOOKUP(A1713,Codigos_mercados_mayoristas[],2,0)</f>
        <v>Valparaíso</v>
      </c>
      <c r="C1713" s="1">
        <f>+VLOOKUP(A1713,Codigos_mercados_mayoristas[],3,0)</f>
        <v>5</v>
      </c>
      <c r="D1713" s="30">
        <v>44147</v>
      </c>
      <c r="E1713" s="4" t="s">
        <v>196</v>
      </c>
      <c r="F1713" s="15" t="s">
        <v>85</v>
      </c>
      <c r="G1713" s="15" t="s">
        <v>86</v>
      </c>
      <c r="H1713" s="15" t="s">
        <v>19</v>
      </c>
      <c r="I1713" s="29">
        <v>1800</v>
      </c>
      <c r="J1713" s="29">
        <v>1200</v>
      </c>
      <c r="K1713" s="29">
        <v>1200</v>
      </c>
      <c r="L1713" s="29">
        <v>1200</v>
      </c>
      <c r="M1713" s="15" t="s">
        <v>31</v>
      </c>
      <c r="N1713" s="15" t="s">
        <v>63</v>
      </c>
      <c r="O1713">
        <f>+VLOOKUP(Precio_diario_hortalizas[[#This Row],[Unidad de comercialización]],Codigos_kg[],2,0)</f>
        <v>1</v>
      </c>
      <c r="P1713">
        <f>+Precio_diario_hortalizas[[#This Row],[Precio promedio ponderado]]/Precio_diario_hortalizas[[#This Row],[Kg o Unidades]]</f>
        <v>1200</v>
      </c>
    </row>
    <row r="1714" spans="1:16" hidden="1" x14ac:dyDescent="0.35">
      <c r="A1714" s="1" t="s">
        <v>60</v>
      </c>
      <c r="B1714" s="1" t="str">
        <f>+VLOOKUP(A1714,Codigos_mercados_mayoristas[],2,0)</f>
        <v>Valparaíso</v>
      </c>
      <c r="C1714" s="1">
        <f>+VLOOKUP(A1714,Codigos_mercados_mayoristas[],3,0)</f>
        <v>5</v>
      </c>
      <c r="D1714" s="30">
        <v>44147</v>
      </c>
      <c r="E1714" s="4" t="s">
        <v>196</v>
      </c>
      <c r="F1714" s="15" t="s">
        <v>85</v>
      </c>
      <c r="G1714" s="15" t="s">
        <v>86</v>
      </c>
      <c r="H1714" s="15" t="s">
        <v>13</v>
      </c>
      <c r="I1714" s="29">
        <v>1600</v>
      </c>
      <c r="J1714" s="29">
        <v>1000</v>
      </c>
      <c r="K1714" s="29">
        <v>1000</v>
      </c>
      <c r="L1714" s="29">
        <v>1000</v>
      </c>
      <c r="M1714" s="15" t="s">
        <v>31</v>
      </c>
      <c r="N1714" s="15" t="s">
        <v>63</v>
      </c>
      <c r="O1714">
        <f>+VLOOKUP(Precio_diario_hortalizas[[#This Row],[Unidad de comercialización]],Codigos_kg[],2,0)</f>
        <v>1</v>
      </c>
      <c r="P1714">
        <f>+Precio_diario_hortalizas[[#This Row],[Precio promedio ponderado]]/Precio_diario_hortalizas[[#This Row],[Kg o Unidades]]</f>
        <v>1000</v>
      </c>
    </row>
    <row r="1715" spans="1:16" hidden="1" x14ac:dyDescent="0.35">
      <c r="A1715" s="1" t="s">
        <v>60</v>
      </c>
      <c r="B1715" s="1" t="str">
        <f>+VLOOKUP(A1715,Codigos_mercados_mayoristas[],2,0)</f>
        <v>Valparaíso</v>
      </c>
      <c r="C1715" s="1">
        <f>+VLOOKUP(A1715,Codigos_mercados_mayoristas[],3,0)</f>
        <v>5</v>
      </c>
      <c r="D1715" s="30">
        <v>44147</v>
      </c>
      <c r="E1715" s="4" t="s">
        <v>196</v>
      </c>
      <c r="F1715" s="15" t="s">
        <v>52</v>
      </c>
      <c r="G1715" s="15" t="s">
        <v>12</v>
      </c>
      <c r="H1715" s="15" t="s">
        <v>19</v>
      </c>
      <c r="I1715" s="15">
        <v>85</v>
      </c>
      <c r="J1715" s="29">
        <v>7000</v>
      </c>
      <c r="K1715" s="29">
        <v>6500</v>
      </c>
      <c r="L1715" s="29">
        <v>6735</v>
      </c>
      <c r="M1715" s="15" t="s">
        <v>39</v>
      </c>
      <c r="N1715" s="15" t="s">
        <v>63</v>
      </c>
      <c r="O1715">
        <f>+VLOOKUP(Precio_diario_hortalizas[[#This Row],[Unidad de comercialización]],Codigos_kg[],2,0)</f>
        <v>25</v>
      </c>
      <c r="P1715">
        <f>+Precio_diario_hortalizas[[#This Row],[Precio promedio ponderado]]/Precio_diario_hortalizas[[#This Row],[Kg o Unidades]]</f>
        <v>269.39999999999998</v>
      </c>
    </row>
    <row r="1716" spans="1:16" hidden="1" x14ac:dyDescent="0.35">
      <c r="A1716" s="1" t="s">
        <v>60</v>
      </c>
      <c r="B1716" s="1" t="str">
        <f>+VLOOKUP(A1716,Codigos_mercados_mayoristas[],2,0)</f>
        <v>Valparaíso</v>
      </c>
      <c r="C1716" s="1">
        <f>+VLOOKUP(A1716,Codigos_mercados_mayoristas[],3,0)</f>
        <v>5</v>
      </c>
      <c r="D1716" s="30">
        <v>44147</v>
      </c>
      <c r="E1716" s="4" t="s">
        <v>196</v>
      </c>
      <c r="F1716" s="15" t="s">
        <v>23</v>
      </c>
      <c r="G1716" s="15" t="s">
        <v>87</v>
      </c>
      <c r="H1716" s="15" t="s">
        <v>19</v>
      </c>
      <c r="I1716" s="15">
        <v>105</v>
      </c>
      <c r="J1716" s="29">
        <v>4500</v>
      </c>
      <c r="K1716" s="29">
        <v>4000</v>
      </c>
      <c r="L1716" s="29">
        <v>4262</v>
      </c>
      <c r="M1716" s="15" t="s">
        <v>88</v>
      </c>
      <c r="N1716" s="15" t="s">
        <v>63</v>
      </c>
      <c r="O1716">
        <f>+VLOOKUP(Precio_diario_hortalizas[[#This Row],[Unidad de comercialización]],Codigos_kg[],2,0)</f>
        <v>10</v>
      </c>
      <c r="P1716">
        <f>+Precio_diario_hortalizas[[#This Row],[Precio promedio ponderado]]/Precio_diario_hortalizas[[#This Row],[Kg o Unidades]]</f>
        <v>426.2</v>
      </c>
    </row>
    <row r="1717" spans="1:16" hidden="1" x14ac:dyDescent="0.35">
      <c r="A1717" s="1" t="s">
        <v>60</v>
      </c>
      <c r="B1717" s="1" t="str">
        <f>+VLOOKUP(A1717,Codigos_mercados_mayoristas[],2,0)</f>
        <v>Valparaíso</v>
      </c>
      <c r="C1717" s="1">
        <f>+VLOOKUP(A1717,Codigos_mercados_mayoristas[],3,0)</f>
        <v>5</v>
      </c>
      <c r="D1717" s="30">
        <v>44147</v>
      </c>
      <c r="E1717" s="4" t="s">
        <v>196</v>
      </c>
      <c r="F1717" s="15" t="s">
        <v>23</v>
      </c>
      <c r="G1717" s="15" t="s">
        <v>24</v>
      </c>
      <c r="H1717" s="15" t="s">
        <v>19</v>
      </c>
      <c r="I1717" s="15">
        <v>115</v>
      </c>
      <c r="J1717" s="29">
        <v>6000</v>
      </c>
      <c r="K1717" s="29">
        <v>5500</v>
      </c>
      <c r="L1717" s="29">
        <v>5739</v>
      </c>
      <c r="M1717" s="15" t="s">
        <v>89</v>
      </c>
      <c r="N1717" s="15" t="s">
        <v>63</v>
      </c>
      <c r="O1717">
        <f>+VLOOKUP(Precio_diario_hortalizas[[#This Row],[Unidad de comercialización]],Codigos_kg[],2,0)</f>
        <v>15</v>
      </c>
      <c r="P1717">
        <f>+Precio_diario_hortalizas[[#This Row],[Precio promedio ponderado]]/Precio_diario_hortalizas[[#This Row],[Kg o Unidades]]</f>
        <v>382.6</v>
      </c>
    </row>
    <row r="1718" spans="1:16" hidden="1" x14ac:dyDescent="0.35">
      <c r="A1718" s="1" t="s">
        <v>60</v>
      </c>
      <c r="B1718" s="1" t="str">
        <f>+VLOOKUP(A1718,Codigos_mercados_mayoristas[],2,0)</f>
        <v>Valparaíso</v>
      </c>
      <c r="C1718" s="1">
        <f>+VLOOKUP(A1718,Codigos_mercados_mayoristas[],3,0)</f>
        <v>5</v>
      </c>
      <c r="D1718" s="30">
        <v>44147</v>
      </c>
      <c r="E1718" s="4" t="s">
        <v>196</v>
      </c>
      <c r="F1718" s="15" t="s">
        <v>23</v>
      </c>
      <c r="G1718" s="15" t="s">
        <v>90</v>
      </c>
      <c r="H1718" s="15" t="s">
        <v>19</v>
      </c>
      <c r="I1718" s="15">
        <v>115</v>
      </c>
      <c r="J1718" s="29">
        <v>6000</v>
      </c>
      <c r="K1718" s="29">
        <v>5500</v>
      </c>
      <c r="L1718" s="29">
        <v>5739</v>
      </c>
      <c r="M1718" s="15" t="s">
        <v>26</v>
      </c>
      <c r="N1718" s="15" t="s">
        <v>63</v>
      </c>
      <c r="O1718">
        <f>+VLOOKUP(Precio_diario_hortalizas[[#This Row],[Unidad de comercialización]],Codigos_kg[],2,0)</f>
        <v>18</v>
      </c>
      <c r="P1718">
        <f>+Precio_diario_hortalizas[[#This Row],[Precio promedio ponderado]]/Precio_diario_hortalizas[[#This Row],[Kg o Unidades]]</f>
        <v>318.83333333333331</v>
      </c>
    </row>
    <row r="1719" spans="1:16" hidden="1" x14ac:dyDescent="0.35">
      <c r="A1719" s="1" t="s">
        <v>60</v>
      </c>
      <c r="B1719" s="1" t="str">
        <f>+VLOOKUP(A1719,Codigos_mercados_mayoristas[],2,0)</f>
        <v>Valparaíso</v>
      </c>
      <c r="C1719" s="1">
        <f>+VLOOKUP(A1719,Codigos_mercados_mayoristas[],3,0)</f>
        <v>5</v>
      </c>
      <c r="D1719" s="30">
        <v>44147</v>
      </c>
      <c r="E1719" s="4" t="s">
        <v>196</v>
      </c>
      <c r="F1719" s="15" t="s">
        <v>23</v>
      </c>
      <c r="G1719" s="15" t="s">
        <v>91</v>
      </c>
      <c r="H1719" s="15" t="s">
        <v>19</v>
      </c>
      <c r="I1719" s="15">
        <v>55</v>
      </c>
      <c r="J1719" s="29">
        <v>6000</v>
      </c>
      <c r="K1719" s="29">
        <v>6000</v>
      </c>
      <c r="L1719" s="29">
        <v>6000</v>
      </c>
      <c r="M1719" s="15" t="s">
        <v>26</v>
      </c>
      <c r="N1719" s="15" t="s">
        <v>63</v>
      </c>
      <c r="O1719">
        <f>+VLOOKUP(Precio_diario_hortalizas[[#This Row],[Unidad de comercialización]],Codigos_kg[],2,0)</f>
        <v>18</v>
      </c>
      <c r="P1719">
        <f>+Precio_diario_hortalizas[[#This Row],[Precio promedio ponderado]]/Precio_diario_hortalizas[[#This Row],[Kg o Unidades]]</f>
        <v>333.33333333333331</v>
      </c>
    </row>
    <row r="1720" spans="1:16" hidden="1" x14ac:dyDescent="0.35">
      <c r="A1720" s="1" t="s">
        <v>60</v>
      </c>
      <c r="B1720" s="1" t="str">
        <f>+VLOOKUP(A1720,Codigos_mercados_mayoristas[],2,0)</f>
        <v>Valparaíso</v>
      </c>
      <c r="C1720" s="1">
        <f>+VLOOKUP(A1720,Codigos_mercados_mayoristas[],3,0)</f>
        <v>5</v>
      </c>
      <c r="D1720" s="30">
        <v>44147</v>
      </c>
      <c r="E1720" s="4" t="s">
        <v>196</v>
      </c>
      <c r="F1720" s="15" t="s">
        <v>23</v>
      </c>
      <c r="G1720" s="15" t="s">
        <v>92</v>
      </c>
      <c r="H1720" s="15" t="s">
        <v>19</v>
      </c>
      <c r="I1720" s="15">
        <v>105</v>
      </c>
      <c r="J1720" s="29">
        <v>4500</v>
      </c>
      <c r="K1720" s="29">
        <v>4000</v>
      </c>
      <c r="L1720" s="29">
        <v>4262</v>
      </c>
      <c r="M1720" s="15" t="s">
        <v>93</v>
      </c>
      <c r="N1720" s="15" t="s">
        <v>63</v>
      </c>
      <c r="O1720">
        <f>+VLOOKUP(Precio_diario_hortalizas[[#This Row],[Unidad de comercialización]],Codigos_kg[],2,0)</f>
        <v>20</v>
      </c>
      <c r="P1720">
        <f>+Precio_diario_hortalizas[[#This Row],[Precio promedio ponderado]]/Precio_diario_hortalizas[[#This Row],[Kg o Unidades]]</f>
        <v>213.1</v>
      </c>
    </row>
    <row r="1721" spans="1:16" hidden="1" x14ac:dyDescent="0.35">
      <c r="A1721" s="1" t="s">
        <v>60</v>
      </c>
      <c r="B1721" s="1" t="str">
        <f>+VLOOKUP(A1721,Codigos_mercados_mayoristas[],2,0)</f>
        <v>Valparaíso</v>
      </c>
      <c r="C1721" s="1">
        <f>+VLOOKUP(A1721,Codigos_mercados_mayoristas[],3,0)</f>
        <v>5</v>
      </c>
      <c r="D1721" s="30">
        <v>44147</v>
      </c>
      <c r="E1721" s="4" t="s">
        <v>196</v>
      </c>
      <c r="F1721" s="15" t="s">
        <v>94</v>
      </c>
      <c r="G1721" s="15" t="s">
        <v>95</v>
      </c>
      <c r="H1721" s="15" t="s">
        <v>96</v>
      </c>
      <c r="I1721" s="15">
        <v>240</v>
      </c>
      <c r="J1721" s="29">
        <v>10000</v>
      </c>
      <c r="K1721" s="29">
        <v>9500</v>
      </c>
      <c r="L1721" s="29">
        <v>9667</v>
      </c>
      <c r="M1721" s="15" t="s">
        <v>39</v>
      </c>
      <c r="N1721" s="15" t="s">
        <v>63</v>
      </c>
      <c r="O1721">
        <f>+VLOOKUP(Precio_diario_hortalizas[[#This Row],[Unidad de comercialización]],Codigos_kg[],2,0)</f>
        <v>25</v>
      </c>
      <c r="P1721">
        <f>+Precio_diario_hortalizas[[#This Row],[Precio promedio ponderado]]/Precio_diario_hortalizas[[#This Row],[Kg o Unidades]]</f>
        <v>386.68</v>
      </c>
    </row>
    <row r="1722" spans="1:16" hidden="1" x14ac:dyDescent="0.35">
      <c r="A1722" s="1" t="s">
        <v>60</v>
      </c>
      <c r="B1722" s="1" t="str">
        <f>+VLOOKUP(A1722,Codigos_mercados_mayoristas[],2,0)</f>
        <v>Valparaíso</v>
      </c>
      <c r="C1722" s="1">
        <f>+VLOOKUP(A1722,Codigos_mercados_mayoristas[],3,0)</f>
        <v>5</v>
      </c>
      <c r="D1722" s="30">
        <v>44147</v>
      </c>
      <c r="E1722" s="4" t="s">
        <v>196</v>
      </c>
      <c r="F1722" s="15" t="s">
        <v>53</v>
      </c>
      <c r="G1722" s="15" t="s">
        <v>12</v>
      </c>
      <c r="H1722" s="15" t="s">
        <v>19</v>
      </c>
      <c r="I1722" s="15">
        <v>105</v>
      </c>
      <c r="J1722" s="29">
        <v>7000</v>
      </c>
      <c r="K1722" s="29">
        <v>6500</v>
      </c>
      <c r="L1722" s="29">
        <v>6762</v>
      </c>
      <c r="M1722" s="15" t="s">
        <v>97</v>
      </c>
      <c r="N1722" s="15" t="s">
        <v>133</v>
      </c>
      <c r="O1722">
        <f>+VLOOKUP(Precio_diario_hortalizas[[#This Row],[Unidad de comercialización]],Codigos_kg[],2,0)</f>
        <v>70</v>
      </c>
      <c r="P1722">
        <f>+Precio_diario_hortalizas[[#This Row],[Precio promedio ponderado]]/Precio_diario_hortalizas[[#This Row],[Kg o Unidades]]</f>
        <v>96.6</v>
      </c>
    </row>
    <row r="1723" spans="1:16" hidden="1" x14ac:dyDescent="0.35">
      <c r="A1723" s="1" t="s">
        <v>60</v>
      </c>
      <c r="B1723" s="1" t="str">
        <f>+VLOOKUP(A1723,Codigos_mercados_mayoristas[],2,0)</f>
        <v>Valparaíso</v>
      </c>
      <c r="C1723" s="1">
        <f>+VLOOKUP(A1723,Codigos_mercados_mayoristas[],3,0)</f>
        <v>5</v>
      </c>
      <c r="D1723" s="30">
        <v>44147</v>
      </c>
      <c r="E1723" s="4" t="s">
        <v>196</v>
      </c>
      <c r="F1723" s="15" t="s">
        <v>27</v>
      </c>
      <c r="G1723" s="15" t="s">
        <v>28</v>
      </c>
      <c r="H1723" s="15" t="s">
        <v>19</v>
      </c>
      <c r="I1723" s="15">
        <v>38</v>
      </c>
      <c r="J1723" s="29">
        <v>38000</v>
      </c>
      <c r="K1723" s="29">
        <v>38000</v>
      </c>
      <c r="L1723" s="29">
        <v>38000</v>
      </c>
      <c r="M1723" s="15" t="s">
        <v>29</v>
      </c>
      <c r="N1723" s="15" t="s">
        <v>15</v>
      </c>
      <c r="O1723">
        <f>+VLOOKUP(Precio_diario_hortalizas[[#This Row],[Unidad de comercialización]],Codigos_kg[],2,0)</f>
        <v>15</v>
      </c>
      <c r="P1723">
        <f>+Precio_diario_hortalizas[[#This Row],[Precio promedio ponderado]]/Precio_diario_hortalizas[[#This Row],[Kg o Unidades]]</f>
        <v>2533.3333333333335</v>
      </c>
    </row>
    <row r="1724" spans="1:16" hidden="1" x14ac:dyDescent="0.35">
      <c r="A1724" s="1" t="s">
        <v>60</v>
      </c>
      <c r="B1724" s="1" t="str">
        <f>+VLOOKUP(A1724,Codigos_mercados_mayoristas[],2,0)</f>
        <v>Valparaíso</v>
      </c>
      <c r="C1724" s="1">
        <f>+VLOOKUP(A1724,Codigos_mercados_mayoristas[],3,0)</f>
        <v>5</v>
      </c>
      <c r="D1724" s="30">
        <v>44147</v>
      </c>
      <c r="E1724" s="4" t="s">
        <v>196</v>
      </c>
      <c r="F1724" s="15" t="s">
        <v>27</v>
      </c>
      <c r="G1724" s="15" t="s">
        <v>28</v>
      </c>
      <c r="H1724" s="15" t="s">
        <v>13</v>
      </c>
      <c r="I1724" s="15">
        <v>35</v>
      </c>
      <c r="J1724" s="29">
        <v>35000</v>
      </c>
      <c r="K1724" s="29">
        <v>35000</v>
      </c>
      <c r="L1724" s="29">
        <v>35000</v>
      </c>
      <c r="M1724" s="15" t="s">
        <v>29</v>
      </c>
      <c r="N1724" s="15" t="s">
        <v>15</v>
      </c>
      <c r="O1724">
        <f>+VLOOKUP(Precio_diario_hortalizas[[#This Row],[Unidad de comercialización]],Codigos_kg[],2,0)</f>
        <v>15</v>
      </c>
      <c r="P1724">
        <f>+Precio_diario_hortalizas[[#This Row],[Precio promedio ponderado]]/Precio_diario_hortalizas[[#This Row],[Kg o Unidades]]</f>
        <v>2333.3333333333335</v>
      </c>
    </row>
    <row r="1725" spans="1:16" hidden="1" x14ac:dyDescent="0.35">
      <c r="A1725" s="1" t="s">
        <v>60</v>
      </c>
      <c r="B1725" s="1" t="str">
        <f>+VLOOKUP(A1725,Codigos_mercados_mayoristas[],2,0)</f>
        <v>Valparaíso</v>
      </c>
      <c r="C1725" s="1">
        <f>+VLOOKUP(A1725,Codigos_mercados_mayoristas[],3,0)</f>
        <v>5</v>
      </c>
      <c r="D1725" s="30">
        <v>44147</v>
      </c>
      <c r="E1725" s="4" t="s">
        <v>196</v>
      </c>
      <c r="F1725" s="15" t="s">
        <v>27</v>
      </c>
      <c r="G1725" s="15" t="s">
        <v>98</v>
      </c>
      <c r="H1725" s="15" t="s">
        <v>19</v>
      </c>
      <c r="I1725" s="15">
        <v>30</v>
      </c>
      <c r="J1725" s="29">
        <v>30000</v>
      </c>
      <c r="K1725" s="29">
        <v>30000</v>
      </c>
      <c r="L1725" s="29">
        <v>30000</v>
      </c>
      <c r="M1725" s="15" t="s">
        <v>29</v>
      </c>
      <c r="N1725" s="15" t="s">
        <v>15</v>
      </c>
      <c r="O1725">
        <f>+VLOOKUP(Precio_diario_hortalizas[[#This Row],[Unidad de comercialización]],Codigos_kg[],2,0)</f>
        <v>15</v>
      </c>
      <c r="P1725">
        <f>+Precio_diario_hortalizas[[#This Row],[Precio promedio ponderado]]/Precio_diario_hortalizas[[#This Row],[Kg o Unidades]]</f>
        <v>2000</v>
      </c>
    </row>
    <row r="1726" spans="1:16" hidden="1" x14ac:dyDescent="0.35">
      <c r="A1726" s="1" t="s">
        <v>60</v>
      </c>
      <c r="B1726" s="1" t="str">
        <f>+VLOOKUP(A1726,Codigos_mercados_mayoristas[],2,0)</f>
        <v>Valparaíso</v>
      </c>
      <c r="C1726" s="1">
        <f>+VLOOKUP(A1726,Codigos_mercados_mayoristas[],3,0)</f>
        <v>5</v>
      </c>
      <c r="D1726" s="30">
        <v>44147</v>
      </c>
      <c r="E1726" s="4" t="s">
        <v>196</v>
      </c>
      <c r="F1726" s="15" t="s">
        <v>27</v>
      </c>
      <c r="G1726" s="15" t="s">
        <v>98</v>
      </c>
      <c r="H1726" s="15" t="s">
        <v>13</v>
      </c>
      <c r="I1726" s="15">
        <v>35</v>
      </c>
      <c r="J1726" s="29">
        <v>25000</v>
      </c>
      <c r="K1726" s="29">
        <v>25000</v>
      </c>
      <c r="L1726" s="29">
        <v>25000</v>
      </c>
      <c r="M1726" s="15" t="s">
        <v>29</v>
      </c>
      <c r="N1726" s="15" t="s">
        <v>15</v>
      </c>
      <c r="O1726">
        <f>+VLOOKUP(Precio_diario_hortalizas[[#This Row],[Unidad de comercialización]],Codigos_kg[],2,0)</f>
        <v>15</v>
      </c>
      <c r="P1726">
        <f>+Precio_diario_hortalizas[[#This Row],[Precio promedio ponderado]]/Precio_diario_hortalizas[[#This Row],[Kg o Unidades]]</f>
        <v>1666.6666666666667</v>
      </c>
    </row>
    <row r="1727" spans="1:16" hidden="1" x14ac:dyDescent="0.35">
      <c r="A1727" s="1" t="s">
        <v>60</v>
      </c>
      <c r="B1727" s="1" t="str">
        <f>+VLOOKUP(A1727,Codigos_mercados_mayoristas[],2,0)</f>
        <v>Valparaíso</v>
      </c>
      <c r="C1727" s="1">
        <f>+VLOOKUP(A1727,Codigos_mercados_mayoristas[],3,0)</f>
        <v>5</v>
      </c>
      <c r="D1727" s="30">
        <v>44147</v>
      </c>
      <c r="E1727" s="4" t="s">
        <v>196</v>
      </c>
      <c r="F1727" s="15" t="s">
        <v>30</v>
      </c>
      <c r="G1727" s="15" t="s">
        <v>57</v>
      </c>
      <c r="H1727" s="15" t="s">
        <v>19</v>
      </c>
      <c r="I1727" s="15">
        <v>65</v>
      </c>
      <c r="J1727" s="29">
        <v>44000</v>
      </c>
      <c r="K1727" s="29">
        <v>43000</v>
      </c>
      <c r="L1727" s="29">
        <v>43462</v>
      </c>
      <c r="M1727" s="15" t="s">
        <v>58</v>
      </c>
      <c r="N1727" s="15" t="s">
        <v>45</v>
      </c>
      <c r="O1727">
        <f>+VLOOKUP(Precio_diario_hortalizas[[#This Row],[Unidad de comercialización]],Codigos_kg[],2,0)</f>
        <v>25</v>
      </c>
      <c r="P1727">
        <f>+Precio_diario_hortalizas[[#This Row],[Precio promedio ponderado]]/Precio_diario_hortalizas[[#This Row],[Kg o Unidades]]</f>
        <v>1738.48</v>
      </c>
    </row>
    <row r="1728" spans="1:16" hidden="1" x14ac:dyDescent="0.35">
      <c r="A1728" s="1" t="s">
        <v>60</v>
      </c>
      <c r="B1728" s="1" t="str">
        <f>+VLOOKUP(A1728,Codigos_mercados_mayoristas[],2,0)</f>
        <v>Valparaíso</v>
      </c>
      <c r="C1728" s="1">
        <f>+VLOOKUP(A1728,Codigos_mercados_mayoristas[],3,0)</f>
        <v>5</v>
      </c>
      <c r="D1728" s="30">
        <v>44147</v>
      </c>
      <c r="E1728" s="4" t="s">
        <v>196</v>
      </c>
      <c r="F1728" s="15" t="s">
        <v>99</v>
      </c>
      <c r="G1728" s="15" t="s">
        <v>100</v>
      </c>
      <c r="H1728" s="15" t="s">
        <v>19</v>
      </c>
      <c r="I1728" s="29">
        <v>1780</v>
      </c>
      <c r="J1728" s="15">
        <v>650</v>
      </c>
      <c r="K1728" s="15">
        <v>600</v>
      </c>
      <c r="L1728" s="15">
        <v>625</v>
      </c>
      <c r="M1728" s="15" t="s">
        <v>14</v>
      </c>
      <c r="N1728" s="15" t="s">
        <v>63</v>
      </c>
      <c r="O1728">
        <f>+VLOOKUP(Precio_diario_hortalizas[[#This Row],[Unidad de comercialización]],Codigos_kg[],2,0)</f>
        <v>1</v>
      </c>
      <c r="P1728">
        <f>+Precio_diario_hortalizas[[#This Row],[Precio promedio ponderado]]/Precio_diario_hortalizas[[#This Row],[Kg o Unidades]]</f>
        <v>625</v>
      </c>
    </row>
    <row r="1729" spans="1:16" hidden="1" x14ac:dyDescent="0.35">
      <c r="A1729" s="1" t="s">
        <v>60</v>
      </c>
      <c r="B1729" s="1" t="str">
        <f>+VLOOKUP(A1729,Codigos_mercados_mayoristas[],2,0)</f>
        <v>Valparaíso</v>
      </c>
      <c r="C1729" s="1">
        <f>+VLOOKUP(A1729,Codigos_mercados_mayoristas[],3,0)</f>
        <v>5</v>
      </c>
      <c r="D1729" s="30">
        <v>44147</v>
      </c>
      <c r="E1729" s="4" t="s">
        <v>196</v>
      </c>
      <c r="F1729" s="15" t="s">
        <v>99</v>
      </c>
      <c r="G1729" s="15" t="s">
        <v>100</v>
      </c>
      <c r="H1729" s="15" t="s">
        <v>13</v>
      </c>
      <c r="I1729" s="15">
        <v>950</v>
      </c>
      <c r="J1729" s="15">
        <v>500</v>
      </c>
      <c r="K1729" s="15">
        <v>500</v>
      </c>
      <c r="L1729" s="15">
        <v>500</v>
      </c>
      <c r="M1729" s="15" t="s">
        <v>14</v>
      </c>
      <c r="N1729" s="15" t="s">
        <v>63</v>
      </c>
      <c r="O1729">
        <f>+VLOOKUP(Precio_diario_hortalizas[[#This Row],[Unidad de comercialización]],Codigos_kg[],2,0)</f>
        <v>1</v>
      </c>
      <c r="P1729">
        <f>+Precio_diario_hortalizas[[#This Row],[Precio promedio ponderado]]/Precio_diario_hortalizas[[#This Row],[Kg o Unidades]]</f>
        <v>500</v>
      </c>
    </row>
    <row r="1730" spans="1:16" hidden="1" x14ac:dyDescent="0.35">
      <c r="A1730" s="1" t="s">
        <v>60</v>
      </c>
      <c r="B1730" s="1" t="str">
        <f>+VLOOKUP(A1730,Codigos_mercados_mayoristas[],2,0)</f>
        <v>Valparaíso</v>
      </c>
      <c r="C1730" s="1">
        <f>+VLOOKUP(A1730,Codigos_mercados_mayoristas[],3,0)</f>
        <v>5</v>
      </c>
      <c r="D1730" s="30">
        <v>44147</v>
      </c>
      <c r="E1730" s="4" t="s">
        <v>196</v>
      </c>
      <c r="F1730" s="15" t="s">
        <v>32</v>
      </c>
      <c r="G1730" s="15" t="s">
        <v>12</v>
      </c>
      <c r="H1730" s="15" t="s">
        <v>19</v>
      </c>
      <c r="I1730" s="15">
        <v>160</v>
      </c>
      <c r="J1730" s="15">
        <v>850</v>
      </c>
      <c r="K1730" s="15">
        <v>850</v>
      </c>
      <c r="L1730" s="15">
        <v>850</v>
      </c>
      <c r="M1730" s="15" t="s">
        <v>33</v>
      </c>
      <c r="N1730" s="15" t="s">
        <v>34</v>
      </c>
      <c r="O1730">
        <f>+VLOOKUP(Precio_diario_hortalizas[[#This Row],[Unidad de comercialización]],Codigos_kg[],2,0)</f>
        <v>1</v>
      </c>
      <c r="P1730">
        <f>+Precio_diario_hortalizas[[#This Row],[Precio promedio ponderado]]/Precio_diario_hortalizas[[#This Row],[Kg o Unidades]]</f>
        <v>850</v>
      </c>
    </row>
    <row r="1731" spans="1:16" hidden="1" x14ac:dyDescent="0.35">
      <c r="A1731" s="1" t="s">
        <v>60</v>
      </c>
      <c r="B1731" s="1" t="str">
        <f>+VLOOKUP(A1731,Codigos_mercados_mayoristas[],2,0)</f>
        <v>Valparaíso</v>
      </c>
      <c r="C1731" s="1">
        <f>+VLOOKUP(A1731,Codigos_mercados_mayoristas[],3,0)</f>
        <v>5</v>
      </c>
      <c r="D1731" s="30">
        <v>44147</v>
      </c>
      <c r="E1731" s="4" t="s">
        <v>196</v>
      </c>
      <c r="F1731" s="15" t="s">
        <v>35</v>
      </c>
      <c r="G1731" s="15" t="s">
        <v>36</v>
      </c>
      <c r="H1731" s="15" t="s">
        <v>69</v>
      </c>
      <c r="I1731" s="15">
        <v>160</v>
      </c>
      <c r="J1731" s="29">
        <v>17000</v>
      </c>
      <c r="K1731" s="29">
        <v>17000</v>
      </c>
      <c r="L1731" s="29">
        <v>17000</v>
      </c>
      <c r="M1731" s="15" t="s">
        <v>59</v>
      </c>
      <c r="N1731" s="15" t="s">
        <v>133</v>
      </c>
      <c r="O1731">
        <f>+VLOOKUP(Precio_diario_hortalizas[[#This Row],[Unidad de comercialización]],Codigos_kg[],2,0)</f>
        <v>18</v>
      </c>
      <c r="P1731">
        <f>+Precio_diario_hortalizas[[#This Row],[Precio promedio ponderado]]/Precio_diario_hortalizas[[#This Row],[Kg o Unidades]]</f>
        <v>944.44444444444446</v>
      </c>
    </row>
    <row r="1732" spans="1:16" hidden="1" x14ac:dyDescent="0.35">
      <c r="A1732" s="1" t="s">
        <v>60</v>
      </c>
      <c r="B1732" s="1" t="str">
        <f>+VLOOKUP(A1732,Codigos_mercados_mayoristas[],2,0)</f>
        <v>Valparaíso</v>
      </c>
      <c r="C1732" s="1">
        <f>+VLOOKUP(A1732,Codigos_mercados_mayoristas[],3,0)</f>
        <v>5</v>
      </c>
      <c r="D1732" s="30">
        <v>44147</v>
      </c>
      <c r="E1732" s="4" t="s">
        <v>196</v>
      </c>
      <c r="F1732" s="15" t="s">
        <v>35</v>
      </c>
      <c r="G1732" s="15" t="s">
        <v>36</v>
      </c>
      <c r="H1732" s="15" t="s">
        <v>19</v>
      </c>
      <c r="I1732" s="15">
        <v>150</v>
      </c>
      <c r="J1732" s="29">
        <v>15000</v>
      </c>
      <c r="K1732" s="29">
        <v>15000</v>
      </c>
      <c r="L1732" s="29">
        <v>15000</v>
      </c>
      <c r="M1732" s="15" t="s">
        <v>59</v>
      </c>
      <c r="N1732" s="15" t="s">
        <v>133</v>
      </c>
      <c r="O1732">
        <f>+VLOOKUP(Precio_diario_hortalizas[[#This Row],[Unidad de comercialización]],Codigos_kg[],2,0)</f>
        <v>18</v>
      </c>
      <c r="P1732">
        <f>+Precio_diario_hortalizas[[#This Row],[Precio promedio ponderado]]/Precio_diario_hortalizas[[#This Row],[Kg o Unidades]]</f>
        <v>833.33333333333337</v>
      </c>
    </row>
    <row r="1733" spans="1:16" hidden="1" x14ac:dyDescent="0.35">
      <c r="A1733" s="1" t="s">
        <v>60</v>
      </c>
      <c r="B1733" s="1" t="str">
        <f>+VLOOKUP(A1733,Codigos_mercados_mayoristas[],2,0)</f>
        <v>Valparaíso</v>
      </c>
      <c r="C1733" s="1">
        <f>+VLOOKUP(A1733,Codigos_mercados_mayoristas[],3,0)</f>
        <v>5</v>
      </c>
      <c r="D1733" s="30">
        <v>44147</v>
      </c>
      <c r="E1733" s="4" t="s">
        <v>196</v>
      </c>
      <c r="F1733" s="15" t="s">
        <v>35</v>
      </c>
      <c r="G1733" s="15" t="s">
        <v>36</v>
      </c>
      <c r="H1733" s="15" t="s">
        <v>19</v>
      </c>
      <c r="I1733" s="15">
        <v>350</v>
      </c>
      <c r="J1733" s="29">
        <v>7000</v>
      </c>
      <c r="K1733" s="29">
        <v>7000</v>
      </c>
      <c r="L1733" s="29">
        <v>7000</v>
      </c>
      <c r="M1733" s="15" t="s">
        <v>111</v>
      </c>
      <c r="N1733" s="15" t="s">
        <v>15</v>
      </c>
      <c r="O1733">
        <f>+VLOOKUP(Precio_diario_hortalizas[[#This Row],[Unidad de comercialización]],Codigos_kg[],2,0)</f>
        <v>12</v>
      </c>
      <c r="P1733">
        <f>+Precio_diario_hortalizas[[#This Row],[Precio promedio ponderado]]/Precio_diario_hortalizas[[#This Row],[Kg o Unidades]]</f>
        <v>583.33333333333337</v>
      </c>
    </row>
    <row r="1734" spans="1:16" hidden="1" x14ac:dyDescent="0.35">
      <c r="A1734" s="1" t="s">
        <v>60</v>
      </c>
      <c r="B1734" s="1" t="str">
        <f>+VLOOKUP(A1734,Codigos_mercados_mayoristas[],2,0)</f>
        <v>Valparaíso</v>
      </c>
      <c r="C1734" s="1">
        <f>+VLOOKUP(A1734,Codigos_mercados_mayoristas[],3,0)</f>
        <v>5</v>
      </c>
      <c r="D1734" s="30">
        <v>44147</v>
      </c>
      <c r="E1734" s="4" t="s">
        <v>196</v>
      </c>
      <c r="F1734" s="15" t="s">
        <v>35</v>
      </c>
      <c r="G1734" s="15" t="s">
        <v>36</v>
      </c>
      <c r="H1734" s="15" t="s">
        <v>13</v>
      </c>
      <c r="I1734" s="15">
        <v>160</v>
      </c>
      <c r="J1734" s="29">
        <v>13000</v>
      </c>
      <c r="K1734" s="29">
        <v>13000</v>
      </c>
      <c r="L1734" s="29">
        <v>13000</v>
      </c>
      <c r="M1734" s="15" t="s">
        <v>59</v>
      </c>
      <c r="N1734" s="15" t="s">
        <v>133</v>
      </c>
      <c r="O1734">
        <f>+VLOOKUP(Precio_diario_hortalizas[[#This Row],[Unidad de comercialización]],Codigos_kg[],2,0)</f>
        <v>18</v>
      </c>
      <c r="P1734">
        <f>+Precio_diario_hortalizas[[#This Row],[Precio promedio ponderado]]/Precio_diario_hortalizas[[#This Row],[Kg o Unidades]]</f>
        <v>722.22222222222217</v>
      </c>
    </row>
    <row r="1735" spans="1:16" hidden="1" x14ac:dyDescent="0.35">
      <c r="A1735" s="1" t="s">
        <v>60</v>
      </c>
      <c r="B1735" s="1" t="str">
        <f>+VLOOKUP(A1735,Codigos_mercados_mayoristas[],2,0)</f>
        <v>Valparaíso</v>
      </c>
      <c r="C1735" s="1">
        <f>+VLOOKUP(A1735,Codigos_mercados_mayoristas[],3,0)</f>
        <v>5</v>
      </c>
      <c r="D1735" s="30">
        <v>44147</v>
      </c>
      <c r="E1735" s="4" t="s">
        <v>196</v>
      </c>
      <c r="F1735" s="15" t="s">
        <v>38</v>
      </c>
      <c r="G1735" s="15" t="s">
        <v>12</v>
      </c>
      <c r="H1735" s="15" t="s">
        <v>19</v>
      </c>
      <c r="I1735" s="15">
        <v>160</v>
      </c>
      <c r="J1735" s="29">
        <v>5000</v>
      </c>
      <c r="K1735" s="29">
        <v>5000</v>
      </c>
      <c r="L1735" s="29">
        <v>5000</v>
      </c>
      <c r="M1735" s="15" t="s">
        <v>101</v>
      </c>
      <c r="N1735" s="15" t="s">
        <v>63</v>
      </c>
      <c r="O1735">
        <f>+VLOOKUP(Precio_diario_hortalizas[[#This Row],[Unidad de comercialización]],Codigos_kg[],2,0)</f>
        <v>20</v>
      </c>
      <c r="P1735">
        <f>+Precio_diario_hortalizas[[#This Row],[Precio promedio ponderado]]/Precio_diario_hortalizas[[#This Row],[Kg o Unidades]]</f>
        <v>250</v>
      </c>
    </row>
    <row r="1736" spans="1:16" hidden="1" x14ac:dyDescent="0.35">
      <c r="A1736" s="1" t="s">
        <v>60</v>
      </c>
      <c r="B1736" s="1" t="str">
        <f>+VLOOKUP(A1736,Codigos_mercados_mayoristas[],2,0)</f>
        <v>Valparaíso</v>
      </c>
      <c r="C1736" s="1">
        <f>+VLOOKUP(A1736,Codigos_mercados_mayoristas[],3,0)</f>
        <v>5</v>
      </c>
      <c r="D1736" s="30">
        <v>44147</v>
      </c>
      <c r="E1736" s="4" t="s">
        <v>196</v>
      </c>
      <c r="F1736" s="15" t="s">
        <v>102</v>
      </c>
      <c r="G1736" s="15" t="s">
        <v>103</v>
      </c>
      <c r="H1736" s="15" t="s">
        <v>96</v>
      </c>
      <c r="I1736" s="15">
        <v>80</v>
      </c>
      <c r="J1736" s="29">
        <v>1600</v>
      </c>
      <c r="K1736" s="29">
        <v>1600</v>
      </c>
      <c r="L1736" s="29">
        <v>1600</v>
      </c>
      <c r="M1736" s="15" t="s">
        <v>33</v>
      </c>
      <c r="N1736" s="15" t="s">
        <v>34</v>
      </c>
      <c r="O1736">
        <f>+VLOOKUP(Precio_diario_hortalizas[[#This Row],[Unidad de comercialización]],Codigos_kg[],2,0)</f>
        <v>1</v>
      </c>
      <c r="P1736">
        <f>+Precio_diario_hortalizas[[#This Row],[Precio promedio ponderado]]/Precio_diario_hortalizas[[#This Row],[Kg o Unidades]]</f>
        <v>1600</v>
      </c>
    </row>
    <row r="1737" spans="1:16" hidden="1" x14ac:dyDescent="0.35">
      <c r="A1737" s="1" t="s">
        <v>60</v>
      </c>
      <c r="B1737" s="1" t="str">
        <f>+VLOOKUP(A1737,Codigos_mercados_mayoristas[],2,0)</f>
        <v>Valparaíso</v>
      </c>
      <c r="C1737" s="1">
        <f>+VLOOKUP(A1737,Codigos_mercados_mayoristas[],3,0)</f>
        <v>5</v>
      </c>
      <c r="D1737" s="30">
        <v>44147</v>
      </c>
      <c r="E1737" s="4" t="s">
        <v>196</v>
      </c>
      <c r="F1737" s="15" t="s">
        <v>106</v>
      </c>
      <c r="G1737" s="15" t="s">
        <v>12</v>
      </c>
      <c r="H1737" s="15" t="s">
        <v>19</v>
      </c>
      <c r="I1737" s="15">
        <v>80</v>
      </c>
      <c r="J1737" s="29">
        <v>4000</v>
      </c>
      <c r="K1737" s="29">
        <v>4000</v>
      </c>
      <c r="L1737" s="29">
        <v>4000</v>
      </c>
      <c r="M1737" s="15" t="s">
        <v>724</v>
      </c>
      <c r="N1737" s="15" t="s">
        <v>63</v>
      </c>
      <c r="O1737">
        <f>+VLOOKUP(Precio_diario_hortalizas[[#This Row],[Unidad de comercialización]],Codigos_kg[],2,0)</f>
        <v>36</v>
      </c>
      <c r="P1737">
        <f>+Precio_diario_hortalizas[[#This Row],[Precio promedio ponderado]]/Precio_diario_hortalizas[[#This Row],[Kg o Unidades]]</f>
        <v>111.11111111111111</v>
      </c>
    </row>
    <row r="1738" spans="1:16" hidden="1" x14ac:dyDescent="0.35">
      <c r="A1738" s="1" t="s">
        <v>60</v>
      </c>
      <c r="B1738" s="1" t="str">
        <f>+VLOOKUP(A1738,Codigos_mercados_mayoristas[],2,0)</f>
        <v>Valparaíso</v>
      </c>
      <c r="C1738" s="1">
        <f>+VLOOKUP(A1738,Codigos_mercados_mayoristas[],3,0)</f>
        <v>5</v>
      </c>
      <c r="D1738" s="30">
        <v>44147</v>
      </c>
      <c r="E1738" s="4" t="s">
        <v>196</v>
      </c>
      <c r="F1738" s="15" t="s">
        <v>106</v>
      </c>
      <c r="G1738" s="15" t="s">
        <v>12</v>
      </c>
      <c r="H1738" s="15" t="s">
        <v>19</v>
      </c>
      <c r="I1738" s="15">
        <v>45</v>
      </c>
      <c r="J1738" s="29">
        <v>7000</v>
      </c>
      <c r="K1738" s="29">
        <v>7000</v>
      </c>
      <c r="L1738" s="29">
        <v>7000</v>
      </c>
      <c r="M1738" s="15" t="s">
        <v>97</v>
      </c>
      <c r="N1738" s="15" t="s">
        <v>63</v>
      </c>
      <c r="O1738">
        <f>+VLOOKUP(Precio_diario_hortalizas[[#This Row],[Unidad de comercialización]],Codigos_kg[],2,0)</f>
        <v>70</v>
      </c>
      <c r="P1738">
        <f>+Precio_diario_hortalizas[[#This Row],[Precio promedio ponderado]]/Precio_diario_hortalizas[[#This Row],[Kg o Unidades]]</f>
        <v>100</v>
      </c>
    </row>
    <row r="1739" spans="1:16" hidden="1" x14ac:dyDescent="0.35">
      <c r="A1739" s="1" t="s">
        <v>60</v>
      </c>
      <c r="B1739" s="26" t="str">
        <f>+VLOOKUP(A1739,Codigos_mercados_mayoristas[],2,0)</f>
        <v>Valparaíso</v>
      </c>
      <c r="C1739" s="26">
        <f>+VLOOKUP(A1739,Codigos_mercados_mayoristas[],3,0)</f>
        <v>5</v>
      </c>
      <c r="D1739" s="30">
        <v>44147</v>
      </c>
      <c r="E1739" s="4" t="s">
        <v>196</v>
      </c>
      <c r="F1739" s="15" t="s">
        <v>106</v>
      </c>
      <c r="G1739" s="15" t="s">
        <v>12</v>
      </c>
      <c r="H1739" s="15" t="s">
        <v>19</v>
      </c>
      <c r="I1739" s="15">
        <v>80</v>
      </c>
      <c r="J1739" s="29">
        <v>7500</v>
      </c>
      <c r="K1739" s="29">
        <v>7500</v>
      </c>
      <c r="L1739" s="29">
        <v>7500</v>
      </c>
      <c r="M1739" s="15" t="s">
        <v>97</v>
      </c>
      <c r="N1739" s="15" t="s">
        <v>15</v>
      </c>
      <c r="O1739">
        <f>+VLOOKUP(Precio_diario_hortalizas[[#This Row],[Unidad de comercialización]],Codigos_kg[],2,0)</f>
        <v>70</v>
      </c>
      <c r="P1739">
        <f>+Precio_diario_hortalizas[[#This Row],[Precio promedio ponderado]]/Precio_diario_hortalizas[[#This Row],[Kg o Unidades]]</f>
        <v>107.14285714285714</v>
      </c>
    </row>
    <row r="1740" spans="1:16" hidden="1" x14ac:dyDescent="0.35">
      <c r="A1740" s="1" t="s">
        <v>170</v>
      </c>
      <c r="B1740" s="1" t="str">
        <f>+VLOOKUP(A1740,Codigos_mercados_mayoristas[],2,0)</f>
        <v>Coquimbo</v>
      </c>
      <c r="C1740" s="1">
        <f>+VLOOKUP(A1740,Codigos_mercados_mayoristas[],3,0)</f>
        <v>4</v>
      </c>
      <c r="D1740" s="30">
        <v>44147</v>
      </c>
      <c r="E1740" s="4" t="s">
        <v>196</v>
      </c>
      <c r="F1740" s="15" t="s">
        <v>64</v>
      </c>
      <c r="G1740" s="15" t="s">
        <v>65</v>
      </c>
      <c r="H1740" s="15" t="s">
        <v>19</v>
      </c>
      <c r="I1740" s="15">
        <v>500</v>
      </c>
      <c r="J1740" s="29">
        <v>10000</v>
      </c>
      <c r="K1740" s="29">
        <v>9000</v>
      </c>
      <c r="L1740" s="29">
        <v>9500</v>
      </c>
      <c r="M1740" s="15" t="s">
        <v>37</v>
      </c>
      <c r="N1740" s="15" t="s">
        <v>66</v>
      </c>
      <c r="O1740">
        <f>+VLOOKUP(Precio_diario_hortalizas[[#This Row],[Unidad de comercialización]],Codigos_kg[],2,0)</f>
        <v>10</v>
      </c>
      <c r="P1740">
        <f>+Precio_diario_hortalizas[[#This Row],[Precio promedio ponderado]]/Precio_diario_hortalizas[[#This Row],[Kg o Unidades]]</f>
        <v>950</v>
      </c>
    </row>
    <row r="1741" spans="1:16" hidden="1" x14ac:dyDescent="0.35">
      <c r="A1741" s="1" t="s">
        <v>170</v>
      </c>
      <c r="B1741" s="1" t="str">
        <f>+VLOOKUP(A1741,Codigos_mercados_mayoristas[],2,0)</f>
        <v>Coquimbo</v>
      </c>
      <c r="C1741" s="1">
        <f>+VLOOKUP(A1741,Codigos_mercados_mayoristas[],3,0)</f>
        <v>4</v>
      </c>
      <c r="D1741" s="30">
        <v>44147</v>
      </c>
      <c r="E1741" s="4" t="s">
        <v>196</v>
      </c>
      <c r="F1741" s="15" t="s">
        <v>73</v>
      </c>
      <c r="G1741" s="15" t="s">
        <v>12</v>
      </c>
      <c r="H1741" s="15" t="s">
        <v>19</v>
      </c>
      <c r="I1741" s="29">
        <v>2600</v>
      </c>
      <c r="J1741" s="15">
        <v>500</v>
      </c>
      <c r="K1741" s="15">
        <v>400</v>
      </c>
      <c r="L1741" s="15">
        <v>450</v>
      </c>
      <c r="M1741" s="15" t="s">
        <v>171</v>
      </c>
      <c r="N1741" s="15" t="s">
        <v>139</v>
      </c>
      <c r="O1741">
        <f>+VLOOKUP(Precio_diario_hortalizas[[#This Row],[Unidad de comercialización]],Codigos_kg[],2,0)</f>
        <v>3</v>
      </c>
      <c r="P1741">
        <f>+Precio_diario_hortalizas[[#This Row],[Precio promedio ponderado]]/Precio_diario_hortalizas[[#This Row],[Kg o Unidades]]</f>
        <v>150</v>
      </c>
    </row>
    <row r="1742" spans="1:16" hidden="1" x14ac:dyDescent="0.35">
      <c r="A1742" s="1" t="s">
        <v>170</v>
      </c>
      <c r="B1742" s="1" t="str">
        <f>+VLOOKUP(A1742,Codigos_mercados_mayoristas[],2,0)</f>
        <v>Coquimbo</v>
      </c>
      <c r="C1742" s="1">
        <f>+VLOOKUP(A1742,Codigos_mercados_mayoristas[],3,0)</f>
        <v>4</v>
      </c>
      <c r="D1742" s="30">
        <v>44147</v>
      </c>
      <c r="E1742" s="4" t="s">
        <v>196</v>
      </c>
      <c r="F1742" s="15" t="s">
        <v>73</v>
      </c>
      <c r="G1742" s="15" t="s">
        <v>12</v>
      </c>
      <c r="H1742" s="15" t="s">
        <v>13</v>
      </c>
      <c r="I1742" s="29">
        <v>1600</v>
      </c>
      <c r="J1742" s="15">
        <v>350</v>
      </c>
      <c r="K1742" s="15">
        <v>300</v>
      </c>
      <c r="L1742" s="15">
        <v>325</v>
      </c>
      <c r="M1742" s="15" t="s">
        <v>171</v>
      </c>
      <c r="N1742" s="15" t="s">
        <v>139</v>
      </c>
      <c r="O1742">
        <f>+VLOOKUP(Precio_diario_hortalizas[[#This Row],[Unidad de comercialización]],Codigos_kg[],2,0)</f>
        <v>3</v>
      </c>
      <c r="P1742">
        <f>+Precio_diario_hortalizas[[#This Row],[Precio promedio ponderado]]/Precio_diario_hortalizas[[#This Row],[Kg o Unidades]]</f>
        <v>108.33333333333333</v>
      </c>
    </row>
    <row r="1743" spans="1:16" hidden="1" x14ac:dyDescent="0.35">
      <c r="A1743" s="1" t="s">
        <v>170</v>
      </c>
      <c r="B1743" s="1" t="str">
        <f>+VLOOKUP(A1743,Codigos_mercados_mayoristas[],2,0)</f>
        <v>Coquimbo</v>
      </c>
      <c r="C1743" s="1">
        <f>+VLOOKUP(A1743,Codigos_mercados_mayoristas[],3,0)</f>
        <v>4</v>
      </c>
      <c r="D1743" s="30">
        <v>44147</v>
      </c>
      <c r="E1743" s="4" t="s">
        <v>196</v>
      </c>
      <c r="F1743" s="15" t="s">
        <v>11</v>
      </c>
      <c r="G1743" s="15" t="s">
        <v>12</v>
      </c>
      <c r="H1743" s="15" t="s">
        <v>19</v>
      </c>
      <c r="I1743" s="29">
        <v>2000</v>
      </c>
      <c r="J1743" s="15">
        <v>600</v>
      </c>
      <c r="K1743" s="15">
        <v>550</v>
      </c>
      <c r="L1743" s="15">
        <v>575</v>
      </c>
      <c r="M1743" s="15" t="s">
        <v>14</v>
      </c>
      <c r="N1743" s="15" t="s">
        <v>139</v>
      </c>
      <c r="O1743">
        <f>+VLOOKUP(Precio_diario_hortalizas[[#This Row],[Unidad de comercialización]],Codigos_kg[],2,0)</f>
        <v>1</v>
      </c>
      <c r="P1743">
        <f>+Precio_diario_hortalizas[[#This Row],[Precio promedio ponderado]]/Precio_diario_hortalizas[[#This Row],[Kg o Unidades]]</f>
        <v>575</v>
      </c>
    </row>
    <row r="1744" spans="1:16" hidden="1" x14ac:dyDescent="0.35">
      <c r="A1744" s="1" t="s">
        <v>170</v>
      </c>
      <c r="B1744" s="1" t="str">
        <f>+VLOOKUP(A1744,Codigos_mercados_mayoristas[],2,0)</f>
        <v>Coquimbo</v>
      </c>
      <c r="C1744" s="1">
        <f>+VLOOKUP(A1744,Codigos_mercados_mayoristas[],3,0)</f>
        <v>4</v>
      </c>
      <c r="D1744" s="30">
        <v>44147</v>
      </c>
      <c r="E1744" s="4" t="s">
        <v>196</v>
      </c>
      <c r="F1744" s="15" t="s">
        <v>11</v>
      </c>
      <c r="G1744" s="15" t="s">
        <v>12</v>
      </c>
      <c r="H1744" s="15" t="s">
        <v>13</v>
      </c>
      <c r="I1744" s="29">
        <v>1500</v>
      </c>
      <c r="J1744" s="15">
        <v>500</v>
      </c>
      <c r="K1744" s="15">
        <v>450</v>
      </c>
      <c r="L1744" s="15">
        <v>475</v>
      </c>
      <c r="M1744" s="15" t="s">
        <v>14</v>
      </c>
      <c r="N1744" s="15" t="s">
        <v>139</v>
      </c>
      <c r="O1744">
        <f>+VLOOKUP(Precio_diario_hortalizas[[#This Row],[Unidad de comercialización]],Codigos_kg[],2,0)</f>
        <v>1</v>
      </c>
      <c r="P1744">
        <f>+Precio_diario_hortalizas[[#This Row],[Precio promedio ponderado]]/Precio_diario_hortalizas[[#This Row],[Kg o Unidades]]</f>
        <v>475</v>
      </c>
    </row>
    <row r="1745" spans="1:16" hidden="1" x14ac:dyDescent="0.35">
      <c r="A1745" s="1" t="s">
        <v>170</v>
      </c>
      <c r="B1745" s="1" t="str">
        <f>+VLOOKUP(A1745,Codigos_mercados_mayoristas[],2,0)</f>
        <v>Coquimbo</v>
      </c>
      <c r="C1745" s="1">
        <f>+VLOOKUP(A1745,Codigos_mercados_mayoristas[],3,0)</f>
        <v>4</v>
      </c>
      <c r="D1745" s="30">
        <v>44147</v>
      </c>
      <c r="E1745" s="4" t="s">
        <v>196</v>
      </c>
      <c r="F1745" s="15" t="s">
        <v>75</v>
      </c>
      <c r="G1745" s="15" t="s">
        <v>12</v>
      </c>
      <c r="H1745" s="15" t="s">
        <v>96</v>
      </c>
      <c r="I1745" s="29">
        <v>2000</v>
      </c>
      <c r="J1745" s="29">
        <v>9000</v>
      </c>
      <c r="K1745" s="29">
        <v>8500</v>
      </c>
      <c r="L1745" s="29">
        <v>8750</v>
      </c>
      <c r="M1745" s="15" t="s">
        <v>121</v>
      </c>
      <c r="N1745" s="15" t="s">
        <v>123</v>
      </c>
      <c r="O1745">
        <f>+VLOOKUP(Precio_diario_hortalizas[[#This Row],[Unidad de comercialización]],Codigos_kg[],2,0)</f>
        <v>18</v>
      </c>
      <c r="P1745">
        <f>+Precio_diario_hortalizas[[#This Row],[Precio promedio ponderado]]/Precio_diario_hortalizas[[#This Row],[Kg o Unidades]]</f>
        <v>486.11111111111109</v>
      </c>
    </row>
    <row r="1746" spans="1:16" hidden="1" x14ac:dyDescent="0.35">
      <c r="A1746" s="1" t="s">
        <v>170</v>
      </c>
      <c r="B1746" s="1" t="str">
        <f>+VLOOKUP(A1746,Codigos_mercados_mayoristas[],2,0)</f>
        <v>Coquimbo</v>
      </c>
      <c r="C1746" s="1">
        <f>+VLOOKUP(A1746,Codigos_mercados_mayoristas[],3,0)</f>
        <v>4</v>
      </c>
      <c r="D1746" s="30">
        <v>44147</v>
      </c>
      <c r="E1746" s="4" t="s">
        <v>196</v>
      </c>
      <c r="F1746" s="15" t="s">
        <v>17</v>
      </c>
      <c r="G1746" s="15" t="s">
        <v>50</v>
      </c>
      <c r="H1746" s="15" t="s">
        <v>19</v>
      </c>
      <c r="I1746" s="15">
        <v>480</v>
      </c>
      <c r="J1746" s="29">
        <v>23000</v>
      </c>
      <c r="K1746" s="29">
        <v>22000</v>
      </c>
      <c r="L1746" s="29">
        <v>22500</v>
      </c>
      <c r="M1746" s="15" t="s">
        <v>51</v>
      </c>
      <c r="N1746" s="15" t="s">
        <v>15</v>
      </c>
      <c r="O1746">
        <f>+VLOOKUP(Precio_diario_hortalizas[[#This Row],[Unidad de comercialización]],Codigos_kg[],2,0)</f>
        <v>70</v>
      </c>
      <c r="P1746">
        <f>+Precio_diario_hortalizas[[#This Row],[Precio promedio ponderado]]/Precio_diario_hortalizas[[#This Row],[Kg o Unidades]]</f>
        <v>321.42857142857144</v>
      </c>
    </row>
    <row r="1747" spans="1:16" hidden="1" x14ac:dyDescent="0.35">
      <c r="A1747" s="1" t="s">
        <v>170</v>
      </c>
      <c r="B1747" s="1" t="str">
        <f>+VLOOKUP(A1747,Codigos_mercados_mayoristas[],2,0)</f>
        <v>Coquimbo</v>
      </c>
      <c r="C1747" s="1">
        <f>+VLOOKUP(A1747,Codigos_mercados_mayoristas[],3,0)</f>
        <v>4</v>
      </c>
      <c r="D1747" s="30">
        <v>44147</v>
      </c>
      <c r="E1747" s="4" t="s">
        <v>196</v>
      </c>
      <c r="F1747" s="15" t="s">
        <v>82</v>
      </c>
      <c r="G1747" s="15" t="s">
        <v>12</v>
      </c>
      <c r="H1747" s="15" t="s">
        <v>19</v>
      </c>
      <c r="I1747" s="29">
        <v>2800</v>
      </c>
      <c r="J1747" s="29">
        <v>1500</v>
      </c>
      <c r="K1747" s="29">
        <v>1000</v>
      </c>
      <c r="L1747" s="29">
        <v>1250</v>
      </c>
      <c r="M1747" s="15" t="s">
        <v>172</v>
      </c>
      <c r="N1747" s="15" t="s">
        <v>139</v>
      </c>
      <c r="O1747">
        <f>+VLOOKUP(Precio_diario_hortalizas[[#This Row],[Unidad de comercialización]],Codigos_kg[],2,0)</f>
        <v>1.5</v>
      </c>
      <c r="P1747">
        <f>+Precio_diario_hortalizas[[#This Row],[Precio promedio ponderado]]/Precio_diario_hortalizas[[#This Row],[Kg o Unidades]]</f>
        <v>833.33333333333337</v>
      </c>
    </row>
    <row r="1748" spans="1:16" hidden="1" x14ac:dyDescent="0.35">
      <c r="A1748" s="1" t="s">
        <v>170</v>
      </c>
      <c r="B1748" s="1" t="str">
        <f>+VLOOKUP(A1748,Codigos_mercados_mayoristas[],2,0)</f>
        <v>Coquimbo</v>
      </c>
      <c r="C1748" s="1">
        <f>+VLOOKUP(A1748,Codigos_mercados_mayoristas[],3,0)</f>
        <v>4</v>
      </c>
      <c r="D1748" s="30">
        <v>44147</v>
      </c>
      <c r="E1748" s="4" t="s">
        <v>196</v>
      </c>
      <c r="F1748" s="15" t="s">
        <v>84</v>
      </c>
      <c r="G1748" s="15" t="s">
        <v>12</v>
      </c>
      <c r="H1748" s="15" t="s">
        <v>19</v>
      </c>
      <c r="I1748" s="29">
        <v>2000</v>
      </c>
      <c r="J1748" s="15">
        <v>600</v>
      </c>
      <c r="K1748" s="15">
        <v>550</v>
      </c>
      <c r="L1748" s="15">
        <v>575</v>
      </c>
      <c r="M1748" s="15" t="s">
        <v>14</v>
      </c>
      <c r="N1748" s="15" t="s">
        <v>139</v>
      </c>
      <c r="O1748">
        <f>+VLOOKUP(Precio_diario_hortalizas[[#This Row],[Unidad de comercialización]],Codigos_kg[],2,0)</f>
        <v>1</v>
      </c>
      <c r="P1748">
        <f>+Precio_diario_hortalizas[[#This Row],[Precio promedio ponderado]]/Precio_diario_hortalizas[[#This Row],[Kg o Unidades]]</f>
        <v>575</v>
      </c>
    </row>
    <row r="1749" spans="1:16" hidden="1" x14ac:dyDescent="0.35">
      <c r="A1749" s="1" t="s">
        <v>170</v>
      </c>
      <c r="B1749" s="1" t="str">
        <f>+VLOOKUP(A1749,Codigos_mercados_mayoristas[],2,0)</f>
        <v>Coquimbo</v>
      </c>
      <c r="C1749" s="1">
        <f>+VLOOKUP(A1749,Codigos_mercados_mayoristas[],3,0)</f>
        <v>4</v>
      </c>
      <c r="D1749" s="30">
        <v>44147</v>
      </c>
      <c r="E1749" s="4" t="s">
        <v>196</v>
      </c>
      <c r="F1749" s="15" t="s">
        <v>84</v>
      </c>
      <c r="G1749" s="15" t="s">
        <v>12</v>
      </c>
      <c r="H1749" s="15" t="s">
        <v>13</v>
      </c>
      <c r="I1749" s="29">
        <v>1480</v>
      </c>
      <c r="J1749" s="15">
        <v>500</v>
      </c>
      <c r="K1749" s="15">
        <v>450</v>
      </c>
      <c r="L1749" s="15">
        <v>475</v>
      </c>
      <c r="M1749" s="15" t="s">
        <v>14</v>
      </c>
      <c r="N1749" s="15" t="s">
        <v>139</v>
      </c>
      <c r="O1749">
        <f>+VLOOKUP(Precio_diario_hortalizas[[#This Row],[Unidad de comercialización]],Codigos_kg[],2,0)</f>
        <v>1</v>
      </c>
      <c r="P1749">
        <f>+Precio_diario_hortalizas[[#This Row],[Precio promedio ponderado]]/Precio_diario_hortalizas[[#This Row],[Kg o Unidades]]</f>
        <v>475</v>
      </c>
    </row>
    <row r="1750" spans="1:16" hidden="1" x14ac:dyDescent="0.35">
      <c r="A1750" s="1" t="s">
        <v>170</v>
      </c>
      <c r="B1750" s="1" t="str">
        <f>+VLOOKUP(A1750,Codigos_mercados_mayoristas[],2,0)</f>
        <v>Coquimbo</v>
      </c>
      <c r="C1750" s="1">
        <f>+VLOOKUP(A1750,Codigos_mercados_mayoristas[],3,0)</f>
        <v>4</v>
      </c>
      <c r="D1750" s="30">
        <v>44147</v>
      </c>
      <c r="E1750" s="4" t="s">
        <v>196</v>
      </c>
      <c r="F1750" s="15" t="s">
        <v>21</v>
      </c>
      <c r="G1750" s="15" t="s">
        <v>12</v>
      </c>
      <c r="H1750" s="15" t="s">
        <v>19</v>
      </c>
      <c r="I1750" s="29">
        <v>2400</v>
      </c>
      <c r="J1750" s="15">
        <v>500</v>
      </c>
      <c r="K1750" s="15">
        <v>400</v>
      </c>
      <c r="L1750" s="15">
        <v>450</v>
      </c>
      <c r="M1750" s="15" t="s">
        <v>726</v>
      </c>
      <c r="N1750" s="15" t="s">
        <v>139</v>
      </c>
      <c r="O1750">
        <f>+VLOOKUP(Precio_diario_hortalizas[[#This Row],[Unidad de comercialización]],Codigos_kg[],2,0)</f>
        <v>0.5</v>
      </c>
      <c r="P1750">
        <f>+Precio_diario_hortalizas[[#This Row],[Precio promedio ponderado]]/Precio_diario_hortalizas[[#This Row],[Kg o Unidades]]</f>
        <v>900</v>
      </c>
    </row>
    <row r="1751" spans="1:16" hidden="1" x14ac:dyDescent="0.35">
      <c r="A1751" s="1" t="s">
        <v>170</v>
      </c>
      <c r="B1751" s="1" t="str">
        <f>+VLOOKUP(A1751,Codigos_mercados_mayoristas[],2,0)</f>
        <v>Coquimbo</v>
      </c>
      <c r="C1751" s="1">
        <f>+VLOOKUP(A1751,Codigos_mercados_mayoristas[],3,0)</f>
        <v>4</v>
      </c>
      <c r="D1751" s="30">
        <v>44147</v>
      </c>
      <c r="E1751" s="4" t="s">
        <v>196</v>
      </c>
      <c r="F1751" s="15" t="s">
        <v>23</v>
      </c>
      <c r="G1751" s="15" t="s">
        <v>87</v>
      </c>
      <c r="H1751" s="15" t="s">
        <v>19</v>
      </c>
      <c r="I1751" s="15">
        <v>600</v>
      </c>
      <c r="J1751" s="29">
        <v>3500</v>
      </c>
      <c r="K1751" s="29">
        <v>3000</v>
      </c>
      <c r="L1751" s="29">
        <v>3250</v>
      </c>
      <c r="M1751" s="15" t="s">
        <v>88</v>
      </c>
      <c r="N1751" s="15" t="s">
        <v>139</v>
      </c>
      <c r="O1751">
        <f>+VLOOKUP(Precio_diario_hortalizas[[#This Row],[Unidad de comercialización]],Codigos_kg[],2,0)</f>
        <v>10</v>
      </c>
      <c r="P1751">
        <f>+Precio_diario_hortalizas[[#This Row],[Precio promedio ponderado]]/Precio_diario_hortalizas[[#This Row],[Kg o Unidades]]</f>
        <v>325</v>
      </c>
    </row>
    <row r="1752" spans="1:16" hidden="1" x14ac:dyDescent="0.35">
      <c r="A1752" s="1" t="s">
        <v>170</v>
      </c>
      <c r="B1752" s="1" t="str">
        <f>+VLOOKUP(A1752,Codigos_mercados_mayoristas[],2,0)</f>
        <v>Coquimbo</v>
      </c>
      <c r="C1752" s="1">
        <f>+VLOOKUP(A1752,Codigos_mercados_mayoristas[],3,0)</f>
        <v>4</v>
      </c>
      <c r="D1752" s="30">
        <v>44147</v>
      </c>
      <c r="E1752" s="4" t="s">
        <v>196</v>
      </c>
      <c r="F1752" s="15" t="s">
        <v>23</v>
      </c>
      <c r="G1752" s="15" t="s">
        <v>24</v>
      </c>
      <c r="H1752" s="15" t="s">
        <v>19</v>
      </c>
      <c r="I1752" s="15">
        <v>600</v>
      </c>
      <c r="J1752" s="29">
        <v>4000</v>
      </c>
      <c r="K1752" s="29">
        <v>3500</v>
      </c>
      <c r="L1752" s="29">
        <v>3750</v>
      </c>
      <c r="M1752" s="15" t="s">
        <v>89</v>
      </c>
      <c r="N1752" s="15" t="s">
        <v>139</v>
      </c>
      <c r="O1752">
        <f>+VLOOKUP(Precio_diario_hortalizas[[#This Row],[Unidad de comercialización]],Codigos_kg[],2,0)</f>
        <v>15</v>
      </c>
      <c r="P1752">
        <f>+Precio_diario_hortalizas[[#This Row],[Precio promedio ponderado]]/Precio_diario_hortalizas[[#This Row],[Kg o Unidades]]</f>
        <v>250</v>
      </c>
    </row>
    <row r="1753" spans="1:16" hidden="1" x14ac:dyDescent="0.35">
      <c r="A1753" s="1" t="s">
        <v>170</v>
      </c>
      <c r="B1753" s="1" t="str">
        <f>+VLOOKUP(A1753,Codigos_mercados_mayoristas[],2,0)</f>
        <v>Coquimbo</v>
      </c>
      <c r="C1753" s="1">
        <f>+VLOOKUP(A1753,Codigos_mercados_mayoristas[],3,0)</f>
        <v>4</v>
      </c>
      <c r="D1753" s="30">
        <v>44147</v>
      </c>
      <c r="E1753" s="4" t="s">
        <v>196</v>
      </c>
      <c r="F1753" s="15" t="s">
        <v>23</v>
      </c>
      <c r="G1753" s="15" t="s">
        <v>24</v>
      </c>
      <c r="H1753" s="15" t="s">
        <v>13</v>
      </c>
      <c r="I1753" s="15">
        <v>440</v>
      </c>
      <c r="J1753" s="29">
        <v>3000</v>
      </c>
      <c r="K1753" s="29">
        <v>2500</v>
      </c>
      <c r="L1753" s="29">
        <v>2750</v>
      </c>
      <c r="M1753" s="15" t="s">
        <v>26</v>
      </c>
      <c r="N1753" s="15" t="s">
        <v>139</v>
      </c>
      <c r="O1753">
        <f>+VLOOKUP(Precio_diario_hortalizas[[#This Row],[Unidad de comercialización]],Codigos_kg[],2,0)</f>
        <v>18</v>
      </c>
      <c r="P1753">
        <f>+Precio_diario_hortalizas[[#This Row],[Precio promedio ponderado]]/Precio_diario_hortalizas[[#This Row],[Kg o Unidades]]</f>
        <v>152.77777777777777</v>
      </c>
    </row>
    <row r="1754" spans="1:16" hidden="1" x14ac:dyDescent="0.35">
      <c r="A1754" s="1" t="s">
        <v>170</v>
      </c>
      <c r="B1754" s="1" t="str">
        <f>+VLOOKUP(A1754,Codigos_mercados_mayoristas[],2,0)</f>
        <v>Coquimbo</v>
      </c>
      <c r="C1754" s="1">
        <f>+VLOOKUP(A1754,Codigos_mercados_mayoristas[],3,0)</f>
        <v>4</v>
      </c>
      <c r="D1754" s="30">
        <v>44147</v>
      </c>
      <c r="E1754" s="4" t="s">
        <v>196</v>
      </c>
      <c r="F1754" s="15" t="s">
        <v>23</v>
      </c>
      <c r="G1754" s="15" t="s">
        <v>90</v>
      </c>
      <c r="H1754" s="15" t="s">
        <v>19</v>
      </c>
      <c r="I1754" s="15">
        <v>600</v>
      </c>
      <c r="J1754" s="29">
        <v>4000</v>
      </c>
      <c r="K1754" s="29">
        <v>3500</v>
      </c>
      <c r="L1754" s="29">
        <v>3750</v>
      </c>
      <c r="M1754" s="15" t="s">
        <v>89</v>
      </c>
      <c r="N1754" s="15" t="s">
        <v>139</v>
      </c>
      <c r="O1754">
        <f>+VLOOKUP(Precio_diario_hortalizas[[#This Row],[Unidad de comercialización]],Codigos_kg[],2,0)</f>
        <v>15</v>
      </c>
      <c r="P1754">
        <f>+Precio_diario_hortalizas[[#This Row],[Precio promedio ponderado]]/Precio_diario_hortalizas[[#This Row],[Kg o Unidades]]</f>
        <v>250</v>
      </c>
    </row>
    <row r="1755" spans="1:16" hidden="1" x14ac:dyDescent="0.35">
      <c r="A1755" s="1" t="s">
        <v>170</v>
      </c>
      <c r="B1755" s="1" t="str">
        <f>+VLOOKUP(A1755,Codigos_mercados_mayoristas[],2,0)</f>
        <v>Coquimbo</v>
      </c>
      <c r="C1755" s="1">
        <f>+VLOOKUP(A1755,Codigos_mercados_mayoristas[],3,0)</f>
        <v>4</v>
      </c>
      <c r="D1755" s="30">
        <v>44147</v>
      </c>
      <c r="E1755" s="4" t="s">
        <v>196</v>
      </c>
      <c r="F1755" s="15" t="s">
        <v>23</v>
      </c>
      <c r="G1755" s="15" t="s">
        <v>90</v>
      </c>
      <c r="H1755" s="15" t="s">
        <v>13</v>
      </c>
      <c r="I1755" s="15">
        <v>440</v>
      </c>
      <c r="J1755" s="29">
        <v>3000</v>
      </c>
      <c r="K1755" s="29">
        <v>2500</v>
      </c>
      <c r="L1755" s="29">
        <v>2750</v>
      </c>
      <c r="M1755" s="15" t="s">
        <v>26</v>
      </c>
      <c r="N1755" s="15" t="s">
        <v>139</v>
      </c>
      <c r="O1755">
        <f>+VLOOKUP(Precio_diario_hortalizas[[#This Row],[Unidad de comercialización]],Codigos_kg[],2,0)</f>
        <v>18</v>
      </c>
      <c r="P1755">
        <f>+Precio_diario_hortalizas[[#This Row],[Precio promedio ponderado]]/Precio_diario_hortalizas[[#This Row],[Kg o Unidades]]</f>
        <v>152.77777777777777</v>
      </c>
    </row>
    <row r="1756" spans="1:16" hidden="1" x14ac:dyDescent="0.35">
      <c r="A1756" s="1" t="s">
        <v>170</v>
      </c>
      <c r="B1756" s="1" t="str">
        <f>+VLOOKUP(A1756,Codigos_mercados_mayoristas[],2,0)</f>
        <v>Coquimbo</v>
      </c>
      <c r="C1756" s="1">
        <f>+VLOOKUP(A1756,Codigos_mercados_mayoristas[],3,0)</f>
        <v>4</v>
      </c>
      <c r="D1756" s="30">
        <v>44147</v>
      </c>
      <c r="E1756" s="4" t="s">
        <v>196</v>
      </c>
      <c r="F1756" s="15" t="s">
        <v>23</v>
      </c>
      <c r="G1756" s="15" t="s">
        <v>91</v>
      </c>
      <c r="H1756" s="15" t="s">
        <v>19</v>
      </c>
      <c r="I1756" s="15">
        <v>600</v>
      </c>
      <c r="J1756" s="29">
        <v>4000</v>
      </c>
      <c r="K1756" s="29">
        <v>3500</v>
      </c>
      <c r="L1756" s="29">
        <v>3750</v>
      </c>
      <c r="M1756" s="15" t="s">
        <v>89</v>
      </c>
      <c r="N1756" s="15" t="s">
        <v>139</v>
      </c>
      <c r="O1756">
        <f>+VLOOKUP(Precio_diario_hortalizas[[#This Row],[Unidad de comercialización]],Codigos_kg[],2,0)</f>
        <v>15</v>
      </c>
      <c r="P1756">
        <f>+Precio_diario_hortalizas[[#This Row],[Precio promedio ponderado]]/Precio_diario_hortalizas[[#This Row],[Kg o Unidades]]</f>
        <v>250</v>
      </c>
    </row>
    <row r="1757" spans="1:16" hidden="1" x14ac:dyDescent="0.35">
      <c r="A1757" s="1" t="s">
        <v>170</v>
      </c>
      <c r="B1757" s="1" t="str">
        <f>+VLOOKUP(A1757,Codigos_mercados_mayoristas[],2,0)</f>
        <v>Coquimbo</v>
      </c>
      <c r="C1757" s="1">
        <f>+VLOOKUP(A1757,Codigos_mercados_mayoristas[],3,0)</f>
        <v>4</v>
      </c>
      <c r="D1757" s="30">
        <v>44147</v>
      </c>
      <c r="E1757" s="4" t="s">
        <v>196</v>
      </c>
      <c r="F1757" s="15" t="s">
        <v>23</v>
      </c>
      <c r="G1757" s="15" t="s">
        <v>91</v>
      </c>
      <c r="H1757" s="15" t="s">
        <v>13</v>
      </c>
      <c r="I1757" s="15">
        <v>460</v>
      </c>
      <c r="J1757" s="29">
        <v>3000</v>
      </c>
      <c r="K1757" s="29">
        <v>2500</v>
      </c>
      <c r="L1757" s="29">
        <v>2750</v>
      </c>
      <c r="M1757" s="15" t="s">
        <v>26</v>
      </c>
      <c r="N1757" s="15" t="s">
        <v>139</v>
      </c>
      <c r="O1757">
        <f>+VLOOKUP(Precio_diario_hortalizas[[#This Row],[Unidad de comercialización]],Codigos_kg[],2,0)</f>
        <v>18</v>
      </c>
      <c r="P1757">
        <f>+Precio_diario_hortalizas[[#This Row],[Precio promedio ponderado]]/Precio_diario_hortalizas[[#This Row],[Kg o Unidades]]</f>
        <v>152.77777777777777</v>
      </c>
    </row>
    <row r="1758" spans="1:16" hidden="1" x14ac:dyDescent="0.35">
      <c r="A1758" s="1" t="s">
        <v>170</v>
      </c>
      <c r="B1758" s="1" t="str">
        <f>+VLOOKUP(A1758,Codigos_mercados_mayoristas[],2,0)</f>
        <v>Coquimbo</v>
      </c>
      <c r="C1758" s="1">
        <f>+VLOOKUP(A1758,Codigos_mercados_mayoristas[],3,0)</f>
        <v>4</v>
      </c>
      <c r="D1758" s="30">
        <v>44147</v>
      </c>
      <c r="E1758" s="4" t="s">
        <v>196</v>
      </c>
      <c r="F1758" s="15" t="s">
        <v>23</v>
      </c>
      <c r="G1758" s="15" t="s">
        <v>92</v>
      </c>
      <c r="H1758" s="15" t="s">
        <v>19</v>
      </c>
      <c r="I1758" s="15">
        <v>640</v>
      </c>
      <c r="J1758" s="29">
        <v>4000</v>
      </c>
      <c r="K1758" s="29">
        <v>3500</v>
      </c>
      <c r="L1758" s="29">
        <v>3750</v>
      </c>
      <c r="M1758" s="15" t="s">
        <v>93</v>
      </c>
      <c r="N1758" s="15" t="s">
        <v>139</v>
      </c>
      <c r="O1758">
        <f>+VLOOKUP(Precio_diario_hortalizas[[#This Row],[Unidad de comercialización]],Codigos_kg[],2,0)</f>
        <v>20</v>
      </c>
      <c r="P1758">
        <f>+Precio_diario_hortalizas[[#This Row],[Precio promedio ponderado]]/Precio_diario_hortalizas[[#This Row],[Kg o Unidades]]</f>
        <v>187.5</v>
      </c>
    </row>
    <row r="1759" spans="1:16" hidden="1" x14ac:dyDescent="0.35">
      <c r="A1759" s="1" t="s">
        <v>170</v>
      </c>
      <c r="B1759" s="1" t="str">
        <f>+VLOOKUP(A1759,Codigos_mercados_mayoristas[],2,0)</f>
        <v>Coquimbo</v>
      </c>
      <c r="C1759" s="1">
        <f>+VLOOKUP(A1759,Codigos_mercados_mayoristas[],3,0)</f>
        <v>4</v>
      </c>
      <c r="D1759" s="30">
        <v>44147</v>
      </c>
      <c r="E1759" s="4" t="s">
        <v>196</v>
      </c>
      <c r="F1759" s="15" t="s">
        <v>94</v>
      </c>
      <c r="G1759" s="15" t="s">
        <v>173</v>
      </c>
      <c r="H1759" s="15" t="s">
        <v>96</v>
      </c>
      <c r="I1759" s="29">
        <v>2000</v>
      </c>
      <c r="J1759" s="29">
        <v>10000</v>
      </c>
      <c r="K1759" s="29">
        <v>9500</v>
      </c>
      <c r="L1759" s="29">
        <v>9750</v>
      </c>
      <c r="M1759" s="15" t="s">
        <v>39</v>
      </c>
      <c r="N1759" s="15" t="s">
        <v>139</v>
      </c>
      <c r="O1759">
        <f>+VLOOKUP(Precio_diario_hortalizas[[#This Row],[Unidad de comercialización]],Codigos_kg[],2,0)</f>
        <v>25</v>
      </c>
      <c r="P1759">
        <f>+Precio_diario_hortalizas[[#This Row],[Precio promedio ponderado]]/Precio_diario_hortalizas[[#This Row],[Kg o Unidades]]</f>
        <v>390</v>
      </c>
    </row>
    <row r="1760" spans="1:16" x14ac:dyDescent="0.35">
      <c r="A1760" s="1" t="s">
        <v>170</v>
      </c>
      <c r="B1760" s="1" t="str">
        <f>+VLOOKUP(A1760,Codigos_mercados_mayoristas[],2,0)</f>
        <v>Coquimbo</v>
      </c>
      <c r="C1760" s="1">
        <f>+VLOOKUP(A1760,Codigos_mercados_mayoristas[],3,0)</f>
        <v>4</v>
      </c>
      <c r="D1760" s="30">
        <v>44147</v>
      </c>
      <c r="E1760" s="4" t="s">
        <v>196</v>
      </c>
      <c r="F1760" s="15" t="s">
        <v>748</v>
      </c>
      <c r="G1760" s="15" t="s">
        <v>210</v>
      </c>
      <c r="H1760" s="15" t="s">
        <v>19</v>
      </c>
      <c r="I1760" s="15">
        <v>500</v>
      </c>
      <c r="J1760" s="29">
        <v>14500</v>
      </c>
      <c r="K1760" s="29">
        <v>14000</v>
      </c>
      <c r="L1760" s="29">
        <v>14250</v>
      </c>
      <c r="M1760" s="15" t="s">
        <v>59</v>
      </c>
      <c r="N1760" s="15" t="s">
        <v>45</v>
      </c>
      <c r="O1760">
        <f>+VLOOKUP(Precio_diario_hortalizas[[#This Row],[Unidad de comercialización]],Codigos_kg[],2,0)</f>
        <v>18</v>
      </c>
      <c r="P1760">
        <f>+Precio_diario_hortalizas[[#This Row],[Precio promedio ponderado]]/Precio_diario_hortalizas[[#This Row],[Kg o Unidades]]</f>
        <v>791.66666666666663</v>
      </c>
    </row>
    <row r="1761" spans="1:16" x14ac:dyDescent="0.35">
      <c r="A1761" s="1" t="s">
        <v>170</v>
      </c>
      <c r="B1761" s="1" t="str">
        <f>+VLOOKUP(A1761,Codigos_mercados_mayoristas[],2,0)</f>
        <v>Coquimbo</v>
      </c>
      <c r="C1761" s="1">
        <f>+VLOOKUP(A1761,Codigos_mercados_mayoristas[],3,0)</f>
        <v>4</v>
      </c>
      <c r="D1761" s="30">
        <v>44147</v>
      </c>
      <c r="E1761" s="4" t="s">
        <v>196</v>
      </c>
      <c r="F1761" s="15" t="s">
        <v>748</v>
      </c>
      <c r="G1761" s="15" t="s">
        <v>210</v>
      </c>
      <c r="H1761" s="15" t="s">
        <v>13</v>
      </c>
      <c r="I1761" s="15">
        <v>380</v>
      </c>
      <c r="J1761" s="29">
        <v>12000</v>
      </c>
      <c r="K1761" s="29">
        <v>11000</v>
      </c>
      <c r="L1761" s="29">
        <v>11500</v>
      </c>
      <c r="M1761" s="15" t="s">
        <v>59</v>
      </c>
      <c r="N1761" s="15" t="s">
        <v>45</v>
      </c>
      <c r="O1761">
        <f>+VLOOKUP(Precio_diario_hortalizas[[#This Row],[Unidad de comercialización]],Codigos_kg[],2,0)</f>
        <v>18</v>
      </c>
      <c r="P1761">
        <f>+Precio_diario_hortalizas[[#This Row],[Precio promedio ponderado]]/Precio_diario_hortalizas[[#This Row],[Kg o Unidades]]</f>
        <v>638.88888888888891</v>
      </c>
    </row>
    <row r="1762" spans="1:16" hidden="1" x14ac:dyDescent="0.35">
      <c r="A1762" s="1" t="s">
        <v>170</v>
      </c>
      <c r="B1762" s="1" t="str">
        <f>+VLOOKUP(A1762,Codigos_mercados_mayoristas[],2,0)</f>
        <v>Coquimbo</v>
      </c>
      <c r="C1762" s="1">
        <f>+VLOOKUP(A1762,Codigos_mercados_mayoristas[],3,0)</f>
        <v>4</v>
      </c>
      <c r="D1762" s="30">
        <v>44147</v>
      </c>
      <c r="E1762" s="4" t="s">
        <v>196</v>
      </c>
      <c r="F1762" s="15" t="s">
        <v>53</v>
      </c>
      <c r="G1762" s="15" t="s">
        <v>12</v>
      </c>
      <c r="H1762" s="15" t="s">
        <v>19</v>
      </c>
      <c r="I1762" s="15">
        <v>600</v>
      </c>
      <c r="J1762" s="29">
        <v>6000</v>
      </c>
      <c r="K1762" s="29">
        <v>5000</v>
      </c>
      <c r="L1762" s="29">
        <v>5500</v>
      </c>
      <c r="M1762" s="15" t="s">
        <v>54</v>
      </c>
      <c r="N1762" s="15" t="s">
        <v>15</v>
      </c>
      <c r="O1762">
        <f>+VLOOKUP(Precio_diario_hortalizas[[#This Row],[Unidad de comercialización]],Codigos_kg[],2,0)</f>
        <v>60</v>
      </c>
      <c r="P1762">
        <f>+Precio_diario_hortalizas[[#This Row],[Precio promedio ponderado]]/Precio_diario_hortalizas[[#This Row],[Kg o Unidades]]</f>
        <v>91.666666666666671</v>
      </c>
    </row>
    <row r="1763" spans="1:16" hidden="1" x14ac:dyDescent="0.35">
      <c r="A1763" s="1" t="s">
        <v>170</v>
      </c>
      <c r="B1763" s="1" t="str">
        <f>+VLOOKUP(A1763,Codigos_mercados_mayoristas[],2,0)</f>
        <v>Coquimbo</v>
      </c>
      <c r="C1763" s="1">
        <f>+VLOOKUP(A1763,Codigos_mercados_mayoristas[],3,0)</f>
        <v>4</v>
      </c>
      <c r="D1763" s="30">
        <v>44147</v>
      </c>
      <c r="E1763" s="4" t="s">
        <v>196</v>
      </c>
      <c r="F1763" s="15" t="s">
        <v>132</v>
      </c>
      <c r="G1763" s="15" t="s">
        <v>12</v>
      </c>
      <c r="H1763" s="15" t="s">
        <v>19</v>
      </c>
      <c r="I1763" s="29">
        <v>2600</v>
      </c>
      <c r="J1763" s="29">
        <v>1500</v>
      </c>
      <c r="K1763" s="29">
        <v>1000</v>
      </c>
      <c r="L1763" s="29">
        <v>1250</v>
      </c>
      <c r="M1763" s="15" t="s">
        <v>172</v>
      </c>
      <c r="N1763" s="15" t="s">
        <v>139</v>
      </c>
      <c r="O1763">
        <f>+VLOOKUP(Precio_diario_hortalizas[[#This Row],[Unidad de comercialización]],Codigos_kg[],2,0)</f>
        <v>1.5</v>
      </c>
      <c r="P1763">
        <f>+Precio_diario_hortalizas[[#This Row],[Precio promedio ponderado]]/Precio_diario_hortalizas[[#This Row],[Kg o Unidades]]</f>
        <v>833.33333333333337</v>
      </c>
    </row>
    <row r="1764" spans="1:16" hidden="1" x14ac:dyDescent="0.35">
      <c r="A1764" s="1" t="s">
        <v>170</v>
      </c>
      <c r="B1764" s="1" t="str">
        <f>+VLOOKUP(A1764,Codigos_mercados_mayoristas[],2,0)</f>
        <v>Coquimbo</v>
      </c>
      <c r="C1764" s="1">
        <f>+VLOOKUP(A1764,Codigos_mercados_mayoristas[],3,0)</f>
        <v>4</v>
      </c>
      <c r="D1764" s="30">
        <v>44147</v>
      </c>
      <c r="E1764" s="4" t="s">
        <v>196</v>
      </c>
      <c r="F1764" s="15" t="s">
        <v>27</v>
      </c>
      <c r="G1764" s="15" t="s">
        <v>28</v>
      </c>
      <c r="H1764" s="15" t="s">
        <v>19</v>
      </c>
      <c r="I1764" s="15">
        <v>480</v>
      </c>
      <c r="J1764" s="29">
        <v>40000</v>
      </c>
      <c r="K1764" s="29">
        <v>39000</v>
      </c>
      <c r="L1764" s="29">
        <v>39500</v>
      </c>
      <c r="M1764" s="15" t="s">
        <v>29</v>
      </c>
      <c r="N1764" s="15" t="s">
        <v>15</v>
      </c>
      <c r="O1764">
        <f>+VLOOKUP(Precio_diario_hortalizas[[#This Row],[Unidad de comercialización]],Codigos_kg[],2,0)</f>
        <v>15</v>
      </c>
      <c r="P1764">
        <f>+Precio_diario_hortalizas[[#This Row],[Precio promedio ponderado]]/Precio_diario_hortalizas[[#This Row],[Kg o Unidades]]</f>
        <v>2633.3333333333335</v>
      </c>
    </row>
    <row r="1765" spans="1:16" hidden="1" x14ac:dyDescent="0.35">
      <c r="A1765" s="1" t="s">
        <v>170</v>
      </c>
      <c r="B1765" s="1" t="str">
        <f>+VLOOKUP(A1765,Codigos_mercados_mayoristas[],2,0)</f>
        <v>Coquimbo</v>
      </c>
      <c r="C1765" s="1">
        <f>+VLOOKUP(A1765,Codigos_mercados_mayoristas[],3,0)</f>
        <v>4</v>
      </c>
      <c r="D1765" s="30">
        <v>44147</v>
      </c>
      <c r="E1765" s="4" t="s">
        <v>196</v>
      </c>
      <c r="F1765" s="15" t="s">
        <v>99</v>
      </c>
      <c r="G1765" s="15" t="s">
        <v>161</v>
      </c>
      <c r="H1765" s="15" t="s">
        <v>19</v>
      </c>
      <c r="I1765" s="29">
        <v>2000</v>
      </c>
      <c r="J1765" s="15">
        <v>600</v>
      </c>
      <c r="K1765" s="15">
        <v>550</v>
      </c>
      <c r="L1765" s="15">
        <v>575</v>
      </c>
      <c r="M1765" s="15" t="s">
        <v>14</v>
      </c>
      <c r="N1765" s="15" t="s">
        <v>139</v>
      </c>
      <c r="O1765">
        <f>+VLOOKUP(Precio_diario_hortalizas[[#This Row],[Unidad de comercialización]],Codigos_kg[],2,0)</f>
        <v>1</v>
      </c>
      <c r="P1765">
        <f>+Precio_diario_hortalizas[[#This Row],[Precio promedio ponderado]]/Precio_diario_hortalizas[[#This Row],[Kg o Unidades]]</f>
        <v>575</v>
      </c>
    </row>
    <row r="1766" spans="1:16" hidden="1" x14ac:dyDescent="0.35">
      <c r="A1766" s="1" t="s">
        <v>170</v>
      </c>
      <c r="B1766" s="1" t="str">
        <f>+VLOOKUP(A1766,Codigos_mercados_mayoristas[],2,0)</f>
        <v>Coquimbo</v>
      </c>
      <c r="C1766" s="1">
        <f>+VLOOKUP(A1766,Codigos_mercados_mayoristas[],3,0)</f>
        <v>4</v>
      </c>
      <c r="D1766" s="30">
        <v>44147</v>
      </c>
      <c r="E1766" s="4" t="s">
        <v>196</v>
      </c>
      <c r="F1766" s="15" t="s">
        <v>99</v>
      </c>
      <c r="G1766" s="15" t="s">
        <v>161</v>
      </c>
      <c r="H1766" s="15" t="s">
        <v>13</v>
      </c>
      <c r="I1766" s="29">
        <v>1300</v>
      </c>
      <c r="J1766" s="15">
        <v>500</v>
      </c>
      <c r="K1766" s="15">
        <v>450</v>
      </c>
      <c r="L1766" s="15">
        <v>475</v>
      </c>
      <c r="M1766" s="15" t="s">
        <v>14</v>
      </c>
      <c r="N1766" s="15" t="s">
        <v>139</v>
      </c>
      <c r="O1766">
        <f>+VLOOKUP(Precio_diario_hortalizas[[#This Row],[Unidad de comercialización]],Codigos_kg[],2,0)</f>
        <v>1</v>
      </c>
      <c r="P1766">
        <f>+Precio_diario_hortalizas[[#This Row],[Precio promedio ponderado]]/Precio_diario_hortalizas[[#This Row],[Kg o Unidades]]</f>
        <v>475</v>
      </c>
    </row>
    <row r="1767" spans="1:16" hidden="1" x14ac:dyDescent="0.35">
      <c r="A1767" s="1" t="s">
        <v>170</v>
      </c>
      <c r="B1767" s="1" t="str">
        <f>+VLOOKUP(A1767,Codigos_mercados_mayoristas[],2,0)</f>
        <v>Coquimbo</v>
      </c>
      <c r="C1767" s="1">
        <f>+VLOOKUP(A1767,Codigos_mercados_mayoristas[],3,0)</f>
        <v>4</v>
      </c>
      <c r="D1767" s="30">
        <v>44147</v>
      </c>
      <c r="E1767" s="4" t="s">
        <v>196</v>
      </c>
      <c r="F1767" s="15" t="s">
        <v>99</v>
      </c>
      <c r="G1767" s="15" t="s">
        <v>100</v>
      </c>
      <c r="H1767" s="15" t="s">
        <v>19</v>
      </c>
      <c r="I1767" s="29">
        <v>2000</v>
      </c>
      <c r="J1767" s="15">
        <v>600</v>
      </c>
      <c r="K1767" s="15">
        <v>550</v>
      </c>
      <c r="L1767" s="15">
        <v>575</v>
      </c>
      <c r="M1767" s="15" t="s">
        <v>14</v>
      </c>
      <c r="N1767" s="15" t="s">
        <v>139</v>
      </c>
      <c r="O1767">
        <f>+VLOOKUP(Precio_diario_hortalizas[[#This Row],[Unidad de comercialización]],Codigos_kg[],2,0)</f>
        <v>1</v>
      </c>
      <c r="P1767">
        <f>+Precio_diario_hortalizas[[#This Row],[Precio promedio ponderado]]/Precio_diario_hortalizas[[#This Row],[Kg o Unidades]]</f>
        <v>575</v>
      </c>
    </row>
    <row r="1768" spans="1:16" hidden="1" x14ac:dyDescent="0.35">
      <c r="A1768" s="1" t="s">
        <v>170</v>
      </c>
      <c r="B1768" s="1" t="str">
        <f>+VLOOKUP(A1768,Codigos_mercados_mayoristas[],2,0)</f>
        <v>Coquimbo</v>
      </c>
      <c r="C1768" s="1">
        <f>+VLOOKUP(A1768,Codigos_mercados_mayoristas[],3,0)</f>
        <v>4</v>
      </c>
      <c r="D1768" s="30">
        <v>44147</v>
      </c>
      <c r="E1768" s="4" t="s">
        <v>196</v>
      </c>
      <c r="F1768" s="15" t="s">
        <v>99</v>
      </c>
      <c r="G1768" s="15" t="s">
        <v>100</v>
      </c>
      <c r="H1768" s="15" t="s">
        <v>13</v>
      </c>
      <c r="I1768" s="29">
        <v>1360</v>
      </c>
      <c r="J1768" s="15">
        <v>500</v>
      </c>
      <c r="K1768" s="15">
        <v>450</v>
      </c>
      <c r="L1768" s="15">
        <v>475</v>
      </c>
      <c r="M1768" s="15" t="s">
        <v>14</v>
      </c>
      <c r="N1768" s="15" t="s">
        <v>139</v>
      </c>
      <c r="O1768">
        <f>+VLOOKUP(Precio_diario_hortalizas[[#This Row],[Unidad de comercialización]],Codigos_kg[],2,0)</f>
        <v>1</v>
      </c>
      <c r="P1768">
        <f>+Precio_diario_hortalizas[[#This Row],[Precio promedio ponderado]]/Precio_diario_hortalizas[[#This Row],[Kg o Unidades]]</f>
        <v>475</v>
      </c>
    </row>
    <row r="1769" spans="1:16" hidden="1" x14ac:dyDescent="0.35">
      <c r="A1769" s="1" t="s">
        <v>170</v>
      </c>
      <c r="B1769" s="1" t="str">
        <f>+VLOOKUP(A1769,Codigos_mercados_mayoristas[],2,0)</f>
        <v>Coquimbo</v>
      </c>
      <c r="C1769" s="1">
        <f>+VLOOKUP(A1769,Codigos_mercados_mayoristas[],3,0)</f>
        <v>4</v>
      </c>
      <c r="D1769" s="30">
        <v>44147</v>
      </c>
      <c r="E1769" s="4" t="s">
        <v>196</v>
      </c>
      <c r="F1769" s="15" t="s">
        <v>99</v>
      </c>
      <c r="G1769" s="15" t="s">
        <v>119</v>
      </c>
      <c r="H1769" s="15" t="s">
        <v>19</v>
      </c>
      <c r="I1769" s="29">
        <v>1800</v>
      </c>
      <c r="J1769" s="15">
        <v>600</v>
      </c>
      <c r="K1769" s="15">
        <v>550</v>
      </c>
      <c r="L1769" s="15">
        <v>575</v>
      </c>
      <c r="M1769" s="15" t="s">
        <v>14</v>
      </c>
      <c r="N1769" s="15" t="s">
        <v>139</v>
      </c>
      <c r="O1769">
        <f>+VLOOKUP(Precio_diario_hortalizas[[#This Row],[Unidad de comercialización]],Codigos_kg[],2,0)</f>
        <v>1</v>
      </c>
      <c r="P1769">
        <f>+Precio_diario_hortalizas[[#This Row],[Precio promedio ponderado]]/Precio_diario_hortalizas[[#This Row],[Kg o Unidades]]</f>
        <v>575</v>
      </c>
    </row>
    <row r="1770" spans="1:16" hidden="1" x14ac:dyDescent="0.35">
      <c r="A1770" s="1" t="s">
        <v>170</v>
      </c>
      <c r="B1770" s="1" t="str">
        <f>+VLOOKUP(A1770,Codigos_mercados_mayoristas[],2,0)</f>
        <v>Coquimbo</v>
      </c>
      <c r="C1770" s="1">
        <f>+VLOOKUP(A1770,Codigos_mercados_mayoristas[],3,0)</f>
        <v>4</v>
      </c>
      <c r="D1770" s="30">
        <v>44147</v>
      </c>
      <c r="E1770" s="4" t="s">
        <v>196</v>
      </c>
      <c r="F1770" s="15" t="s">
        <v>99</v>
      </c>
      <c r="G1770" s="15" t="s">
        <v>119</v>
      </c>
      <c r="H1770" s="15" t="s">
        <v>13</v>
      </c>
      <c r="I1770" s="29">
        <v>1340</v>
      </c>
      <c r="J1770" s="15">
        <v>500</v>
      </c>
      <c r="K1770" s="15">
        <v>450</v>
      </c>
      <c r="L1770" s="15">
        <v>475</v>
      </c>
      <c r="M1770" s="15" t="s">
        <v>14</v>
      </c>
      <c r="N1770" s="15" t="s">
        <v>139</v>
      </c>
      <c r="O1770">
        <f>+VLOOKUP(Precio_diario_hortalizas[[#This Row],[Unidad de comercialización]],Codigos_kg[],2,0)</f>
        <v>1</v>
      </c>
      <c r="P1770">
        <f>+Precio_diario_hortalizas[[#This Row],[Precio promedio ponderado]]/Precio_diario_hortalizas[[#This Row],[Kg o Unidades]]</f>
        <v>475</v>
      </c>
    </row>
    <row r="1771" spans="1:16" hidden="1" x14ac:dyDescent="0.35">
      <c r="A1771" s="1" t="s">
        <v>170</v>
      </c>
      <c r="B1771" s="1" t="str">
        <f>+VLOOKUP(A1771,Codigos_mercados_mayoristas[],2,0)</f>
        <v>Coquimbo</v>
      </c>
      <c r="C1771" s="1">
        <f>+VLOOKUP(A1771,Codigos_mercados_mayoristas[],3,0)</f>
        <v>4</v>
      </c>
      <c r="D1771" s="30">
        <v>44147</v>
      </c>
      <c r="E1771" s="4" t="s">
        <v>196</v>
      </c>
      <c r="F1771" s="15" t="s">
        <v>35</v>
      </c>
      <c r="G1771" s="15" t="s">
        <v>36</v>
      </c>
      <c r="H1771" s="15" t="s">
        <v>19</v>
      </c>
      <c r="I1771" s="15">
        <v>600</v>
      </c>
      <c r="J1771" s="29">
        <v>17000</v>
      </c>
      <c r="K1771" s="29">
        <v>16000</v>
      </c>
      <c r="L1771" s="29">
        <v>16500</v>
      </c>
      <c r="M1771" s="15" t="s">
        <v>59</v>
      </c>
      <c r="N1771" s="15" t="s">
        <v>15</v>
      </c>
      <c r="O1771">
        <f>+VLOOKUP(Precio_diario_hortalizas[[#This Row],[Unidad de comercialización]],Codigos_kg[],2,0)</f>
        <v>18</v>
      </c>
      <c r="P1771">
        <f>+Precio_diario_hortalizas[[#This Row],[Precio promedio ponderado]]/Precio_diario_hortalizas[[#This Row],[Kg o Unidades]]</f>
        <v>916.66666666666663</v>
      </c>
    </row>
    <row r="1772" spans="1:16" hidden="1" x14ac:dyDescent="0.35">
      <c r="A1772" s="1" t="s">
        <v>170</v>
      </c>
      <c r="B1772" s="1" t="str">
        <f>+VLOOKUP(A1772,Codigos_mercados_mayoristas[],2,0)</f>
        <v>Coquimbo</v>
      </c>
      <c r="C1772" s="1">
        <f>+VLOOKUP(A1772,Codigos_mercados_mayoristas[],3,0)</f>
        <v>4</v>
      </c>
      <c r="D1772" s="30">
        <v>44147</v>
      </c>
      <c r="E1772" s="4" t="s">
        <v>196</v>
      </c>
      <c r="F1772" s="15" t="s">
        <v>35</v>
      </c>
      <c r="G1772" s="15" t="s">
        <v>36</v>
      </c>
      <c r="H1772" s="15" t="s">
        <v>19</v>
      </c>
      <c r="I1772" s="15">
        <v>680</v>
      </c>
      <c r="J1772" s="29">
        <v>9000</v>
      </c>
      <c r="K1772" s="29">
        <v>8800</v>
      </c>
      <c r="L1772" s="29">
        <v>8900</v>
      </c>
      <c r="M1772" s="15" t="s">
        <v>37</v>
      </c>
      <c r="N1772" s="15" t="s">
        <v>15</v>
      </c>
      <c r="O1772">
        <f>+VLOOKUP(Precio_diario_hortalizas[[#This Row],[Unidad de comercialización]],Codigos_kg[],2,0)</f>
        <v>10</v>
      </c>
      <c r="P1772">
        <f>+Precio_diario_hortalizas[[#This Row],[Precio promedio ponderado]]/Precio_diario_hortalizas[[#This Row],[Kg o Unidades]]</f>
        <v>890</v>
      </c>
    </row>
    <row r="1773" spans="1:16" hidden="1" x14ac:dyDescent="0.35">
      <c r="A1773" s="1" t="s">
        <v>170</v>
      </c>
      <c r="B1773" s="1" t="str">
        <f>+VLOOKUP(A1773,Codigos_mercados_mayoristas[],2,0)</f>
        <v>Coquimbo</v>
      </c>
      <c r="C1773" s="1">
        <f>+VLOOKUP(A1773,Codigos_mercados_mayoristas[],3,0)</f>
        <v>4</v>
      </c>
      <c r="D1773" s="30">
        <v>44147</v>
      </c>
      <c r="E1773" s="4" t="s">
        <v>196</v>
      </c>
      <c r="F1773" s="15" t="s">
        <v>35</v>
      </c>
      <c r="G1773" s="15" t="s">
        <v>36</v>
      </c>
      <c r="H1773" s="15" t="s">
        <v>13</v>
      </c>
      <c r="I1773" s="15">
        <v>400</v>
      </c>
      <c r="J1773" s="29">
        <v>14000</v>
      </c>
      <c r="K1773" s="29">
        <v>13500</v>
      </c>
      <c r="L1773" s="29">
        <v>13750</v>
      </c>
      <c r="M1773" s="15" t="s">
        <v>59</v>
      </c>
      <c r="N1773" s="15" t="s">
        <v>15</v>
      </c>
      <c r="O1773">
        <f>+VLOOKUP(Precio_diario_hortalizas[[#This Row],[Unidad de comercialización]],Codigos_kg[],2,0)</f>
        <v>18</v>
      </c>
      <c r="P1773">
        <f>+Precio_diario_hortalizas[[#This Row],[Precio promedio ponderado]]/Precio_diario_hortalizas[[#This Row],[Kg o Unidades]]</f>
        <v>763.88888888888891</v>
      </c>
    </row>
    <row r="1774" spans="1:16" hidden="1" x14ac:dyDescent="0.35">
      <c r="A1774" s="1" t="s">
        <v>170</v>
      </c>
      <c r="B1774" s="1" t="str">
        <f>+VLOOKUP(A1774,Codigos_mercados_mayoristas[],2,0)</f>
        <v>Coquimbo</v>
      </c>
      <c r="C1774" s="1">
        <f>+VLOOKUP(A1774,Codigos_mercados_mayoristas[],3,0)</f>
        <v>4</v>
      </c>
      <c r="D1774" s="30">
        <v>44147</v>
      </c>
      <c r="E1774" s="4" t="s">
        <v>196</v>
      </c>
      <c r="F1774" s="15" t="s">
        <v>38</v>
      </c>
      <c r="G1774" s="15" t="s">
        <v>12</v>
      </c>
      <c r="H1774" s="15" t="s">
        <v>19</v>
      </c>
      <c r="I1774" s="15">
        <v>600</v>
      </c>
      <c r="J1774" s="29">
        <v>5500</v>
      </c>
      <c r="K1774" s="29">
        <v>5000</v>
      </c>
      <c r="L1774" s="29">
        <v>5250</v>
      </c>
      <c r="M1774" s="15" t="s">
        <v>101</v>
      </c>
      <c r="N1774" s="15" t="s">
        <v>139</v>
      </c>
      <c r="O1774">
        <f>+VLOOKUP(Precio_diario_hortalizas[[#This Row],[Unidad de comercialización]],Codigos_kg[],2,0)</f>
        <v>20</v>
      </c>
      <c r="P1774">
        <f>+Precio_diario_hortalizas[[#This Row],[Precio promedio ponderado]]/Precio_diario_hortalizas[[#This Row],[Kg o Unidades]]</f>
        <v>262.5</v>
      </c>
    </row>
    <row r="1775" spans="1:16" hidden="1" x14ac:dyDescent="0.35">
      <c r="A1775" s="1" t="s">
        <v>170</v>
      </c>
      <c r="B1775" s="1" t="str">
        <f>+VLOOKUP(A1775,Codigos_mercados_mayoristas[],2,0)</f>
        <v>Coquimbo</v>
      </c>
      <c r="C1775" s="1">
        <f>+VLOOKUP(A1775,Codigos_mercados_mayoristas[],3,0)</f>
        <v>4</v>
      </c>
      <c r="D1775" s="30">
        <v>44147</v>
      </c>
      <c r="E1775" s="4" t="s">
        <v>196</v>
      </c>
      <c r="F1775" s="15" t="s">
        <v>102</v>
      </c>
      <c r="G1775" s="15" t="s">
        <v>103</v>
      </c>
      <c r="H1775" s="15" t="s">
        <v>96</v>
      </c>
      <c r="I1775" s="15">
        <v>540</v>
      </c>
      <c r="J1775" s="29">
        <v>1900</v>
      </c>
      <c r="K1775" s="29">
        <v>1800</v>
      </c>
      <c r="L1775" s="29">
        <v>1850</v>
      </c>
      <c r="M1775" s="15" t="s">
        <v>33</v>
      </c>
      <c r="N1775" s="15" t="s">
        <v>34</v>
      </c>
      <c r="O1775">
        <f>+VLOOKUP(Precio_diario_hortalizas[[#This Row],[Unidad de comercialización]],Codigos_kg[],2,0)</f>
        <v>1</v>
      </c>
      <c r="P1775">
        <f>+Precio_diario_hortalizas[[#This Row],[Precio promedio ponderado]]/Precio_diario_hortalizas[[#This Row],[Kg o Unidades]]</f>
        <v>1850</v>
      </c>
    </row>
    <row r="1776" spans="1:16" hidden="1" x14ac:dyDescent="0.35">
      <c r="A1776" s="1" t="s">
        <v>170</v>
      </c>
      <c r="B1776" s="26" t="str">
        <f>+VLOOKUP(A1776,Codigos_mercados_mayoristas[],2,0)</f>
        <v>Coquimbo</v>
      </c>
      <c r="C1776" s="26">
        <f>+VLOOKUP(A1776,Codigos_mercados_mayoristas[],3,0)</f>
        <v>4</v>
      </c>
      <c r="D1776" s="30">
        <v>44147</v>
      </c>
      <c r="E1776" s="4" t="s">
        <v>196</v>
      </c>
      <c r="F1776" s="15" t="s">
        <v>106</v>
      </c>
      <c r="G1776" s="15" t="s">
        <v>12</v>
      </c>
      <c r="H1776" s="15" t="s">
        <v>19</v>
      </c>
      <c r="I1776" s="15">
        <v>440</v>
      </c>
      <c r="J1776" s="29">
        <v>6000</v>
      </c>
      <c r="K1776" s="29">
        <v>5500</v>
      </c>
      <c r="L1776" s="29">
        <v>5750</v>
      </c>
      <c r="M1776" s="15" t="s">
        <v>97</v>
      </c>
      <c r="N1776" s="15" t="s">
        <v>45</v>
      </c>
      <c r="O1776">
        <f>+VLOOKUP(Precio_diario_hortalizas[[#This Row],[Unidad de comercialización]],Codigos_kg[],2,0)</f>
        <v>70</v>
      </c>
      <c r="P1776">
        <f>+Precio_diario_hortalizas[[#This Row],[Precio promedio ponderado]]/Precio_diario_hortalizas[[#This Row],[Kg o Unidades]]</f>
        <v>82.142857142857139</v>
      </c>
    </row>
    <row r="1777" spans="1:16" hidden="1" x14ac:dyDescent="0.35">
      <c r="A1777" s="1" t="s">
        <v>41</v>
      </c>
      <c r="B1777" s="1" t="str">
        <f>+VLOOKUP(A1777,Codigos_mercados_mayoristas[],2,0)</f>
        <v>Coquimbo</v>
      </c>
      <c r="C1777" s="1">
        <f>+VLOOKUP(A1777,Codigos_mercados_mayoristas[],3,0)</f>
        <v>4</v>
      </c>
      <c r="D1777" s="30">
        <v>44147</v>
      </c>
      <c r="E1777" s="4" t="s">
        <v>196</v>
      </c>
      <c r="F1777" s="15" t="s">
        <v>42</v>
      </c>
      <c r="G1777" s="15" t="s">
        <v>43</v>
      </c>
      <c r="H1777" s="15" t="s">
        <v>19</v>
      </c>
      <c r="I1777" s="15">
        <v>300</v>
      </c>
      <c r="J1777" s="29">
        <v>22000</v>
      </c>
      <c r="K1777" s="29">
        <v>20000</v>
      </c>
      <c r="L1777" s="29">
        <v>21000</v>
      </c>
      <c r="M1777" s="15" t="s">
        <v>44</v>
      </c>
      <c r="N1777" s="15" t="s">
        <v>45</v>
      </c>
      <c r="O1777">
        <f>+VLOOKUP(Precio_diario_hortalizas[[#This Row],[Unidad de comercialización]],Codigos_kg[],2,0)</f>
        <v>25</v>
      </c>
      <c r="P1777">
        <f>+Precio_diario_hortalizas[[#This Row],[Precio promedio ponderado]]/Precio_diario_hortalizas[[#This Row],[Kg o Unidades]]</f>
        <v>840</v>
      </c>
    </row>
    <row r="1778" spans="1:16" hidden="1" x14ac:dyDescent="0.35">
      <c r="A1778" s="1" t="s">
        <v>41</v>
      </c>
      <c r="B1778" s="1" t="str">
        <f>+VLOOKUP(A1778,Codigos_mercados_mayoristas[],2,0)</f>
        <v>Coquimbo</v>
      </c>
      <c r="C1778" s="1">
        <f>+VLOOKUP(A1778,Codigos_mercados_mayoristas[],3,0)</f>
        <v>4</v>
      </c>
      <c r="D1778" s="30">
        <v>44147</v>
      </c>
      <c r="E1778" s="4" t="s">
        <v>196</v>
      </c>
      <c r="F1778" s="15" t="s">
        <v>42</v>
      </c>
      <c r="G1778" s="15" t="s">
        <v>43</v>
      </c>
      <c r="H1778" s="15" t="s">
        <v>13</v>
      </c>
      <c r="I1778" s="15">
        <v>100</v>
      </c>
      <c r="J1778" s="29">
        <v>16000</v>
      </c>
      <c r="K1778" s="29">
        <v>14000</v>
      </c>
      <c r="L1778" s="29">
        <v>15000</v>
      </c>
      <c r="M1778" s="15" t="s">
        <v>44</v>
      </c>
      <c r="N1778" s="15" t="s">
        <v>45</v>
      </c>
      <c r="O1778">
        <f>+VLOOKUP(Precio_diario_hortalizas[[#This Row],[Unidad de comercialización]],Codigos_kg[],2,0)</f>
        <v>25</v>
      </c>
      <c r="P1778">
        <f>+Precio_diario_hortalizas[[#This Row],[Precio promedio ponderado]]/Precio_diario_hortalizas[[#This Row],[Kg o Unidades]]</f>
        <v>600</v>
      </c>
    </row>
    <row r="1779" spans="1:16" hidden="1" x14ac:dyDescent="0.35">
      <c r="A1779" s="1" t="s">
        <v>41</v>
      </c>
      <c r="B1779" s="1" t="str">
        <f>+VLOOKUP(A1779,Codigos_mercados_mayoristas[],2,0)</f>
        <v>Coquimbo</v>
      </c>
      <c r="C1779" s="1">
        <f>+VLOOKUP(A1779,Codigos_mercados_mayoristas[],3,0)</f>
        <v>4</v>
      </c>
      <c r="D1779" s="30">
        <v>44147</v>
      </c>
      <c r="E1779" s="4" t="s">
        <v>196</v>
      </c>
      <c r="F1779" s="15" t="s">
        <v>53</v>
      </c>
      <c r="G1779" s="15" t="s">
        <v>12</v>
      </c>
      <c r="H1779" s="15" t="s">
        <v>19</v>
      </c>
      <c r="I1779" s="29">
        <v>1700</v>
      </c>
      <c r="J1779" s="29">
        <v>7500</v>
      </c>
      <c r="K1779" s="29">
        <v>7000</v>
      </c>
      <c r="L1779" s="29">
        <v>7250</v>
      </c>
      <c r="M1779" s="15" t="s">
        <v>97</v>
      </c>
      <c r="N1779" s="15" t="s">
        <v>45</v>
      </c>
      <c r="O1779">
        <f>+VLOOKUP(Precio_diario_hortalizas[[#This Row],[Unidad de comercialización]],Codigos_kg[],2,0)</f>
        <v>70</v>
      </c>
      <c r="P1779">
        <f>+Precio_diario_hortalizas[[#This Row],[Precio promedio ponderado]]/Precio_diario_hortalizas[[#This Row],[Kg o Unidades]]</f>
        <v>103.57142857142857</v>
      </c>
    </row>
    <row r="1780" spans="1:16" hidden="1" x14ac:dyDescent="0.35">
      <c r="A1780" s="1" t="s">
        <v>41</v>
      </c>
      <c r="B1780" s="1" t="str">
        <f>+VLOOKUP(A1780,Codigos_mercados_mayoristas[],2,0)</f>
        <v>Coquimbo</v>
      </c>
      <c r="C1780" s="1">
        <f>+VLOOKUP(A1780,Codigos_mercados_mayoristas[],3,0)</f>
        <v>4</v>
      </c>
      <c r="D1780" s="30">
        <v>44147</v>
      </c>
      <c r="E1780" s="4" t="s">
        <v>196</v>
      </c>
      <c r="F1780" s="15" t="s">
        <v>27</v>
      </c>
      <c r="G1780" s="15" t="s">
        <v>55</v>
      </c>
      <c r="H1780" s="15" t="s">
        <v>19</v>
      </c>
      <c r="I1780" s="15">
        <v>500</v>
      </c>
      <c r="J1780" s="29">
        <v>25000</v>
      </c>
      <c r="K1780" s="29">
        <v>24000</v>
      </c>
      <c r="L1780" s="29">
        <v>24500</v>
      </c>
      <c r="M1780" s="15" t="s">
        <v>56</v>
      </c>
      <c r="N1780" s="15" t="s">
        <v>45</v>
      </c>
      <c r="O1780">
        <f>+VLOOKUP(Precio_diario_hortalizas[[#This Row],[Unidad de comercialización]],Codigos_kg[],2,0)</f>
        <v>18</v>
      </c>
      <c r="P1780">
        <f>+Precio_diario_hortalizas[[#This Row],[Precio promedio ponderado]]/Precio_diario_hortalizas[[#This Row],[Kg o Unidades]]</f>
        <v>1361.1111111111111</v>
      </c>
    </row>
    <row r="1781" spans="1:16" hidden="1" x14ac:dyDescent="0.35">
      <c r="A1781" s="1" t="s">
        <v>41</v>
      </c>
      <c r="B1781" s="1" t="str">
        <f>+VLOOKUP(A1781,Codigos_mercados_mayoristas[],2,0)</f>
        <v>Coquimbo</v>
      </c>
      <c r="C1781" s="1">
        <f>+VLOOKUP(A1781,Codigos_mercados_mayoristas[],3,0)</f>
        <v>4</v>
      </c>
      <c r="D1781" s="30">
        <v>44147</v>
      </c>
      <c r="E1781" s="4" t="s">
        <v>196</v>
      </c>
      <c r="F1781" s="15" t="s">
        <v>27</v>
      </c>
      <c r="G1781" s="15" t="s">
        <v>55</v>
      </c>
      <c r="H1781" s="15" t="s">
        <v>13</v>
      </c>
      <c r="I1781" s="15">
        <v>400</v>
      </c>
      <c r="J1781" s="29">
        <v>22000</v>
      </c>
      <c r="K1781" s="29">
        <v>21000</v>
      </c>
      <c r="L1781" s="29">
        <v>21500</v>
      </c>
      <c r="M1781" s="15" t="s">
        <v>56</v>
      </c>
      <c r="N1781" s="15" t="s">
        <v>45</v>
      </c>
      <c r="O1781">
        <f>+VLOOKUP(Precio_diario_hortalizas[[#This Row],[Unidad de comercialización]],Codigos_kg[],2,0)</f>
        <v>18</v>
      </c>
      <c r="P1781">
        <f>+Precio_diario_hortalizas[[#This Row],[Precio promedio ponderado]]/Precio_diario_hortalizas[[#This Row],[Kg o Unidades]]</f>
        <v>1194.4444444444443</v>
      </c>
    </row>
    <row r="1782" spans="1:16" hidden="1" x14ac:dyDescent="0.35">
      <c r="A1782" s="1" t="s">
        <v>41</v>
      </c>
      <c r="B1782" s="1" t="str">
        <f>+VLOOKUP(A1782,Codigos_mercados_mayoristas[],2,0)</f>
        <v>Coquimbo</v>
      </c>
      <c r="C1782" s="1">
        <f>+VLOOKUP(A1782,Codigos_mercados_mayoristas[],3,0)</f>
        <v>4</v>
      </c>
      <c r="D1782" s="30">
        <v>44147</v>
      </c>
      <c r="E1782" s="4" t="s">
        <v>196</v>
      </c>
      <c r="F1782" s="15" t="s">
        <v>27</v>
      </c>
      <c r="G1782" s="15" t="s">
        <v>55</v>
      </c>
      <c r="H1782" s="15" t="s">
        <v>16</v>
      </c>
      <c r="I1782" s="15">
        <v>240</v>
      </c>
      <c r="J1782" s="29">
        <v>15000</v>
      </c>
      <c r="K1782" s="29">
        <v>14000</v>
      </c>
      <c r="L1782" s="29">
        <v>14500</v>
      </c>
      <c r="M1782" s="15" t="s">
        <v>56</v>
      </c>
      <c r="N1782" s="15" t="s">
        <v>45</v>
      </c>
      <c r="O1782">
        <f>+VLOOKUP(Precio_diario_hortalizas[[#This Row],[Unidad de comercialización]],Codigos_kg[],2,0)</f>
        <v>18</v>
      </c>
      <c r="P1782">
        <f>+Precio_diario_hortalizas[[#This Row],[Precio promedio ponderado]]/Precio_diario_hortalizas[[#This Row],[Kg o Unidades]]</f>
        <v>805.55555555555554</v>
      </c>
    </row>
    <row r="1783" spans="1:16" hidden="1" x14ac:dyDescent="0.35">
      <c r="A1783" s="1" t="s">
        <v>41</v>
      </c>
      <c r="B1783" s="1" t="str">
        <f>+VLOOKUP(A1783,Codigos_mercados_mayoristas[],2,0)</f>
        <v>Coquimbo</v>
      </c>
      <c r="C1783" s="1">
        <f>+VLOOKUP(A1783,Codigos_mercados_mayoristas[],3,0)</f>
        <v>4</v>
      </c>
      <c r="D1783" s="30">
        <v>44147</v>
      </c>
      <c r="E1783" s="4" t="s">
        <v>196</v>
      </c>
      <c r="F1783" s="15" t="s">
        <v>30</v>
      </c>
      <c r="G1783" s="15" t="s">
        <v>57</v>
      </c>
      <c r="H1783" s="15" t="s">
        <v>19</v>
      </c>
      <c r="I1783" s="29">
        <v>1100</v>
      </c>
      <c r="J1783" s="29">
        <v>34000</v>
      </c>
      <c r="K1783" s="29">
        <v>32000</v>
      </c>
      <c r="L1783" s="29">
        <v>33000</v>
      </c>
      <c r="M1783" s="15" t="s">
        <v>58</v>
      </c>
      <c r="N1783" s="15" t="s">
        <v>45</v>
      </c>
      <c r="O1783">
        <f>+VLOOKUP(Precio_diario_hortalizas[[#This Row],[Unidad de comercialización]],Codigos_kg[],2,0)</f>
        <v>25</v>
      </c>
      <c r="P1783">
        <f>+Precio_diario_hortalizas[[#This Row],[Precio promedio ponderado]]/Precio_diario_hortalizas[[#This Row],[Kg o Unidades]]</f>
        <v>1320</v>
      </c>
    </row>
    <row r="1784" spans="1:16" hidden="1" x14ac:dyDescent="0.35">
      <c r="A1784" s="1" t="s">
        <v>41</v>
      </c>
      <c r="B1784" s="1" t="str">
        <f>+VLOOKUP(A1784,Codigos_mercados_mayoristas[],2,0)</f>
        <v>Coquimbo</v>
      </c>
      <c r="C1784" s="1">
        <f>+VLOOKUP(A1784,Codigos_mercados_mayoristas[],3,0)</f>
        <v>4</v>
      </c>
      <c r="D1784" s="30">
        <v>44147</v>
      </c>
      <c r="E1784" s="4" t="s">
        <v>196</v>
      </c>
      <c r="F1784" s="15" t="s">
        <v>30</v>
      </c>
      <c r="G1784" s="15" t="s">
        <v>12</v>
      </c>
      <c r="H1784" s="15" t="s">
        <v>19</v>
      </c>
      <c r="I1784" s="15">
        <v>600</v>
      </c>
      <c r="J1784" s="29">
        <v>50000</v>
      </c>
      <c r="K1784" s="29">
        <v>48000</v>
      </c>
      <c r="L1784" s="29">
        <v>49000</v>
      </c>
      <c r="M1784" s="15" t="s">
        <v>58</v>
      </c>
      <c r="N1784" s="15" t="s">
        <v>45</v>
      </c>
      <c r="O1784">
        <f>+VLOOKUP(Precio_diario_hortalizas[[#This Row],[Unidad de comercialización]],Codigos_kg[],2,0)</f>
        <v>25</v>
      </c>
      <c r="P1784">
        <f>+Precio_diario_hortalizas[[#This Row],[Precio promedio ponderado]]/Precio_diario_hortalizas[[#This Row],[Kg o Unidades]]</f>
        <v>1960</v>
      </c>
    </row>
    <row r="1785" spans="1:16" hidden="1" x14ac:dyDescent="0.35">
      <c r="A1785" s="1" t="s">
        <v>41</v>
      </c>
      <c r="B1785" s="1" t="str">
        <f>+VLOOKUP(A1785,Codigos_mercados_mayoristas[],2,0)</f>
        <v>Coquimbo</v>
      </c>
      <c r="C1785" s="1">
        <f>+VLOOKUP(A1785,Codigos_mercados_mayoristas[],3,0)</f>
        <v>4</v>
      </c>
      <c r="D1785" s="30">
        <v>44147</v>
      </c>
      <c r="E1785" s="4" t="s">
        <v>196</v>
      </c>
      <c r="F1785" s="15" t="s">
        <v>35</v>
      </c>
      <c r="G1785" s="15" t="s">
        <v>36</v>
      </c>
      <c r="H1785" s="15" t="s">
        <v>19</v>
      </c>
      <c r="I1785" s="29">
        <v>2200</v>
      </c>
      <c r="J1785" s="29">
        <v>14000</v>
      </c>
      <c r="K1785" s="29">
        <v>13500</v>
      </c>
      <c r="L1785" s="29">
        <v>13750</v>
      </c>
      <c r="M1785" s="15" t="s">
        <v>59</v>
      </c>
      <c r="N1785" s="15" t="s">
        <v>45</v>
      </c>
      <c r="O1785">
        <f>+VLOOKUP(Precio_diario_hortalizas[[#This Row],[Unidad de comercialización]],Codigos_kg[],2,0)</f>
        <v>18</v>
      </c>
      <c r="P1785">
        <f>+Precio_diario_hortalizas[[#This Row],[Precio promedio ponderado]]/Precio_diario_hortalizas[[#This Row],[Kg o Unidades]]</f>
        <v>763.88888888888891</v>
      </c>
    </row>
    <row r="1786" spans="1:16" hidden="1" x14ac:dyDescent="0.35">
      <c r="A1786" s="1" t="s">
        <v>41</v>
      </c>
      <c r="B1786" s="1" t="str">
        <f>+VLOOKUP(A1786,Codigos_mercados_mayoristas[],2,0)</f>
        <v>Coquimbo</v>
      </c>
      <c r="C1786" s="1">
        <f>+VLOOKUP(A1786,Codigos_mercados_mayoristas[],3,0)</f>
        <v>4</v>
      </c>
      <c r="D1786" s="30">
        <v>44147</v>
      </c>
      <c r="E1786" s="4" t="s">
        <v>196</v>
      </c>
      <c r="F1786" s="15" t="s">
        <v>35</v>
      </c>
      <c r="G1786" s="15" t="s">
        <v>36</v>
      </c>
      <c r="H1786" s="15" t="s">
        <v>13</v>
      </c>
      <c r="I1786" s="29">
        <v>1600</v>
      </c>
      <c r="J1786" s="29">
        <v>11000</v>
      </c>
      <c r="K1786" s="29">
        <v>10500</v>
      </c>
      <c r="L1786" s="29">
        <v>10750</v>
      </c>
      <c r="M1786" s="15" t="s">
        <v>59</v>
      </c>
      <c r="N1786" s="15" t="s">
        <v>45</v>
      </c>
      <c r="O1786">
        <f>+VLOOKUP(Precio_diario_hortalizas[[#This Row],[Unidad de comercialización]],Codigos_kg[],2,0)</f>
        <v>18</v>
      </c>
      <c r="P1786">
        <f>+Precio_diario_hortalizas[[#This Row],[Precio promedio ponderado]]/Precio_diario_hortalizas[[#This Row],[Kg o Unidades]]</f>
        <v>597.22222222222217</v>
      </c>
    </row>
    <row r="1787" spans="1:16" hidden="1" x14ac:dyDescent="0.35">
      <c r="A1787" s="1" t="s">
        <v>41</v>
      </c>
      <c r="B1787" s="26" t="str">
        <f>+VLOOKUP(A1787,Codigos_mercados_mayoristas[],2,0)</f>
        <v>Coquimbo</v>
      </c>
      <c r="C1787" s="26">
        <f>+VLOOKUP(A1787,Codigos_mercados_mayoristas[],3,0)</f>
        <v>4</v>
      </c>
      <c r="D1787" s="30">
        <v>44147</v>
      </c>
      <c r="E1787" s="4" t="s">
        <v>196</v>
      </c>
      <c r="F1787" s="15" t="s">
        <v>35</v>
      </c>
      <c r="G1787" s="15" t="s">
        <v>36</v>
      </c>
      <c r="H1787" s="15" t="s">
        <v>16</v>
      </c>
      <c r="I1787" s="15">
        <v>600</v>
      </c>
      <c r="J1787" s="29">
        <v>8000</v>
      </c>
      <c r="K1787" s="29">
        <v>7500</v>
      </c>
      <c r="L1787" s="29">
        <v>7750</v>
      </c>
      <c r="M1787" s="15" t="s">
        <v>59</v>
      </c>
      <c r="N1787" s="15" t="s">
        <v>45</v>
      </c>
      <c r="O1787">
        <f>+VLOOKUP(Precio_diario_hortalizas[[#This Row],[Unidad de comercialización]],Codigos_kg[],2,0)</f>
        <v>18</v>
      </c>
      <c r="P1787">
        <f>+Precio_diario_hortalizas[[#This Row],[Precio promedio ponderado]]/Precio_diario_hortalizas[[#This Row],[Kg o Unidades]]</f>
        <v>430.55555555555554</v>
      </c>
    </row>
    <row r="1788" spans="1:16" hidden="1" x14ac:dyDescent="0.35">
      <c r="A1788" s="1" t="s">
        <v>188</v>
      </c>
      <c r="B1788" s="1" t="str">
        <f>+VLOOKUP(A1788,Codigos_mercados_mayoristas[],2,0)</f>
        <v>Bíobío</v>
      </c>
      <c r="C1788" s="1">
        <f>+VLOOKUP(A1788,Codigos_mercados_mayoristas[],3,0)</f>
        <v>8</v>
      </c>
      <c r="D1788" s="30">
        <v>44147</v>
      </c>
      <c r="E1788" s="4" t="s">
        <v>196</v>
      </c>
      <c r="F1788" s="15" t="s">
        <v>61</v>
      </c>
      <c r="G1788" s="15" t="s">
        <v>12</v>
      </c>
      <c r="H1788" s="15" t="s">
        <v>19</v>
      </c>
      <c r="I1788" s="15">
        <v>200</v>
      </c>
      <c r="J1788" s="15">
        <v>700</v>
      </c>
      <c r="K1788" s="15">
        <v>600</v>
      </c>
      <c r="L1788" s="15">
        <v>650</v>
      </c>
      <c r="M1788" s="15" t="s">
        <v>167</v>
      </c>
      <c r="N1788" s="15" t="s">
        <v>140</v>
      </c>
      <c r="O1788">
        <f>+VLOOKUP(Precio_diario_hortalizas[[#This Row],[Unidad de comercialización]],Codigos_kg[],2,0)</f>
        <v>1</v>
      </c>
      <c r="P1788">
        <f>+Precio_diario_hortalizas[[#This Row],[Precio promedio ponderado]]/Precio_diario_hortalizas[[#This Row],[Kg o Unidades]]</f>
        <v>650</v>
      </c>
    </row>
    <row r="1789" spans="1:16" hidden="1" x14ac:dyDescent="0.35">
      <c r="A1789" s="1" t="s">
        <v>188</v>
      </c>
      <c r="B1789" s="1" t="str">
        <f>+VLOOKUP(A1789,Codigos_mercados_mayoristas[],2,0)</f>
        <v>Bíobío</v>
      </c>
      <c r="C1789" s="1">
        <f>+VLOOKUP(A1789,Codigos_mercados_mayoristas[],3,0)</f>
        <v>8</v>
      </c>
      <c r="D1789" s="30">
        <v>44147</v>
      </c>
      <c r="E1789" s="4" t="s">
        <v>196</v>
      </c>
      <c r="F1789" s="15" t="s">
        <v>61</v>
      </c>
      <c r="G1789" s="15" t="s">
        <v>12</v>
      </c>
      <c r="H1789" s="15" t="s">
        <v>13</v>
      </c>
      <c r="I1789" s="15">
        <v>100</v>
      </c>
      <c r="J1789" s="15">
        <v>500</v>
      </c>
      <c r="K1789" s="15">
        <v>500</v>
      </c>
      <c r="L1789" s="15">
        <v>500</v>
      </c>
      <c r="M1789" s="15" t="s">
        <v>167</v>
      </c>
      <c r="N1789" s="15" t="s">
        <v>140</v>
      </c>
      <c r="O1789">
        <f>+VLOOKUP(Precio_diario_hortalizas[[#This Row],[Unidad de comercialización]],Codigos_kg[],2,0)</f>
        <v>1</v>
      </c>
      <c r="P1789">
        <f>+Precio_diario_hortalizas[[#This Row],[Precio promedio ponderado]]/Precio_diario_hortalizas[[#This Row],[Kg o Unidades]]</f>
        <v>500</v>
      </c>
    </row>
    <row r="1790" spans="1:16" hidden="1" x14ac:dyDescent="0.35">
      <c r="A1790" s="1" t="s">
        <v>188</v>
      </c>
      <c r="B1790" s="1" t="str">
        <f>+VLOOKUP(A1790,Codigos_mercados_mayoristas[],2,0)</f>
        <v>Bíobío</v>
      </c>
      <c r="C1790" s="1">
        <f>+VLOOKUP(A1790,Codigos_mercados_mayoristas[],3,0)</f>
        <v>8</v>
      </c>
      <c r="D1790" s="30">
        <v>44147</v>
      </c>
      <c r="E1790" s="4" t="s">
        <v>196</v>
      </c>
      <c r="F1790" s="15" t="s">
        <v>71</v>
      </c>
      <c r="G1790" s="15" t="s">
        <v>43</v>
      </c>
      <c r="H1790" s="15" t="s">
        <v>19</v>
      </c>
      <c r="I1790" s="15">
        <v>100</v>
      </c>
      <c r="J1790" s="29">
        <v>7000</v>
      </c>
      <c r="K1790" s="29">
        <v>6500</v>
      </c>
      <c r="L1790" s="29">
        <v>6750</v>
      </c>
      <c r="M1790" s="15" t="s">
        <v>68</v>
      </c>
      <c r="N1790" s="15" t="s">
        <v>114</v>
      </c>
      <c r="O1790">
        <f>+VLOOKUP(Precio_diario_hortalizas[[#This Row],[Unidad de comercialización]],Codigos_kg[],2,0)</f>
        <v>6</v>
      </c>
      <c r="P1790">
        <f>+Precio_diario_hortalizas[[#This Row],[Precio promedio ponderado]]/Precio_diario_hortalizas[[#This Row],[Kg o Unidades]]</f>
        <v>1125</v>
      </c>
    </row>
    <row r="1791" spans="1:16" hidden="1" x14ac:dyDescent="0.35">
      <c r="A1791" s="1" t="s">
        <v>188</v>
      </c>
      <c r="B1791" s="1" t="str">
        <f>+VLOOKUP(A1791,Codigos_mercados_mayoristas[],2,0)</f>
        <v>Bíobío</v>
      </c>
      <c r="C1791" s="1">
        <f>+VLOOKUP(A1791,Codigos_mercados_mayoristas[],3,0)</f>
        <v>8</v>
      </c>
      <c r="D1791" s="30">
        <v>44147</v>
      </c>
      <c r="E1791" s="4" t="s">
        <v>196</v>
      </c>
      <c r="F1791" s="15" t="s">
        <v>71</v>
      </c>
      <c r="G1791" s="15" t="s">
        <v>43</v>
      </c>
      <c r="H1791" s="15" t="s">
        <v>13</v>
      </c>
      <c r="I1791" s="15">
        <v>50</v>
      </c>
      <c r="J1791" s="29">
        <v>6000</v>
      </c>
      <c r="K1791" s="29">
        <v>6000</v>
      </c>
      <c r="L1791" s="29">
        <v>6000</v>
      </c>
      <c r="M1791" s="15" t="s">
        <v>68</v>
      </c>
      <c r="N1791" s="15" t="s">
        <v>114</v>
      </c>
      <c r="O1791">
        <f>+VLOOKUP(Precio_diario_hortalizas[[#This Row],[Unidad de comercialización]],Codigos_kg[],2,0)</f>
        <v>6</v>
      </c>
      <c r="P1791">
        <f>+Precio_diario_hortalizas[[#This Row],[Precio promedio ponderado]]/Precio_diario_hortalizas[[#This Row],[Kg o Unidades]]</f>
        <v>1000</v>
      </c>
    </row>
    <row r="1792" spans="1:16" hidden="1" x14ac:dyDescent="0.35">
      <c r="A1792" s="1" t="s">
        <v>188</v>
      </c>
      <c r="B1792" s="1" t="str">
        <f>+VLOOKUP(A1792,Codigos_mercados_mayoristas[],2,0)</f>
        <v>Bíobío</v>
      </c>
      <c r="C1792" s="1">
        <f>+VLOOKUP(A1792,Codigos_mercados_mayoristas[],3,0)</f>
        <v>8</v>
      </c>
      <c r="D1792" s="30">
        <v>44147</v>
      </c>
      <c r="E1792" s="4" t="s">
        <v>196</v>
      </c>
      <c r="F1792" s="15" t="s">
        <v>73</v>
      </c>
      <c r="G1792" s="15" t="s">
        <v>12</v>
      </c>
      <c r="H1792" s="15" t="s">
        <v>19</v>
      </c>
      <c r="I1792" s="15">
        <v>600</v>
      </c>
      <c r="J1792" s="15">
        <v>700</v>
      </c>
      <c r="K1792" s="15">
        <v>600</v>
      </c>
      <c r="L1792" s="15">
        <v>650</v>
      </c>
      <c r="M1792" s="15" t="s">
        <v>135</v>
      </c>
      <c r="N1792" s="15" t="s">
        <v>118</v>
      </c>
      <c r="O1792">
        <f>+VLOOKUP(Precio_diario_hortalizas[[#This Row],[Unidad de comercialización]],Codigos_kg[],2,0)</f>
        <v>5</v>
      </c>
      <c r="P1792">
        <f>+Precio_diario_hortalizas[[#This Row],[Precio promedio ponderado]]/Precio_diario_hortalizas[[#This Row],[Kg o Unidades]]</f>
        <v>130</v>
      </c>
    </row>
    <row r="1793" spans="1:16" hidden="1" x14ac:dyDescent="0.35">
      <c r="A1793" s="1" t="s">
        <v>188</v>
      </c>
      <c r="B1793" s="1" t="str">
        <f>+VLOOKUP(A1793,Codigos_mercados_mayoristas[],2,0)</f>
        <v>Bíobío</v>
      </c>
      <c r="C1793" s="1">
        <f>+VLOOKUP(A1793,Codigos_mercados_mayoristas[],3,0)</f>
        <v>8</v>
      </c>
      <c r="D1793" s="30">
        <v>44147</v>
      </c>
      <c r="E1793" s="4" t="s">
        <v>196</v>
      </c>
      <c r="F1793" s="15" t="s">
        <v>73</v>
      </c>
      <c r="G1793" s="15" t="s">
        <v>12</v>
      </c>
      <c r="H1793" s="15" t="s">
        <v>13</v>
      </c>
      <c r="I1793" s="15">
        <v>300</v>
      </c>
      <c r="J1793" s="15">
        <v>500</v>
      </c>
      <c r="K1793" s="15">
        <v>500</v>
      </c>
      <c r="L1793" s="15">
        <v>500</v>
      </c>
      <c r="M1793" s="15" t="s">
        <v>135</v>
      </c>
      <c r="N1793" s="15" t="s">
        <v>118</v>
      </c>
      <c r="O1793">
        <f>+VLOOKUP(Precio_diario_hortalizas[[#This Row],[Unidad de comercialización]],Codigos_kg[],2,0)</f>
        <v>5</v>
      </c>
      <c r="P1793">
        <f>+Precio_diario_hortalizas[[#This Row],[Precio promedio ponderado]]/Precio_diario_hortalizas[[#This Row],[Kg o Unidades]]</f>
        <v>100</v>
      </c>
    </row>
    <row r="1794" spans="1:16" hidden="1" x14ac:dyDescent="0.35">
      <c r="A1794" s="1" t="s">
        <v>188</v>
      </c>
      <c r="B1794" s="1" t="str">
        <f>+VLOOKUP(A1794,Codigos_mercados_mayoristas[],2,0)</f>
        <v>Bíobío</v>
      </c>
      <c r="C1794" s="1">
        <f>+VLOOKUP(A1794,Codigos_mercados_mayoristas[],3,0)</f>
        <v>8</v>
      </c>
      <c r="D1794" s="30">
        <v>44147</v>
      </c>
      <c r="E1794" s="4" t="s">
        <v>196</v>
      </c>
      <c r="F1794" s="15" t="s">
        <v>11</v>
      </c>
      <c r="G1794" s="15" t="s">
        <v>12</v>
      </c>
      <c r="H1794" s="15" t="s">
        <v>19</v>
      </c>
      <c r="I1794" s="15">
        <v>800</v>
      </c>
      <c r="J1794" s="15">
        <v>800</v>
      </c>
      <c r="K1794" s="15">
        <v>700</v>
      </c>
      <c r="L1794" s="15">
        <v>750</v>
      </c>
      <c r="M1794" s="15" t="s">
        <v>14</v>
      </c>
      <c r="N1794" s="15" t="s">
        <v>118</v>
      </c>
      <c r="O1794">
        <f>+VLOOKUP(Precio_diario_hortalizas[[#This Row],[Unidad de comercialización]],Codigos_kg[],2,0)</f>
        <v>1</v>
      </c>
      <c r="P1794">
        <f>+Precio_diario_hortalizas[[#This Row],[Precio promedio ponderado]]/Precio_diario_hortalizas[[#This Row],[Kg o Unidades]]</f>
        <v>750</v>
      </c>
    </row>
    <row r="1795" spans="1:16" hidden="1" x14ac:dyDescent="0.35">
      <c r="A1795" s="1" t="s">
        <v>188</v>
      </c>
      <c r="B1795" s="1" t="str">
        <f>+VLOOKUP(A1795,Codigos_mercados_mayoristas[],2,0)</f>
        <v>Bíobío</v>
      </c>
      <c r="C1795" s="1">
        <f>+VLOOKUP(A1795,Codigos_mercados_mayoristas[],3,0)</f>
        <v>8</v>
      </c>
      <c r="D1795" s="30">
        <v>44147</v>
      </c>
      <c r="E1795" s="4" t="s">
        <v>196</v>
      </c>
      <c r="F1795" s="15" t="s">
        <v>11</v>
      </c>
      <c r="G1795" s="15" t="s">
        <v>12</v>
      </c>
      <c r="H1795" s="15" t="s">
        <v>13</v>
      </c>
      <c r="I1795" s="15">
        <v>400</v>
      </c>
      <c r="J1795" s="15">
        <v>600</v>
      </c>
      <c r="K1795" s="15">
        <v>600</v>
      </c>
      <c r="L1795" s="15">
        <v>600</v>
      </c>
      <c r="M1795" s="15" t="s">
        <v>14</v>
      </c>
      <c r="N1795" s="15" t="s">
        <v>118</v>
      </c>
      <c r="O1795">
        <f>+VLOOKUP(Precio_diario_hortalizas[[#This Row],[Unidad de comercialización]],Codigos_kg[],2,0)</f>
        <v>1</v>
      </c>
      <c r="P1795">
        <f>+Precio_diario_hortalizas[[#This Row],[Precio promedio ponderado]]/Precio_diario_hortalizas[[#This Row],[Kg o Unidades]]</f>
        <v>600</v>
      </c>
    </row>
    <row r="1796" spans="1:16" hidden="1" x14ac:dyDescent="0.35">
      <c r="A1796" s="1" t="s">
        <v>188</v>
      </c>
      <c r="B1796" s="1" t="str">
        <f>+VLOOKUP(A1796,Codigos_mercados_mayoristas[],2,0)</f>
        <v>Bíobío</v>
      </c>
      <c r="C1796" s="1">
        <f>+VLOOKUP(A1796,Codigos_mercados_mayoristas[],3,0)</f>
        <v>8</v>
      </c>
      <c r="D1796" s="30">
        <v>44147</v>
      </c>
      <c r="E1796" s="4" t="s">
        <v>196</v>
      </c>
      <c r="F1796" s="15" t="s">
        <v>75</v>
      </c>
      <c r="G1796" s="15" t="s">
        <v>12</v>
      </c>
      <c r="H1796" s="15" t="s">
        <v>96</v>
      </c>
      <c r="I1796" s="29">
        <v>10000</v>
      </c>
      <c r="J1796" s="29">
        <v>2000</v>
      </c>
      <c r="K1796" s="29">
        <v>1900</v>
      </c>
      <c r="L1796" s="29">
        <v>1950</v>
      </c>
      <c r="M1796" s="15" t="s">
        <v>136</v>
      </c>
      <c r="N1796" s="15" t="s">
        <v>123</v>
      </c>
      <c r="O1796">
        <f>+VLOOKUP(Precio_diario_hortalizas[[#This Row],[Unidad de comercialización]],Codigos_kg[],2,0)</f>
        <v>10</v>
      </c>
      <c r="P1796">
        <f>+Precio_diario_hortalizas[[#This Row],[Precio promedio ponderado]]/Precio_diario_hortalizas[[#This Row],[Kg o Unidades]]</f>
        <v>195</v>
      </c>
    </row>
    <row r="1797" spans="1:16" hidden="1" x14ac:dyDescent="0.35">
      <c r="A1797" s="1" t="s">
        <v>188</v>
      </c>
      <c r="B1797" s="1" t="str">
        <f>+VLOOKUP(A1797,Codigos_mercados_mayoristas[],2,0)</f>
        <v>Bíobío</v>
      </c>
      <c r="C1797" s="1">
        <f>+VLOOKUP(A1797,Codigos_mercados_mayoristas[],3,0)</f>
        <v>8</v>
      </c>
      <c r="D1797" s="30">
        <v>44147</v>
      </c>
      <c r="E1797" s="4" t="s">
        <v>196</v>
      </c>
      <c r="F1797" s="15" t="s">
        <v>75</v>
      </c>
      <c r="G1797" s="15" t="s">
        <v>12</v>
      </c>
      <c r="H1797" s="15" t="s">
        <v>137</v>
      </c>
      <c r="I1797" s="29">
        <v>7000</v>
      </c>
      <c r="J1797" s="29">
        <v>1800</v>
      </c>
      <c r="K1797" s="29">
        <v>1700</v>
      </c>
      <c r="L1797" s="29">
        <v>1771</v>
      </c>
      <c r="M1797" s="15" t="s">
        <v>136</v>
      </c>
      <c r="N1797" s="15" t="s">
        <v>123</v>
      </c>
      <c r="O1797">
        <f>+VLOOKUP(Precio_diario_hortalizas[[#This Row],[Unidad de comercialización]],Codigos_kg[],2,0)</f>
        <v>10</v>
      </c>
      <c r="P1797">
        <f>+Precio_diario_hortalizas[[#This Row],[Precio promedio ponderado]]/Precio_diario_hortalizas[[#This Row],[Kg o Unidades]]</f>
        <v>177.1</v>
      </c>
    </row>
    <row r="1798" spans="1:16" hidden="1" x14ac:dyDescent="0.35">
      <c r="A1798" s="1" t="s">
        <v>188</v>
      </c>
      <c r="B1798" s="1" t="str">
        <f>+VLOOKUP(A1798,Codigos_mercados_mayoristas[],2,0)</f>
        <v>Bíobío</v>
      </c>
      <c r="C1798" s="1">
        <f>+VLOOKUP(A1798,Codigos_mercados_mayoristas[],3,0)</f>
        <v>8</v>
      </c>
      <c r="D1798" s="30">
        <v>44147</v>
      </c>
      <c r="E1798" s="4" t="s">
        <v>196</v>
      </c>
      <c r="F1798" s="15" t="s">
        <v>82</v>
      </c>
      <c r="G1798" s="15" t="s">
        <v>12</v>
      </c>
      <c r="H1798" s="15" t="s">
        <v>19</v>
      </c>
      <c r="I1798" s="15">
        <v>800</v>
      </c>
      <c r="J1798" s="15">
        <v>800</v>
      </c>
      <c r="K1798" s="15">
        <v>700</v>
      </c>
      <c r="L1798" s="15">
        <v>750</v>
      </c>
      <c r="M1798" s="15" t="s">
        <v>167</v>
      </c>
      <c r="N1798" s="15" t="s">
        <v>140</v>
      </c>
      <c r="O1798">
        <f>+VLOOKUP(Precio_diario_hortalizas[[#This Row],[Unidad de comercialización]],Codigos_kg[],2,0)</f>
        <v>1</v>
      </c>
      <c r="P1798">
        <f>+Precio_diario_hortalizas[[#This Row],[Precio promedio ponderado]]/Precio_diario_hortalizas[[#This Row],[Kg o Unidades]]</f>
        <v>750</v>
      </c>
    </row>
    <row r="1799" spans="1:16" hidden="1" x14ac:dyDescent="0.35">
      <c r="A1799" s="1" t="s">
        <v>188</v>
      </c>
      <c r="B1799" s="1" t="str">
        <f>+VLOOKUP(A1799,Codigos_mercados_mayoristas[],2,0)</f>
        <v>Bíobío</v>
      </c>
      <c r="C1799" s="1">
        <f>+VLOOKUP(A1799,Codigos_mercados_mayoristas[],3,0)</f>
        <v>8</v>
      </c>
      <c r="D1799" s="30">
        <v>44147</v>
      </c>
      <c r="E1799" s="4" t="s">
        <v>196</v>
      </c>
      <c r="F1799" s="15" t="s">
        <v>82</v>
      </c>
      <c r="G1799" s="15" t="s">
        <v>12</v>
      </c>
      <c r="H1799" s="15" t="s">
        <v>13</v>
      </c>
      <c r="I1799" s="15">
        <v>400</v>
      </c>
      <c r="J1799" s="15">
        <v>600</v>
      </c>
      <c r="K1799" s="15">
        <v>600</v>
      </c>
      <c r="L1799" s="15">
        <v>600</v>
      </c>
      <c r="M1799" s="15" t="s">
        <v>167</v>
      </c>
      <c r="N1799" s="15" t="s">
        <v>140</v>
      </c>
      <c r="O1799">
        <f>+VLOOKUP(Precio_diario_hortalizas[[#This Row],[Unidad de comercialización]],Codigos_kg[],2,0)</f>
        <v>1</v>
      </c>
      <c r="P1799">
        <f>+Precio_diario_hortalizas[[#This Row],[Precio promedio ponderado]]/Precio_diario_hortalizas[[#This Row],[Kg o Unidades]]</f>
        <v>600</v>
      </c>
    </row>
    <row r="1800" spans="1:16" hidden="1" x14ac:dyDescent="0.35">
      <c r="A1800" s="1" t="s">
        <v>188</v>
      </c>
      <c r="B1800" s="1" t="str">
        <f>+VLOOKUP(A1800,Codigos_mercados_mayoristas[],2,0)</f>
        <v>Bíobío</v>
      </c>
      <c r="C1800" s="1">
        <f>+VLOOKUP(A1800,Codigos_mercados_mayoristas[],3,0)</f>
        <v>8</v>
      </c>
      <c r="D1800" s="30">
        <v>44147</v>
      </c>
      <c r="E1800" s="4" t="s">
        <v>196</v>
      </c>
      <c r="F1800" s="15" t="s">
        <v>84</v>
      </c>
      <c r="G1800" s="15" t="s">
        <v>12</v>
      </c>
      <c r="H1800" s="15" t="s">
        <v>19</v>
      </c>
      <c r="I1800" s="15">
        <v>800</v>
      </c>
      <c r="J1800" s="15">
        <v>800</v>
      </c>
      <c r="K1800" s="15">
        <v>700</v>
      </c>
      <c r="L1800" s="15">
        <v>750</v>
      </c>
      <c r="M1800" s="15" t="s">
        <v>14</v>
      </c>
      <c r="N1800" s="15" t="s">
        <v>118</v>
      </c>
      <c r="O1800">
        <f>+VLOOKUP(Precio_diario_hortalizas[[#This Row],[Unidad de comercialización]],Codigos_kg[],2,0)</f>
        <v>1</v>
      </c>
      <c r="P1800">
        <f>+Precio_diario_hortalizas[[#This Row],[Precio promedio ponderado]]/Precio_diario_hortalizas[[#This Row],[Kg o Unidades]]</f>
        <v>750</v>
      </c>
    </row>
    <row r="1801" spans="1:16" hidden="1" x14ac:dyDescent="0.35">
      <c r="A1801" s="1" t="s">
        <v>188</v>
      </c>
      <c r="B1801" s="1" t="str">
        <f>+VLOOKUP(A1801,Codigos_mercados_mayoristas[],2,0)</f>
        <v>Bíobío</v>
      </c>
      <c r="C1801" s="1">
        <f>+VLOOKUP(A1801,Codigos_mercados_mayoristas[],3,0)</f>
        <v>8</v>
      </c>
      <c r="D1801" s="30">
        <v>44147</v>
      </c>
      <c r="E1801" s="4" t="s">
        <v>196</v>
      </c>
      <c r="F1801" s="15" t="s">
        <v>84</v>
      </c>
      <c r="G1801" s="15" t="s">
        <v>12</v>
      </c>
      <c r="H1801" s="15" t="s">
        <v>13</v>
      </c>
      <c r="I1801" s="15">
        <v>400</v>
      </c>
      <c r="J1801" s="15">
        <v>600</v>
      </c>
      <c r="K1801" s="15">
        <v>600</v>
      </c>
      <c r="L1801" s="15">
        <v>600</v>
      </c>
      <c r="M1801" s="15" t="s">
        <v>14</v>
      </c>
      <c r="N1801" s="15" t="s">
        <v>118</v>
      </c>
      <c r="O1801">
        <f>+VLOOKUP(Precio_diario_hortalizas[[#This Row],[Unidad de comercialización]],Codigos_kg[],2,0)</f>
        <v>1</v>
      </c>
      <c r="P1801">
        <f>+Precio_diario_hortalizas[[#This Row],[Precio promedio ponderado]]/Precio_diario_hortalizas[[#This Row],[Kg o Unidades]]</f>
        <v>600</v>
      </c>
    </row>
    <row r="1802" spans="1:16" hidden="1" x14ac:dyDescent="0.35">
      <c r="A1802" s="1" t="s">
        <v>188</v>
      </c>
      <c r="B1802" s="1" t="str">
        <f>+VLOOKUP(A1802,Codigos_mercados_mayoristas[],2,0)</f>
        <v>Bíobío</v>
      </c>
      <c r="C1802" s="1">
        <f>+VLOOKUP(A1802,Codigos_mercados_mayoristas[],3,0)</f>
        <v>8</v>
      </c>
      <c r="D1802" s="30">
        <v>44147</v>
      </c>
      <c r="E1802" s="4" t="s">
        <v>196</v>
      </c>
      <c r="F1802" s="15" t="s">
        <v>23</v>
      </c>
      <c r="G1802" s="15" t="s">
        <v>87</v>
      </c>
      <c r="H1802" s="15" t="s">
        <v>19</v>
      </c>
      <c r="I1802" s="15">
        <v>100</v>
      </c>
      <c r="J1802" s="29">
        <v>4000</v>
      </c>
      <c r="K1802" s="29">
        <v>3500</v>
      </c>
      <c r="L1802" s="29">
        <v>3750</v>
      </c>
      <c r="M1802" s="15" t="s">
        <v>88</v>
      </c>
      <c r="N1802" s="15" t="s">
        <v>118</v>
      </c>
      <c r="O1802">
        <f>+VLOOKUP(Precio_diario_hortalizas[[#This Row],[Unidad de comercialización]],Codigos_kg[],2,0)</f>
        <v>10</v>
      </c>
      <c r="P1802">
        <f>+Precio_diario_hortalizas[[#This Row],[Precio promedio ponderado]]/Precio_diario_hortalizas[[#This Row],[Kg o Unidades]]</f>
        <v>375</v>
      </c>
    </row>
    <row r="1803" spans="1:16" hidden="1" x14ac:dyDescent="0.35">
      <c r="A1803" s="1" t="s">
        <v>188</v>
      </c>
      <c r="B1803" s="1" t="str">
        <f>+VLOOKUP(A1803,Codigos_mercados_mayoristas[],2,0)</f>
        <v>Bíobío</v>
      </c>
      <c r="C1803" s="1">
        <f>+VLOOKUP(A1803,Codigos_mercados_mayoristas[],3,0)</f>
        <v>8</v>
      </c>
      <c r="D1803" s="30">
        <v>44147</v>
      </c>
      <c r="E1803" s="4" t="s">
        <v>196</v>
      </c>
      <c r="F1803" s="15" t="s">
        <v>23</v>
      </c>
      <c r="G1803" s="15" t="s">
        <v>24</v>
      </c>
      <c r="H1803" s="15" t="s">
        <v>19</v>
      </c>
      <c r="I1803" s="15">
        <v>100</v>
      </c>
      <c r="J1803" s="29">
        <v>4500</v>
      </c>
      <c r="K1803" s="29">
        <v>4000</v>
      </c>
      <c r="L1803" s="29">
        <v>4250</v>
      </c>
      <c r="M1803" s="15" t="s">
        <v>89</v>
      </c>
      <c r="N1803" s="15" t="s">
        <v>114</v>
      </c>
      <c r="O1803">
        <f>+VLOOKUP(Precio_diario_hortalizas[[#This Row],[Unidad de comercialización]],Codigos_kg[],2,0)</f>
        <v>15</v>
      </c>
      <c r="P1803">
        <f>+Precio_diario_hortalizas[[#This Row],[Precio promedio ponderado]]/Precio_diario_hortalizas[[#This Row],[Kg o Unidades]]</f>
        <v>283.33333333333331</v>
      </c>
    </row>
    <row r="1804" spans="1:16" hidden="1" x14ac:dyDescent="0.35">
      <c r="A1804" s="1" t="s">
        <v>188</v>
      </c>
      <c r="B1804" s="1" t="str">
        <f>+VLOOKUP(A1804,Codigos_mercados_mayoristas[],2,0)</f>
        <v>Bíobío</v>
      </c>
      <c r="C1804" s="1">
        <f>+VLOOKUP(A1804,Codigos_mercados_mayoristas[],3,0)</f>
        <v>8</v>
      </c>
      <c r="D1804" s="30">
        <v>44147</v>
      </c>
      <c r="E1804" s="4" t="s">
        <v>196</v>
      </c>
      <c r="F1804" s="15" t="s">
        <v>23</v>
      </c>
      <c r="G1804" s="15" t="s">
        <v>90</v>
      </c>
      <c r="H1804" s="15" t="s">
        <v>19</v>
      </c>
      <c r="I1804" s="15">
        <v>100</v>
      </c>
      <c r="J1804" s="29">
        <v>4000</v>
      </c>
      <c r="K1804" s="29">
        <v>3500</v>
      </c>
      <c r="L1804" s="29">
        <v>3750</v>
      </c>
      <c r="M1804" s="15" t="s">
        <v>89</v>
      </c>
      <c r="N1804" s="15" t="s">
        <v>118</v>
      </c>
      <c r="O1804">
        <f>+VLOOKUP(Precio_diario_hortalizas[[#This Row],[Unidad de comercialización]],Codigos_kg[],2,0)</f>
        <v>15</v>
      </c>
      <c r="P1804">
        <f>+Precio_diario_hortalizas[[#This Row],[Precio promedio ponderado]]/Precio_diario_hortalizas[[#This Row],[Kg o Unidades]]</f>
        <v>250</v>
      </c>
    </row>
    <row r="1805" spans="1:16" hidden="1" x14ac:dyDescent="0.35">
      <c r="A1805" s="1" t="s">
        <v>188</v>
      </c>
      <c r="B1805" s="1" t="str">
        <f>+VLOOKUP(A1805,Codigos_mercados_mayoristas[],2,0)</f>
        <v>Bíobío</v>
      </c>
      <c r="C1805" s="1">
        <f>+VLOOKUP(A1805,Codigos_mercados_mayoristas[],3,0)</f>
        <v>8</v>
      </c>
      <c r="D1805" s="30">
        <v>44147</v>
      </c>
      <c r="E1805" s="4" t="s">
        <v>196</v>
      </c>
      <c r="F1805" s="15" t="s">
        <v>94</v>
      </c>
      <c r="G1805" s="15" t="s">
        <v>126</v>
      </c>
      <c r="H1805" s="15" t="s">
        <v>96</v>
      </c>
      <c r="I1805" s="15">
        <v>500</v>
      </c>
      <c r="J1805" s="29">
        <v>11000</v>
      </c>
      <c r="K1805" s="29">
        <v>10000</v>
      </c>
      <c r="L1805" s="29">
        <v>10500</v>
      </c>
      <c r="M1805" s="15" t="s">
        <v>39</v>
      </c>
      <c r="N1805" s="15" t="s">
        <v>192</v>
      </c>
      <c r="O1805">
        <f>+VLOOKUP(Precio_diario_hortalizas[[#This Row],[Unidad de comercialización]],Codigos_kg[],2,0)</f>
        <v>25</v>
      </c>
      <c r="P1805">
        <f>+Precio_diario_hortalizas[[#This Row],[Precio promedio ponderado]]/Precio_diario_hortalizas[[#This Row],[Kg o Unidades]]</f>
        <v>420</v>
      </c>
    </row>
    <row r="1806" spans="1:16" hidden="1" x14ac:dyDescent="0.35">
      <c r="A1806" s="1" t="s">
        <v>188</v>
      </c>
      <c r="B1806" s="1" t="str">
        <f>+VLOOKUP(A1806,Codigos_mercados_mayoristas[],2,0)</f>
        <v>Bíobío</v>
      </c>
      <c r="C1806" s="1">
        <f>+VLOOKUP(A1806,Codigos_mercados_mayoristas[],3,0)</f>
        <v>8</v>
      </c>
      <c r="D1806" s="30">
        <v>44147</v>
      </c>
      <c r="E1806" s="4" t="s">
        <v>196</v>
      </c>
      <c r="F1806" s="15" t="s">
        <v>53</v>
      </c>
      <c r="G1806" s="15" t="s">
        <v>12</v>
      </c>
      <c r="H1806" s="15" t="s">
        <v>19</v>
      </c>
      <c r="I1806" s="15">
        <v>100</v>
      </c>
      <c r="J1806" s="29">
        <v>8000</v>
      </c>
      <c r="K1806" s="29">
        <v>7000</v>
      </c>
      <c r="L1806" s="29">
        <v>7500</v>
      </c>
      <c r="M1806" s="15" t="s">
        <v>54</v>
      </c>
      <c r="N1806" s="15" t="s">
        <v>15</v>
      </c>
      <c r="O1806">
        <f>+VLOOKUP(Precio_diario_hortalizas[[#This Row],[Unidad de comercialización]],Codigos_kg[],2,0)</f>
        <v>60</v>
      </c>
      <c r="P1806">
        <f>+Precio_diario_hortalizas[[#This Row],[Precio promedio ponderado]]/Precio_diario_hortalizas[[#This Row],[Kg o Unidades]]</f>
        <v>125</v>
      </c>
    </row>
    <row r="1807" spans="1:16" hidden="1" x14ac:dyDescent="0.35">
      <c r="A1807" s="1" t="s">
        <v>188</v>
      </c>
      <c r="B1807" s="1" t="str">
        <f>+VLOOKUP(A1807,Codigos_mercados_mayoristas[],2,0)</f>
        <v>Bíobío</v>
      </c>
      <c r="C1807" s="1">
        <f>+VLOOKUP(A1807,Codigos_mercados_mayoristas[],3,0)</f>
        <v>8</v>
      </c>
      <c r="D1807" s="30">
        <v>44147</v>
      </c>
      <c r="E1807" s="4" t="s">
        <v>196</v>
      </c>
      <c r="F1807" s="15" t="s">
        <v>132</v>
      </c>
      <c r="G1807" s="15" t="s">
        <v>12</v>
      </c>
      <c r="H1807" s="15" t="s">
        <v>19</v>
      </c>
      <c r="I1807" s="15">
        <v>200</v>
      </c>
      <c r="J1807" s="15">
        <v>700</v>
      </c>
      <c r="K1807" s="15">
        <v>600</v>
      </c>
      <c r="L1807" s="15">
        <v>650</v>
      </c>
      <c r="M1807" s="15" t="s">
        <v>167</v>
      </c>
      <c r="N1807" s="15" t="s">
        <v>140</v>
      </c>
      <c r="O1807">
        <f>+VLOOKUP(Precio_diario_hortalizas[[#This Row],[Unidad de comercialización]],Codigos_kg[],2,0)</f>
        <v>1</v>
      </c>
      <c r="P1807">
        <f>+Precio_diario_hortalizas[[#This Row],[Precio promedio ponderado]]/Precio_diario_hortalizas[[#This Row],[Kg o Unidades]]</f>
        <v>650</v>
      </c>
    </row>
    <row r="1808" spans="1:16" hidden="1" x14ac:dyDescent="0.35">
      <c r="A1808" s="1" t="s">
        <v>188</v>
      </c>
      <c r="B1808" s="1" t="str">
        <f>+VLOOKUP(A1808,Codigos_mercados_mayoristas[],2,0)</f>
        <v>Bíobío</v>
      </c>
      <c r="C1808" s="1">
        <f>+VLOOKUP(A1808,Codigos_mercados_mayoristas[],3,0)</f>
        <v>8</v>
      </c>
      <c r="D1808" s="30">
        <v>44147</v>
      </c>
      <c r="E1808" s="4" t="s">
        <v>196</v>
      </c>
      <c r="F1808" s="15" t="s">
        <v>132</v>
      </c>
      <c r="G1808" s="15" t="s">
        <v>12</v>
      </c>
      <c r="H1808" s="15" t="s">
        <v>13</v>
      </c>
      <c r="I1808" s="15">
        <v>100</v>
      </c>
      <c r="J1808" s="15">
        <v>500</v>
      </c>
      <c r="K1808" s="15">
        <v>500</v>
      </c>
      <c r="L1808" s="15">
        <v>500</v>
      </c>
      <c r="M1808" s="15" t="s">
        <v>167</v>
      </c>
      <c r="N1808" s="15" t="s">
        <v>140</v>
      </c>
      <c r="O1808">
        <f>+VLOOKUP(Precio_diario_hortalizas[[#This Row],[Unidad de comercialización]],Codigos_kg[],2,0)</f>
        <v>1</v>
      </c>
      <c r="P1808">
        <f>+Precio_diario_hortalizas[[#This Row],[Precio promedio ponderado]]/Precio_diario_hortalizas[[#This Row],[Kg o Unidades]]</f>
        <v>500</v>
      </c>
    </row>
    <row r="1809" spans="1:16" hidden="1" x14ac:dyDescent="0.35">
      <c r="A1809" s="1" t="s">
        <v>188</v>
      </c>
      <c r="B1809" s="1" t="str">
        <f>+VLOOKUP(A1809,Codigos_mercados_mayoristas[],2,0)</f>
        <v>Bíobío</v>
      </c>
      <c r="C1809" s="1">
        <f>+VLOOKUP(A1809,Codigos_mercados_mayoristas[],3,0)</f>
        <v>8</v>
      </c>
      <c r="D1809" s="30">
        <v>44147</v>
      </c>
      <c r="E1809" s="4" t="s">
        <v>196</v>
      </c>
      <c r="F1809" s="15" t="s">
        <v>99</v>
      </c>
      <c r="G1809" s="15" t="s">
        <v>100</v>
      </c>
      <c r="H1809" s="15" t="s">
        <v>19</v>
      </c>
      <c r="I1809" s="15">
        <v>800</v>
      </c>
      <c r="J1809" s="15">
        <v>800</v>
      </c>
      <c r="K1809" s="15">
        <v>700</v>
      </c>
      <c r="L1809" s="15">
        <v>750</v>
      </c>
      <c r="M1809" s="15" t="s">
        <v>14</v>
      </c>
      <c r="N1809" s="15" t="s">
        <v>118</v>
      </c>
      <c r="O1809">
        <f>+VLOOKUP(Precio_diario_hortalizas[[#This Row],[Unidad de comercialización]],Codigos_kg[],2,0)</f>
        <v>1</v>
      </c>
      <c r="P1809">
        <f>+Precio_diario_hortalizas[[#This Row],[Precio promedio ponderado]]/Precio_diario_hortalizas[[#This Row],[Kg o Unidades]]</f>
        <v>750</v>
      </c>
    </row>
    <row r="1810" spans="1:16" hidden="1" x14ac:dyDescent="0.35">
      <c r="A1810" s="1" t="s">
        <v>188</v>
      </c>
      <c r="B1810" s="1" t="str">
        <f>+VLOOKUP(A1810,Codigos_mercados_mayoristas[],2,0)</f>
        <v>Bíobío</v>
      </c>
      <c r="C1810" s="1">
        <f>+VLOOKUP(A1810,Codigos_mercados_mayoristas[],3,0)</f>
        <v>8</v>
      </c>
      <c r="D1810" s="30">
        <v>44147</v>
      </c>
      <c r="E1810" s="4" t="s">
        <v>196</v>
      </c>
      <c r="F1810" s="15" t="s">
        <v>99</v>
      </c>
      <c r="G1810" s="15" t="s">
        <v>100</v>
      </c>
      <c r="H1810" s="15" t="s">
        <v>13</v>
      </c>
      <c r="I1810" s="15">
        <v>400</v>
      </c>
      <c r="J1810" s="15">
        <v>600</v>
      </c>
      <c r="K1810" s="15">
        <v>600</v>
      </c>
      <c r="L1810" s="15">
        <v>600</v>
      </c>
      <c r="M1810" s="15" t="s">
        <v>14</v>
      </c>
      <c r="N1810" s="15" t="s">
        <v>118</v>
      </c>
      <c r="O1810">
        <f>+VLOOKUP(Precio_diario_hortalizas[[#This Row],[Unidad de comercialización]],Codigos_kg[],2,0)</f>
        <v>1</v>
      </c>
      <c r="P1810">
        <f>+Precio_diario_hortalizas[[#This Row],[Precio promedio ponderado]]/Precio_diario_hortalizas[[#This Row],[Kg o Unidades]]</f>
        <v>600</v>
      </c>
    </row>
    <row r="1811" spans="1:16" hidden="1" x14ac:dyDescent="0.35">
      <c r="A1811" s="1" t="s">
        <v>188</v>
      </c>
      <c r="B1811" s="1" t="str">
        <f>+VLOOKUP(A1811,Codigos_mercados_mayoristas[],2,0)</f>
        <v>Bíobío</v>
      </c>
      <c r="C1811" s="1">
        <f>+VLOOKUP(A1811,Codigos_mercados_mayoristas[],3,0)</f>
        <v>8</v>
      </c>
      <c r="D1811" s="30">
        <v>44147</v>
      </c>
      <c r="E1811" s="4" t="s">
        <v>196</v>
      </c>
      <c r="F1811" s="15" t="s">
        <v>35</v>
      </c>
      <c r="G1811" s="15" t="s">
        <v>36</v>
      </c>
      <c r="H1811" s="15" t="s">
        <v>19</v>
      </c>
      <c r="I1811" s="15">
        <v>600</v>
      </c>
      <c r="J1811" s="29">
        <v>10000</v>
      </c>
      <c r="K1811" s="29">
        <v>9000</v>
      </c>
      <c r="L1811" s="29">
        <v>9500</v>
      </c>
      <c r="M1811" s="15" t="s">
        <v>111</v>
      </c>
      <c r="N1811" s="15" t="s">
        <v>15</v>
      </c>
      <c r="O1811">
        <f>+VLOOKUP(Precio_diario_hortalizas[[#This Row],[Unidad de comercialización]],Codigos_kg[],2,0)</f>
        <v>12</v>
      </c>
      <c r="P1811">
        <f>+Precio_diario_hortalizas[[#This Row],[Precio promedio ponderado]]/Precio_diario_hortalizas[[#This Row],[Kg o Unidades]]</f>
        <v>791.66666666666663</v>
      </c>
    </row>
    <row r="1812" spans="1:16" hidden="1" x14ac:dyDescent="0.35">
      <c r="A1812" s="1" t="s">
        <v>188</v>
      </c>
      <c r="B1812" s="1" t="str">
        <f>+VLOOKUP(A1812,Codigos_mercados_mayoristas[],2,0)</f>
        <v>Bíobío</v>
      </c>
      <c r="C1812" s="1">
        <f>+VLOOKUP(A1812,Codigos_mercados_mayoristas[],3,0)</f>
        <v>8</v>
      </c>
      <c r="D1812" s="30">
        <v>44147</v>
      </c>
      <c r="E1812" s="4" t="s">
        <v>196</v>
      </c>
      <c r="F1812" s="15" t="s">
        <v>35</v>
      </c>
      <c r="G1812" s="15" t="s">
        <v>36</v>
      </c>
      <c r="H1812" s="15" t="s">
        <v>13</v>
      </c>
      <c r="I1812" s="15">
        <v>500</v>
      </c>
      <c r="J1812" s="29">
        <v>8000</v>
      </c>
      <c r="K1812" s="29">
        <v>8000</v>
      </c>
      <c r="L1812" s="29">
        <v>8000</v>
      </c>
      <c r="M1812" s="15" t="s">
        <v>111</v>
      </c>
      <c r="N1812" s="15" t="s">
        <v>15</v>
      </c>
      <c r="O1812">
        <f>+VLOOKUP(Precio_diario_hortalizas[[#This Row],[Unidad de comercialización]],Codigos_kg[],2,0)</f>
        <v>12</v>
      </c>
      <c r="P1812">
        <f>+Precio_diario_hortalizas[[#This Row],[Precio promedio ponderado]]/Precio_diario_hortalizas[[#This Row],[Kg o Unidades]]</f>
        <v>666.66666666666663</v>
      </c>
    </row>
    <row r="1813" spans="1:16" hidden="1" x14ac:dyDescent="0.35">
      <c r="A1813" s="1" t="s">
        <v>188</v>
      </c>
      <c r="B1813" s="1" t="str">
        <f>+VLOOKUP(A1813,Codigos_mercados_mayoristas[],2,0)</f>
        <v>Bíobío</v>
      </c>
      <c r="C1813" s="1">
        <f>+VLOOKUP(A1813,Codigos_mercados_mayoristas[],3,0)</f>
        <v>8</v>
      </c>
      <c r="D1813" s="30">
        <v>44147</v>
      </c>
      <c r="E1813" s="4" t="s">
        <v>196</v>
      </c>
      <c r="F1813" s="15" t="s">
        <v>102</v>
      </c>
      <c r="G1813" s="15" t="s">
        <v>103</v>
      </c>
      <c r="H1813" s="15" t="s">
        <v>120</v>
      </c>
      <c r="I1813" s="15">
        <v>250</v>
      </c>
      <c r="J1813" s="29">
        <v>2000</v>
      </c>
      <c r="K1813" s="29">
        <v>2000</v>
      </c>
      <c r="L1813" s="29">
        <v>2000</v>
      </c>
      <c r="M1813" s="15" t="s">
        <v>33</v>
      </c>
      <c r="N1813" s="15" t="s">
        <v>123</v>
      </c>
      <c r="O1813">
        <f>+VLOOKUP(Precio_diario_hortalizas[[#This Row],[Unidad de comercialización]],Codigos_kg[],2,0)</f>
        <v>1</v>
      </c>
      <c r="P1813">
        <f>+Precio_diario_hortalizas[[#This Row],[Precio promedio ponderado]]/Precio_diario_hortalizas[[#This Row],[Kg o Unidades]]</f>
        <v>2000</v>
      </c>
    </row>
    <row r="1814" spans="1:16" hidden="1" x14ac:dyDescent="0.35">
      <c r="A1814" s="1" t="s">
        <v>188</v>
      </c>
      <c r="B1814" s="26" t="str">
        <f>+VLOOKUP(A1814,Codigos_mercados_mayoristas[],2,0)</f>
        <v>Bíobío</v>
      </c>
      <c r="C1814" s="26">
        <f>+VLOOKUP(A1814,Codigos_mercados_mayoristas[],3,0)</f>
        <v>8</v>
      </c>
      <c r="D1814" s="30">
        <v>44147</v>
      </c>
      <c r="E1814" s="4" t="s">
        <v>196</v>
      </c>
      <c r="F1814" s="15" t="s">
        <v>102</v>
      </c>
      <c r="G1814" s="15" t="s">
        <v>103</v>
      </c>
      <c r="H1814" s="15" t="s">
        <v>189</v>
      </c>
      <c r="I1814" s="15">
        <v>200</v>
      </c>
      <c r="J1814" s="29">
        <v>1800</v>
      </c>
      <c r="K1814" s="29">
        <v>1800</v>
      </c>
      <c r="L1814" s="29">
        <v>1800</v>
      </c>
      <c r="M1814" s="15" t="s">
        <v>33</v>
      </c>
      <c r="N1814" s="15" t="s">
        <v>123</v>
      </c>
      <c r="O1814">
        <f>+VLOOKUP(Precio_diario_hortalizas[[#This Row],[Unidad de comercialización]],Codigos_kg[],2,0)</f>
        <v>1</v>
      </c>
      <c r="P1814">
        <f>+Precio_diario_hortalizas[[#This Row],[Precio promedio ponderado]]/Precio_diario_hortalizas[[#This Row],[Kg o Unidades]]</f>
        <v>1800</v>
      </c>
    </row>
    <row r="1815" spans="1:16" hidden="1" x14ac:dyDescent="0.35">
      <c r="A1815" s="1" t="s">
        <v>107</v>
      </c>
      <c r="B1815" s="1" t="str">
        <f>+VLOOKUP(A1815,Codigos_mercados_mayoristas[],2,0)</f>
        <v>Los Lagos</v>
      </c>
      <c r="C1815" s="1">
        <f>+VLOOKUP(A1815,Codigos_mercados_mayoristas[],3,0)</f>
        <v>10</v>
      </c>
      <c r="D1815" s="30">
        <v>44147</v>
      </c>
      <c r="E1815" s="4" t="s">
        <v>196</v>
      </c>
      <c r="F1815" s="15" t="s">
        <v>61</v>
      </c>
      <c r="G1815" s="15" t="s">
        <v>12</v>
      </c>
      <c r="H1815" s="15" t="s">
        <v>19</v>
      </c>
      <c r="I1815" s="15">
        <v>150</v>
      </c>
      <c r="J1815" s="29">
        <v>3500</v>
      </c>
      <c r="K1815" s="29">
        <v>3500</v>
      </c>
      <c r="L1815" s="29">
        <v>3500</v>
      </c>
      <c r="M1815" s="15" t="s">
        <v>108</v>
      </c>
      <c r="N1815" s="15" t="s">
        <v>109</v>
      </c>
      <c r="O1815">
        <f>+VLOOKUP(Precio_diario_hortalizas[[#This Row],[Unidad de comercialización]],Codigos_kg[],2,0)</f>
        <v>4</v>
      </c>
      <c r="P1815">
        <f>+Precio_diario_hortalizas[[#This Row],[Precio promedio ponderado]]/Precio_diario_hortalizas[[#This Row],[Kg o Unidades]]</f>
        <v>875</v>
      </c>
    </row>
    <row r="1816" spans="1:16" hidden="1" x14ac:dyDescent="0.35">
      <c r="A1816" s="1" t="s">
        <v>107</v>
      </c>
      <c r="B1816" s="1" t="str">
        <f>+VLOOKUP(A1816,Codigos_mercados_mayoristas[],2,0)</f>
        <v>Los Lagos</v>
      </c>
      <c r="C1816" s="1">
        <f>+VLOOKUP(A1816,Codigos_mercados_mayoristas[],3,0)</f>
        <v>10</v>
      </c>
      <c r="D1816" s="30">
        <v>44147</v>
      </c>
      <c r="E1816" s="4" t="s">
        <v>196</v>
      </c>
      <c r="F1816" s="15" t="s">
        <v>64</v>
      </c>
      <c r="G1816" s="15" t="s">
        <v>65</v>
      </c>
      <c r="H1816" s="15" t="s">
        <v>19</v>
      </c>
      <c r="I1816" s="15">
        <v>150</v>
      </c>
      <c r="J1816" s="29">
        <v>10000</v>
      </c>
      <c r="K1816" s="29">
        <v>10000</v>
      </c>
      <c r="L1816" s="29">
        <v>10000</v>
      </c>
      <c r="M1816" s="15" t="s">
        <v>37</v>
      </c>
      <c r="N1816" s="15" t="s">
        <v>66</v>
      </c>
      <c r="O1816">
        <f>+VLOOKUP(Precio_diario_hortalizas[[#This Row],[Unidad de comercialización]],Codigos_kg[],2,0)</f>
        <v>10</v>
      </c>
      <c r="P1816">
        <f>+Precio_diario_hortalizas[[#This Row],[Precio promedio ponderado]]/Precio_diario_hortalizas[[#This Row],[Kg o Unidades]]</f>
        <v>1000</v>
      </c>
    </row>
    <row r="1817" spans="1:16" hidden="1" x14ac:dyDescent="0.35">
      <c r="A1817" s="1" t="s">
        <v>107</v>
      </c>
      <c r="B1817" s="1" t="str">
        <f>+VLOOKUP(A1817,Codigos_mercados_mayoristas[],2,0)</f>
        <v>Los Lagos</v>
      </c>
      <c r="C1817" s="1">
        <f>+VLOOKUP(A1817,Codigos_mercados_mayoristas[],3,0)</f>
        <v>10</v>
      </c>
      <c r="D1817" s="30">
        <v>44147</v>
      </c>
      <c r="E1817" s="4" t="s">
        <v>196</v>
      </c>
      <c r="F1817" s="15" t="s">
        <v>42</v>
      </c>
      <c r="G1817" s="15" t="s">
        <v>110</v>
      </c>
      <c r="H1817" s="15" t="s">
        <v>19</v>
      </c>
      <c r="I1817" s="15">
        <v>30</v>
      </c>
      <c r="J1817" s="29">
        <v>35000</v>
      </c>
      <c r="K1817" s="29">
        <v>35000</v>
      </c>
      <c r="L1817" s="29">
        <v>35000</v>
      </c>
      <c r="M1817" s="15" t="s">
        <v>111</v>
      </c>
      <c r="N1817" s="15" t="s">
        <v>15</v>
      </c>
      <c r="O1817">
        <f>+VLOOKUP(Precio_diario_hortalizas[[#This Row],[Unidad de comercialización]],Codigos_kg[],2,0)</f>
        <v>12</v>
      </c>
      <c r="P1817">
        <f>+Precio_diario_hortalizas[[#This Row],[Precio promedio ponderado]]/Precio_diario_hortalizas[[#This Row],[Kg o Unidades]]</f>
        <v>2916.6666666666665</v>
      </c>
    </row>
    <row r="1818" spans="1:16" hidden="1" x14ac:dyDescent="0.35">
      <c r="A1818" s="1" t="s">
        <v>107</v>
      </c>
      <c r="B1818" s="1" t="str">
        <f>+VLOOKUP(A1818,Codigos_mercados_mayoristas[],2,0)</f>
        <v>Los Lagos</v>
      </c>
      <c r="C1818" s="1">
        <f>+VLOOKUP(A1818,Codigos_mercados_mayoristas[],3,0)</f>
        <v>10</v>
      </c>
      <c r="D1818" s="30">
        <v>44147</v>
      </c>
      <c r="E1818" s="4" t="s">
        <v>196</v>
      </c>
      <c r="F1818" s="15" t="s">
        <v>42</v>
      </c>
      <c r="G1818" s="15" t="s">
        <v>110</v>
      </c>
      <c r="H1818" s="15" t="s">
        <v>13</v>
      </c>
      <c r="I1818" s="15">
        <v>30</v>
      </c>
      <c r="J1818" s="29">
        <v>25000</v>
      </c>
      <c r="K1818" s="29">
        <v>25000</v>
      </c>
      <c r="L1818" s="29">
        <v>25000</v>
      </c>
      <c r="M1818" s="15" t="s">
        <v>111</v>
      </c>
      <c r="N1818" s="15" t="s">
        <v>15</v>
      </c>
      <c r="O1818">
        <f>+VLOOKUP(Precio_diario_hortalizas[[#This Row],[Unidad de comercialización]],Codigos_kg[],2,0)</f>
        <v>12</v>
      </c>
      <c r="P1818">
        <f>+Precio_diario_hortalizas[[#This Row],[Precio promedio ponderado]]/Precio_diario_hortalizas[[#This Row],[Kg o Unidades]]</f>
        <v>2083.3333333333335</v>
      </c>
    </row>
    <row r="1819" spans="1:16" hidden="1" x14ac:dyDescent="0.35">
      <c r="A1819" s="1" t="s">
        <v>107</v>
      </c>
      <c r="B1819" s="1" t="str">
        <f>+VLOOKUP(A1819,Codigos_mercados_mayoristas[],2,0)</f>
        <v>Los Lagos</v>
      </c>
      <c r="C1819" s="1">
        <f>+VLOOKUP(A1819,Codigos_mercados_mayoristas[],3,0)</f>
        <v>10</v>
      </c>
      <c r="D1819" s="30">
        <v>44147</v>
      </c>
      <c r="E1819" s="4" t="s">
        <v>196</v>
      </c>
      <c r="F1819" s="15" t="s">
        <v>46</v>
      </c>
      <c r="G1819" s="15" t="s">
        <v>47</v>
      </c>
      <c r="H1819" s="15" t="s">
        <v>69</v>
      </c>
      <c r="I1819" s="15">
        <v>40</v>
      </c>
      <c r="J1819" s="29">
        <v>13000</v>
      </c>
      <c r="K1819" s="29">
        <v>13000</v>
      </c>
      <c r="L1819" s="29">
        <v>13000</v>
      </c>
      <c r="M1819" s="15" t="s">
        <v>749</v>
      </c>
      <c r="N1819" s="15" t="s">
        <v>45</v>
      </c>
      <c r="O1819">
        <f>+VLOOKUP(Precio_diario_hortalizas[[#This Row],[Unidad de comercialización]],Codigos_kg[],2,0)</f>
        <v>35</v>
      </c>
      <c r="P1819">
        <f>+Precio_diario_hortalizas[[#This Row],[Precio promedio ponderado]]/Precio_diario_hortalizas[[#This Row],[Kg o Unidades]]</f>
        <v>371.42857142857144</v>
      </c>
    </row>
    <row r="1820" spans="1:16" hidden="1" x14ac:dyDescent="0.35">
      <c r="A1820" s="1" t="s">
        <v>107</v>
      </c>
      <c r="B1820" s="1" t="str">
        <f>+VLOOKUP(A1820,Codigos_mercados_mayoristas[],2,0)</f>
        <v>Los Lagos</v>
      </c>
      <c r="C1820" s="1">
        <f>+VLOOKUP(A1820,Codigos_mercados_mayoristas[],3,0)</f>
        <v>10</v>
      </c>
      <c r="D1820" s="30">
        <v>44147</v>
      </c>
      <c r="E1820" s="4" t="s">
        <v>196</v>
      </c>
      <c r="F1820" s="15" t="s">
        <v>71</v>
      </c>
      <c r="G1820" s="15" t="s">
        <v>43</v>
      </c>
      <c r="H1820" s="15" t="s">
        <v>19</v>
      </c>
      <c r="I1820" s="15">
        <v>30</v>
      </c>
      <c r="J1820" s="29">
        <v>13000</v>
      </c>
      <c r="K1820" s="29">
        <v>12000</v>
      </c>
      <c r="L1820" s="29">
        <v>12500</v>
      </c>
      <c r="M1820" s="15" t="s">
        <v>68</v>
      </c>
      <c r="N1820" s="15" t="s">
        <v>114</v>
      </c>
      <c r="O1820">
        <f>+VLOOKUP(Precio_diario_hortalizas[[#This Row],[Unidad de comercialización]],Codigos_kg[],2,0)</f>
        <v>6</v>
      </c>
      <c r="P1820">
        <f>+Precio_diario_hortalizas[[#This Row],[Precio promedio ponderado]]/Precio_diario_hortalizas[[#This Row],[Kg o Unidades]]</f>
        <v>2083.3333333333335</v>
      </c>
    </row>
    <row r="1821" spans="1:16" hidden="1" x14ac:dyDescent="0.35">
      <c r="A1821" s="1" t="s">
        <v>107</v>
      </c>
      <c r="B1821" s="1" t="str">
        <f>+VLOOKUP(A1821,Codigos_mercados_mayoristas[],2,0)</f>
        <v>Los Lagos</v>
      </c>
      <c r="C1821" s="1">
        <f>+VLOOKUP(A1821,Codigos_mercados_mayoristas[],3,0)</f>
        <v>10</v>
      </c>
      <c r="D1821" s="30">
        <v>44147</v>
      </c>
      <c r="E1821" s="4" t="s">
        <v>196</v>
      </c>
      <c r="F1821" s="15" t="s">
        <v>73</v>
      </c>
      <c r="G1821" s="15" t="s">
        <v>12</v>
      </c>
      <c r="H1821" s="15" t="s">
        <v>19</v>
      </c>
      <c r="I1821" s="15">
        <v>500</v>
      </c>
      <c r="J1821" s="29">
        <v>1000</v>
      </c>
      <c r="K1821" s="29">
        <v>1000</v>
      </c>
      <c r="L1821" s="29">
        <v>1000</v>
      </c>
      <c r="M1821" s="15" t="s">
        <v>135</v>
      </c>
      <c r="N1821" s="15" t="s">
        <v>109</v>
      </c>
      <c r="O1821">
        <f>+VLOOKUP(Precio_diario_hortalizas[[#This Row],[Unidad de comercialización]],Codigos_kg[],2,0)</f>
        <v>5</v>
      </c>
      <c r="P1821">
        <f>+Precio_diario_hortalizas[[#This Row],[Precio promedio ponderado]]/Precio_diario_hortalizas[[#This Row],[Kg o Unidades]]</f>
        <v>200</v>
      </c>
    </row>
    <row r="1822" spans="1:16" hidden="1" x14ac:dyDescent="0.35">
      <c r="A1822" s="1" t="s">
        <v>107</v>
      </c>
      <c r="B1822" s="1" t="str">
        <f>+VLOOKUP(A1822,Codigos_mercados_mayoristas[],2,0)</f>
        <v>Los Lagos</v>
      </c>
      <c r="C1822" s="1">
        <f>+VLOOKUP(A1822,Codigos_mercados_mayoristas[],3,0)</f>
        <v>10</v>
      </c>
      <c r="D1822" s="30">
        <v>44147</v>
      </c>
      <c r="E1822" s="4" t="s">
        <v>196</v>
      </c>
      <c r="F1822" s="15" t="s">
        <v>11</v>
      </c>
      <c r="G1822" s="15" t="s">
        <v>12</v>
      </c>
      <c r="H1822" s="15" t="s">
        <v>19</v>
      </c>
      <c r="I1822" s="15">
        <v>500</v>
      </c>
      <c r="J1822" s="29">
        <v>1000</v>
      </c>
      <c r="K1822" s="29">
        <v>1000</v>
      </c>
      <c r="L1822" s="29">
        <v>1000</v>
      </c>
      <c r="M1822" s="15" t="s">
        <v>14</v>
      </c>
      <c r="N1822" s="15" t="s">
        <v>118</v>
      </c>
      <c r="O1822">
        <f>+VLOOKUP(Precio_diario_hortalizas[[#This Row],[Unidad de comercialización]],Codigos_kg[],2,0)</f>
        <v>1</v>
      </c>
      <c r="P1822">
        <f>+Precio_diario_hortalizas[[#This Row],[Precio promedio ponderado]]/Precio_diario_hortalizas[[#This Row],[Kg o Unidades]]</f>
        <v>1000</v>
      </c>
    </row>
    <row r="1823" spans="1:16" hidden="1" x14ac:dyDescent="0.35">
      <c r="A1823" s="1" t="s">
        <v>107</v>
      </c>
      <c r="B1823" s="1" t="str">
        <f>+VLOOKUP(A1823,Codigos_mercados_mayoristas[],2,0)</f>
        <v>Los Lagos</v>
      </c>
      <c r="C1823" s="1">
        <f>+VLOOKUP(A1823,Codigos_mercados_mayoristas[],3,0)</f>
        <v>10</v>
      </c>
      <c r="D1823" s="30">
        <v>44147</v>
      </c>
      <c r="E1823" s="4" t="s">
        <v>196</v>
      </c>
      <c r="F1823" s="15" t="s">
        <v>75</v>
      </c>
      <c r="G1823" s="15" t="s">
        <v>119</v>
      </c>
      <c r="H1823" s="15" t="s">
        <v>120</v>
      </c>
      <c r="I1823" s="15">
        <v>60</v>
      </c>
      <c r="J1823" s="29">
        <v>15000</v>
      </c>
      <c r="K1823" s="29">
        <v>14000</v>
      </c>
      <c r="L1823" s="29">
        <v>14500</v>
      </c>
      <c r="M1823" s="15" t="s">
        <v>121</v>
      </c>
      <c r="N1823" s="15" t="s">
        <v>15</v>
      </c>
      <c r="O1823">
        <f>+VLOOKUP(Precio_diario_hortalizas[[#This Row],[Unidad de comercialización]],Codigos_kg[],2,0)</f>
        <v>18</v>
      </c>
      <c r="P1823">
        <f>+Precio_diario_hortalizas[[#This Row],[Precio promedio ponderado]]/Precio_diario_hortalizas[[#This Row],[Kg o Unidades]]</f>
        <v>805.55555555555554</v>
      </c>
    </row>
    <row r="1824" spans="1:16" hidden="1" x14ac:dyDescent="0.35">
      <c r="A1824" s="1" t="s">
        <v>107</v>
      </c>
      <c r="B1824" s="1" t="str">
        <f>+VLOOKUP(A1824,Codigos_mercados_mayoristas[],2,0)</f>
        <v>Los Lagos</v>
      </c>
      <c r="C1824" s="1">
        <f>+VLOOKUP(A1824,Codigos_mercados_mayoristas[],3,0)</f>
        <v>10</v>
      </c>
      <c r="D1824" s="30">
        <v>44147</v>
      </c>
      <c r="E1824" s="4" t="s">
        <v>196</v>
      </c>
      <c r="F1824" s="15" t="s">
        <v>75</v>
      </c>
      <c r="G1824" s="15" t="s">
        <v>12</v>
      </c>
      <c r="H1824" s="15" t="s">
        <v>96</v>
      </c>
      <c r="I1824" s="15">
        <v>400</v>
      </c>
      <c r="J1824" s="29">
        <v>10500</v>
      </c>
      <c r="K1824" s="29">
        <v>10500</v>
      </c>
      <c r="L1824" s="29">
        <v>10500</v>
      </c>
      <c r="M1824" s="15" t="s">
        <v>122</v>
      </c>
      <c r="N1824" s="15" t="s">
        <v>123</v>
      </c>
      <c r="O1824">
        <f>+VLOOKUP(Precio_diario_hortalizas[[#This Row],[Unidad de comercialización]],Codigos_kg[],2,0)</f>
        <v>16</v>
      </c>
      <c r="P1824">
        <f>+Precio_diario_hortalizas[[#This Row],[Precio promedio ponderado]]/Precio_diario_hortalizas[[#This Row],[Kg o Unidades]]</f>
        <v>656.25</v>
      </c>
    </row>
    <row r="1825" spans="1:16" hidden="1" x14ac:dyDescent="0.35">
      <c r="A1825" s="1" t="s">
        <v>107</v>
      </c>
      <c r="B1825" s="1" t="str">
        <f>+VLOOKUP(A1825,Codigos_mercados_mayoristas[],2,0)</f>
        <v>Los Lagos</v>
      </c>
      <c r="C1825" s="1">
        <f>+VLOOKUP(A1825,Codigos_mercados_mayoristas[],3,0)</f>
        <v>10</v>
      </c>
      <c r="D1825" s="30">
        <v>44147</v>
      </c>
      <c r="E1825" s="4" t="s">
        <v>196</v>
      </c>
      <c r="F1825" s="15" t="s">
        <v>78</v>
      </c>
      <c r="G1825" s="15" t="s">
        <v>12</v>
      </c>
      <c r="H1825" s="15" t="s">
        <v>19</v>
      </c>
      <c r="I1825" s="15">
        <v>70</v>
      </c>
      <c r="J1825" s="29">
        <v>5500</v>
      </c>
      <c r="K1825" s="29">
        <v>5500</v>
      </c>
      <c r="L1825" s="29">
        <v>5500</v>
      </c>
      <c r="M1825" s="15" t="s">
        <v>79</v>
      </c>
      <c r="N1825" s="15" t="s">
        <v>118</v>
      </c>
      <c r="O1825">
        <f>+VLOOKUP(Precio_diario_hortalizas[[#This Row],[Unidad de comercialización]],Codigos_kg[],2,0)</f>
        <v>36</v>
      </c>
      <c r="P1825">
        <f>+Precio_diario_hortalizas[[#This Row],[Precio promedio ponderado]]/Precio_diario_hortalizas[[#This Row],[Kg o Unidades]]</f>
        <v>152.77777777777777</v>
      </c>
    </row>
    <row r="1826" spans="1:16" hidden="1" x14ac:dyDescent="0.35">
      <c r="A1826" s="1" t="s">
        <v>107</v>
      </c>
      <c r="B1826" s="1" t="str">
        <f>+VLOOKUP(A1826,Codigos_mercados_mayoristas[],2,0)</f>
        <v>Los Lagos</v>
      </c>
      <c r="C1826" s="1">
        <f>+VLOOKUP(A1826,Codigos_mercados_mayoristas[],3,0)</f>
        <v>10</v>
      </c>
      <c r="D1826" s="30">
        <v>44147</v>
      </c>
      <c r="E1826" s="4" t="s">
        <v>196</v>
      </c>
      <c r="F1826" s="15" t="s">
        <v>17</v>
      </c>
      <c r="G1826" s="15" t="s">
        <v>50</v>
      </c>
      <c r="H1826" s="15" t="s">
        <v>19</v>
      </c>
      <c r="I1826" s="15">
        <v>70</v>
      </c>
      <c r="J1826" s="29">
        <v>25000</v>
      </c>
      <c r="K1826" s="29">
        <v>25000</v>
      </c>
      <c r="L1826" s="29">
        <v>25000</v>
      </c>
      <c r="M1826" s="15" t="s">
        <v>51</v>
      </c>
      <c r="N1826" s="15" t="s">
        <v>15</v>
      </c>
      <c r="O1826">
        <f>+VLOOKUP(Precio_diario_hortalizas[[#This Row],[Unidad de comercialización]],Codigos_kg[],2,0)</f>
        <v>70</v>
      </c>
      <c r="P1826">
        <f>+Precio_diario_hortalizas[[#This Row],[Precio promedio ponderado]]/Precio_diario_hortalizas[[#This Row],[Kg o Unidades]]</f>
        <v>357.14285714285717</v>
      </c>
    </row>
    <row r="1827" spans="1:16" hidden="1" x14ac:dyDescent="0.35">
      <c r="A1827" s="1" t="s">
        <v>107</v>
      </c>
      <c r="B1827" s="1" t="str">
        <f>+VLOOKUP(A1827,Codigos_mercados_mayoristas[],2,0)</f>
        <v>Los Lagos</v>
      </c>
      <c r="C1827" s="1">
        <f>+VLOOKUP(A1827,Codigos_mercados_mayoristas[],3,0)</f>
        <v>10</v>
      </c>
      <c r="D1827" s="30">
        <v>44147</v>
      </c>
      <c r="E1827" s="4" t="s">
        <v>196</v>
      </c>
      <c r="F1827" s="15" t="s">
        <v>80</v>
      </c>
      <c r="G1827" s="15" t="s">
        <v>12</v>
      </c>
      <c r="H1827" s="15" t="s">
        <v>19</v>
      </c>
      <c r="I1827" s="15">
        <v>100</v>
      </c>
      <c r="J1827" s="29">
        <v>2500</v>
      </c>
      <c r="K1827" s="29">
        <v>2500</v>
      </c>
      <c r="L1827" s="29">
        <v>2500</v>
      </c>
      <c r="M1827" s="15" t="s">
        <v>81</v>
      </c>
      <c r="N1827" s="15" t="s">
        <v>118</v>
      </c>
      <c r="O1827">
        <f>+VLOOKUP(Precio_diario_hortalizas[[#This Row],[Unidad de comercialización]],Codigos_kg[],2,0)</f>
        <v>3</v>
      </c>
      <c r="P1827">
        <f>+Precio_diario_hortalizas[[#This Row],[Precio promedio ponderado]]/Precio_diario_hortalizas[[#This Row],[Kg o Unidades]]</f>
        <v>833.33333333333337</v>
      </c>
    </row>
    <row r="1828" spans="1:16" hidden="1" x14ac:dyDescent="0.35">
      <c r="A1828" s="1" t="s">
        <v>107</v>
      </c>
      <c r="B1828" s="1" t="str">
        <f>+VLOOKUP(A1828,Codigos_mercados_mayoristas[],2,0)</f>
        <v>Los Lagos</v>
      </c>
      <c r="C1828" s="1">
        <f>+VLOOKUP(A1828,Codigos_mercados_mayoristas[],3,0)</f>
        <v>10</v>
      </c>
      <c r="D1828" s="30">
        <v>44147</v>
      </c>
      <c r="E1828" s="4" t="s">
        <v>196</v>
      </c>
      <c r="F1828" s="15" t="s">
        <v>82</v>
      </c>
      <c r="G1828" s="15" t="s">
        <v>12</v>
      </c>
      <c r="H1828" s="15" t="s">
        <v>19</v>
      </c>
      <c r="I1828" s="15">
        <v>120</v>
      </c>
      <c r="J1828" s="29">
        <v>9000</v>
      </c>
      <c r="K1828" s="29">
        <v>9000</v>
      </c>
      <c r="L1828" s="29">
        <v>9000</v>
      </c>
      <c r="M1828" s="15" t="s">
        <v>124</v>
      </c>
      <c r="N1828" s="15" t="s">
        <v>118</v>
      </c>
      <c r="O1828">
        <f>+VLOOKUP(Precio_diario_hortalizas[[#This Row],[Unidad de comercialización]],Codigos_kg[],2,0)</f>
        <v>36</v>
      </c>
      <c r="P1828">
        <f>+Precio_diario_hortalizas[[#This Row],[Precio promedio ponderado]]/Precio_diario_hortalizas[[#This Row],[Kg o Unidades]]</f>
        <v>250</v>
      </c>
    </row>
    <row r="1829" spans="1:16" hidden="1" x14ac:dyDescent="0.35">
      <c r="A1829" s="1" t="s">
        <v>107</v>
      </c>
      <c r="B1829" s="1" t="str">
        <f>+VLOOKUP(A1829,Codigos_mercados_mayoristas[],2,0)</f>
        <v>Los Lagos</v>
      </c>
      <c r="C1829" s="1">
        <f>+VLOOKUP(A1829,Codigos_mercados_mayoristas[],3,0)</f>
        <v>10</v>
      </c>
      <c r="D1829" s="30">
        <v>44147</v>
      </c>
      <c r="E1829" s="4" t="s">
        <v>196</v>
      </c>
      <c r="F1829" s="15" t="s">
        <v>84</v>
      </c>
      <c r="G1829" s="15" t="s">
        <v>12</v>
      </c>
      <c r="H1829" s="15" t="s">
        <v>19</v>
      </c>
      <c r="I1829" s="15">
        <v>500</v>
      </c>
      <c r="J1829" s="29">
        <v>1000</v>
      </c>
      <c r="K1829" s="29">
        <v>1000</v>
      </c>
      <c r="L1829" s="29">
        <v>1000</v>
      </c>
      <c r="M1829" s="15" t="s">
        <v>14</v>
      </c>
      <c r="N1829" s="15" t="s">
        <v>118</v>
      </c>
      <c r="O1829">
        <f>+VLOOKUP(Precio_diario_hortalizas[[#This Row],[Unidad de comercialización]],Codigos_kg[],2,0)</f>
        <v>1</v>
      </c>
      <c r="P1829">
        <f>+Precio_diario_hortalizas[[#This Row],[Precio promedio ponderado]]/Precio_diario_hortalizas[[#This Row],[Kg o Unidades]]</f>
        <v>1000</v>
      </c>
    </row>
    <row r="1830" spans="1:16" hidden="1" x14ac:dyDescent="0.35">
      <c r="A1830" s="1" t="s">
        <v>107</v>
      </c>
      <c r="B1830" s="1" t="str">
        <f>+VLOOKUP(A1830,Codigos_mercados_mayoristas[],2,0)</f>
        <v>Los Lagos</v>
      </c>
      <c r="C1830" s="1">
        <f>+VLOOKUP(A1830,Codigos_mercados_mayoristas[],3,0)</f>
        <v>10</v>
      </c>
      <c r="D1830" s="30">
        <v>44147</v>
      </c>
      <c r="E1830" s="4" t="s">
        <v>196</v>
      </c>
      <c r="F1830" s="15" t="s">
        <v>85</v>
      </c>
      <c r="G1830" s="15" t="s">
        <v>86</v>
      </c>
      <c r="H1830" s="15" t="s">
        <v>19</v>
      </c>
      <c r="I1830" s="15">
        <v>200</v>
      </c>
      <c r="J1830" s="29">
        <v>1600</v>
      </c>
      <c r="K1830" s="29">
        <v>1600</v>
      </c>
      <c r="L1830" s="29">
        <v>1600</v>
      </c>
      <c r="M1830" s="15" t="s">
        <v>31</v>
      </c>
      <c r="N1830" s="15" t="s">
        <v>125</v>
      </c>
      <c r="O1830">
        <f>+VLOOKUP(Precio_diario_hortalizas[[#This Row],[Unidad de comercialización]],Codigos_kg[],2,0)</f>
        <v>1</v>
      </c>
      <c r="P1830">
        <f>+Precio_diario_hortalizas[[#This Row],[Precio promedio ponderado]]/Precio_diario_hortalizas[[#This Row],[Kg o Unidades]]</f>
        <v>1600</v>
      </c>
    </row>
    <row r="1831" spans="1:16" hidden="1" x14ac:dyDescent="0.35">
      <c r="A1831" s="1" t="s">
        <v>107</v>
      </c>
      <c r="B1831" s="1" t="str">
        <f>+VLOOKUP(A1831,Codigos_mercados_mayoristas[],2,0)</f>
        <v>Los Lagos</v>
      </c>
      <c r="C1831" s="1">
        <f>+VLOOKUP(A1831,Codigos_mercados_mayoristas[],3,0)</f>
        <v>10</v>
      </c>
      <c r="D1831" s="30">
        <v>44147</v>
      </c>
      <c r="E1831" s="4" t="s">
        <v>196</v>
      </c>
      <c r="F1831" s="15" t="s">
        <v>52</v>
      </c>
      <c r="G1831" s="15" t="s">
        <v>12</v>
      </c>
      <c r="H1831" s="15" t="s">
        <v>19</v>
      </c>
      <c r="I1831" s="15">
        <v>40</v>
      </c>
      <c r="J1831" s="29">
        <v>10000</v>
      </c>
      <c r="K1831" s="29">
        <v>10000</v>
      </c>
      <c r="L1831" s="29">
        <v>10000</v>
      </c>
      <c r="M1831" s="15" t="s">
        <v>39</v>
      </c>
      <c r="N1831" s="15" t="s">
        <v>109</v>
      </c>
      <c r="O1831">
        <f>+VLOOKUP(Precio_diario_hortalizas[[#This Row],[Unidad de comercialización]],Codigos_kg[],2,0)</f>
        <v>25</v>
      </c>
      <c r="P1831">
        <f>+Precio_diario_hortalizas[[#This Row],[Precio promedio ponderado]]/Precio_diario_hortalizas[[#This Row],[Kg o Unidades]]</f>
        <v>400</v>
      </c>
    </row>
    <row r="1832" spans="1:16" hidden="1" x14ac:dyDescent="0.35">
      <c r="A1832" s="1" t="s">
        <v>107</v>
      </c>
      <c r="B1832" s="1" t="str">
        <f>+VLOOKUP(A1832,Codigos_mercados_mayoristas[],2,0)</f>
        <v>Los Lagos</v>
      </c>
      <c r="C1832" s="1">
        <f>+VLOOKUP(A1832,Codigos_mercados_mayoristas[],3,0)</f>
        <v>10</v>
      </c>
      <c r="D1832" s="30">
        <v>44147</v>
      </c>
      <c r="E1832" s="4" t="s">
        <v>196</v>
      </c>
      <c r="F1832" s="15" t="s">
        <v>23</v>
      </c>
      <c r="G1832" s="15" t="s">
        <v>87</v>
      </c>
      <c r="H1832" s="15" t="s">
        <v>19</v>
      </c>
      <c r="I1832" s="15">
        <v>70</v>
      </c>
      <c r="J1832" s="29">
        <v>8000</v>
      </c>
      <c r="K1832" s="29">
        <v>8000</v>
      </c>
      <c r="L1832" s="29">
        <v>8000</v>
      </c>
      <c r="M1832" s="15" t="s">
        <v>88</v>
      </c>
      <c r="N1832" s="15" t="s">
        <v>118</v>
      </c>
      <c r="O1832">
        <f>+VLOOKUP(Precio_diario_hortalizas[[#This Row],[Unidad de comercialización]],Codigos_kg[],2,0)</f>
        <v>10</v>
      </c>
      <c r="P1832">
        <f>+Precio_diario_hortalizas[[#This Row],[Precio promedio ponderado]]/Precio_diario_hortalizas[[#This Row],[Kg o Unidades]]</f>
        <v>800</v>
      </c>
    </row>
    <row r="1833" spans="1:16" hidden="1" x14ac:dyDescent="0.35">
      <c r="A1833" s="1" t="s">
        <v>107</v>
      </c>
      <c r="B1833" s="1" t="str">
        <f>+VLOOKUP(A1833,Codigos_mercados_mayoristas[],2,0)</f>
        <v>Los Lagos</v>
      </c>
      <c r="C1833" s="1">
        <f>+VLOOKUP(A1833,Codigos_mercados_mayoristas[],3,0)</f>
        <v>10</v>
      </c>
      <c r="D1833" s="30">
        <v>44147</v>
      </c>
      <c r="E1833" s="4" t="s">
        <v>196</v>
      </c>
      <c r="F1833" s="15" t="s">
        <v>23</v>
      </c>
      <c r="G1833" s="15" t="s">
        <v>24</v>
      </c>
      <c r="H1833" s="15" t="s">
        <v>19</v>
      </c>
      <c r="I1833" s="15">
        <v>200</v>
      </c>
      <c r="J1833" s="29">
        <v>8000</v>
      </c>
      <c r="K1833" s="29">
        <v>7000</v>
      </c>
      <c r="L1833" s="29">
        <v>7500</v>
      </c>
      <c r="M1833" s="15" t="s">
        <v>89</v>
      </c>
      <c r="N1833" s="15" t="s">
        <v>114</v>
      </c>
      <c r="O1833">
        <f>+VLOOKUP(Precio_diario_hortalizas[[#This Row],[Unidad de comercialización]],Codigos_kg[],2,0)</f>
        <v>15</v>
      </c>
      <c r="P1833">
        <f>+Precio_diario_hortalizas[[#This Row],[Precio promedio ponderado]]/Precio_diario_hortalizas[[#This Row],[Kg o Unidades]]</f>
        <v>500</v>
      </c>
    </row>
    <row r="1834" spans="1:16" hidden="1" x14ac:dyDescent="0.35">
      <c r="A1834" s="1" t="s">
        <v>107</v>
      </c>
      <c r="B1834" s="1" t="str">
        <f>+VLOOKUP(A1834,Codigos_mercados_mayoristas[],2,0)</f>
        <v>Los Lagos</v>
      </c>
      <c r="C1834" s="1">
        <f>+VLOOKUP(A1834,Codigos_mercados_mayoristas[],3,0)</f>
        <v>10</v>
      </c>
      <c r="D1834" s="30">
        <v>44147</v>
      </c>
      <c r="E1834" s="4" t="s">
        <v>196</v>
      </c>
      <c r="F1834" s="15" t="s">
        <v>23</v>
      </c>
      <c r="G1834" s="15" t="s">
        <v>91</v>
      </c>
      <c r="H1834" s="15" t="s">
        <v>13</v>
      </c>
      <c r="I1834" s="15">
        <v>100</v>
      </c>
      <c r="J1834" s="29">
        <v>5000</v>
      </c>
      <c r="K1834" s="29">
        <v>5000</v>
      </c>
      <c r="L1834" s="29">
        <v>5000</v>
      </c>
      <c r="M1834" s="15" t="s">
        <v>26</v>
      </c>
      <c r="N1834" s="15" t="s">
        <v>118</v>
      </c>
      <c r="O1834">
        <f>+VLOOKUP(Precio_diario_hortalizas[[#This Row],[Unidad de comercialización]],Codigos_kg[],2,0)</f>
        <v>18</v>
      </c>
      <c r="P1834">
        <f>+Precio_diario_hortalizas[[#This Row],[Precio promedio ponderado]]/Precio_diario_hortalizas[[#This Row],[Kg o Unidades]]</f>
        <v>277.77777777777777</v>
      </c>
    </row>
    <row r="1835" spans="1:16" hidden="1" x14ac:dyDescent="0.35">
      <c r="A1835" s="1" t="s">
        <v>107</v>
      </c>
      <c r="B1835" s="1" t="str">
        <f>+VLOOKUP(A1835,Codigos_mercados_mayoristas[],2,0)</f>
        <v>Los Lagos</v>
      </c>
      <c r="C1835" s="1">
        <f>+VLOOKUP(A1835,Codigos_mercados_mayoristas[],3,0)</f>
        <v>10</v>
      </c>
      <c r="D1835" s="30">
        <v>44147</v>
      </c>
      <c r="E1835" s="4" t="s">
        <v>196</v>
      </c>
      <c r="F1835" s="15" t="s">
        <v>94</v>
      </c>
      <c r="G1835" s="15" t="s">
        <v>129</v>
      </c>
      <c r="H1835" s="15" t="s">
        <v>96</v>
      </c>
      <c r="I1835" s="15">
        <v>150</v>
      </c>
      <c r="J1835" s="29">
        <v>17000</v>
      </c>
      <c r="K1835" s="29">
        <v>17000</v>
      </c>
      <c r="L1835" s="29">
        <v>17000</v>
      </c>
      <c r="M1835" s="15" t="s">
        <v>39</v>
      </c>
      <c r="N1835" s="15" t="s">
        <v>130</v>
      </c>
      <c r="O1835">
        <f>+VLOOKUP(Precio_diario_hortalizas[[#This Row],[Unidad de comercialización]],Codigos_kg[],2,0)</f>
        <v>25</v>
      </c>
      <c r="P1835">
        <f>+Precio_diario_hortalizas[[#This Row],[Precio promedio ponderado]]/Precio_diario_hortalizas[[#This Row],[Kg o Unidades]]</f>
        <v>680</v>
      </c>
    </row>
    <row r="1836" spans="1:16" hidden="1" x14ac:dyDescent="0.35">
      <c r="A1836" s="1" t="s">
        <v>107</v>
      </c>
      <c r="B1836" s="1" t="str">
        <f>+VLOOKUP(A1836,Codigos_mercados_mayoristas[],2,0)</f>
        <v>Los Lagos</v>
      </c>
      <c r="C1836" s="1">
        <f>+VLOOKUP(A1836,Codigos_mercados_mayoristas[],3,0)</f>
        <v>10</v>
      </c>
      <c r="D1836" s="30">
        <v>44147</v>
      </c>
      <c r="E1836" s="4" t="s">
        <v>196</v>
      </c>
      <c r="F1836" s="15" t="s">
        <v>53</v>
      </c>
      <c r="G1836" s="15" t="s">
        <v>12</v>
      </c>
      <c r="H1836" s="15" t="s">
        <v>19</v>
      </c>
      <c r="I1836" s="15">
        <v>150</v>
      </c>
      <c r="J1836" s="29">
        <v>10000</v>
      </c>
      <c r="K1836" s="29">
        <v>10000</v>
      </c>
      <c r="L1836" s="29">
        <v>10000</v>
      </c>
      <c r="M1836" s="15" t="s">
        <v>54</v>
      </c>
      <c r="N1836" s="15" t="s">
        <v>15</v>
      </c>
      <c r="O1836">
        <f>+VLOOKUP(Precio_diario_hortalizas[[#This Row],[Unidad de comercialización]],Codigos_kg[],2,0)</f>
        <v>60</v>
      </c>
      <c r="P1836">
        <f>+Precio_diario_hortalizas[[#This Row],[Precio promedio ponderado]]/Precio_diario_hortalizas[[#This Row],[Kg o Unidades]]</f>
        <v>166.66666666666666</v>
      </c>
    </row>
    <row r="1837" spans="1:16" hidden="1" x14ac:dyDescent="0.35">
      <c r="A1837" s="1" t="s">
        <v>107</v>
      </c>
      <c r="B1837" s="1" t="str">
        <f>+VLOOKUP(A1837,Codigos_mercados_mayoristas[],2,0)</f>
        <v>Los Lagos</v>
      </c>
      <c r="C1837" s="1">
        <f>+VLOOKUP(A1837,Codigos_mercados_mayoristas[],3,0)</f>
        <v>10</v>
      </c>
      <c r="D1837" s="30">
        <v>44147</v>
      </c>
      <c r="E1837" s="4" t="s">
        <v>196</v>
      </c>
      <c r="F1837" s="15" t="s">
        <v>132</v>
      </c>
      <c r="G1837" s="15" t="s">
        <v>12</v>
      </c>
      <c r="H1837" s="15" t="s">
        <v>19</v>
      </c>
      <c r="I1837" s="15">
        <v>80</v>
      </c>
      <c r="J1837" s="29">
        <v>4500</v>
      </c>
      <c r="K1837" s="29">
        <v>4500</v>
      </c>
      <c r="L1837" s="29">
        <v>4500</v>
      </c>
      <c r="M1837" s="15" t="s">
        <v>83</v>
      </c>
      <c r="N1837" s="15" t="s">
        <v>118</v>
      </c>
      <c r="O1837">
        <f>+VLOOKUP(Precio_diario_hortalizas[[#This Row],[Unidad de comercialización]],Codigos_kg[],2,0)</f>
        <v>3</v>
      </c>
      <c r="P1837">
        <f>+Precio_diario_hortalizas[[#This Row],[Precio promedio ponderado]]/Precio_diario_hortalizas[[#This Row],[Kg o Unidades]]</f>
        <v>1500</v>
      </c>
    </row>
    <row r="1838" spans="1:16" hidden="1" x14ac:dyDescent="0.35">
      <c r="A1838" s="1" t="s">
        <v>107</v>
      </c>
      <c r="B1838" s="1" t="str">
        <f>+VLOOKUP(A1838,Codigos_mercados_mayoristas[],2,0)</f>
        <v>Los Lagos</v>
      </c>
      <c r="C1838" s="1">
        <f>+VLOOKUP(A1838,Codigos_mercados_mayoristas[],3,0)</f>
        <v>10</v>
      </c>
      <c r="D1838" s="30">
        <v>44147</v>
      </c>
      <c r="E1838" s="4" t="s">
        <v>196</v>
      </c>
      <c r="F1838" s="15" t="s">
        <v>27</v>
      </c>
      <c r="G1838" s="15" t="s">
        <v>28</v>
      </c>
      <c r="H1838" s="15" t="s">
        <v>69</v>
      </c>
      <c r="I1838" s="15">
        <v>30</v>
      </c>
      <c r="J1838" s="29">
        <v>51000</v>
      </c>
      <c r="K1838" s="29">
        <v>51000</v>
      </c>
      <c r="L1838" s="29">
        <v>51000</v>
      </c>
      <c r="M1838" s="15" t="s">
        <v>29</v>
      </c>
      <c r="N1838" s="15" t="s">
        <v>15</v>
      </c>
      <c r="O1838">
        <f>+VLOOKUP(Precio_diario_hortalizas[[#This Row],[Unidad de comercialización]],Codigos_kg[],2,0)</f>
        <v>15</v>
      </c>
      <c r="P1838">
        <f>+Precio_diario_hortalizas[[#This Row],[Precio promedio ponderado]]/Precio_diario_hortalizas[[#This Row],[Kg o Unidades]]</f>
        <v>3400</v>
      </c>
    </row>
    <row r="1839" spans="1:16" hidden="1" x14ac:dyDescent="0.35">
      <c r="A1839" s="1" t="s">
        <v>107</v>
      </c>
      <c r="B1839" s="1" t="str">
        <f>+VLOOKUP(A1839,Codigos_mercados_mayoristas[],2,0)</f>
        <v>Los Lagos</v>
      </c>
      <c r="C1839" s="1">
        <f>+VLOOKUP(A1839,Codigos_mercados_mayoristas[],3,0)</f>
        <v>10</v>
      </c>
      <c r="D1839" s="30">
        <v>44147</v>
      </c>
      <c r="E1839" s="4" t="s">
        <v>196</v>
      </c>
      <c r="F1839" s="15" t="s">
        <v>27</v>
      </c>
      <c r="G1839" s="15" t="s">
        <v>28</v>
      </c>
      <c r="H1839" s="15" t="s">
        <v>19</v>
      </c>
      <c r="I1839" s="15">
        <v>30</v>
      </c>
      <c r="J1839" s="29">
        <v>48000</v>
      </c>
      <c r="K1839" s="29">
        <v>48000</v>
      </c>
      <c r="L1839" s="29">
        <v>48000</v>
      </c>
      <c r="M1839" s="15" t="s">
        <v>29</v>
      </c>
      <c r="N1839" s="15" t="s">
        <v>15</v>
      </c>
      <c r="O1839">
        <f>+VLOOKUP(Precio_diario_hortalizas[[#This Row],[Unidad de comercialización]],Codigos_kg[],2,0)</f>
        <v>15</v>
      </c>
      <c r="P1839">
        <f>+Precio_diario_hortalizas[[#This Row],[Precio promedio ponderado]]/Precio_diario_hortalizas[[#This Row],[Kg o Unidades]]</f>
        <v>3200</v>
      </c>
    </row>
    <row r="1840" spans="1:16" hidden="1" x14ac:dyDescent="0.35">
      <c r="A1840" s="1" t="s">
        <v>107</v>
      </c>
      <c r="B1840" s="1" t="str">
        <f>+VLOOKUP(A1840,Codigos_mercados_mayoristas[],2,0)</f>
        <v>Los Lagos</v>
      </c>
      <c r="C1840" s="1">
        <f>+VLOOKUP(A1840,Codigos_mercados_mayoristas[],3,0)</f>
        <v>10</v>
      </c>
      <c r="D1840" s="30">
        <v>44147</v>
      </c>
      <c r="E1840" s="4" t="s">
        <v>196</v>
      </c>
      <c r="F1840" s="15" t="s">
        <v>27</v>
      </c>
      <c r="G1840" s="15" t="s">
        <v>98</v>
      </c>
      <c r="H1840" s="15" t="s">
        <v>13</v>
      </c>
      <c r="I1840" s="15">
        <v>60</v>
      </c>
      <c r="J1840" s="29">
        <v>30000</v>
      </c>
      <c r="K1840" s="29">
        <v>30000</v>
      </c>
      <c r="L1840" s="29">
        <v>30000</v>
      </c>
      <c r="M1840" s="15" t="s">
        <v>29</v>
      </c>
      <c r="N1840" s="15" t="s">
        <v>15</v>
      </c>
      <c r="O1840">
        <f>+VLOOKUP(Precio_diario_hortalizas[[#This Row],[Unidad de comercialización]],Codigos_kg[],2,0)</f>
        <v>15</v>
      </c>
      <c r="P1840">
        <f>+Precio_diario_hortalizas[[#This Row],[Precio promedio ponderado]]/Precio_diario_hortalizas[[#This Row],[Kg o Unidades]]</f>
        <v>2000</v>
      </c>
    </row>
    <row r="1841" spans="1:16" hidden="1" x14ac:dyDescent="0.35">
      <c r="A1841" s="1" t="s">
        <v>107</v>
      </c>
      <c r="B1841" s="1" t="str">
        <f>+VLOOKUP(A1841,Codigos_mercados_mayoristas[],2,0)</f>
        <v>Los Lagos</v>
      </c>
      <c r="C1841" s="1">
        <f>+VLOOKUP(A1841,Codigos_mercados_mayoristas[],3,0)</f>
        <v>10</v>
      </c>
      <c r="D1841" s="30">
        <v>44147</v>
      </c>
      <c r="E1841" s="4" t="s">
        <v>196</v>
      </c>
      <c r="F1841" s="15" t="s">
        <v>99</v>
      </c>
      <c r="G1841" s="15" t="s">
        <v>100</v>
      </c>
      <c r="H1841" s="15" t="s">
        <v>19</v>
      </c>
      <c r="I1841" s="15">
        <v>600</v>
      </c>
      <c r="J1841" s="29">
        <v>1200</v>
      </c>
      <c r="K1841" s="29">
        <v>1200</v>
      </c>
      <c r="L1841" s="29">
        <v>1200</v>
      </c>
      <c r="M1841" s="15" t="s">
        <v>14</v>
      </c>
      <c r="N1841" s="15" t="s">
        <v>118</v>
      </c>
      <c r="O1841">
        <f>+VLOOKUP(Precio_diario_hortalizas[[#This Row],[Unidad de comercialización]],Codigos_kg[],2,0)</f>
        <v>1</v>
      </c>
      <c r="P1841">
        <f>+Precio_diario_hortalizas[[#This Row],[Precio promedio ponderado]]/Precio_diario_hortalizas[[#This Row],[Kg o Unidades]]</f>
        <v>1200</v>
      </c>
    </row>
    <row r="1842" spans="1:16" hidden="1" x14ac:dyDescent="0.35">
      <c r="A1842" s="1" t="s">
        <v>107</v>
      </c>
      <c r="B1842" s="1" t="str">
        <f>+VLOOKUP(A1842,Codigos_mercados_mayoristas[],2,0)</f>
        <v>Los Lagos</v>
      </c>
      <c r="C1842" s="1">
        <f>+VLOOKUP(A1842,Codigos_mercados_mayoristas[],3,0)</f>
        <v>10</v>
      </c>
      <c r="D1842" s="30">
        <v>44147</v>
      </c>
      <c r="E1842" s="4" t="s">
        <v>196</v>
      </c>
      <c r="F1842" s="15" t="s">
        <v>32</v>
      </c>
      <c r="G1842" s="15" t="s">
        <v>12</v>
      </c>
      <c r="H1842" s="15" t="s">
        <v>19</v>
      </c>
      <c r="I1842" s="15">
        <v>300</v>
      </c>
      <c r="J1842" s="29">
        <v>1200</v>
      </c>
      <c r="K1842" s="29">
        <v>1200</v>
      </c>
      <c r="L1842" s="29">
        <v>1200</v>
      </c>
      <c r="M1842" s="15" t="s">
        <v>33</v>
      </c>
      <c r="N1842" s="15" t="s">
        <v>34</v>
      </c>
      <c r="O1842">
        <f>+VLOOKUP(Precio_diario_hortalizas[[#This Row],[Unidad de comercialización]],Codigos_kg[],2,0)</f>
        <v>1</v>
      </c>
      <c r="P1842">
        <f>+Precio_diario_hortalizas[[#This Row],[Precio promedio ponderado]]/Precio_diario_hortalizas[[#This Row],[Kg o Unidades]]</f>
        <v>1200</v>
      </c>
    </row>
    <row r="1843" spans="1:16" hidden="1" x14ac:dyDescent="0.35">
      <c r="A1843" s="1" t="s">
        <v>107</v>
      </c>
      <c r="B1843" s="1" t="str">
        <f>+VLOOKUP(A1843,Codigos_mercados_mayoristas[],2,0)</f>
        <v>Los Lagos</v>
      </c>
      <c r="C1843" s="1">
        <f>+VLOOKUP(A1843,Codigos_mercados_mayoristas[],3,0)</f>
        <v>10</v>
      </c>
      <c r="D1843" s="30">
        <v>44147</v>
      </c>
      <c r="E1843" s="4" t="s">
        <v>196</v>
      </c>
      <c r="F1843" s="15" t="s">
        <v>35</v>
      </c>
      <c r="G1843" s="15" t="s">
        <v>36</v>
      </c>
      <c r="H1843" s="15" t="s">
        <v>19</v>
      </c>
      <c r="I1843" s="15">
        <v>250</v>
      </c>
      <c r="J1843" s="29">
        <v>22000</v>
      </c>
      <c r="K1843" s="29">
        <v>22000</v>
      </c>
      <c r="L1843" s="29">
        <v>22000</v>
      </c>
      <c r="M1843" s="15" t="s">
        <v>59</v>
      </c>
      <c r="N1843" s="15" t="s">
        <v>15</v>
      </c>
      <c r="O1843">
        <f>+VLOOKUP(Precio_diario_hortalizas[[#This Row],[Unidad de comercialización]],Codigos_kg[],2,0)</f>
        <v>18</v>
      </c>
      <c r="P1843">
        <f>+Precio_diario_hortalizas[[#This Row],[Precio promedio ponderado]]/Precio_diario_hortalizas[[#This Row],[Kg o Unidades]]</f>
        <v>1222.2222222222222</v>
      </c>
    </row>
    <row r="1844" spans="1:16" hidden="1" x14ac:dyDescent="0.35">
      <c r="A1844" s="1" t="s">
        <v>107</v>
      </c>
      <c r="B1844" s="1" t="str">
        <f>+VLOOKUP(A1844,Codigos_mercados_mayoristas[],2,0)</f>
        <v>Los Lagos</v>
      </c>
      <c r="C1844" s="1">
        <f>+VLOOKUP(A1844,Codigos_mercados_mayoristas[],3,0)</f>
        <v>10</v>
      </c>
      <c r="D1844" s="30">
        <v>44147</v>
      </c>
      <c r="E1844" s="4" t="s">
        <v>196</v>
      </c>
      <c r="F1844" s="15" t="s">
        <v>38</v>
      </c>
      <c r="G1844" s="15" t="s">
        <v>12</v>
      </c>
      <c r="H1844" s="15" t="s">
        <v>19</v>
      </c>
      <c r="I1844" s="15">
        <v>150</v>
      </c>
      <c r="J1844" s="29">
        <v>8000</v>
      </c>
      <c r="K1844" s="29">
        <v>8000</v>
      </c>
      <c r="L1844" s="29">
        <v>8000</v>
      </c>
      <c r="M1844" s="15" t="s">
        <v>101</v>
      </c>
      <c r="N1844" s="15" t="s">
        <v>114</v>
      </c>
      <c r="O1844">
        <f>+VLOOKUP(Precio_diario_hortalizas[[#This Row],[Unidad de comercialización]],Codigos_kg[],2,0)</f>
        <v>20</v>
      </c>
      <c r="P1844">
        <f>+Precio_diario_hortalizas[[#This Row],[Precio promedio ponderado]]/Precio_diario_hortalizas[[#This Row],[Kg o Unidades]]</f>
        <v>400</v>
      </c>
    </row>
    <row r="1845" spans="1:16" hidden="1" x14ac:dyDescent="0.35">
      <c r="A1845" s="1" t="s">
        <v>107</v>
      </c>
      <c r="B1845" s="1" t="str">
        <f>+VLOOKUP(A1845,Codigos_mercados_mayoristas[],2,0)</f>
        <v>Los Lagos</v>
      </c>
      <c r="C1845" s="1">
        <f>+VLOOKUP(A1845,Codigos_mercados_mayoristas[],3,0)</f>
        <v>10</v>
      </c>
      <c r="D1845" s="30">
        <v>44147</v>
      </c>
      <c r="E1845" s="4" t="s">
        <v>196</v>
      </c>
      <c r="F1845" s="15" t="s">
        <v>102</v>
      </c>
      <c r="G1845" s="15" t="s">
        <v>104</v>
      </c>
      <c r="H1845" s="15" t="s">
        <v>76</v>
      </c>
      <c r="I1845" s="15">
        <v>700</v>
      </c>
      <c r="J1845" s="29">
        <v>1500</v>
      </c>
      <c r="K1845" s="29">
        <v>1500</v>
      </c>
      <c r="L1845" s="29">
        <v>1500</v>
      </c>
      <c r="M1845" s="15" t="s">
        <v>33</v>
      </c>
      <c r="N1845" s="15" t="s">
        <v>118</v>
      </c>
      <c r="O1845">
        <f>+VLOOKUP(Precio_diario_hortalizas[[#This Row],[Unidad de comercialización]],Codigos_kg[],2,0)</f>
        <v>1</v>
      </c>
      <c r="P1845">
        <f>+Precio_diario_hortalizas[[#This Row],[Precio promedio ponderado]]/Precio_diario_hortalizas[[#This Row],[Kg o Unidades]]</f>
        <v>1500</v>
      </c>
    </row>
    <row r="1846" spans="1:16" hidden="1" x14ac:dyDescent="0.35">
      <c r="A1846" s="1" t="s">
        <v>107</v>
      </c>
      <c r="B1846" s="26" t="str">
        <f>+VLOOKUP(A1846,Codigos_mercados_mayoristas[],2,0)</f>
        <v>Los Lagos</v>
      </c>
      <c r="C1846" s="26">
        <f>+VLOOKUP(A1846,Codigos_mercados_mayoristas[],3,0)</f>
        <v>10</v>
      </c>
      <c r="D1846" s="30">
        <v>44147</v>
      </c>
      <c r="E1846" s="4" t="s">
        <v>196</v>
      </c>
      <c r="F1846" s="15" t="s">
        <v>106</v>
      </c>
      <c r="G1846" s="15" t="s">
        <v>12</v>
      </c>
      <c r="H1846" s="15" t="s">
        <v>19</v>
      </c>
      <c r="I1846" s="15">
        <v>120</v>
      </c>
      <c r="J1846" s="29">
        <v>10000</v>
      </c>
      <c r="K1846" s="29">
        <v>10000</v>
      </c>
      <c r="L1846" s="29">
        <v>10000</v>
      </c>
      <c r="M1846" s="15" t="s">
        <v>54</v>
      </c>
      <c r="N1846" s="15" t="s">
        <v>15</v>
      </c>
      <c r="O1846">
        <f>+VLOOKUP(Precio_diario_hortalizas[[#This Row],[Unidad de comercialización]],Codigos_kg[],2,0)</f>
        <v>60</v>
      </c>
      <c r="P1846">
        <f>+Precio_diario_hortalizas[[#This Row],[Precio promedio ponderado]]/Precio_diario_hortalizas[[#This Row],[Kg o Unidades]]</f>
        <v>166.66666666666666</v>
      </c>
    </row>
    <row r="1847" spans="1:16" hidden="1" x14ac:dyDescent="0.35">
      <c r="A1847" s="1" t="s">
        <v>178</v>
      </c>
      <c r="B1847" s="1" t="str">
        <f>+VLOOKUP(A1847,Codigos_mercados_mayoristas[],2,0)</f>
        <v>La Araucanía</v>
      </c>
      <c r="C1847" s="1">
        <f>+VLOOKUP(A1847,Codigos_mercados_mayoristas[],3,0)</f>
        <v>9</v>
      </c>
      <c r="D1847" s="30">
        <v>44147</v>
      </c>
      <c r="E1847" s="4" t="s">
        <v>196</v>
      </c>
      <c r="F1847" s="15" t="s">
        <v>61</v>
      </c>
      <c r="G1847" s="15" t="s">
        <v>12</v>
      </c>
      <c r="H1847" s="15" t="s">
        <v>19</v>
      </c>
      <c r="I1847" s="15">
        <v>100</v>
      </c>
      <c r="J1847" s="29">
        <v>5000</v>
      </c>
      <c r="K1847" s="29">
        <v>5000</v>
      </c>
      <c r="L1847" s="29">
        <v>5000</v>
      </c>
      <c r="M1847" s="15" t="s">
        <v>179</v>
      </c>
      <c r="N1847" s="15" t="s">
        <v>180</v>
      </c>
      <c r="O1847">
        <f>+VLOOKUP(Precio_diario_hortalizas[[#This Row],[Unidad de comercialización]],Codigos_kg[],2,0)</f>
        <v>12</v>
      </c>
      <c r="P1847">
        <f>+Precio_diario_hortalizas[[#This Row],[Precio promedio ponderado]]/Precio_diario_hortalizas[[#This Row],[Kg o Unidades]]</f>
        <v>416.66666666666669</v>
      </c>
    </row>
    <row r="1848" spans="1:16" hidden="1" x14ac:dyDescent="0.35">
      <c r="A1848" s="1" t="s">
        <v>178</v>
      </c>
      <c r="B1848" s="1" t="str">
        <f>+VLOOKUP(A1848,Codigos_mercados_mayoristas[],2,0)</f>
        <v>La Araucanía</v>
      </c>
      <c r="C1848" s="1">
        <f>+VLOOKUP(A1848,Codigos_mercados_mayoristas[],3,0)</f>
        <v>9</v>
      </c>
      <c r="D1848" s="30">
        <v>44147</v>
      </c>
      <c r="E1848" s="4" t="s">
        <v>196</v>
      </c>
      <c r="F1848" s="15" t="s">
        <v>64</v>
      </c>
      <c r="G1848" s="15" t="s">
        <v>65</v>
      </c>
      <c r="H1848" s="15" t="s">
        <v>19</v>
      </c>
      <c r="I1848" s="15">
        <v>400</v>
      </c>
      <c r="J1848" s="29">
        <v>10000</v>
      </c>
      <c r="K1848" s="29">
        <v>10000</v>
      </c>
      <c r="L1848" s="29">
        <v>10000</v>
      </c>
      <c r="M1848" s="15" t="s">
        <v>37</v>
      </c>
      <c r="N1848" s="15" t="s">
        <v>66</v>
      </c>
      <c r="O1848">
        <f>+VLOOKUP(Precio_diario_hortalizas[[#This Row],[Unidad de comercialización]],Codigos_kg[],2,0)</f>
        <v>10</v>
      </c>
      <c r="P1848">
        <f>+Precio_diario_hortalizas[[#This Row],[Precio promedio ponderado]]/Precio_diario_hortalizas[[#This Row],[Kg o Unidades]]</f>
        <v>1000</v>
      </c>
    </row>
    <row r="1849" spans="1:16" hidden="1" x14ac:dyDescent="0.35">
      <c r="A1849" s="1" t="s">
        <v>178</v>
      </c>
      <c r="B1849" s="1" t="str">
        <f>+VLOOKUP(A1849,Codigos_mercados_mayoristas[],2,0)</f>
        <v>La Araucanía</v>
      </c>
      <c r="C1849" s="1">
        <f>+VLOOKUP(A1849,Codigos_mercados_mayoristas[],3,0)</f>
        <v>9</v>
      </c>
      <c r="D1849" s="30">
        <v>44147</v>
      </c>
      <c r="E1849" s="4" t="s">
        <v>196</v>
      </c>
      <c r="F1849" s="15" t="s">
        <v>42</v>
      </c>
      <c r="G1849" s="15" t="s">
        <v>43</v>
      </c>
      <c r="H1849" s="15" t="s">
        <v>19</v>
      </c>
      <c r="I1849" s="15">
        <v>200</v>
      </c>
      <c r="J1849" s="29">
        <v>25000</v>
      </c>
      <c r="K1849" s="29">
        <v>25000</v>
      </c>
      <c r="L1849" s="29">
        <v>25000</v>
      </c>
      <c r="M1849" s="15" t="s">
        <v>29</v>
      </c>
      <c r="N1849" s="15" t="s">
        <v>15</v>
      </c>
      <c r="O1849">
        <f>+VLOOKUP(Precio_diario_hortalizas[[#This Row],[Unidad de comercialización]],Codigos_kg[],2,0)</f>
        <v>15</v>
      </c>
      <c r="P1849">
        <f>+Precio_diario_hortalizas[[#This Row],[Precio promedio ponderado]]/Precio_diario_hortalizas[[#This Row],[Kg o Unidades]]</f>
        <v>1666.6666666666667</v>
      </c>
    </row>
    <row r="1850" spans="1:16" hidden="1" x14ac:dyDescent="0.35">
      <c r="A1850" s="1" t="s">
        <v>178</v>
      </c>
      <c r="B1850" s="1" t="str">
        <f>+VLOOKUP(A1850,Codigos_mercados_mayoristas[],2,0)</f>
        <v>La Araucanía</v>
      </c>
      <c r="C1850" s="1">
        <f>+VLOOKUP(A1850,Codigos_mercados_mayoristas[],3,0)</f>
        <v>9</v>
      </c>
      <c r="D1850" s="30">
        <v>44147</v>
      </c>
      <c r="E1850" s="4" t="s">
        <v>196</v>
      </c>
      <c r="F1850" s="15" t="s">
        <v>42</v>
      </c>
      <c r="G1850" s="15" t="s">
        <v>43</v>
      </c>
      <c r="H1850" s="15" t="s">
        <v>19</v>
      </c>
      <c r="I1850" s="15">
        <v>80</v>
      </c>
      <c r="J1850" s="29">
        <v>40000</v>
      </c>
      <c r="K1850" s="29">
        <v>40000</v>
      </c>
      <c r="L1850" s="29">
        <v>40000</v>
      </c>
      <c r="M1850" s="15" t="s">
        <v>44</v>
      </c>
      <c r="N1850" s="15" t="s">
        <v>45</v>
      </c>
      <c r="O1850">
        <f>+VLOOKUP(Precio_diario_hortalizas[[#This Row],[Unidad de comercialización]],Codigos_kg[],2,0)</f>
        <v>25</v>
      </c>
      <c r="P1850">
        <f>+Precio_diario_hortalizas[[#This Row],[Precio promedio ponderado]]/Precio_diario_hortalizas[[#This Row],[Kg o Unidades]]</f>
        <v>1600</v>
      </c>
    </row>
    <row r="1851" spans="1:16" hidden="1" x14ac:dyDescent="0.35">
      <c r="A1851" s="1" t="s">
        <v>178</v>
      </c>
      <c r="B1851" s="1" t="str">
        <f>+VLOOKUP(A1851,Codigos_mercados_mayoristas[],2,0)</f>
        <v>La Araucanía</v>
      </c>
      <c r="C1851" s="1">
        <f>+VLOOKUP(A1851,Codigos_mercados_mayoristas[],3,0)</f>
        <v>9</v>
      </c>
      <c r="D1851" s="30">
        <v>44147</v>
      </c>
      <c r="E1851" s="4" t="s">
        <v>196</v>
      </c>
      <c r="F1851" s="15" t="s">
        <v>46</v>
      </c>
      <c r="G1851" s="15" t="s">
        <v>47</v>
      </c>
      <c r="H1851" s="15" t="s">
        <v>19</v>
      </c>
      <c r="I1851" s="15">
        <v>100</v>
      </c>
      <c r="J1851" s="29">
        <v>10000</v>
      </c>
      <c r="K1851" s="29">
        <v>10000</v>
      </c>
      <c r="L1851" s="29">
        <v>10000</v>
      </c>
      <c r="M1851" s="15" t="s">
        <v>48</v>
      </c>
      <c r="N1851" s="15" t="s">
        <v>45</v>
      </c>
      <c r="O1851">
        <f>+VLOOKUP(Precio_diario_hortalizas[[#This Row],[Unidad de comercialización]],Codigos_kg[],2,0)</f>
        <v>30</v>
      </c>
      <c r="P1851">
        <f>+Precio_diario_hortalizas[[#This Row],[Precio promedio ponderado]]/Precio_diario_hortalizas[[#This Row],[Kg o Unidades]]</f>
        <v>333.33333333333331</v>
      </c>
    </row>
    <row r="1852" spans="1:16" hidden="1" x14ac:dyDescent="0.35">
      <c r="A1852" s="1" t="s">
        <v>178</v>
      </c>
      <c r="B1852" s="1" t="str">
        <f>+VLOOKUP(A1852,Codigos_mercados_mayoristas[],2,0)</f>
        <v>La Araucanía</v>
      </c>
      <c r="C1852" s="1">
        <f>+VLOOKUP(A1852,Codigos_mercados_mayoristas[],3,0)</f>
        <v>9</v>
      </c>
      <c r="D1852" s="30">
        <v>44147</v>
      </c>
      <c r="E1852" s="4" t="s">
        <v>196</v>
      </c>
      <c r="F1852" s="15" t="s">
        <v>46</v>
      </c>
      <c r="G1852" s="15" t="s">
        <v>47</v>
      </c>
      <c r="H1852" s="15" t="s">
        <v>19</v>
      </c>
      <c r="I1852" s="29">
        <v>2000</v>
      </c>
      <c r="J1852" s="15">
        <v>300</v>
      </c>
      <c r="K1852" s="15">
        <v>300</v>
      </c>
      <c r="L1852" s="15">
        <v>300</v>
      </c>
      <c r="M1852" s="15" t="s">
        <v>14</v>
      </c>
      <c r="N1852" s="15" t="s">
        <v>45</v>
      </c>
      <c r="O1852">
        <f>+VLOOKUP(Precio_diario_hortalizas[[#This Row],[Unidad de comercialización]],Codigos_kg[],2,0)</f>
        <v>1</v>
      </c>
      <c r="P1852">
        <f>+Precio_diario_hortalizas[[#This Row],[Precio promedio ponderado]]/Precio_diario_hortalizas[[#This Row],[Kg o Unidades]]</f>
        <v>300</v>
      </c>
    </row>
    <row r="1853" spans="1:16" hidden="1" x14ac:dyDescent="0.35">
      <c r="A1853" s="1" t="s">
        <v>178</v>
      </c>
      <c r="B1853" s="1" t="str">
        <f>+VLOOKUP(A1853,Codigos_mercados_mayoristas[],2,0)</f>
        <v>La Araucanía</v>
      </c>
      <c r="C1853" s="1">
        <f>+VLOOKUP(A1853,Codigos_mercados_mayoristas[],3,0)</f>
        <v>9</v>
      </c>
      <c r="D1853" s="30">
        <v>44147</v>
      </c>
      <c r="E1853" s="4" t="s">
        <v>196</v>
      </c>
      <c r="F1853" s="15" t="s">
        <v>115</v>
      </c>
      <c r="G1853" s="15" t="s">
        <v>12</v>
      </c>
      <c r="H1853" s="15" t="s">
        <v>19</v>
      </c>
      <c r="I1853" s="15">
        <v>330</v>
      </c>
      <c r="J1853" s="29">
        <v>18000</v>
      </c>
      <c r="K1853" s="29">
        <v>16000</v>
      </c>
      <c r="L1853" s="29">
        <v>16909</v>
      </c>
      <c r="M1853" s="15" t="s">
        <v>39</v>
      </c>
      <c r="N1853" s="15" t="s">
        <v>109</v>
      </c>
      <c r="O1853">
        <f>+VLOOKUP(Precio_diario_hortalizas[[#This Row],[Unidad de comercialización]],Codigos_kg[],2,0)</f>
        <v>25</v>
      </c>
      <c r="P1853">
        <f>+Precio_diario_hortalizas[[#This Row],[Precio promedio ponderado]]/Precio_diario_hortalizas[[#This Row],[Kg o Unidades]]</f>
        <v>676.36</v>
      </c>
    </row>
    <row r="1854" spans="1:16" hidden="1" x14ac:dyDescent="0.35">
      <c r="A1854" s="1" t="s">
        <v>178</v>
      </c>
      <c r="B1854" s="1" t="str">
        <f>+VLOOKUP(A1854,Codigos_mercados_mayoristas[],2,0)</f>
        <v>La Araucanía</v>
      </c>
      <c r="C1854" s="1">
        <f>+VLOOKUP(A1854,Codigos_mercados_mayoristas[],3,0)</f>
        <v>9</v>
      </c>
      <c r="D1854" s="30">
        <v>44147</v>
      </c>
      <c r="E1854" s="4" t="s">
        <v>196</v>
      </c>
      <c r="F1854" s="15" t="s">
        <v>146</v>
      </c>
      <c r="G1854" s="15" t="s">
        <v>12</v>
      </c>
      <c r="H1854" s="15" t="s">
        <v>19</v>
      </c>
      <c r="I1854" s="15">
        <v>100</v>
      </c>
      <c r="J1854" s="29">
        <v>10000</v>
      </c>
      <c r="K1854" s="29">
        <v>10000</v>
      </c>
      <c r="L1854" s="29">
        <v>10000</v>
      </c>
      <c r="M1854" s="15" t="s">
        <v>54</v>
      </c>
      <c r="N1854" s="15" t="s">
        <v>15</v>
      </c>
      <c r="O1854">
        <f>+VLOOKUP(Precio_diario_hortalizas[[#This Row],[Unidad de comercialización]],Codigos_kg[],2,0)</f>
        <v>60</v>
      </c>
      <c r="P1854">
        <f>+Precio_diario_hortalizas[[#This Row],[Precio promedio ponderado]]/Precio_diario_hortalizas[[#This Row],[Kg o Unidades]]</f>
        <v>166.66666666666666</v>
      </c>
    </row>
    <row r="1855" spans="1:16" hidden="1" x14ac:dyDescent="0.35">
      <c r="A1855" s="1" t="s">
        <v>178</v>
      </c>
      <c r="B1855" s="1" t="str">
        <f>+VLOOKUP(A1855,Codigos_mercados_mayoristas[],2,0)</f>
        <v>La Araucanía</v>
      </c>
      <c r="C1855" s="1">
        <f>+VLOOKUP(A1855,Codigos_mercados_mayoristas[],3,0)</f>
        <v>9</v>
      </c>
      <c r="D1855" s="30">
        <v>44147</v>
      </c>
      <c r="E1855" s="4" t="s">
        <v>196</v>
      </c>
      <c r="F1855" s="15" t="s">
        <v>73</v>
      </c>
      <c r="G1855" s="15" t="s">
        <v>12</v>
      </c>
      <c r="H1855" s="15" t="s">
        <v>19</v>
      </c>
      <c r="I1855" s="15">
        <v>800</v>
      </c>
      <c r="J1855" s="15">
        <v>700</v>
      </c>
      <c r="K1855" s="15">
        <v>700</v>
      </c>
      <c r="L1855" s="15">
        <v>700</v>
      </c>
      <c r="M1855" s="15" t="s">
        <v>135</v>
      </c>
      <c r="N1855" s="15" t="s">
        <v>118</v>
      </c>
      <c r="O1855">
        <f>+VLOOKUP(Precio_diario_hortalizas[[#This Row],[Unidad de comercialización]],Codigos_kg[],2,0)</f>
        <v>5</v>
      </c>
      <c r="P1855">
        <f>+Precio_diario_hortalizas[[#This Row],[Precio promedio ponderado]]/Precio_diario_hortalizas[[#This Row],[Kg o Unidades]]</f>
        <v>140</v>
      </c>
    </row>
    <row r="1856" spans="1:16" hidden="1" x14ac:dyDescent="0.35">
      <c r="A1856" s="1" t="s">
        <v>178</v>
      </c>
      <c r="B1856" s="1" t="str">
        <f>+VLOOKUP(A1856,Codigos_mercados_mayoristas[],2,0)</f>
        <v>La Araucanía</v>
      </c>
      <c r="C1856" s="1">
        <f>+VLOOKUP(A1856,Codigos_mercados_mayoristas[],3,0)</f>
        <v>9</v>
      </c>
      <c r="D1856" s="30">
        <v>44147</v>
      </c>
      <c r="E1856" s="4" t="s">
        <v>196</v>
      </c>
      <c r="F1856" s="15" t="s">
        <v>73</v>
      </c>
      <c r="G1856" s="15" t="s">
        <v>12</v>
      </c>
      <c r="H1856" s="15" t="s">
        <v>19</v>
      </c>
      <c r="I1856" s="15">
        <v>900</v>
      </c>
      <c r="J1856" s="15">
        <v>800</v>
      </c>
      <c r="K1856" s="15">
        <v>700</v>
      </c>
      <c r="L1856" s="15">
        <v>744</v>
      </c>
      <c r="M1856" s="15" t="s">
        <v>135</v>
      </c>
      <c r="N1856" s="15" t="s">
        <v>109</v>
      </c>
      <c r="O1856">
        <f>+VLOOKUP(Precio_diario_hortalizas[[#This Row],[Unidad de comercialización]],Codigos_kg[],2,0)</f>
        <v>5</v>
      </c>
      <c r="P1856">
        <f>+Precio_diario_hortalizas[[#This Row],[Precio promedio ponderado]]/Precio_diario_hortalizas[[#This Row],[Kg o Unidades]]</f>
        <v>148.80000000000001</v>
      </c>
    </row>
    <row r="1857" spans="1:16" hidden="1" x14ac:dyDescent="0.35">
      <c r="A1857" s="1" t="s">
        <v>178</v>
      </c>
      <c r="B1857" s="1" t="str">
        <f>+VLOOKUP(A1857,Codigos_mercados_mayoristas[],2,0)</f>
        <v>La Araucanía</v>
      </c>
      <c r="C1857" s="1">
        <f>+VLOOKUP(A1857,Codigos_mercados_mayoristas[],3,0)</f>
        <v>9</v>
      </c>
      <c r="D1857" s="30">
        <v>44147</v>
      </c>
      <c r="E1857" s="4" t="s">
        <v>196</v>
      </c>
      <c r="F1857" s="15" t="s">
        <v>11</v>
      </c>
      <c r="G1857" s="15" t="s">
        <v>12</v>
      </c>
      <c r="H1857" s="15" t="s">
        <v>19</v>
      </c>
      <c r="I1857" s="29">
        <v>4000</v>
      </c>
      <c r="J1857" s="15">
        <v>800</v>
      </c>
      <c r="K1857" s="15">
        <v>700</v>
      </c>
      <c r="L1857" s="15">
        <v>750</v>
      </c>
      <c r="M1857" s="15" t="s">
        <v>14</v>
      </c>
      <c r="N1857" s="15" t="s">
        <v>118</v>
      </c>
      <c r="O1857">
        <f>+VLOOKUP(Precio_diario_hortalizas[[#This Row],[Unidad de comercialización]],Codigos_kg[],2,0)</f>
        <v>1</v>
      </c>
      <c r="P1857">
        <f>+Precio_diario_hortalizas[[#This Row],[Precio promedio ponderado]]/Precio_diario_hortalizas[[#This Row],[Kg o Unidades]]</f>
        <v>750</v>
      </c>
    </row>
    <row r="1858" spans="1:16" hidden="1" x14ac:dyDescent="0.35">
      <c r="A1858" s="1" t="s">
        <v>178</v>
      </c>
      <c r="B1858" s="1" t="str">
        <f>+VLOOKUP(A1858,Codigos_mercados_mayoristas[],2,0)</f>
        <v>La Araucanía</v>
      </c>
      <c r="C1858" s="1">
        <f>+VLOOKUP(A1858,Codigos_mercados_mayoristas[],3,0)</f>
        <v>9</v>
      </c>
      <c r="D1858" s="30">
        <v>44147</v>
      </c>
      <c r="E1858" s="4" t="s">
        <v>196</v>
      </c>
      <c r="F1858" s="15" t="s">
        <v>11</v>
      </c>
      <c r="G1858" s="15" t="s">
        <v>12</v>
      </c>
      <c r="H1858" s="15" t="s">
        <v>19</v>
      </c>
      <c r="I1858" s="29">
        <v>3000</v>
      </c>
      <c r="J1858" s="15">
        <v>800</v>
      </c>
      <c r="K1858" s="15">
        <v>800</v>
      </c>
      <c r="L1858" s="15">
        <v>800</v>
      </c>
      <c r="M1858" s="15" t="s">
        <v>14</v>
      </c>
      <c r="N1858" s="15" t="s">
        <v>109</v>
      </c>
      <c r="O1858">
        <f>+VLOOKUP(Precio_diario_hortalizas[[#This Row],[Unidad de comercialización]],Codigos_kg[],2,0)</f>
        <v>1</v>
      </c>
      <c r="P1858">
        <f>+Precio_diario_hortalizas[[#This Row],[Precio promedio ponderado]]/Precio_diario_hortalizas[[#This Row],[Kg o Unidades]]</f>
        <v>800</v>
      </c>
    </row>
    <row r="1859" spans="1:16" hidden="1" x14ac:dyDescent="0.35">
      <c r="A1859" s="1" t="s">
        <v>178</v>
      </c>
      <c r="B1859" s="1" t="str">
        <f>+VLOOKUP(A1859,Codigos_mercados_mayoristas[],2,0)</f>
        <v>La Araucanía</v>
      </c>
      <c r="C1859" s="1">
        <f>+VLOOKUP(A1859,Codigos_mercados_mayoristas[],3,0)</f>
        <v>9</v>
      </c>
      <c r="D1859" s="30">
        <v>44147</v>
      </c>
      <c r="E1859" s="4" t="s">
        <v>196</v>
      </c>
      <c r="F1859" s="15" t="s">
        <v>75</v>
      </c>
      <c r="G1859" s="15" t="s">
        <v>119</v>
      </c>
      <c r="H1859" s="15" t="s">
        <v>19</v>
      </c>
      <c r="I1859" s="15">
        <v>90</v>
      </c>
      <c r="J1859" s="29">
        <v>10000</v>
      </c>
      <c r="K1859" s="29">
        <v>10000</v>
      </c>
      <c r="L1859" s="29">
        <v>10000</v>
      </c>
      <c r="M1859" s="15" t="s">
        <v>121</v>
      </c>
      <c r="N1859" s="15" t="s">
        <v>34</v>
      </c>
      <c r="O1859">
        <f>+VLOOKUP(Precio_diario_hortalizas[[#This Row],[Unidad de comercialización]],Codigos_kg[],2,0)</f>
        <v>18</v>
      </c>
      <c r="P1859">
        <f>+Precio_diario_hortalizas[[#This Row],[Precio promedio ponderado]]/Precio_diario_hortalizas[[#This Row],[Kg o Unidades]]</f>
        <v>555.55555555555554</v>
      </c>
    </row>
    <row r="1860" spans="1:16" hidden="1" x14ac:dyDescent="0.35">
      <c r="A1860" s="1" t="s">
        <v>178</v>
      </c>
      <c r="B1860" s="1" t="str">
        <f>+VLOOKUP(A1860,Codigos_mercados_mayoristas[],2,0)</f>
        <v>La Araucanía</v>
      </c>
      <c r="C1860" s="1">
        <f>+VLOOKUP(A1860,Codigos_mercados_mayoristas[],3,0)</f>
        <v>9</v>
      </c>
      <c r="D1860" s="30">
        <v>44147</v>
      </c>
      <c r="E1860" s="4" t="s">
        <v>196</v>
      </c>
      <c r="F1860" s="15" t="s">
        <v>75</v>
      </c>
      <c r="G1860" s="15" t="s">
        <v>12</v>
      </c>
      <c r="H1860" s="15" t="s">
        <v>96</v>
      </c>
      <c r="I1860" s="29">
        <v>1500</v>
      </c>
      <c r="J1860" s="29">
        <v>8000</v>
      </c>
      <c r="K1860" s="29">
        <v>8000</v>
      </c>
      <c r="L1860" s="29">
        <v>8000</v>
      </c>
      <c r="M1860" s="15" t="s">
        <v>121</v>
      </c>
      <c r="N1860" s="15" t="s">
        <v>139</v>
      </c>
      <c r="O1860">
        <f>+VLOOKUP(Precio_diario_hortalizas[[#This Row],[Unidad de comercialización]],Codigos_kg[],2,0)</f>
        <v>18</v>
      </c>
      <c r="P1860">
        <f>+Precio_diario_hortalizas[[#This Row],[Precio promedio ponderado]]/Precio_diario_hortalizas[[#This Row],[Kg o Unidades]]</f>
        <v>444.44444444444446</v>
      </c>
    </row>
    <row r="1861" spans="1:16" hidden="1" x14ac:dyDescent="0.35">
      <c r="A1861" s="1" t="s">
        <v>178</v>
      </c>
      <c r="B1861" s="1" t="str">
        <f>+VLOOKUP(A1861,Codigos_mercados_mayoristas[],2,0)</f>
        <v>La Araucanía</v>
      </c>
      <c r="C1861" s="1">
        <f>+VLOOKUP(A1861,Codigos_mercados_mayoristas[],3,0)</f>
        <v>9</v>
      </c>
      <c r="D1861" s="30">
        <v>44147</v>
      </c>
      <c r="E1861" s="4" t="s">
        <v>196</v>
      </c>
      <c r="F1861" s="15" t="s">
        <v>75</v>
      </c>
      <c r="G1861" s="15" t="s">
        <v>12</v>
      </c>
      <c r="H1861" s="15" t="s">
        <v>19</v>
      </c>
      <c r="I1861" s="29">
        <v>3000</v>
      </c>
      <c r="J1861" s="29">
        <v>8000</v>
      </c>
      <c r="K1861" s="29">
        <v>8000</v>
      </c>
      <c r="L1861" s="29">
        <v>8000</v>
      </c>
      <c r="M1861" s="15" t="s">
        <v>121</v>
      </c>
      <c r="N1861" s="15" t="s">
        <v>34</v>
      </c>
      <c r="O1861">
        <f>+VLOOKUP(Precio_diario_hortalizas[[#This Row],[Unidad de comercialización]],Codigos_kg[],2,0)</f>
        <v>18</v>
      </c>
      <c r="P1861">
        <f>+Precio_diario_hortalizas[[#This Row],[Precio promedio ponderado]]/Precio_diario_hortalizas[[#This Row],[Kg o Unidades]]</f>
        <v>444.44444444444446</v>
      </c>
    </row>
    <row r="1862" spans="1:16" hidden="1" x14ac:dyDescent="0.35">
      <c r="A1862" s="1" t="s">
        <v>178</v>
      </c>
      <c r="B1862" s="1" t="str">
        <f>+VLOOKUP(A1862,Codigos_mercados_mayoristas[],2,0)</f>
        <v>La Araucanía</v>
      </c>
      <c r="C1862" s="1">
        <f>+VLOOKUP(A1862,Codigos_mercados_mayoristas[],3,0)</f>
        <v>9</v>
      </c>
      <c r="D1862" s="30">
        <v>44147</v>
      </c>
      <c r="E1862" s="4" t="s">
        <v>196</v>
      </c>
      <c r="F1862" s="15" t="s">
        <v>78</v>
      </c>
      <c r="G1862" s="15" t="s">
        <v>12</v>
      </c>
      <c r="H1862" s="15" t="s">
        <v>19</v>
      </c>
      <c r="I1862" s="15">
        <v>40</v>
      </c>
      <c r="J1862" s="29">
        <v>5000</v>
      </c>
      <c r="K1862" s="29">
        <v>5000</v>
      </c>
      <c r="L1862" s="29">
        <v>5000</v>
      </c>
      <c r="M1862" s="15" t="s">
        <v>181</v>
      </c>
      <c r="N1862" s="15" t="s">
        <v>180</v>
      </c>
      <c r="O1862">
        <f>+VLOOKUP(Precio_diario_hortalizas[[#This Row],[Unidad de comercialización]],Codigos_kg[],2,0)</f>
        <v>12</v>
      </c>
      <c r="P1862">
        <f>+Precio_diario_hortalizas[[#This Row],[Precio promedio ponderado]]/Precio_diario_hortalizas[[#This Row],[Kg o Unidades]]</f>
        <v>416.66666666666669</v>
      </c>
    </row>
    <row r="1863" spans="1:16" hidden="1" x14ac:dyDescent="0.35">
      <c r="A1863" s="1" t="s">
        <v>178</v>
      </c>
      <c r="B1863" s="1" t="str">
        <f>+VLOOKUP(A1863,Codigos_mercados_mayoristas[],2,0)</f>
        <v>La Araucanía</v>
      </c>
      <c r="C1863" s="1">
        <f>+VLOOKUP(A1863,Codigos_mercados_mayoristas[],3,0)</f>
        <v>9</v>
      </c>
      <c r="D1863" s="30">
        <v>44147</v>
      </c>
      <c r="E1863" s="4" t="s">
        <v>196</v>
      </c>
      <c r="F1863" s="15" t="s">
        <v>17</v>
      </c>
      <c r="G1863" s="15" t="s">
        <v>18</v>
      </c>
      <c r="H1863" s="15" t="s">
        <v>19</v>
      </c>
      <c r="I1863" s="15">
        <v>220</v>
      </c>
      <c r="J1863" s="29">
        <v>25000</v>
      </c>
      <c r="K1863" s="29">
        <v>24000</v>
      </c>
      <c r="L1863" s="29">
        <v>24545</v>
      </c>
      <c r="M1863" s="15" t="s">
        <v>20</v>
      </c>
      <c r="N1863" s="15" t="s">
        <v>45</v>
      </c>
      <c r="O1863">
        <f>+VLOOKUP(Precio_diario_hortalizas[[#This Row],[Unidad de comercialización]],Codigos_kg[],2,0)</f>
        <v>50</v>
      </c>
      <c r="P1863">
        <f>+Precio_diario_hortalizas[[#This Row],[Precio promedio ponderado]]/Precio_diario_hortalizas[[#This Row],[Kg o Unidades]]</f>
        <v>490.9</v>
      </c>
    </row>
    <row r="1864" spans="1:16" hidden="1" x14ac:dyDescent="0.35">
      <c r="A1864" s="1" t="s">
        <v>178</v>
      </c>
      <c r="B1864" s="1" t="str">
        <f>+VLOOKUP(A1864,Codigos_mercados_mayoristas[],2,0)</f>
        <v>La Araucanía</v>
      </c>
      <c r="C1864" s="1">
        <f>+VLOOKUP(A1864,Codigos_mercados_mayoristas[],3,0)</f>
        <v>9</v>
      </c>
      <c r="D1864" s="30">
        <v>44147</v>
      </c>
      <c r="E1864" s="4" t="s">
        <v>196</v>
      </c>
      <c r="F1864" s="15" t="s">
        <v>80</v>
      </c>
      <c r="G1864" s="15" t="s">
        <v>12</v>
      </c>
      <c r="H1864" s="15" t="s">
        <v>19</v>
      </c>
      <c r="I1864" s="15">
        <v>110</v>
      </c>
      <c r="J1864" s="29">
        <v>6000</v>
      </c>
      <c r="K1864" s="29">
        <v>5000</v>
      </c>
      <c r="L1864" s="29">
        <v>5545</v>
      </c>
      <c r="M1864" s="15" t="s">
        <v>81</v>
      </c>
      <c r="N1864" s="15" t="s">
        <v>180</v>
      </c>
      <c r="O1864">
        <f>+VLOOKUP(Precio_diario_hortalizas[[#This Row],[Unidad de comercialización]],Codigos_kg[],2,0)</f>
        <v>3</v>
      </c>
      <c r="P1864">
        <f>+Precio_diario_hortalizas[[#This Row],[Precio promedio ponderado]]/Precio_diario_hortalizas[[#This Row],[Kg o Unidades]]</f>
        <v>1848.3333333333333</v>
      </c>
    </row>
    <row r="1865" spans="1:16" hidden="1" x14ac:dyDescent="0.35">
      <c r="A1865" s="1" t="s">
        <v>178</v>
      </c>
      <c r="B1865" s="1" t="str">
        <f>+VLOOKUP(A1865,Codigos_mercados_mayoristas[],2,0)</f>
        <v>La Araucanía</v>
      </c>
      <c r="C1865" s="1">
        <f>+VLOOKUP(A1865,Codigos_mercados_mayoristas[],3,0)</f>
        <v>9</v>
      </c>
      <c r="D1865" s="30">
        <v>44147</v>
      </c>
      <c r="E1865" s="4" t="s">
        <v>196</v>
      </c>
      <c r="F1865" s="15" t="s">
        <v>82</v>
      </c>
      <c r="G1865" s="15" t="s">
        <v>12</v>
      </c>
      <c r="H1865" s="15" t="s">
        <v>19</v>
      </c>
      <c r="I1865" s="15">
        <v>200</v>
      </c>
      <c r="J1865" s="29">
        <v>3000</v>
      </c>
      <c r="K1865" s="29">
        <v>3000</v>
      </c>
      <c r="L1865" s="29">
        <v>3000</v>
      </c>
      <c r="M1865" s="15" t="s">
        <v>182</v>
      </c>
      <c r="N1865" s="15" t="s">
        <v>180</v>
      </c>
      <c r="O1865">
        <f>+VLOOKUP(Precio_diario_hortalizas[[#This Row],[Unidad de comercialización]],Codigos_kg[],2,0)</f>
        <v>2</v>
      </c>
      <c r="P1865">
        <f>+Precio_diario_hortalizas[[#This Row],[Precio promedio ponderado]]/Precio_diario_hortalizas[[#This Row],[Kg o Unidades]]</f>
        <v>1500</v>
      </c>
    </row>
    <row r="1866" spans="1:16" hidden="1" x14ac:dyDescent="0.35">
      <c r="A1866" s="1" t="s">
        <v>178</v>
      </c>
      <c r="B1866" s="1" t="str">
        <f>+VLOOKUP(A1866,Codigos_mercados_mayoristas[],2,0)</f>
        <v>La Araucanía</v>
      </c>
      <c r="C1866" s="1">
        <f>+VLOOKUP(A1866,Codigos_mercados_mayoristas[],3,0)</f>
        <v>9</v>
      </c>
      <c r="D1866" s="30">
        <v>44147</v>
      </c>
      <c r="E1866" s="4" t="s">
        <v>196</v>
      </c>
      <c r="F1866" s="15" t="s">
        <v>84</v>
      </c>
      <c r="G1866" s="15" t="s">
        <v>12</v>
      </c>
      <c r="H1866" s="15" t="s">
        <v>19</v>
      </c>
      <c r="I1866" s="29">
        <v>5500</v>
      </c>
      <c r="J1866" s="15">
        <v>800</v>
      </c>
      <c r="K1866" s="15">
        <v>700</v>
      </c>
      <c r="L1866" s="15">
        <v>755</v>
      </c>
      <c r="M1866" s="15" t="s">
        <v>14</v>
      </c>
      <c r="N1866" s="15" t="s">
        <v>118</v>
      </c>
      <c r="O1866">
        <f>+VLOOKUP(Precio_diario_hortalizas[[#This Row],[Unidad de comercialización]],Codigos_kg[],2,0)</f>
        <v>1</v>
      </c>
      <c r="P1866">
        <f>+Precio_diario_hortalizas[[#This Row],[Precio promedio ponderado]]/Precio_diario_hortalizas[[#This Row],[Kg o Unidades]]</f>
        <v>755</v>
      </c>
    </row>
    <row r="1867" spans="1:16" hidden="1" x14ac:dyDescent="0.35">
      <c r="A1867" s="1" t="s">
        <v>178</v>
      </c>
      <c r="B1867" s="1" t="str">
        <f>+VLOOKUP(A1867,Codigos_mercados_mayoristas[],2,0)</f>
        <v>La Araucanía</v>
      </c>
      <c r="C1867" s="1">
        <f>+VLOOKUP(A1867,Codigos_mercados_mayoristas[],3,0)</f>
        <v>9</v>
      </c>
      <c r="D1867" s="30">
        <v>44147</v>
      </c>
      <c r="E1867" s="4" t="s">
        <v>196</v>
      </c>
      <c r="F1867" s="15" t="s">
        <v>84</v>
      </c>
      <c r="G1867" s="15" t="s">
        <v>12</v>
      </c>
      <c r="H1867" s="15" t="s">
        <v>19</v>
      </c>
      <c r="I1867" s="29">
        <v>3000</v>
      </c>
      <c r="J1867" s="15">
        <v>800</v>
      </c>
      <c r="K1867" s="15">
        <v>800</v>
      </c>
      <c r="L1867" s="15">
        <v>800</v>
      </c>
      <c r="M1867" s="15" t="s">
        <v>14</v>
      </c>
      <c r="N1867" s="15" t="s">
        <v>109</v>
      </c>
      <c r="O1867">
        <f>+VLOOKUP(Precio_diario_hortalizas[[#This Row],[Unidad de comercialización]],Codigos_kg[],2,0)</f>
        <v>1</v>
      </c>
      <c r="P1867">
        <f>+Precio_diario_hortalizas[[#This Row],[Precio promedio ponderado]]/Precio_diario_hortalizas[[#This Row],[Kg o Unidades]]</f>
        <v>800</v>
      </c>
    </row>
    <row r="1868" spans="1:16" hidden="1" x14ac:dyDescent="0.35">
      <c r="A1868" s="1" t="s">
        <v>178</v>
      </c>
      <c r="B1868" s="1" t="str">
        <f>+VLOOKUP(A1868,Codigos_mercados_mayoristas[],2,0)</f>
        <v>La Araucanía</v>
      </c>
      <c r="C1868" s="1">
        <f>+VLOOKUP(A1868,Codigos_mercados_mayoristas[],3,0)</f>
        <v>9</v>
      </c>
      <c r="D1868" s="30">
        <v>44147</v>
      </c>
      <c r="E1868" s="4" t="s">
        <v>196</v>
      </c>
      <c r="F1868" s="15" t="s">
        <v>21</v>
      </c>
      <c r="G1868" s="15" t="s">
        <v>12</v>
      </c>
      <c r="H1868" s="15" t="s">
        <v>19</v>
      </c>
      <c r="I1868" s="15">
        <v>200</v>
      </c>
      <c r="J1868" s="29">
        <v>5000</v>
      </c>
      <c r="K1868" s="29">
        <v>5000</v>
      </c>
      <c r="L1868" s="29">
        <v>5000</v>
      </c>
      <c r="M1868" s="15" t="s">
        <v>81</v>
      </c>
      <c r="N1868" s="15" t="s">
        <v>130</v>
      </c>
      <c r="O1868">
        <f>+VLOOKUP(Precio_diario_hortalizas[[#This Row],[Unidad de comercialización]],Codigos_kg[],2,0)</f>
        <v>3</v>
      </c>
      <c r="P1868">
        <f>+Precio_diario_hortalizas[[#This Row],[Precio promedio ponderado]]/Precio_diario_hortalizas[[#This Row],[Kg o Unidades]]</f>
        <v>1666.6666666666667</v>
      </c>
    </row>
    <row r="1869" spans="1:16" hidden="1" x14ac:dyDescent="0.35">
      <c r="A1869" s="1" t="s">
        <v>178</v>
      </c>
      <c r="B1869" s="1" t="str">
        <f>+VLOOKUP(A1869,Codigos_mercados_mayoristas[],2,0)</f>
        <v>La Araucanía</v>
      </c>
      <c r="C1869" s="1">
        <f>+VLOOKUP(A1869,Codigos_mercados_mayoristas[],3,0)</f>
        <v>9</v>
      </c>
      <c r="D1869" s="30">
        <v>44147</v>
      </c>
      <c r="E1869" s="4" t="s">
        <v>196</v>
      </c>
      <c r="F1869" s="15" t="s">
        <v>85</v>
      </c>
      <c r="G1869" s="15" t="s">
        <v>86</v>
      </c>
      <c r="H1869" s="15" t="s">
        <v>19</v>
      </c>
      <c r="I1869" s="29">
        <v>2030</v>
      </c>
      <c r="J1869" s="29">
        <v>2000</v>
      </c>
      <c r="K1869" s="29">
        <v>1000</v>
      </c>
      <c r="L1869" s="29">
        <v>1015</v>
      </c>
      <c r="M1869" s="15" t="s">
        <v>31</v>
      </c>
      <c r="N1869" s="15" t="s">
        <v>109</v>
      </c>
      <c r="O1869">
        <f>+VLOOKUP(Precio_diario_hortalizas[[#This Row],[Unidad de comercialización]],Codigos_kg[],2,0)</f>
        <v>1</v>
      </c>
      <c r="P1869">
        <f>+Precio_diario_hortalizas[[#This Row],[Precio promedio ponderado]]/Precio_diario_hortalizas[[#This Row],[Kg o Unidades]]</f>
        <v>1015</v>
      </c>
    </row>
    <row r="1870" spans="1:16" hidden="1" x14ac:dyDescent="0.35">
      <c r="A1870" s="1" t="s">
        <v>178</v>
      </c>
      <c r="B1870" s="1" t="str">
        <f>+VLOOKUP(A1870,Codigos_mercados_mayoristas[],2,0)</f>
        <v>La Araucanía</v>
      </c>
      <c r="C1870" s="1">
        <f>+VLOOKUP(A1870,Codigos_mercados_mayoristas[],3,0)</f>
        <v>9</v>
      </c>
      <c r="D1870" s="30">
        <v>44147</v>
      </c>
      <c r="E1870" s="4" t="s">
        <v>196</v>
      </c>
      <c r="F1870" s="15" t="s">
        <v>52</v>
      </c>
      <c r="G1870" s="15" t="s">
        <v>12</v>
      </c>
      <c r="H1870" s="15" t="s">
        <v>19</v>
      </c>
      <c r="I1870" s="15">
        <v>100</v>
      </c>
      <c r="J1870" s="29">
        <v>8000</v>
      </c>
      <c r="K1870" s="29">
        <v>8000</v>
      </c>
      <c r="L1870" s="29">
        <v>8000</v>
      </c>
      <c r="M1870" s="15" t="s">
        <v>39</v>
      </c>
      <c r="N1870" s="15" t="s">
        <v>130</v>
      </c>
      <c r="O1870">
        <f>+VLOOKUP(Precio_diario_hortalizas[[#This Row],[Unidad de comercialización]],Codigos_kg[],2,0)</f>
        <v>25</v>
      </c>
      <c r="P1870">
        <f>+Precio_diario_hortalizas[[#This Row],[Precio promedio ponderado]]/Precio_diario_hortalizas[[#This Row],[Kg o Unidades]]</f>
        <v>320</v>
      </c>
    </row>
    <row r="1871" spans="1:16" hidden="1" x14ac:dyDescent="0.35">
      <c r="A1871" s="1" t="s">
        <v>178</v>
      </c>
      <c r="B1871" s="1" t="str">
        <f>+VLOOKUP(A1871,Codigos_mercados_mayoristas[],2,0)</f>
        <v>La Araucanía</v>
      </c>
      <c r="C1871" s="1">
        <f>+VLOOKUP(A1871,Codigos_mercados_mayoristas[],3,0)</f>
        <v>9</v>
      </c>
      <c r="D1871" s="30">
        <v>44147</v>
      </c>
      <c r="E1871" s="4" t="s">
        <v>196</v>
      </c>
      <c r="F1871" s="15" t="s">
        <v>52</v>
      </c>
      <c r="G1871" s="15" t="s">
        <v>12</v>
      </c>
      <c r="H1871" s="15" t="s">
        <v>19</v>
      </c>
      <c r="I1871" s="15">
        <v>400</v>
      </c>
      <c r="J1871" s="29">
        <v>8000</v>
      </c>
      <c r="K1871" s="29">
        <v>7000</v>
      </c>
      <c r="L1871" s="29">
        <v>7500</v>
      </c>
      <c r="M1871" s="15" t="s">
        <v>39</v>
      </c>
      <c r="N1871" s="15" t="s">
        <v>109</v>
      </c>
      <c r="O1871">
        <f>+VLOOKUP(Precio_diario_hortalizas[[#This Row],[Unidad de comercialización]],Codigos_kg[],2,0)</f>
        <v>25</v>
      </c>
      <c r="P1871">
        <f>+Precio_diario_hortalizas[[#This Row],[Precio promedio ponderado]]/Precio_diario_hortalizas[[#This Row],[Kg o Unidades]]</f>
        <v>300</v>
      </c>
    </row>
    <row r="1872" spans="1:16" x14ac:dyDescent="0.35">
      <c r="A1872" s="1" t="s">
        <v>178</v>
      </c>
      <c r="B1872" s="1" t="str">
        <f>+VLOOKUP(A1872,Codigos_mercados_mayoristas[],2,0)</f>
        <v>La Araucanía</v>
      </c>
      <c r="C1872" s="1">
        <f>+VLOOKUP(A1872,Codigos_mercados_mayoristas[],3,0)</f>
        <v>9</v>
      </c>
      <c r="D1872" s="30">
        <v>44147</v>
      </c>
      <c r="E1872" s="4" t="s">
        <v>196</v>
      </c>
      <c r="F1872" s="15" t="s">
        <v>183</v>
      </c>
      <c r="G1872" s="15" t="s">
        <v>12</v>
      </c>
      <c r="H1872" s="15" t="s">
        <v>19</v>
      </c>
      <c r="I1872" s="15">
        <v>180</v>
      </c>
      <c r="J1872" s="29">
        <v>36000</v>
      </c>
      <c r="K1872" s="29">
        <v>35000</v>
      </c>
      <c r="L1872" s="29">
        <v>35444</v>
      </c>
      <c r="M1872" s="15" t="s">
        <v>184</v>
      </c>
      <c r="N1872" s="15" t="s">
        <v>34</v>
      </c>
      <c r="O1872">
        <f>+VLOOKUP(Precio_diario_hortalizas[[#This Row],[Unidad de comercialización]],Codigos_kg[],2,0)</f>
        <v>13</v>
      </c>
      <c r="P1872">
        <f>+Precio_diario_hortalizas[[#This Row],[Precio promedio ponderado]]/Precio_diario_hortalizas[[#This Row],[Kg o Unidades]]</f>
        <v>2726.4615384615386</v>
      </c>
    </row>
    <row r="1873" spans="1:16" hidden="1" x14ac:dyDescent="0.35">
      <c r="A1873" s="1" t="s">
        <v>178</v>
      </c>
      <c r="B1873" s="1" t="str">
        <f>+VLOOKUP(A1873,Codigos_mercados_mayoristas[],2,0)</f>
        <v>La Araucanía</v>
      </c>
      <c r="C1873" s="1">
        <f>+VLOOKUP(A1873,Codigos_mercados_mayoristas[],3,0)</f>
        <v>9</v>
      </c>
      <c r="D1873" s="30">
        <v>44147</v>
      </c>
      <c r="E1873" s="4" t="s">
        <v>196</v>
      </c>
      <c r="F1873" s="15" t="s">
        <v>23</v>
      </c>
      <c r="G1873" s="15" t="s">
        <v>87</v>
      </c>
      <c r="H1873" s="15" t="s">
        <v>19</v>
      </c>
      <c r="I1873" s="15">
        <v>800</v>
      </c>
      <c r="J1873" s="29">
        <v>5000</v>
      </c>
      <c r="K1873" s="29">
        <v>5000</v>
      </c>
      <c r="L1873" s="29">
        <v>5000</v>
      </c>
      <c r="M1873" s="15" t="s">
        <v>88</v>
      </c>
      <c r="N1873" s="15" t="s">
        <v>109</v>
      </c>
      <c r="O1873">
        <f>+VLOOKUP(Precio_diario_hortalizas[[#This Row],[Unidad de comercialización]],Codigos_kg[],2,0)</f>
        <v>10</v>
      </c>
      <c r="P1873">
        <f>+Precio_diario_hortalizas[[#This Row],[Precio promedio ponderado]]/Precio_diario_hortalizas[[#This Row],[Kg o Unidades]]</f>
        <v>500</v>
      </c>
    </row>
    <row r="1874" spans="1:16" hidden="1" x14ac:dyDescent="0.35">
      <c r="A1874" s="1" t="s">
        <v>178</v>
      </c>
      <c r="B1874" s="1" t="str">
        <f>+VLOOKUP(A1874,Codigos_mercados_mayoristas[],2,0)</f>
        <v>La Araucanía</v>
      </c>
      <c r="C1874" s="1">
        <f>+VLOOKUP(A1874,Codigos_mercados_mayoristas[],3,0)</f>
        <v>9</v>
      </c>
      <c r="D1874" s="30">
        <v>44147</v>
      </c>
      <c r="E1874" s="4" t="s">
        <v>196</v>
      </c>
      <c r="F1874" s="15" t="s">
        <v>23</v>
      </c>
      <c r="G1874" s="15" t="s">
        <v>24</v>
      </c>
      <c r="H1874" s="15" t="s">
        <v>19</v>
      </c>
      <c r="I1874" s="15">
        <v>500</v>
      </c>
      <c r="J1874" s="29">
        <v>5000</v>
      </c>
      <c r="K1874" s="29">
        <v>5000</v>
      </c>
      <c r="L1874" s="29">
        <v>5000</v>
      </c>
      <c r="M1874" s="15" t="s">
        <v>89</v>
      </c>
      <c r="N1874" s="15" t="s">
        <v>118</v>
      </c>
      <c r="O1874">
        <f>+VLOOKUP(Precio_diario_hortalizas[[#This Row],[Unidad de comercialización]],Codigos_kg[],2,0)</f>
        <v>15</v>
      </c>
      <c r="P1874">
        <f>+Precio_diario_hortalizas[[#This Row],[Precio promedio ponderado]]/Precio_diario_hortalizas[[#This Row],[Kg o Unidades]]</f>
        <v>333.33333333333331</v>
      </c>
    </row>
    <row r="1875" spans="1:16" hidden="1" x14ac:dyDescent="0.35">
      <c r="A1875" s="1" t="s">
        <v>178</v>
      </c>
      <c r="B1875" s="1" t="str">
        <f>+VLOOKUP(A1875,Codigos_mercados_mayoristas[],2,0)</f>
        <v>La Araucanía</v>
      </c>
      <c r="C1875" s="1">
        <f>+VLOOKUP(A1875,Codigos_mercados_mayoristas[],3,0)</f>
        <v>9</v>
      </c>
      <c r="D1875" s="30">
        <v>44147</v>
      </c>
      <c r="E1875" s="4" t="s">
        <v>196</v>
      </c>
      <c r="F1875" s="15" t="s">
        <v>23</v>
      </c>
      <c r="G1875" s="15" t="s">
        <v>24</v>
      </c>
      <c r="H1875" s="15" t="s">
        <v>19</v>
      </c>
      <c r="I1875" s="29">
        <v>2200</v>
      </c>
      <c r="J1875" s="29">
        <v>5000</v>
      </c>
      <c r="K1875" s="29">
        <v>4000</v>
      </c>
      <c r="L1875" s="29">
        <v>4455</v>
      </c>
      <c r="M1875" s="15" t="s">
        <v>89</v>
      </c>
      <c r="N1875" s="15" t="s">
        <v>109</v>
      </c>
      <c r="O1875">
        <f>+VLOOKUP(Precio_diario_hortalizas[[#This Row],[Unidad de comercialización]],Codigos_kg[],2,0)</f>
        <v>15</v>
      </c>
      <c r="P1875">
        <f>+Precio_diario_hortalizas[[#This Row],[Precio promedio ponderado]]/Precio_diario_hortalizas[[#This Row],[Kg o Unidades]]</f>
        <v>297</v>
      </c>
    </row>
    <row r="1876" spans="1:16" hidden="1" x14ac:dyDescent="0.35">
      <c r="A1876" s="1" t="s">
        <v>178</v>
      </c>
      <c r="B1876" s="1" t="str">
        <f>+VLOOKUP(A1876,Codigos_mercados_mayoristas[],2,0)</f>
        <v>La Araucanía</v>
      </c>
      <c r="C1876" s="1">
        <f>+VLOOKUP(A1876,Codigos_mercados_mayoristas[],3,0)</f>
        <v>9</v>
      </c>
      <c r="D1876" s="30">
        <v>44147</v>
      </c>
      <c r="E1876" s="4" t="s">
        <v>196</v>
      </c>
      <c r="F1876" s="15" t="s">
        <v>23</v>
      </c>
      <c r="G1876" s="15" t="s">
        <v>91</v>
      </c>
      <c r="H1876" s="15" t="s">
        <v>19</v>
      </c>
      <c r="I1876" s="29">
        <v>1200</v>
      </c>
      <c r="J1876" s="29">
        <v>5000</v>
      </c>
      <c r="K1876" s="29">
        <v>4000</v>
      </c>
      <c r="L1876" s="29">
        <v>4417</v>
      </c>
      <c r="M1876" s="15" t="s">
        <v>89</v>
      </c>
      <c r="N1876" s="15" t="s">
        <v>118</v>
      </c>
      <c r="O1876">
        <f>+VLOOKUP(Precio_diario_hortalizas[[#This Row],[Unidad de comercialización]],Codigos_kg[],2,0)</f>
        <v>15</v>
      </c>
      <c r="P1876">
        <f>+Precio_diario_hortalizas[[#This Row],[Precio promedio ponderado]]/Precio_diario_hortalizas[[#This Row],[Kg o Unidades]]</f>
        <v>294.46666666666664</v>
      </c>
    </row>
    <row r="1877" spans="1:16" hidden="1" x14ac:dyDescent="0.35">
      <c r="A1877" s="1" t="s">
        <v>178</v>
      </c>
      <c r="B1877" s="1" t="str">
        <f>+VLOOKUP(A1877,Codigos_mercados_mayoristas[],2,0)</f>
        <v>La Araucanía</v>
      </c>
      <c r="C1877" s="1">
        <f>+VLOOKUP(A1877,Codigos_mercados_mayoristas[],3,0)</f>
        <v>9</v>
      </c>
      <c r="D1877" s="30">
        <v>44147</v>
      </c>
      <c r="E1877" s="4" t="s">
        <v>196</v>
      </c>
      <c r="F1877" s="15" t="s">
        <v>23</v>
      </c>
      <c r="G1877" s="15" t="s">
        <v>91</v>
      </c>
      <c r="H1877" s="15" t="s">
        <v>19</v>
      </c>
      <c r="I1877" s="15">
        <v>400</v>
      </c>
      <c r="J1877" s="29">
        <v>5000</v>
      </c>
      <c r="K1877" s="29">
        <v>5000</v>
      </c>
      <c r="L1877" s="29">
        <v>5000</v>
      </c>
      <c r="M1877" s="15" t="s">
        <v>89</v>
      </c>
      <c r="N1877" s="15" t="s">
        <v>109</v>
      </c>
      <c r="O1877">
        <f>+VLOOKUP(Precio_diario_hortalizas[[#This Row],[Unidad de comercialización]],Codigos_kg[],2,0)</f>
        <v>15</v>
      </c>
      <c r="P1877">
        <f>+Precio_diario_hortalizas[[#This Row],[Precio promedio ponderado]]/Precio_diario_hortalizas[[#This Row],[Kg o Unidades]]</f>
        <v>333.33333333333331</v>
      </c>
    </row>
    <row r="1878" spans="1:16" x14ac:dyDescent="0.35">
      <c r="A1878" s="1" t="s">
        <v>178</v>
      </c>
      <c r="B1878" s="1" t="str">
        <f>+VLOOKUP(A1878,Codigos_mercados_mayoristas[],2,0)</f>
        <v>La Araucanía</v>
      </c>
      <c r="C1878" s="1">
        <f>+VLOOKUP(A1878,Codigos_mercados_mayoristas[],3,0)</f>
        <v>9</v>
      </c>
      <c r="D1878" s="30">
        <v>44147</v>
      </c>
      <c r="E1878" s="4" t="s">
        <v>196</v>
      </c>
      <c r="F1878" s="15" t="s">
        <v>716</v>
      </c>
      <c r="G1878" s="15" t="s">
        <v>745</v>
      </c>
      <c r="H1878" s="15" t="s">
        <v>69</v>
      </c>
      <c r="I1878" s="15">
        <v>330</v>
      </c>
      <c r="J1878" s="29">
        <v>1500</v>
      </c>
      <c r="K1878" s="29">
        <v>1300</v>
      </c>
      <c r="L1878" s="29">
        <v>1391</v>
      </c>
      <c r="M1878" s="15" t="s">
        <v>14</v>
      </c>
      <c r="N1878" s="15" t="s">
        <v>15</v>
      </c>
      <c r="O1878">
        <f>+VLOOKUP(Precio_diario_hortalizas[[#This Row],[Unidad de comercialización]],Codigos_kg[],2,0)</f>
        <v>1</v>
      </c>
      <c r="P1878">
        <f>+Precio_diario_hortalizas[[#This Row],[Precio promedio ponderado]]/Precio_diario_hortalizas[[#This Row],[Kg o Unidades]]</f>
        <v>1391</v>
      </c>
    </row>
    <row r="1879" spans="1:16" x14ac:dyDescent="0.35">
      <c r="A1879" s="1" t="s">
        <v>178</v>
      </c>
      <c r="B1879" s="1" t="str">
        <f>+VLOOKUP(A1879,Codigos_mercados_mayoristas[],2,0)</f>
        <v>La Araucanía</v>
      </c>
      <c r="C1879" s="1">
        <f>+VLOOKUP(A1879,Codigos_mercados_mayoristas[],3,0)</f>
        <v>9</v>
      </c>
      <c r="D1879" s="30">
        <v>44147</v>
      </c>
      <c r="E1879" s="4" t="s">
        <v>196</v>
      </c>
      <c r="F1879" s="15" t="s">
        <v>716</v>
      </c>
      <c r="G1879" s="15" t="s">
        <v>745</v>
      </c>
      <c r="H1879" s="15" t="s">
        <v>19</v>
      </c>
      <c r="I1879" s="15">
        <v>500</v>
      </c>
      <c r="J1879" s="29">
        <v>1400</v>
      </c>
      <c r="K1879" s="29">
        <v>1400</v>
      </c>
      <c r="L1879" s="29">
        <v>1400</v>
      </c>
      <c r="M1879" s="15" t="s">
        <v>14</v>
      </c>
      <c r="N1879" s="15" t="s">
        <v>45</v>
      </c>
      <c r="O1879">
        <f>+VLOOKUP(Precio_diario_hortalizas[[#This Row],[Unidad de comercialización]],Codigos_kg[],2,0)</f>
        <v>1</v>
      </c>
      <c r="P1879">
        <f>+Precio_diario_hortalizas[[#This Row],[Precio promedio ponderado]]/Precio_diario_hortalizas[[#This Row],[Kg o Unidades]]</f>
        <v>1400</v>
      </c>
    </row>
    <row r="1880" spans="1:16" x14ac:dyDescent="0.35">
      <c r="A1880" s="1" t="s">
        <v>178</v>
      </c>
      <c r="B1880" s="1" t="str">
        <f>+VLOOKUP(A1880,Codigos_mercados_mayoristas[],2,0)</f>
        <v>La Araucanía</v>
      </c>
      <c r="C1880" s="1">
        <f>+VLOOKUP(A1880,Codigos_mercados_mayoristas[],3,0)</f>
        <v>9</v>
      </c>
      <c r="D1880" s="30">
        <v>44147</v>
      </c>
      <c r="E1880" s="4" t="s">
        <v>196</v>
      </c>
      <c r="F1880" s="15" t="s">
        <v>716</v>
      </c>
      <c r="G1880" s="15" t="s">
        <v>717</v>
      </c>
      <c r="H1880" s="15" t="s">
        <v>69</v>
      </c>
      <c r="I1880" s="15">
        <v>50</v>
      </c>
      <c r="J1880" s="29">
        <v>24000</v>
      </c>
      <c r="K1880" s="29">
        <v>24000</v>
      </c>
      <c r="L1880" s="29">
        <v>24000</v>
      </c>
      <c r="M1880" s="15" t="s">
        <v>14</v>
      </c>
      <c r="N1880" s="15" t="s">
        <v>15</v>
      </c>
      <c r="O1880">
        <f>+VLOOKUP(Precio_diario_hortalizas[[#This Row],[Unidad de comercialización]],Codigos_kg[],2,0)</f>
        <v>1</v>
      </c>
      <c r="P1880">
        <f>+Precio_diario_hortalizas[[#This Row],[Precio promedio ponderado]]/Precio_diario_hortalizas[[#This Row],[Kg o Unidades]]</f>
        <v>24000</v>
      </c>
    </row>
    <row r="1881" spans="1:16" hidden="1" x14ac:dyDescent="0.35">
      <c r="A1881" s="1" t="s">
        <v>178</v>
      </c>
      <c r="B1881" s="1" t="str">
        <f>+VLOOKUP(A1881,Codigos_mercados_mayoristas[],2,0)</f>
        <v>La Araucanía</v>
      </c>
      <c r="C1881" s="1">
        <f>+VLOOKUP(A1881,Codigos_mercados_mayoristas[],3,0)</f>
        <v>9</v>
      </c>
      <c r="D1881" s="30">
        <v>44147</v>
      </c>
      <c r="E1881" s="4" t="s">
        <v>196</v>
      </c>
      <c r="F1881" s="15" t="s">
        <v>94</v>
      </c>
      <c r="G1881" s="15" t="s">
        <v>126</v>
      </c>
      <c r="H1881" s="15" t="s">
        <v>76</v>
      </c>
      <c r="I1881" s="15">
        <v>500</v>
      </c>
      <c r="J1881" s="29">
        <v>8000</v>
      </c>
      <c r="K1881" s="29">
        <v>7000</v>
      </c>
      <c r="L1881" s="29">
        <v>7500</v>
      </c>
      <c r="M1881" s="15" t="s">
        <v>58</v>
      </c>
      <c r="N1881" s="15" t="s">
        <v>180</v>
      </c>
      <c r="O1881">
        <f>+VLOOKUP(Precio_diario_hortalizas[[#This Row],[Unidad de comercialización]],Codigos_kg[],2,0)</f>
        <v>25</v>
      </c>
      <c r="P1881">
        <f>+Precio_diario_hortalizas[[#This Row],[Precio promedio ponderado]]/Precio_diario_hortalizas[[#This Row],[Kg o Unidades]]</f>
        <v>300</v>
      </c>
    </row>
    <row r="1882" spans="1:16" hidden="1" x14ac:dyDescent="0.35">
      <c r="A1882" s="1" t="s">
        <v>178</v>
      </c>
      <c r="B1882" s="1" t="str">
        <f>+VLOOKUP(A1882,Codigos_mercados_mayoristas[],2,0)</f>
        <v>La Araucanía</v>
      </c>
      <c r="C1882" s="1">
        <f>+VLOOKUP(A1882,Codigos_mercados_mayoristas[],3,0)</f>
        <v>9</v>
      </c>
      <c r="D1882" s="30">
        <v>44147</v>
      </c>
      <c r="E1882" s="4" t="s">
        <v>196</v>
      </c>
      <c r="F1882" s="15" t="s">
        <v>94</v>
      </c>
      <c r="G1882" s="15" t="s">
        <v>126</v>
      </c>
      <c r="H1882" s="15" t="s">
        <v>148</v>
      </c>
      <c r="I1882" s="15">
        <v>80</v>
      </c>
      <c r="J1882" s="29">
        <v>6000</v>
      </c>
      <c r="K1882" s="29">
        <v>6000</v>
      </c>
      <c r="L1882" s="29">
        <v>6000</v>
      </c>
      <c r="M1882" s="15" t="s">
        <v>58</v>
      </c>
      <c r="N1882" s="15" t="s">
        <v>180</v>
      </c>
      <c r="O1882">
        <f>+VLOOKUP(Precio_diario_hortalizas[[#This Row],[Unidad de comercialización]],Codigos_kg[],2,0)</f>
        <v>25</v>
      </c>
      <c r="P1882">
        <f>+Precio_diario_hortalizas[[#This Row],[Precio promedio ponderado]]/Precio_diario_hortalizas[[#This Row],[Kg o Unidades]]</f>
        <v>240</v>
      </c>
    </row>
    <row r="1883" spans="1:16" hidden="1" x14ac:dyDescent="0.35">
      <c r="A1883" s="1" t="s">
        <v>178</v>
      </c>
      <c r="B1883" s="1" t="str">
        <f>+VLOOKUP(A1883,Codigos_mercados_mayoristas[],2,0)</f>
        <v>La Araucanía</v>
      </c>
      <c r="C1883" s="1">
        <f>+VLOOKUP(A1883,Codigos_mercados_mayoristas[],3,0)</f>
        <v>9</v>
      </c>
      <c r="D1883" s="30">
        <v>44147</v>
      </c>
      <c r="E1883" s="4" t="s">
        <v>196</v>
      </c>
      <c r="F1883" s="15" t="s">
        <v>94</v>
      </c>
      <c r="G1883" s="15" t="s">
        <v>129</v>
      </c>
      <c r="H1883" s="15" t="s">
        <v>96</v>
      </c>
      <c r="I1883" s="15">
        <v>200</v>
      </c>
      <c r="J1883" s="29">
        <v>16000</v>
      </c>
      <c r="K1883" s="29">
        <v>16000</v>
      </c>
      <c r="L1883" s="29">
        <v>16000</v>
      </c>
      <c r="M1883" s="15" t="s">
        <v>39</v>
      </c>
      <c r="N1883" s="15" t="s">
        <v>180</v>
      </c>
      <c r="O1883">
        <f>+VLOOKUP(Precio_diario_hortalizas[[#This Row],[Unidad de comercialización]],Codigos_kg[],2,0)</f>
        <v>25</v>
      </c>
      <c r="P1883">
        <f>+Precio_diario_hortalizas[[#This Row],[Precio promedio ponderado]]/Precio_diario_hortalizas[[#This Row],[Kg o Unidades]]</f>
        <v>640</v>
      </c>
    </row>
    <row r="1884" spans="1:16" hidden="1" x14ac:dyDescent="0.35">
      <c r="A1884" s="1" t="s">
        <v>178</v>
      </c>
      <c r="B1884" s="1" t="str">
        <f>+VLOOKUP(A1884,Codigos_mercados_mayoristas[],2,0)</f>
        <v>La Araucanía</v>
      </c>
      <c r="C1884" s="1">
        <f>+VLOOKUP(A1884,Codigos_mercados_mayoristas[],3,0)</f>
        <v>9</v>
      </c>
      <c r="D1884" s="30">
        <v>44147</v>
      </c>
      <c r="E1884" s="4" t="s">
        <v>196</v>
      </c>
      <c r="F1884" s="15" t="s">
        <v>94</v>
      </c>
      <c r="G1884" s="15" t="s">
        <v>718</v>
      </c>
      <c r="H1884" s="15" t="s">
        <v>96</v>
      </c>
      <c r="I1884" s="15">
        <v>300</v>
      </c>
      <c r="J1884" s="29">
        <v>15000</v>
      </c>
      <c r="K1884" s="29">
        <v>15000</v>
      </c>
      <c r="L1884" s="29">
        <v>15000</v>
      </c>
      <c r="M1884" s="15" t="s">
        <v>39</v>
      </c>
      <c r="N1884" s="15" t="s">
        <v>180</v>
      </c>
      <c r="O1884">
        <f>+VLOOKUP(Precio_diario_hortalizas[[#This Row],[Unidad de comercialización]],Codigos_kg[],2,0)</f>
        <v>25</v>
      </c>
      <c r="P1884">
        <f>+Precio_diario_hortalizas[[#This Row],[Precio promedio ponderado]]/Precio_diario_hortalizas[[#This Row],[Kg o Unidades]]</f>
        <v>600</v>
      </c>
    </row>
    <row r="1885" spans="1:16" hidden="1" x14ac:dyDescent="0.35">
      <c r="A1885" s="1" t="s">
        <v>178</v>
      </c>
      <c r="B1885" s="1" t="str">
        <f>+VLOOKUP(A1885,Codigos_mercados_mayoristas[],2,0)</f>
        <v>La Araucanía</v>
      </c>
      <c r="C1885" s="1">
        <f>+VLOOKUP(A1885,Codigos_mercados_mayoristas[],3,0)</f>
        <v>9</v>
      </c>
      <c r="D1885" s="30">
        <v>44147</v>
      </c>
      <c r="E1885" s="4" t="s">
        <v>196</v>
      </c>
      <c r="F1885" s="15" t="s">
        <v>53</v>
      </c>
      <c r="G1885" s="15" t="s">
        <v>12</v>
      </c>
      <c r="H1885" s="15" t="s">
        <v>19</v>
      </c>
      <c r="I1885" s="15">
        <v>500</v>
      </c>
      <c r="J1885" s="29">
        <v>8000</v>
      </c>
      <c r="K1885" s="29">
        <v>8000</v>
      </c>
      <c r="L1885" s="29">
        <v>8000</v>
      </c>
      <c r="M1885" s="15" t="s">
        <v>54</v>
      </c>
      <c r="N1885" s="15" t="s">
        <v>15</v>
      </c>
      <c r="O1885">
        <f>+VLOOKUP(Precio_diario_hortalizas[[#This Row],[Unidad de comercialización]],Codigos_kg[],2,0)</f>
        <v>60</v>
      </c>
      <c r="P1885">
        <f>+Precio_diario_hortalizas[[#This Row],[Precio promedio ponderado]]/Precio_diario_hortalizas[[#This Row],[Kg o Unidades]]</f>
        <v>133.33333333333334</v>
      </c>
    </row>
    <row r="1886" spans="1:16" hidden="1" x14ac:dyDescent="0.35">
      <c r="A1886" s="1" t="s">
        <v>178</v>
      </c>
      <c r="B1886" s="1" t="str">
        <f>+VLOOKUP(A1886,Codigos_mercados_mayoristas[],2,0)</f>
        <v>La Araucanía</v>
      </c>
      <c r="C1886" s="1">
        <f>+VLOOKUP(A1886,Codigos_mercados_mayoristas[],3,0)</f>
        <v>9</v>
      </c>
      <c r="D1886" s="30">
        <v>44147</v>
      </c>
      <c r="E1886" s="4" t="s">
        <v>196</v>
      </c>
      <c r="F1886" s="15" t="s">
        <v>53</v>
      </c>
      <c r="G1886" s="15" t="s">
        <v>12</v>
      </c>
      <c r="H1886" s="15" t="s">
        <v>19</v>
      </c>
      <c r="I1886" s="15">
        <v>600</v>
      </c>
      <c r="J1886" s="29">
        <v>8000</v>
      </c>
      <c r="K1886" s="29">
        <v>8000</v>
      </c>
      <c r="L1886" s="29">
        <v>8000</v>
      </c>
      <c r="M1886" s="15" t="s">
        <v>54</v>
      </c>
      <c r="N1886" s="15" t="s">
        <v>109</v>
      </c>
      <c r="O1886">
        <f>+VLOOKUP(Precio_diario_hortalizas[[#This Row],[Unidad de comercialización]],Codigos_kg[],2,0)</f>
        <v>60</v>
      </c>
      <c r="P1886">
        <f>+Precio_diario_hortalizas[[#This Row],[Precio promedio ponderado]]/Precio_diario_hortalizas[[#This Row],[Kg o Unidades]]</f>
        <v>133.33333333333334</v>
      </c>
    </row>
    <row r="1887" spans="1:16" hidden="1" x14ac:dyDescent="0.35">
      <c r="A1887" s="1" t="s">
        <v>178</v>
      </c>
      <c r="B1887" s="1" t="str">
        <f>+VLOOKUP(A1887,Codigos_mercados_mayoristas[],2,0)</f>
        <v>La Araucanía</v>
      </c>
      <c r="C1887" s="1">
        <f>+VLOOKUP(A1887,Codigos_mercados_mayoristas[],3,0)</f>
        <v>9</v>
      </c>
      <c r="D1887" s="30">
        <v>44147</v>
      </c>
      <c r="E1887" s="4" t="s">
        <v>196</v>
      </c>
      <c r="F1887" s="15" t="s">
        <v>132</v>
      </c>
      <c r="G1887" s="15" t="s">
        <v>12</v>
      </c>
      <c r="H1887" s="15" t="s">
        <v>19</v>
      </c>
      <c r="I1887" s="15">
        <v>50</v>
      </c>
      <c r="J1887" s="29">
        <v>4000</v>
      </c>
      <c r="K1887" s="29">
        <v>4000</v>
      </c>
      <c r="L1887" s="29">
        <v>4000</v>
      </c>
      <c r="M1887" s="15" t="s">
        <v>83</v>
      </c>
      <c r="N1887" s="15" t="s">
        <v>180</v>
      </c>
      <c r="O1887">
        <f>+VLOOKUP(Precio_diario_hortalizas[[#This Row],[Unidad de comercialización]],Codigos_kg[],2,0)</f>
        <v>3</v>
      </c>
      <c r="P1887">
        <f>+Precio_diario_hortalizas[[#This Row],[Precio promedio ponderado]]/Precio_diario_hortalizas[[#This Row],[Kg o Unidades]]</f>
        <v>1333.3333333333333</v>
      </c>
    </row>
    <row r="1888" spans="1:16" hidden="1" x14ac:dyDescent="0.35">
      <c r="A1888" s="1" t="s">
        <v>178</v>
      </c>
      <c r="B1888" s="1" t="str">
        <f>+VLOOKUP(A1888,Codigos_mercados_mayoristas[],2,0)</f>
        <v>La Araucanía</v>
      </c>
      <c r="C1888" s="1">
        <f>+VLOOKUP(A1888,Codigos_mercados_mayoristas[],3,0)</f>
        <v>9</v>
      </c>
      <c r="D1888" s="30">
        <v>44147</v>
      </c>
      <c r="E1888" s="4" t="s">
        <v>196</v>
      </c>
      <c r="F1888" s="15" t="s">
        <v>27</v>
      </c>
      <c r="G1888" s="15" t="s">
        <v>55</v>
      </c>
      <c r="H1888" s="15" t="s">
        <v>69</v>
      </c>
      <c r="I1888" s="15">
        <v>50</v>
      </c>
      <c r="J1888" s="29">
        <v>35000</v>
      </c>
      <c r="K1888" s="29">
        <v>35000</v>
      </c>
      <c r="L1888" s="29">
        <v>35000</v>
      </c>
      <c r="M1888" s="15" t="s">
        <v>29</v>
      </c>
      <c r="N1888" s="15" t="s">
        <v>109</v>
      </c>
      <c r="O1888">
        <f>+VLOOKUP(Precio_diario_hortalizas[[#This Row],[Unidad de comercialización]],Codigos_kg[],2,0)</f>
        <v>15</v>
      </c>
      <c r="P1888">
        <f>+Precio_diario_hortalizas[[#This Row],[Precio promedio ponderado]]/Precio_diario_hortalizas[[#This Row],[Kg o Unidades]]</f>
        <v>2333.3333333333335</v>
      </c>
    </row>
    <row r="1889" spans="1:16" hidden="1" x14ac:dyDescent="0.35">
      <c r="A1889" s="1" t="s">
        <v>178</v>
      </c>
      <c r="B1889" s="1" t="str">
        <f>+VLOOKUP(A1889,Codigos_mercados_mayoristas[],2,0)</f>
        <v>La Araucanía</v>
      </c>
      <c r="C1889" s="1">
        <f>+VLOOKUP(A1889,Codigos_mercados_mayoristas[],3,0)</f>
        <v>9</v>
      </c>
      <c r="D1889" s="30">
        <v>44147</v>
      </c>
      <c r="E1889" s="4" t="s">
        <v>196</v>
      </c>
      <c r="F1889" s="15" t="s">
        <v>27</v>
      </c>
      <c r="G1889" s="15" t="s">
        <v>55</v>
      </c>
      <c r="H1889" s="15" t="s">
        <v>19</v>
      </c>
      <c r="I1889" s="15">
        <v>240</v>
      </c>
      <c r="J1889" s="29">
        <v>28000</v>
      </c>
      <c r="K1889" s="29">
        <v>25000</v>
      </c>
      <c r="L1889" s="29">
        <v>26500</v>
      </c>
      <c r="M1889" s="15" t="s">
        <v>29</v>
      </c>
      <c r="N1889" s="15" t="s">
        <v>109</v>
      </c>
      <c r="O1889">
        <f>+VLOOKUP(Precio_diario_hortalizas[[#This Row],[Unidad de comercialización]],Codigos_kg[],2,0)</f>
        <v>15</v>
      </c>
      <c r="P1889">
        <f>+Precio_diario_hortalizas[[#This Row],[Precio promedio ponderado]]/Precio_diario_hortalizas[[#This Row],[Kg o Unidades]]</f>
        <v>1766.6666666666667</v>
      </c>
    </row>
    <row r="1890" spans="1:16" hidden="1" x14ac:dyDescent="0.35">
      <c r="A1890" s="1" t="s">
        <v>178</v>
      </c>
      <c r="B1890" s="1" t="str">
        <f>+VLOOKUP(A1890,Codigos_mercados_mayoristas[],2,0)</f>
        <v>La Araucanía</v>
      </c>
      <c r="C1890" s="1">
        <f>+VLOOKUP(A1890,Codigos_mercados_mayoristas[],3,0)</f>
        <v>9</v>
      </c>
      <c r="D1890" s="30">
        <v>44147</v>
      </c>
      <c r="E1890" s="4" t="s">
        <v>196</v>
      </c>
      <c r="F1890" s="15" t="s">
        <v>27</v>
      </c>
      <c r="G1890" s="15" t="s">
        <v>185</v>
      </c>
      <c r="H1890" s="15" t="s">
        <v>69</v>
      </c>
      <c r="I1890" s="15">
        <v>40</v>
      </c>
      <c r="J1890" s="29">
        <v>55000</v>
      </c>
      <c r="K1890" s="29">
        <v>55000</v>
      </c>
      <c r="L1890" s="29">
        <v>55000</v>
      </c>
      <c r="M1890" s="15" t="s">
        <v>29</v>
      </c>
      <c r="N1890" s="15" t="s">
        <v>15</v>
      </c>
      <c r="O1890">
        <f>+VLOOKUP(Precio_diario_hortalizas[[#This Row],[Unidad de comercialización]],Codigos_kg[],2,0)</f>
        <v>15</v>
      </c>
      <c r="P1890">
        <f>+Precio_diario_hortalizas[[#This Row],[Precio promedio ponderado]]/Precio_diario_hortalizas[[#This Row],[Kg o Unidades]]</f>
        <v>3666.6666666666665</v>
      </c>
    </row>
    <row r="1891" spans="1:16" hidden="1" x14ac:dyDescent="0.35">
      <c r="A1891" s="1" t="s">
        <v>178</v>
      </c>
      <c r="B1891" s="1" t="str">
        <f>+VLOOKUP(A1891,Codigos_mercados_mayoristas[],2,0)</f>
        <v>La Araucanía</v>
      </c>
      <c r="C1891" s="1">
        <f>+VLOOKUP(A1891,Codigos_mercados_mayoristas[],3,0)</f>
        <v>9</v>
      </c>
      <c r="D1891" s="30">
        <v>44147</v>
      </c>
      <c r="E1891" s="4" t="s">
        <v>196</v>
      </c>
      <c r="F1891" s="15" t="s">
        <v>27</v>
      </c>
      <c r="G1891" s="15" t="s">
        <v>185</v>
      </c>
      <c r="H1891" s="15" t="s">
        <v>19</v>
      </c>
      <c r="I1891" s="15">
        <v>120</v>
      </c>
      <c r="J1891" s="29">
        <v>45000</v>
      </c>
      <c r="K1891" s="29">
        <v>45000</v>
      </c>
      <c r="L1891" s="29">
        <v>45000</v>
      </c>
      <c r="M1891" s="15" t="s">
        <v>29</v>
      </c>
      <c r="N1891" s="15" t="s">
        <v>15</v>
      </c>
      <c r="O1891">
        <f>+VLOOKUP(Precio_diario_hortalizas[[#This Row],[Unidad de comercialización]],Codigos_kg[],2,0)</f>
        <v>15</v>
      </c>
      <c r="P1891">
        <f>+Precio_diario_hortalizas[[#This Row],[Precio promedio ponderado]]/Precio_diario_hortalizas[[#This Row],[Kg o Unidades]]</f>
        <v>3000</v>
      </c>
    </row>
    <row r="1892" spans="1:16" hidden="1" x14ac:dyDescent="0.35">
      <c r="A1892" s="1" t="s">
        <v>178</v>
      </c>
      <c r="B1892" s="1" t="str">
        <f>+VLOOKUP(A1892,Codigos_mercados_mayoristas[],2,0)</f>
        <v>La Araucanía</v>
      </c>
      <c r="C1892" s="1">
        <f>+VLOOKUP(A1892,Codigos_mercados_mayoristas[],3,0)</f>
        <v>9</v>
      </c>
      <c r="D1892" s="30">
        <v>44147</v>
      </c>
      <c r="E1892" s="4" t="s">
        <v>196</v>
      </c>
      <c r="F1892" s="15" t="s">
        <v>27</v>
      </c>
      <c r="G1892" s="15" t="s">
        <v>28</v>
      </c>
      <c r="H1892" s="15" t="s">
        <v>69</v>
      </c>
      <c r="I1892" s="15">
        <v>50</v>
      </c>
      <c r="J1892" s="29">
        <v>55000</v>
      </c>
      <c r="K1892" s="29">
        <v>55000</v>
      </c>
      <c r="L1892" s="29">
        <v>55000</v>
      </c>
      <c r="M1892" s="15" t="s">
        <v>29</v>
      </c>
      <c r="N1892" s="15" t="s">
        <v>15</v>
      </c>
      <c r="O1892">
        <f>+VLOOKUP(Precio_diario_hortalizas[[#This Row],[Unidad de comercialización]],Codigos_kg[],2,0)</f>
        <v>15</v>
      </c>
      <c r="P1892">
        <f>+Precio_diario_hortalizas[[#This Row],[Precio promedio ponderado]]/Precio_diario_hortalizas[[#This Row],[Kg o Unidades]]</f>
        <v>3666.6666666666665</v>
      </c>
    </row>
    <row r="1893" spans="1:16" hidden="1" x14ac:dyDescent="0.35">
      <c r="A1893" s="1" t="s">
        <v>178</v>
      </c>
      <c r="B1893" s="1" t="str">
        <f>+VLOOKUP(A1893,Codigos_mercados_mayoristas[],2,0)</f>
        <v>La Araucanía</v>
      </c>
      <c r="C1893" s="1">
        <f>+VLOOKUP(A1893,Codigos_mercados_mayoristas[],3,0)</f>
        <v>9</v>
      </c>
      <c r="D1893" s="30">
        <v>44147</v>
      </c>
      <c r="E1893" s="4" t="s">
        <v>196</v>
      </c>
      <c r="F1893" s="15" t="s">
        <v>27</v>
      </c>
      <c r="G1893" s="15" t="s">
        <v>28</v>
      </c>
      <c r="H1893" s="15" t="s">
        <v>19</v>
      </c>
      <c r="I1893" s="15">
        <v>500</v>
      </c>
      <c r="J1893" s="29">
        <v>50000</v>
      </c>
      <c r="K1893" s="29">
        <v>48000</v>
      </c>
      <c r="L1893" s="29">
        <v>49200</v>
      </c>
      <c r="M1893" s="15" t="s">
        <v>29</v>
      </c>
      <c r="N1893" s="15" t="s">
        <v>15</v>
      </c>
      <c r="O1893">
        <f>+VLOOKUP(Precio_diario_hortalizas[[#This Row],[Unidad de comercialización]],Codigos_kg[],2,0)</f>
        <v>15</v>
      </c>
      <c r="P1893">
        <f>+Precio_diario_hortalizas[[#This Row],[Precio promedio ponderado]]/Precio_diario_hortalizas[[#This Row],[Kg o Unidades]]</f>
        <v>3280</v>
      </c>
    </row>
    <row r="1894" spans="1:16" hidden="1" x14ac:dyDescent="0.35">
      <c r="A1894" s="1" t="s">
        <v>178</v>
      </c>
      <c r="B1894" s="1" t="str">
        <f>+VLOOKUP(A1894,Codigos_mercados_mayoristas[],2,0)</f>
        <v>La Araucanía</v>
      </c>
      <c r="C1894" s="1">
        <f>+VLOOKUP(A1894,Codigos_mercados_mayoristas[],3,0)</f>
        <v>9</v>
      </c>
      <c r="D1894" s="30">
        <v>44147</v>
      </c>
      <c r="E1894" s="4" t="s">
        <v>196</v>
      </c>
      <c r="F1894" s="15" t="s">
        <v>27</v>
      </c>
      <c r="G1894" s="15" t="s">
        <v>28</v>
      </c>
      <c r="H1894" s="15" t="s">
        <v>13</v>
      </c>
      <c r="I1894" s="15">
        <v>100</v>
      </c>
      <c r="J1894" s="29">
        <v>45000</v>
      </c>
      <c r="K1894" s="29">
        <v>45000</v>
      </c>
      <c r="L1894" s="29">
        <v>45000</v>
      </c>
      <c r="M1894" s="15" t="s">
        <v>29</v>
      </c>
      <c r="N1894" s="15" t="s">
        <v>15</v>
      </c>
      <c r="O1894">
        <f>+VLOOKUP(Precio_diario_hortalizas[[#This Row],[Unidad de comercialización]],Codigos_kg[],2,0)</f>
        <v>15</v>
      </c>
      <c r="P1894">
        <f>+Precio_diario_hortalizas[[#This Row],[Precio promedio ponderado]]/Precio_diario_hortalizas[[#This Row],[Kg o Unidades]]</f>
        <v>3000</v>
      </c>
    </row>
    <row r="1895" spans="1:16" hidden="1" x14ac:dyDescent="0.35">
      <c r="A1895" s="1" t="s">
        <v>178</v>
      </c>
      <c r="B1895" s="1" t="str">
        <f>+VLOOKUP(A1895,Codigos_mercados_mayoristas[],2,0)</f>
        <v>La Araucanía</v>
      </c>
      <c r="C1895" s="1">
        <f>+VLOOKUP(A1895,Codigos_mercados_mayoristas[],3,0)</f>
        <v>9</v>
      </c>
      <c r="D1895" s="30">
        <v>44147</v>
      </c>
      <c r="E1895" s="4" t="s">
        <v>196</v>
      </c>
      <c r="F1895" s="15" t="s">
        <v>27</v>
      </c>
      <c r="G1895" s="15" t="s">
        <v>98</v>
      </c>
      <c r="H1895" s="15" t="s">
        <v>69</v>
      </c>
      <c r="I1895" s="15">
        <v>50</v>
      </c>
      <c r="J1895" s="29">
        <v>48000</v>
      </c>
      <c r="K1895" s="29">
        <v>48000</v>
      </c>
      <c r="L1895" s="29">
        <v>48000</v>
      </c>
      <c r="M1895" s="15" t="s">
        <v>29</v>
      </c>
      <c r="N1895" s="15" t="s">
        <v>15</v>
      </c>
      <c r="O1895">
        <f>+VLOOKUP(Precio_diario_hortalizas[[#This Row],[Unidad de comercialización]],Codigos_kg[],2,0)</f>
        <v>15</v>
      </c>
      <c r="P1895">
        <f>+Precio_diario_hortalizas[[#This Row],[Precio promedio ponderado]]/Precio_diario_hortalizas[[#This Row],[Kg o Unidades]]</f>
        <v>3200</v>
      </c>
    </row>
    <row r="1896" spans="1:16" hidden="1" x14ac:dyDescent="0.35">
      <c r="A1896" s="1" t="s">
        <v>178</v>
      </c>
      <c r="B1896" s="1" t="str">
        <f>+VLOOKUP(A1896,Codigos_mercados_mayoristas[],2,0)</f>
        <v>La Araucanía</v>
      </c>
      <c r="C1896" s="1">
        <f>+VLOOKUP(A1896,Codigos_mercados_mayoristas[],3,0)</f>
        <v>9</v>
      </c>
      <c r="D1896" s="30">
        <v>44147</v>
      </c>
      <c r="E1896" s="4" t="s">
        <v>196</v>
      </c>
      <c r="F1896" s="15" t="s">
        <v>27</v>
      </c>
      <c r="G1896" s="15" t="s">
        <v>98</v>
      </c>
      <c r="H1896" s="15" t="s">
        <v>13</v>
      </c>
      <c r="I1896" s="15">
        <v>100</v>
      </c>
      <c r="J1896" s="29">
        <v>30000</v>
      </c>
      <c r="K1896" s="29">
        <v>30000</v>
      </c>
      <c r="L1896" s="29">
        <v>30000</v>
      </c>
      <c r="M1896" s="15" t="s">
        <v>29</v>
      </c>
      <c r="N1896" s="15" t="s">
        <v>15</v>
      </c>
      <c r="O1896">
        <f>+VLOOKUP(Precio_diario_hortalizas[[#This Row],[Unidad de comercialización]],Codigos_kg[],2,0)</f>
        <v>15</v>
      </c>
      <c r="P1896">
        <f>+Precio_diario_hortalizas[[#This Row],[Precio promedio ponderado]]/Precio_diario_hortalizas[[#This Row],[Kg o Unidades]]</f>
        <v>2000</v>
      </c>
    </row>
    <row r="1897" spans="1:16" hidden="1" x14ac:dyDescent="0.35">
      <c r="A1897" s="1" t="s">
        <v>178</v>
      </c>
      <c r="B1897" s="1" t="str">
        <f>+VLOOKUP(A1897,Codigos_mercados_mayoristas[],2,0)</f>
        <v>La Araucanía</v>
      </c>
      <c r="C1897" s="1">
        <f>+VLOOKUP(A1897,Codigos_mercados_mayoristas[],3,0)</f>
        <v>9</v>
      </c>
      <c r="D1897" s="30">
        <v>44147</v>
      </c>
      <c r="E1897" s="4" t="s">
        <v>196</v>
      </c>
      <c r="F1897" s="15" t="s">
        <v>30</v>
      </c>
      <c r="G1897" s="15" t="s">
        <v>12</v>
      </c>
      <c r="H1897" s="15" t="s">
        <v>19</v>
      </c>
      <c r="I1897" s="15">
        <v>50</v>
      </c>
      <c r="J1897" s="29">
        <v>48000</v>
      </c>
      <c r="K1897" s="29">
        <v>48000</v>
      </c>
      <c r="L1897" s="29">
        <v>48000</v>
      </c>
      <c r="M1897" s="15" t="s">
        <v>58</v>
      </c>
      <c r="N1897" s="15" t="s">
        <v>118</v>
      </c>
      <c r="O1897">
        <f>+VLOOKUP(Precio_diario_hortalizas[[#This Row],[Unidad de comercialización]],Codigos_kg[],2,0)</f>
        <v>25</v>
      </c>
      <c r="P1897">
        <f>+Precio_diario_hortalizas[[#This Row],[Precio promedio ponderado]]/Precio_diario_hortalizas[[#This Row],[Kg o Unidades]]</f>
        <v>1920</v>
      </c>
    </row>
    <row r="1898" spans="1:16" hidden="1" x14ac:dyDescent="0.35">
      <c r="A1898" s="1" t="s">
        <v>178</v>
      </c>
      <c r="B1898" s="1" t="str">
        <f>+VLOOKUP(A1898,Codigos_mercados_mayoristas[],2,0)</f>
        <v>La Araucanía</v>
      </c>
      <c r="C1898" s="1">
        <f>+VLOOKUP(A1898,Codigos_mercados_mayoristas[],3,0)</f>
        <v>9</v>
      </c>
      <c r="D1898" s="30">
        <v>44147</v>
      </c>
      <c r="E1898" s="4" t="s">
        <v>196</v>
      </c>
      <c r="F1898" s="15" t="s">
        <v>159</v>
      </c>
      <c r="G1898" s="15" t="s">
        <v>12</v>
      </c>
      <c r="H1898" s="15" t="s">
        <v>19</v>
      </c>
      <c r="I1898" s="15">
        <v>100</v>
      </c>
      <c r="J1898" s="29">
        <v>5000</v>
      </c>
      <c r="K1898" s="29">
        <v>5000</v>
      </c>
      <c r="L1898" s="29">
        <v>5000</v>
      </c>
      <c r="M1898" s="15" t="s">
        <v>181</v>
      </c>
      <c r="N1898" s="15" t="s">
        <v>180</v>
      </c>
      <c r="O1898">
        <f>+VLOOKUP(Precio_diario_hortalizas[[#This Row],[Unidad de comercialización]],Codigos_kg[],2,0)</f>
        <v>12</v>
      </c>
      <c r="P1898">
        <f>+Precio_diario_hortalizas[[#This Row],[Precio promedio ponderado]]/Precio_diario_hortalizas[[#This Row],[Kg o Unidades]]</f>
        <v>416.66666666666669</v>
      </c>
    </row>
    <row r="1899" spans="1:16" hidden="1" x14ac:dyDescent="0.35">
      <c r="A1899" s="1" t="s">
        <v>178</v>
      </c>
      <c r="B1899" s="1" t="str">
        <f>+VLOOKUP(A1899,Codigos_mercados_mayoristas[],2,0)</f>
        <v>La Araucanía</v>
      </c>
      <c r="C1899" s="1">
        <f>+VLOOKUP(A1899,Codigos_mercados_mayoristas[],3,0)</f>
        <v>9</v>
      </c>
      <c r="D1899" s="30">
        <v>44147</v>
      </c>
      <c r="E1899" s="4" t="s">
        <v>196</v>
      </c>
      <c r="F1899" s="15" t="s">
        <v>99</v>
      </c>
      <c r="G1899" s="15" t="s">
        <v>100</v>
      </c>
      <c r="H1899" s="15" t="s">
        <v>19</v>
      </c>
      <c r="I1899" s="29">
        <v>1500</v>
      </c>
      <c r="J1899" s="29">
        <v>1000</v>
      </c>
      <c r="K1899" s="29">
        <v>1000</v>
      </c>
      <c r="L1899" s="29">
        <v>1000</v>
      </c>
      <c r="M1899" s="15" t="s">
        <v>14</v>
      </c>
      <c r="N1899" s="15" t="s">
        <v>118</v>
      </c>
      <c r="O1899">
        <f>+VLOOKUP(Precio_diario_hortalizas[[#This Row],[Unidad de comercialización]],Codigos_kg[],2,0)</f>
        <v>1</v>
      </c>
      <c r="P1899">
        <f>+Precio_diario_hortalizas[[#This Row],[Precio promedio ponderado]]/Precio_diario_hortalizas[[#This Row],[Kg o Unidades]]</f>
        <v>1000</v>
      </c>
    </row>
    <row r="1900" spans="1:16" hidden="1" x14ac:dyDescent="0.35">
      <c r="A1900" s="1" t="s">
        <v>178</v>
      </c>
      <c r="B1900" s="1" t="str">
        <f>+VLOOKUP(A1900,Codigos_mercados_mayoristas[],2,0)</f>
        <v>La Araucanía</v>
      </c>
      <c r="C1900" s="1">
        <f>+VLOOKUP(A1900,Codigos_mercados_mayoristas[],3,0)</f>
        <v>9</v>
      </c>
      <c r="D1900" s="30">
        <v>44147</v>
      </c>
      <c r="E1900" s="4" t="s">
        <v>196</v>
      </c>
      <c r="F1900" s="15" t="s">
        <v>99</v>
      </c>
      <c r="G1900" s="15" t="s">
        <v>100</v>
      </c>
      <c r="H1900" s="15" t="s">
        <v>19</v>
      </c>
      <c r="I1900" s="29">
        <v>1700</v>
      </c>
      <c r="J1900" s="29">
        <v>1000</v>
      </c>
      <c r="K1900" s="15">
        <v>900</v>
      </c>
      <c r="L1900" s="15">
        <v>947</v>
      </c>
      <c r="M1900" s="15" t="s">
        <v>14</v>
      </c>
      <c r="N1900" s="15" t="s">
        <v>109</v>
      </c>
      <c r="O1900">
        <f>+VLOOKUP(Precio_diario_hortalizas[[#This Row],[Unidad de comercialización]],Codigos_kg[],2,0)</f>
        <v>1</v>
      </c>
      <c r="P1900">
        <f>+Precio_diario_hortalizas[[#This Row],[Precio promedio ponderado]]/Precio_diario_hortalizas[[#This Row],[Kg o Unidades]]</f>
        <v>947</v>
      </c>
    </row>
    <row r="1901" spans="1:16" hidden="1" x14ac:dyDescent="0.35">
      <c r="A1901" s="1" t="s">
        <v>178</v>
      </c>
      <c r="B1901" s="1" t="str">
        <f>+VLOOKUP(A1901,Codigos_mercados_mayoristas[],2,0)</f>
        <v>La Araucanía</v>
      </c>
      <c r="C1901" s="1">
        <f>+VLOOKUP(A1901,Codigos_mercados_mayoristas[],3,0)</f>
        <v>9</v>
      </c>
      <c r="D1901" s="30">
        <v>44147</v>
      </c>
      <c r="E1901" s="4" t="s">
        <v>196</v>
      </c>
      <c r="F1901" s="15" t="s">
        <v>32</v>
      </c>
      <c r="G1901" s="15" t="s">
        <v>12</v>
      </c>
      <c r="H1901" s="15" t="s">
        <v>19</v>
      </c>
      <c r="I1901" s="29">
        <v>2000</v>
      </c>
      <c r="J1901" s="29">
        <v>1000</v>
      </c>
      <c r="K1901" s="15">
        <v>900</v>
      </c>
      <c r="L1901" s="15">
        <v>950</v>
      </c>
      <c r="M1901" s="15" t="s">
        <v>33</v>
      </c>
      <c r="N1901" s="15" t="s">
        <v>34</v>
      </c>
      <c r="O1901">
        <f>+VLOOKUP(Precio_diario_hortalizas[[#This Row],[Unidad de comercialización]],Codigos_kg[],2,0)</f>
        <v>1</v>
      </c>
      <c r="P1901">
        <f>+Precio_diario_hortalizas[[#This Row],[Precio promedio ponderado]]/Precio_diario_hortalizas[[#This Row],[Kg o Unidades]]</f>
        <v>950</v>
      </c>
    </row>
    <row r="1902" spans="1:16" hidden="1" x14ac:dyDescent="0.35">
      <c r="A1902" s="1" t="s">
        <v>178</v>
      </c>
      <c r="B1902" s="1" t="str">
        <f>+VLOOKUP(A1902,Codigos_mercados_mayoristas[],2,0)</f>
        <v>La Araucanía</v>
      </c>
      <c r="C1902" s="1">
        <f>+VLOOKUP(A1902,Codigos_mercados_mayoristas[],3,0)</f>
        <v>9</v>
      </c>
      <c r="D1902" s="30">
        <v>44147</v>
      </c>
      <c r="E1902" s="4" t="s">
        <v>196</v>
      </c>
      <c r="F1902" s="15" t="s">
        <v>32</v>
      </c>
      <c r="G1902" s="15" t="s">
        <v>12</v>
      </c>
      <c r="H1902" s="15" t="s">
        <v>13</v>
      </c>
      <c r="I1902" s="15">
        <v>400</v>
      </c>
      <c r="J1902" s="15">
        <v>800</v>
      </c>
      <c r="K1902" s="15">
        <v>800</v>
      </c>
      <c r="L1902" s="15">
        <v>800</v>
      </c>
      <c r="M1902" s="15" t="s">
        <v>33</v>
      </c>
      <c r="N1902" s="15" t="s">
        <v>34</v>
      </c>
      <c r="O1902">
        <f>+VLOOKUP(Precio_diario_hortalizas[[#This Row],[Unidad de comercialización]],Codigos_kg[],2,0)</f>
        <v>1</v>
      </c>
      <c r="P1902">
        <f>+Precio_diario_hortalizas[[#This Row],[Precio promedio ponderado]]/Precio_diario_hortalizas[[#This Row],[Kg o Unidades]]</f>
        <v>800</v>
      </c>
    </row>
    <row r="1903" spans="1:16" hidden="1" x14ac:dyDescent="0.35">
      <c r="A1903" s="1" t="s">
        <v>178</v>
      </c>
      <c r="B1903" s="1" t="str">
        <f>+VLOOKUP(A1903,Codigos_mercados_mayoristas[],2,0)</f>
        <v>La Araucanía</v>
      </c>
      <c r="C1903" s="1">
        <f>+VLOOKUP(A1903,Codigos_mercados_mayoristas[],3,0)</f>
        <v>9</v>
      </c>
      <c r="D1903" s="30">
        <v>44147</v>
      </c>
      <c r="E1903" s="4" t="s">
        <v>196</v>
      </c>
      <c r="F1903" s="15" t="s">
        <v>35</v>
      </c>
      <c r="G1903" s="15" t="s">
        <v>719</v>
      </c>
      <c r="H1903" s="15" t="s">
        <v>19</v>
      </c>
      <c r="I1903" s="15">
        <v>50</v>
      </c>
      <c r="J1903" s="29">
        <v>30000</v>
      </c>
      <c r="K1903" s="29">
        <v>30000</v>
      </c>
      <c r="L1903" s="29">
        <v>30000</v>
      </c>
      <c r="M1903" s="15" t="s">
        <v>37</v>
      </c>
      <c r="N1903" s="15" t="s">
        <v>133</v>
      </c>
      <c r="O1903">
        <f>+VLOOKUP(Precio_diario_hortalizas[[#This Row],[Unidad de comercialización]],Codigos_kg[],2,0)</f>
        <v>10</v>
      </c>
      <c r="P1903">
        <f>+Precio_diario_hortalizas[[#This Row],[Precio promedio ponderado]]/Precio_diario_hortalizas[[#This Row],[Kg o Unidades]]</f>
        <v>3000</v>
      </c>
    </row>
    <row r="1904" spans="1:16" hidden="1" x14ac:dyDescent="0.35">
      <c r="A1904" s="1" t="s">
        <v>178</v>
      </c>
      <c r="B1904" s="1" t="str">
        <f>+VLOOKUP(A1904,Codigos_mercados_mayoristas[],2,0)</f>
        <v>La Araucanía</v>
      </c>
      <c r="C1904" s="1">
        <f>+VLOOKUP(A1904,Codigos_mercados_mayoristas[],3,0)</f>
        <v>9</v>
      </c>
      <c r="D1904" s="30">
        <v>44147</v>
      </c>
      <c r="E1904" s="4" t="s">
        <v>196</v>
      </c>
      <c r="F1904" s="15" t="s">
        <v>35</v>
      </c>
      <c r="G1904" s="15" t="s">
        <v>719</v>
      </c>
      <c r="H1904" s="15" t="s">
        <v>19</v>
      </c>
      <c r="I1904" s="15">
        <v>50</v>
      </c>
      <c r="J1904" s="29">
        <v>20000</v>
      </c>
      <c r="K1904" s="29">
        <v>20000</v>
      </c>
      <c r="L1904" s="29">
        <v>20000</v>
      </c>
      <c r="M1904" s="15" t="s">
        <v>37</v>
      </c>
      <c r="N1904" s="15" t="s">
        <v>15</v>
      </c>
      <c r="O1904">
        <f>+VLOOKUP(Precio_diario_hortalizas[[#This Row],[Unidad de comercialización]],Codigos_kg[],2,0)</f>
        <v>10</v>
      </c>
      <c r="P1904">
        <f>+Precio_diario_hortalizas[[#This Row],[Precio promedio ponderado]]/Precio_diario_hortalizas[[#This Row],[Kg o Unidades]]</f>
        <v>2000</v>
      </c>
    </row>
    <row r="1905" spans="1:16" hidden="1" x14ac:dyDescent="0.35">
      <c r="A1905" s="1" t="s">
        <v>178</v>
      </c>
      <c r="B1905" s="1" t="str">
        <f>+VLOOKUP(A1905,Codigos_mercados_mayoristas[],2,0)</f>
        <v>La Araucanía</v>
      </c>
      <c r="C1905" s="1">
        <f>+VLOOKUP(A1905,Codigos_mercados_mayoristas[],3,0)</f>
        <v>9</v>
      </c>
      <c r="D1905" s="30">
        <v>44147</v>
      </c>
      <c r="E1905" s="4" t="s">
        <v>196</v>
      </c>
      <c r="F1905" s="15" t="s">
        <v>35</v>
      </c>
      <c r="G1905" s="15" t="s">
        <v>36</v>
      </c>
      <c r="H1905" s="15" t="s">
        <v>69</v>
      </c>
      <c r="I1905" s="15">
        <v>300</v>
      </c>
      <c r="J1905" s="29">
        <v>21000</v>
      </c>
      <c r="K1905" s="29">
        <v>20000</v>
      </c>
      <c r="L1905" s="29">
        <v>20667</v>
      </c>
      <c r="M1905" s="15" t="s">
        <v>59</v>
      </c>
      <c r="N1905" s="15" t="s">
        <v>133</v>
      </c>
      <c r="O1905">
        <f>+VLOOKUP(Precio_diario_hortalizas[[#This Row],[Unidad de comercialización]],Codigos_kg[],2,0)</f>
        <v>18</v>
      </c>
      <c r="P1905">
        <f>+Precio_diario_hortalizas[[#This Row],[Precio promedio ponderado]]/Precio_diario_hortalizas[[#This Row],[Kg o Unidades]]</f>
        <v>1148.1666666666667</v>
      </c>
    </row>
    <row r="1906" spans="1:16" hidden="1" x14ac:dyDescent="0.35">
      <c r="A1906" s="1" t="s">
        <v>178</v>
      </c>
      <c r="B1906" s="1" t="str">
        <f>+VLOOKUP(A1906,Codigos_mercados_mayoristas[],2,0)</f>
        <v>La Araucanía</v>
      </c>
      <c r="C1906" s="1">
        <f>+VLOOKUP(A1906,Codigos_mercados_mayoristas[],3,0)</f>
        <v>9</v>
      </c>
      <c r="D1906" s="30">
        <v>44147</v>
      </c>
      <c r="E1906" s="4" t="s">
        <v>196</v>
      </c>
      <c r="F1906" s="15" t="s">
        <v>35</v>
      </c>
      <c r="G1906" s="15" t="s">
        <v>36</v>
      </c>
      <c r="H1906" s="15" t="s">
        <v>69</v>
      </c>
      <c r="I1906" s="15">
        <v>100</v>
      </c>
      <c r="J1906" s="29">
        <v>22000</v>
      </c>
      <c r="K1906" s="29">
        <v>22000</v>
      </c>
      <c r="L1906" s="29">
        <v>22000</v>
      </c>
      <c r="M1906" s="15" t="s">
        <v>59</v>
      </c>
      <c r="N1906" s="15" t="s">
        <v>680</v>
      </c>
      <c r="O1906">
        <f>+VLOOKUP(Precio_diario_hortalizas[[#This Row],[Unidad de comercialización]],Codigos_kg[],2,0)</f>
        <v>18</v>
      </c>
      <c r="P1906">
        <f>+Precio_diario_hortalizas[[#This Row],[Precio promedio ponderado]]/Precio_diario_hortalizas[[#This Row],[Kg o Unidades]]</f>
        <v>1222.2222222222222</v>
      </c>
    </row>
    <row r="1907" spans="1:16" hidden="1" x14ac:dyDescent="0.35">
      <c r="A1907" s="1" t="s">
        <v>178</v>
      </c>
      <c r="B1907" s="1" t="str">
        <f>+VLOOKUP(A1907,Codigos_mercados_mayoristas[],2,0)</f>
        <v>La Araucanía</v>
      </c>
      <c r="C1907" s="1">
        <f>+VLOOKUP(A1907,Codigos_mercados_mayoristas[],3,0)</f>
        <v>9</v>
      </c>
      <c r="D1907" s="30">
        <v>44147</v>
      </c>
      <c r="E1907" s="4" t="s">
        <v>196</v>
      </c>
      <c r="F1907" s="15" t="s">
        <v>35</v>
      </c>
      <c r="G1907" s="15" t="s">
        <v>36</v>
      </c>
      <c r="H1907" s="15" t="s">
        <v>69</v>
      </c>
      <c r="I1907" s="15">
        <v>200</v>
      </c>
      <c r="J1907" s="29">
        <v>9000</v>
      </c>
      <c r="K1907" s="29">
        <v>9000</v>
      </c>
      <c r="L1907" s="29">
        <v>9000</v>
      </c>
      <c r="M1907" s="15" t="s">
        <v>37</v>
      </c>
      <c r="N1907" s="15" t="s">
        <v>15</v>
      </c>
      <c r="O1907">
        <f>+VLOOKUP(Precio_diario_hortalizas[[#This Row],[Unidad de comercialización]],Codigos_kg[],2,0)</f>
        <v>10</v>
      </c>
      <c r="P1907">
        <f>+Precio_diario_hortalizas[[#This Row],[Precio promedio ponderado]]/Precio_diario_hortalizas[[#This Row],[Kg o Unidades]]</f>
        <v>900</v>
      </c>
    </row>
    <row r="1908" spans="1:16" hidden="1" x14ac:dyDescent="0.35">
      <c r="A1908" s="1" t="s">
        <v>178</v>
      </c>
      <c r="B1908" s="1" t="str">
        <f>+VLOOKUP(A1908,Codigos_mercados_mayoristas[],2,0)</f>
        <v>La Araucanía</v>
      </c>
      <c r="C1908" s="1">
        <f>+VLOOKUP(A1908,Codigos_mercados_mayoristas[],3,0)</f>
        <v>9</v>
      </c>
      <c r="D1908" s="30">
        <v>44147</v>
      </c>
      <c r="E1908" s="4" t="s">
        <v>196</v>
      </c>
      <c r="F1908" s="15" t="s">
        <v>35</v>
      </c>
      <c r="G1908" s="15" t="s">
        <v>36</v>
      </c>
      <c r="H1908" s="15" t="s">
        <v>19</v>
      </c>
      <c r="I1908" s="29">
        <v>1700</v>
      </c>
      <c r="J1908" s="29">
        <v>19000</v>
      </c>
      <c r="K1908" s="29">
        <v>18000</v>
      </c>
      <c r="L1908" s="29">
        <v>18471</v>
      </c>
      <c r="M1908" s="15" t="s">
        <v>59</v>
      </c>
      <c r="N1908" s="15" t="s">
        <v>133</v>
      </c>
      <c r="O1908">
        <f>+VLOOKUP(Precio_diario_hortalizas[[#This Row],[Unidad de comercialización]],Codigos_kg[],2,0)</f>
        <v>18</v>
      </c>
      <c r="P1908">
        <f>+Precio_diario_hortalizas[[#This Row],[Precio promedio ponderado]]/Precio_diario_hortalizas[[#This Row],[Kg o Unidades]]</f>
        <v>1026.1666666666667</v>
      </c>
    </row>
    <row r="1909" spans="1:16" hidden="1" x14ac:dyDescent="0.35">
      <c r="A1909" s="1" t="s">
        <v>178</v>
      </c>
      <c r="B1909" s="1" t="str">
        <f>+VLOOKUP(A1909,Codigos_mercados_mayoristas[],2,0)</f>
        <v>La Araucanía</v>
      </c>
      <c r="C1909" s="1">
        <f>+VLOOKUP(A1909,Codigos_mercados_mayoristas[],3,0)</f>
        <v>9</v>
      </c>
      <c r="D1909" s="30">
        <v>44147</v>
      </c>
      <c r="E1909" s="4" t="s">
        <v>196</v>
      </c>
      <c r="F1909" s="15" t="s">
        <v>35</v>
      </c>
      <c r="G1909" s="15" t="s">
        <v>36</v>
      </c>
      <c r="H1909" s="15" t="s">
        <v>19</v>
      </c>
      <c r="I1909" s="15">
        <v>500</v>
      </c>
      <c r="J1909" s="29">
        <v>20000</v>
      </c>
      <c r="K1909" s="29">
        <v>20000</v>
      </c>
      <c r="L1909" s="29">
        <v>20000</v>
      </c>
      <c r="M1909" s="15" t="s">
        <v>59</v>
      </c>
      <c r="N1909" s="15" t="s">
        <v>680</v>
      </c>
      <c r="O1909">
        <f>+VLOOKUP(Precio_diario_hortalizas[[#This Row],[Unidad de comercialización]],Codigos_kg[],2,0)</f>
        <v>18</v>
      </c>
      <c r="P1909">
        <f>+Precio_diario_hortalizas[[#This Row],[Precio promedio ponderado]]/Precio_diario_hortalizas[[#This Row],[Kg o Unidades]]</f>
        <v>1111.1111111111111</v>
      </c>
    </row>
    <row r="1910" spans="1:16" hidden="1" x14ac:dyDescent="0.35">
      <c r="A1910" s="1" t="s">
        <v>178</v>
      </c>
      <c r="B1910" s="1" t="str">
        <f>+VLOOKUP(A1910,Codigos_mercados_mayoristas[],2,0)</f>
        <v>La Araucanía</v>
      </c>
      <c r="C1910" s="1">
        <f>+VLOOKUP(A1910,Codigos_mercados_mayoristas[],3,0)</f>
        <v>9</v>
      </c>
      <c r="D1910" s="30">
        <v>44147</v>
      </c>
      <c r="E1910" s="4" t="s">
        <v>196</v>
      </c>
      <c r="F1910" s="15" t="s">
        <v>35</v>
      </c>
      <c r="G1910" s="15" t="s">
        <v>36</v>
      </c>
      <c r="H1910" s="15" t="s">
        <v>19</v>
      </c>
      <c r="I1910" s="15">
        <v>500</v>
      </c>
      <c r="J1910" s="29">
        <v>16000</v>
      </c>
      <c r="K1910" s="29">
        <v>16000</v>
      </c>
      <c r="L1910" s="29">
        <v>16000</v>
      </c>
      <c r="M1910" s="15" t="s">
        <v>59</v>
      </c>
      <c r="N1910" s="15" t="s">
        <v>15</v>
      </c>
      <c r="O1910">
        <f>+VLOOKUP(Precio_diario_hortalizas[[#This Row],[Unidad de comercialización]],Codigos_kg[],2,0)</f>
        <v>18</v>
      </c>
      <c r="P1910">
        <f>+Precio_diario_hortalizas[[#This Row],[Precio promedio ponderado]]/Precio_diario_hortalizas[[#This Row],[Kg o Unidades]]</f>
        <v>888.88888888888891</v>
      </c>
    </row>
    <row r="1911" spans="1:16" hidden="1" x14ac:dyDescent="0.35">
      <c r="A1911" s="1" t="s">
        <v>178</v>
      </c>
      <c r="B1911" s="1" t="str">
        <f>+VLOOKUP(A1911,Codigos_mercados_mayoristas[],2,0)</f>
        <v>La Araucanía</v>
      </c>
      <c r="C1911" s="1">
        <f>+VLOOKUP(A1911,Codigos_mercados_mayoristas[],3,0)</f>
        <v>9</v>
      </c>
      <c r="D1911" s="30">
        <v>44147</v>
      </c>
      <c r="E1911" s="4" t="s">
        <v>196</v>
      </c>
      <c r="F1911" s="15" t="s">
        <v>35</v>
      </c>
      <c r="G1911" s="15" t="s">
        <v>36</v>
      </c>
      <c r="H1911" s="15" t="s">
        <v>19</v>
      </c>
      <c r="I1911" s="29">
        <v>6000</v>
      </c>
      <c r="J1911" s="29">
        <v>8500</v>
      </c>
      <c r="K1911" s="29">
        <v>8000</v>
      </c>
      <c r="L1911" s="29">
        <v>8250</v>
      </c>
      <c r="M1911" s="15" t="s">
        <v>37</v>
      </c>
      <c r="N1911" s="15" t="s">
        <v>15</v>
      </c>
      <c r="O1911">
        <f>+VLOOKUP(Precio_diario_hortalizas[[#This Row],[Unidad de comercialización]],Codigos_kg[],2,0)</f>
        <v>10</v>
      </c>
      <c r="P1911">
        <f>+Precio_diario_hortalizas[[#This Row],[Precio promedio ponderado]]/Precio_diario_hortalizas[[#This Row],[Kg o Unidades]]</f>
        <v>825</v>
      </c>
    </row>
    <row r="1912" spans="1:16" hidden="1" x14ac:dyDescent="0.35">
      <c r="A1912" s="1" t="s">
        <v>178</v>
      </c>
      <c r="B1912" s="1" t="str">
        <f>+VLOOKUP(A1912,Codigos_mercados_mayoristas[],2,0)</f>
        <v>La Araucanía</v>
      </c>
      <c r="C1912" s="1">
        <f>+VLOOKUP(A1912,Codigos_mercados_mayoristas[],3,0)</f>
        <v>9</v>
      </c>
      <c r="D1912" s="30">
        <v>44147</v>
      </c>
      <c r="E1912" s="4" t="s">
        <v>196</v>
      </c>
      <c r="F1912" s="15" t="s">
        <v>35</v>
      </c>
      <c r="G1912" s="15" t="s">
        <v>36</v>
      </c>
      <c r="H1912" s="15" t="s">
        <v>13</v>
      </c>
      <c r="I1912" s="15">
        <v>300</v>
      </c>
      <c r="J1912" s="29">
        <v>7500</v>
      </c>
      <c r="K1912" s="29">
        <v>7500</v>
      </c>
      <c r="L1912" s="29">
        <v>7500</v>
      </c>
      <c r="M1912" s="15" t="s">
        <v>37</v>
      </c>
      <c r="N1912" s="15" t="s">
        <v>15</v>
      </c>
      <c r="O1912">
        <f>+VLOOKUP(Precio_diario_hortalizas[[#This Row],[Unidad de comercialización]],Codigos_kg[],2,0)</f>
        <v>10</v>
      </c>
      <c r="P1912">
        <f>+Precio_diario_hortalizas[[#This Row],[Precio promedio ponderado]]/Precio_diario_hortalizas[[#This Row],[Kg o Unidades]]</f>
        <v>750</v>
      </c>
    </row>
    <row r="1913" spans="1:16" hidden="1" x14ac:dyDescent="0.35">
      <c r="A1913" s="1" t="s">
        <v>178</v>
      </c>
      <c r="B1913" s="1" t="str">
        <f>+VLOOKUP(A1913,Codigos_mercados_mayoristas[],2,0)</f>
        <v>La Araucanía</v>
      </c>
      <c r="C1913" s="1">
        <f>+VLOOKUP(A1913,Codigos_mercados_mayoristas[],3,0)</f>
        <v>9</v>
      </c>
      <c r="D1913" s="30">
        <v>44147</v>
      </c>
      <c r="E1913" s="4" t="s">
        <v>196</v>
      </c>
      <c r="F1913" s="15" t="s">
        <v>35</v>
      </c>
      <c r="G1913" s="15" t="s">
        <v>721</v>
      </c>
      <c r="H1913" s="15" t="s">
        <v>19</v>
      </c>
      <c r="I1913" s="15">
        <v>400</v>
      </c>
      <c r="J1913" s="29">
        <v>16000</v>
      </c>
      <c r="K1913" s="29">
        <v>15000</v>
      </c>
      <c r="L1913" s="29">
        <v>15500</v>
      </c>
      <c r="M1913" s="15" t="s">
        <v>59</v>
      </c>
      <c r="N1913" s="15" t="s">
        <v>109</v>
      </c>
      <c r="O1913">
        <f>+VLOOKUP(Precio_diario_hortalizas[[#This Row],[Unidad de comercialización]],Codigos_kg[],2,0)</f>
        <v>18</v>
      </c>
      <c r="P1913">
        <f>+Precio_diario_hortalizas[[#This Row],[Precio promedio ponderado]]/Precio_diario_hortalizas[[#This Row],[Kg o Unidades]]</f>
        <v>861.11111111111109</v>
      </c>
    </row>
    <row r="1914" spans="1:16" hidden="1" x14ac:dyDescent="0.35">
      <c r="A1914" s="1" t="s">
        <v>178</v>
      </c>
      <c r="B1914" s="1" t="str">
        <f>+VLOOKUP(A1914,Codigos_mercados_mayoristas[],2,0)</f>
        <v>La Araucanía</v>
      </c>
      <c r="C1914" s="1">
        <f>+VLOOKUP(A1914,Codigos_mercados_mayoristas[],3,0)</f>
        <v>9</v>
      </c>
      <c r="D1914" s="30">
        <v>44147</v>
      </c>
      <c r="E1914" s="4" t="s">
        <v>196</v>
      </c>
      <c r="F1914" s="15" t="s">
        <v>35</v>
      </c>
      <c r="G1914" s="15" t="s">
        <v>721</v>
      </c>
      <c r="H1914" s="15" t="s">
        <v>19</v>
      </c>
      <c r="I1914" s="15">
        <v>700</v>
      </c>
      <c r="J1914" s="29">
        <v>13000</v>
      </c>
      <c r="K1914" s="29">
        <v>12000</v>
      </c>
      <c r="L1914" s="29">
        <v>12571</v>
      </c>
      <c r="M1914" s="15" t="s">
        <v>29</v>
      </c>
      <c r="N1914" s="15" t="s">
        <v>109</v>
      </c>
      <c r="O1914">
        <f>+VLOOKUP(Precio_diario_hortalizas[[#This Row],[Unidad de comercialización]],Codigos_kg[],2,0)</f>
        <v>15</v>
      </c>
      <c r="P1914">
        <f>+Precio_diario_hortalizas[[#This Row],[Precio promedio ponderado]]/Precio_diario_hortalizas[[#This Row],[Kg o Unidades]]</f>
        <v>838.06666666666672</v>
      </c>
    </row>
    <row r="1915" spans="1:16" hidden="1" x14ac:dyDescent="0.35">
      <c r="A1915" s="1" t="s">
        <v>178</v>
      </c>
      <c r="B1915" s="1" t="str">
        <f>+VLOOKUP(A1915,Codigos_mercados_mayoristas[],2,0)</f>
        <v>La Araucanía</v>
      </c>
      <c r="C1915" s="1">
        <f>+VLOOKUP(A1915,Codigos_mercados_mayoristas[],3,0)</f>
        <v>9</v>
      </c>
      <c r="D1915" s="30">
        <v>44147</v>
      </c>
      <c r="E1915" s="4" t="s">
        <v>196</v>
      </c>
      <c r="F1915" s="15" t="s">
        <v>38</v>
      </c>
      <c r="G1915" s="15" t="s">
        <v>12</v>
      </c>
      <c r="H1915" s="15" t="s">
        <v>19</v>
      </c>
      <c r="I1915" s="15">
        <v>350</v>
      </c>
      <c r="J1915" s="29">
        <v>6000</v>
      </c>
      <c r="K1915" s="29">
        <v>5000</v>
      </c>
      <c r="L1915" s="29">
        <v>5429</v>
      </c>
      <c r="M1915" s="15" t="s">
        <v>39</v>
      </c>
      <c r="N1915" s="15" t="s">
        <v>109</v>
      </c>
      <c r="O1915">
        <f>+VLOOKUP(Precio_diario_hortalizas[[#This Row],[Unidad de comercialización]],Codigos_kg[],2,0)</f>
        <v>25</v>
      </c>
      <c r="P1915">
        <f>+Precio_diario_hortalizas[[#This Row],[Precio promedio ponderado]]/Precio_diario_hortalizas[[#This Row],[Kg o Unidades]]</f>
        <v>217.16</v>
      </c>
    </row>
    <row r="1916" spans="1:16" hidden="1" x14ac:dyDescent="0.35">
      <c r="A1916" s="1" t="s">
        <v>178</v>
      </c>
      <c r="B1916" s="1" t="str">
        <f>+VLOOKUP(A1916,Codigos_mercados_mayoristas[],2,0)</f>
        <v>La Araucanía</v>
      </c>
      <c r="C1916" s="1">
        <f>+VLOOKUP(A1916,Codigos_mercados_mayoristas[],3,0)</f>
        <v>9</v>
      </c>
      <c r="D1916" s="30">
        <v>44147</v>
      </c>
      <c r="E1916" s="4" t="s">
        <v>196</v>
      </c>
      <c r="F1916" s="15" t="s">
        <v>102</v>
      </c>
      <c r="G1916" s="15" t="s">
        <v>104</v>
      </c>
      <c r="H1916" s="15" t="s">
        <v>76</v>
      </c>
      <c r="I1916" s="29">
        <v>2000</v>
      </c>
      <c r="J1916" s="29">
        <v>1400</v>
      </c>
      <c r="K1916" s="29">
        <v>1400</v>
      </c>
      <c r="L1916" s="29">
        <v>1400</v>
      </c>
      <c r="M1916" s="15" t="s">
        <v>33</v>
      </c>
      <c r="N1916" s="15" t="s">
        <v>109</v>
      </c>
      <c r="O1916">
        <f>+VLOOKUP(Precio_diario_hortalizas[[#This Row],[Unidad de comercialización]],Codigos_kg[],2,0)</f>
        <v>1</v>
      </c>
      <c r="P1916">
        <f>+Precio_diario_hortalizas[[#This Row],[Precio promedio ponderado]]/Precio_diario_hortalizas[[#This Row],[Kg o Unidades]]</f>
        <v>1400</v>
      </c>
    </row>
    <row r="1917" spans="1:16" hidden="1" x14ac:dyDescent="0.35">
      <c r="A1917" s="1" t="s">
        <v>178</v>
      </c>
      <c r="B1917" s="1" t="str">
        <f>+VLOOKUP(A1917,Codigos_mercados_mayoristas[],2,0)</f>
        <v>La Araucanía</v>
      </c>
      <c r="C1917" s="1">
        <f>+VLOOKUP(A1917,Codigos_mercados_mayoristas[],3,0)</f>
        <v>9</v>
      </c>
      <c r="D1917" s="30">
        <v>44147</v>
      </c>
      <c r="E1917" s="4" t="s">
        <v>196</v>
      </c>
      <c r="F1917" s="15" t="s">
        <v>106</v>
      </c>
      <c r="G1917" s="15" t="s">
        <v>12</v>
      </c>
      <c r="H1917" s="15" t="s">
        <v>19</v>
      </c>
      <c r="I1917" s="15">
        <v>400</v>
      </c>
      <c r="J1917" s="29">
        <v>8000</v>
      </c>
      <c r="K1917" s="29">
        <v>8000</v>
      </c>
      <c r="L1917" s="29">
        <v>8000</v>
      </c>
      <c r="M1917" s="15" t="s">
        <v>54</v>
      </c>
      <c r="N1917" s="15" t="s">
        <v>123</v>
      </c>
      <c r="O1917">
        <f>+VLOOKUP(Precio_diario_hortalizas[[#This Row],[Unidad de comercialización]],Codigos_kg[],2,0)</f>
        <v>60</v>
      </c>
      <c r="P1917">
        <f>+Precio_diario_hortalizas[[#This Row],[Precio promedio ponderado]]/Precio_diario_hortalizas[[#This Row],[Kg o Unidades]]</f>
        <v>133.33333333333334</v>
      </c>
    </row>
    <row r="1918" spans="1:16" hidden="1" x14ac:dyDescent="0.35">
      <c r="A1918" s="1" t="s">
        <v>178</v>
      </c>
      <c r="B1918" s="26" t="str">
        <f>+VLOOKUP(A1918,Codigos_mercados_mayoristas[],2,0)</f>
        <v>La Araucanía</v>
      </c>
      <c r="C1918" s="26">
        <f>+VLOOKUP(A1918,Codigos_mercados_mayoristas[],3,0)</f>
        <v>9</v>
      </c>
      <c r="D1918" s="30">
        <v>44147</v>
      </c>
      <c r="E1918" s="4" t="s">
        <v>196</v>
      </c>
      <c r="F1918" s="15" t="s">
        <v>106</v>
      </c>
      <c r="G1918" s="15" t="s">
        <v>12</v>
      </c>
      <c r="H1918" s="15" t="s">
        <v>19</v>
      </c>
      <c r="I1918" s="15">
        <v>300</v>
      </c>
      <c r="J1918" s="29">
        <v>8000</v>
      </c>
      <c r="K1918" s="29">
        <v>8000</v>
      </c>
      <c r="L1918" s="29">
        <v>8000</v>
      </c>
      <c r="M1918" s="15" t="s">
        <v>54</v>
      </c>
      <c r="N1918" s="15" t="s">
        <v>109</v>
      </c>
      <c r="O1918">
        <f>+VLOOKUP(Precio_diario_hortalizas[[#This Row],[Unidad de comercialización]],Codigos_kg[],2,0)</f>
        <v>60</v>
      </c>
      <c r="P1918">
        <f>+Precio_diario_hortalizas[[#This Row],[Precio promedio ponderado]]/Precio_diario_hortalizas[[#This Row],[Kg o Unidades]]</f>
        <v>133.33333333333334</v>
      </c>
    </row>
    <row r="1919" spans="1:16" hidden="1" x14ac:dyDescent="0.35">
      <c r="A1919" s="1" t="s">
        <v>166</v>
      </c>
      <c r="B1919" s="1" t="str">
        <f>+VLOOKUP(A1919,Codigos_mercados_mayoristas[],2,0)</f>
        <v>Ñuble</v>
      </c>
      <c r="C1919" s="1">
        <f>+VLOOKUP(A1919,Codigos_mercados_mayoristas[],3,0)</f>
        <v>16</v>
      </c>
      <c r="D1919" s="30">
        <v>44147</v>
      </c>
      <c r="E1919" s="4" t="s">
        <v>196</v>
      </c>
      <c r="F1919" s="15" t="s">
        <v>61</v>
      </c>
      <c r="G1919" s="15" t="s">
        <v>12</v>
      </c>
      <c r="H1919" s="15" t="s">
        <v>19</v>
      </c>
      <c r="I1919" s="15">
        <v>80</v>
      </c>
      <c r="J1919" s="29">
        <v>4500</v>
      </c>
      <c r="K1919" s="29">
        <v>4000</v>
      </c>
      <c r="L1919" s="29">
        <v>4250</v>
      </c>
      <c r="M1919" s="15" t="s">
        <v>81</v>
      </c>
      <c r="N1919" s="15" t="s">
        <v>168</v>
      </c>
      <c r="O1919">
        <f>+VLOOKUP(Precio_diario_hortalizas[[#This Row],[Unidad de comercialización]],Codigos_kg[],2,0)</f>
        <v>3</v>
      </c>
      <c r="P1919">
        <f>+Precio_diario_hortalizas[[#This Row],[Precio promedio ponderado]]/Precio_diario_hortalizas[[#This Row],[Kg o Unidades]]</f>
        <v>1416.6666666666667</v>
      </c>
    </row>
    <row r="1920" spans="1:16" hidden="1" x14ac:dyDescent="0.35">
      <c r="A1920" s="1" t="s">
        <v>166</v>
      </c>
      <c r="B1920" s="1" t="str">
        <f>+VLOOKUP(A1920,Codigos_mercados_mayoristas[],2,0)</f>
        <v>Ñuble</v>
      </c>
      <c r="C1920" s="1">
        <f>+VLOOKUP(A1920,Codigos_mercados_mayoristas[],3,0)</f>
        <v>16</v>
      </c>
      <c r="D1920" s="30">
        <v>44147</v>
      </c>
      <c r="E1920" s="4" t="s">
        <v>196</v>
      </c>
      <c r="F1920" s="15" t="s">
        <v>115</v>
      </c>
      <c r="G1920" s="15" t="s">
        <v>12</v>
      </c>
      <c r="H1920" s="15" t="s">
        <v>19</v>
      </c>
      <c r="I1920" s="15">
        <v>60</v>
      </c>
      <c r="J1920" s="29">
        <v>17000</v>
      </c>
      <c r="K1920" s="29">
        <v>16500</v>
      </c>
      <c r="L1920" s="29">
        <v>16792</v>
      </c>
      <c r="M1920" s="15" t="s">
        <v>39</v>
      </c>
      <c r="N1920" s="15" t="s">
        <v>109</v>
      </c>
      <c r="O1920">
        <f>+VLOOKUP(Precio_diario_hortalizas[[#This Row],[Unidad de comercialización]],Codigos_kg[],2,0)</f>
        <v>25</v>
      </c>
      <c r="P1920">
        <f>+Precio_diario_hortalizas[[#This Row],[Precio promedio ponderado]]/Precio_diario_hortalizas[[#This Row],[Kg o Unidades]]</f>
        <v>671.68</v>
      </c>
    </row>
    <row r="1921" spans="1:16" hidden="1" x14ac:dyDescent="0.35">
      <c r="A1921" s="1" t="s">
        <v>166</v>
      </c>
      <c r="B1921" s="1" t="str">
        <f>+VLOOKUP(A1921,Codigos_mercados_mayoristas[],2,0)</f>
        <v>Ñuble</v>
      </c>
      <c r="C1921" s="1">
        <f>+VLOOKUP(A1921,Codigos_mercados_mayoristas[],3,0)</f>
        <v>16</v>
      </c>
      <c r="D1921" s="30">
        <v>44147</v>
      </c>
      <c r="E1921" s="4" t="s">
        <v>196</v>
      </c>
      <c r="F1921" s="15" t="s">
        <v>73</v>
      </c>
      <c r="G1921" s="15" t="s">
        <v>12</v>
      </c>
      <c r="H1921" s="15" t="s">
        <v>19</v>
      </c>
      <c r="I1921" s="15">
        <v>225</v>
      </c>
      <c r="J1921" s="15">
        <v>800</v>
      </c>
      <c r="K1921" s="15">
        <v>700</v>
      </c>
      <c r="L1921" s="15">
        <v>756</v>
      </c>
      <c r="M1921" s="15" t="s">
        <v>135</v>
      </c>
      <c r="N1921" s="15" t="s">
        <v>168</v>
      </c>
      <c r="O1921">
        <f>+VLOOKUP(Precio_diario_hortalizas[[#This Row],[Unidad de comercialización]],Codigos_kg[],2,0)</f>
        <v>5</v>
      </c>
      <c r="P1921">
        <f>+Precio_diario_hortalizas[[#This Row],[Precio promedio ponderado]]/Precio_diario_hortalizas[[#This Row],[Kg o Unidades]]</f>
        <v>151.19999999999999</v>
      </c>
    </row>
    <row r="1922" spans="1:16" hidden="1" x14ac:dyDescent="0.35">
      <c r="A1922" s="1" t="s">
        <v>166</v>
      </c>
      <c r="B1922" s="1" t="str">
        <f>+VLOOKUP(A1922,Codigos_mercados_mayoristas[],2,0)</f>
        <v>Ñuble</v>
      </c>
      <c r="C1922" s="1">
        <f>+VLOOKUP(A1922,Codigos_mercados_mayoristas[],3,0)</f>
        <v>16</v>
      </c>
      <c r="D1922" s="30">
        <v>44147</v>
      </c>
      <c r="E1922" s="4" t="s">
        <v>196</v>
      </c>
      <c r="F1922" s="15" t="s">
        <v>75</v>
      </c>
      <c r="G1922" s="15" t="s">
        <v>12</v>
      </c>
      <c r="H1922" s="15" t="s">
        <v>96</v>
      </c>
      <c r="I1922" s="29">
        <v>25000</v>
      </c>
      <c r="J1922" s="29">
        <v>1800</v>
      </c>
      <c r="K1922" s="29">
        <v>1700</v>
      </c>
      <c r="L1922" s="29">
        <v>1752</v>
      </c>
      <c r="M1922" s="15" t="s">
        <v>136</v>
      </c>
      <c r="N1922" s="15" t="s">
        <v>109</v>
      </c>
      <c r="O1922">
        <f>+VLOOKUP(Precio_diario_hortalizas[[#This Row],[Unidad de comercialización]],Codigos_kg[],2,0)</f>
        <v>10</v>
      </c>
      <c r="P1922">
        <f>+Precio_diario_hortalizas[[#This Row],[Precio promedio ponderado]]/Precio_diario_hortalizas[[#This Row],[Kg o Unidades]]</f>
        <v>175.2</v>
      </c>
    </row>
    <row r="1923" spans="1:16" hidden="1" x14ac:dyDescent="0.35">
      <c r="A1923" s="1" t="s">
        <v>166</v>
      </c>
      <c r="B1923" s="1" t="str">
        <f>+VLOOKUP(A1923,Codigos_mercados_mayoristas[],2,0)</f>
        <v>Ñuble</v>
      </c>
      <c r="C1923" s="1">
        <f>+VLOOKUP(A1923,Codigos_mercados_mayoristas[],3,0)</f>
        <v>16</v>
      </c>
      <c r="D1923" s="30">
        <v>44147</v>
      </c>
      <c r="E1923" s="4" t="s">
        <v>196</v>
      </c>
      <c r="F1923" s="15" t="s">
        <v>75</v>
      </c>
      <c r="G1923" s="15" t="s">
        <v>12</v>
      </c>
      <c r="H1923" s="15" t="s">
        <v>148</v>
      </c>
      <c r="I1923" s="29">
        <v>12000</v>
      </c>
      <c r="J1923" s="29">
        <v>1500</v>
      </c>
      <c r="K1923" s="29">
        <v>1500</v>
      </c>
      <c r="L1923" s="29">
        <v>1500</v>
      </c>
      <c r="M1923" s="15" t="s">
        <v>136</v>
      </c>
      <c r="N1923" s="15" t="s">
        <v>109</v>
      </c>
      <c r="O1923">
        <f>+VLOOKUP(Precio_diario_hortalizas[[#This Row],[Unidad de comercialización]],Codigos_kg[],2,0)</f>
        <v>10</v>
      </c>
      <c r="P1923">
        <f>+Precio_diario_hortalizas[[#This Row],[Precio promedio ponderado]]/Precio_diario_hortalizas[[#This Row],[Kg o Unidades]]</f>
        <v>150</v>
      </c>
    </row>
    <row r="1924" spans="1:16" hidden="1" x14ac:dyDescent="0.35">
      <c r="A1924" s="1" t="s">
        <v>166</v>
      </c>
      <c r="B1924" s="1" t="str">
        <f>+VLOOKUP(A1924,Codigos_mercados_mayoristas[],2,0)</f>
        <v>Ñuble</v>
      </c>
      <c r="C1924" s="1">
        <f>+VLOOKUP(A1924,Codigos_mercados_mayoristas[],3,0)</f>
        <v>16</v>
      </c>
      <c r="D1924" s="30">
        <v>44147</v>
      </c>
      <c r="E1924" s="4" t="s">
        <v>196</v>
      </c>
      <c r="F1924" s="15" t="s">
        <v>75</v>
      </c>
      <c r="G1924" s="15" t="s">
        <v>12</v>
      </c>
      <c r="H1924" s="15" t="s">
        <v>137</v>
      </c>
      <c r="I1924" s="29">
        <v>7000</v>
      </c>
      <c r="J1924" s="29">
        <v>1400</v>
      </c>
      <c r="K1924" s="29">
        <v>1400</v>
      </c>
      <c r="L1924" s="29">
        <v>1400</v>
      </c>
      <c r="M1924" s="15" t="s">
        <v>136</v>
      </c>
      <c r="N1924" s="15" t="s">
        <v>109</v>
      </c>
      <c r="O1924">
        <f>+VLOOKUP(Precio_diario_hortalizas[[#This Row],[Unidad de comercialización]],Codigos_kg[],2,0)</f>
        <v>10</v>
      </c>
      <c r="P1924">
        <f>+Precio_diario_hortalizas[[#This Row],[Precio promedio ponderado]]/Precio_diario_hortalizas[[#This Row],[Kg o Unidades]]</f>
        <v>140</v>
      </c>
    </row>
    <row r="1925" spans="1:16" hidden="1" x14ac:dyDescent="0.35">
      <c r="A1925" s="1" t="s">
        <v>166</v>
      </c>
      <c r="B1925" s="1" t="str">
        <f>+VLOOKUP(A1925,Codigos_mercados_mayoristas[],2,0)</f>
        <v>Ñuble</v>
      </c>
      <c r="C1925" s="1">
        <f>+VLOOKUP(A1925,Codigos_mercados_mayoristas[],3,0)</f>
        <v>16</v>
      </c>
      <c r="D1925" s="30">
        <v>44147</v>
      </c>
      <c r="E1925" s="4" t="s">
        <v>196</v>
      </c>
      <c r="F1925" s="15" t="s">
        <v>82</v>
      </c>
      <c r="G1925" s="15" t="s">
        <v>12</v>
      </c>
      <c r="H1925" s="15" t="s">
        <v>19</v>
      </c>
      <c r="I1925" s="15">
        <v>130</v>
      </c>
      <c r="J1925" s="15">
        <v>600</v>
      </c>
      <c r="K1925" s="15">
        <v>500</v>
      </c>
      <c r="L1925" s="15">
        <v>538</v>
      </c>
      <c r="M1925" s="15" t="s">
        <v>167</v>
      </c>
      <c r="N1925" s="15" t="s">
        <v>168</v>
      </c>
      <c r="O1925">
        <f>+VLOOKUP(Precio_diario_hortalizas[[#This Row],[Unidad de comercialización]],Codigos_kg[],2,0)</f>
        <v>1</v>
      </c>
      <c r="P1925">
        <f>+Precio_diario_hortalizas[[#This Row],[Precio promedio ponderado]]/Precio_diario_hortalizas[[#This Row],[Kg o Unidades]]</f>
        <v>538</v>
      </c>
    </row>
    <row r="1926" spans="1:16" hidden="1" x14ac:dyDescent="0.35">
      <c r="A1926" s="1" t="s">
        <v>166</v>
      </c>
      <c r="B1926" s="1" t="str">
        <f>+VLOOKUP(A1926,Codigos_mercados_mayoristas[],2,0)</f>
        <v>Ñuble</v>
      </c>
      <c r="C1926" s="1">
        <f>+VLOOKUP(A1926,Codigos_mercados_mayoristas[],3,0)</f>
        <v>16</v>
      </c>
      <c r="D1926" s="30">
        <v>44147</v>
      </c>
      <c r="E1926" s="4" t="s">
        <v>196</v>
      </c>
      <c r="F1926" s="15" t="s">
        <v>82</v>
      </c>
      <c r="G1926" s="15" t="s">
        <v>12</v>
      </c>
      <c r="H1926" s="15" t="s">
        <v>19</v>
      </c>
      <c r="I1926" s="15">
        <v>120</v>
      </c>
      <c r="J1926" s="29">
        <v>1000</v>
      </c>
      <c r="K1926" s="15">
        <v>900</v>
      </c>
      <c r="L1926" s="15">
        <v>958</v>
      </c>
      <c r="M1926" s="15" t="s">
        <v>172</v>
      </c>
      <c r="N1926" s="15" t="s">
        <v>168</v>
      </c>
      <c r="O1926">
        <f>+VLOOKUP(Precio_diario_hortalizas[[#This Row],[Unidad de comercialización]],Codigos_kg[],2,0)</f>
        <v>1.5</v>
      </c>
      <c r="P1926">
        <f>+Precio_diario_hortalizas[[#This Row],[Precio promedio ponderado]]/Precio_diario_hortalizas[[#This Row],[Kg o Unidades]]</f>
        <v>638.66666666666663</v>
      </c>
    </row>
    <row r="1927" spans="1:16" hidden="1" x14ac:dyDescent="0.35">
      <c r="A1927" s="1" t="s">
        <v>166</v>
      </c>
      <c r="B1927" s="1" t="str">
        <f>+VLOOKUP(A1927,Codigos_mercados_mayoristas[],2,0)</f>
        <v>Ñuble</v>
      </c>
      <c r="C1927" s="1">
        <f>+VLOOKUP(A1927,Codigos_mercados_mayoristas[],3,0)</f>
        <v>16</v>
      </c>
      <c r="D1927" s="30">
        <v>44147</v>
      </c>
      <c r="E1927" s="4" t="s">
        <v>196</v>
      </c>
      <c r="F1927" s="15" t="s">
        <v>84</v>
      </c>
      <c r="G1927" s="15" t="s">
        <v>12</v>
      </c>
      <c r="H1927" s="15" t="s">
        <v>19</v>
      </c>
      <c r="I1927" s="29">
        <v>2800</v>
      </c>
      <c r="J1927" s="15">
        <v>800</v>
      </c>
      <c r="K1927" s="15">
        <v>750</v>
      </c>
      <c r="L1927" s="15">
        <v>779</v>
      </c>
      <c r="M1927" s="15" t="s">
        <v>14</v>
      </c>
      <c r="N1927" s="15" t="s">
        <v>109</v>
      </c>
      <c r="O1927">
        <f>+VLOOKUP(Precio_diario_hortalizas[[#This Row],[Unidad de comercialización]],Codigos_kg[],2,0)</f>
        <v>1</v>
      </c>
      <c r="P1927">
        <f>+Precio_diario_hortalizas[[#This Row],[Precio promedio ponderado]]/Precio_diario_hortalizas[[#This Row],[Kg o Unidades]]</f>
        <v>779</v>
      </c>
    </row>
    <row r="1928" spans="1:16" hidden="1" x14ac:dyDescent="0.35">
      <c r="A1928" s="1" t="s">
        <v>166</v>
      </c>
      <c r="B1928" s="1" t="str">
        <f>+VLOOKUP(A1928,Codigos_mercados_mayoristas[],2,0)</f>
        <v>Ñuble</v>
      </c>
      <c r="C1928" s="1">
        <f>+VLOOKUP(A1928,Codigos_mercados_mayoristas[],3,0)</f>
        <v>16</v>
      </c>
      <c r="D1928" s="30">
        <v>44147</v>
      </c>
      <c r="E1928" s="4" t="s">
        <v>196</v>
      </c>
      <c r="F1928" s="15" t="s">
        <v>21</v>
      </c>
      <c r="G1928" s="15" t="s">
        <v>12</v>
      </c>
      <c r="H1928" s="15" t="s">
        <v>19</v>
      </c>
      <c r="I1928" s="15">
        <v>120</v>
      </c>
      <c r="J1928" s="29">
        <v>1000</v>
      </c>
      <c r="K1928" s="15">
        <v>900</v>
      </c>
      <c r="L1928" s="15">
        <v>942</v>
      </c>
      <c r="M1928" s="15" t="s">
        <v>167</v>
      </c>
      <c r="N1928" s="15" t="s">
        <v>168</v>
      </c>
      <c r="O1928">
        <f>+VLOOKUP(Precio_diario_hortalizas[[#This Row],[Unidad de comercialización]],Codigos_kg[],2,0)</f>
        <v>1</v>
      </c>
      <c r="P1928">
        <f>+Precio_diario_hortalizas[[#This Row],[Precio promedio ponderado]]/Precio_diario_hortalizas[[#This Row],[Kg o Unidades]]</f>
        <v>942</v>
      </c>
    </row>
    <row r="1929" spans="1:16" hidden="1" x14ac:dyDescent="0.35">
      <c r="A1929" s="1" t="s">
        <v>166</v>
      </c>
      <c r="B1929" s="1" t="str">
        <f>+VLOOKUP(A1929,Codigos_mercados_mayoristas[],2,0)</f>
        <v>Ñuble</v>
      </c>
      <c r="C1929" s="1">
        <f>+VLOOKUP(A1929,Codigos_mercados_mayoristas[],3,0)</f>
        <v>16</v>
      </c>
      <c r="D1929" s="30">
        <v>44147</v>
      </c>
      <c r="E1929" s="4" t="s">
        <v>196</v>
      </c>
      <c r="F1929" s="15" t="s">
        <v>23</v>
      </c>
      <c r="G1929" s="15" t="s">
        <v>24</v>
      </c>
      <c r="H1929" s="15" t="s">
        <v>19</v>
      </c>
      <c r="I1929" s="15">
        <v>120</v>
      </c>
      <c r="J1929" s="29">
        <v>4000</v>
      </c>
      <c r="K1929" s="29">
        <v>4000</v>
      </c>
      <c r="L1929" s="29">
        <v>4000</v>
      </c>
      <c r="M1929" s="15" t="s">
        <v>89</v>
      </c>
      <c r="N1929" s="15" t="s">
        <v>168</v>
      </c>
      <c r="O1929">
        <f>+VLOOKUP(Precio_diario_hortalizas[[#This Row],[Unidad de comercialización]],Codigos_kg[],2,0)</f>
        <v>15</v>
      </c>
      <c r="P1929">
        <f>+Precio_diario_hortalizas[[#This Row],[Precio promedio ponderado]]/Precio_diario_hortalizas[[#This Row],[Kg o Unidades]]</f>
        <v>266.66666666666669</v>
      </c>
    </row>
    <row r="1930" spans="1:16" hidden="1" x14ac:dyDescent="0.35">
      <c r="A1930" s="1" t="s">
        <v>166</v>
      </c>
      <c r="B1930" s="1" t="str">
        <f>+VLOOKUP(A1930,Codigos_mercados_mayoristas[],2,0)</f>
        <v>Ñuble</v>
      </c>
      <c r="C1930" s="1">
        <f>+VLOOKUP(A1930,Codigos_mercados_mayoristas[],3,0)</f>
        <v>16</v>
      </c>
      <c r="D1930" s="30">
        <v>44147</v>
      </c>
      <c r="E1930" s="4" t="s">
        <v>196</v>
      </c>
      <c r="F1930" s="15" t="s">
        <v>23</v>
      </c>
      <c r="G1930" s="15" t="s">
        <v>24</v>
      </c>
      <c r="H1930" s="15" t="s">
        <v>19</v>
      </c>
      <c r="I1930" s="15">
        <v>180</v>
      </c>
      <c r="J1930" s="29">
        <v>4500</v>
      </c>
      <c r="K1930" s="29">
        <v>4000</v>
      </c>
      <c r="L1930" s="29">
        <v>4222</v>
      </c>
      <c r="M1930" s="15" t="s">
        <v>89</v>
      </c>
      <c r="N1930" s="15" t="s">
        <v>109</v>
      </c>
      <c r="O1930">
        <f>+VLOOKUP(Precio_diario_hortalizas[[#This Row],[Unidad de comercialización]],Codigos_kg[],2,0)</f>
        <v>15</v>
      </c>
      <c r="P1930">
        <f>+Precio_diario_hortalizas[[#This Row],[Precio promedio ponderado]]/Precio_diario_hortalizas[[#This Row],[Kg o Unidades]]</f>
        <v>281.46666666666664</v>
      </c>
    </row>
    <row r="1931" spans="1:16" hidden="1" x14ac:dyDescent="0.35">
      <c r="A1931" s="1" t="s">
        <v>166</v>
      </c>
      <c r="B1931" s="1" t="str">
        <f>+VLOOKUP(A1931,Codigos_mercados_mayoristas[],2,0)</f>
        <v>Ñuble</v>
      </c>
      <c r="C1931" s="1">
        <f>+VLOOKUP(A1931,Codigos_mercados_mayoristas[],3,0)</f>
        <v>16</v>
      </c>
      <c r="D1931" s="30">
        <v>44147</v>
      </c>
      <c r="E1931" s="4" t="s">
        <v>196</v>
      </c>
      <c r="F1931" s="15" t="s">
        <v>23</v>
      </c>
      <c r="G1931" s="15" t="s">
        <v>91</v>
      </c>
      <c r="H1931" s="15" t="s">
        <v>19</v>
      </c>
      <c r="I1931" s="15">
        <v>160</v>
      </c>
      <c r="J1931" s="29">
        <v>4000</v>
      </c>
      <c r="K1931" s="29">
        <v>3500</v>
      </c>
      <c r="L1931" s="29">
        <v>3766</v>
      </c>
      <c r="M1931" s="15" t="s">
        <v>89</v>
      </c>
      <c r="N1931" s="15" t="s">
        <v>168</v>
      </c>
      <c r="O1931">
        <f>+VLOOKUP(Precio_diario_hortalizas[[#This Row],[Unidad de comercialización]],Codigos_kg[],2,0)</f>
        <v>15</v>
      </c>
      <c r="P1931">
        <f>+Precio_diario_hortalizas[[#This Row],[Precio promedio ponderado]]/Precio_diario_hortalizas[[#This Row],[Kg o Unidades]]</f>
        <v>251.06666666666666</v>
      </c>
    </row>
    <row r="1932" spans="1:16" hidden="1" x14ac:dyDescent="0.35">
      <c r="A1932" s="1" t="s">
        <v>166</v>
      </c>
      <c r="B1932" s="1" t="str">
        <f>+VLOOKUP(A1932,Codigos_mercados_mayoristas[],2,0)</f>
        <v>Ñuble</v>
      </c>
      <c r="C1932" s="1">
        <f>+VLOOKUP(A1932,Codigos_mercados_mayoristas[],3,0)</f>
        <v>16</v>
      </c>
      <c r="D1932" s="30">
        <v>44147</v>
      </c>
      <c r="E1932" s="4" t="s">
        <v>196</v>
      </c>
      <c r="F1932" s="15" t="s">
        <v>94</v>
      </c>
      <c r="G1932" s="15" t="s">
        <v>126</v>
      </c>
      <c r="H1932" s="15" t="s">
        <v>96</v>
      </c>
      <c r="I1932" s="15">
        <v>240</v>
      </c>
      <c r="J1932" s="29">
        <v>12500</v>
      </c>
      <c r="K1932" s="29">
        <v>12000</v>
      </c>
      <c r="L1932" s="29">
        <v>12208</v>
      </c>
      <c r="M1932" s="15" t="s">
        <v>39</v>
      </c>
      <c r="N1932" s="15" t="s">
        <v>123</v>
      </c>
      <c r="O1932">
        <f>+VLOOKUP(Precio_diario_hortalizas[[#This Row],[Unidad de comercialización]],Codigos_kg[],2,0)</f>
        <v>25</v>
      </c>
      <c r="P1932">
        <f>+Precio_diario_hortalizas[[#This Row],[Precio promedio ponderado]]/Precio_diario_hortalizas[[#This Row],[Kg o Unidades]]</f>
        <v>488.32</v>
      </c>
    </row>
    <row r="1933" spans="1:16" hidden="1" x14ac:dyDescent="0.35">
      <c r="A1933" s="1" t="s">
        <v>166</v>
      </c>
      <c r="B1933" s="1" t="str">
        <f>+VLOOKUP(A1933,Codigos_mercados_mayoristas[],2,0)</f>
        <v>Ñuble</v>
      </c>
      <c r="C1933" s="1">
        <f>+VLOOKUP(A1933,Codigos_mercados_mayoristas[],3,0)</f>
        <v>16</v>
      </c>
      <c r="D1933" s="30">
        <v>44147</v>
      </c>
      <c r="E1933" s="4" t="s">
        <v>196</v>
      </c>
      <c r="F1933" s="15" t="s">
        <v>53</v>
      </c>
      <c r="G1933" s="15" t="s">
        <v>12</v>
      </c>
      <c r="H1933" s="15" t="s">
        <v>19</v>
      </c>
      <c r="I1933" s="15">
        <v>100</v>
      </c>
      <c r="J1933" s="29">
        <v>8000</v>
      </c>
      <c r="K1933" s="29">
        <v>7000</v>
      </c>
      <c r="L1933" s="29">
        <v>7600</v>
      </c>
      <c r="M1933" s="15" t="s">
        <v>54</v>
      </c>
      <c r="N1933" s="15" t="s">
        <v>109</v>
      </c>
      <c r="O1933">
        <f>+VLOOKUP(Precio_diario_hortalizas[[#This Row],[Unidad de comercialización]],Codigos_kg[],2,0)</f>
        <v>60</v>
      </c>
      <c r="P1933">
        <f>+Precio_diario_hortalizas[[#This Row],[Precio promedio ponderado]]/Precio_diario_hortalizas[[#This Row],[Kg o Unidades]]</f>
        <v>126.66666666666667</v>
      </c>
    </row>
    <row r="1934" spans="1:16" hidden="1" x14ac:dyDescent="0.35">
      <c r="A1934" s="1" t="s">
        <v>166</v>
      </c>
      <c r="B1934" s="1" t="str">
        <f>+VLOOKUP(A1934,Codigos_mercados_mayoristas[],2,0)</f>
        <v>Ñuble</v>
      </c>
      <c r="C1934" s="1">
        <f>+VLOOKUP(A1934,Codigos_mercados_mayoristas[],3,0)</f>
        <v>16</v>
      </c>
      <c r="D1934" s="30">
        <v>44147</v>
      </c>
      <c r="E1934" s="4" t="s">
        <v>196</v>
      </c>
      <c r="F1934" s="15" t="s">
        <v>35</v>
      </c>
      <c r="G1934" s="15" t="s">
        <v>36</v>
      </c>
      <c r="H1934" s="15" t="s">
        <v>19</v>
      </c>
      <c r="I1934" s="15">
        <v>270</v>
      </c>
      <c r="J1934" s="29">
        <v>9000</v>
      </c>
      <c r="K1934" s="29">
        <v>8500</v>
      </c>
      <c r="L1934" s="29">
        <v>8759</v>
      </c>
      <c r="M1934" s="15" t="s">
        <v>37</v>
      </c>
      <c r="N1934" s="15" t="s">
        <v>15</v>
      </c>
      <c r="O1934">
        <f>+VLOOKUP(Precio_diario_hortalizas[[#This Row],[Unidad de comercialización]],Codigos_kg[],2,0)</f>
        <v>10</v>
      </c>
      <c r="P1934">
        <f>+Precio_diario_hortalizas[[#This Row],[Precio promedio ponderado]]/Precio_diario_hortalizas[[#This Row],[Kg o Unidades]]</f>
        <v>875.9</v>
      </c>
    </row>
    <row r="1935" spans="1:16" hidden="1" x14ac:dyDescent="0.35">
      <c r="A1935" s="1" t="s">
        <v>166</v>
      </c>
      <c r="B1935" s="1" t="str">
        <f>+VLOOKUP(A1935,Codigos_mercados_mayoristas[],2,0)</f>
        <v>Ñuble</v>
      </c>
      <c r="C1935" s="1">
        <f>+VLOOKUP(A1935,Codigos_mercados_mayoristas[],3,0)</f>
        <v>16</v>
      </c>
      <c r="D1935" s="30">
        <v>44147</v>
      </c>
      <c r="E1935" s="4" t="s">
        <v>196</v>
      </c>
      <c r="F1935" s="15" t="s">
        <v>35</v>
      </c>
      <c r="G1935" s="15" t="s">
        <v>36</v>
      </c>
      <c r="H1935" s="15" t="s">
        <v>19</v>
      </c>
      <c r="I1935" s="15">
        <v>270</v>
      </c>
      <c r="J1935" s="29">
        <v>12000</v>
      </c>
      <c r="K1935" s="29">
        <v>11500</v>
      </c>
      <c r="L1935" s="29">
        <v>11778</v>
      </c>
      <c r="M1935" s="15" t="s">
        <v>29</v>
      </c>
      <c r="N1935" s="15" t="s">
        <v>105</v>
      </c>
      <c r="O1935">
        <f>+VLOOKUP(Precio_diario_hortalizas[[#This Row],[Unidad de comercialización]],Codigos_kg[],2,0)</f>
        <v>15</v>
      </c>
      <c r="P1935">
        <f>+Precio_diario_hortalizas[[#This Row],[Precio promedio ponderado]]/Precio_diario_hortalizas[[#This Row],[Kg o Unidades]]</f>
        <v>785.2</v>
      </c>
    </row>
    <row r="1936" spans="1:16" hidden="1" x14ac:dyDescent="0.35">
      <c r="A1936" s="1" t="s">
        <v>166</v>
      </c>
      <c r="B1936" s="1" t="str">
        <f>+VLOOKUP(A1936,Codigos_mercados_mayoristas[],2,0)</f>
        <v>Ñuble</v>
      </c>
      <c r="C1936" s="1">
        <f>+VLOOKUP(A1936,Codigos_mercados_mayoristas[],3,0)</f>
        <v>16</v>
      </c>
      <c r="D1936" s="30">
        <v>44147</v>
      </c>
      <c r="E1936" s="4" t="s">
        <v>196</v>
      </c>
      <c r="F1936" s="15" t="s">
        <v>38</v>
      </c>
      <c r="G1936" s="15" t="s">
        <v>12</v>
      </c>
      <c r="H1936" s="15" t="s">
        <v>19</v>
      </c>
      <c r="I1936" s="15">
        <v>150</v>
      </c>
      <c r="J1936" s="29">
        <v>45000</v>
      </c>
      <c r="K1936" s="29">
        <v>5000</v>
      </c>
      <c r="L1936" s="29">
        <v>29000</v>
      </c>
      <c r="M1936" s="15" t="s">
        <v>101</v>
      </c>
      <c r="N1936" s="15" t="s">
        <v>168</v>
      </c>
      <c r="O1936">
        <f>+VLOOKUP(Precio_diario_hortalizas[[#This Row],[Unidad de comercialización]],Codigos_kg[],2,0)</f>
        <v>20</v>
      </c>
      <c r="P1936">
        <f>+Precio_diario_hortalizas[[#This Row],[Precio promedio ponderado]]/Precio_diario_hortalizas[[#This Row],[Kg o Unidades]]</f>
        <v>1450</v>
      </c>
    </row>
    <row r="1937" spans="1:16" hidden="1" x14ac:dyDescent="0.35">
      <c r="A1937" s="1" t="s">
        <v>166</v>
      </c>
      <c r="B1937" s="26" t="str">
        <f>+VLOOKUP(A1937,Codigos_mercados_mayoristas[],2,0)</f>
        <v>Ñuble</v>
      </c>
      <c r="C1937" s="26">
        <f>+VLOOKUP(A1937,Codigos_mercados_mayoristas[],3,0)</f>
        <v>16</v>
      </c>
      <c r="D1937" s="30">
        <v>44147</v>
      </c>
      <c r="E1937" s="4" t="s">
        <v>196</v>
      </c>
      <c r="F1937" s="15" t="s">
        <v>106</v>
      </c>
      <c r="G1937" s="15" t="s">
        <v>12</v>
      </c>
      <c r="H1937" s="15" t="s">
        <v>19</v>
      </c>
      <c r="I1937" s="15">
        <v>130</v>
      </c>
      <c r="J1937" s="29">
        <v>8000</v>
      </c>
      <c r="K1937" s="29">
        <v>7000</v>
      </c>
      <c r="L1937" s="29">
        <v>7615</v>
      </c>
      <c r="M1937" s="15" t="s">
        <v>54</v>
      </c>
      <c r="N1937" s="15" t="s">
        <v>109</v>
      </c>
      <c r="O1937">
        <f>+VLOOKUP(Precio_diario_hortalizas[[#This Row],[Unidad de comercialización]],Codigos_kg[],2,0)</f>
        <v>60</v>
      </c>
      <c r="P1937">
        <f>+Precio_diario_hortalizas[[#This Row],[Precio promedio ponderado]]/Precio_diario_hortalizas[[#This Row],[Kg o Unidades]]</f>
        <v>126.91666666666667</v>
      </c>
    </row>
    <row r="1938" spans="1:16" hidden="1" x14ac:dyDescent="0.35">
      <c r="A1938" s="1" t="s">
        <v>10</v>
      </c>
      <c r="B1938" s="1" t="str">
        <f>+VLOOKUP(A1938,Codigos_mercados_mayoristas[],2,0)</f>
        <v>Arica y Parinacota</v>
      </c>
      <c r="C1938" s="1">
        <f>+VLOOKUP(A1938,Codigos_mercados_mayoristas[],3,0)</f>
        <v>15</v>
      </c>
      <c r="D1938" s="30">
        <v>44147</v>
      </c>
      <c r="E1938" s="4" t="s">
        <v>196</v>
      </c>
      <c r="F1938" s="15" t="s">
        <v>67</v>
      </c>
      <c r="G1938" s="15" t="s">
        <v>12</v>
      </c>
      <c r="H1938" s="15" t="s">
        <v>19</v>
      </c>
      <c r="I1938" s="15">
        <v>250</v>
      </c>
      <c r="J1938" s="29">
        <v>1200</v>
      </c>
      <c r="K1938" s="29">
        <v>1000</v>
      </c>
      <c r="L1938" s="29">
        <v>1100</v>
      </c>
      <c r="M1938" s="15" t="s">
        <v>112</v>
      </c>
      <c r="N1938" s="15" t="s">
        <v>15</v>
      </c>
      <c r="O1938">
        <f>+VLOOKUP(Precio_diario_hortalizas[[#This Row],[Unidad de comercialización]],Codigos_kg[],2,0)</f>
        <v>1</v>
      </c>
      <c r="P1938">
        <f>+Precio_diario_hortalizas[[#This Row],[Precio promedio ponderado]]/Precio_diario_hortalizas[[#This Row],[Kg o Unidades]]</f>
        <v>1100</v>
      </c>
    </row>
    <row r="1939" spans="1:16" hidden="1" x14ac:dyDescent="0.35">
      <c r="A1939" s="1" t="s">
        <v>10</v>
      </c>
      <c r="B1939" s="1" t="str">
        <f>+VLOOKUP(A1939,Codigos_mercados_mayoristas[],2,0)</f>
        <v>Arica y Parinacota</v>
      </c>
      <c r="C1939" s="1">
        <f>+VLOOKUP(A1939,Codigos_mercados_mayoristas[],3,0)</f>
        <v>15</v>
      </c>
      <c r="D1939" s="30">
        <v>44147</v>
      </c>
      <c r="E1939" s="4" t="s">
        <v>196</v>
      </c>
      <c r="F1939" s="15" t="s">
        <v>11</v>
      </c>
      <c r="G1939" s="15" t="s">
        <v>12</v>
      </c>
      <c r="H1939" s="15" t="s">
        <v>16</v>
      </c>
      <c r="I1939" s="29">
        <v>1000</v>
      </c>
      <c r="J1939" s="15">
        <v>350</v>
      </c>
      <c r="K1939" s="15">
        <v>300</v>
      </c>
      <c r="L1939" s="15">
        <v>325</v>
      </c>
      <c r="M1939" s="15" t="s">
        <v>14</v>
      </c>
      <c r="N1939" s="15" t="s">
        <v>15</v>
      </c>
      <c r="O1939">
        <f>+VLOOKUP(Precio_diario_hortalizas[[#This Row],[Unidad de comercialización]],Codigos_kg[],2,0)</f>
        <v>1</v>
      </c>
      <c r="P1939">
        <f>+Precio_diario_hortalizas[[#This Row],[Precio promedio ponderado]]/Precio_diario_hortalizas[[#This Row],[Kg o Unidades]]</f>
        <v>325</v>
      </c>
    </row>
    <row r="1940" spans="1:16" hidden="1" x14ac:dyDescent="0.35">
      <c r="A1940" s="1" t="s">
        <v>10</v>
      </c>
      <c r="B1940" s="1" t="str">
        <f>+VLOOKUP(A1940,Codigos_mercados_mayoristas[],2,0)</f>
        <v>Arica y Parinacota</v>
      </c>
      <c r="C1940" s="1">
        <f>+VLOOKUP(A1940,Codigos_mercados_mayoristas[],3,0)</f>
        <v>15</v>
      </c>
      <c r="D1940" s="30">
        <v>44147</v>
      </c>
      <c r="E1940" s="4" t="s">
        <v>196</v>
      </c>
      <c r="F1940" s="15" t="s">
        <v>21</v>
      </c>
      <c r="G1940" s="15" t="s">
        <v>12</v>
      </c>
      <c r="H1940" s="15" t="s">
        <v>19</v>
      </c>
      <c r="I1940" s="15">
        <v>300</v>
      </c>
      <c r="J1940" s="29">
        <v>1200</v>
      </c>
      <c r="K1940" s="29">
        <v>1000</v>
      </c>
      <c r="L1940" s="29">
        <v>1100</v>
      </c>
      <c r="M1940" s="15" t="s">
        <v>22</v>
      </c>
      <c r="N1940" s="15" t="s">
        <v>15</v>
      </c>
      <c r="O1940">
        <f>+VLOOKUP(Precio_diario_hortalizas[[#This Row],[Unidad de comercialización]],Codigos_kg[],2,0)</f>
        <v>3</v>
      </c>
      <c r="P1940">
        <f>+Precio_diario_hortalizas[[#This Row],[Precio promedio ponderado]]/Precio_diario_hortalizas[[#This Row],[Kg o Unidades]]</f>
        <v>366.66666666666669</v>
      </c>
    </row>
    <row r="1941" spans="1:16" hidden="1" x14ac:dyDescent="0.35">
      <c r="A1941" s="1" t="s">
        <v>10</v>
      </c>
      <c r="B1941" s="1" t="str">
        <f>+VLOOKUP(A1941,Codigos_mercados_mayoristas[],2,0)</f>
        <v>Arica y Parinacota</v>
      </c>
      <c r="C1941" s="1">
        <f>+VLOOKUP(A1941,Codigos_mercados_mayoristas[],3,0)</f>
        <v>15</v>
      </c>
      <c r="D1941" s="30">
        <v>44147</v>
      </c>
      <c r="E1941" s="4" t="s">
        <v>196</v>
      </c>
      <c r="F1941" s="15" t="s">
        <v>23</v>
      </c>
      <c r="G1941" s="15" t="s">
        <v>87</v>
      </c>
      <c r="H1941" s="15" t="s">
        <v>13</v>
      </c>
      <c r="I1941" s="29">
        <v>1500</v>
      </c>
      <c r="J1941" s="15">
        <v>450</v>
      </c>
      <c r="K1941" s="15">
        <v>400</v>
      </c>
      <c r="L1941" s="15">
        <v>425</v>
      </c>
      <c r="M1941" s="15" t="s">
        <v>14</v>
      </c>
      <c r="N1941" s="15" t="s">
        <v>15</v>
      </c>
      <c r="O1941">
        <f>+VLOOKUP(Precio_diario_hortalizas[[#This Row],[Unidad de comercialización]],Codigos_kg[],2,0)</f>
        <v>1</v>
      </c>
      <c r="P1941">
        <f>+Precio_diario_hortalizas[[#This Row],[Precio promedio ponderado]]/Precio_diario_hortalizas[[#This Row],[Kg o Unidades]]</f>
        <v>425</v>
      </c>
    </row>
    <row r="1942" spans="1:16" hidden="1" x14ac:dyDescent="0.35">
      <c r="A1942" s="1" t="s">
        <v>10</v>
      </c>
      <c r="B1942" s="1" t="str">
        <f>+VLOOKUP(A1942,Codigos_mercados_mayoristas[],2,0)</f>
        <v>Arica y Parinacota</v>
      </c>
      <c r="C1942" s="1">
        <f>+VLOOKUP(A1942,Codigos_mercados_mayoristas[],3,0)</f>
        <v>15</v>
      </c>
      <c r="D1942" s="30">
        <v>44147</v>
      </c>
      <c r="E1942" s="4" t="s">
        <v>196</v>
      </c>
      <c r="F1942" s="15" t="s">
        <v>23</v>
      </c>
      <c r="G1942" s="15" t="s">
        <v>87</v>
      </c>
      <c r="H1942" s="15" t="s">
        <v>16</v>
      </c>
      <c r="I1942" s="29">
        <v>1500</v>
      </c>
      <c r="J1942" s="15">
        <v>350</v>
      </c>
      <c r="K1942" s="15">
        <v>300</v>
      </c>
      <c r="L1942" s="15">
        <v>325</v>
      </c>
      <c r="M1942" s="15" t="s">
        <v>14</v>
      </c>
      <c r="N1942" s="15" t="s">
        <v>15</v>
      </c>
      <c r="O1942">
        <f>+VLOOKUP(Precio_diario_hortalizas[[#This Row],[Unidad de comercialización]],Codigos_kg[],2,0)</f>
        <v>1</v>
      </c>
      <c r="P1942">
        <f>+Precio_diario_hortalizas[[#This Row],[Precio promedio ponderado]]/Precio_diario_hortalizas[[#This Row],[Kg o Unidades]]</f>
        <v>325</v>
      </c>
    </row>
    <row r="1943" spans="1:16" hidden="1" x14ac:dyDescent="0.35">
      <c r="A1943" s="1" t="s">
        <v>10</v>
      </c>
      <c r="B1943" s="1" t="str">
        <f>+VLOOKUP(A1943,Codigos_mercados_mayoristas[],2,0)</f>
        <v>Arica y Parinacota</v>
      </c>
      <c r="C1943" s="1">
        <f>+VLOOKUP(A1943,Codigos_mercados_mayoristas[],3,0)</f>
        <v>15</v>
      </c>
      <c r="D1943" s="30">
        <v>44147</v>
      </c>
      <c r="E1943" s="4" t="s">
        <v>196</v>
      </c>
      <c r="F1943" s="15" t="s">
        <v>23</v>
      </c>
      <c r="G1943" s="15" t="s">
        <v>24</v>
      </c>
      <c r="H1943" s="15" t="s">
        <v>19</v>
      </c>
      <c r="I1943" s="15">
        <v>120</v>
      </c>
      <c r="J1943" s="29">
        <v>4000</v>
      </c>
      <c r="K1943" s="29">
        <v>3500</v>
      </c>
      <c r="L1943" s="29">
        <v>3750</v>
      </c>
      <c r="M1943" s="15" t="s">
        <v>25</v>
      </c>
      <c r="N1943" s="15" t="s">
        <v>15</v>
      </c>
      <c r="O1943">
        <f>+VLOOKUP(Precio_diario_hortalizas[[#This Row],[Unidad de comercialización]],Codigos_kg[],2,0)</f>
        <v>12</v>
      </c>
      <c r="P1943">
        <f>+Precio_diario_hortalizas[[#This Row],[Precio promedio ponderado]]/Precio_diario_hortalizas[[#This Row],[Kg o Unidades]]</f>
        <v>312.5</v>
      </c>
    </row>
    <row r="1944" spans="1:16" hidden="1" x14ac:dyDescent="0.35">
      <c r="A1944" s="1" t="s">
        <v>10</v>
      </c>
      <c r="B1944" s="1" t="str">
        <f>+VLOOKUP(A1944,Codigos_mercados_mayoristas[],2,0)</f>
        <v>Arica y Parinacota</v>
      </c>
      <c r="C1944" s="1">
        <f>+VLOOKUP(A1944,Codigos_mercados_mayoristas[],3,0)</f>
        <v>15</v>
      </c>
      <c r="D1944" s="30">
        <v>44147</v>
      </c>
      <c r="E1944" s="4" t="s">
        <v>196</v>
      </c>
      <c r="F1944" s="15" t="s">
        <v>23</v>
      </c>
      <c r="G1944" s="15" t="s">
        <v>24</v>
      </c>
      <c r="H1944" s="15" t="s">
        <v>13</v>
      </c>
      <c r="I1944" s="15">
        <v>140</v>
      </c>
      <c r="J1944" s="29">
        <v>4000</v>
      </c>
      <c r="K1944" s="29">
        <v>3500</v>
      </c>
      <c r="L1944" s="29">
        <v>3750</v>
      </c>
      <c r="M1944" s="15" t="s">
        <v>26</v>
      </c>
      <c r="N1944" s="15" t="s">
        <v>15</v>
      </c>
      <c r="O1944">
        <f>+VLOOKUP(Precio_diario_hortalizas[[#This Row],[Unidad de comercialización]],Codigos_kg[],2,0)</f>
        <v>18</v>
      </c>
      <c r="P1944">
        <f>+Precio_diario_hortalizas[[#This Row],[Precio promedio ponderado]]/Precio_diario_hortalizas[[#This Row],[Kg o Unidades]]</f>
        <v>208.33333333333334</v>
      </c>
    </row>
    <row r="1945" spans="1:16" hidden="1" x14ac:dyDescent="0.35">
      <c r="A1945" s="1" t="s">
        <v>10</v>
      </c>
      <c r="B1945" s="1" t="str">
        <f>+VLOOKUP(A1945,Codigos_mercados_mayoristas[],2,0)</f>
        <v>Arica y Parinacota</v>
      </c>
      <c r="C1945" s="1">
        <f>+VLOOKUP(A1945,Codigos_mercados_mayoristas[],3,0)</f>
        <v>15</v>
      </c>
      <c r="D1945" s="30">
        <v>44147</v>
      </c>
      <c r="E1945" s="4" t="s">
        <v>196</v>
      </c>
      <c r="F1945" s="15" t="s">
        <v>23</v>
      </c>
      <c r="G1945" s="15" t="s">
        <v>91</v>
      </c>
      <c r="H1945" s="15" t="s">
        <v>19</v>
      </c>
      <c r="I1945" s="15">
        <v>60</v>
      </c>
      <c r="J1945" s="29">
        <v>4000</v>
      </c>
      <c r="K1945" s="29">
        <v>4000</v>
      </c>
      <c r="L1945" s="29">
        <v>4000</v>
      </c>
      <c r="M1945" s="15" t="s">
        <v>25</v>
      </c>
      <c r="N1945" s="15" t="s">
        <v>15</v>
      </c>
      <c r="O1945">
        <f>+VLOOKUP(Precio_diario_hortalizas[[#This Row],[Unidad de comercialización]],Codigos_kg[],2,0)</f>
        <v>12</v>
      </c>
      <c r="P1945">
        <f>+Precio_diario_hortalizas[[#This Row],[Precio promedio ponderado]]/Precio_diario_hortalizas[[#This Row],[Kg o Unidades]]</f>
        <v>333.33333333333331</v>
      </c>
    </row>
    <row r="1946" spans="1:16" hidden="1" x14ac:dyDescent="0.35">
      <c r="A1946" s="1" t="s">
        <v>10</v>
      </c>
      <c r="B1946" s="1" t="str">
        <f>+VLOOKUP(A1946,Codigos_mercados_mayoristas[],2,0)</f>
        <v>Arica y Parinacota</v>
      </c>
      <c r="C1946" s="1">
        <f>+VLOOKUP(A1946,Codigos_mercados_mayoristas[],3,0)</f>
        <v>15</v>
      </c>
      <c r="D1946" s="30">
        <v>44147</v>
      </c>
      <c r="E1946" s="4" t="s">
        <v>196</v>
      </c>
      <c r="F1946" s="15" t="s">
        <v>23</v>
      </c>
      <c r="G1946" s="15" t="s">
        <v>91</v>
      </c>
      <c r="H1946" s="15" t="s">
        <v>13</v>
      </c>
      <c r="I1946" s="15">
        <v>60</v>
      </c>
      <c r="J1946" s="29">
        <v>3500</v>
      </c>
      <c r="K1946" s="29">
        <v>3500</v>
      </c>
      <c r="L1946" s="29">
        <v>3500</v>
      </c>
      <c r="M1946" s="15" t="s">
        <v>25</v>
      </c>
      <c r="N1946" s="15" t="s">
        <v>15</v>
      </c>
      <c r="O1946">
        <f>+VLOOKUP(Precio_diario_hortalizas[[#This Row],[Unidad de comercialización]],Codigos_kg[],2,0)</f>
        <v>12</v>
      </c>
      <c r="P1946">
        <f>+Precio_diario_hortalizas[[#This Row],[Precio promedio ponderado]]/Precio_diario_hortalizas[[#This Row],[Kg o Unidades]]</f>
        <v>291.66666666666669</v>
      </c>
    </row>
    <row r="1947" spans="1:16" hidden="1" x14ac:dyDescent="0.35">
      <c r="A1947" s="1" t="s">
        <v>10</v>
      </c>
      <c r="B1947" s="1" t="str">
        <f>+VLOOKUP(A1947,Codigos_mercados_mayoristas[],2,0)</f>
        <v>Arica y Parinacota</v>
      </c>
      <c r="C1947" s="1">
        <f>+VLOOKUP(A1947,Codigos_mercados_mayoristas[],3,0)</f>
        <v>15</v>
      </c>
      <c r="D1947" s="30">
        <v>44147</v>
      </c>
      <c r="E1947" s="4" t="s">
        <v>196</v>
      </c>
      <c r="F1947" s="15" t="s">
        <v>23</v>
      </c>
      <c r="G1947" s="15" t="s">
        <v>91</v>
      </c>
      <c r="H1947" s="15" t="s">
        <v>13</v>
      </c>
      <c r="I1947" s="15">
        <v>120</v>
      </c>
      <c r="J1947" s="29">
        <v>4000</v>
      </c>
      <c r="K1947" s="29">
        <v>3500</v>
      </c>
      <c r="L1947" s="29">
        <v>3750</v>
      </c>
      <c r="M1947" s="15" t="s">
        <v>26</v>
      </c>
      <c r="N1947" s="15" t="s">
        <v>15</v>
      </c>
      <c r="O1947">
        <f>+VLOOKUP(Precio_diario_hortalizas[[#This Row],[Unidad de comercialización]],Codigos_kg[],2,0)</f>
        <v>18</v>
      </c>
      <c r="P1947">
        <f>+Precio_diario_hortalizas[[#This Row],[Precio promedio ponderado]]/Precio_diario_hortalizas[[#This Row],[Kg o Unidades]]</f>
        <v>208.33333333333334</v>
      </c>
    </row>
    <row r="1948" spans="1:16" hidden="1" x14ac:dyDescent="0.35">
      <c r="A1948" s="1" t="s">
        <v>10</v>
      </c>
      <c r="B1948" s="1" t="str">
        <f>+VLOOKUP(A1948,Codigos_mercados_mayoristas[],2,0)</f>
        <v>Arica y Parinacota</v>
      </c>
      <c r="C1948" s="1">
        <f>+VLOOKUP(A1948,Codigos_mercados_mayoristas[],3,0)</f>
        <v>15</v>
      </c>
      <c r="D1948" s="30">
        <v>44147</v>
      </c>
      <c r="E1948" s="4" t="s">
        <v>196</v>
      </c>
      <c r="F1948" s="15" t="s">
        <v>35</v>
      </c>
      <c r="G1948" s="15" t="s">
        <v>36</v>
      </c>
      <c r="H1948" s="15" t="s">
        <v>19</v>
      </c>
      <c r="I1948" s="15">
        <v>400</v>
      </c>
      <c r="J1948" s="29">
        <v>5000</v>
      </c>
      <c r="K1948" s="29">
        <v>4500</v>
      </c>
      <c r="L1948" s="29">
        <v>4750</v>
      </c>
      <c r="M1948" s="15" t="s">
        <v>37</v>
      </c>
      <c r="N1948" s="15" t="s">
        <v>15</v>
      </c>
      <c r="O1948">
        <f>+VLOOKUP(Precio_diario_hortalizas[[#This Row],[Unidad de comercialización]],Codigos_kg[],2,0)</f>
        <v>10</v>
      </c>
      <c r="P1948">
        <f>+Precio_diario_hortalizas[[#This Row],[Precio promedio ponderado]]/Precio_diario_hortalizas[[#This Row],[Kg o Unidades]]</f>
        <v>475</v>
      </c>
    </row>
    <row r="1949" spans="1:16" hidden="1" x14ac:dyDescent="0.35">
      <c r="A1949" s="1" t="s">
        <v>10</v>
      </c>
      <c r="B1949" s="1" t="str">
        <f>+VLOOKUP(A1949,Codigos_mercados_mayoristas[],2,0)</f>
        <v>Arica y Parinacota</v>
      </c>
      <c r="C1949" s="1">
        <f>+VLOOKUP(A1949,Codigos_mercados_mayoristas[],3,0)</f>
        <v>15</v>
      </c>
      <c r="D1949" s="30">
        <v>44147</v>
      </c>
      <c r="E1949" s="4" t="s">
        <v>196</v>
      </c>
      <c r="F1949" s="15" t="s">
        <v>35</v>
      </c>
      <c r="G1949" s="15" t="s">
        <v>36</v>
      </c>
      <c r="H1949" s="15" t="s">
        <v>13</v>
      </c>
      <c r="I1949" s="15">
        <v>500</v>
      </c>
      <c r="J1949" s="29">
        <v>4500</v>
      </c>
      <c r="K1949" s="29">
        <v>4000</v>
      </c>
      <c r="L1949" s="29">
        <v>4250</v>
      </c>
      <c r="M1949" s="15" t="s">
        <v>37</v>
      </c>
      <c r="N1949" s="15" t="s">
        <v>15</v>
      </c>
      <c r="O1949">
        <f>+VLOOKUP(Precio_diario_hortalizas[[#This Row],[Unidad de comercialización]],Codigos_kg[],2,0)</f>
        <v>10</v>
      </c>
      <c r="P1949">
        <f>+Precio_diario_hortalizas[[#This Row],[Precio promedio ponderado]]/Precio_diario_hortalizas[[#This Row],[Kg o Unidades]]</f>
        <v>425</v>
      </c>
    </row>
    <row r="1950" spans="1:16" hidden="1" x14ac:dyDescent="0.35">
      <c r="A1950" s="1" t="s">
        <v>10</v>
      </c>
      <c r="B1950" s="26" t="str">
        <f>+VLOOKUP(A1950,Codigos_mercados_mayoristas[],2,0)</f>
        <v>Arica y Parinacota</v>
      </c>
      <c r="C1950" s="26">
        <f>+VLOOKUP(A1950,Codigos_mercados_mayoristas[],3,0)</f>
        <v>15</v>
      </c>
      <c r="D1950" s="30">
        <v>44147</v>
      </c>
      <c r="E1950" s="4" t="s">
        <v>196</v>
      </c>
      <c r="F1950" s="15" t="s">
        <v>35</v>
      </c>
      <c r="G1950" s="15" t="s">
        <v>36</v>
      </c>
      <c r="H1950" s="15" t="s">
        <v>16</v>
      </c>
      <c r="I1950" s="15">
        <v>540</v>
      </c>
      <c r="J1950" s="29">
        <v>4000</v>
      </c>
      <c r="K1950" s="29">
        <v>3500</v>
      </c>
      <c r="L1950" s="29">
        <v>3750</v>
      </c>
      <c r="M1950" s="15" t="s">
        <v>37</v>
      </c>
      <c r="N1950" s="15" t="s">
        <v>15</v>
      </c>
      <c r="O1950">
        <f>+VLOOKUP(Precio_diario_hortalizas[[#This Row],[Unidad de comercialización]],Codigos_kg[],2,0)</f>
        <v>10</v>
      </c>
      <c r="P1950">
        <f>+Precio_diario_hortalizas[[#This Row],[Precio promedio ponderado]]/Precio_diario_hortalizas[[#This Row],[Kg o Unidades]]</f>
        <v>375</v>
      </c>
    </row>
    <row r="1951" spans="1:16" hidden="1" x14ac:dyDescent="0.35">
      <c r="A1951" s="1" t="s">
        <v>142</v>
      </c>
      <c r="B1951" s="1" t="str">
        <f>+VLOOKUP(A1951,Codigos_mercados_mayoristas[],2,0)</f>
        <v>Metropolitana</v>
      </c>
      <c r="C1951" s="1">
        <f>+VLOOKUP(A1951,Codigos_mercados_mayoristas[],3,0)</f>
        <v>13</v>
      </c>
      <c r="D1951" s="30">
        <v>44146</v>
      </c>
      <c r="E1951" s="4" t="s">
        <v>196</v>
      </c>
      <c r="F1951" s="15" t="s">
        <v>61</v>
      </c>
      <c r="G1951" s="15" t="s">
        <v>12</v>
      </c>
      <c r="H1951" s="15" t="s">
        <v>19</v>
      </c>
      <c r="I1951" s="15">
        <v>210</v>
      </c>
      <c r="J1951" s="15">
        <v>11000</v>
      </c>
      <c r="K1951" s="15">
        <v>10000</v>
      </c>
      <c r="L1951" s="15">
        <v>10500</v>
      </c>
      <c r="M1951" s="15" t="s">
        <v>81</v>
      </c>
      <c r="N1951" s="15" t="s">
        <v>118</v>
      </c>
      <c r="O1951">
        <f>+VLOOKUP(Precio_diario_hortalizas[[#This Row],[Unidad de comercialización]],Codigos_kg[],2,0)</f>
        <v>3</v>
      </c>
      <c r="P1951">
        <f>+Precio_diario_hortalizas[[#This Row],[Precio promedio ponderado]]/Precio_diario_hortalizas[[#This Row],[Kg o Unidades]]</f>
        <v>3500</v>
      </c>
    </row>
    <row r="1952" spans="1:16" hidden="1" x14ac:dyDescent="0.35">
      <c r="A1952" s="1" t="s">
        <v>142</v>
      </c>
      <c r="B1952" s="1" t="str">
        <f>+VLOOKUP(A1952,Codigos_mercados_mayoristas[],2,0)</f>
        <v>Metropolitana</v>
      </c>
      <c r="C1952" s="1">
        <f>+VLOOKUP(A1952,Codigos_mercados_mayoristas[],3,0)</f>
        <v>13</v>
      </c>
      <c r="D1952" s="30">
        <v>44146</v>
      </c>
      <c r="E1952" s="4" t="s">
        <v>196</v>
      </c>
      <c r="F1952" s="15" t="s">
        <v>61</v>
      </c>
      <c r="G1952" s="15" t="s">
        <v>12</v>
      </c>
      <c r="H1952" s="15" t="s">
        <v>13</v>
      </c>
      <c r="I1952" s="15">
        <v>160</v>
      </c>
      <c r="J1952" s="15">
        <v>8000</v>
      </c>
      <c r="K1952" s="15">
        <v>8000</v>
      </c>
      <c r="L1952" s="15">
        <v>8000</v>
      </c>
      <c r="M1952" s="15" t="s">
        <v>81</v>
      </c>
      <c r="N1952" s="15" t="s">
        <v>118</v>
      </c>
      <c r="O1952">
        <f>+VLOOKUP(Precio_diario_hortalizas[[#This Row],[Unidad de comercialización]],Codigos_kg[],2,0)</f>
        <v>3</v>
      </c>
      <c r="P1952">
        <f>+Precio_diario_hortalizas[[#This Row],[Precio promedio ponderado]]/Precio_diario_hortalizas[[#This Row],[Kg o Unidades]]</f>
        <v>2666.6666666666665</v>
      </c>
    </row>
    <row r="1953" spans="1:16" hidden="1" x14ac:dyDescent="0.35">
      <c r="A1953" s="1" t="s">
        <v>142</v>
      </c>
      <c r="B1953" s="1" t="str">
        <f>+VLOOKUP(A1953,Codigos_mercados_mayoristas[],2,0)</f>
        <v>Metropolitana</v>
      </c>
      <c r="C1953" s="1">
        <f>+VLOOKUP(A1953,Codigos_mercados_mayoristas[],3,0)</f>
        <v>13</v>
      </c>
      <c r="D1953" s="30">
        <v>44146</v>
      </c>
      <c r="E1953" s="4" t="s">
        <v>196</v>
      </c>
      <c r="F1953" s="15" t="s">
        <v>64</v>
      </c>
      <c r="G1953" s="15" t="s">
        <v>65</v>
      </c>
      <c r="H1953" s="15" t="s">
        <v>96</v>
      </c>
      <c r="I1953" s="15">
        <v>29000</v>
      </c>
      <c r="J1953" s="15">
        <v>1600</v>
      </c>
      <c r="K1953" s="15">
        <v>1600</v>
      </c>
      <c r="L1953" s="15">
        <v>1600</v>
      </c>
      <c r="M1953" s="15" t="s">
        <v>143</v>
      </c>
      <c r="N1953" s="15" t="s">
        <v>123</v>
      </c>
      <c r="O1953">
        <f>+VLOOKUP(Precio_diario_hortalizas[[#This Row],[Unidad de comercialización]],Codigos_kg[],2,0)</f>
        <v>20</v>
      </c>
      <c r="P1953">
        <f>+Precio_diario_hortalizas[[#This Row],[Precio promedio ponderado]]/Precio_diario_hortalizas[[#This Row],[Kg o Unidades]]</f>
        <v>80</v>
      </c>
    </row>
    <row r="1954" spans="1:16" hidden="1" x14ac:dyDescent="0.35">
      <c r="A1954" s="1" t="s">
        <v>142</v>
      </c>
      <c r="B1954" s="1" t="str">
        <f>+VLOOKUP(A1954,Codigos_mercados_mayoristas[],2,0)</f>
        <v>Metropolitana</v>
      </c>
      <c r="C1954" s="1">
        <f>+VLOOKUP(A1954,Codigos_mercados_mayoristas[],3,0)</f>
        <v>13</v>
      </c>
      <c r="D1954" s="30">
        <v>44146</v>
      </c>
      <c r="E1954" s="4" t="s">
        <v>196</v>
      </c>
      <c r="F1954" s="15" t="s">
        <v>64</v>
      </c>
      <c r="G1954" s="15" t="s">
        <v>65</v>
      </c>
      <c r="H1954" s="15" t="s">
        <v>137</v>
      </c>
      <c r="I1954" s="15">
        <v>25000</v>
      </c>
      <c r="J1954" s="15">
        <v>1200</v>
      </c>
      <c r="K1954" s="15">
        <v>1200</v>
      </c>
      <c r="L1954" s="15">
        <v>1200</v>
      </c>
      <c r="M1954" s="15" t="s">
        <v>143</v>
      </c>
      <c r="N1954" s="15" t="s">
        <v>123</v>
      </c>
      <c r="O1954">
        <f>+VLOOKUP(Precio_diario_hortalizas[[#This Row],[Unidad de comercialización]],Codigos_kg[],2,0)</f>
        <v>20</v>
      </c>
      <c r="P1954">
        <f>+Precio_diario_hortalizas[[#This Row],[Precio promedio ponderado]]/Precio_diario_hortalizas[[#This Row],[Kg o Unidades]]</f>
        <v>60</v>
      </c>
    </row>
    <row r="1955" spans="1:16" hidden="1" x14ac:dyDescent="0.35">
      <c r="A1955" s="1" t="s">
        <v>142</v>
      </c>
      <c r="B1955" s="1" t="str">
        <f>+VLOOKUP(A1955,Codigos_mercados_mayoristas[],2,0)</f>
        <v>Metropolitana</v>
      </c>
      <c r="C1955" s="1">
        <f>+VLOOKUP(A1955,Codigos_mercados_mayoristas[],3,0)</f>
        <v>13</v>
      </c>
      <c r="D1955" s="30">
        <v>44146</v>
      </c>
      <c r="E1955" s="4" t="s">
        <v>196</v>
      </c>
      <c r="F1955" s="15" t="s">
        <v>64</v>
      </c>
      <c r="G1955" s="15" t="s">
        <v>65</v>
      </c>
      <c r="H1955" s="15" t="s">
        <v>144</v>
      </c>
      <c r="I1955" s="15">
        <v>5000</v>
      </c>
      <c r="J1955" s="15">
        <v>700</v>
      </c>
      <c r="K1955" s="15">
        <v>700</v>
      </c>
      <c r="L1955" s="15">
        <v>700</v>
      </c>
      <c r="M1955" s="15" t="s">
        <v>143</v>
      </c>
      <c r="N1955" s="15" t="s">
        <v>123</v>
      </c>
      <c r="O1955">
        <f>+VLOOKUP(Precio_diario_hortalizas[[#This Row],[Unidad de comercialización]],Codigos_kg[],2,0)</f>
        <v>20</v>
      </c>
      <c r="P1955">
        <f>+Precio_diario_hortalizas[[#This Row],[Precio promedio ponderado]]/Precio_diario_hortalizas[[#This Row],[Kg o Unidades]]</f>
        <v>35</v>
      </c>
    </row>
    <row r="1956" spans="1:16" hidden="1" x14ac:dyDescent="0.35">
      <c r="A1956" s="1" t="s">
        <v>142</v>
      </c>
      <c r="B1956" s="1" t="str">
        <f>+VLOOKUP(A1956,Codigos_mercados_mayoristas[],2,0)</f>
        <v>Metropolitana</v>
      </c>
      <c r="C1956" s="1">
        <f>+VLOOKUP(A1956,Codigos_mercados_mayoristas[],3,0)</f>
        <v>13</v>
      </c>
      <c r="D1956" s="30">
        <v>44146</v>
      </c>
      <c r="E1956" s="4" t="s">
        <v>196</v>
      </c>
      <c r="F1956" s="15" t="s">
        <v>64</v>
      </c>
      <c r="G1956" s="15" t="s">
        <v>65</v>
      </c>
      <c r="H1956" s="15" t="s">
        <v>150</v>
      </c>
      <c r="I1956" s="15">
        <v>32000</v>
      </c>
      <c r="J1956" s="15">
        <v>2200</v>
      </c>
      <c r="K1956" s="15">
        <v>2200</v>
      </c>
      <c r="L1956" s="15">
        <v>2200</v>
      </c>
      <c r="M1956" s="15" t="s">
        <v>143</v>
      </c>
      <c r="N1956" s="15" t="s">
        <v>123</v>
      </c>
      <c r="O1956">
        <f>+VLOOKUP(Precio_diario_hortalizas[[#This Row],[Unidad de comercialización]],Codigos_kg[],2,0)</f>
        <v>20</v>
      </c>
      <c r="P1956">
        <f>+Precio_diario_hortalizas[[#This Row],[Precio promedio ponderado]]/Precio_diario_hortalizas[[#This Row],[Kg o Unidades]]</f>
        <v>110</v>
      </c>
    </row>
    <row r="1957" spans="1:16" hidden="1" x14ac:dyDescent="0.35">
      <c r="A1957" s="1" t="s">
        <v>142</v>
      </c>
      <c r="B1957" s="1" t="str">
        <f>+VLOOKUP(A1957,Codigos_mercados_mayoristas[],2,0)</f>
        <v>Metropolitana</v>
      </c>
      <c r="C1957" s="1">
        <f>+VLOOKUP(A1957,Codigos_mercados_mayoristas[],3,0)</f>
        <v>13</v>
      </c>
      <c r="D1957" s="30">
        <v>44146</v>
      </c>
      <c r="E1957" s="4" t="s">
        <v>196</v>
      </c>
      <c r="F1957" s="15" t="s">
        <v>64</v>
      </c>
      <c r="G1957" s="15" t="s">
        <v>65</v>
      </c>
      <c r="H1957" s="15" t="s">
        <v>19</v>
      </c>
      <c r="I1957" s="15">
        <v>1300</v>
      </c>
      <c r="J1957" s="15">
        <v>10000</v>
      </c>
      <c r="K1957" s="15">
        <v>9500</v>
      </c>
      <c r="L1957" s="15">
        <v>9808</v>
      </c>
      <c r="M1957" s="15" t="s">
        <v>37</v>
      </c>
      <c r="N1957" s="15" t="s">
        <v>66</v>
      </c>
      <c r="O1957">
        <f>+VLOOKUP(Precio_diario_hortalizas[[#This Row],[Unidad de comercialización]],Codigos_kg[],2,0)</f>
        <v>10</v>
      </c>
      <c r="P1957">
        <f>+Precio_diario_hortalizas[[#This Row],[Precio promedio ponderado]]/Precio_diario_hortalizas[[#This Row],[Kg o Unidades]]</f>
        <v>980.8</v>
      </c>
    </row>
    <row r="1958" spans="1:16" hidden="1" x14ac:dyDescent="0.35">
      <c r="A1958" s="1" t="s">
        <v>142</v>
      </c>
      <c r="B1958" s="1" t="str">
        <f>+VLOOKUP(A1958,Codigos_mercados_mayoristas[],2,0)</f>
        <v>Metropolitana</v>
      </c>
      <c r="C1958" s="1">
        <f>+VLOOKUP(A1958,Codigos_mercados_mayoristas[],3,0)</f>
        <v>13</v>
      </c>
      <c r="D1958" s="30">
        <v>44146</v>
      </c>
      <c r="E1958" s="4" t="s">
        <v>196</v>
      </c>
      <c r="F1958" s="15" t="s">
        <v>42</v>
      </c>
      <c r="G1958" s="15" t="s">
        <v>43</v>
      </c>
      <c r="H1958" s="15" t="s">
        <v>19</v>
      </c>
      <c r="I1958" s="15">
        <v>200</v>
      </c>
      <c r="J1958" s="15">
        <v>25000</v>
      </c>
      <c r="K1958" s="15">
        <v>23000</v>
      </c>
      <c r="L1958" s="15">
        <v>24200</v>
      </c>
      <c r="M1958" s="15" t="s">
        <v>44</v>
      </c>
      <c r="N1958" s="15" t="s">
        <v>45</v>
      </c>
      <c r="O1958">
        <f>+VLOOKUP(Precio_diario_hortalizas[[#This Row],[Unidad de comercialización]],Codigos_kg[],2,0)</f>
        <v>25</v>
      </c>
      <c r="P1958">
        <f>+Precio_diario_hortalizas[[#This Row],[Precio promedio ponderado]]/Precio_diario_hortalizas[[#This Row],[Kg o Unidades]]</f>
        <v>968</v>
      </c>
    </row>
    <row r="1959" spans="1:16" hidden="1" x14ac:dyDescent="0.35">
      <c r="A1959" s="1" t="s">
        <v>142</v>
      </c>
      <c r="B1959" s="1" t="str">
        <f>+VLOOKUP(A1959,Codigos_mercados_mayoristas[],2,0)</f>
        <v>Metropolitana</v>
      </c>
      <c r="C1959" s="1">
        <f>+VLOOKUP(A1959,Codigos_mercados_mayoristas[],3,0)</f>
        <v>13</v>
      </c>
      <c r="D1959" s="30">
        <v>44146</v>
      </c>
      <c r="E1959" s="4" t="s">
        <v>196</v>
      </c>
      <c r="F1959" s="15" t="s">
        <v>42</v>
      </c>
      <c r="G1959" s="15" t="s">
        <v>43</v>
      </c>
      <c r="H1959" s="15" t="s">
        <v>13</v>
      </c>
      <c r="I1959" s="15">
        <v>50</v>
      </c>
      <c r="J1959" s="15">
        <v>20000</v>
      </c>
      <c r="K1959" s="15">
        <v>20000</v>
      </c>
      <c r="L1959" s="15">
        <v>20000</v>
      </c>
      <c r="M1959" s="15" t="s">
        <v>44</v>
      </c>
      <c r="N1959" s="15" t="s">
        <v>45</v>
      </c>
      <c r="O1959">
        <f>+VLOOKUP(Precio_diario_hortalizas[[#This Row],[Unidad de comercialización]],Codigos_kg[],2,0)</f>
        <v>25</v>
      </c>
      <c r="P1959">
        <f>+Precio_diario_hortalizas[[#This Row],[Precio promedio ponderado]]/Precio_diario_hortalizas[[#This Row],[Kg o Unidades]]</f>
        <v>800</v>
      </c>
    </row>
    <row r="1960" spans="1:16" hidden="1" x14ac:dyDescent="0.35">
      <c r="A1960" s="1" t="s">
        <v>142</v>
      </c>
      <c r="B1960" s="1" t="str">
        <f>+VLOOKUP(A1960,Codigos_mercados_mayoristas[],2,0)</f>
        <v>Metropolitana</v>
      </c>
      <c r="C1960" s="1">
        <f>+VLOOKUP(A1960,Codigos_mercados_mayoristas[],3,0)</f>
        <v>13</v>
      </c>
      <c r="D1960" s="30">
        <v>44146</v>
      </c>
      <c r="E1960" s="4" t="s">
        <v>196</v>
      </c>
      <c r="F1960" s="15" t="s">
        <v>42</v>
      </c>
      <c r="G1960" s="15" t="s">
        <v>750</v>
      </c>
      <c r="H1960" s="15" t="s">
        <v>19</v>
      </c>
      <c r="I1960" s="15">
        <v>60</v>
      </c>
      <c r="J1960" s="15">
        <v>70000</v>
      </c>
      <c r="K1960" s="15">
        <v>65000</v>
      </c>
      <c r="L1960" s="15">
        <v>67917</v>
      </c>
      <c r="M1960" s="15" t="s">
        <v>44</v>
      </c>
      <c r="N1960" s="15" t="s">
        <v>145</v>
      </c>
      <c r="O1960">
        <f>+VLOOKUP(Precio_diario_hortalizas[[#This Row],[Unidad de comercialización]],Codigos_kg[],2,0)</f>
        <v>25</v>
      </c>
      <c r="P1960">
        <f>+Precio_diario_hortalizas[[#This Row],[Precio promedio ponderado]]/Precio_diario_hortalizas[[#This Row],[Kg o Unidades]]</f>
        <v>2716.68</v>
      </c>
    </row>
    <row r="1961" spans="1:16" hidden="1" x14ac:dyDescent="0.35">
      <c r="A1961" s="1" t="s">
        <v>142</v>
      </c>
      <c r="B1961" s="1" t="str">
        <f>+VLOOKUP(A1961,Codigos_mercados_mayoristas[],2,0)</f>
        <v>Metropolitana</v>
      </c>
      <c r="C1961" s="1">
        <f>+VLOOKUP(A1961,Codigos_mercados_mayoristas[],3,0)</f>
        <v>13</v>
      </c>
      <c r="D1961" s="30">
        <v>44146</v>
      </c>
      <c r="E1961" s="4" t="s">
        <v>196</v>
      </c>
      <c r="F1961" s="15" t="s">
        <v>42</v>
      </c>
      <c r="G1961" s="15" t="s">
        <v>750</v>
      </c>
      <c r="H1961" s="15" t="s">
        <v>13</v>
      </c>
      <c r="I1961" s="15">
        <v>15</v>
      </c>
      <c r="J1961" s="15">
        <v>50000</v>
      </c>
      <c r="K1961" s="15">
        <v>50000</v>
      </c>
      <c r="L1961" s="15">
        <v>50000</v>
      </c>
      <c r="M1961" s="15" t="s">
        <v>44</v>
      </c>
      <c r="N1961" s="15" t="s">
        <v>145</v>
      </c>
      <c r="O1961">
        <f>+VLOOKUP(Precio_diario_hortalizas[[#This Row],[Unidad de comercialización]],Codigos_kg[],2,0)</f>
        <v>25</v>
      </c>
      <c r="P1961">
        <f>+Precio_diario_hortalizas[[#This Row],[Precio promedio ponderado]]/Precio_diario_hortalizas[[#This Row],[Kg o Unidades]]</f>
        <v>2000</v>
      </c>
    </row>
    <row r="1962" spans="1:16" hidden="1" x14ac:dyDescent="0.35">
      <c r="A1962" s="1" t="s">
        <v>142</v>
      </c>
      <c r="B1962" s="1" t="str">
        <f>+VLOOKUP(A1962,Codigos_mercados_mayoristas[],2,0)</f>
        <v>Metropolitana</v>
      </c>
      <c r="C1962" s="1">
        <f>+VLOOKUP(A1962,Codigos_mercados_mayoristas[],3,0)</f>
        <v>13</v>
      </c>
      <c r="D1962" s="30">
        <v>44146</v>
      </c>
      <c r="E1962" s="4" t="s">
        <v>196</v>
      </c>
      <c r="F1962" s="15" t="s">
        <v>67</v>
      </c>
      <c r="G1962" s="15" t="s">
        <v>12</v>
      </c>
      <c r="H1962" s="15" t="s">
        <v>19</v>
      </c>
      <c r="I1962" s="15">
        <v>310</v>
      </c>
      <c r="J1962" s="15">
        <v>4500</v>
      </c>
      <c r="K1962" s="15">
        <v>4000</v>
      </c>
      <c r="L1962" s="15">
        <v>4194</v>
      </c>
      <c r="M1962" s="15" t="s">
        <v>68</v>
      </c>
      <c r="N1962" s="15" t="s">
        <v>118</v>
      </c>
      <c r="O1962">
        <f>+VLOOKUP(Precio_diario_hortalizas[[#This Row],[Unidad de comercialización]],Codigos_kg[],2,0)</f>
        <v>6</v>
      </c>
      <c r="P1962">
        <f>+Precio_diario_hortalizas[[#This Row],[Precio promedio ponderado]]/Precio_diario_hortalizas[[#This Row],[Kg o Unidades]]</f>
        <v>699</v>
      </c>
    </row>
    <row r="1963" spans="1:16" hidden="1" x14ac:dyDescent="0.35">
      <c r="A1963" s="1" t="s">
        <v>142</v>
      </c>
      <c r="B1963" s="1" t="str">
        <f>+VLOOKUP(A1963,Codigos_mercados_mayoristas[],2,0)</f>
        <v>Metropolitana</v>
      </c>
      <c r="C1963" s="1">
        <f>+VLOOKUP(A1963,Codigos_mercados_mayoristas[],3,0)</f>
        <v>13</v>
      </c>
      <c r="D1963" s="30">
        <v>44146</v>
      </c>
      <c r="E1963" s="4" t="s">
        <v>196</v>
      </c>
      <c r="F1963" s="15" t="s">
        <v>46</v>
      </c>
      <c r="G1963" s="15" t="s">
        <v>47</v>
      </c>
      <c r="H1963" s="15" t="s">
        <v>19</v>
      </c>
      <c r="I1963" s="15">
        <v>2000</v>
      </c>
      <c r="J1963" s="15">
        <v>350</v>
      </c>
      <c r="K1963" s="15">
        <v>330</v>
      </c>
      <c r="L1963" s="15">
        <v>342</v>
      </c>
      <c r="M1963" s="15" t="s">
        <v>14</v>
      </c>
      <c r="N1963" s="15" t="s">
        <v>118</v>
      </c>
      <c r="O1963">
        <f>+VLOOKUP(Precio_diario_hortalizas[[#This Row],[Unidad de comercialización]],Codigos_kg[],2,0)</f>
        <v>1</v>
      </c>
      <c r="P1963">
        <f>+Precio_diario_hortalizas[[#This Row],[Precio promedio ponderado]]/Precio_diario_hortalizas[[#This Row],[Kg o Unidades]]</f>
        <v>342</v>
      </c>
    </row>
    <row r="1964" spans="1:16" hidden="1" x14ac:dyDescent="0.35">
      <c r="A1964" s="1" t="s">
        <v>142</v>
      </c>
      <c r="B1964" s="1" t="str">
        <f>+VLOOKUP(A1964,Codigos_mercados_mayoristas[],2,0)</f>
        <v>Metropolitana</v>
      </c>
      <c r="C1964" s="1">
        <f>+VLOOKUP(A1964,Codigos_mercados_mayoristas[],3,0)</f>
        <v>13</v>
      </c>
      <c r="D1964" s="30">
        <v>44146</v>
      </c>
      <c r="E1964" s="4" t="s">
        <v>196</v>
      </c>
      <c r="F1964" s="15" t="s">
        <v>46</v>
      </c>
      <c r="G1964" s="15" t="s">
        <v>47</v>
      </c>
      <c r="H1964" s="15" t="s">
        <v>13</v>
      </c>
      <c r="I1964" s="15">
        <v>600</v>
      </c>
      <c r="J1964" s="15">
        <v>250</v>
      </c>
      <c r="K1964" s="15">
        <v>250</v>
      </c>
      <c r="L1964" s="15">
        <v>250</v>
      </c>
      <c r="M1964" s="15" t="s">
        <v>14</v>
      </c>
      <c r="N1964" s="15" t="s">
        <v>118</v>
      </c>
      <c r="O1964">
        <f>+VLOOKUP(Precio_diario_hortalizas[[#This Row],[Unidad de comercialización]],Codigos_kg[],2,0)</f>
        <v>1</v>
      </c>
      <c r="P1964">
        <f>+Precio_diario_hortalizas[[#This Row],[Precio promedio ponderado]]/Precio_diario_hortalizas[[#This Row],[Kg o Unidades]]</f>
        <v>250</v>
      </c>
    </row>
    <row r="1965" spans="1:16" hidden="1" x14ac:dyDescent="0.35">
      <c r="A1965" s="1" t="s">
        <v>142</v>
      </c>
      <c r="B1965" s="1" t="str">
        <f>+VLOOKUP(A1965,Codigos_mercados_mayoristas[],2,0)</f>
        <v>Metropolitana</v>
      </c>
      <c r="C1965" s="1">
        <f>+VLOOKUP(A1965,Codigos_mercados_mayoristas[],3,0)</f>
        <v>13</v>
      </c>
      <c r="D1965" s="30">
        <v>44146</v>
      </c>
      <c r="E1965" s="4" t="s">
        <v>196</v>
      </c>
      <c r="F1965" s="15" t="s">
        <v>71</v>
      </c>
      <c r="G1965" s="15" t="s">
        <v>43</v>
      </c>
      <c r="H1965" s="15" t="s">
        <v>19</v>
      </c>
      <c r="I1965" s="15">
        <v>120</v>
      </c>
      <c r="J1965" s="15">
        <v>8000</v>
      </c>
      <c r="K1965" s="15">
        <v>8000</v>
      </c>
      <c r="L1965" s="15">
        <v>8000</v>
      </c>
      <c r="M1965" s="15" t="s">
        <v>68</v>
      </c>
      <c r="N1965" s="15" t="s">
        <v>118</v>
      </c>
      <c r="O1965">
        <f>+VLOOKUP(Precio_diario_hortalizas[[#This Row],[Unidad de comercialización]],Codigos_kg[],2,0)</f>
        <v>6</v>
      </c>
      <c r="P1965">
        <f>+Precio_diario_hortalizas[[#This Row],[Precio promedio ponderado]]/Precio_diario_hortalizas[[#This Row],[Kg o Unidades]]</f>
        <v>1333.3333333333333</v>
      </c>
    </row>
    <row r="1966" spans="1:16" hidden="1" x14ac:dyDescent="0.35">
      <c r="A1966" s="1" t="s">
        <v>142</v>
      </c>
      <c r="B1966" s="1" t="str">
        <f>+VLOOKUP(A1966,Codigos_mercados_mayoristas[],2,0)</f>
        <v>Metropolitana</v>
      </c>
      <c r="C1966" s="1">
        <f>+VLOOKUP(A1966,Codigos_mercados_mayoristas[],3,0)</f>
        <v>13</v>
      </c>
      <c r="D1966" s="30">
        <v>44146</v>
      </c>
      <c r="E1966" s="4" t="s">
        <v>196</v>
      </c>
      <c r="F1966" s="15" t="s">
        <v>71</v>
      </c>
      <c r="G1966" s="15" t="s">
        <v>43</v>
      </c>
      <c r="H1966" s="15" t="s">
        <v>13</v>
      </c>
      <c r="I1966" s="15">
        <v>430</v>
      </c>
      <c r="J1966" s="15">
        <v>6500</v>
      </c>
      <c r="K1966" s="15">
        <v>6000</v>
      </c>
      <c r="L1966" s="15">
        <v>6302</v>
      </c>
      <c r="M1966" s="15" t="s">
        <v>68</v>
      </c>
      <c r="N1966" s="15" t="s">
        <v>118</v>
      </c>
      <c r="O1966">
        <f>+VLOOKUP(Precio_diario_hortalizas[[#This Row],[Unidad de comercialización]],Codigos_kg[],2,0)</f>
        <v>6</v>
      </c>
      <c r="P1966">
        <f>+Precio_diario_hortalizas[[#This Row],[Precio promedio ponderado]]/Precio_diario_hortalizas[[#This Row],[Kg o Unidades]]</f>
        <v>1050.3333333333333</v>
      </c>
    </row>
    <row r="1967" spans="1:16" hidden="1" x14ac:dyDescent="0.35">
      <c r="A1967" s="1" t="s">
        <v>142</v>
      </c>
      <c r="B1967" s="1" t="str">
        <f>+VLOOKUP(A1967,Codigos_mercados_mayoristas[],2,0)</f>
        <v>Metropolitana</v>
      </c>
      <c r="C1967" s="1">
        <f>+VLOOKUP(A1967,Codigos_mercados_mayoristas[],3,0)</f>
        <v>13</v>
      </c>
      <c r="D1967" s="30">
        <v>44146</v>
      </c>
      <c r="E1967" s="4" t="s">
        <v>196</v>
      </c>
      <c r="F1967" s="15" t="s">
        <v>115</v>
      </c>
      <c r="G1967" s="15" t="s">
        <v>12</v>
      </c>
      <c r="H1967" s="15" t="s">
        <v>19</v>
      </c>
      <c r="I1967" s="15">
        <v>430</v>
      </c>
      <c r="J1967" s="15">
        <v>18000</v>
      </c>
      <c r="K1967" s="15">
        <v>16000</v>
      </c>
      <c r="L1967" s="15">
        <v>17209</v>
      </c>
      <c r="M1967" s="15" t="s">
        <v>39</v>
      </c>
      <c r="N1967" s="15" t="s">
        <v>109</v>
      </c>
      <c r="O1967">
        <f>+VLOOKUP(Precio_diario_hortalizas[[#This Row],[Unidad de comercialización]],Codigos_kg[],2,0)</f>
        <v>25</v>
      </c>
      <c r="P1967">
        <f>+Precio_diario_hortalizas[[#This Row],[Precio promedio ponderado]]/Precio_diario_hortalizas[[#This Row],[Kg o Unidades]]</f>
        <v>688.36</v>
      </c>
    </row>
    <row r="1968" spans="1:16" hidden="1" x14ac:dyDescent="0.35">
      <c r="A1968" s="1" t="s">
        <v>142</v>
      </c>
      <c r="B1968" s="1" t="str">
        <f>+VLOOKUP(A1968,Codigos_mercados_mayoristas[],2,0)</f>
        <v>Metropolitana</v>
      </c>
      <c r="C1968" s="1">
        <f>+VLOOKUP(A1968,Codigos_mercados_mayoristas[],3,0)</f>
        <v>13</v>
      </c>
      <c r="D1968" s="30">
        <v>44146</v>
      </c>
      <c r="E1968" s="4" t="s">
        <v>196</v>
      </c>
      <c r="F1968" s="15" t="s">
        <v>146</v>
      </c>
      <c r="G1968" s="15" t="s">
        <v>12</v>
      </c>
      <c r="H1968" s="15" t="s">
        <v>19</v>
      </c>
      <c r="I1968" s="15">
        <v>690</v>
      </c>
      <c r="J1968" s="15">
        <v>8000</v>
      </c>
      <c r="K1968" s="15">
        <v>7000</v>
      </c>
      <c r="L1968" s="15">
        <v>7623</v>
      </c>
      <c r="M1968" s="15" t="s">
        <v>54</v>
      </c>
      <c r="N1968" s="15" t="s">
        <v>15</v>
      </c>
      <c r="O1968">
        <f>+VLOOKUP(Precio_diario_hortalizas[[#This Row],[Unidad de comercialización]],Codigos_kg[],2,0)</f>
        <v>60</v>
      </c>
      <c r="P1968">
        <f>+Precio_diario_hortalizas[[#This Row],[Precio promedio ponderado]]/Precio_diario_hortalizas[[#This Row],[Kg o Unidades]]</f>
        <v>127.05</v>
      </c>
    </row>
    <row r="1969" spans="1:16" hidden="1" x14ac:dyDescent="0.35">
      <c r="A1969" s="1" t="s">
        <v>142</v>
      </c>
      <c r="B1969" s="1" t="str">
        <f>+VLOOKUP(A1969,Codigos_mercados_mayoristas[],2,0)</f>
        <v>Metropolitana</v>
      </c>
      <c r="C1969" s="1">
        <f>+VLOOKUP(A1969,Codigos_mercados_mayoristas[],3,0)</f>
        <v>13</v>
      </c>
      <c r="D1969" s="30">
        <v>44146</v>
      </c>
      <c r="E1969" s="4" t="s">
        <v>196</v>
      </c>
      <c r="F1969" s="15" t="s">
        <v>146</v>
      </c>
      <c r="G1969" s="15" t="s">
        <v>12</v>
      </c>
      <c r="H1969" s="15" t="s">
        <v>19</v>
      </c>
      <c r="I1969" s="15">
        <v>400</v>
      </c>
      <c r="J1969" s="15">
        <v>18000</v>
      </c>
      <c r="K1969" s="15">
        <v>17000</v>
      </c>
      <c r="L1969" s="15">
        <v>17425</v>
      </c>
      <c r="M1969" s="15" t="s">
        <v>740</v>
      </c>
      <c r="N1969" s="15" t="s">
        <v>145</v>
      </c>
      <c r="O1969">
        <f>+VLOOKUP(Precio_diario_hortalizas[[#This Row],[Unidad de comercialización]],Codigos_kg[],2,0)</f>
        <v>90</v>
      </c>
      <c r="P1969">
        <f>+Precio_diario_hortalizas[[#This Row],[Precio promedio ponderado]]/Precio_diario_hortalizas[[#This Row],[Kg o Unidades]]</f>
        <v>193.61111111111111</v>
      </c>
    </row>
    <row r="1970" spans="1:16" hidden="1" x14ac:dyDescent="0.35">
      <c r="A1970" s="1" t="s">
        <v>142</v>
      </c>
      <c r="B1970" s="1" t="str">
        <f>+VLOOKUP(A1970,Codigos_mercados_mayoristas[],2,0)</f>
        <v>Metropolitana</v>
      </c>
      <c r="C1970" s="1">
        <f>+VLOOKUP(A1970,Codigos_mercados_mayoristas[],3,0)</f>
        <v>13</v>
      </c>
      <c r="D1970" s="30">
        <v>44146</v>
      </c>
      <c r="E1970" s="4" t="s">
        <v>196</v>
      </c>
      <c r="F1970" s="15" t="s">
        <v>73</v>
      </c>
      <c r="G1970" s="15" t="s">
        <v>12</v>
      </c>
      <c r="H1970" s="15" t="s">
        <v>19</v>
      </c>
      <c r="I1970" s="15">
        <v>52000</v>
      </c>
      <c r="J1970" s="15">
        <v>100</v>
      </c>
      <c r="K1970" s="15">
        <v>90</v>
      </c>
      <c r="L1970" s="15">
        <v>95</v>
      </c>
      <c r="M1970" s="15" t="s">
        <v>14</v>
      </c>
      <c r="N1970" s="15" t="s">
        <v>118</v>
      </c>
      <c r="O1970">
        <f>+VLOOKUP(Precio_diario_hortalizas[[#This Row],[Unidad de comercialización]],Codigos_kg[],2,0)</f>
        <v>1</v>
      </c>
      <c r="P1970">
        <f>+Precio_diario_hortalizas[[#This Row],[Precio promedio ponderado]]/Precio_diario_hortalizas[[#This Row],[Kg o Unidades]]</f>
        <v>95</v>
      </c>
    </row>
    <row r="1971" spans="1:16" hidden="1" x14ac:dyDescent="0.35">
      <c r="A1971" s="1" t="s">
        <v>142</v>
      </c>
      <c r="B1971" s="1" t="str">
        <f>+VLOOKUP(A1971,Codigos_mercados_mayoristas[],2,0)</f>
        <v>Metropolitana</v>
      </c>
      <c r="C1971" s="1">
        <f>+VLOOKUP(A1971,Codigos_mercados_mayoristas[],3,0)</f>
        <v>13</v>
      </c>
      <c r="D1971" s="30">
        <v>44146</v>
      </c>
      <c r="E1971" s="4" t="s">
        <v>196</v>
      </c>
      <c r="F1971" s="15" t="s">
        <v>73</v>
      </c>
      <c r="G1971" s="15" t="s">
        <v>12</v>
      </c>
      <c r="H1971" s="15" t="s">
        <v>13</v>
      </c>
      <c r="I1971" s="15">
        <v>34000</v>
      </c>
      <c r="J1971" s="15">
        <v>70</v>
      </c>
      <c r="K1971" s="15">
        <v>70</v>
      </c>
      <c r="L1971" s="15">
        <v>70</v>
      </c>
      <c r="M1971" s="15" t="s">
        <v>14</v>
      </c>
      <c r="N1971" s="15" t="s">
        <v>118</v>
      </c>
      <c r="O1971">
        <f>+VLOOKUP(Precio_diario_hortalizas[[#This Row],[Unidad de comercialización]],Codigos_kg[],2,0)</f>
        <v>1</v>
      </c>
      <c r="P1971">
        <f>+Precio_diario_hortalizas[[#This Row],[Precio promedio ponderado]]/Precio_diario_hortalizas[[#This Row],[Kg o Unidades]]</f>
        <v>70</v>
      </c>
    </row>
    <row r="1972" spans="1:16" hidden="1" x14ac:dyDescent="0.35">
      <c r="A1972" s="1" t="s">
        <v>142</v>
      </c>
      <c r="B1972" s="1" t="str">
        <f>+VLOOKUP(A1972,Codigos_mercados_mayoristas[],2,0)</f>
        <v>Metropolitana</v>
      </c>
      <c r="C1972" s="1">
        <f>+VLOOKUP(A1972,Codigos_mercados_mayoristas[],3,0)</f>
        <v>13</v>
      </c>
      <c r="D1972" s="30">
        <v>44146</v>
      </c>
      <c r="E1972" s="4" t="s">
        <v>196</v>
      </c>
      <c r="F1972" s="15" t="s">
        <v>11</v>
      </c>
      <c r="G1972" s="15" t="s">
        <v>12</v>
      </c>
      <c r="H1972" s="15" t="s">
        <v>19</v>
      </c>
      <c r="I1972" s="15">
        <v>12800</v>
      </c>
      <c r="J1972" s="15">
        <v>650</v>
      </c>
      <c r="K1972" s="15">
        <v>500</v>
      </c>
      <c r="L1972" s="15">
        <v>572</v>
      </c>
      <c r="M1972" s="15" t="s">
        <v>14</v>
      </c>
      <c r="N1972" s="15" t="s">
        <v>118</v>
      </c>
      <c r="O1972">
        <f>+VLOOKUP(Precio_diario_hortalizas[[#This Row],[Unidad de comercialización]],Codigos_kg[],2,0)</f>
        <v>1</v>
      </c>
      <c r="P1972">
        <f>+Precio_diario_hortalizas[[#This Row],[Precio promedio ponderado]]/Precio_diario_hortalizas[[#This Row],[Kg o Unidades]]</f>
        <v>572</v>
      </c>
    </row>
    <row r="1973" spans="1:16" hidden="1" x14ac:dyDescent="0.35">
      <c r="A1973" s="1" t="s">
        <v>142</v>
      </c>
      <c r="B1973" s="1" t="str">
        <f>+VLOOKUP(A1973,Codigos_mercados_mayoristas[],2,0)</f>
        <v>Metropolitana</v>
      </c>
      <c r="C1973" s="1">
        <f>+VLOOKUP(A1973,Codigos_mercados_mayoristas[],3,0)</f>
        <v>13</v>
      </c>
      <c r="D1973" s="30">
        <v>44146</v>
      </c>
      <c r="E1973" s="4" t="s">
        <v>196</v>
      </c>
      <c r="F1973" s="15" t="s">
        <v>11</v>
      </c>
      <c r="G1973" s="15" t="s">
        <v>12</v>
      </c>
      <c r="H1973" s="15" t="s">
        <v>13</v>
      </c>
      <c r="I1973" s="15">
        <v>4900</v>
      </c>
      <c r="J1973" s="15">
        <v>500</v>
      </c>
      <c r="K1973" s="15">
        <v>400</v>
      </c>
      <c r="L1973" s="15">
        <v>431</v>
      </c>
      <c r="M1973" s="15" t="s">
        <v>14</v>
      </c>
      <c r="N1973" s="15" t="s">
        <v>118</v>
      </c>
      <c r="O1973">
        <f>+VLOOKUP(Precio_diario_hortalizas[[#This Row],[Unidad de comercialización]],Codigos_kg[],2,0)</f>
        <v>1</v>
      </c>
      <c r="P1973">
        <f>+Precio_diario_hortalizas[[#This Row],[Precio promedio ponderado]]/Precio_diario_hortalizas[[#This Row],[Kg o Unidades]]</f>
        <v>431</v>
      </c>
    </row>
    <row r="1974" spans="1:16" hidden="1" x14ac:dyDescent="0.35">
      <c r="A1974" s="1" t="s">
        <v>142</v>
      </c>
      <c r="B1974" s="1" t="str">
        <f>+VLOOKUP(A1974,Codigos_mercados_mayoristas[],2,0)</f>
        <v>Metropolitana</v>
      </c>
      <c r="C1974" s="1">
        <f>+VLOOKUP(A1974,Codigos_mercados_mayoristas[],3,0)</f>
        <v>13</v>
      </c>
      <c r="D1974" s="30">
        <v>44146</v>
      </c>
      <c r="E1974" s="4" t="s">
        <v>196</v>
      </c>
      <c r="F1974" s="15" t="s">
        <v>75</v>
      </c>
      <c r="G1974" s="15" t="s">
        <v>12</v>
      </c>
      <c r="H1974" s="15" t="s">
        <v>96</v>
      </c>
      <c r="I1974" s="15">
        <v>1300</v>
      </c>
      <c r="J1974" s="15">
        <v>7500</v>
      </c>
      <c r="K1974" s="15">
        <v>7500</v>
      </c>
      <c r="L1974" s="15">
        <v>7500</v>
      </c>
      <c r="M1974" s="15" t="s">
        <v>121</v>
      </c>
      <c r="N1974" s="15" t="s">
        <v>118</v>
      </c>
      <c r="O1974">
        <f>+VLOOKUP(Precio_diario_hortalizas[[#This Row],[Unidad de comercialización]],Codigos_kg[],2,0)</f>
        <v>18</v>
      </c>
      <c r="P1974">
        <f>+Precio_diario_hortalizas[[#This Row],[Precio promedio ponderado]]/Precio_diario_hortalizas[[#This Row],[Kg o Unidades]]</f>
        <v>416.66666666666669</v>
      </c>
    </row>
    <row r="1975" spans="1:16" hidden="1" x14ac:dyDescent="0.35">
      <c r="A1975" s="1" t="s">
        <v>142</v>
      </c>
      <c r="B1975" s="1" t="str">
        <f>+VLOOKUP(A1975,Codigos_mercados_mayoristas[],2,0)</f>
        <v>Metropolitana</v>
      </c>
      <c r="C1975" s="1">
        <f>+VLOOKUP(A1975,Codigos_mercados_mayoristas[],3,0)</f>
        <v>13</v>
      </c>
      <c r="D1975" s="30">
        <v>44146</v>
      </c>
      <c r="E1975" s="4" t="s">
        <v>196</v>
      </c>
      <c r="F1975" s="15" t="s">
        <v>75</v>
      </c>
      <c r="G1975" s="15" t="s">
        <v>12</v>
      </c>
      <c r="H1975" s="15" t="s">
        <v>96</v>
      </c>
      <c r="I1975" s="15">
        <v>33000</v>
      </c>
      <c r="J1975" s="15">
        <v>2800</v>
      </c>
      <c r="K1975" s="15">
        <v>2800</v>
      </c>
      <c r="L1975" s="15">
        <v>2800</v>
      </c>
      <c r="M1975" s="15" t="s">
        <v>143</v>
      </c>
      <c r="N1975" s="15" t="s">
        <v>118</v>
      </c>
      <c r="O1975">
        <f>+VLOOKUP(Precio_diario_hortalizas[[#This Row],[Unidad de comercialización]],Codigos_kg[],2,0)</f>
        <v>20</v>
      </c>
      <c r="P1975">
        <f>+Precio_diario_hortalizas[[#This Row],[Precio promedio ponderado]]/Precio_diario_hortalizas[[#This Row],[Kg o Unidades]]</f>
        <v>140</v>
      </c>
    </row>
    <row r="1976" spans="1:16" hidden="1" x14ac:dyDescent="0.35">
      <c r="A1976" s="1" t="s">
        <v>142</v>
      </c>
      <c r="B1976" s="1" t="str">
        <f>+VLOOKUP(A1976,Codigos_mercados_mayoristas[],2,0)</f>
        <v>Metropolitana</v>
      </c>
      <c r="C1976" s="1">
        <f>+VLOOKUP(A1976,Codigos_mercados_mayoristas[],3,0)</f>
        <v>13</v>
      </c>
      <c r="D1976" s="30">
        <v>44146</v>
      </c>
      <c r="E1976" s="4" t="s">
        <v>196</v>
      </c>
      <c r="F1976" s="15" t="s">
        <v>75</v>
      </c>
      <c r="G1976" s="15" t="s">
        <v>12</v>
      </c>
      <c r="H1976" s="15" t="s">
        <v>96</v>
      </c>
      <c r="I1976" s="15">
        <v>27000</v>
      </c>
      <c r="J1976" s="15">
        <v>2800</v>
      </c>
      <c r="K1976" s="15">
        <v>2800</v>
      </c>
      <c r="L1976" s="15">
        <v>2800</v>
      </c>
      <c r="M1976" s="15" t="s">
        <v>143</v>
      </c>
      <c r="N1976" s="15" t="s">
        <v>123</v>
      </c>
      <c r="O1976">
        <f>+VLOOKUP(Precio_diario_hortalizas[[#This Row],[Unidad de comercialización]],Codigos_kg[],2,0)</f>
        <v>20</v>
      </c>
      <c r="P1976">
        <f>+Precio_diario_hortalizas[[#This Row],[Precio promedio ponderado]]/Precio_diario_hortalizas[[#This Row],[Kg o Unidades]]</f>
        <v>140</v>
      </c>
    </row>
    <row r="1977" spans="1:16" hidden="1" x14ac:dyDescent="0.35">
      <c r="A1977" s="1" t="s">
        <v>142</v>
      </c>
      <c r="B1977" s="1" t="str">
        <f>+VLOOKUP(A1977,Codigos_mercados_mayoristas[],2,0)</f>
        <v>Metropolitana</v>
      </c>
      <c r="C1977" s="1">
        <f>+VLOOKUP(A1977,Codigos_mercados_mayoristas[],3,0)</f>
        <v>13</v>
      </c>
      <c r="D1977" s="30">
        <v>44146</v>
      </c>
      <c r="E1977" s="4" t="s">
        <v>196</v>
      </c>
      <c r="F1977" s="15" t="s">
        <v>75</v>
      </c>
      <c r="G1977" s="15" t="s">
        <v>12</v>
      </c>
      <c r="H1977" s="15" t="s">
        <v>137</v>
      </c>
      <c r="I1977" s="15">
        <v>600</v>
      </c>
      <c r="J1977" s="15">
        <v>7000</v>
      </c>
      <c r="K1977" s="15">
        <v>7000</v>
      </c>
      <c r="L1977" s="15">
        <v>7000</v>
      </c>
      <c r="M1977" s="15" t="s">
        <v>121</v>
      </c>
      <c r="N1977" s="15" t="s">
        <v>118</v>
      </c>
      <c r="O1977">
        <f>+VLOOKUP(Precio_diario_hortalizas[[#This Row],[Unidad de comercialización]],Codigos_kg[],2,0)</f>
        <v>18</v>
      </c>
      <c r="P1977">
        <f>+Precio_diario_hortalizas[[#This Row],[Precio promedio ponderado]]/Precio_diario_hortalizas[[#This Row],[Kg o Unidades]]</f>
        <v>388.88888888888891</v>
      </c>
    </row>
    <row r="1978" spans="1:16" hidden="1" x14ac:dyDescent="0.35">
      <c r="A1978" s="1" t="s">
        <v>142</v>
      </c>
      <c r="B1978" s="1" t="str">
        <f>+VLOOKUP(A1978,Codigos_mercados_mayoristas[],2,0)</f>
        <v>Metropolitana</v>
      </c>
      <c r="C1978" s="1">
        <f>+VLOOKUP(A1978,Codigos_mercados_mayoristas[],3,0)</f>
        <v>13</v>
      </c>
      <c r="D1978" s="30">
        <v>44146</v>
      </c>
      <c r="E1978" s="4" t="s">
        <v>196</v>
      </c>
      <c r="F1978" s="15" t="s">
        <v>75</v>
      </c>
      <c r="G1978" s="15" t="s">
        <v>12</v>
      </c>
      <c r="H1978" s="15" t="s">
        <v>137</v>
      </c>
      <c r="I1978" s="15">
        <v>35000</v>
      </c>
      <c r="J1978" s="15">
        <v>2200</v>
      </c>
      <c r="K1978" s="15">
        <v>2200</v>
      </c>
      <c r="L1978" s="15">
        <v>2200</v>
      </c>
      <c r="M1978" s="15" t="s">
        <v>143</v>
      </c>
      <c r="N1978" s="15" t="s">
        <v>118</v>
      </c>
      <c r="O1978">
        <f>+VLOOKUP(Precio_diario_hortalizas[[#This Row],[Unidad de comercialización]],Codigos_kg[],2,0)</f>
        <v>20</v>
      </c>
      <c r="P1978">
        <f>+Precio_diario_hortalizas[[#This Row],[Precio promedio ponderado]]/Precio_diario_hortalizas[[#This Row],[Kg o Unidades]]</f>
        <v>110</v>
      </c>
    </row>
    <row r="1979" spans="1:16" hidden="1" x14ac:dyDescent="0.35">
      <c r="A1979" s="1" t="s">
        <v>142</v>
      </c>
      <c r="B1979" s="1" t="str">
        <f>+VLOOKUP(A1979,Codigos_mercados_mayoristas[],2,0)</f>
        <v>Metropolitana</v>
      </c>
      <c r="C1979" s="1">
        <f>+VLOOKUP(A1979,Codigos_mercados_mayoristas[],3,0)</f>
        <v>13</v>
      </c>
      <c r="D1979" s="30">
        <v>44146</v>
      </c>
      <c r="E1979" s="4" t="s">
        <v>196</v>
      </c>
      <c r="F1979" s="15" t="s">
        <v>75</v>
      </c>
      <c r="G1979" s="15" t="s">
        <v>12</v>
      </c>
      <c r="H1979" s="15" t="s">
        <v>137</v>
      </c>
      <c r="I1979" s="15">
        <v>30000</v>
      </c>
      <c r="J1979" s="15">
        <v>2200</v>
      </c>
      <c r="K1979" s="15">
        <v>2200</v>
      </c>
      <c r="L1979" s="15">
        <v>2200</v>
      </c>
      <c r="M1979" s="15" t="s">
        <v>143</v>
      </c>
      <c r="N1979" s="15" t="s">
        <v>123</v>
      </c>
      <c r="O1979">
        <f>+VLOOKUP(Precio_diario_hortalizas[[#This Row],[Unidad de comercialización]],Codigos_kg[],2,0)</f>
        <v>20</v>
      </c>
      <c r="P1979">
        <f>+Precio_diario_hortalizas[[#This Row],[Precio promedio ponderado]]/Precio_diario_hortalizas[[#This Row],[Kg o Unidades]]</f>
        <v>110</v>
      </c>
    </row>
    <row r="1980" spans="1:16" hidden="1" x14ac:dyDescent="0.35">
      <c r="A1980" s="1" t="s">
        <v>142</v>
      </c>
      <c r="B1980" s="1" t="str">
        <f>+VLOOKUP(A1980,Codigos_mercados_mayoristas[],2,0)</f>
        <v>Metropolitana</v>
      </c>
      <c r="C1980" s="1">
        <f>+VLOOKUP(A1980,Codigos_mercados_mayoristas[],3,0)</f>
        <v>13</v>
      </c>
      <c r="D1980" s="30">
        <v>44146</v>
      </c>
      <c r="E1980" s="4" t="s">
        <v>196</v>
      </c>
      <c r="F1980" s="15" t="s">
        <v>75</v>
      </c>
      <c r="G1980" s="15" t="s">
        <v>12</v>
      </c>
      <c r="H1980" s="15" t="s">
        <v>144</v>
      </c>
      <c r="I1980" s="15">
        <v>600</v>
      </c>
      <c r="J1980" s="15">
        <v>6000</v>
      </c>
      <c r="K1980" s="15">
        <v>6000</v>
      </c>
      <c r="L1980" s="15">
        <v>6000</v>
      </c>
      <c r="M1980" s="15" t="s">
        <v>121</v>
      </c>
      <c r="N1980" s="15" t="s">
        <v>118</v>
      </c>
      <c r="O1980">
        <f>+VLOOKUP(Precio_diario_hortalizas[[#This Row],[Unidad de comercialización]],Codigos_kg[],2,0)</f>
        <v>18</v>
      </c>
      <c r="P1980">
        <f>+Precio_diario_hortalizas[[#This Row],[Precio promedio ponderado]]/Precio_diario_hortalizas[[#This Row],[Kg o Unidades]]</f>
        <v>333.33333333333331</v>
      </c>
    </row>
    <row r="1981" spans="1:16" hidden="1" x14ac:dyDescent="0.35">
      <c r="A1981" s="1" t="s">
        <v>142</v>
      </c>
      <c r="B1981" s="1" t="str">
        <f>+VLOOKUP(A1981,Codigos_mercados_mayoristas[],2,0)</f>
        <v>Metropolitana</v>
      </c>
      <c r="C1981" s="1">
        <f>+VLOOKUP(A1981,Codigos_mercados_mayoristas[],3,0)</f>
        <v>13</v>
      </c>
      <c r="D1981" s="30">
        <v>44146</v>
      </c>
      <c r="E1981" s="4" t="s">
        <v>196</v>
      </c>
      <c r="F1981" s="15" t="s">
        <v>75</v>
      </c>
      <c r="G1981" s="15" t="s">
        <v>12</v>
      </c>
      <c r="H1981" s="15" t="s">
        <v>144</v>
      </c>
      <c r="I1981" s="15">
        <v>28000</v>
      </c>
      <c r="J1981" s="15">
        <v>1400</v>
      </c>
      <c r="K1981" s="15">
        <v>1400</v>
      </c>
      <c r="L1981" s="15">
        <v>1400</v>
      </c>
      <c r="M1981" s="15" t="s">
        <v>143</v>
      </c>
      <c r="N1981" s="15" t="s">
        <v>118</v>
      </c>
      <c r="O1981">
        <f>+VLOOKUP(Precio_diario_hortalizas[[#This Row],[Unidad de comercialización]],Codigos_kg[],2,0)</f>
        <v>20</v>
      </c>
      <c r="P1981">
        <f>+Precio_diario_hortalizas[[#This Row],[Precio promedio ponderado]]/Precio_diario_hortalizas[[#This Row],[Kg o Unidades]]</f>
        <v>70</v>
      </c>
    </row>
    <row r="1982" spans="1:16" hidden="1" x14ac:dyDescent="0.35">
      <c r="A1982" s="1" t="s">
        <v>142</v>
      </c>
      <c r="B1982" s="1" t="str">
        <f>+VLOOKUP(A1982,Codigos_mercados_mayoristas[],2,0)</f>
        <v>Metropolitana</v>
      </c>
      <c r="C1982" s="1">
        <f>+VLOOKUP(A1982,Codigos_mercados_mayoristas[],3,0)</f>
        <v>13</v>
      </c>
      <c r="D1982" s="30">
        <v>44146</v>
      </c>
      <c r="E1982" s="4" t="s">
        <v>196</v>
      </c>
      <c r="F1982" s="15" t="s">
        <v>75</v>
      </c>
      <c r="G1982" s="15" t="s">
        <v>12</v>
      </c>
      <c r="H1982" s="15" t="s">
        <v>144</v>
      </c>
      <c r="I1982" s="15">
        <v>16000</v>
      </c>
      <c r="J1982" s="15">
        <v>1400</v>
      </c>
      <c r="K1982" s="15">
        <v>1400</v>
      </c>
      <c r="L1982" s="15">
        <v>1400</v>
      </c>
      <c r="M1982" s="15" t="s">
        <v>143</v>
      </c>
      <c r="N1982" s="15" t="s">
        <v>123</v>
      </c>
      <c r="O1982">
        <f>+VLOOKUP(Precio_diario_hortalizas[[#This Row],[Unidad de comercialización]],Codigos_kg[],2,0)</f>
        <v>20</v>
      </c>
      <c r="P1982">
        <f>+Precio_diario_hortalizas[[#This Row],[Precio promedio ponderado]]/Precio_diario_hortalizas[[#This Row],[Kg o Unidades]]</f>
        <v>70</v>
      </c>
    </row>
    <row r="1983" spans="1:16" hidden="1" x14ac:dyDescent="0.35">
      <c r="A1983" s="1" t="s">
        <v>142</v>
      </c>
      <c r="B1983" s="1" t="str">
        <f>+VLOOKUP(A1983,Codigos_mercados_mayoristas[],2,0)</f>
        <v>Metropolitana</v>
      </c>
      <c r="C1983" s="1">
        <f>+VLOOKUP(A1983,Codigos_mercados_mayoristas[],3,0)</f>
        <v>13</v>
      </c>
      <c r="D1983" s="30">
        <v>44146</v>
      </c>
      <c r="E1983" s="4" t="s">
        <v>196</v>
      </c>
      <c r="F1983" s="15" t="s">
        <v>75</v>
      </c>
      <c r="G1983" s="15" t="s">
        <v>12</v>
      </c>
      <c r="H1983" s="15" t="s">
        <v>150</v>
      </c>
      <c r="I1983" s="15">
        <v>22000</v>
      </c>
      <c r="J1983" s="15">
        <v>3400</v>
      </c>
      <c r="K1983" s="15">
        <v>3400</v>
      </c>
      <c r="L1983" s="15">
        <v>3400</v>
      </c>
      <c r="M1983" s="15" t="s">
        <v>143</v>
      </c>
      <c r="N1983" s="15" t="s">
        <v>123</v>
      </c>
      <c r="O1983">
        <f>+VLOOKUP(Precio_diario_hortalizas[[#This Row],[Unidad de comercialización]],Codigos_kg[],2,0)</f>
        <v>20</v>
      </c>
      <c r="P1983">
        <f>+Precio_diario_hortalizas[[#This Row],[Precio promedio ponderado]]/Precio_diario_hortalizas[[#This Row],[Kg o Unidades]]</f>
        <v>170</v>
      </c>
    </row>
    <row r="1984" spans="1:16" hidden="1" x14ac:dyDescent="0.35">
      <c r="A1984" s="1" t="s">
        <v>142</v>
      </c>
      <c r="B1984" s="1" t="str">
        <f>+VLOOKUP(A1984,Codigos_mercados_mayoristas[],2,0)</f>
        <v>Metropolitana</v>
      </c>
      <c r="C1984" s="1">
        <f>+VLOOKUP(A1984,Codigos_mercados_mayoristas[],3,0)</f>
        <v>13</v>
      </c>
      <c r="D1984" s="30">
        <v>44146</v>
      </c>
      <c r="E1984" s="4" t="s">
        <v>196</v>
      </c>
      <c r="F1984" s="15" t="s">
        <v>78</v>
      </c>
      <c r="G1984" s="15" t="s">
        <v>12</v>
      </c>
      <c r="H1984" s="15" t="s">
        <v>69</v>
      </c>
      <c r="I1984" s="15">
        <v>270</v>
      </c>
      <c r="J1984" s="15">
        <v>2500</v>
      </c>
      <c r="K1984" s="15">
        <v>2500</v>
      </c>
      <c r="L1984" s="15">
        <v>2500</v>
      </c>
      <c r="M1984" s="15" t="s">
        <v>79</v>
      </c>
      <c r="N1984" s="15" t="s">
        <v>118</v>
      </c>
      <c r="O1984">
        <f>+VLOOKUP(Precio_diario_hortalizas[[#This Row],[Unidad de comercialización]],Codigos_kg[],2,0)</f>
        <v>36</v>
      </c>
      <c r="P1984">
        <f>+Precio_diario_hortalizas[[#This Row],[Precio promedio ponderado]]/Precio_diario_hortalizas[[#This Row],[Kg o Unidades]]</f>
        <v>69.444444444444443</v>
      </c>
    </row>
    <row r="1985" spans="1:16" hidden="1" x14ac:dyDescent="0.35">
      <c r="A1985" s="1" t="s">
        <v>142</v>
      </c>
      <c r="B1985" s="1" t="str">
        <f>+VLOOKUP(A1985,Codigos_mercados_mayoristas[],2,0)</f>
        <v>Metropolitana</v>
      </c>
      <c r="C1985" s="1">
        <f>+VLOOKUP(A1985,Codigos_mercados_mayoristas[],3,0)</f>
        <v>13</v>
      </c>
      <c r="D1985" s="30">
        <v>44146</v>
      </c>
      <c r="E1985" s="4" t="s">
        <v>196</v>
      </c>
      <c r="F1985" s="15" t="s">
        <v>78</v>
      </c>
      <c r="G1985" s="15" t="s">
        <v>12</v>
      </c>
      <c r="H1985" s="15" t="s">
        <v>19</v>
      </c>
      <c r="I1985" s="15">
        <v>880</v>
      </c>
      <c r="J1985" s="15">
        <v>2200</v>
      </c>
      <c r="K1985" s="15">
        <v>2000</v>
      </c>
      <c r="L1985" s="15">
        <v>2094</v>
      </c>
      <c r="M1985" s="15" t="s">
        <v>79</v>
      </c>
      <c r="N1985" s="15" t="s">
        <v>118</v>
      </c>
      <c r="O1985">
        <f>+VLOOKUP(Precio_diario_hortalizas[[#This Row],[Unidad de comercialización]],Codigos_kg[],2,0)</f>
        <v>36</v>
      </c>
      <c r="P1985">
        <f>+Precio_diario_hortalizas[[#This Row],[Precio promedio ponderado]]/Precio_diario_hortalizas[[#This Row],[Kg o Unidades]]</f>
        <v>58.166666666666664</v>
      </c>
    </row>
    <row r="1986" spans="1:16" hidden="1" x14ac:dyDescent="0.35">
      <c r="A1986" s="1" t="s">
        <v>142</v>
      </c>
      <c r="B1986" s="1" t="str">
        <f>+VLOOKUP(A1986,Codigos_mercados_mayoristas[],2,0)</f>
        <v>Metropolitana</v>
      </c>
      <c r="C1986" s="1">
        <f>+VLOOKUP(A1986,Codigos_mercados_mayoristas[],3,0)</f>
        <v>13</v>
      </c>
      <c r="D1986" s="30">
        <v>44146</v>
      </c>
      <c r="E1986" s="4" t="s">
        <v>196</v>
      </c>
      <c r="F1986" s="15" t="s">
        <v>78</v>
      </c>
      <c r="G1986" s="15" t="s">
        <v>12</v>
      </c>
      <c r="H1986" s="15" t="s">
        <v>13</v>
      </c>
      <c r="I1986" s="15">
        <v>550</v>
      </c>
      <c r="J1986" s="15">
        <v>1800</v>
      </c>
      <c r="K1986" s="15">
        <v>1700</v>
      </c>
      <c r="L1986" s="15">
        <v>1775</v>
      </c>
      <c r="M1986" s="15" t="s">
        <v>79</v>
      </c>
      <c r="N1986" s="15" t="s">
        <v>118</v>
      </c>
      <c r="O1986">
        <f>+VLOOKUP(Precio_diario_hortalizas[[#This Row],[Unidad de comercialización]],Codigos_kg[],2,0)</f>
        <v>36</v>
      </c>
      <c r="P1986">
        <f>+Precio_diario_hortalizas[[#This Row],[Precio promedio ponderado]]/Precio_diario_hortalizas[[#This Row],[Kg o Unidades]]</f>
        <v>49.305555555555557</v>
      </c>
    </row>
    <row r="1987" spans="1:16" hidden="1" x14ac:dyDescent="0.35">
      <c r="A1987" s="1" t="s">
        <v>142</v>
      </c>
      <c r="B1987" s="1" t="str">
        <f>+VLOOKUP(A1987,Codigos_mercados_mayoristas[],2,0)</f>
        <v>Metropolitana</v>
      </c>
      <c r="C1987" s="1">
        <f>+VLOOKUP(A1987,Codigos_mercados_mayoristas[],3,0)</f>
        <v>13</v>
      </c>
      <c r="D1987" s="30">
        <v>44146</v>
      </c>
      <c r="E1987" s="4" t="s">
        <v>196</v>
      </c>
      <c r="F1987" s="15" t="s">
        <v>17</v>
      </c>
      <c r="G1987" s="15" t="s">
        <v>18</v>
      </c>
      <c r="H1987" s="15" t="s">
        <v>19</v>
      </c>
      <c r="I1987" s="15">
        <v>1500</v>
      </c>
      <c r="J1987" s="15">
        <v>20000</v>
      </c>
      <c r="K1987" s="15">
        <v>18000</v>
      </c>
      <c r="L1987" s="15">
        <v>18933</v>
      </c>
      <c r="M1987" s="15" t="s">
        <v>20</v>
      </c>
      <c r="N1987" s="15" t="s">
        <v>15</v>
      </c>
      <c r="O1987">
        <f>+VLOOKUP(Precio_diario_hortalizas[[#This Row],[Unidad de comercialización]],Codigos_kg[],2,0)</f>
        <v>50</v>
      </c>
      <c r="P1987">
        <f>+Precio_diario_hortalizas[[#This Row],[Precio promedio ponderado]]/Precio_diario_hortalizas[[#This Row],[Kg o Unidades]]</f>
        <v>378.66</v>
      </c>
    </row>
    <row r="1988" spans="1:16" hidden="1" x14ac:dyDescent="0.35">
      <c r="A1988" s="1" t="s">
        <v>142</v>
      </c>
      <c r="B1988" s="1" t="str">
        <f>+VLOOKUP(A1988,Codigos_mercados_mayoristas[],2,0)</f>
        <v>Metropolitana</v>
      </c>
      <c r="C1988" s="1">
        <f>+VLOOKUP(A1988,Codigos_mercados_mayoristas[],3,0)</f>
        <v>13</v>
      </c>
      <c r="D1988" s="30">
        <v>44146</v>
      </c>
      <c r="E1988" s="4" t="s">
        <v>196</v>
      </c>
      <c r="F1988" s="15" t="s">
        <v>17</v>
      </c>
      <c r="G1988" s="15" t="s">
        <v>50</v>
      </c>
      <c r="H1988" s="15" t="s">
        <v>19</v>
      </c>
      <c r="I1988" s="15">
        <v>1500</v>
      </c>
      <c r="J1988" s="15">
        <v>16000</v>
      </c>
      <c r="K1988" s="15">
        <v>15000</v>
      </c>
      <c r="L1988" s="15">
        <v>15533</v>
      </c>
      <c r="M1988" s="15" t="s">
        <v>51</v>
      </c>
      <c r="N1988" s="15" t="s">
        <v>15</v>
      </c>
      <c r="O1988">
        <f>+VLOOKUP(Precio_diario_hortalizas[[#This Row],[Unidad de comercialización]],Codigos_kg[],2,0)</f>
        <v>70</v>
      </c>
      <c r="P1988">
        <f>+Precio_diario_hortalizas[[#This Row],[Precio promedio ponderado]]/Precio_diario_hortalizas[[#This Row],[Kg o Unidades]]</f>
        <v>221.9</v>
      </c>
    </row>
    <row r="1989" spans="1:16" hidden="1" x14ac:dyDescent="0.35">
      <c r="A1989" s="1" t="s">
        <v>142</v>
      </c>
      <c r="B1989" s="1" t="str">
        <f>+VLOOKUP(A1989,Codigos_mercados_mayoristas[],2,0)</f>
        <v>Metropolitana</v>
      </c>
      <c r="C1989" s="1">
        <f>+VLOOKUP(A1989,Codigos_mercados_mayoristas[],3,0)</f>
        <v>13</v>
      </c>
      <c r="D1989" s="30">
        <v>44146</v>
      </c>
      <c r="E1989" s="4" t="s">
        <v>196</v>
      </c>
      <c r="F1989" s="15" t="s">
        <v>80</v>
      </c>
      <c r="G1989" s="15" t="s">
        <v>12</v>
      </c>
      <c r="H1989" s="15" t="s">
        <v>19</v>
      </c>
      <c r="I1989" s="15">
        <v>540</v>
      </c>
      <c r="J1989" s="15">
        <v>1000</v>
      </c>
      <c r="K1989" s="15">
        <v>800</v>
      </c>
      <c r="L1989" s="15">
        <v>893</v>
      </c>
      <c r="M1989" s="15" t="s">
        <v>81</v>
      </c>
      <c r="N1989" s="15" t="s">
        <v>118</v>
      </c>
      <c r="O1989">
        <f>+VLOOKUP(Precio_diario_hortalizas[[#This Row],[Unidad de comercialización]],Codigos_kg[],2,0)</f>
        <v>3</v>
      </c>
      <c r="P1989">
        <f>+Precio_diario_hortalizas[[#This Row],[Precio promedio ponderado]]/Precio_diario_hortalizas[[#This Row],[Kg o Unidades]]</f>
        <v>297.66666666666669</v>
      </c>
    </row>
    <row r="1990" spans="1:16" hidden="1" x14ac:dyDescent="0.35">
      <c r="A1990" s="1" t="s">
        <v>142</v>
      </c>
      <c r="B1990" s="1" t="str">
        <f>+VLOOKUP(A1990,Codigos_mercados_mayoristas[],2,0)</f>
        <v>Metropolitana</v>
      </c>
      <c r="C1990" s="1">
        <f>+VLOOKUP(A1990,Codigos_mercados_mayoristas[],3,0)</f>
        <v>13</v>
      </c>
      <c r="D1990" s="30">
        <v>44146</v>
      </c>
      <c r="E1990" s="4" t="s">
        <v>196</v>
      </c>
      <c r="F1990" s="15" t="s">
        <v>80</v>
      </c>
      <c r="G1990" s="15" t="s">
        <v>12</v>
      </c>
      <c r="H1990" s="15" t="s">
        <v>13</v>
      </c>
      <c r="I1990" s="15">
        <v>340</v>
      </c>
      <c r="J1990" s="15">
        <v>800</v>
      </c>
      <c r="K1990" s="15">
        <v>700</v>
      </c>
      <c r="L1990" s="15">
        <v>747</v>
      </c>
      <c r="M1990" s="15" t="s">
        <v>81</v>
      </c>
      <c r="N1990" s="15" t="s">
        <v>118</v>
      </c>
      <c r="O1990">
        <f>+VLOOKUP(Precio_diario_hortalizas[[#This Row],[Unidad de comercialización]],Codigos_kg[],2,0)</f>
        <v>3</v>
      </c>
      <c r="P1990">
        <f>+Precio_diario_hortalizas[[#This Row],[Precio promedio ponderado]]/Precio_diario_hortalizas[[#This Row],[Kg o Unidades]]</f>
        <v>249</v>
      </c>
    </row>
    <row r="1991" spans="1:16" hidden="1" x14ac:dyDescent="0.35">
      <c r="A1991" s="1" t="s">
        <v>142</v>
      </c>
      <c r="B1991" s="1" t="str">
        <f>+VLOOKUP(A1991,Codigos_mercados_mayoristas[],2,0)</f>
        <v>Metropolitana</v>
      </c>
      <c r="C1991" s="1">
        <f>+VLOOKUP(A1991,Codigos_mercados_mayoristas[],3,0)</f>
        <v>13</v>
      </c>
      <c r="D1991" s="30">
        <v>44146</v>
      </c>
      <c r="E1991" s="4" t="s">
        <v>196</v>
      </c>
      <c r="F1991" s="15" t="s">
        <v>82</v>
      </c>
      <c r="G1991" s="15" t="s">
        <v>12</v>
      </c>
      <c r="H1991" s="15" t="s">
        <v>19</v>
      </c>
      <c r="I1991" s="15">
        <v>300</v>
      </c>
      <c r="J1991" s="15">
        <v>5000</v>
      </c>
      <c r="K1991" s="15">
        <v>4000</v>
      </c>
      <c r="L1991" s="15">
        <v>4400</v>
      </c>
      <c r="M1991" s="15" t="s">
        <v>124</v>
      </c>
      <c r="N1991" s="15" t="s">
        <v>118</v>
      </c>
      <c r="O1991">
        <f>+VLOOKUP(Precio_diario_hortalizas[[#This Row],[Unidad de comercialización]],Codigos_kg[],2,0)</f>
        <v>36</v>
      </c>
      <c r="P1991">
        <f>+Precio_diario_hortalizas[[#This Row],[Precio promedio ponderado]]/Precio_diario_hortalizas[[#This Row],[Kg o Unidades]]</f>
        <v>122.22222222222223</v>
      </c>
    </row>
    <row r="1992" spans="1:16" hidden="1" x14ac:dyDescent="0.35">
      <c r="A1992" s="1" t="s">
        <v>142</v>
      </c>
      <c r="B1992" s="1" t="str">
        <f>+VLOOKUP(A1992,Codigos_mercados_mayoristas[],2,0)</f>
        <v>Metropolitana</v>
      </c>
      <c r="C1992" s="1">
        <f>+VLOOKUP(A1992,Codigos_mercados_mayoristas[],3,0)</f>
        <v>13</v>
      </c>
      <c r="D1992" s="30">
        <v>44146</v>
      </c>
      <c r="E1992" s="4" t="s">
        <v>196</v>
      </c>
      <c r="F1992" s="15" t="s">
        <v>82</v>
      </c>
      <c r="G1992" s="15" t="s">
        <v>12</v>
      </c>
      <c r="H1992" s="15" t="s">
        <v>19</v>
      </c>
      <c r="I1992" s="15">
        <v>580</v>
      </c>
      <c r="J1992" s="15">
        <v>9000</v>
      </c>
      <c r="K1992" s="15">
        <v>8000</v>
      </c>
      <c r="L1992" s="15">
        <v>8819</v>
      </c>
      <c r="M1992" s="15" t="s">
        <v>81</v>
      </c>
      <c r="N1992" s="15" t="s">
        <v>118</v>
      </c>
      <c r="O1992">
        <f>+VLOOKUP(Precio_diario_hortalizas[[#This Row],[Unidad de comercialización]],Codigos_kg[],2,0)</f>
        <v>3</v>
      </c>
      <c r="P1992">
        <f>+Precio_diario_hortalizas[[#This Row],[Precio promedio ponderado]]/Precio_diario_hortalizas[[#This Row],[Kg o Unidades]]</f>
        <v>2939.6666666666665</v>
      </c>
    </row>
    <row r="1993" spans="1:16" hidden="1" x14ac:dyDescent="0.35">
      <c r="A1993" s="1" t="s">
        <v>142</v>
      </c>
      <c r="B1993" s="1" t="str">
        <f>+VLOOKUP(A1993,Codigos_mercados_mayoristas[],2,0)</f>
        <v>Metropolitana</v>
      </c>
      <c r="C1993" s="1">
        <f>+VLOOKUP(A1993,Codigos_mercados_mayoristas[],3,0)</f>
        <v>13</v>
      </c>
      <c r="D1993" s="30">
        <v>44146</v>
      </c>
      <c r="E1993" s="4" t="s">
        <v>196</v>
      </c>
      <c r="F1993" s="15" t="s">
        <v>82</v>
      </c>
      <c r="G1993" s="15" t="s">
        <v>12</v>
      </c>
      <c r="H1993" s="15" t="s">
        <v>13</v>
      </c>
      <c r="I1993" s="15">
        <v>120</v>
      </c>
      <c r="J1993" s="15">
        <v>3500</v>
      </c>
      <c r="K1993" s="15">
        <v>3500</v>
      </c>
      <c r="L1993" s="15">
        <v>3500</v>
      </c>
      <c r="M1993" s="15" t="s">
        <v>124</v>
      </c>
      <c r="N1993" s="15" t="s">
        <v>118</v>
      </c>
      <c r="O1993">
        <f>+VLOOKUP(Precio_diario_hortalizas[[#This Row],[Unidad de comercialización]],Codigos_kg[],2,0)</f>
        <v>36</v>
      </c>
      <c r="P1993">
        <f>+Precio_diario_hortalizas[[#This Row],[Precio promedio ponderado]]/Precio_diario_hortalizas[[#This Row],[Kg o Unidades]]</f>
        <v>97.222222222222229</v>
      </c>
    </row>
    <row r="1994" spans="1:16" hidden="1" x14ac:dyDescent="0.35">
      <c r="A1994" s="1" t="s">
        <v>142</v>
      </c>
      <c r="B1994" s="1" t="str">
        <f>+VLOOKUP(A1994,Codigos_mercados_mayoristas[],2,0)</f>
        <v>Metropolitana</v>
      </c>
      <c r="C1994" s="1">
        <f>+VLOOKUP(A1994,Codigos_mercados_mayoristas[],3,0)</f>
        <v>13</v>
      </c>
      <c r="D1994" s="30">
        <v>44146</v>
      </c>
      <c r="E1994" s="4" t="s">
        <v>196</v>
      </c>
      <c r="F1994" s="15" t="s">
        <v>82</v>
      </c>
      <c r="G1994" s="15" t="s">
        <v>12</v>
      </c>
      <c r="H1994" s="15" t="s">
        <v>13</v>
      </c>
      <c r="I1994" s="15">
        <v>150</v>
      </c>
      <c r="J1994" s="15">
        <v>8000</v>
      </c>
      <c r="K1994" s="15">
        <v>8000</v>
      </c>
      <c r="L1994" s="15">
        <v>8000</v>
      </c>
      <c r="M1994" s="15" t="s">
        <v>81</v>
      </c>
      <c r="N1994" s="15" t="s">
        <v>118</v>
      </c>
      <c r="O1994">
        <f>+VLOOKUP(Precio_diario_hortalizas[[#This Row],[Unidad de comercialización]],Codigos_kg[],2,0)</f>
        <v>3</v>
      </c>
      <c r="P1994">
        <f>+Precio_diario_hortalizas[[#This Row],[Precio promedio ponderado]]/Precio_diario_hortalizas[[#This Row],[Kg o Unidades]]</f>
        <v>2666.6666666666665</v>
      </c>
    </row>
    <row r="1995" spans="1:16" hidden="1" x14ac:dyDescent="0.35">
      <c r="A1995" s="1" t="s">
        <v>142</v>
      </c>
      <c r="B1995" s="1" t="str">
        <f>+VLOOKUP(A1995,Codigos_mercados_mayoristas[],2,0)</f>
        <v>Metropolitana</v>
      </c>
      <c r="C1995" s="1">
        <f>+VLOOKUP(A1995,Codigos_mercados_mayoristas[],3,0)</f>
        <v>13</v>
      </c>
      <c r="D1995" s="30">
        <v>44146</v>
      </c>
      <c r="E1995" s="4" t="s">
        <v>196</v>
      </c>
      <c r="F1995" s="15" t="s">
        <v>84</v>
      </c>
      <c r="G1995" s="15" t="s">
        <v>12</v>
      </c>
      <c r="H1995" s="15" t="s">
        <v>19</v>
      </c>
      <c r="I1995" s="15">
        <v>20100</v>
      </c>
      <c r="J1995" s="15">
        <v>700</v>
      </c>
      <c r="K1995" s="15">
        <v>500</v>
      </c>
      <c r="L1995" s="15">
        <v>638</v>
      </c>
      <c r="M1995" s="15" t="s">
        <v>14</v>
      </c>
      <c r="N1995" s="15" t="s">
        <v>118</v>
      </c>
      <c r="O1995">
        <f>+VLOOKUP(Precio_diario_hortalizas[[#This Row],[Unidad de comercialización]],Codigos_kg[],2,0)</f>
        <v>1</v>
      </c>
      <c r="P1995">
        <f>+Precio_diario_hortalizas[[#This Row],[Precio promedio ponderado]]/Precio_diario_hortalizas[[#This Row],[Kg o Unidades]]</f>
        <v>638</v>
      </c>
    </row>
    <row r="1996" spans="1:16" hidden="1" x14ac:dyDescent="0.35">
      <c r="A1996" s="1" t="s">
        <v>142</v>
      </c>
      <c r="B1996" s="1" t="str">
        <f>+VLOOKUP(A1996,Codigos_mercados_mayoristas[],2,0)</f>
        <v>Metropolitana</v>
      </c>
      <c r="C1996" s="1">
        <f>+VLOOKUP(A1996,Codigos_mercados_mayoristas[],3,0)</f>
        <v>13</v>
      </c>
      <c r="D1996" s="30">
        <v>44146</v>
      </c>
      <c r="E1996" s="4" t="s">
        <v>196</v>
      </c>
      <c r="F1996" s="15" t="s">
        <v>84</v>
      </c>
      <c r="G1996" s="15" t="s">
        <v>12</v>
      </c>
      <c r="H1996" s="15" t="s">
        <v>13</v>
      </c>
      <c r="I1996" s="15">
        <v>7900</v>
      </c>
      <c r="J1996" s="15">
        <v>500</v>
      </c>
      <c r="K1996" s="15">
        <v>400</v>
      </c>
      <c r="L1996" s="15">
        <v>457</v>
      </c>
      <c r="M1996" s="15" t="s">
        <v>14</v>
      </c>
      <c r="N1996" s="15" t="s">
        <v>118</v>
      </c>
      <c r="O1996">
        <f>+VLOOKUP(Precio_diario_hortalizas[[#This Row],[Unidad de comercialización]],Codigos_kg[],2,0)</f>
        <v>1</v>
      </c>
      <c r="P1996">
        <f>+Precio_diario_hortalizas[[#This Row],[Precio promedio ponderado]]/Precio_diario_hortalizas[[#This Row],[Kg o Unidades]]</f>
        <v>457</v>
      </c>
    </row>
    <row r="1997" spans="1:16" hidden="1" x14ac:dyDescent="0.35">
      <c r="A1997" s="1" t="s">
        <v>142</v>
      </c>
      <c r="B1997" s="1" t="str">
        <f>+VLOOKUP(A1997,Codigos_mercados_mayoristas[],2,0)</f>
        <v>Metropolitana</v>
      </c>
      <c r="C1997" s="1">
        <f>+VLOOKUP(A1997,Codigos_mercados_mayoristas[],3,0)</f>
        <v>13</v>
      </c>
      <c r="D1997" s="30">
        <v>44146</v>
      </c>
      <c r="E1997" s="4" t="s">
        <v>196</v>
      </c>
      <c r="F1997" s="15" t="s">
        <v>21</v>
      </c>
      <c r="G1997" s="15" t="s">
        <v>12</v>
      </c>
      <c r="H1997" s="15" t="s">
        <v>19</v>
      </c>
      <c r="I1997" s="15">
        <v>340</v>
      </c>
      <c r="J1997" s="15">
        <v>6000</v>
      </c>
      <c r="K1997" s="15">
        <v>5000</v>
      </c>
      <c r="L1997" s="15">
        <v>5500</v>
      </c>
      <c r="M1997" s="15" t="s">
        <v>151</v>
      </c>
      <c r="N1997" s="15" t="s">
        <v>152</v>
      </c>
      <c r="O1997">
        <f>+VLOOKUP(Precio_diario_hortalizas[[#This Row],[Unidad de comercialización]],Codigos_kg[],2,0)</f>
        <v>10</v>
      </c>
      <c r="P1997">
        <f>+Precio_diario_hortalizas[[#This Row],[Precio promedio ponderado]]/Precio_diario_hortalizas[[#This Row],[Kg o Unidades]]</f>
        <v>550</v>
      </c>
    </row>
    <row r="1998" spans="1:16" hidden="1" x14ac:dyDescent="0.35">
      <c r="A1998" s="1" t="s">
        <v>142</v>
      </c>
      <c r="B1998" s="1" t="str">
        <f>+VLOOKUP(A1998,Codigos_mercados_mayoristas[],2,0)</f>
        <v>Metropolitana</v>
      </c>
      <c r="C1998" s="1">
        <f>+VLOOKUP(A1998,Codigos_mercados_mayoristas[],3,0)</f>
        <v>13</v>
      </c>
      <c r="D1998" s="30">
        <v>44146</v>
      </c>
      <c r="E1998" s="4" t="s">
        <v>196</v>
      </c>
      <c r="F1998" s="15" t="s">
        <v>85</v>
      </c>
      <c r="G1998" s="15" t="s">
        <v>86</v>
      </c>
      <c r="H1998" s="15" t="s">
        <v>176</v>
      </c>
      <c r="I1998" s="15">
        <v>50</v>
      </c>
      <c r="J1998" s="15">
        <v>12000</v>
      </c>
      <c r="K1998" s="15">
        <v>12000</v>
      </c>
      <c r="L1998" s="15">
        <v>12000</v>
      </c>
      <c r="M1998" s="15" t="s">
        <v>220</v>
      </c>
      <c r="N1998" s="15" t="s">
        <v>125</v>
      </c>
      <c r="O1998">
        <f>+VLOOKUP(Precio_diario_hortalizas[[#This Row],[Unidad de comercialización]],Codigos_kg[],2,0)</f>
        <v>10</v>
      </c>
      <c r="P1998">
        <f>+Precio_diario_hortalizas[[#This Row],[Precio promedio ponderado]]/Precio_diario_hortalizas[[#This Row],[Kg o Unidades]]</f>
        <v>1200</v>
      </c>
    </row>
    <row r="1999" spans="1:16" hidden="1" x14ac:dyDescent="0.35">
      <c r="A1999" s="1" t="s">
        <v>142</v>
      </c>
      <c r="B1999" s="1" t="str">
        <f>+VLOOKUP(A1999,Codigos_mercados_mayoristas[],2,0)</f>
        <v>Metropolitana</v>
      </c>
      <c r="C1999" s="1">
        <f>+VLOOKUP(A1999,Codigos_mercados_mayoristas[],3,0)</f>
        <v>13</v>
      </c>
      <c r="D1999" s="30">
        <v>44146</v>
      </c>
      <c r="E1999" s="4" t="s">
        <v>196</v>
      </c>
      <c r="F1999" s="15" t="s">
        <v>85</v>
      </c>
      <c r="G1999" s="15" t="s">
        <v>86</v>
      </c>
      <c r="H1999" s="15" t="s">
        <v>176</v>
      </c>
      <c r="I1999" s="15">
        <v>1600</v>
      </c>
      <c r="J1999" s="15">
        <v>1200</v>
      </c>
      <c r="K1999" s="15">
        <v>1200</v>
      </c>
      <c r="L1999" s="15">
        <v>1200</v>
      </c>
      <c r="M1999" s="15" t="s">
        <v>31</v>
      </c>
      <c r="N1999" s="15" t="s">
        <v>125</v>
      </c>
      <c r="O1999">
        <f>+VLOOKUP(Precio_diario_hortalizas[[#This Row],[Unidad de comercialización]],Codigos_kg[],2,0)</f>
        <v>1</v>
      </c>
      <c r="P1999">
        <f>+Precio_diario_hortalizas[[#This Row],[Precio promedio ponderado]]/Precio_diario_hortalizas[[#This Row],[Kg o Unidades]]</f>
        <v>1200</v>
      </c>
    </row>
    <row r="2000" spans="1:16" hidden="1" x14ac:dyDescent="0.35">
      <c r="A2000" s="1" t="s">
        <v>142</v>
      </c>
      <c r="B2000" s="1" t="str">
        <f>+VLOOKUP(A2000,Codigos_mercados_mayoristas[],2,0)</f>
        <v>Metropolitana</v>
      </c>
      <c r="C2000" s="1">
        <f>+VLOOKUP(A2000,Codigos_mercados_mayoristas[],3,0)</f>
        <v>13</v>
      </c>
      <c r="D2000" s="30">
        <v>44146</v>
      </c>
      <c r="E2000" s="4" t="s">
        <v>196</v>
      </c>
      <c r="F2000" s="15" t="s">
        <v>85</v>
      </c>
      <c r="G2000" s="15" t="s">
        <v>86</v>
      </c>
      <c r="H2000" s="15" t="s">
        <v>19</v>
      </c>
      <c r="I2000" s="15">
        <v>160</v>
      </c>
      <c r="J2000" s="15">
        <v>10000</v>
      </c>
      <c r="K2000" s="15">
        <v>10000</v>
      </c>
      <c r="L2000" s="15">
        <v>10000</v>
      </c>
      <c r="M2000" s="15" t="s">
        <v>220</v>
      </c>
      <c r="N2000" s="15" t="s">
        <v>125</v>
      </c>
      <c r="O2000">
        <f>+VLOOKUP(Precio_diario_hortalizas[[#This Row],[Unidad de comercialización]],Codigos_kg[],2,0)</f>
        <v>10</v>
      </c>
      <c r="P2000">
        <f>+Precio_diario_hortalizas[[#This Row],[Precio promedio ponderado]]/Precio_diario_hortalizas[[#This Row],[Kg o Unidades]]</f>
        <v>1000</v>
      </c>
    </row>
    <row r="2001" spans="1:16" hidden="1" x14ac:dyDescent="0.35">
      <c r="A2001" s="1" t="s">
        <v>142</v>
      </c>
      <c r="B2001" s="1" t="str">
        <f>+VLOOKUP(A2001,Codigos_mercados_mayoristas[],2,0)</f>
        <v>Metropolitana</v>
      </c>
      <c r="C2001" s="1">
        <f>+VLOOKUP(A2001,Codigos_mercados_mayoristas[],3,0)</f>
        <v>13</v>
      </c>
      <c r="D2001" s="30">
        <v>44146</v>
      </c>
      <c r="E2001" s="4" t="s">
        <v>196</v>
      </c>
      <c r="F2001" s="15" t="s">
        <v>85</v>
      </c>
      <c r="G2001" s="15" t="s">
        <v>86</v>
      </c>
      <c r="H2001" s="15" t="s">
        <v>19</v>
      </c>
      <c r="I2001" s="15">
        <v>3400</v>
      </c>
      <c r="J2001" s="15">
        <v>1000</v>
      </c>
      <c r="K2001" s="15">
        <v>1000</v>
      </c>
      <c r="L2001" s="15">
        <v>1000</v>
      </c>
      <c r="M2001" s="15" t="s">
        <v>31</v>
      </c>
      <c r="N2001" s="15" t="s">
        <v>125</v>
      </c>
      <c r="O2001">
        <f>+VLOOKUP(Precio_diario_hortalizas[[#This Row],[Unidad de comercialización]],Codigos_kg[],2,0)</f>
        <v>1</v>
      </c>
      <c r="P2001">
        <f>+Precio_diario_hortalizas[[#This Row],[Precio promedio ponderado]]/Precio_diario_hortalizas[[#This Row],[Kg o Unidades]]</f>
        <v>1000</v>
      </c>
    </row>
    <row r="2002" spans="1:16" hidden="1" x14ac:dyDescent="0.35">
      <c r="A2002" s="1" t="s">
        <v>142</v>
      </c>
      <c r="B2002" s="1" t="str">
        <f>+VLOOKUP(A2002,Codigos_mercados_mayoristas[],2,0)</f>
        <v>Metropolitana</v>
      </c>
      <c r="C2002" s="1">
        <f>+VLOOKUP(A2002,Codigos_mercados_mayoristas[],3,0)</f>
        <v>13</v>
      </c>
      <c r="D2002" s="30">
        <v>44146</v>
      </c>
      <c r="E2002" s="4" t="s">
        <v>196</v>
      </c>
      <c r="F2002" s="15" t="s">
        <v>85</v>
      </c>
      <c r="G2002" s="15" t="s">
        <v>86</v>
      </c>
      <c r="H2002" s="15" t="s">
        <v>13</v>
      </c>
      <c r="I2002" s="15">
        <v>70</v>
      </c>
      <c r="J2002" s="15">
        <v>8000</v>
      </c>
      <c r="K2002" s="15">
        <v>8000</v>
      </c>
      <c r="L2002" s="15">
        <v>8000</v>
      </c>
      <c r="M2002" s="15" t="s">
        <v>220</v>
      </c>
      <c r="N2002" s="15" t="s">
        <v>125</v>
      </c>
      <c r="O2002">
        <f>+VLOOKUP(Precio_diario_hortalizas[[#This Row],[Unidad de comercialización]],Codigos_kg[],2,0)</f>
        <v>10</v>
      </c>
      <c r="P2002">
        <f>+Precio_diario_hortalizas[[#This Row],[Precio promedio ponderado]]/Precio_diario_hortalizas[[#This Row],[Kg o Unidades]]</f>
        <v>800</v>
      </c>
    </row>
    <row r="2003" spans="1:16" hidden="1" x14ac:dyDescent="0.35">
      <c r="A2003" s="1" t="s">
        <v>142</v>
      </c>
      <c r="B2003" s="1" t="str">
        <f>+VLOOKUP(A2003,Codigos_mercados_mayoristas[],2,0)</f>
        <v>Metropolitana</v>
      </c>
      <c r="C2003" s="1">
        <f>+VLOOKUP(A2003,Codigos_mercados_mayoristas[],3,0)</f>
        <v>13</v>
      </c>
      <c r="D2003" s="30">
        <v>44146</v>
      </c>
      <c r="E2003" s="4" t="s">
        <v>196</v>
      </c>
      <c r="F2003" s="15" t="s">
        <v>85</v>
      </c>
      <c r="G2003" s="15" t="s">
        <v>86</v>
      </c>
      <c r="H2003" s="15" t="s">
        <v>13</v>
      </c>
      <c r="I2003" s="15">
        <v>2500</v>
      </c>
      <c r="J2003" s="15">
        <v>800</v>
      </c>
      <c r="K2003" s="15">
        <v>800</v>
      </c>
      <c r="L2003" s="15">
        <v>800</v>
      </c>
      <c r="M2003" s="15" t="s">
        <v>31</v>
      </c>
      <c r="N2003" s="15" t="s">
        <v>125</v>
      </c>
      <c r="O2003">
        <f>+VLOOKUP(Precio_diario_hortalizas[[#This Row],[Unidad de comercialización]],Codigos_kg[],2,0)</f>
        <v>1</v>
      </c>
      <c r="P2003">
        <f>+Precio_diario_hortalizas[[#This Row],[Precio promedio ponderado]]/Precio_diario_hortalizas[[#This Row],[Kg o Unidades]]</f>
        <v>800</v>
      </c>
    </row>
    <row r="2004" spans="1:16" hidden="1" x14ac:dyDescent="0.35">
      <c r="A2004" s="1" t="s">
        <v>142</v>
      </c>
      <c r="B2004" s="1" t="str">
        <f>+VLOOKUP(A2004,Codigos_mercados_mayoristas[],2,0)</f>
        <v>Metropolitana</v>
      </c>
      <c r="C2004" s="1">
        <f>+VLOOKUP(A2004,Codigos_mercados_mayoristas[],3,0)</f>
        <v>13</v>
      </c>
      <c r="D2004" s="30">
        <v>44146</v>
      </c>
      <c r="E2004" s="4" t="s">
        <v>196</v>
      </c>
      <c r="F2004" s="15" t="s">
        <v>52</v>
      </c>
      <c r="G2004" s="15" t="s">
        <v>12</v>
      </c>
      <c r="H2004" s="15" t="s">
        <v>19</v>
      </c>
      <c r="I2004" s="15">
        <v>400</v>
      </c>
      <c r="J2004" s="15">
        <v>7000</v>
      </c>
      <c r="K2004" s="15">
        <v>6000</v>
      </c>
      <c r="L2004" s="15">
        <v>6575</v>
      </c>
      <c r="M2004" s="15" t="s">
        <v>39</v>
      </c>
      <c r="N2004" s="15" t="s">
        <v>118</v>
      </c>
      <c r="O2004">
        <f>+VLOOKUP(Precio_diario_hortalizas[[#This Row],[Unidad de comercialización]],Codigos_kg[],2,0)</f>
        <v>25</v>
      </c>
      <c r="P2004">
        <f>+Precio_diario_hortalizas[[#This Row],[Precio promedio ponderado]]/Precio_diario_hortalizas[[#This Row],[Kg o Unidades]]</f>
        <v>263</v>
      </c>
    </row>
    <row r="2005" spans="1:16" hidden="1" x14ac:dyDescent="0.35">
      <c r="A2005" s="1" t="s">
        <v>142</v>
      </c>
      <c r="B2005" s="1" t="str">
        <f>+VLOOKUP(A2005,Codigos_mercados_mayoristas[],2,0)</f>
        <v>Metropolitana</v>
      </c>
      <c r="C2005" s="1">
        <f>+VLOOKUP(A2005,Codigos_mercados_mayoristas[],3,0)</f>
        <v>13</v>
      </c>
      <c r="D2005" s="30">
        <v>44146</v>
      </c>
      <c r="E2005" s="4" t="s">
        <v>196</v>
      </c>
      <c r="F2005" s="15" t="s">
        <v>52</v>
      </c>
      <c r="G2005" s="15" t="s">
        <v>12</v>
      </c>
      <c r="H2005" s="15" t="s">
        <v>19</v>
      </c>
      <c r="I2005" s="15">
        <v>580</v>
      </c>
      <c r="J2005" s="15">
        <v>7000</v>
      </c>
      <c r="K2005" s="15">
        <v>6500</v>
      </c>
      <c r="L2005" s="15">
        <v>6724</v>
      </c>
      <c r="M2005" s="15" t="s">
        <v>39</v>
      </c>
      <c r="N2005" s="15" t="s">
        <v>109</v>
      </c>
      <c r="O2005">
        <f>+VLOOKUP(Precio_diario_hortalizas[[#This Row],[Unidad de comercialización]],Codigos_kg[],2,0)</f>
        <v>25</v>
      </c>
      <c r="P2005">
        <f>+Precio_diario_hortalizas[[#This Row],[Precio promedio ponderado]]/Precio_diario_hortalizas[[#This Row],[Kg o Unidades]]</f>
        <v>268.95999999999998</v>
      </c>
    </row>
    <row r="2006" spans="1:16" hidden="1" x14ac:dyDescent="0.35">
      <c r="A2006" s="1" t="s">
        <v>142</v>
      </c>
      <c r="B2006" s="1" t="str">
        <f>+VLOOKUP(A2006,Codigos_mercados_mayoristas[],2,0)</f>
        <v>Metropolitana</v>
      </c>
      <c r="C2006" s="1">
        <f>+VLOOKUP(A2006,Codigos_mercados_mayoristas[],3,0)</f>
        <v>13</v>
      </c>
      <c r="D2006" s="30">
        <v>44146</v>
      </c>
      <c r="E2006" s="4" t="s">
        <v>196</v>
      </c>
      <c r="F2006" s="15" t="s">
        <v>23</v>
      </c>
      <c r="G2006" s="15" t="s">
        <v>87</v>
      </c>
      <c r="H2006" s="15" t="s">
        <v>19</v>
      </c>
      <c r="I2006" s="15">
        <v>2120</v>
      </c>
      <c r="J2006" s="15">
        <v>3000</v>
      </c>
      <c r="K2006" s="15">
        <v>2500</v>
      </c>
      <c r="L2006" s="15">
        <v>2738</v>
      </c>
      <c r="M2006" s="15" t="s">
        <v>88</v>
      </c>
      <c r="N2006" s="15" t="s">
        <v>118</v>
      </c>
      <c r="O2006">
        <f>+VLOOKUP(Precio_diario_hortalizas[[#This Row],[Unidad de comercialización]],Codigos_kg[],2,0)</f>
        <v>10</v>
      </c>
      <c r="P2006">
        <f>+Precio_diario_hortalizas[[#This Row],[Precio promedio ponderado]]/Precio_diario_hortalizas[[#This Row],[Kg o Unidades]]</f>
        <v>273.8</v>
      </c>
    </row>
    <row r="2007" spans="1:16" hidden="1" x14ac:dyDescent="0.35">
      <c r="A2007" s="1" t="s">
        <v>142</v>
      </c>
      <c r="B2007" s="1" t="str">
        <f>+VLOOKUP(A2007,Codigos_mercados_mayoristas[],2,0)</f>
        <v>Metropolitana</v>
      </c>
      <c r="C2007" s="1">
        <f>+VLOOKUP(A2007,Codigos_mercados_mayoristas[],3,0)</f>
        <v>13</v>
      </c>
      <c r="D2007" s="30">
        <v>44146</v>
      </c>
      <c r="E2007" s="4" t="s">
        <v>196</v>
      </c>
      <c r="F2007" s="15" t="s">
        <v>23</v>
      </c>
      <c r="G2007" s="15" t="s">
        <v>87</v>
      </c>
      <c r="H2007" s="15" t="s">
        <v>19</v>
      </c>
      <c r="I2007" s="15">
        <v>1400</v>
      </c>
      <c r="J2007" s="15">
        <v>2000</v>
      </c>
      <c r="K2007" s="15">
        <v>1500</v>
      </c>
      <c r="L2007" s="15">
        <v>1714</v>
      </c>
      <c r="M2007" s="15" t="s">
        <v>25</v>
      </c>
      <c r="N2007" s="15" t="s">
        <v>118</v>
      </c>
      <c r="O2007">
        <f>+VLOOKUP(Precio_diario_hortalizas[[#This Row],[Unidad de comercialización]],Codigos_kg[],2,0)</f>
        <v>12</v>
      </c>
      <c r="P2007">
        <f>+Precio_diario_hortalizas[[#This Row],[Precio promedio ponderado]]/Precio_diario_hortalizas[[#This Row],[Kg o Unidades]]</f>
        <v>142.83333333333334</v>
      </c>
    </row>
    <row r="2008" spans="1:16" hidden="1" x14ac:dyDescent="0.35">
      <c r="A2008" s="1" t="s">
        <v>142</v>
      </c>
      <c r="B2008" s="1" t="str">
        <f>+VLOOKUP(A2008,Codigos_mercados_mayoristas[],2,0)</f>
        <v>Metropolitana</v>
      </c>
      <c r="C2008" s="1">
        <f>+VLOOKUP(A2008,Codigos_mercados_mayoristas[],3,0)</f>
        <v>13</v>
      </c>
      <c r="D2008" s="30">
        <v>44146</v>
      </c>
      <c r="E2008" s="4" t="s">
        <v>196</v>
      </c>
      <c r="F2008" s="15" t="s">
        <v>23</v>
      </c>
      <c r="G2008" s="15" t="s">
        <v>87</v>
      </c>
      <c r="H2008" s="15" t="s">
        <v>13</v>
      </c>
      <c r="I2008" s="15">
        <v>340</v>
      </c>
      <c r="J2008" s="15">
        <v>2000</v>
      </c>
      <c r="K2008" s="15">
        <v>2000</v>
      </c>
      <c r="L2008" s="15">
        <v>2000</v>
      </c>
      <c r="M2008" s="15" t="s">
        <v>25</v>
      </c>
      <c r="N2008" s="15" t="s">
        <v>118</v>
      </c>
      <c r="O2008">
        <f>+VLOOKUP(Precio_diario_hortalizas[[#This Row],[Unidad de comercialización]],Codigos_kg[],2,0)</f>
        <v>12</v>
      </c>
      <c r="P2008">
        <f>+Precio_diario_hortalizas[[#This Row],[Precio promedio ponderado]]/Precio_diario_hortalizas[[#This Row],[Kg o Unidades]]</f>
        <v>166.66666666666666</v>
      </c>
    </row>
    <row r="2009" spans="1:16" hidden="1" x14ac:dyDescent="0.35">
      <c r="A2009" s="1" t="s">
        <v>142</v>
      </c>
      <c r="B2009" s="1" t="str">
        <f>+VLOOKUP(A2009,Codigos_mercados_mayoristas[],2,0)</f>
        <v>Metropolitana</v>
      </c>
      <c r="C2009" s="1">
        <f>+VLOOKUP(A2009,Codigos_mercados_mayoristas[],3,0)</f>
        <v>13</v>
      </c>
      <c r="D2009" s="30">
        <v>44146</v>
      </c>
      <c r="E2009" s="4" t="s">
        <v>196</v>
      </c>
      <c r="F2009" s="15" t="s">
        <v>23</v>
      </c>
      <c r="G2009" s="15" t="s">
        <v>24</v>
      </c>
      <c r="H2009" s="15" t="s">
        <v>19</v>
      </c>
      <c r="I2009" s="15">
        <v>6910</v>
      </c>
      <c r="J2009" s="15">
        <v>3000</v>
      </c>
      <c r="K2009" s="15">
        <v>2500</v>
      </c>
      <c r="L2009" s="15">
        <v>2745</v>
      </c>
      <c r="M2009" s="15" t="s">
        <v>89</v>
      </c>
      <c r="N2009" s="15" t="s">
        <v>114</v>
      </c>
      <c r="O2009">
        <f>+VLOOKUP(Precio_diario_hortalizas[[#This Row],[Unidad de comercialización]],Codigos_kg[],2,0)</f>
        <v>15</v>
      </c>
      <c r="P2009">
        <f>+Precio_diario_hortalizas[[#This Row],[Precio promedio ponderado]]/Precio_diario_hortalizas[[#This Row],[Kg o Unidades]]</f>
        <v>183</v>
      </c>
    </row>
    <row r="2010" spans="1:16" hidden="1" x14ac:dyDescent="0.35">
      <c r="A2010" s="1" t="s">
        <v>142</v>
      </c>
      <c r="B2010" s="1" t="str">
        <f>+VLOOKUP(A2010,Codigos_mercados_mayoristas[],2,0)</f>
        <v>Metropolitana</v>
      </c>
      <c r="C2010" s="1">
        <f>+VLOOKUP(A2010,Codigos_mercados_mayoristas[],3,0)</f>
        <v>13</v>
      </c>
      <c r="D2010" s="30">
        <v>44146</v>
      </c>
      <c r="E2010" s="4" t="s">
        <v>196</v>
      </c>
      <c r="F2010" s="15" t="s">
        <v>23</v>
      </c>
      <c r="G2010" s="15" t="s">
        <v>24</v>
      </c>
      <c r="H2010" s="15" t="s">
        <v>13</v>
      </c>
      <c r="I2010" s="15">
        <v>2530</v>
      </c>
      <c r="J2010" s="15">
        <v>2000</v>
      </c>
      <c r="K2010" s="15">
        <v>1500</v>
      </c>
      <c r="L2010" s="15">
        <v>1822</v>
      </c>
      <c r="M2010" s="15" t="s">
        <v>26</v>
      </c>
      <c r="N2010" s="15" t="s">
        <v>114</v>
      </c>
      <c r="O2010">
        <f>+VLOOKUP(Precio_diario_hortalizas[[#This Row],[Unidad de comercialización]],Codigos_kg[],2,0)</f>
        <v>18</v>
      </c>
      <c r="P2010">
        <f>+Precio_diario_hortalizas[[#This Row],[Precio promedio ponderado]]/Precio_diario_hortalizas[[#This Row],[Kg o Unidades]]</f>
        <v>101.22222222222223</v>
      </c>
    </row>
    <row r="2011" spans="1:16" hidden="1" x14ac:dyDescent="0.35">
      <c r="A2011" s="1" t="s">
        <v>142</v>
      </c>
      <c r="B2011" s="1" t="str">
        <f>+VLOOKUP(A2011,Codigos_mercados_mayoristas[],2,0)</f>
        <v>Metropolitana</v>
      </c>
      <c r="C2011" s="1">
        <f>+VLOOKUP(A2011,Codigos_mercados_mayoristas[],3,0)</f>
        <v>13</v>
      </c>
      <c r="D2011" s="30">
        <v>44146</v>
      </c>
      <c r="E2011" s="4" t="s">
        <v>196</v>
      </c>
      <c r="F2011" s="15" t="s">
        <v>23</v>
      </c>
      <c r="G2011" s="15" t="s">
        <v>47</v>
      </c>
      <c r="H2011" s="15" t="s">
        <v>19</v>
      </c>
      <c r="I2011" s="15">
        <v>520</v>
      </c>
      <c r="J2011" s="15">
        <v>3000</v>
      </c>
      <c r="K2011" s="15">
        <v>2500</v>
      </c>
      <c r="L2011" s="15">
        <v>2750</v>
      </c>
      <c r="M2011" s="15" t="s">
        <v>89</v>
      </c>
      <c r="N2011" s="15" t="s">
        <v>118</v>
      </c>
      <c r="O2011">
        <f>+VLOOKUP(Precio_diario_hortalizas[[#This Row],[Unidad de comercialización]],Codigos_kg[],2,0)</f>
        <v>15</v>
      </c>
      <c r="P2011">
        <f>+Precio_diario_hortalizas[[#This Row],[Precio promedio ponderado]]/Precio_diario_hortalizas[[#This Row],[Kg o Unidades]]</f>
        <v>183.33333333333334</v>
      </c>
    </row>
    <row r="2012" spans="1:16" hidden="1" x14ac:dyDescent="0.35">
      <c r="A2012" s="1" t="s">
        <v>142</v>
      </c>
      <c r="B2012" s="1" t="str">
        <f>+VLOOKUP(A2012,Codigos_mercados_mayoristas[],2,0)</f>
        <v>Metropolitana</v>
      </c>
      <c r="C2012" s="1">
        <f>+VLOOKUP(A2012,Codigos_mercados_mayoristas[],3,0)</f>
        <v>13</v>
      </c>
      <c r="D2012" s="30">
        <v>44146</v>
      </c>
      <c r="E2012" s="4" t="s">
        <v>196</v>
      </c>
      <c r="F2012" s="15" t="s">
        <v>23</v>
      </c>
      <c r="G2012" s="15" t="s">
        <v>47</v>
      </c>
      <c r="H2012" s="15" t="s">
        <v>13</v>
      </c>
      <c r="I2012" s="15">
        <v>210</v>
      </c>
      <c r="J2012" s="15">
        <v>2000</v>
      </c>
      <c r="K2012" s="15">
        <v>2000</v>
      </c>
      <c r="L2012" s="15">
        <v>2000</v>
      </c>
      <c r="M2012" s="15" t="s">
        <v>26</v>
      </c>
      <c r="N2012" s="15" t="s">
        <v>118</v>
      </c>
      <c r="O2012">
        <f>+VLOOKUP(Precio_diario_hortalizas[[#This Row],[Unidad de comercialización]],Codigos_kg[],2,0)</f>
        <v>18</v>
      </c>
      <c r="P2012">
        <f>+Precio_diario_hortalizas[[#This Row],[Precio promedio ponderado]]/Precio_diario_hortalizas[[#This Row],[Kg o Unidades]]</f>
        <v>111.11111111111111</v>
      </c>
    </row>
    <row r="2013" spans="1:16" hidden="1" x14ac:dyDescent="0.35">
      <c r="A2013" s="1" t="s">
        <v>142</v>
      </c>
      <c r="B2013" s="1" t="str">
        <f>+VLOOKUP(A2013,Codigos_mercados_mayoristas[],2,0)</f>
        <v>Metropolitana</v>
      </c>
      <c r="C2013" s="1">
        <f>+VLOOKUP(A2013,Codigos_mercados_mayoristas[],3,0)</f>
        <v>13</v>
      </c>
      <c r="D2013" s="30">
        <v>44146</v>
      </c>
      <c r="E2013" s="4" t="s">
        <v>196</v>
      </c>
      <c r="F2013" s="15" t="s">
        <v>23</v>
      </c>
      <c r="G2013" s="15" t="s">
        <v>90</v>
      </c>
      <c r="H2013" s="15" t="s">
        <v>19</v>
      </c>
      <c r="I2013" s="15">
        <v>340</v>
      </c>
      <c r="J2013" s="15">
        <v>3000</v>
      </c>
      <c r="K2013" s="15">
        <v>2500</v>
      </c>
      <c r="L2013" s="15">
        <v>2750</v>
      </c>
      <c r="M2013" s="15" t="s">
        <v>89</v>
      </c>
      <c r="N2013" s="15" t="s">
        <v>118</v>
      </c>
      <c r="O2013">
        <f>+VLOOKUP(Precio_diario_hortalizas[[#This Row],[Unidad de comercialización]],Codigos_kg[],2,0)</f>
        <v>15</v>
      </c>
      <c r="P2013">
        <f>+Precio_diario_hortalizas[[#This Row],[Precio promedio ponderado]]/Precio_diario_hortalizas[[#This Row],[Kg o Unidades]]</f>
        <v>183.33333333333334</v>
      </c>
    </row>
    <row r="2014" spans="1:16" hidden="1" x14ac:dyDescent="0.35">
      <c r="A2014" s="1" t="s">
        <v>142</v>
      </c>
      <c r="B2014" s="1" t="str">
        <f>+VLOOKUP(A2014,Codigos_mercados_mayoristas[],2,0)</f>
        <v>Metropolitana</v>
      </c>
      <c r="C2014" s="1">
        <f>+VLOOKUP(A2014,Codigos_mercados_mayoristas[],3,0)</f>
        <v>13</v>
      </c>
      <c r="D2014" s="30">
        <v>44146</v>
      </c>
      <c r="E2014" s="4" t="s">
        <v>196</v>
      </c>
      <c r="F2014" s="15" t="s">
        <v>23</v>
      </c>
      <c r="G2014" s="15" t="s">
        <v>90</v>
      </c>
      <c r="H2014" s="15" t="s">
        <v>13</v>
      </c>
      <c r="I2014" s="15">
        <v>250</v>
      </c>
      <c r="J2014" s="15">
        <v>2000</v>
      </c>
      <c r="K2014" s="15">
        <v>2000</v>
      </c>
      <c r="L2014" s="15">
        <v>2000</v>
      </c>
      <c r="M2014" s="15" t="s">
        <v>26</v>
      </c>
      <c r="N2014" s="15" t="s">
        <v>118</v>
      </c>
      <c r="O2014">
        <f>+VLOOKUP(Precio_diario_hortalizas[[#This Row],[Unidad de comercialización]],Codigos_kg[],2,0)</f>
        <v>18</v>
      </c>
      <c r="P2014">
        <f>+Precio_diario_hortalizas[[#This Row],[Precio promedio ponderado]]/Precio_diario_hortalizas[[#This Row],[Kg o Unidades]]</f>
        <v>111.11111111111111</v>
      </c>
    </row>
    <row r="2015" spans="1:16" hidden="1" x14ac:dyDescent="0.35">
      <c r="A2015" s="1" t="s">
        <v>142</v>
      </c>
      <c r="B2015" s="1" t="str">
        <f>+VLOOKUP(A2015,Codigos_mercados_mayoristas[],2,0)</f>
        <v>Metropolitana</v>
      </c>
      <c r="C2015" s="1">
        <f>+VLOOKUP(A2015,Codigos_mercados_mayoristas[],3,0)</f>
        <v>13</v>
      </c>
      <c r="D2015" s="30">
        <v>44146</v>
      </c>
      <c r="E2015" s="4" t="s">
        <v>196</v>
      </c>
      <c r="F2015" s="15" t="s">
        <v>23</v>
      </c>
      <c r="G2015" s="15" t="s">
        <v>91</v>
      </c>
      <c r="H2015" s="15" t="s">
        <v>19</v>
      </c>
      <c r="I2015" s="15">
        <v>440</v>
      </c>
      <c r="J2015" s="15">
        <v>3000</v>
      </c>
      <c r="K2015" s="15">
        <v>2500</v>
      </c>
      <c r="L2015" s="15">
        <v>2750</v>
      </c>
      <c r="M2015" s="15" t="s">
        <v>89</v>
      </c>
      <c r="N2015" s="15" t="s">
        <v>118</v>
      </c>
      <c r="O2015">
        <f>+VLOOKUP(Precio_diario_hortalizas[[#This Row],[Unidad de comercialización]],Codigos_kg[],2,0)</f>
        <v>15</v>
      </c>
      <c r="P2015">
        <f>+Precio_diario_hortalizas[[#This Row],[Precio promedio ponderado]]/Precio_diario_hortalizas[[#This Row],[Kg o Unidades]]</f>
        <v>183.33333333333334</v>
      </c>
    </row>
    <row r="2016" spans="1:16" hidden="1" x14ac:dyDescent="0.35">
      <c r="A2016" s="1" t="s">
        <v>142</v>
      </c>
      <c r="B2016" s="1" t="str">
        <f>+VLOOKUP(A2016,Codigos_mercados_mayoristas[],2,0)</f>
        <v>Metropolitana</v>
      </c>
      <c r="C2016" s="1">
        <f>+VLOOKUP(A2016,Codigos_mercados_mayoristas[],3,0)</f>
        <v>13</v>
      </c>
      <c r="D2016" s="30">
        <v>44146</v>
      </c>
      <c r="E2016" s="4" t="s">
        <v>196</v>
      </c>
      <c r="F2016" s="15" t="s">
        <v>23</v>
      </c>
      <c r="G2016" s="15" t="s">
        <v>91</v>
      </c>
      <c r="H2016" s="15" t="s">
        <v>13</v>
      </c>
      <c r="I2016" s="15">
        <v>280</v>
      </c>
      <c r="J2016" s="15">
        <v>2000</v>
      </c>
      <c r="K2016" s="15">
        <v>2000</v>
      </c>
      <c r="L2016" s="15">
        <v>2000</v>
      </c>
      <c r="M2016" s="15" t="s">
        <v>26</v>
      </c>
      <c r="N2016" s="15" t="s">
        <v>118</v>
      </c>
      <c r="O2016">
        <f>+VLOOKUP(Precio_diario_hortalizas[[#This Row],[Unidad de comercialización]],Codigos_kg[],2,0)</f>
        <v>18</v>
      </c>
      <c r="P2016">
        <f>+Precio_diario_hortalizas[[#This Row],[Precio promedio ponderado]]/Precio_diario_hortalizas[[#This Row],[Kg o Unidades]]</f>
        <v>111.11111111111111</v>
      </c>
    </row>
    <row r="2017" spans="1:16" hidden="1" x14ac:dyDescent="0.35">
      <c r="A2017" s="1" t="s">
        <v>142</v>
      </c>
      <c r="B2017" s="1" t="str">
        <f>+VLOOKUP(A2017,Codigos_mercados_mayoristas[],2,0)</f>
        <v>Metropolitana</v>
      </c>
      <c r="C2017" s="1">
        <f>+VLOOKUP(A2017,Codigos_mercados_mayoristas[],3,0)</f>
        <v>13</v>
      </c>
      <c r="D2017" s="30">
        <v>44146</v>
      </c>
      <c r="E2017" s="4" t="s">
        <v>196</v>
      </c>
      <c r="F2017" s="15" t="s">
        <v>23</v>
      </c>
      <c r="G2017" s="15" t="s">
        <v>92</v>
      </c>
      <c r="H2017" s="15" t="s">
        <v>19</v>
      </c>
      <c r="I2017" s="15">
        <v>340</v>
      </c>
      <c r="J2017" s="15">
        <v>3000</v>
      </c>
      <c r="K2017" s="15">
        <v>2500</v>
      </c>
      <c r="L2017" s="15">
        <v>2750</v>
      </c>
      <c r="M2017" s="15" t="s">
        <v>93</v>
      </c>
      <c r="N2017" s="15" t="s">
        <v>118</v>
      </c>
      <c r="O2017">
        <f>+VLOOKUP(Precio_diario_hortalizas[[#This Row],[Unidad de comercialización]],Codigos_kg[],2,0)</f>
        <v>20</v>
      </c>
      <c r="P2017">
        <f>+Precio_diario_hortalizas[[#This Row],[Precio promedio ponderado]]/Precio_diario_hortalizas[[#This Row],[Kg o Unidades]]</f>
        <v>137.5</v>
      </c>
    </row>
    <row r="2018" spans="1:16" hidden="1" x14ac:dyDescent="0.35">
      <c r="A2018" s="1" t="s">
        <v>142</v>
      </c>
      <c r="B2018" s="1" t="str">
        <f>+VLOOKUP(A2018,Codigos_mercados_mayoristas[],2,0)</f>
        <v>Metropolitana</v>
      </c>
      <c r="C2018" s="1">
        <f>+VLOOKUP(A2018,Codigos_mercados_mayoristas[],3,0)</f>
        <v>13</v>
      </c>
      <c r="D2018" s="30">
        <v>44146</v>
      </c>
      <c r="E2018" s="4" t="s">
        <v>196</v>
      </c>
      <c r="F2018" s="15" t="s">
        <v>23</v>
      </c>
      <c r="G2018" s="15" t="s">
        <v>92</v>
      </c>
      <c r="H2018" s="15" t="s">
        <v>13</v>
      </c>
      <c r="I2018" s="15">
        <v>170</v>
      </c>
      <c r="J2018" s="15">
        <v>2000</v>
      </c>
      <c r="K2018" s="15">
        <v>2000</v>
      </c>
      <c r="L2018" s="15">
        <v>2000</v>
      </c>
      <c r="M2018" s="15" t="s">
        <v>153</v>
      </c>
      <c r="N2018" s="15" t="s">
        <v>118</v>
      </c>
      <c r="O2018">
        <f>+VLOOKUP(Precio_diario_hortalizas[[#This Row],[Unidad de comercialización]],Codigos_kg[],2,0)</f>
        <v>24</v>
      </c>
      <c r="P2018">
        <f>+Precio_diario_hortalizas[[#This Row],[Precio promedio ponderado]]/Precio_diario_hortalizas[[#This Row],[Kg o Unidades]]</f>
        <v>83.333333333333329</v>
      </c>
    </row>
    <row r="2019" spans="1:16" hidden="1" x14ac:dyDescent="0.35">
      <c r="A2019" s="1" t="s">
        <v>142</v>
      </c>
      <c r="B2019" s="1" t="str">
        <f>+VLOOKUP(A2019,Codigos_mercados_mayoristas[],2,0)</f>
        <v>Metropolitana</v>
      </c>
      <c r="C2019" s="1">
        <f>+VLOOKUP(A2019,Codigos_mercados_mayoristas[],3,0)</f>
        <v>13</v>
      </c>
      <c r="D2019" s="30">
        <v>44146</v>
      </c>
      <c r="E2019" s="4" t="s">
        <v>196</v>
      </c>
      <c r="F2019" s="15" t="s">
        <v>94</v>
      </c>
      <c r="G2019" s="15" t="s">
        <v>126</v>
      </c>
      <c r="H2019" s="15" t="s">
        <v>127</v>
      </c>
      <c r="I2019" s="15">
        <v>1400</v>
      </c>
      <c r="J2019" s="15">
        <v>11500</v>
      </c>
      <c r="K2019" s="15">
        <v>11000</v>
      </c>
      <c r="L2019" s="15">
        <v>11286</v>
      </c>
      <c r="M2019" s="15" t="s">
        <v>58</v>
      </c>
      <c r="N2019" s="15" t="s">
        <v>130</v>
      </c>
      <c r="O2019">
        <f>+VLOOKUP(Precio_diario_hortalizas[[#This Row],[Unidad de comercialización]],Codigos_kg[],2,0)</f>
        <v>25</v>
      </c>
      <c r="P2019">
        <f>+Precio_diario_hortalizas[[#This Row],[Precio promedio ponderado]]/Precio_diario_hortalizas[[#This Row],[Kg o Unidades]]</f>
        <v>451.44</v>
      </c>
    </row>
    <row r="2020" spans="1:16" hidden="1" x14ac:dyDescent="0.35">
      <c r="A2020" s="1" t="s">
        <v>142</v>
      </c>
      <c r="B2020" s="1" t="str">
        <f>+VLOOKUP(A2020,Codigos_mercados_mayoristas[],2,0)</f>
        <v>Metropolitana</v>
      </c>
      <c r="C2020" s="1">
        <f>+VLOOKUP(A2020,Codigos_mercados_mayoristas[],3,0)</f>
        <v>13</v>
      </c>
      <c r="D2020" s="30">
        <v>44146</v>
      </c>
      <c r="E2020" s="4" t="s">
        <v>196</v>
      </c>
      <c r="F2020" s="15" t="s">
        <v>94</v>
      </c>
      <c r="G2020" s="15" t="s">
        <v>126</v>
      </c>
      <c r="H2020" s="15" t="s">
        <v>96</v>
      </c>
      <c r="I2020" s="15">
        <v>1300</v>
      </c>
      <c r="J2020" s="15">
        <v>12000</v>
      </c>
      <c r="K2020" s="15">
        <v>11500</v>
      </c>
      <c r="L2020" s="15">
        <v>11731</v>
      </c>
      <c r="M2020" s="15" t="s">
        <v>39</v>
      </c>
      <c r="N2020" s="15" t="s">
        <v>123</v>
      </c>
      <c r="O2020">
        <f>+VLOOKUP(Precio_diario_hortalizas[[#This Row],[Unidad de comercialización]],Codigos_kg[],2,0)</f>
        <v>25</v>
      </c>
      <c r="P2020">
        <f>+Precio_diario_hortalizas[[#This Row],[Precio promedio ponderado]]/Precio_diario_hortalizas[[#This Row],[Kg o Unidades]]</f>
        <v>469.24</v>
      </c>
    </row>
    <row r="2021" spans="1:16" hidden="1" x14ac:dyDescent="0.35">
      <c r="A2021" s="1" t="s">
        <v>142</v>
      </c>
      <c r="B2021" s="1" t="str">
        <f>+VLOOKUP(A2021,Codigos_mercados_mayoristas[],2,0)</f>
        <v>Metropolitana</v>
      </c>
      <c r="C2021" s="1">
        <f>+VLOOKUP(A2021,Codigos_mercados_mayoristas[],3,0)</f>
        <v>13</v>
      </c>
      <c r="D2021" s="30">
        <v>44146</v>
      </c>
      <c r="E2021" s="4" t="s">
        <v>196</v>
      </c>
      <c r="F2021" s="15" t="s">
        <v>94</v>
      </c>
      <c r="G2021" s="15" t="s">
        <v>173</v>
      </c>
      <c r="H2021" s="15" t="s">
        <v>96</v>
      </c>
      <c r="I2021" s="15">
        <v>1300</v>
      </c>
      <c r="J2021" s="15">
        <v>11500</v>
      </c>
      <c r="K2021" s="15">
        <v>11000</v>
      </c>
      <c r="L2021" s="15">
        <v>11192</v>
      </c>
      <c r="M2021" s="15" t="s">
        <v>39</v>
      </c>
      <c r="N2021" s="15" t="s">
        <v>156</v>
      </c>
      <c r="O2021">
        <f>+VLOOKUP(Precio_diario_hortalizas[[#This Row],[Unidad de comercialización]],Codigos_kg[],2,0)</f>
        <v>25</v>
      </c>
      <c r="P2021">
        <f>+Precio_diario_hortalizas[[#This Row],[Precio promedio ponderado]]/Precio_diario_hortalizas[[#This Row],[Kg o Unidades]]</f>
        <v>447.68</v>
      </c>
    </row>
    <row r="2022" spans="1:16" hidden="1" x14ac:dyDescent="0.35">
      <c r="A2022" s="1" t="s">
        <v>142</v>
      </c>
      <c r="B2022" s="1" t="str">
        <f>+VLOOKUP(A2022,Codigos_mercados_mayoristas[],2,0)</f>
        <v>Metropolitana</v>
      </c>
      <c r="C2022" s="1">
        <f>+VLOOKUP(A2022,Codigos_mercados_mayoristas[],3,0)</f>
        <v>13</v>
      </c>
      <c r="D2022" s="30">
        <v>44146</v>
      </c>
      <c r="E2022" s="4" t="s">
        <v>196</v>
      </c>
      <c r="F2022" s="15" t="s">
        <v>94</v>
      </c>
      <c r="G2022" s="15" t="s">
        <v>173</v>
      </c>
      <c r="H2022" s="15" t="s">
        <v>96</v>
      </c>
      <c r="I2022" s="15">
        <v>1300</v>
      </c>
      <c r="J2022" s="15">
        <v>11500</v>
      </c>
      <c r="K2022" s="15">
        <v>11000</v>
      </c>
      <c r="L2022" s="15">
        <v>11231</v>
      </c>
      <c r="M2022" s="15" t="s">
        <v>39</v>
      </c>
      <c r="N2022" s="15" t="s">
        <v>123</v>
      </c>
      <c r="O2022">
        <f>+VLOOKUP(Precio_diario_hortalizas[[#This Row],[Unidad de comercialización]],Codigos_kg[],2,0)</f>
        <v>25</v>
      </c>
      <c r="P2022">
        <f>+Precio_diario_hortalizas[[#This Row],[Precio promedio ponderado]]/Precio_diario_hortalizas[[#This Row],[Kg o Unidades]]</f>
        <v>449.24</v>
      </c>
    </row>
    <row r="2023" spans="1:16" hidden="1" x14ac:dyDescent="0.35">
      <c r="A2023" s="1" t="s">
        <v>142</v>
      </c>
      <c r="B2023" s="1" t="str">
        <f>+VLOOKUP(A2023,Codigos_mercados_mayoristas[],2,0)</f>
        <v>Metropolitana</v>
      </c>
      <c r="C2023" s="1">
        <f>+VLOOKUP(A2023,Codigos_mercados_mayoristas[],3,0)</f>
        <v>13</v>
      </c>
      <c r="D2023" s="30">
        <v>44146</v>
      </c>
      <c r="E2023" s="4" t="s">
        <v>196</v>
      </c>
      <c r="F2023" s="15" t="s">
        <v>94</v>
      </c>
      <c r="G2023" s="15" t="s">
        <v>718</v>
      </c>
      <c r="H2023" s="15" t="s">
        <v>96</v>
      </c>
      <c r="I2023" s="15">
        <v>1300</v>
      </c>
      <c r="J2023" s="15">
        <v>10000</v>
      </c>
      <c r="K2023" s="15">
        <v>9500</v>
      </c>
      <c r="L2023" s="15">
        <v>9731</v>
      </c>
      <c r="M2023" s="15" t="s">
        <v>39</v>
      </c>
      <c r="N2023" s="15" t="s">
        <v>156</v>
      </c>
      <c r="O2023">
        <f>+VLOOKUP(Precio_diario_hortalizas[[#This Row],[Unidad de comercialización]],Codigos_kg[],2,0)</f>
        <v>25</v>
      </c>
      <c r="P2023">
        <f>+Precio_diario_hortalizas[[#This Row],[Precio promedio ponderado]]/Precio_diario_hortalizas[[#This Row],[Kg o Unidades]]</f>
        <v>389.24</v>
      </c>
    </row>
    <row r="2024" spans="1:16" hidden="1" x14ac:dyDescent="0.35">
      <c r="A2024" s="1" t="s">
        <v>142</v>
      </c>
      <c r="B2024" s="1" t="str">
        <f>+VLOOKUP(A2024,Codigos_mercados_mayoristas[],2,0)</f>
        <v>Metropolitana</v>
      </c>
      <c r="C2024" s="1">
        <f>+VLOOKUP(A2024,Codigos_mercados_mayoristas[],3,0)</f>
        <v>13</v>
      </c>
      <c r="D2024" s="30">
        <v>44146</v>
      </c>
      <c r="E2024" s="4" t="s">
        <v>196</v>
      </c>
      <c r="F2024" s="15" t="s">
        <v>94</v>
      </c>
      <c r="G2024" s="15" t="s">
        <v>718</v>
      </c>
      <c r="H2024" s="15" t="s">
        <v>96</v>
      </c>
      <c r="I2024" s="15">
        <v>1400</v>
      </c>
      <c r="J2024" s="15">
        <v>10000</v>
      </c>
      <c r="K2024" s="15">
        <v>9500</v>
      </c>
      <c r="L2024" s="15">
        <v>9714</v>
      </c>
      <c r="M2024" s="15" t="s">
        <v>39</v>
      </c>
      <c r="N2024" s="15" t="s">
        <v>123</v>
      </c>
      <c r="O2024">
        <f>+VLOOKUP(Precio_diario_hortalizas[[#This Row],[Unidad de comercialización]],Codigos_kg[],2,0)</f>
        <v>25</v>
      </c>
      <c r="P2024">
        <f>+Precio_diario_hortalizas[[#This Row],[Precio promedio ponderado]]/Precio_diario_hortalizas[[#This Row],[Kg o Unidades]]</f>
        <v>388.56</v>
      </c>
    </row>
    <row r="2025" spans="1:16" hidden="1" x14ac:dyDescent="0.35">
      <c r="A2025" s="1" t="s">
        <v>142</v>
      </c>
      <c r="B2025" s="1" t="str">
        <f>+VLOOKUP(A2025,Codigos_mercados_mayoristas[],2,0)</f>
        <v>Metropolitana</v>
      </c>
      <c r="C2025" s="1">
        <f>+VLOOKUP(A2025,Codigos_mercados_mayoristas[],3,0)</f>
        <v>13</v>
      </c>
      <c r="D2025" s="30">
        <v>44146</v>
      </c>
      <c r="E2025" s="4" t="s">
        <v>196</v>
      </c>
      <c r="F2025" s="15" t="s">
        <v>53</v>
      </c>
      <c r="G2025" s="15" t="s">
        <v>12</v>
      </c>
      <c r="H2025" s="15" t="s">
        <v>19</v>
      </c>
      <c r="I2025" s="15">
        <v>640</v>
      </c>
      <c r="J2025" s="15">
        <v>8000</v>
      </c>
      <c r="K2025" s="15">
        <v>7000</v>
      </c>
      <c r="L2025" s="15">
        <v>7547</v>
      </c>
      <c r="M2025" s="15" t="s">
        <v>54</v>
      </c>
      <c r="N2025" s="15" t="s">
        <v>133</v>
      </c>
      <c r="O2025">
        <f>+VLOOKUP(Precio_diario_hortalizas[[#This Row],[Unidad de comercialización]],Codigos_kg[],2,0)</f>
        <v>60</v>
      </c>
      <c r="P2025">
        <f>+Precio_diario_hortalizas[[#This Row],[Precio promedio ponderado]]/Precio_diario_hortalizas[[#This Row],[Kg o Unidades]]</f>
        <v>125.78333333333333</v>
      </c>
    </row>
    <row r="2026" spans="1:16" hidden="1" x14ac:dyDescent="0.35">
      <c r="A2026" s="1" t="s">
        <v>142</v>
      </c>
      <c r="B2026" s="1" t="str">
        <f>+VLOOKUP(A2026,Codigos_mercados_mayoristas[],2,0)</f>
        <v>Metropolitana</v>
      </c>
      <c r="C2026" s="1">
        <f>+VLOOKUP(A2026,Codigos_mercados_mayoristas[],3,0)</f>
        <v>13</v>
      </c>
      <c r="D2026" s="30">
        <v>44146</v>
      </c>
      <c r="E2026" s="4" t="s">
        <v>196</v>
      </c>
      <c r="F2026" s="15" t="s">
        <v>53</v>
      </c>
      <c r="G2026" s="15" t="s">
        <v>12</v>
      </c>
      <c r="H2026" s="15" t="s">
        <v>19</v>
      </c>
      <c r="I2026" s="15">
        <v>1450</v>
      </c>
      <c r="J2026" s="15">
        <v>7000</v>
      </c>
      <c r="K2026" s="15">
        <v>6000</v>
      </c>
      <c r="L2026" s="15">
        <v>6379</v>
      </c>
      <c r="M2026" s="15" t="s">
        <v>54</v>
      </c>
      <c r="N2026" s="15" t="s">
        <v>15</v>
      </c>
      <c r="O2026">
        <f>+VLOOKUP(Precio_diario_hortalizas[[#This Row],[Unidad de comercialización]],Codigos_kg[],2,0)</f>
        <v>60</v>
      </c>
      <c r="P2026">
        <f>+Precio_diario_hortalizas[[#This Row],[Precio promedio ponderado]]/Precio_diario_hortalizas[[#This Row],[Kg o Unidades]]</f>
        <v>106.31666666666666</v>
      </c>
    </row>
    <row r="2027" spans="1:16" hidden="1" x14ac:dyDescent="0.35">
      <c r="A2027" s="1" t="s">
        <v>142</v>
      </c>
      <c r="B2027" s="1" t="str">
        <f>+VLOOKUP(A2027,Codigos_mercados_mayoristas[],2,0)</f>
        <v>Metropolitana</v>
      </c>
      <c r="C2027" s="1">
        <f>+VLOOKUP(A2027,Codigos_mercados_mayoristas[],3,0)</f>
        <v>13</v>
      </c>
      <c r="D2027" s="30">
        <v>44146</v>
      </c>
      <c r="E2027" s="4" t="s">
        <v>196</v>
      </c>
      <c r="F2027" s="15" t="s">
        <v>132</v>
      </c>
      <c r="G2027" s="15" t="s">
        <v>12</v>
      </c>
      <c r="H2027" s="15" t="s">
        <v>19</v>
      </c>
      <c r="I2027" s="15">
        <v>150</v>
      </c>
      <c r="J2027" s="15">
        <v>4000</v>
      </c>
      <c r="K2027" s="15">
        <v>4000</v>
      </c>
      <c r="L2027" s="15">
        <v>4000</v>
      </c>
      <c r="M2027" s="15" t="s">
        <v>124</v>
      </c>
      <c r="N2027" s="15" t="s">
        <v>118</v>
      </c>
      <c r="O2027">
        <f>+VLOOKUP(Precio_diario_hortalizas[[#This Row],[Unidad de comercialización]],Codigos_kg[],2,0)</f>
        <v>36</v>
      </c>
      <c r="P2027">
        <f>+Precio_diario_hortalizas[[#This Row],[Precio promedio ponderado]]/Precio_diario_hortalizas[[#This Row],[Kg o Unidades]]</f>
        <v>111.11111111111111</v>
      </c>
    </row>
    <row r="2028" spans="1:16" hidden="1" x14ac:dyDescent="0.35">
      <c r="A2028" s="1" t="s">
        <v>142</v>
      </c>
      <c r="B2028" s="1" t="str">
        <f>+VLOOKUP(A2028,Codigos_mercados_mayoristas[],2,0)</f>
        <v>Metropolitana</v>
      </c>
      <c r="C2028" s="1">
        <f>+VLOOKUP(A2028,Codigos_mercados_mayoristas[],3,0)</f>
        <v>13</v>
      </c>
      <c r="D2028" s="30">
        <v>44146</v>
      </c>
      <c r="E2028" s="4" t="s">
        <v>196</v>
      </c>
      <c r="F2028" s="15" t="s">
        <v>132</v>
      </c>
      <c r="G2028" s="15" t="s">
        <v>12</v>
      </c>
      <c r="H2028" s="15" t="s">
        <v>19</v>
      </c>
      <c r="I2028" s="15">
        <v>370</v>
      </c>
      <c r="J2028" s="15">
        <v>10000</v>
      </c>
      <c r="K2028" s="15">
        <v>9000</v>
      </c>
      <c r="L2028" s="15">
        <v>9216</v>
      </c>
      <c r="M2028" s="15" t="s">
        <v>81</v>
      </c>
      <c r="N2028" s="15" t="s">
        <v>118</v>
      </c>
      <c r="O2028">
        <f>+VLOOKUP(Precio_diario_hortalizas[[#This Row],[Unidad de comercialización]],Codigos_kg[],2,0)</f>
        <v>3</v>
      </c>
      <c r="P2028">
        <f>+Precio_diario_hortalizas[[#This Row],[Precio promedio ponderado]]/Precio_diario_hortalizas[[#This Row],[Kg o Unidades]]</f>
        <v>3072</v>
      </c>
    </row>
    <row r="2029" spans="1:16" hidden="1" x14ac:dyDescent="0.35">
      <c r="A2029" s="1" t="s">
        <v>142</v>
      </c>
      <c r="B2029" s="1" t="str">
        <f>+VLOOKUP(A2029,Codigos_mercados_mayoristas[],2,0)</f>
        <v>Metropolitana</v>
      </c>
      <c r="C2029" s="1">
        <f>+VLOOKUP(A2029,Codigos_mercados_mayoristas[],3,0)</f>
        <v>13</v>
      </c>
      <c r="D2029" s="30">
        <v>44146</v>
      </c>
      <c r="E2029" s="4" t="s">
        <v>196</v>
      </c>
      <c r="F2029" s="15" t="s">
        <v>132</v>
      </c>
      <c r="G2029" s="15" t="s">
        <v>12</v>
      </c>
      <c r="H2029" s="15" t="s">
        <v>13</v>
      </c>
      <c r="I2029" s="15">
        <v>40</v>
      </c>
      <c r="J2029" s="15">
        <v>3500</v>
      </c>
      <c r="K2029" s="15">
        <v>3500</v>
      </c>
      <c r="L2029" s="15">
        <v>3500</v>
      </c>
      <c r="M2029" s="15" t="s">
        <v>124</v>
      </c>
      <c r="N2029" s="15" t="s">
        <v>118</v>
      </c>
      <c r="O2029">
        <f>+VLOOKUP(Precio_diario_hortalizas[[#This Row],[Unidad de comercialización]],Codigos_kg[],2,0)</f>
        <v>36</v>
      </c>
      <c r="P2029">
        <f>+Precio_diario_hortalizas[[#This Row],[Precio promedio ponderado]]/Precio_diario_hortalizas[[#This Row],[Kg o Unidades]]</f>
        <v>97.222222222222229</v>
      </c>
    </row>
    <row r="2030" spans="1:16" hidden="1" x14ac:dyDescent="0.35">
      <c r="A2030" s="1" t="s">
        <v>142</v>
      </c>
      <c r="B2030" s="1" t="str">
        <f>+VLOOKUP(A2030,Codigos_mercados_mayoristas[],2,0)</f>
        <v>Metropolitana</v>
      </c>
      <c r="C2030" s="1">
        <f>+VLOOKUP(A2030,Codigos_mercados_mayoristas[],3,0)</f>
        <v>13</v>
      </c>
      <c r="D2030" s="30">
        <v>44146</v>
      </c>
      <c r="E2030" s="4" t="s">
        <v>196</v>
      </c>
      <c r="F2030" s="15" t="s">
        <v>132</v>
      </c>
      <c r="G2030" s="15" t="s">
        <v>12</v>
      </c>
      <c r="H2030" s="15" t="s">
        <v>13</v>
      </c>
      <c r="I2030" s="15">
        <v>100</v>
      </c>
      <c r="J2030" s="15">
        <v>8000</v>
      </c>
      <c r="K2030" s="15">
        <v>8000</v>
      </c>
      <c r="L2030" s="15">
        <v>8000</v>
      </c>
      <c r="M2030" s="15" t="s">
        <v>81</v>
      </c>
      <c r="N2030" s="15" t="s">
        <v>118</v>
      </c>
      <c r="O2030">
        <f>+VLOOKUP(Precio_diario_hortalizas[[#This Row],[Unidad de comercialización]],Codigos_kg[],2,0)</f>
        <v>3</v>
      </c>
      <c r="P2030">
        <f>+Precio_diario_hortalizas[[#This Row],[Precio promedio ponderado]]/Precio_diario_hortalizas[[#This Row],[Kg o Unidades]]</f>
        <v>2666.6666666666665</v>
      </c>
    </row>
    <row r="2031" spans="1:16" hidden="1" x14ac:dyDescent="0.35">
      <c r="A2031" s="1" t="s">
        <v>142</v>
      </c>
      <c r="B2031" s="1" t="str">
        <f>+VLOOKUP(A2031,Codigos_mercados_mayoristas[],2,0)</f>
        <v>Metropolitana</v>
      </c>
      <c r="C2031" s="1">
        <f>+VLOOKUP(A2031,Codigos_mercados_mayoristas[],3,0)</f>
        <v>13</v>
      </c>
      <c r="D2031" s="30">
        <v>44146</v>
      </c>
      <c r="E2031" s="4" t="s">
        <v>196</v>
      </c>
      <c r="F2031" s="15" t="s">
        <v>27</v>
      </c>
      <c r="G2031" s="15" t="s">
        <v>28</v>
      </c>
      <c r="H2031" s="15" t="s">
        <v>19</v>
      </c>
      <c r="I2031" s="15">
        <v>220</v>
      </c>
      <c r="J2031" s="15">
        <v>43000</v>
      </c>
      <c r="K2031" s="15">
        <v>42000</v>
      </c>
      <c r="L2031" s="15">
        <v>42545</v>
      </c>
      <c r="M2031" s="15" t="s">
        <v>29</v>
      </c>
      <c r="N2031" s="15" t="s">
        <v>15</v>
      </c>
      <c r="O2031">
        <f>+VLOOKUP(Precio_diario_hortalizas[[#This Row],[Unidad de comercialización]],Codigos_kg[],2,0)</f>
        <v>15</v>
      </c>
      <c r="P2031">
        <f>+Precio_diario_hortalizas[[#This Row],[Precio promedio ponderado]]/Precio_diario_hortalizas[[#This Row],[Kg o Unidades]]</f>
        <v>2836.3333333333335</v>
      </c>
    </row>
    <row r="2032" spans="1:16" hidden="1" x14ac:dyDescent="0.35">
      <c r="A2032" s="1" t="s">
        <v>142</v>
      </c>
      <c r="B2032" s="1" t="str">
        <f>+VLOOKUP(A2032,Codigos_mercados_mayoristas[],2,0)</f>
        <v>Metropolitana</v>
      </c>
      <c r="C2032" s="1">
        <f>+VLOOKUP(A2032,Codigos_mercados_mayoristas[],3,0)</f>
        <v>13</v>
      </c>
      <c r="D2032" s="30">
        <v>44146</v>
      </c>
      <c r="E2032" s="4" t="s">
        <v>196</v>
      </c>
      <c r="F2032" s="15" t="s">
        <v>27</v>
      </c>
      <c r="G2032" s="15" t="s">
        <v>28</v>
      </c>
      <c r="H2032" s="15" t="s">
        <v>13</v>
      </c>
      <c r="I2032" s="15">
        <v>160</v>
      </c>
      <c r="J2032" s="15">
        <v>40000</v>
      </c>
      <c r="K2032" s="15">
        <v>38000</v>
      </c>
      <c r="L2032" s="15">
        <v>39000</v>
      </c>
      <c r="M2032" s="15" t="s">
        <v>29</v>
      </c>
      <c r="N2032" s="15" t="s">
        <v>15</v>
      </c>
      <c r="O2032">
        <f>+VLOOKUP(Precio_diario_hortalizas[[#This Row],[Unidad de comercialización]],Codigos_kg[],2,0)</f>
        <v>15</v>
      </c>
      <c r="P2032">
        <f>+Precio_diario_hortalizas[[#This Row],[Precio promedio ponderado]]/Precio_diario_hortalizas[[#This Row],[Kg o Unidades]]</f>
        <v>2600</v>
      </c>
    </row>
    <row r="2033" spans="1:16" hidden="1" x14ac:dyDescent="0.35">
      <c r="A2033" s="1" t="s">
        <v>142</v>
      </c>
      <c r="B2033" s="1" t="str">
        <f>+VLOOKUP(A2033,Codigos_mercados_mayoristas[],2,0)</f>
        <v>Metropolitana</v>
      </c>
      <c r="C2033" s="1">
        <f>+VLOOKUP(A2033,Codigos_mercados_mayoristas[],3,0)</f>
        <v>13</v>
      </c>
      <c r="D2033" s="30">
        <v>44146</v>
      </c>
      <c r="E2033" s="4" t="s">
        <v>196</v>
      </c>
      <c r="F2033" s="15" t="s">
        <v>27</v>
      </c>
      <c r="G2033" s="15" t="s">
        <v>28</v>
      </c>
      <c r="H2033" s="15" t="s">
        <v>16</v>
      </c>
      <c r="I2033" s="15">
        <v>80</v>
      </c>
      <c r="J2033" s="15">
        <v>37000</v>
      </c>
      <c r="K2033" s="15">
        <v>36000</v>
      </c>
      <c r="L2033" s="15">
        <v>36625</v>
      </c>
      <c r="M2033" s="15" t="s">
        <v>29</v>
      </c>
      <c r="N2033" s="15" t="s">
        <v>15</v>
      </c>
      <c r="O2033">
        <f>+VLOOKUP(Precio_diario_hortalizas[[#This Row],[Unidad de comercialización]],Codigos_kg[],2,0)</f>
        <v>15</v>
      </c>
      <c r="P2033">
        <f>+Precio_diario_hortalizas[[#This Row],[Precio promedio ponderado]]/Precio_diario_hortalizas[[#This Row],[Kg o Unidades]]</f>
        <v>2441.6666666666665</v>
      </c>
    </row>
    <row r="2034" spans="1:16" hidden="1" x14ac:dyDescent="0.35">
      <c r="A2034" s="1" t="s">
        <v>142</v>
      </c>
      <c r="B2034" s="1" t="str">
        <f>+VLOOKUP(A2034,Codigos_mercados_mayoristas[],2,0)</f>
        <v>Metropolitana</v>
      </c>
      <c r="C2034" s="1">
        <f>+VLOOKUP(A2034,Codigos_mercados_mayoristas[],3,0)</f>
        <v>13</v>
      </c>
      <c r="D2034" s="30">
        <v>44146</v>
      </c>
      <c r="E2034" s="4" t="s">
        <v>196</v>
      </c>
      <c r="F2034" s="15" t="s">
        <v>27</v>
      </c>
      <c r="G2034" s="15" t="s">
        <v>98</v>
      </c>
      <c r="H2034" s="15" t="s">
        <v>19</v>
      </c>
      <c r="I2034" s="15">
        <v>490</v>
      </c>
      <c r="J2034" s="15">
        <v>40000</v>
      </c>
      <c r="K2034" s="15">
        <v>39000</v>
      </c>
      <c r="L2034" s="15">
        <v>39531</v>
      </c>
      <c r="M2034" s="15" t="s">
        <v>29</v>
      </c>
      <c r="N2034" s="15" t="s">
        <v>15</v>
      </c>
      <c r="O2034">
        <f>+VLOOKUP(Precio_diario_hortalizas[[#This Row],[Unidad de comercialización]],Codigos_kg[],2,0)</f>
        <v>15</v>
      </c>
      <c r="P2034">
        <f>+Precio_diario_hortalizas[[#This Row],[Precio promedio ponderado]]/Precio_diario_hortalizas[[#This Row],[Kg o Unidades]]</f>
        <v>2635.4</v>
      </c>
    </row>
    <row r="2035" spans="1:16" hidden="1" x14ac:dyDescent="0.35">
      <c r="A2035" s="1" t="s">
        <v>142</v>
      </c>
      <c r="B2035" s="1" t="str">
        <f>+VLOOKUP(A2035,Codigos_mercados_mayoristas[],2,0)</f>
        <v>Metropolitana</v>
      </c>
      <c r="C2035" s="1">
        <f>+VLOOKUP(A2035,Codigos_mercados_mayoristas[],3,0)</f>
        <v>13</v>
      </c>
      <c r="D2035" s="30">
        <v>44146</v>
      </c>
      <c r="E2035" s="4" t="s">
        <v>196</v>
      </c>
      <c r="F2035" s="15" t="s">
        <v>27</v>
      </c>
      <c r="G2035" s="15" t="s">
        <v>98</v>
      </c>
      <c r="H2035" s="15" t="s">
        <v>13</v>
      </c>
      <c r="I2035" s="15">
        <v>340</v>
      </c>
      <c r="J2035" s="15">
        <v>37000</v>
      </c>
      <c r="K2035" s="15">
        <v>36000</v>
      </c>
      <c r="L2035" s="15">
        <v>36500</v>
      </c>
      <c r="M2035" s="15" t="s">
        <v>29</v>
      </c>
      <c r="N2035" s="15" t="s">
        <v>15</v>
      </c>
      <c r="O2035">
        <f>+VLOOKUP(Precio_diario_hortalizas[[#This Row],[Unidad de comercialización]],Codigos_kg[],2,0)</f>
        <v>15</v>
      </c>
      <c r="P2035">
        <f>+Precio_diario_hortalizas[[#This Row],[Precio promedio ponderado]]/Precio_diario_hortalizas[[#This Row],[Kg o Unidades]]</f>
        <v>2433.3333333333335</v>
      </c>
    </row>
    <row r="2036" spans="1:16" hidden="1" x14ac:dyDescent="0.35">
      <c r="A2036" s="1" t="s">
        <v>142</v>
      </c>
      <c r="B2036" s="1" t="str">
        <f>+VLOOKUP(A2036,Codigos_mercados_mayoristas[],2,0)</f>
        <v>Metropolitana</v>
      </c>
      <c r="C2036" s="1">
        <f>+VLOOKUP(A2036,Codigos_mercados_mayoristas[],3,0)</f>
        <v>13</v>
      </c>
      <c r="D2036" s="30">
        <v>44146</v>
      </c>
      <c r="E2036" s="4" t="s">
        <v>196</v>
      </c>
      <c r="F2036" s="15" t="s">
        <v>27</v>
      </c>
      <c r="G2036" s="15" t="s">
        <v>98</v>
      </c>
      <c r="H2036" s="15" t="s">
        <v>16</v>
      </c>
      <c r="I2036" s="15">
        <v>240</v>
      </c>
      <c r="J2036" s="15">
        <v>35000</v>
      </c>
      <c r="K2036" s="15">
        <v>34000</v>
      </c>
      <c r="L2036" s="15">
        <v>34500</v>
      </c>
      <c r="M2036" s="15" t="s">
        <v>29</v>
      </c>
      <c r="N2036" s="15" t="s">
        <v>15</v>
      </c>
      <c r="O2036">
        <f>+VLOOKUP(Precio_diario_hortalizas[[#This Row],[Unidad de comercialización]],Codigos_kg[],2,0)</f>
        <v>15</v>
      </c>
      <c r="P2036">
        <f>+Precio_diario_hortalizas[[#This Row],[Precio promedio ponderado]]/Precio_diario_hortalizas[[#This Row],[Kg o Unidades]]</f>
        <v>2300</v>
      </c>
    </row>
    <row r="2037" spans="1:16" x14ac:dyDescent="0.35">
      <c r="A2037" s="1" t="s">
        <v>142</v>
      </c>
      <c r="B2037" s="1" t="str">
        <f>+VLOOKUP(A2037,Codigos_mercados_mayoristas[],2,0)</f>
        <v>Metropolitana</v>
      </c>
      <c r="C2037" s="1">
        <f>+VLOOKUP(A2037,Codigos_mercados_mayoristas[],3,0)</f>
        <v>13</v>
      </c>
      <c r="D2037" s="30">
        <v>44146</v>
      </c>
      <c r="E2037" s="4" t="s">
        <v>196</v>
      </c>
      <c r="F2037" s="15" t="s">
        <v>158</v>
      </c>
      <c r="G2037" s="15" t="s">
        <v>12</v>
      </c>
      <c r="H2037" s="15" t="s">
        <v>19</v>
      </c>
      <c r="I2037" s="15">
        <v>430</v>
      </c>
      <c r="J2037" s="15">
        <v>37000</v>
      </c>
      <c r="K2037" s="15">
        <v>35000</v>
      </c>
      <c r="L2037" s="15">
        <v>36209</v>
      </c>
      <c r="M2037" s="15" t="s">
        <v>39</v>
      </c>
      <c r="N2037" s="15" t="s">
        <v>45</v>
      </c>
      <c r="O2037">
        <f>+VLOOKUP(Precio_diario_hortalizas[[#This Row],[Unidad de comercialización]],Codigos_kg[],2,0)</f>
        <v>25</v>
      </c>
      <c r="P2037">
        <f>+Precio_diario_hortalizas[[#This Row],[Precio promedio ponderado]]/Precio_diario_hortalizas[[#This Row],[Kg o Unidades]]</f>
        <v>1448.36</v>
      </c>
    </row>
    <row r="2038" spans="1:16" hidden="1" x14ac:dyDescent="0.35">
      <c r="A2038" s="1" t="s">
        <v>142</v>
      </c>
      <c r="B2038" s="1" t="str">
        <f>+VLOOKUP(A2038,Codigos_mercados_mayoristas[],2,0)</f>
        <v>Metropolitana</v>
      </c>
      <c r="C2038" s="1">
        <f>+VLOOKUP(A2038,Codigos_mercados_mayoristas[],3,0)</f>
        <v>13</v>
      </c>
      <c r="D2038" s="30">
        <v>44146</v>
      </c>
      <c r="E2038" s="4" t="s">
        <v>196</v>
      </c>
      <c r="F2038" s="15" t="s">
        <v>30</v>
      </c>
      <c r="G2038" s="15" t="s">
        <v>57</v>
      </c>
      <c r="H2038" s="15" t="s">
        <v>19</v>
      </c>
      <c r="I2038" s="15">
        <v>400</v>
      </c>
      <c r="J2038" s="15">
        <v>40000</v>
      </c>
      <c r="K2038" s="15">
        <v>38000</v>
      </c>
      <c r="L2038" s="15">
        <v>39150</v>
      </c>
      <c r="M2038" s="15" t="s">
        <v>58</v>
      </c>
      <c r="N2038" s="15" t="s">
        <v>45</v>
      </c>
      <c r="O2038">
        <f>+VLOOKUP(Precio_diario_hortalizas[[#This Row],[Unidad de comercialización]],Codigos_kg[],2,0)</f>
        <v>25</v>
      </c>
      <c r="P2038">
        <f>+Precio_diario_hortalizas[[#This Row],[Precio promedio ponderado]]/Precio_diario_hortalizas[[#This Row],[Kg o Unidades]]</f>
        <v>1566</v>
      </c>
    </row>
    <row r="2039" spans="1:16" hidden="1" x14ac:dyDescent="0.35">
      <c r="A2039" s="1" t="s">
        <v>142</v>
      </c>
      <c r="B2039" s="1" t="str">
        <f>+VLOOKUP(A2039,Codigos_mercados_mayoristas[],2,0)</f>
        <v>Metropolitana</v>
      </c>
      <c r="C2039" s="1">
        <f>+VLOOKUP(A2039,Codigos_mercados_mayoristas[],3,0)</f>
        <v>13</v>
      </c>
      <c r="D2039" s="30">
        <v>44146</v>
      </c>
      <c r="E2039" s="4" t="s">
        <v>196</v>
      </c>
      <c r="F2039" s="15" t="s">
        <v>30</v>
      </c>
      <c r="G2039" s="15" t="s">
        <v>12</v>
      </c>
      <c r="H2039" s="15" t="s">
        <v>19</v>
      </c>
      <c r="I2039" s="15">
        <v>370</v>
      </c>
      <c r="J2039" s="15">
        <v>38000</v>
      </c>
      <c r="K2039" s="15">
        <v>35000</v>
      </c>
      <c r="L2039" s="15">
        <v>36135</v>
      </c>
      <c r="M2039" s="15" t="s">
        <v>58</v>
      </c>
      <c r="N2039" s="15" t="s">
        <v>34</v>
      </c>
      <c r="O2039">
        <f>+VLOOKUP(Precio_diario_hortalizas[[#This Row],[Unidad de comercialización]],Codigos_kg[],2,0)</f>
        <v>25</v>
      </c>
      <c r="P2039">
        <f>+Precio_diario_hortalizas[[#This Row],[Precio promedio ponderado]]/Precio_diario_hortalizas[[#This Row],[Kg o Unidades]]</f>
        <v>1445.4</v>
      </c>
    </row>
    <row r="2040" spans="1:16" x14ac:dyDescent="0.35">
      <c r="A2040" s="1" t="s">
        <v>142</v>
      </c>
      <c r="B2040" s="1" t="str">
        <f>+VLOOKUP(A2040,Codigos_mercados_mayoristas[],2,0)</f>
        <v>Metropolitana</v>
      </c>
      <c r="C2040" s="1">
        <f>+VLOOKUP(A2040,Codigos_mercados_mayoristas[],3,0)</f>
        <v>13</v>
      </c>
      <c r="D2040" s="30">
        <v>44146</v>
      </c>
      <c r="E2040" s="4" t="s">
        <v>196</v>
      </c>
      <c r="F2040" s="15" t="s">
        <v>186</v>
      </c>
      <c r="G2040" s="15" t="s">
        <v>12</v>
      </c>
      <c r="H2040" s="15" t="s">
        <v>19</v>
      </c>
      <c r="I2040" s="15">
        <v>120</v>
      </c>
      <c r="J2040" s="15">
        <v>7000</v>
      </c>
      <c r="K2040" s="15">
        <v>7000</v>
      </c>
      <c r="L2040" s="15">
        <v>7000</v>
      </c>
      <c r="M2040" s="15" t="s">
        <v>751</v>
      </c>
      <c r="N2040" s="15" t="s">
        <v>152</v>
      </c>
      <c r="O2040">
        <f>+VLOOKUP(Precio_diario_hortalizas[[#This Row],[Unidad de comercialización]],Codigos_kg[],2,0)</f>
        <v>20</v>
      </c>
      <c r="P2040">
        <f>+Precio_diario_hortalizas[[#This Row],[Precio promedio ponderado]]/Precio_diario_hortalizas[[#This Row],[Kg o Unidades]]</f>
        <v>350</v>
      </c>
    </row>
    <row r="2041" spans="1:16" hidden="1" x14ac:dyDescent="0.35">
      <c r="A2041" s="1" t="s">
        <v>142</v>
      </c>
      <c r="B2041" s="1" t="str">
        <f>+VLOOKUP(A2041,Codigos_mercados_mayoristas[],2,0)</f>
        <v>Metropolitana</v>
      </c>
      <c r="C2041" s="1">
        <f>+VLOOKUP(A2041,Codigos_mercados_mayoristas[],3,0)</f>
        <v>13</v>
      </c>
      <c r="D2041" s="30">
        <v>44146</v>
      </c>
      <c r="E2041" s="4" t="s">
        <v>196</v>
      </c>
      <c r="F2041" s="15" t="s">
        <v>159</v>
      </c>
      <c r="G2041" s="15" t="s">
        <v>12</v>
      </c>
      <c r="H2041" s="15" t="s">
        <v>19</v>
      </c>
      <c r="I2041" s="15">
        <v>7000</v>
      </c>
      <c r="J2041" s="15">
        <v>3000</v>
      </c>
      <c r="K2041" s="15">
        <v>3000</v>
      </c>
      <c r="L2041" s="15">
        <v>3000</v>
      </c>
      <c r="M2041" s="15" t="s">
        <v>160</v>
      </c>
      <c r="N2041" s="15" t="s">
        <v>152</v>
      </c>
      <c r="O2041">
        <f>+VLOOKUP(Precio_diario_hortalizas[[#This Row],[Unidad de comercialización]],Codigos_kg[],2,0)</f>
        <v>100</v>
      </c>
      <c r="P2041">
        <f>+Precio_diario_hortalizas[[#This Row],[Precio promedio ponderado]]/Precio_diario_hortalizas[[#This Row],[Kg o Unidades]]</f>
        <v>30</v>
      </c>
    </row>
    <row r="2042" spans="1:16" hidden="1" x14ac:dyDescent="0.35">
      <c r="A2042" s="1" t="s">
        <v>142</v>
      </c>
      <c r="B2042" s="1" t="str">
        <f>+VLOOKUP(A2042,Codigos_mercados_mayoristas[],2,0)</f>
        <v>Metropolitana</v>
      </c>
      <c r="C2042" s="1">
        <f>+VLOOKUP(A2042,Codigos_mercados_mayoristas[],3,0)</f>
        <v>13</v>
      </c>
      <c r="D2042" s="30">
        <v>44146</v>
      </c>
      <c r="E2042" s="4" t="s">
        <v>196</v>
      </c>
      <c r="F2042" s="15" t="s">
        <v>99</v>
      </c>
      <c r="G2042" s="15" t="s">
        <v>161</v>
      </c>
      <c r="H2042" s="15" t="s">
        <v>19</v>
      </c>
      <c r="I2042" s="15">
        <v>3500</v>
      </c>
      <c r="J2042" s="15">
        <v>1200</v>
      </c>
      <c r="K2042" s="15">
        <v>1100</v>
      </c>
      <c r="L2042" s="15">
        <v>1150</v>
      </c>
      <c r="M2042" s="15" t="s">
        <v>14</v>
      </c>
      <c r="N2042" s="15" t="s">
        <v>118</v>
      </c>
      <c r="O2042">
        <f>+VLOOKUP(Precio_diario_hortalizas[[#This Row],[Unidad de comercialización]],Codigos_kg[],2,0)</f>
        <v>1</v>
      </c>
      <c r="P2042">
        <f>+Precio_diario_hortalizas[[#This Row],[Precio promedio ponderado]]/Precio_diario_hortalizas[[#This Row],[Kg o Unidades]]</f>
        <v>1150</v>
      </c>
    </row>
    <row r="2043" spans="1:16" hidden="1" x14ac:dyDescent="0.35">
      <c r="A2043" s="1" t="s">
        <v>142</v>
      </c>
      <c r="B2043" s="1" t="str">
        <f>+VLOOKUP(A2043,Codigos_mercados_mayoristas[],2,0)</f>
        <v>Metropolitana</v>
      </c>
      <c r="C2043" s="1">
        <f>+VLOOKUP(A2043,Codigos_mercados_mayoristas[],3,0)</f>
        <v>13</v>
      </c>
      <c r="D2043" s="30">
        <v>44146</v>
      </c>
      <c r="E2043" s="4" t="s">
        <v>196</v>
      </c>
      <c r="F2043" s="15" t="s">
        <v>99</v>
      </c>
      <c r="G2043" s="15" t="s">
        <v>100</v>
      </c>
      <c r="H2043" s="15" t="s">
        <v>19</v>
      </c>
      <c r="I2043" s="15">
        <v>15000</v>
      </c>
      <c r="J2043" s="15">
        <v>700</v>
      </c>
      <c r="K2043" s="15">
        <v>600</v>
      </c>
      <c r="L2043" s="15">
        <v>647</v>
      </c>
      <c r="M2043" s="15" t="s">
        <v>14</v>
      </c>
      <c r="N2043" s="15" t="s">
        <v>118</v>
      </c>
      <c r="O2043">
        <f>+VLOOKUP(Precio_diario_hortalizas[[#This Row],[Unidad de comercialización]],Codigos_kg[],2,0)</f>
        <v>1</v>
      </c>
      <c r="P2043">
        <f>+Precio_diario_hortalizas[[#This Row],[Precio promedio ponderado]]/Precio_diario_hortalizas[[#This Row],[Kg o Unidades]]</f>
        <v>647</v>
      </c>
    </row>
    <row r="2044" spans="1:16" hidden="1" x14ac:dyDescent="0.35">
      <c r="A2044" s="1" t="s">
        <v>142</v>
      </c>
      <c r="B2044" s="1" t="str">
        <f>+VLOOKUP(A2044,Codigos_mercados_mayoristas[],2,0)</f>
        <v>Metropolitana</v>
      </c>
      <c r="C2044" s="1">
        <f>+VLOOKUP(A2044,Codigos_mercados_mayoristas[],3,0)</f>
        <v>13</v>
      </c>
      <c r="D2044" s="30">
        <v>44146</v>
      </c>
      <c r="E2044" s="4" t="s">
        <v>196</v>
      </c>
      <c r="F2044" s="15" t="s">
        <v>99</v>
      </c>
      <c r="G2044" s="15" t="s">
        <v>100</v>
      </c>
      <c r="H2044" s="15" t="s">
        <v>19</v>
      </c>
      <c r="I2044" s="15">
        <v>5200</v>
      </c>
      <c r="J2044" s="15">
        <v>700</v>
      </c>
      <c r="K2044" s="15">
        <v>600</v>
      </c>
      <c r="L2044" s="15">
        <v>650</v>
      </c>
      <c r="M2044" s="15" t="s">
        <v>14</v>
      </c>
      <c r="N2044" s="15" t="s">
        <v>123</v>
      </c>
      <c r="O2044">
        <f>+VLOOKUP(Precio_diario_hortalizas[[#This Row],[Unidad de comercialización]],Codigos_kg[],2,0)</f>
        <v>1</v>
      </c>
      <c r="P2044">
        <f>+Precio_diario_hortalizas[[#This Row],[Precio promedio ponderado]]/Precio_diario_hortalizas[[#This Row],[Kg o Unidades]]</f>
        <v>650</v>
      </c>
    </row>
    <row r="2045" spans="1:16" hidden="1" x14ac:dyDescent="0.35">
      <c r="A2045" s="1" t="s">
        <v>142</v>
      </c>
      <c r="B2045" s="1" t="str">
        <f>+VLOOKUP(A2045,Codigos_mercados_mayoristas[],2,0)</f>
        <v>Metropolitana</v>
      </c>
      <c r="C2045" s="1">
        <f>+VLOOKUP(A2045,Codigos_mercados_mayoristas[],3,0)</f>
        <v>13</v>
      </c>
      <c r="D2045" s="30">
        <v>44146</v>
      </c>
      <c r="E2045" s="4" t="s">
        <v>196</v>
      </c>
      <c r="F2045" s="15" t="s">
        <v>99</v>
      </c>
      <c r="G2045" s="15" t="s">
        <v>100</v>
      </c>
      <c r="H2045" s="15" t="s">
        <v>13</v>
      </c>
      <c r="I2045" s="15">
        <v>5900</v>
      </c>
      <c r="J2045" s="15">
        <v>500</v>
      </c>
      <c r="K2045" s="15">
        <v>500</v>
      </c>
      <c r="L2045" s="15">
        <v>500</v>
      </c>
      <c r="M2045" s="15" t="s">
        <v>14</v>
      </c>
      <c r="N2045" s="15" t="s">
        <v>118</v>
      </c>
      <c r="O2045">
        <f>+VLOOKUP(Precio_diario_hortalizas[[#This Row],[Unidad de comercialización]],Codigos_kg[],2,0)</f>
        <v>1</v>
      </c>
      <c r="P2045">
        <f>+Precio_diario_hortalizas[[#This Row],[Precio promedio ponderado]]/Precio_diario_hortalizas[[#This Row],[Kg o Unidades]]</f>
        <v>500</v>
      </c>
    </row>
    <row r="2046" spans="1:16" hidden="1" x14ac:dyDescent="0.35">
      <c r="A2046" s="1" t="s">
        <v>142</v>
      </c>
      <c r="B2046" s="1" t="str">
        <f>+VLOOKUP(A2046,Codigos_mercados_mayoristas[],2,0)</f>
        <v>Metropolitana</v>
      </c>
      <c r="C2046" s="1">
        <f>+VLOOKUP(A2046,Codigos_mercados_mayoristas[],3,0)</f>
        <v>13</v>
      </c>
      <c r="D2046" s="30">
        <v>44146</v>
      </c>
      <c r="E2046" s="4" t="s">
        <v>196</v>
      </c>
      <c r="F2046" s="15" t="s">
        <v>99</v>
      </c>
      <c r="G2046" s="15" t="s">
        <v>100</v>
      </c>
      <c r="H2046" s="15" t="s">
        <v>13</v>
      </c>
      <c r="I2046" s="15">
        <v>3400</v>
      </c>
      <c r="J2046" s="15">
        <v>500</v>
      </c>
      <c r="K2046" s="15">
        <v>500</v>
      </c>
      <c r="L2046" s="15">
        <v>500</v>
      </c>
      <c r="M2046" s="15" t="s">
        <v>14</v>
      </c>
      <c r="N2046" s="15" t="s">
        <v>123</v>
      </c>
      <c r="O2046">
        <f>+VLOOKUP(Precio_diario_hortalizas[[#This Row],[Unidad de comercialización]],Codigos_kg[],2,0)</f>
        <v>1</v>
      </c>
      <c r="P2046">
        <f>+Precio_diario_hortalizas[[#This Row],[Precio promedio ponderado]]/Precio_diario_hortalizas[[#This Row],[Kg o Unidades]]</f>
        <v>500</v>
      </c>
    </row>
    <row r="2047" spans="1:16" hidden="1" x14ac:dyDescent="0.35">
      <c r="A2047" s="1" t="s">
        <v>142</v>
      </c>
      <c r="B2047" s="1" t="str">
        <f>+VLOOKUP(A2047,Codigos_mercados_mayoristas[],2,0)</f>
        <v>Metropolitana</v>
      </c>
      <c r="C2047" s="1">
        <f>+VLOOKUP(A2047,Codigos_mercados_mayoristas[],3,0)</f>
        <v>13</v>
      </c>
      <c r="D2047" s="30">
        <v>44146</v>
      </c>
      <c r="E2047" s="4" t="s">
        <v>196</v>
      </c>
      <c r="F2047" s="15" t="s">
        <v>99</v>
      </c>
      <c r="G2047" s="15" t="s">
        <v>119</v>
      </c>
      <c r="H2047" s="15" t="s">
        <v>19</v>
      </c>
      <c r="I2047" s="15">
        <v>3400</v>
      </c>
      <c r="J2047" s="15">
        <v>1000</v>
      </c>
      <c r="K2047" s="15">
        <v>900</v>
      </c>
      <c r="L2047" s="15">
        <v>950</v>
      </c>
      <c r="M2047" s="15" t="s">
        <v>14</v>
      </c>
      <c r="N2047" s="15" t="s">
        <v>118</v>
      </c>
      <c r="O2047">
        <f>+VLOOKUP(Precio_diario_hortalizas[[#This Row],[Unidad de comercialización]],Codigos_kg[],2,0)</f>
        <v>1</v>
      </c>
      <c r="P2047">
        <f>+Precio_diario_hortalizas[[#This Row],[Precio promedio ponderado]]/Precio_diario_hortalizas[[#This Row],[Kg o Unidades]]</f>
        <v>950</v>
      </c>
    </row>
    <row r="2048" spans="1:16" hidden="1" x14ac:dyDescent="0.35">
      <c r="A2048" s="1" t="s">
        <v>142</v>
      </c>
      <c r="B2048" s="1" t="str">
        <f>+VLOOKUP(A2048,Codigos_mercados_mayoristas[],2,0)</f>
        <v>Metropolitana</v>
      </c>
      <c r="C2048" s="1">
        <f>+VLOOKUP(A2048,Codigos_mercados_mayoristas[],3,0)</f>
        <v>13</v>
      </c>
      <c r="D2048" s="30">
        <v>44146</v>
      </c>
      <c r="E2048" s="4" t="s">
        <v>196</v>
      </c>
      <c r="F2048" s="15" t="s">
        <v>99</v>
      </c>
      <c r="G2048" s="15" t="s">
        <v>119</v>
      </c>
      <c r="H2048" s="15" t="s">
        <v>13</v>
      </c>
      <c r="I2048" s="15">
        <v>1600</v>
      </c>
      <c r="J2048" s="15">
        <v>800</v>
      </c>
      <c r="K2048" s="15">
        <v>800</v>
      </c>
      <c r="L2048" s="15">
        <v>800</v>
      </c>
      <c r="M2048" s="15" t="s">
        <v>14</v>
      </c>
      <c r="N2048" s="15" t="s">
        <v>118</v>
      </c>
      <c r="O2048">
        <f>+VLOOKUP(Precio_diario_hortalizas[[#This Row],[Unidad de comercialización]],Codigos_kg[],2,0)</f>
        <v>1</v>
      </c>
      <c r="P2048">
        <f>+Precio_diario_hortalizas[[#This Row],[Precio promedio ponderado]]/Precio_diario_hortalizas[[#This Row],[Kg o Unidades]]</f>
        <v>800</v>
      </c>
    </row>
    <row r="2049" spans="1:16" hidden="1" x14ac:dyDescent="0.35">
      <c r="A2049" s="1" t="s">
        <v>142</v>
      </c>
      <c r="B2049" s="1" t="str">
        <f>+VLOOKUP(A2049,Codigos_mercados_mayoristas[],2,0)</f>
        <v>Metropolitana</v>
      </c>
      <c r="C2049" s="1">
        <f>+VLOOKUP(A2049,Codigos_mercados_mayoristas[],3,0)</f>
        <v>13</v>
      </c>
      <c r="D2049" s="30">
        <v>44146</v>
      </c>
      <c r="E2049" s="4" t="s">
        <v>196</v>
      </c>
      <c r="F2049" s="15" t="s">
        <v>35</v>
      </c>
      <c r="G2049" s="15" t="s">
        <v>36</v>
      </c>
      <c r="H2049" s="15" t="s">
        <v>69</v>
      </c>
      <c r="I2049" s="15">
        <v>1320</v>
      </c>
      <c r="J2049" s="15">
        <v>19000</v>
      </c>
      <c r="K2049" s="15">
        <v>18000</v>
      </c>
      <c r="L2049" s="15">
        <v>18477</v>
      </c>
      <c r="M2049" s="15" t="s">
        <v>59</v>
      </c>
      <c r="N2049" s="15" t="s">
        <v>63</v>
      </c>
      <c r="O2049">
        <f>+VLOOKUP(Precio_diario_hortalizas[[#This Row],[Unidad de comercialización]],Codigos_kg[],2,0)</f>
        <v>18</v>
      </c>
      <c r="P2049">
        <f>+Precio_diario_hortalizas[[#This Row],[Precio promedio ponderado]]/Precio_diario_hortalizas[[#This Row],[Kg o Unidades]]</f>
        <v>1026.5</v>
      </c>
    </row>
    <row r="2050" spans="1:16" hidden="1" x14ac:dyDescent="0.35">
      <c r="A2050" s="1" t="s">
        <v>142</v>
      </c>
      <c r="B2050" s="1" t="str">
        <f>+VLOOKUP(A2050,Codigos_mercados_mayoristas[],2,0)</f>
        <v>Metropolitana</v>
      </c>
      <c r="C2050" s="1">
        <f>+VLOOKUP(A2050,Codigos_mercados_mayoristas[],3,0)</f>
        <v>13</v>
      </c>
      <c r="D2050" s="30">
        <v>44146</v>
      </c>
      <c r="E2050" s="4" t="s">
        <v>196</v>
      </c>
      <c r="F2050" s="15" t="s">
        <v>35</v>
      </c>
      <c r="G2050" s="15" t="s">
        <v>36</v>
      </c>
      <c r="H2050" s="15" t="s">
        <v>69</v>
      </c>
      <c r="I2050" s="15">
        <v>600</v>
      </c>
      <c r="J2050" s="15">
        <v>15000</v>
      </c>
      <c r="K2050" s="15">
        <v>14500</v>
      </c>
      <c r="L2050" s="15">
        <v>14775</v>
      </c>
      <c r="M2050" s="15" t="s">
        <v>59</v>
      </c>
      <c r="N2050" s="15" t="s">
        <v>15</v>
      </c>
      <c r="O2050">
        <f>+VLOOKUP(Precio_diario_hortalizas[[#This Row],[Unidad de comercialización]],Codigos_kg[],2,0)</f>
        <v>18</v>
      </c>
      <c r="P2050">
        <f>+Precio_diario_hortalizas[[#This Row],[Precio promedio ponderado]]/Precio_diario_hortalizas[[#This Row],[Kg o Unidades]]</f>
        <v>820.83333333333337</v>
      </c>
    </row>
    <row r="2051" spans="1:16" hidden="1" x14ac:dyDescent="0.35">
      <c r="A2051" s="1" t="s">
        <v>142</v>
      </c>
      <c r="B2051" s="1" t="str">
        <f>+VLOOKUP(A2051,Codigos_mercados_mayoristas[],2,0)</f>
        <v>Metropolitana</v>
      </c>
      <c r="C2051" s="1">
        <f>+VLOOKUP(A2051,Codigos_mercados_mayoristas[],3,0)</f>
        <v>13</v>
      </c>
      <c r="D2051" s="30">
        <v>44146</v>
      </c>
      <c r="E2051" s="4" t="s">
        <v>196</v>
      </c>
      <c r="F2051" s="15" t="s">
        <v>35</v>
      </c>
      <c r="G2051" s="15" t="s">
        <v>36</v>
      </c>
      <c r="H2051" s="15" t="s">
        <v>69</v>
      </c>
      <c r="I2051" s="15">
        <v>570</v>
      </c>
      <c r="J2051" s="15">
        <v>18000</v>
      </c>
      <c r="K2051" s="15">
        <v>17000</v>
      </c>
      <c r="L2051" s="15">
        <v>17491</v>
      </c>
      <c r="M2051" s="15" t="s">
        <v>59</v>
      </c>
      <c r="N2051" s="15" t="s">
        <v>123</v>
      </c>
      <c r="O2051">
        <f>+VLOOKUP(Precio_diario_hortalizas[[#This Row],[Unidad de comercialización]],Codigos_kg[],2,0)</f>
        <v>18</v>
      </c>
      <c r="P2051">
        <f>+Precio_diario_hortalizas[[#This Row],[Precio promedio ponderado]]/Precio_diario_hortalizas[[#This Row],[Kg o Unidades]]</f>
        <v>971.72222222222217</v>
      </c>
    </row>
    <row r="2052" spans="1:16" hidden="1" x14ac:dyDescent="0.35">
      <c r="A2052" s="1" t="s">
        <v>142</v>
      </c>
      <c r="B2052" s="1" t="str">
        <f>+VLOOKUP(A2052,Codigos_mercados_mayoristas[],2,0)</f>
        <v>Metropolitana</v>
      </c>
      <c r="C2052" s="1">
        <f>+VLOOKUP(A2052,Codigos_mercados_mayoristas[],3,0)</f>
        <v>13</v>
      </c>
      <c r="D2052" s="30">
        <v>44146</v>
      </c>
      <c r="E2052" s="4" t="s">
        <v>196</v>
      </c>
      <c r="F2052" s="15" t="s">
        <v>35</v>
      </c>
      <c r="G2052" s="15" t="s">
        <v>36</v>
      </c>
      <c r="H2052" s="15" t="s">
        <v>19</v>
      </c>
      <c r="I2052" s="15">
        <v>1790</v>
      </c>
      <c r="J2052" s="15">
        <v>17000</v>
      </c>
      <c r="K2052" s="15">
        <v>16000</v>
      </c>
      <c r="L2052" s="15">
        <v>16472</v>
      </c>
      <c r="M2052" s="15" t="s">
        <v>59</v>
      </c>
      <c r="N2052" s="15" t="s">
        <v>63</v>
      </c>
      <c r="O2052">
        <f>+VLOOKUP(Precio_diario_hortalizas[[#This Row],[Unidad de comercialización]],Codigos_kg[],2,0)</f>
        <v>18</v>
      </c>
      <c r="P2052">
        <f>+Precio_diario_hortalizas[[#This Row],[Precio promedio ponderado]]/Precio_diario_hortalizas[[#This Row],[Kg o Unidades]]</f>
        <v>915.11111111111109</v>
      </c>
    </row>
    <row r="2053" spans="1:16" hidden="1" x14ac:dyDescent="0.35">
      <c r="A2053" s="1" t="s">
        <v>142</v>
      </c>
      <c r="B2053" s="1" t="str">
        <f>+VLOOKUP(A2053,Codigos_mercados_mayoristas[],2,0)</f>
        <v>Metropolitana</v>
      </c>
      <c r="C2053" s="1">
        <f>+VLOOKUP(A2053,Codigos_mercados_mayoristas[],3,0)</f>
        <v>13</v>
      </c>
      <c r="D2053" s="30">
        <v>44146</v>
      </c>
      <c r="E2053" s="4" t="s">
        <v>196</v>
      </c>
      <c r="F2053" s="15" t="s">
        <v>35</v>
      </c>
      <c r="G2053" s="15" t="s">
        <v>36</v>
      </c>
      <c r="H2053" s="15" t="s">
        <v>19</v>
      </c>
      <c r="I2053" s="15">
        <v>1030</v>
      </c>
      <c r="J2053" s="15">
        <v>14000</v>
      </c>
      <c r="K2053" s="15">
        <v>13000</v>
      </c>
      <c r="L2053" s="15">
        <v>13553</v>
      </c>
      <c r="M2053" s="15" t="s">
        <v>59</v>
      </c>
      <c r="N2053" s="15" t="s">
        <v>15</v>
      </c>
      <c r="O2053">
        <f>+VLOOKUP(Precio_diario_hortalizas[[#This Row],[Unidad de comercialización]],Codigos_kg[],2,0)</f>
        <v>18</v>
      </c>
      <c r="P2053">
        <f>+Precio_diario_hortalizas[[#This Row],[Precio promedio ponderado]]/Precio_diario_hortalizas[[#This Row],[Kg o Unidades]]</f>
        <v>752.94444444444446</v>
      </c>
    </row>
    <row r="2054" spans="1:16" hidden="1" x14ac:dyDescent="0.35">
      <c r="A2054" s="1" t="s">
        <v>142</v>
      </c>
      <c r="B2054" s="1" t="str">
        <f>+VLOOKUP(A2054,Codigos_mercados_mayoristas[],2,0)</f>
        <v>Metropolitana</v>
      </c>
      <c r="C2054" s="1">
        <f>+VLOOKUP(A2054,Codigos_mercados_mayoristas[],3,0)</f>
        <v>13</v>
      </c>
      <c r="D2054" s="30">
        <v>44146</v>
      </c>
      <c r="E2054" s="4" t="s">
        <v>196</v>
      </c>
      <c r="F2054" s="15" t="s">
        <v>35</v>
      </c>
      <c r="G2054" s="15" t="s">
        <v>36</v>
      </c>
      <c r="H2054" s="15" t="s">
        <v>19</v>
      </c>
      <c r="I2054" s="15">
        <v>1000</v>
      </c>
      <c r="J2054" s="15">
        <v>17000</v>
      </c>
      <c r="K2054" s="15">
        <v>12000</v>
      </c>
      <c r="L2054" s="15">
        <v>15955</v>
      </c>
      <c r="M2054" s="15" t="s">
        <v>59</v>
      </c>
      <c r="N2054" s="15" t="s">
        <v>123</v>
      </c>
      <c r="O2054">
        <f>+VLOOKUP(Precio_diario_hortalizas[[#This Row],[Unidad de comercialización]],Codigos_kg[],2,0)</f>
        <v>18</v>
      </c>
      <c r="P2054">
        <f>+Precio_diario_hortalizas[[#This Row],[Precio promedio ponderado]]/Precio_diario_hortalizas[[#This Row],[Kg o Unidades]]</f>
        <v>886.38888888888891</v>
      </c>
    </row>
    <row r="2055" spans="1:16" hidden="1" x14ac:dyDescent="0.35">
      <c r="A2055" s="1" t="s">
        <v>142</v>
      </c>
      <c r="B2055" s="1" t="str">
        <f>+VLOOKUP(A2055,Codigos_mercados_mayoristas[],2,0)</f>
        <v>Metropolitana</v>
      </c>
      <c r="C2055" s="1">
        <f>+VLOOKUP(A2055,Codigos_mercados_mayoristas[],3,0)</f>
        <v>13</v>
      </c>
      <c r="D2055" s="30">
        <v>44146</v>
      </c>
      <c r="E2055" s="4" t="s">
        <v>196</v>
      </c>
      <c r="F2055" s="15" t="s">
        <v>35</v>
      </c>
      <c r="G2055" s="15" t="s">
        <v>36</v>
      </c>
      <c r="H2055" s="15" t="s">
        <v>13</v>
      </c>
      <c r="I2055" s="15">
        <v>1000</v>
      </c>
      <c r="J2055" s="15">
        <v>14000</v>
      </c>
      <c r="K2055" s="15">
        <v>13000</v>
      </c>
      <c r="L2055" s="15">
        <v>13280</v>
      </c>
      <c r="M2055" s="15" t="s">
        <v>59</v>
      </c>
      <c r="N2055" s="15" t="s">
        <v>63</v>
      </c>
      <c r="O2055">
        <f>+VLOOKUP(Precio_diario_hortalizas[[#This Row],[Unidad de comercialización]],Codigos_kg[],2,0)</f>
        <v>18</v>
      </c>
      <c r="P2055">
        <f>+Precio_diario_hortalizas[[#This Row],[Precio promedio ponderado]]/Precio_diario_hortalizas[[#This Row],[Kg o Unidades]]</f>
        <v>737.77777777777783</v>
      </c>
    </row>
    <row r="2056" spans="1:16" hidden="1" x14ac:dyDescent="0.35">
      <c r="A2056" s="1" t="s">
        <v>142</v>
      </c>
      <c r="B2056" s="1" t="str">
        <f>+VLOOKUP(A2056,Codigos_mercados_mayoristas[],2,0)</f>
        <v>Metropolitana</v>
      </c>
      <c r="C2056" s="1">
        <f>+VLOOKUP(A2056,Codigos_mercados_mayoristas[],3,0)</f>
        <v>13</v>
      </c>
      <c r="D2056" s="30">
        <v>44146</v>
      </c>
      <c r="E2056" s="4" t="s">
        <v>196</v>
      </c>
      <c r="F2056" s="15" t="s">
        <v>35</v>
      </c>
      <c r="G2056" s="15" t="s">
        <v>36</v>
      </c>
      <c r="H2056" s="15" t="s">
        <v>13</v>
      </c>
      <c r="I2056" s="15">
        <v>810</v>
      </c>
      <c r="J2056" s="15">
        <v>12000</v>
      </c>
      <c r="K2056" s="15">
        <v>11000</v>
      </c>
      <c r="L2056" s="15">
        <v>11469</v>
      </c>
      <c r="M2056" s="15" t="s">
        <v>59</v>
      </c>
      <c r="N2056" s="15" t="s">
        <v>15</v>
      </c>
      <c r="O2056">
        <f>+VLOOKUP(Precio_diario_hortalizas[[#This Row],[Unidad de comercialización]],Codigos_kg[],2,0)</f>
        <v>18</v>
      </c>
      <c r="P2056">
        <f>+Precio_diario_hortalizas[[#This Row],[Precio promedio ponderado]]/Precio_diario_hortalizas[[#This Row],[Kg o Unidades]]</f>
        <v>637.16666666666663</v>
      </c>
    </row>
    <row r="2057" spans="1:16" hidden="1" x14ac:dyDescent="0.35">
      <c r="A2057" s="1" t="s">
        <v>142</v>
      </c>
      <c r="B2057" s="1" t="str">
        <f>+VLOOKUP(A2057,Codigos_mercados_mayoristas[],2,0)</f>
        <v>Metropolitana</v>
      </c>
      <c r="C2057" s="1">
        <f>+VLOOKUP(A2057,Codigos_mercados_mayoristas[],3,0)</f>
        <v>13</v>
      </c>
      <c r="D2057" s="30">
        <v>44146</v>
      </c>
      <c r="E2057" s="4" t="s">
        <v>196</v>
      </c>
      <c r="F2057" s="15" t="s">
        <v>35</v>
      </c>
      <c r="G2057" s="15" t="s">
        <v>36</v>
      </c>
      <c r="H2057" s="15" t="s">
        <v>13</v>
      </c>
      <c r="I2057" s="15">
        <v>480</v>
      </c>
      <c r="J2057" s="15">
        <v>15000</v>
      </c>
      <c r="K2057" s="15">
        <v>14000</v>
      </c>
      <c r="L2057" s="15">
        <v>14521</v>
      </c>
      <c r="M2057" s="15" t="s">
        <v>59</v>
      </c>
      <c r="N2057" s="15" t="s">
        <v>123</v>
      </c>
      <c r="O2057">
        <f>+VLOOKUP(Precio_diario_hortalizas[[#This Row],[Unidad de comercialización]],Codigos_kg[],2,0)</f>
        <v>18</v>
      </c>
      <c r="P2057">
        <f>+Precio_diario_hortalizas[[#This Row],[Precio promedio ponderado]]/Precio_diario_hortalizas[[#This Row],[Kg o Unidades]]</f>
        <v>806.72222222222217</v>
      </c>
    </row>
    <row r="2058" spans="1:16" hidden="1" x14ac:dyDescent="0.35">
      <c r="A2058" s="1" t="s">
        <v>142</v>
      </c>
      <c r="B2058" s="1" t="str">
        <f>+VLOOKUP(A2058,Codigos_mercados_mayoristas[],2,0)</f>
        <v>Metropolitana</v>
      </c>
      <c r="C2058" s="1">
        <f>+VLOOKUP(A2058,Codigos_mercados_mayoristas[],3,0)</f>
        <v>13</v>
      </c>
      <c r="D2058" s="30">
        <v>44146</v>
      </c>
      <c r="E2058" s="4" t="s">
        <v>196</v>
      </c>
      <c r="F2058" s="15" t="s">
        <v>35</v>
      </c>
      <c r="G2058" s="15" t="s">
        <v>36</v>
      </c>
      <c r="H2058" s="15" t="s">
        <v>16</v>
      </c>
      <c r="I2058" s="15">
        <v>820</v>
      </c>
      <c r="J2058" s="15">
        <v>12000</v>
      </c>
      <c r="K2058" s="15">
        <v>11500</v>
      </c>
      <c r="L2058" s="15">
        <v>11768</v>
      </c>
      <c r="M2058" s="15" t="s">
        <v>59</v>
      </c>
      <c r="N2058" s="15" t="s">
        <v>63</v>
      </c>
      <c r="O2058">
        <f>+VLOOKUP(Precio_diario_hortalizas[[#This Row],[Unidad de comercialización]],Codigos_kg[],2,0)</f>
        <v>18</v>
      </c>
      <c r="P2058">
        <f>+Precio_diario_hortalizas[[#This Row],[Precio promedio ponderado]]/Precio_diario_hortalizas[[#This Row],[Kg o Unidades]]</f>
        <v>653.77777777777783</v>
      </c>
    </row>
    <row r="2059" spans="1:16" hidden="1" x14ac:dyDescent="0.35">
      <c r="A2059" s="1" t="s">
        <v>142</v>
      </c>
      <c r="B2059" s="1" t="str">
        <f>+VLOOKUP(A2059,Codigos_mercados_mayoristas[],2,0)</f>
        <v>Metropolitana</v>
      </c>
      <c r="C2059" s="1">
        <f>+VLOOKUP(A2059,Codigos_mercados_mayoristas[],3,0)</f>
        <v>13</v>
      </c>
      <c r="D2059" s="30">
        <v>44146</v>
      </c>
      <c r="E2059" s="4" t="s">
        <v>196</v>
      </c>
      <c r="F2059" s="15" t="s">
        <v>35</v>
      </c>
      <c r="G2059" s="15" t="s">
        <v>36</v>
      </c>
      <c r="H2059" s="15" t="s">
        <v>16</v>
      </c>
      <c r="I2059" s="15">
        <v>680</v>
      </c>
      <c r="J2059" s="15">
        <v>10000</v>
      </c>
      <c r="K2059" s="15">
        <v>9000</v>
      </c>
      <c r="L2059" s="15">
        <v>9471</v>
      </c>
      <c r="M2059" s="15" t="s">
        <v>59</v>
      </c>
      <c r="N2059" s="15" t="s">
        <v>15</v>
      </c>
      <c r="O2059">
        <f>+VLOOKUP(Precio_diario_hortalizas[[#This Row],[Unidad de comercialización]],Codigos_kg[],2,0)</f>
        <v>18</v>
      </c>
      <c r="P2059">
        <f>+Precio_diario_hortalizas[[#This Row],[Precio promedio ponderado]]/Precio_diario_hortalizas[[#This Row],[Kg o Unidades]]</f>
        <v>526.16666666666663</v>
      </c>
    </row>
    <row r="2060" spans="1:16" hidden="1" x14ac:dyDescent="0.35">
      <c r="A2060" s="1" t="s">
        <v>142</v>
      </c>
      <c r="B2060" s="1" t="str">
        <f>+VLOOKUP(A2060,Codigos_mercados_mayoristas[],2,0)</f>
        <v>Metropolitana</v>
      </c>
      <c r="C2060" s="1">
        <f>+VLOOKUP(A2060,Codigos_mercados_mayoristas[],3,0)</f>
        <v>13</v>
      </c>
      <c r="D2060" s="30">
        <v>44146</v>
      </c>
      <c r="E2060" s="4" t="s">
        <v>196</v>
      </c>
      <c r="F2060" s="15" t="s">
        <v>38</v>
      </c>
      <c r="G2060" s="15" t="s">
        <v>12</v>
      </c>
      <c r="H2060" s="15" t="s">
        <v>103</v>
      </c>
      <c r="I2060" s="15">
        <v>430</v>
      </c>
      <c r="J2060" s="15">
        <v>4500</v>
      </c>
      <c r="K2060" s="15">
        <v>4500</v>
      </c>
      <c r="L2060" s="15">
        <v>4500</v>
      </c>
      <c r="M2060" s="15" t="s">
        <v>101</v>
      </c>
      <c r="N2060" s="15" t="s">
        <v>163</v>
      </c>
      <c r="O2060">
        <f>+VLOOKUP(Precio_diario_hortalizas[[#This Row],[Unidad de comercialización]],Codigos_kg[],2,0)</f>
        <v>20</v>
      </c>
      <c r="P2060">
        <f>+Precio_diario_hortalizas[[#This Row],[Precio promedio ponderado]]/Precio_diario_hortalizas[[#This Row],[Kg o Unidades]]</f>
        <v>225</v>
      </c>
    </row>
    <row r="2061" spans="1:16" hidden="1" x14ac:dyDescent="0.35">
      <c r="A2061" s="1" t="s">
        <v>142</v>
      </c>
      <c r="B2061" s="1" t="str">
        <f>+VLOOKUP(A2061,Codigos_mercados_mayoristas[],2,0)</f>
        <v>Metropolitana</v>
      </c>
      <c r="C2061" s="1">
        <f>+VLOOKUP(A2061,Codigos_mercados_mayoristas[],3,0)</f>
        <v>13</v>
      </c>
      <c r="D2061" s="30">
        <v>44146</v>
      </c>
      <c r="E2061" s="4" t="s">
        <v>196</v>
      </c>
      <c r="F2061" s="15" t="s">
        <v>38</v>
      </c>
      <c r="G2061" s="15" t="s">
        <v>12</v>
      </c>
      <c r="H2061" s="15" t="s">
        <v>103</v>
      </c>
      <c r="I2061" s="15">
        <v>440</v>
      </c>
      <c r="J2061" s="15">
        <v>4500</v>
      </c>
      <c r="K2061" s="15">
        <v>4500</v>
      </c>
      <c r="L2061" s="15">
        <v>4500</v>
      </c>
      <c r="M2061" s="15" t="s">
        <v>101</v>
      </c>
      <c r="N2061" s="15" t="s">
        <v>118</v>
      </c>
      <c r="O2061">
        <f>+VLOOKUP(Precio_diario_hortalizas[[#This Row],[Unidad de comercialización]],Codigos_kg[],2,0)</f>
        <v>20</v>
      </c>
      <c r="P2061">
        <f>+Precio_diario_hortalizas[[#This Row],[Precio promedio ponderado]]/Precio_diario_hortalizas[[#This Row],[Kg o Unidades]]</f>
        <v>225</v>
      </c>
    </row>
    <row r="2062" spans="1:16" hidden="1" x14ac:dyDescent="0.35">
      <c r="A2062" s="1" t="s">
        <v>142</v>
      </c>
      <c r="B2062" s="1" t="str">
        <f>+VLOOKUP(A2062,Codigos_mercados_mayoristas[],2,0)</f>
        <v>Metropolitana</v>
      </c>
      <c r="C2062" s="1">
        <f>+VLOOKUP(A2062,Codigos_mercados_mayoristas[],3,0)</f>
        <v>13</v>
      </c>
      <c r="D2062" s="30">
        <v>44146</v>
      </c>
      <c r="E2062" s="4" t="s">
        <v>196</v>
      </c>
      <c r="F2062" s="15" t="s">
        <v>38</v>
      </c>
      <c r="G2062" s="15" t="s">
        <v>12</v>
      </c>
      <c r="H2062" s="15" t="s">
        <v>103</v>
      </c>
      <c r="I2062" s="15">
        <v>420</v>
      </c>
      <c r="J2062" s="15">
        <v>4500</v>
      </c>
      <c r="K2062" s="15">
        <v>4500</v>
      </c>
      <c r="L2062" s="15">
        <v>4500</v>
      </c>
      <c r="M2062" s="15" t="s">
        <v>101</v>
      </c>
      <c r="N2062" s="15" t="s">
        <v>130</v>
      </c>
      <c r="O2062">
        <f>+VLOOKUP(Precio_diario_hortalizas[[#This Row],[Unidad de comercialización]],Codigos_kg[],2,0)</f>
        <v>20</v>
      </c>
      <c r="P2062">
        <f>+Precio_diario_hortalizas[[#This Row],[Precio promedio ponderado]]/Precio_diario_hortalizas[[#This Row],[Kg o Unidades]]</f>
        <v>225</v>
      </c>
    </row>
    <row r="2063" spans="1:16" hidden="1" x14ac:dyDescent="0.35">
      <c r="A2063" s="1" t="s">
        <v>142</v>
      </c>
      <c r="B2063" s="1" t="str">
        <f>+VLOOKUP(A2063,Codigos_mercados_mayoristas[],2,0)</f>
        <v>Metropolitana</v>
      </c>
      <c r="C2063" s="1">
        <f>+VLOOKUP(A2063,Codigos_mercados_mayoristas[],3,0)</f>
        <v>13</v>
      </c>
      <c r="D2063" s="30">
        <v>44146</v>
      </c>
      <c r="E2063" s="4" t="s">
        <v>196</v>
      </c>
      <c r="F2063" s="15" t="s">
        <v>38</v>
      </c>
      <c r="G2063" s="15" t="s">
        <v>12</v>
      </c>
      <c r="H2063" s="15" t="s">
        <v>19</v>
      </c>
      <c r="I2063" s="15">
        <v>520</v>
      </c>
      <c r="J2063" s="15">
        <v>5000</v>
      </c>
      <c r="K2063" s="15">
        <v>5000</v>
      </c>
      <c r="L2063" s="15">
        <v>5000</v>
      </c>
      <c r="M2063" s="15" t="s">
        <v>101</v>
      </c>
      <c r="N2063" s="15" t="s">
        <v>163</v>
      </c>
      <c r="O2063">
        <f>+VLOOKUP(Precio_diario_hortalizas[[#This Row],[Unidad de comercialización]],Codigos_kg[],2,0)</f>
        <v>20</v>
      </c>
      <c r="P2063">
        <f>+Precio_diario_hortalizas[[#This Row],[Precio promedio ponderado]]/Precio_diario_hortalizas[[#This Row],[Kg o Unidades]]</f>
        <v>250</v>
      </c>
    </row>
    <row r="2064" spans="1:16" hidden="1" x14ac:dyDescent="0.35">
      <c r="A2064" s="1" t="s">
        <v>142</v>
      </c>
      <c r="B2064" s="1" t="str">
        <f>+VLOOKUP(A2064,Codigos_mercados_mayoristas[],2,0)</f>
        <v>Metropolitana</v>
      </c>
      <c r="C2064" s="1">
        <f>+VLOOKUP(A2064,Codigos_mercados_mayoristas[],3,0)</f>
        <v>13</v>
      </c>
      <c r="D2064" s="30">
        <v>44146</v>
      </c>
      <c r="E2064" s="4" t="s">
        <v>196</v>
      </c>
      <c r="F2064" s="15" t="s">
        <v>38</v>
      </c>
      <c r="G2064" s="15" t="s">
        <v>12</v>
      </c>
      <c r="H2064" s="15" t="s">
        <v>19</v>
      </c>
      <c r="I2064" s="15">
        <v>610</v>
      </c>
      <c r="J2064" s="15">
        <v>5000</v>
      </c>
      <c r="K2064" s="15">
        <v>5000</v>
      </c>
      <c r="L2064" s="15">
        <v>5000</v>
      </c>
      <c r="M2064" s="15" t="s">
        <v>101</v>
      </c>
      <c r="N2064" s="15" t="s">
        <v>118</v>
      </c>
      <c r="O2064">
        <f>+VLOOKUP(Precio_diario_hortalizas[[#This Row],[Unidad de comercialización]],Codigos_kg[],2,0)</f>
        <v>20</v>
      </c>
      <c r="P2064">
        <f>+Precio_diario_hortalizas[[#This Row],[Precio promedio ponderado]]/Precio_diario_hortalizas[[#This Row],[Kg o Unidades]]</f>
        <v>250</v>
      </c>
    </row>
    <row r="2065" spans="1:16" hidden="1" x14ac:dyDescent="0.35">
      <c r="A2065" s="1" t="s">
        <v>142</v>
      </c>
      <c r="B2065" s="1" t="str">
        <f>+VLOOKUP(A2065,Codigos_mercados_mayoristas[],2,0)</f>
        <v>Metropolitana</v>
      </c>
      <c r="C2065" s="1">
        <f>+VLOOKUP(A2065,Codigos_mercados_mayoristas[],3,0)</f>
        <v>13</v>
      </c>
      <c r="D2065" s="30">
        <v>44146</v>
      </c>
      <c r="E2065" s="4" t="s">
        <v>196</v>
      </c>
      <c r="F2065" s="15" t="s">
        <v>38</v>
      </c>
      <c r="G2065" s="15" t="s">
        <v>12</v>
      </c>
      <c r="H2065" s="15" t="s">
        <v>19</v>
      </c>
      <c r="I2065" s="15">
        <v>590</v>
      </c>
      <c r="J2065" s="15">
        <v>5000</v>
      </c>
      <c r="K2065" s="15">
        <v>5000</v>
      </c>
      <c r="L2065" s="15">
        <v>5000</v>
      </c>
      <c r="M2065" s="15" t="s">
        <v>101</v>
      </c>
      <c r="N2065" s="15" t="s">
        <v>130</v>
      </c>
      <c r="O2065">
        <f>+VLOOKUP(Precio_diario_hortalizas[[#This Row],[Unidad de comercialización]],Codigos_kg[],2,0)</f>
        <v>20</v>
      </c>
      <c r="P2065">
        <f>+Precio_diario_hortalizas[[#This Row],[Precio promedio ponderado]]/Precio_diario_hortalizas[[#This Row],[Kg o Unidades]]</f>
        <v>250</v>
      </c>
    </row>
    <row r="2066" spans="1:16" hidden="1" x14ac:dyDescent="0.35">
      <c r="A2066" s="1" t="s">
        <v>142</v>
      </c>
      <c r="B2066" s="1" t="str">
        <f>+VLOOKUP(A2066,Codigos_mercados_mayoristas[],2,0)</f>
        <v>Metropolitana</v>
      </c>
      <c r="C2066" s="1">
        <f>+VLOOKUP(A2066,Codigos_mercados_mayoristas[],3,0)</f>
        <v>13</v>
      </c>
      <c r="D2066" s="30">
        <v>44146</v>
      </c>
      <c r="E2066" s="4" t="s">
        <v>196</v>
      </c>
      <c r="F2066" s="15" t="s">
        <v>38</v>
      </c>
      <c r="G2066" s="15" t="s">
        <v>12</v>
      </c>
      <c r="H2066" s="15" t="s">
        <v>13</v>
      </c>
      <c r="I2066" s="15">
        <v>340</v>
      </c>
      <c r="J2066" s="15">
        <v>4000</v>
      </c>
      <c r="K2066" s="15">
        <v>4000</v>
      </c>
      <c r="L2066" s="15">
        <v>4000</v>
      </c>
      <c r="M2066" s="15" t="s">
        <v>101</v>
      </c>
      <c r="N2066" s="15" t="s">
        <v>163</v>
      </c>
      <c r="O2066">
        <f>+VLOOKUP(Precio_diario_hortalizas[[#This Row],[Unidad de comercialización]],Codigos_kg[],2,0)</f>
        <v>20</v>
      </c>
      <c r="P2066">
        <f>+Precio_diario_hortalizas[[#This Row],[Precio promedio ponderado]]/Precio_diario_hortalizas[[#This Row],[Kg o Unidades]]</f>
        <v>200</v>
      </c>
    </row>
    <row r="2067" spans="1:16" hidden="1" x14ac:dyDescent="0.35">
      <c r="A2067" s="1" t="s">
        <v>142</v>
      </c>
      <c r="B2067" s="1" t="str">
        <f>+VLOOKUP(A2067,Codigos_mercados_mayoristas[],2,0)</f>
        <v>Metropolitana</v>
      </c>
      <c r="C2067" s="1">
        <f>+VLOOKUP(A2067,Codigos_mercados_mayoristas[],3,0)</f>
        <v>13</v>
      </c>
      <c r="D2067" s="30">
        <v>44146</v>
      </c>
      <c r="E2067" s="4" t="s">
        <v>196</v>
      </c>
      <c r="F2067" s="15" t="s">
        <v>38</v>
      </c>
      <c r="G2067" s="15" t="s">
        <v>12</v>
      </c>
      <c r="H2067" s="15" t="s">
        <v>13</v>
      </c>
      <c r="I2067" s="15">
        <v>350</v>
      </c>
      <c r="J2067" s="15">
        <v>4000</v>
      </c>
      <c r="K2067" s="15">
        <v>4000</v>
      </c>
      <c r="L2067" s="15">
        <v>4000</v>
      </c>
      <c r="M2067" s="15" t="s">
        <v>101</v>
      </c>
      <c r="N2067" s="15" t="s">
        <v>118</v>
      </c>
      <c r="O2067">
        <f>+VLOOKUP(Precio_diario_hortalizas[[#This Row],[Unidad de comercialización]],Codigos_kg[],2,0)</f>
        <v>20</v>
      </c>
      <c r="P2067">
        <f>+Precio_diario_hortalizas[[#This Row],[Precio promedio ponderado]]/Precio_diario_hortalizas[[#This Row],[Kg o Unidades]]</f>
        <v>200</v>
      </c>
    </row>
    <row r="2068" spans="1:16" hidden="1" x14ac:dyDescent="0.35">
      <c r="A2068" s="1" t="s">
        <v>142</v>
      </c>
      <c r="B2068" s="1" t="str">
        <f>+VLOOKUP(A2068,Codigos_mercados_mayoristas[],2,0)</f>
        <v>Metropolitana</v>
      </c>
      <c r="C2068" s="1">
        <f>+VLOOKUP(A2068,Codigos_mercados_mayoristas[],3,0)</f>
        <v>13</v>
      </c>
      <c r="D2068" s="30">
        <v>44146</v>
      </c>
      <c r="E2068" s="4" t="s">
        <v>196</v>
      </c>
      <c r="F2068" s="15" t="s">
        <v>38</v>
      </c>
      <c r="G2068" s="15" t="s">
        <v>12</v>
      </c>
      <c r="H2068" s="15" t="s">
        <v>13</v>
      </c>
      <c r="I2068" s="15">
        <v>340</v>
      </c>
      <c r="J2068" s="15">
        <v>4000</v>
      </c>
      <c r="K2068" s="15">
        <v>4000</v>
      </c>
      <c r="L2068" s="15">
        <v>4000</v>
      </c>
      <c r="M2068" s="15" t="s">
        <v>101</v>
      </c>
      <c r="N2068" s="15" t="s">
        <v>130</v>
      </c>
      <c r="O2068">
        <f>+VLOOKUP(Precio_diario_hortalizas[[#This Row],[Unidad de comercialización]],Codigos_kg[],2,0)</f>
        <v>20</v>
      </c>
      <c r="P2068">
        <f>+Precio_diario_hortalizas[[#This Row],[Precio promedio ponderado]]/Precio_diario_hortalizas[[#This Row],[Kg o Unidades]]</f>
        <v>200</v>
      </c>
    </row>
    <row r="2069" spans="1:16" hidden="1" x14ac:dyDescent="0.35">
      <c r="A2069" s="1" t="s">
        <v>142</v>
      </c>
      <c r="B2069" s="1" t="str">
        <f>+VLOOKUP(A2069,Codigos_mercados_mayoristas[],2,0)</f>
        <v>Metropolitana</v>
      </c>
      <c r="C2069" s="1">
        <f>+VLOOKUP(A2069,Codigos_mercados_mayoristas[],3,0)</f>
        <v>13</v>
      </c>
      <c r="D2069" s="30">
        <v>44146</v>
      </c>
      <c r="E2069" s="4" t="s">
        <v>196</v>
      </c>
      <c r="F2069" s="15" t="s">
        <v>102</v>
      </c>
      <c r="G2069" s="15" t="s">
        <v>103</v>
      </c>
      <c r="H2069" s="15" t="s">
        <v>96</v>
      </c>
      <c r="I2069" s="15">
        <v>4400</v>
      </c>
      <c r="J2069" s="15">
        <v>1800</v>
      </c>
      <c r="K2069" s="15">
        <v>1750</v>
      </c>
      <c r="L2069" s="15">
        <v>1783</v>
      </c>
      <c r="M2069" s="15" t="s">
        <v>33</v>
      </c>
      <c r="N2069" s="15" t="s">
        <v>34</v>
      </c>
      <c r="O2069">
        <f>+VLOOKUP(Precio_diario_hortalizas[[#This Row],[Unidad de comercialización]],Codigos_kg[],2,0)</f>
        <v>1</v>
      </c>
      <c r="P2069">
        <f>+Precio_diario_hortalizas[[#This Row],[Precio promedio ponderado]]/Precio_diario_hortalizas[[#This Row],[Kg o Unidades]]</f>
        <v>1783</v>
      </c>
    </row>
    <row r="2070" spans="1:16" hidden="1" x14ac:dyDescent="0.35">
      <c r="A2070" s="1" t="s">
        <v>142</v>
      </c>
      <c r="B2070" s="1" t="str">
        <f>+VLOOKUP(A2070,Codigos_mercados_mayoristas[],2,0)</f>
        <v>Metropolitana</v>
      </c>
      <c r="C2070" s="1">
        <f>+VLOOKUP(A2070,Codigos_mercados_mayoristas[],3,0)</f>
        <v>13</v>
      </c>
      <c r="D2070" s="30">
        <v>44146</v>
      </c>
      <c r="E2070" s="4" t="s">
        <v>196</v>
      </c>
      <c r="F2070" s="15" t="s">
        <v>102</v>
      </c>
      <c r="G2070" s="15" t="s">
        <v>103</v>
      </c>
      <c r="H2070" s="15" t="s">
        <v>137</v>
      </c>
      <c r="I2070" s="15">
        <v>2400</v>
      </c>
      <c r="J2070" s="15">
        <v>1650</v>
      </c>
      <c r="K2070" s="15">
        <v>1600</v>
      </c>
      <c r="L2070" s="15">
        <v>1631</v>
      </c>
      <c r="M2070" s="15" t="s">
        <v>33</v>
      </c>
      <c r="N2070" s="15" t="s">
        <v>34</v>
      </c>
      <c r="O2070">
        <f>+VLOOKUP(Precio_diario_hortalizas[[#This Row],[Unidad de comercialización]],Codigos_kg[],2,0)</f>
        <v>1</v>
      </c>
      <c r="P2070">
        <f>+Precio_diario_hortalizas[[#This Row],[Precio promedio ponderado]]/Precio_diario_hortalizas[[#This Row],[Kg o Unidades]]</f>
        <v>1631</v>
      </c>
    </row>
    <row r="2071" spans="1:16" hidden="1" x14ac:dyDescent="0.35">
      <c r="A2071" s="1" t="s">
        <v>142</v>
      </c>
      <c r="B2071" s="1" t="str">
        <f>+VLOOKUP(A2071,Codigos_mercados_mayoristas[],2,0)</f>
        <v>Metropolitana</v>
      </c>
      <c r="C2071" s="1">
        <f>+VLOOKUP(A2071,Codigos_mercados_mayoristas[],3,0)</f>
        <v>13</v>
      </c>
      <c r="D2071" s="30">
        <v>44146</v>
      </c>
      <c r="E2071" s="4" t="s">
        <v>196</v>
      </c>
      <c r="F2071" s="15" t="s">
        <v>102</v>
      </c>
      <c r="G2071" s="15" t="s">
        <v>103</v>
      </c>
      <c r="H2071" s="15" t="s">
        <v>144</v>
      </c>
      <c r="I2071" s="15">
        <v>1300</v>
      </c>
      <c r="J2071" s="15">
        <v>1500</v>
      </c>
      <c r="K2071" s="15">
        <v>1400</v>
      </c>
      <c r="L2071" s="15">
        <v>1462</v>
      </c>
      <c r="M2071" s="15" t="s">
        <v>33</v>
      </c>
      <c r="N2071" s="15" t="s">
        <v>34</v>
      </c>
      <c r="O2071">
        <f>+VLOOKUP(Precio_diario_hortalizas[[#This Row],[Unidad de comercialización]],Codigos_kg[],2,0)</f>
        <v>1</v>
      </c>
      <c r="P2071">
        <f>+Precio_diario_hortalizas[[#This Row],[Precio promedio ponderado]]/Precio_diario_hortalizas[[#This Row],[Kg o Unidades]]</f>
        <v>1462</v>
      </c>
    </row>
    <row r="2072" spans="1:16" hidden="1" x14ac:dyDescent="0.35">
      <c r="A2072" s="1" t="s">
        <v>142</v>
      </c>
      <c r="B2072" s="1" t="str">
        <f>+VLOOKUP(A2072,Codigos_mercados_mayoristas[],2,0)</f>
        <v>Metropolitana</v>
      </c>
      <c r="C2072" s="1">
        <f>+VLOOKUP(A2072,Codigos_mercados_mayoristas[],3,0)</f>
        <v>13</v>
      </c>
      <c r="D2072" s="30">
        <v>44146</v>
      </c>
      <c r="E2072" s="4" t="s">
        <v>196</v>
      </c>
      <c r="F2072" s="15" t="s">
        <v>106</v>
      </c>
      <c r="G2072" s="15" t="s">
        <v>12</v>
      </c>
      <c r="H2072" s="15" t="s">
        <v>19</v>
      </c>
      <c r="I2072" s="15">
        <v>640</v>
      </c>
      <c r="J2072" s="15">
        <v>6000</v>
      </c>
      <c r="K2072" s="15">
        <v>5000</v>
      </c>
      <c r="L2072" s="15">
        <v>5438</v>
      </c>
      <c r="M2072" s="15" t="s">
        <v>165</v>
      </c>
      <c r="N2072" s="15" t="s">
        <v>133</v>
      </c>
      <c r="O2072">
        <f>+VLOOKUP(Precio_diario_hortalizas[[#This Row],[Unidad de comercialización]],Codigos_kg[],2,0)</f>
        <v>50</v>
      </c>
      <c r="P2072">
        <f>+Precio_diario_hortalizas[[#This Row],[Precio promedio ponderado]]/Precio_diario_hortalizas[[#This Row],[Kg o Unidades]]</f>
        <v>108.76</v>
      </c>
    </row>
    <row r="2073" spans="1:16" hidden="1" x14ac:dyDescent="0.35">
      <c r="A2073" s="1" t="s">
        <v>142</v>
      </c>
      <c r="B2073" s="26" t="str">
        <f>+VLOOKUP(A2073,Codigos_mercados_mayoristas[],2,0)</f>
        <v>Metropolitana</v>
      </c>
      <c r="C2073" s="26">
        <f>+VLOOKUP(A2073,Codigos_mercados_mayoristas[],3,0)</f>
        <v>13</v>
      </c>
      <c r="D2073" s="30">
        <v>44146</v>
      </c>
      <c r="E2073" s="4" t="s">
        <v>196</v>
      </c>
      <c r="F2073" s="15" t="s">
        <v>106</v>
      </c>
      <c r="G2073" s="15" t="s">
        <v>12</v>
      </c>
      <c r="H2073" s="15" t="s">
        <v>19</v>
      </c>
      <c r="I2073" s="15">
        <v>820</v>
      </c>
      <c r="J2073" s="15">
        <v>6000</v>
      </c>
      <c r="K2073" s="15">
        <v>4000</v>
      </c>
      <c r="L2073" s="15">
        <v>5226</v>
      </c>
      <c r="M2073" s="15" t="s">
        <v>165</v>
      </c>
      <c r="N2073" s="15" t="s">
        <v>123</v>
      </c>
      <c r="O2073">
        <f>+VLOOKUP(Precio_diario_hortalizas[[#This Row],[Unidad de comercialización]],Codigos_kg[],2,0)</f>
        <v>50</v>
      </c>
      <c r="P2073">
        <f>+Precio_diario_hortalizas[[#This Row],[Precio promedio ponderado]]/Precio_diario_hortalizas[[#This Row],[Kg o Unidades]]</f>
        <v>104.52</v>
      </c>
    </row>
    <row r="2074" spans="1:16" hidden="1" x14ac:dyDescent="0.35">
      <c r="A2074" s="1" t="s">
        <v>174</v>
      </c>
      <c r="B2074" s="1" t="str">
        <f>+VLOOKUP(A2074,Codigos_mercados_mayoristas[],2,0)</f>
        <v>Metropolitana</v>
      </c>
      <c r="C2074" s="1">
        <f>+VLOOKUP(A2074,Codigos_mercados_mayoristas[],3,0)</f>
        <v>13</v>
      </c>
      <c r="D2074" s="30">
        <v>44146</v>
      </c>
      <c r="E2074" s="4" t="s">
        <v>196</v>
      </c>
      <c r="F2074" s="15" t="s">
        <v>61</v>
      </c>
      <c r="G2074" s="15" t="s">
        <v>12</v>
      </c>
      <c r="H2074" s="15" t="s">
        <v>19</v>
      </c>
      <c r="I2074" s="15">
        <v>50</v>
      </c>
      <c r="J2074" s="15">
        <v>15000</v>
      </c>
      <c r="K2074" s="15">
        <v>15000</v>
      </c>
      <c r="L2074" s="15">
        <v>15000</v>
      </c>
      <c r="M2074" s="15" t="s">
        <v>81</v>
      </c>
      <c r="N2074" s="15" t="s">
        <v>118</v>
      </c>
      <c r="O2074">
        <f>+VLOOKUP(Precio_diario_hortalizas[[#This Row],[Unidad de comercialización]],Codigos_kg[],2,0)</f>
        <v>3</v>
      </c>
      <c r="P2074">
        <f>+Precio_diario_hortalizas[[#This Row],[Precio promedio ponderado]]/Precio_diario_hortalizas[[#This Row],[Kg o Unidades]]</f>
        <v>5000</v>
      </c>
    </row>
    <row r="2075" spans="1:16" hidden="1" x14ac:dyDescent="0.35">
      <c r="A2075" s="1" t="s">
        <v>174</v>
      </c>
      <c r="B2075" s="1" t="str">
        <f>+VLOOKUP(A2075,Codigos_mercados_mayoristas[],2,0)</f>
        <v>Metropolitana</v>
      </c>
      <c r="C2075" s="1">
        <f>+VLOOKUP(A2075,Codigos_mercados_mayoristas[],3,0)</f>
        <v>13</v>
      </c>
      <c r="D2075" s="30">
        <v>44146</v>
      </c>
      <c r="E2075" s="4" t="s">
        <v>196</v>
      </c>
      <c r="F2075" s="15" t="s">
        <v>61</v>
      </c>
      <c r="G2075" s="15" t="s">
        <v>12</v>
      </c>
      <c r="H2075" s="15" t="s">
        <v>13</v>
      </c>
      <c r="I2075" s="15">
        <v>30</v>
      </c>
      <c r="J2075" s="15">
        <v>10000</v>
      </c>
      <c r="K2075" s="15">
        <v>10000</v>
      </c>
      <c r="L2075" s="15">
        <v>10000</v>
      </c>
      <c r="M2075" s="15" t="s">
        <v>81</v>
      </c>
      <c r="N2075" s="15" t="s">
        <v>118</v>
      </c>
      <c r="O2075">
        <f>+VLOOKUP(Precio_diario_hortalizas[[#This Row],[Unidad de comercialización]],Codigos_kg[],2,0)</f>
        <v>3</v>
      </c>
      <c r="P2075">
        <f>+Precio_diario_hortalizas[[#This Row],[Precio promedio ponderado]]/Precio_diario_hortalizas[[#This Row],[Kg o Unidades]]</f>
        <v>3333.3333333333335</v>
      </c>
    </row>
    <row r="2076" spans="1:16" hidden="1" x14ac:dyDescent="0.35">
      <c r="A2076" s="1" t="s">
        <v>174</v>
      </c>
      <c r="B2076" s="1" t="str">
        <f>+VLOOKUP(A2076,Codigos_mercados_mayoristas[],2,0)</f>
        <v>Metropolitana</v>
      </c>
      <c r="C2076" s="1">
        <f>+VLOOKUP(A2076,Codigos_mercados_mayoristas[],3,0)</f>
        <v>13</v>
      </c>
      <c r="D2076" s="30">
        <v>44146</v>
      </c>
      <c r="E2076" s="4" t="s">
        <v>196</v>
      </c>
      <c r="F2076" s="15" t="s">
        <v>67</v>
      </c>
      <c r="G2076" s="15" t="s">
        <v>12</v>
      </c>
      <c r="H2076" s="15" t="s">
        <v>19</v>
      </c>
      <c r="I2076" s="15">
        <v>180</v>
      </c>
      <c r="J2076" s="15">
        <v>5000</v>
      </c>
      <c r="K2076" s="15">
        <v>5000</v>
      </c>
      <c r="L2076" s="15">
        <v>5000</v>
      </c>
      <c r="M2076" s="15" t="s">
        <v>68</v>
      </c>
      <c r="N2076" s="15" t="s">
        <v>152</v>
      </c>
      <c r="O2076">
        <f>+VLOOKUP(Precio_diario_hortalizas[[#This Row],[Unidad de comercialización]],Codigos_kg[],2,0)</f>
        <v>6</v>
      </c>
      <c r="P2076">
        <f>+Precio_diario_hortalizas[[#This Row],[Precio promedio ponderado]]/Precio_diario_hortalizas[[#This Row],[Kg o Unidades]]</f>
        <v>833.33333333333337</v>
      </c>
    </row>
    <row r="2077" spans="1:16" hidden="1" x14ac:dyDescent="0.35">
      <c r="A2077" s="1" t="s">
        <v>174</v>
      </c>
      <c r="B2077" s="1" t="str">
        <f>+VLOOKUP(A2077,Codigos_mercados_mayoristas[],2,0)</f>
        <v>Metropolitana</v>
      </c>
      <c r="C2077" s="1">
        <f>+VLOOKUP(A2077,Codigos_mercados_mayoristas[],3,0)</f>
        <v>13</v>
      </c>
      <c r="D2077" s="30">
        <v>44146</v>
      </c>
      <c r="E2077" s="4" t="s">
        <v>196</v>
      </c>
      <c r="F2077" s="15" t="s">
        <v>71</v>
      </c>
      <c r="G2077" s="15" t="s">
        <v>43</v>
      </c>
      <c r="H2077" s="15" t="s">
        <v>19</v>
      </c>
      <c r="I2077" s="15">
        <v>80</v>
      </c>
      <c r="J2077" s="15">
        <v>10000</v>
      </c>
      <c r="K2077" s="15">
        <v>10000</v>
      </c>
      <c r="L2077" s="15">
        <v>10000</v>
      </c>
      <c r="M2077" s="15" t="s">
        <v>68</v>
      </c>
      <c r="N2077" s="15" t="s">
        <v>118</v>
      </c>
      <c r="O2077">
        <f>+VLOOKUP(Precio_diario_hortalizas[[#This Row],[Unidad de comercialización]],Codigos_kg[],2,0)</f>
        <v>6</v>
      </c>
      <c r="P2077">
        <f>+Precio_diario_hortalizas[[#This Row],[Precio promedio ponderado]]/Precio_diario_hortalizas[[#This Row],[Kg o Unidades]]</f>
        <v>1666.6666666666667</v>
      </c>
    </row>
    <row r="2078" spans="1:16" hidden="1" x14ac:dyDescent="0.35">
      <c r="A2078" s="1" t="s">
        <v>174</v>
      </c>
      <c r="B2078" s="1" t="str">
        <f>+VLOOKUP(A2078,Codigos_mercados_mayoristas[],2,0)</f>
        <v>Metropolitana</v>
      </c>
      <c r="C2078" s="1">
        <f>+VLOOKUP(A2078,Codigos_mercados_mayoristas[],3,0)</f>
        <v>13</v>
      </c>
      <c r="D2078" s="30">
        <v>44146</v>
      </c>
      <c r="E2078" s="4" t="s">
        <v>196</v>
      </c>
      <c r="F2078" s="15" t="s">
        <v>73</v>
      </c>
      <c r="G2078" s="15" t="s">
        <v>12</v>
      </c>
      <c r="H2078" s="15" t="s">
        <v>19</v>
      </c>
      <c r="I2078" s="15">
        <v>17000</v>
      </c>
      <c r="J2078" s="15">
        <v>100</v>
      </c>
      <c r="K2078" s="15">
        <v>80</v>
      </c>
      <c r="L2078" s="15">
        <v>91</v>
      </c>
      <c r="M2078" s="15" t="s">
        <v>14</v>
      </c>
      <c r="N2078" s="15" t="s">
        <v>118</v>
      </c>
      <c r="O2078">
        <f>+VLOOKUP(Precio_diario_hortalizas[[#This Row],[Unidad de comercialización]],Codigos_kg[],2,0)</f>
        <v>1</v>
      </c>
      <c r="P2078">
        <f>+Precio_diario_hortalizas[[#This Row],[Precio promedio ponderado]]/Precio_diario_hortalizas[[#This Row],[Kg o Unidades]]</f>
        <v>91</v>
      </c>
    </row>
    <row r="2079" spans="1:16" hidden="1" x14ac:dyDescent="0.35">
      <c r="A2079" s="1" t="s">
        <v>174</v>
      </c>
      <c r="B2079" s="1" t="str">
        <f>+VLOOKUP(A2079,Codigos_mercados_mayoristas[],2,0)</f>
        <v>Metropolitana</v>
      </c>
      <c r="C2079" s="1">
        <f>+VLOOKUP(A2079,Codigos_mercados_mayoristas[],3,0)</f>
        <v>13</v>
      </c>
      <c r="D2079" s="30">
        <v>44146</v>
      </c>
      <c r="E2079" s="4" t="s">
        <v>196</v>
      </c>
      <c r="F2079" s="15" t="s">
        <v>73</v>
      </c>
      <c r="G2079" s="15" t="s">
        <v>12</v>
      </c>
      <c r="H2079" s="15" t="s">
        <v>13</v>
      </c>
      <c r="I2079" s="15">
        <v>8000</v>
      </c>
      <c r="J2079" s="15">
        <v>70</v>
      </c>
      <c r="K2079" s="15">
        <v>70</v>
      </c>
      <c r="L2079" s="15">
        <v>70</v>
      </c>
      <c r="M2079" s="15" t="s">
        <v>14</v>
      </c>
      <c r="N2079" s="15" t="s">
        <v>118</v>
      </c>
      <c r="O2079">
        <f>+VLOOKUP(Precio_diario_hortalizas[[#This Row],[Unidad de comercialización]],Codigos_kg[],2,0)</f>
        <v>1</v>
      </c>
      <c r="P2079">
        <f>+Precio_diario_hortalizas[[#This Row],[Precio promedio ponderado]]/Precio_diario_hortalizas[[#This Row],[Kg o Unidades]]</f>
        <v>70</v>
      </c>
    </row>
    <row r="2080" spans="1:16" hidden="1" x14ac:dyDescent="0.35">
      <c r="A2080" s="1" t="s">
        <v>174</v>
      </c>
      <c r="B2080" s="1" t="str">
        <f>+VLOOKUP(A2080,Codigos_mercados_mayoristas[],2,0)</f>
        <v>Metropolitana</v>
      </c>
      <c r="C2080" s="1">
        <f>+VLOOKUP(A2080,Codigos_mercados_mayoristas[],3,0)</f>
        <v>13</v>
      </c>
      <c r="D2080" s="30">
        <v>44146</v>
      </c>
      <c r="E2080" s="4" t="s">
        <v>196</v>
      </c>
      <c r="F2080" s="15" t="s">
        <v>11</v>
      </c>
      <c r="G2080" s="15" t="s">
        <v>12</v>
      </c>
      <c r="H2080" s="15" t="s">
        <v>19</v>
      </c>
      <c r="I2080" s="15">
        <v>3900</v>
      </c>
      <c r="J2080" s="15">
        <v>700</v>
      </c>
      <c r="K2080" s="15">
        <v>600</v>
      </c>
      <c r="L2080" s="15">
        <v>651</v>
      </c>
      <c r="M2080" s="15" t="s">
        <v>14</v>
      </c>
      <c r="N2080" s="15" t="s">
        <v>155</v>
      </c>
      <c r="O2080">
        <f>+VLOOKUP(Precio_diario_hortalizas[[#This Row],[Unidad de comercialización]],Codigos_kg[],2,0)</f>
        <v>1</v>
      </c>
      <c r="P2080">
        <f>+Precio_diario_hortalizas[[#This Row],[Precio promedio ponderado]]/Precio_diario_hortalizas[[#This Row],[Kg o Unidades]]</f>
        <v>651</v>
      </c>
    </row>
    <row r="2081" spans="1:16" hidden="1" x14ac:dyDescent="0.35">
      <c r="A2081" s="1" t="s">
        <v>174</v>
      </c>
      <c r="B2081" s="1" t="str">
        <f>+VLOOKUP(A2081,Codigos_mercados_mayoristas[],2,0)</f>
        <v>Metropolitana</v>
      </c>
      <c r="C2081" s="1">
        <f>+VLOOKUP(A2081,Codigos_mercados_mayoristas[],3,0)</f>
        <v>13</v>
      </c>
      <c r="D2081" s="30">
        <v>44146</v>
      </c>
      <c r="E2081" s="4" t="s">
        <v>196</v>
      </c>
      <c r="F2081" s="15" t="s">
        <v>75</v>
      </c>
      <c r="G2081" s="15" t="s">
        <v>12</v>
      </c>
      <c r="H2081" s="15" t="s">
        <v>76</v>
      </c>
      <c r="I2081" s="15">
        <v>170</v>
      </c>
      <c r="J2081" s="15">
        <v>18000</v>
      </c>
      <c r="K2081" s="15">
        <v>17000</v>
      </c>
      <c r="L2081" s="15">
        <v>17471</v>
      </c>
      <c r="M2081" s="15" t="s">
        <v>742</v>
      </c>
      <c r="N2081" s="15" t="s">
        <v>123</v>
      </c>
      <c r="O2081">
        <f>+VLOOKUP(Precio_diario_hortalizas[[#This Row],[Unidad de comercialización]],Codigos_kg[],2,0)</f>
        <v>22</v>
      </c>
      <c r="P2081">
        <f>+Precio_diario_hortalizas[[#This Row],[Precio promedio ponderado]]/Precio_diario_hortalizas[[#This Row],[Kg o Unidades]]</f>
        <v>794.13636363636363</v>
      </c>
    </row>
    <row r="2082" spans="1:16" hidden="1" x14ac:dyDescent="0.35">
      <c r="A2082" s="1" t="s">
        <v>174</v>
      </c>
      <c r="B2082" s="1" t="str">
        <f>+VLOOKUP(A2082,Codigos_mercados_mayoristas[],2,0)</f>
        <v>Metropolitana</v>
      </c>
      <c r="C2082" s="1">
        <f>+VLOOKUP(A2082,Codigos_mercados_mayoristas[],3,0)</f>
        <v>13</v>
      </c>
      <c r="D2082" s="30">
        <v>44146</v>
      </c>
      <c r="E2082" s="4" t="s">
        <v>196</v>
      </c>
      <c r="F2082" s="15" t="s">
        <v>75</v>
      </c>
      <c r="G2082" s="15" t="s">
        <v>12</v>
      </c>
      <c r="H2082" s="15" t="s">
        <v>76</v>
      </c>
      <c r="I2082" s="15">
        <v>400</v>
      </c>
      <c r="J2082" s="15">
        <v>11000</v>
      </c>
      <c r="K2082" s="15">
        <v>11000</v>
      </c>
      <c r="L2082" s="15">
        <v>11000</v>
      </c>
      <c r="M2082" s="15" t="s">
        <v>122</v>
      </c>
      <c r="N2082" s="15" t="s">
        <v>118</v>
      </c>
      <c r="O2082">
        <f>+VLOOKUP(Precio_diario_hortalizas[[#This Row],[Unidad de comercialización]],Codigos_kg[],2,0)</f>
        <v>16</v>
      </c>
      <c r="P2082">
        <f>+Precio_diario_hortalizas[[#This Row],[Precio promedio ponderado]]/Precio_diario_hortalizas[[#This Row],[Kg o Unidades]]</f>
        <v>687.5</v>
      </c>
    </row>
    <row r="2083" spans="1:16" hidden="1" x14ac:dyDescent="0.35">
      <c r="A2083" s="1" t="s">
        <v>174</v>
      </c>
      <c r="B2083" s="1" t="str">
        <f>+VLOOKUP(A2083,Codigos_mercados_mayoristas[],2,0)</f>
        <v>Metropolitana</v>
      </c>
      <c r="C2083" s="1">
        <f>+VLOOKUP(A2083,Codigos_mercados_mayoristas[],3,0)</f>
        <v>13</v>
      </c>
      <c r="D2083" s="30">
        <v>44146</v>
      </c>
      <c r="E2083" s="4" t="s">
        <v>196</v>
      </c>
      <c r="F2083" s="15" t="s">
        <v>75</v>
      </c>
      <c r="G2083" s="15" t="s">
        <v>12</v>
      </c>
      <c r="H2083" s="15" t="s">
        <v>96</v>
      </c>
      <c r="I2083" s="15">
        <v>9000</v>
      </c>
      <c r="J2083" s="15">
        <v>3000</v>
      </c>
      <c r="K2083" s="15">
        <v>3000</v>
      </c>
      <c r="L2083" s="15">
        <v>3000</v>
      </c>
      <c r="M2083" s="15" t="s">
        <v>143</v>
      </c>
      <c r="N2083" s="15" t="s">
        <v>118</v>
      </c>
      <c r="O2083">
        <f>+VLOOKUP(Precio_diario_hortalizas[[#This Row],[Unidad de comercialización]],Codigos_kg[],2,0)</f>
        <v>20</v>
      </c>
      <c r="P2083">
        <f>+Precio_diario_hortalizas[[#This Row],[Precio promedio ponderado]]/Precio_diario_hortalizas[[#This Row],[Kg o Unidades]]</f>
        <v>150</v>
      </c>
    </row>
    <row r="2084" spans="1:16" hidden="1" x14ac:dyDescent="0.35">
      <c r="A2084" s="1" t="s">
        <v>174</v>
      </c>
      <c r="B2084" s="1" t="str">
        <f>+VLOOKUP(A2084,Codigos_mercados_mayoristas[],2,0)</f>
        <v>Metropolitana</v>
      </c>
      <c r="C2084" s="1">
        <f>+VLOOKUP(A2084,Codigos_mercados_mayoristas[],3,0)</f>
        <v>13</v>
      </c>
      <c r="D2084" s="30">
        <v>44146</v>
      </c>
      <c r="E2084" s="4" t="s">
        <v>196</v>
      </c>
      <c r="F2084" s="15" t="s">
        <v>75</v>
      </c>
      <c r="G2084" s="15" t="s">
        <v>12</v>
      </c>
      <c r="H2084" s="15" t="s">
        <v>148</v>
      </c>
      <c r="I2084" s="15">
        <v>110</v>
      </c>
      <c r="J2084" s="15">
        <v>16000</v>
      </c>
      <c r="K2084" s="15">
        <v>16000</v>
      </c>
      <c r="L2084" s="15">
        <v>16000</v>
      </c>
      <c r="M2084" s="15" t="s">
        <v>742</v>
      </c>
      <c r="N2084" s="15" t="s">
        <v>123</v>
      </c>
      <c r="O2084">
        <f>+VLOOKUP(Precio_diario_hortalizas[[#This Row],[Unidad de comercialización]],Codigos_kg[],2,0)</f>
        <v>22</v>
      </c>
      <c r="P2084">
        <f>+Precio_diario_hortalizas[[#This Row],[Precio promedio ponderado]]/Precio_diario_hortalizas[[#This Row],[Kg o Unidades]]</f>
        <v>727.27272727272725</v>
      </c>
    </row>
    <row r="2085" spans="1:16" hidden="1" x14ac:dyDescent="0.35">
      <c r="A2085" s="1" t="s">
        <v>174</v>
      </c>
      <c r="B2085" s="1" t="str">
        <f>+VLOOKUP(A2085,Codigos_mercados_mayoristas[],2,0)</f>
        <v>Metropolitana</v>
      </c>
      <c r="C2085" s="1">
        <f>+VLOOKUP(A2085,Codigos_mercados_mayoristas[],3,0)</f>
        <v>13</v>
      </c>
      <c r="D2085" s="30">
        <v>44146</v>
      </c>
      <c r="E2085" s="4" t="s">
        <v>196</v>
      </c>
      <c r="F2085" s="15" t="s">
        <v>75</v>
      </c>
      <c r="G2085" s="15" t="s">
        <v>12</v>
      </c>
      <c r="H2085" s="15" t="s">
        <v>148</v>
      </c>
      <c r="I2085" s="15">
        <v>260</v>
      </c>
      <c r="J2085" s="15">
        <v>10000</v>
      </c>
      <c r="K2085" s="15">
        <v>10000</v>
      </c>
      <c r="L2085" s="15">
        <v>10000</v>
      </c>
      <c r="M2085" s="15" t="s">
        <v>122</v>
      </c>
      <c r="N2085" s="15" t="s">
        <v>118</v>
      </c>
      <c r="O2085">
        <f>+VLOOKUP(Precio_diario_hortalizas[[#This Row],[Unidad de comercialización]],Codigos_kg[],2,0)</f>
        <v>16</v>
      </c>
      <c r="P2085">
        <f>+Precio_diario_hortalizas[[#This Row],[Precio promedio ponderado]]/Precio_diario_hortalizas[[#This Row],[Kg o Unidades]]</f>
        <v>625</v>
      </c>
    </row>
    <row r="2086" spans="1:16" hidden="1" x14ac:dyDescent="0.35">
      <c r="A2086" s="1" t="s">
        <v>174</v>
      </c>
      <c r="B2086" s="1" t="str">
        <f>+VLOOKUP(A2086,Codigos_mercados_mayoristas[],2,0)</f>
        <v>Metropolitana</v>
      </c>
      <c r="C2086" s="1">
        <f>+VLOOKUP(A2086,Codigos_mercados_mayoristas[],3,0)</f>
        <v>13</v>
      </c>
      <c r="D2086" s="30">
        <v>44146</v>
      </c>
      <c r="E2086" s="4" t="s">
        <v>196</v>
      </c>
      <c r="F2086" s="15" t="s">
        <v>75</v>
      </c>
      <c r="G2086" s="15" t="s">
        <v>12</v>
      </c>
      <c r="H2086" s="15" t="s">
        <v>137</v>
      </c>
      <c r="I2086" s="15">
        <v>5000</v>
      </c>
      <c r="J2086" s="15">
        <v>2000</v>
      </c>
      <c r="K2086" s="15">
        <v>2000</v>
      </c>
      <c r="L2086" s="15">
        <v>2000</v>
      </c>
      <c r="M2086" s="15" t="s">
        <v>143</v>
      </c>
      <c r="N2086" s="15" t="s">
        <v>118</v>
      </c>
      <c r="O2086">
        <f>+VLOOKUP(Precio_diario_hortalizas[[#This Row],[Unidad de comercialización]],Codigos_kg[],2,0)</f>
        <v>20</v>
      </c>
      <c r="P2086">
        <f>+Precio_diario_hortalizas[[#This Row],[Precio promedio ponderado]]/Precio_diario_hortalizas[[#This Row],[Kg o Unidades]]</f>
        <v>100</v>
      </c>
    </row>
    <row r="2087" spans="1:16" hidden="1" x14ac:dyDescent="0.35">
      <c r="A2087" s="1" t="s">
        <v>174</v>
      </c>
      <c r="B2087" s="1" t="str">
        <f>+VLOOKUP(A2087,Codigos_mercados_mayoristas[],2,0)</f>
        <v>Metropolitana</v>
      </c>
      <c r="C2087" s="1">
        <f>+VLOOKUP(A2087,Codigos_mercados_mayoristas[],3,0)</f>
        <v>13</v>
      </c>
      <c r="D2087" s="30">
        <v>44146</v>
      </c>
      <c r="E2087" s="4" t="s">
        <v>196</v>
      </c>
      <c r="F2087" s="15" t="s">
        <v>78</v>
      </c>
      <c r="G2087" s="15" t="s">
        <v>12</v>
      </c>
      <c r="H2087" s="15" t="s">
        <v>19</v>
      </c>
      <c r="I2087" s="15">
        <v>550</v>
      </c>
      <c r="J2087" s="15">
        <v>3000</v>
      </c>
      <c r="K2087" s="15">
        <v>2700</v>
      </c>
      <c r="L2087" s="15">
        <v>2836</v>
      </c>
      <c r="M2087" s="15" t="s">
        <v>79</v>
      </c>
      <c r="N2087" s="15" t="s">
        <v>152</v>
      </c>
      <c r="O2087">
        <f>+VLOOKUP(Precio_diario_hortalizas[[#This Row],[Unidad de comercialización]],Codigos_kg[],2,0)</f>
        <v>36</v>
      </c>
      <c r="P2087">
        <f>+Precio_diario_hortalizas[[#This Row],[Precio promedio ponderado]]/Precio_diario_hortalizas[[#This Row],[Kg o Unidades]]</f>
        <v>78.777777777777771</v>
      </c>
    </row>
    <row r="2088" spans="1:16" hidden="1" x14ac:dyDescent="0.35">
      <c r="A2088" s="1" t="s">
        <v>174</v>
      </c>
      <c r="B2088" s="1" t="str">
        <f>+VLOOKUP(A2088,Codigos_mercados_mayoristas[],2,0)</f>
        <v>Metropolitana</v>
      </c>
      <c r="C2088" s="1">
        <f>+VLOOKUP(A2088,Codigos_mercados_mayoristas[],3,0)</f>
        <v>13</v>
      </c>
      <c r="D2088" s="30">
        <v>44146</v>
      </c>
      <c r="E2088" s="4" t="s">
        <v>196</v>
      </c>
      <c r="F2088" s="15" t="s">
        <v>78</v>
      </c>
      <c r="G2088" s="15" t="s">
        <v>12</v>
      </c>
      <c r="H2088" s="15" t="s">
        <v>13</v>
      </c>
      <c r="I2088" s="15">
        <v>260</v>
      </c>
      <c r="J2088" s="15">
        <v>2500</v>
      </c>
      <c r="K2088" s="15">
        <v>2500</v>
      </c>
      <c r="L2088" s="15">
        <v>2500</v>
      </c>
      <c r="M2088" s="15" t="s">
        <v>79</v>
      </c>
      <c r="N2088" s="15" t="s">
        <v>152</v>
      </c>
      <c r="O2088">
        <f>+VLOOKUP(Precio_diario_hortalizas[[#This Row],[Unidad de comercialización]],Codigos_kg[],2,0)</f>
        <v>36</v>
      </c>
      <c r="P2088">
        <f>+Precio_diario_hortalizas[[#This Row],[Precio promedio ponderado]]/Precio_diario_hortalizas[[#This Row],[Kg o Unidades]]</f>
        <v>69.444444444444443</v>
      </c>
    </row>
    <row r="2089" spans="1:16" hidden="1" x14ac:dyDescent="0.35">
      <c r="A2089" s="1" t="s">
        <v>174</v>
      </c>
      <c r="B2089" s="1" t="str">
        <f>+VLOOKUP(A2089,Codigos_mercados_mayoristas[],2,0)</f>
        <v>Metropolitana</v>
      </c>
      <c r="C2089" s="1">
        <f>+VLOOKUP(A2089,Codigos_mercados_mayoristas[],3,0)</f>
        <v>13</v>
      </c>
      <c r="D2089" s="30">
        <v>44146</v>
      </c>
      <c r="E2089" s="4" t="s">
        <v>196</v>
      </c>
      <c r="F2089" s="15" t="s">
        <v>17</v>
      </c>
      <c r="G2089" s="15" t="s">
        <v>18</v>
      </c>
      <c r="H2089" s="15" t="s">
        <v>19</v>
      </c>
      <c r="I2089" s="15">
        <v>160</v>
      </c>
      <c r="J2089" s="15">
        <v>24000</v>
      </c>
      <c r="K2089" s="15">
        <v>23000</v>
      </c>
      <c r="L2089" s="15">
        <v>23438</v>
      </c>
      <c r="M2089" s="15" t="s">
        <v>20</v>
      </c>
      <c r="N2089" s="15" t="s">
        <v>15</v>
      </c>
      <c r="O2089">
        <f>+VLOOKUP(Precio_diario_hortalizas[[#This Row],[Unidad de comercialización]],Codigos_kg[],2,0)</f>
        <v>50</v>
      </c>
      <c r="P2089">
        <f>+Precio_diario_hortalizas[[#This Row],[Precio promedio ponderado]]/Precio_diario_hortalizas[[#This Row],[Kg o Unidades]]</f>
        <v>468.76</v>
      </c>
    </row>
    <row r="2090" spans="1:16" hidden="1" x14ac:dyDescent="0.35">
      <c r="A2090" s="1" t="s">
        <v>174</v>
      </c>
      <c r="B2090" s="1" t="str">
        <f>+VLOOKUP(A2090,Codigos_mercados_mayoristas[],2,0)</f>
        <v>Metropolitana</v>
      </c>
      <c r="C2090" s="1">
        <f>+VLOOKUP(A2090,Codigos_mercados_mayoristas[],3,0)</f>
        <v>13</v>
      </c>
      <c r="D2090" s="30">
        <v>44146</v>
      </c>
      <c r="E2090" s="4" t="s">
        <v>196</v>
      </c>
      <c r="F2090" s="15" t="s">
        <v>82</v>
      </c>
      <c r="G2090" s="15" t="s">
        <v>12</v>
      </c>
      <c r="H2090" s="15" t="s">
        <v>19</v>
      </c>
      <c r="I2090" s="15">
        <v>45</v>
      </c>
      <c r="J2090" s="15">
        <v>8000</v>
      </c>
      <c r="K2090" s="15">
        <v>7000</v>
      </c>
      <c r="L2090" s="15">
        <v>7556</v>
      </c>
      <c r="M2090" s="15" t="s">
        <v>124</v>
      </c>
      <c r="N2090" s="15" t="s">
        <v>118</v>
      </c>
      <c r="O2090">
        <f>+VLOOKUP(Precio_diario_hortalizas[[#This Row],[Unidad de comercialización]],Codigos_kg[],2,0)</f>
        <v>36</v>
      </c>
      <c r="P2090">
        <f>+Precio_diario_hortalizas[[#This Row],[Precio promedio ponderado]]/Precio_diario_hortalizas[[#This Row],[Kg o Unidades]]</f>
        <v>209.88888888888889</v>
      </c>
    </row>
    <row r="2091" spans="1:16" hidden="1" x14ac:dyDescent="0.35">
      <c r="A2091" s="1" t="s">
        <v>174</v>
      </c>
      <c r="B2091" s="1" t="str">
        <f>+VLOOKUP(A2091,Codigos_mercados_mayoristas[],2,0)</f>
        <v>Metropolitana</v>
      </c>
      <c r="C2091" s="1">
        <f>+VLOOKUP(A2091,Codigos_mercados_mayoristas[],3,0)</f>
        <v>13</v>
      </c>
      <c r="D2091" s="30">
        <v>44146</v>
      </c>
      <c r="E2091" s="4" t="s">
        <v>196</v>
      </c>
      <c r="F2091" s="15" t="s">
        <v>82</v>
      </c>
      <c r="G2091" s="15" t="s">
        <v>12</v>
      </c>
      <c r="H2091" s="15" t="s">
        <v>19</v>
      </c>
      <c r="I2091" s="15">
        <v>155</v>
      </c>
      <c r="J2091" s="15">
        <v>12000</v>
      </c>
      <c r="K2091" s="15">
        <v>10000</v>
      </c>
      <c r="L2091" s="15">
        <v>11032</v>
      </c>
      <c r="M2091" s="15" t="s">
        <v>81</v>
      </c>
      <c r="N2091" s="15" t="s">
        <v>118</v>
      </c>
      <c r="O2091">
        <f>+VLOOKUP(Precio_diario_hortalizas[[#This Row],[Unidad de comercialización]],Codigos_kg[],2,0)</f>
        <v>3</v>
      </c>
      <c r="P2091">
        <f>+Precio_diario_hortalizas[[#This Row],[Precio promedio ponderado]]/Precio_diario_hortalizas[[#This Row],[Kg o Unidades]]</f>
        <v>3677.3333333333335</v>
      </c>
    </row>
    <row r="2092" spans="1:16" hidden="1" x14ac:dyDescent="0.35">
      <c r="A2092" s="1" t="s">
        <v>174</v>
      </c>
      <c r="B2092" s="1" t="str">
        <f>+VLOOKUP(A2092,Codigos_mercados_mayoristas[],2,0)</f>
        <v>Metropolitana</v>
      </c>
      <c r="C2092" s="1">
        <f>+VLOOKUP(A2092,Codigos_mercados_mayoristas[],3,0)</f>
        <v>13</v>
      </c>
      <c r="D2092" s="30">
        <v>44146</v>
      </c>
      <c r="E2092" s="4" t="s">
        <v>196</v>
      </c>
      <c r="F2092" s="15" t="s">
        <v>84</v>
      </c>
      <c r="G2092" s="15" t="s">
        <v>12</v>
      </c>
      <c r="H2092" s="15" t="s">
        <v>19</v>
      </c>
      <c r="I2092" s="15">
        <v>3100</v>
      </c>
      <c r="J2092" s="15">
        <v>700</v>
      </c>
      <c r="K2092" s="15">
        <v>600</v>
      </c>
      <c r="L2092" s="15">
        <v>648</v>
      </c>
      <c r="M2092" s="15" t="s">
        <v>14</v>
      </c>
      <c r="N2092" s="15" t="s">
        <v>155</v>
      </c>
      <c r="O2092">
        <f>+VLOOKUP(Precio_diario_hortalizas[[#This Row],[Unidad de comercialización]],Codigos_kg[],2,0)</f>
        <v>1</v>
      </c>
      <c r="P2092">
        <f>+Precio_diario_hortalizas[[#This Row],[Precio promedio ponderado]]/Precio_diario_hortalizas[[#This Row],[Kg o Unidades]]</f>
        <v>648</v>
      </c>
    </row>
    <row r="2093" spans="1:16" hidden="1" x14ac:dyDescent="0.35">
      <c r="A2093" s="1" t="s">
        <v>174</v>
      </c>
      <c r="B2093" s="1" t="str">
        <f>+VLOOKUP(A2093,Codigos_mercados_mayoristas[],2,0)</f>
        <v>Metropolitana</v>
      </c>
      <c r="C2093" s="1">
        <f>+VLOOKUP(A2093,Codigos_mercados_mayoristas[],3,0)</f>
        <v>13</v>
      </c>
      <c r="D2093" s="30">
        <v>44146</v>
      </c>
      <c r="E2093" s="4" t="s">
        <v>196</v>
      </c>
      <c r="F2093" s="15" t="s">
        <v>21</v>
      </c>
      <c r="G2093" s="15" t="s">
        <v>12</v>
      </c>
      <c r="H2093" s="15" t="s">
        <v>19</v>
      </c>
      <c r="I2093" s="15">
        <v>280</v>
      </c>
      <c r="J2093" s="15">
        <v>7000</v>
      </c>
      <c r="K2093" s="15">
        <v>7000</v>
      </c>
      <c r="L2093" s="15">
        <v>7000</v>
      </c>
      <c r="M2093" s="15" t="s">
        <v>151</v>
      </c>
      <c r="N2093" s="15" t="s">
        <v>152</v>
      </c>
      <c r="O2093">
        <f>+VLOOKUP(Precio_diario_hortalizas[[#This Row],[Unidad de comercialización]],Codigos_kg[],2,0)</f>
        <v>10</v>
      </c>
      <c r="P2093">
        <f>+Precio_diario_hortalizas[[#This Row],[Precio promedio ponderado]]/Precio_diario_hortalizas[[#This Row],[Kg o Unidades]]</f>
        <v>700</v>
      </c>
    </row>
    <row r="2094" spans="1:16" hidden="1" x14ac:dyDescent="0.35">
      <c r="A2094" s="1" t="s">
        <v>174</v>
      </c>
      <c r="B2094" s="1" t="str">
        <f>+VLOOKUP(A2094,Codigos_mercados_mayoristas[],2,0)</f>
        <v>Metropolitana</v>
      </c>
      <c r="C2094" s="1">
        <f>+VLOOKUP(A2094,Codigos_mercados_mayoristas[],3,0)</f>
        <v>13</v>
      </c>
      <c r="D2094" s="30">
        <v>44146</v>
      </c>
      <c r="E2094" s="4" t="s">
        <v>196</v>
      </c>
      <c r="F2094" s="15" t="s">
        <v>52</v>
      </c>
      <c r="G2094" s="15" t="s">
        <v>12</v>
      </c>
      <c r="H2094" s="15" t="s">
        <v>19</v>
      </c>
      <c r="I2094" s="15">
        <v>120</v>
      </c>
      <c r="J2094" s="15">
        <v>8000</v>
      </c>
      <c r="K2094" s="15">
        <v>7000</v>
      </c>
      <c r="L2094" s="15">
        <v>7583</v>
      </c>
      <c r="M2094" s="15" t="s">
        <v>39</v>
      </c>
      <c r="N2094" s="15" t="s">
        <v>118</v>
      </c>
      <c r="O2094">
        <f>+VLOOKUP(Precio_diario_hortalizas[[#This Row],[Unidad de comercialización]],Codigos_kg[],2,0)</f>
        <v>25</v>
      </c>
      <c r="P2094">
        <f>+Precio_diario_hortalizas[[#This Row],[Precio promedio ponderado]]/Precio_diario_hortalizas[[#This Row],[Kg o Unidades]]</f>
        <v>303.32</v>
      </c>
    </row>
    <row r="2095" spans="1:16" hidden="1" x14ac:dyDescent="0.35">
      <c r="A2095" s="1" t="s">
        <v>174</v>
      </c>
      <c r="B2095" s="1" t="str">
        <f>+VLOOKUP(A2095,Codigos_mercados_mayoristas[],2,0)</f>
        <v>Metropolitana</v>
      </c>
      <c r="C2095" s="1">
        <f>+VLOOKUP(A2095,Codigos_mercados_mayoristas[],3,0)</f>
        <v>13</v>
      </c>
      <c r="D2095" s="30">
        <v>44146</v>
      </c>
      <c r="E2095" s="4" t="s">
        <v>196</v>
      </c>
      <c r="F2095" s="15" t="s">
        <v>23</v>
      </c>
      <c r="G2095" s="15" t="s">
        <v>87</v>
      </c>
      <c r="H2095" s="15" t="s">
        <v>19</v>
      </c>
      <c r="I2095" s="15">
        <v>190</v>
      </c>
      <c r="J2095" s="15">
        <v>4000</v>
      </c>
      <c r="K2095" s="15">
        <v>3500</v>
      </c>
      <c r="L2095" s="15">
        <v>3763</v>
      </c>
      <c r="M2095" s="15" t="s">
        <v>88</v>
      </c>
      <c r="N2095" s="15" t="s">
        <v>118</v>
      </c>
      <c r="O2095">
        <f>+VLOOKUP(Precio_diario_hortalizas[[#This Row],[Unidad de comercialización]],Codigos_kg[],2,0)</f>
        <v>10</v>
      </c>
      <c r="P2095">
        <f>+Precio_diario_hortalizas[[#This Row],[Precio promedio ponderado]]/Precio_diario_hortalizas[[#This Row],[Kg o Unidades]]</f>
        <v>376.3</v>
      </c>
    </row>
    <row r="2096" spans="1:16" hidden="1" x14ac:dyDescent="0.35">
      <c r="A2096" s="1" t="s">
        <v>174</v>
      </c>
      <c r="B2096" s="1" t="str">
        <f>+VLOOKUP(A2096,Codigos_mercados_mayoristas[],2,0)</f>
        <v>Metropolitana</v>
      </c>
      <c r="C2096" s="1">
        <f>+VLOOKUP(A2096,Codigos_mercados_mayoristas[],3,0)</f>
        <v>13</v>
      </c>
      <c r="D2096" s="30">
        <v>44146</v>
      </c>
      <c r="E2096" s="4" t="s">
        <v>196</v>
      </c>
      <c r="F2096" s="15" t="s">
        <v>23</v>
      </c>
      <c r="G2096" s="15" t="s">
        <v>87</v>
      </c>
      <c r="H2096" s="15" t="s">
        <v>13</v>
      </c>
      <c r="I2096" s="15">
        <v>150</v>
      </c>
      <c r="J2096" s="15">
        <v>3000</v>
      </c>
      <c r="K2096" s="15">
        <v>3000</v>
      </c>
      <c r="L2096" s="15">
        <v>3000</v>
      </c>
      <c r="M2096" s="15" t="s">
        <v>88</v>
      </c>
      <c r="N2096" s="15" t="s">
        <v>118</v>
      </c>
      <c r="O2096">
        <f>+VLOOKUP(Precio_diario_hortalizas[[#This Row],[Unidad de comercialización]],Codigos_kg[],2,0)</f>
        <v>10</v>
      </c>
      <c r="P2096">
        <f>+Precio_diario_hortalizas[[#This Row],[Precio promedio ponderado]]/Precio_diario_hortalizas[[#This Row],[Kg o Unidades]]</f>
        <v>300</v>
      </c>
    </row>
    <row r="2097" spans="1:16" hidden="1" x14ac:dyDescent="0.35">
      <c r="A2097" s="1" t="s">
        <v>174</v>
      </c>
      <c r="B2097" s="1" t="str">
        <f>+VLOOKUP(A2097,Codigos_mercados_mayoristas[],2,0)</f>
        <v>Metropolitana</v>
      </c>
      <c r="C2097" s="1">
        <f>+VLOOKUP(A2097,Codigos_mercados_mayoristas[],3,0)</f>
        <v>13</v>
      </c>
      <c r="D2097" s="30">
        <v>44146</v>
      </c>
      <c r="E2097" s="4" t="s">
        <v>196</v>
      </c>
      <c r="F2097" s="15" t="s">
        <v>23</v>
      </c>
      <c r="G2097" s="15" t="s">
        <v>90</v>
      </c>
      <c r="H2097" s="15" t="s">
        <v>13</v>
      </c>
      <c r="I2097" s="15">
        <v>150</v>
      </c>
      <c r="J2097" s="15">
        <v>3000</v>
      </c>
      <c r="K2097" s="15">
        <v>3000</v>
      </c>
      <c r="L2097" s="15">
        <v>3000</v>
      </c>
      <c r="M2097" s="15" t="s">
        <v>26</v>
      </c>
      <c r="N2097" s="15" t="s">
        <v>118</v>
      </c>
      <c r="O2097">
        <f>+VLOOKUP(Precio_diario_hortalizas[[#This Row],[Unidad de comercialización]],Codigos_kg[],2,0)</f>
        <v>18</v>
      </c>
      <c r="P2097">
        <f>+Precio_diario_hortalizas[[#This Row],[Precio promedio ponderado]]/Precio_diario_hortalizas[[#This Row],[Kg o Unidades]]</f>
        <v>166.66666666666666</v>
      </c>
    </row>
    <row r="2098" spans="1:16" hidden="1" x14ac:dyDescent="0.35">
      <c r="A2098" s="1" t="s">
        <v>174</v>
      </c>
      <c r="B2098" s="1" t="str">
        <f>+VLOOKUP(A2098,Codigos_mercados_mayoristas[],2,0)</f>
        <v>Metropolitana</v>
      </c>
      <c r="C2098" s="1">
        <f>+VLOOKUP(A2098,Codigos_mercados_mayoristas[],3,0)</f>
        <v>13</v>
      </c>
      <c r="D2098" s="30">
        <v>44146</v>
      </c>
      <c r="E2098" s="4" t="s">
        <v>196</v>
      </c>
      <c r="F2098" s="15" t="s">
        <v>23</v>
      </c>
      <c r="G2098" s="15" t="s">
        <v>91</v>
      </c>
      <c r="H2098" s="15" t="s">
        <v>19</v>
      </c>
      <c r="I2098" s="15">
        <v>220</v>
      </c>
      <c r="J2098" s="15">
        <v>4000</v>
      </c>
      <c r="K2098" s="15">
        <v>3500</v>
      </c>
      <c r="L2098" s="15">
        <v>3773</v>
      </c>
      <c r="M2098" s="15" t="s">
        <v>89</v>
      </c>
      <c r="N2098" s="15" t="s">
        <v>118</v>
      </c>
      <c r="O2098">
        <f>+VLOOKUP(Precio_diario_hortalizas[[#This Row],[Unidad de comercialización]],Codigos_kg[],2,0)</f>
        <v>15</v>
      </c>
      <c r="P2098">
        <f>+Precio_diario_hortalizas[[#This Row],[Precio promedio ponderado]]/Precio_diario_hortalizas[[#This Row],[Kg o Unidades]]</f>
        <v>251.53333333333333</v>
      </c>
    </row>
    <row r="2099" spans="1:16" hidden="1" x14ac:dyDescent="0.35">
      <c r="A2099" s="1" t="s">
        <v>174</v>
      </c>
      <c r="B2099" s="1" t="str">
        <f>+VLOOKUP(A2099,Codigos_mercados_mayoristas[],2,0)</f>
        <v>Metropolitana</v>
      </c>
      <c r="C2099" s="1">
        <f>+VLOOKUP(A2099,Codigos_mercados_mayoristas[],3,0)</f>
        <v>13</v>
      </c>
      <c r="D2099" s="30">
        <v>44146</v>
      </c>
      <c r="E2099" s="4" t="s">
        <v>196</v>
      </c>
      <c r="F2099" s="15" t="s">
        <v>23</v>
      </c>
      <c r="G2099" s="15" t="s">
        <v>91</v>
      </c>
      <c r="H2099" s="15" t="s">
        <v>13</v>
      </c>
      <c r="I2099" s="15">
        <v>160</v>
      </c>
      <c r="J2099" s="15">
        <v>3000</v>
      </c>
      <c r="K2099" s="15">
        <v>3000</v>
      </c>
      <c r="L2099" s="15">
        <v>3000</v>
      </c>
      <c r="M2099" s="15" t="s">
        <v>26</v>
      </c>
      <c r="N2099" s="15" t="s">
        <v>118</v>
      </c>
      <c r="O2099">
        <f>+VLOOKUP(Precio_diario_hortalizas[[#This Row],[Unidad de comercialización]],Codigos_kg[],2,0)</f>
        <v>18</v>
      </c>
      <c r="P2099">
        <f>+Precio_diario_hortalizas[[#This Row],[Precio promedio ponderado]]/Precio_diario_hortalizas[[#This Row],[Kg o Unidades]]</f>
        <v>166.66666666666666</v>
      </c>
    </row>
    <row r="2100" spans="1:16" hidden="1" x14ac:dyDescent="0.35">
      <c r="A2100" s="1" t="s">
        <v>174</v>
      </c>
      <c r="B2100" s="1" t="str">
        <f>+VLOOKUP(A2100,Codigos_mercados_mayoristas[],2,0)</f>
        <v>Metropolitana</v>
      </c>
      <c r="C2100" s="1">
        <f>+VLOOKUP(A2100,Codigos_mercados_mayoristas[],3,0)</f>
        <v>13</v>
      </c>
      <c r="D2100" s="30">
        <v>44146</v>
      </c>
      <c r="E2100" s="4" t="s">
        <v>196</v>
      </c>
      <c r="F2100" s="15" t="s">
        <v>23</v>
      </c>
      <c r="G2100" s="15" t="s">
        <v>92</v>
      </c>
      <c r="H2100" s="15" t="s">
        <v>19</v>
      </c>
      <c r="I2100" s="15">
        <v>220</v>
      </c>
      <c r="J2100" s="15">
        <v>4000</v>
      </c>
      <c r="K2100" s="15">
        <v>3500</v>
      </c>
      <c r="L2100" s="15">
        <v>3727</v>
      </c>
      <c r="M2100" s="15" t="s">
        <v>93</v>
      </c>
      <c r="N2100" s="15" t="s">
        <v>118</v>
      </c>
      <c r="O2100">
        <f>+VLOOKUP(Precio_diario_hortalizas[[#This Row],[Unidad de comercialización]],Codigos_kg[],2,0)</f>
        <v>20</v>
      </c>
      <c r="P2100">
        <f>+Precio_diario_hortalizas[[#This Row],[Precio promedio ponderado]]/Precio_diario_hortalizas[[#This Row],[Kg o Unidades]]</f>
        <v>186.35</v>
      </c>
    </row>
    <row r="2101" spans="1:16" hidden="1" x14ac:dyDescent="0.35">
      <c r="A2101" s="1" t="s">
        <v>174</v>
      </c>
      <c r="B2101" s="1" t="str">
        <f>+VLOOKUP(A2101,Codigos_mercados_mayoristas[],2,0)</f>
        <v>Metropolitana</v>
      </c>
      <c r="C2101" s="1">
        <f>+VLOOKUP(A2101,Codigos_mercados_mayoristas[],3,0)</f>
        <v>13</v>
      </c>
      <c r="D2101" s="30">
        <v>44146</v>
      </c>
      <c r="E2101" s="4" t="s">
        <v>196</v>
      </c>
      <c r="F2101" s="15" t="s">
        <v>23</v>
      </c>
      <c r="G2101" s="15" t="s">
        <v>92</v>
      </c>
      <c r="H2101" s="15" t="s">
        <v>13</v>
      </c>
      <c r="I2101" s="15">
        <v>140</v>
      </c>
      <c r="J2101" s="15">
        <v>3000</v>
      </c>
      <c r="K2101" s="15">
        <v>3000</v>
      </c>
      <c r="L2101" s="15">
        <v>3000</v>
      </c>
      <c r="M2101" s="15" t="s">
        <v>93</v>
      </c>
      <c r="N2101" s="15" t="s">
        <v>118</v>
      </c>
      <c r="O2101">
        <f>+VLOOKUP(Precio_diario_hortalizas[[#This Row],[Unidad de comercialización]],Codigos_kg[],2,0)</f>
        <v>20</v>
      </c>
      <c r="P2101">
        <f>+Precio_diario_hortalizas[[#This Row],[Precio promedio ponderado]]/Precio_diario_hortalizas[[#This Row],[Kg o Unidades]]</f>
        <v>150</v>
      </c>
    </row>
    <row r="2102" spans="1:16" hidden="1" x14ac:dyDescent="0.35">
      <c r="A2102" s="1" t="s">
        <v>174</v>
      </c>
      <c r="B2102" s="1" t="str">
        <f>+VLOOKUP(A2102,Codigos_mercados_mayoristas[],2,0)</f>
        <v>Metropolitana</v>
      </c>
      <c r="C2102" s="1">
        <f>+VLOOKUP(A2102,Codigos_mercados_mayoristas[],3,0)</f>
        <v>13</v>
      </c>
      <c r="D2102" s="30">
        <v>44146</v>
      </c>
      <c r="E2102" s="4" t="s">
        <v>196</v>
      </c>
      <c r="F2102" s="15" t="s">
        <v>94</v>
      </c>
      <c r="G2102" s="15" t="s">
        <v>126</v>
      </c>
      <c r="H2102" s="15" t="s">
        <v>127</v>
      </c>
      <c r="I2102" s="15">
        <v>390</v>
      </c>
      <c r="J2102" s="15">
        <v>12000</v>
      </c>
      <c r="K2102" s="15">
        <v>11500</v>
      </c>
      <c r="L2102" s="15">
        <v>11756</v>
      </c>
      <c r="M2102" s="15" t="s">
        <v>58</v>
      </c>
      <c r="N2102" s="15" t="s">
        <v>157</v>
      </c>
      <c r="O2102">
        <f>+VLOOKUP(Precio_diario_hortalizas[[#This Row],[Unidad de comercialización]],Codigos_kg[],2,0)</f>
        <v>25</v>
      </c>
      <c r="P2102">
        <f>+Precio_diario_hortalizas[[#This Row],[Precio promedio ponderado]]/Precio_diario_hortalizas[[#This Row],[Kg o Unidades]]</f>
        <v>470.24</v>
      </c>
    </row>
    <row r="2103" spans="1:16" hidden="1" x14ac:dyDescent="0.35">
      <c r="A2103" s="1" t="s">
        <v>174</v>
      </c>
      <c r="B2103" s="1" t="str">
        <f>+VLOOKUP(A2103,Codigos_mercados_mayoristas[],2,0)</f>
        <v>Metropolitana</v>
      </c>
      <c r="C2103" s="1">
        <f>+VLOOKUP(A2103,Codigos_mercados_mayoristas[],3,0)</f>
        <v>13</v>
      </c>
      <c r="D2103" s="30">
        <v>44146</v>
      </c>
      <c r="E2103" s="4" t="s">
        <v>196</v>
      </c>
      <c r="F2103" s="15" t="s">
        <v>94</v>
      </c>
      <c r="G2103" s="15" t="s">
        <v>173</v>
      </c>
      <c r="H2103" s="15" t="s">
        <v>96</v>
      </c>
      <c r="I2103" s="15">
        <v>340</v>
      </c>
      <c r="J2103" s="15">
        <v>12000</v>
      </c>
      <c r="K2103" s="15">
        <v>11000</v>
      </c>
      <c r="L2103" s="15">
        <v>11588</v>
      </c>
      <c r="M2103" s="15" t="s">
        <v>39</v>
      </c>
      <c r="N2103" s="15" t="s">
        <v>156</v>
      </c>
      <c r="O2103">
        <f>+VLOOKUP(Precio_diario_hortalizas[[#This Row],[Unidad de comercialización]],Codigos_kg[],2,0)</f>
        <v>25</v>
      </c>
      <c r="P2103">
        <f>+Precio_diario_hortalizas[[#This Row],[Precio promedio ponderado]]/Precio_diario_hortalizas[[#This Row],[Kg o Unidades]]</f>
        <v>463.52</v>
      </c>
    </row>
    <row r="2104" spans="1:16" hidden="1" x14ac:dyDescent="0.35">
      <c r="A2104" s="1" t="s">
        <v>174</v>
      </c>
      <c r="B2104" s="1" t="str">
        <f>+VLOOKUP(A2104,Codigos_mercados_mayoristas[],2,0)</f>
        <v>Metropolitana</v>
      </c>
      <c r="C2104" s="1">
        <f>+VLOOKUP(A2104,Codigos_mercados_mayoristas[],3,0)</f>
        <v>13</v>
      </c>
      <c r="D2104" s="30">
        <v>44146</v>
      </c>
      <c r="E2104" s="4" t="s">
        <v>196</v>
      </c>
      <c r="F2104" s="15" t="s">
        <v>132</v>
      </c>
      <c r="G2104" s="15" t="s">
        <v>12</v>
      </c>
      <c r="H2104" s="15" t="s">
        <v>19</v>
      </c>
      <c r="I2104" s="15">
        <v>65</v>
      </c>
      <c r="J2104" s="15">
        <v>12000</v>
      </c>
      <c r="K2104" s="15">
        <v>10000</v>
      </c>
      <c r="L2104" s="15">
        <v>11077</v>
      </c>
      <c r="M2104" s="15" t="s">
        <v>81</v>
      </c>
      <c r="N2104" s="15" t="s">
        <v>118</v>
      </c>
      <c r="O2104">
        <f>+VLOOKUP(Precio_diario_hortalizas[[#This Row],[Unidad de comercialización]],Codigos_kg[],2,0)</f>
        <v>3</v>
      </c>
      <c r="P2104">
        <f>+Precio_diario_hortalizas[[#This Row],[Precio promedio ponderado]]/Precio_diario_hortalizas[[#This Row],[Kg o Unidades]]</f>
        <v>3692.3333333333335</v>
      </c>
    </row>
    <row r="2105" spans="1:16" x14ac:dyDescent="0.35">
      <c r="A2105" s="1" t="s">
        <v>174</v>
      </c>
      <c r="B2105" s="1" t="str">
        <f>+VLOOKUP(A2105,Codigos_mercados_mayoristas[],2,0)</f>
        <v>Metropolitana</v>
      </c>
      <c r="C2105" s="1">
        <f>+VLOOKUP(A2105,Codigos_mercados_mayoristas[],3,0)</f>
        <v>13</v>
      </c>
      <c r="D2105" s="30">
        <v>44146</v>
      </c>
      <c r="E2105" s="4" t="s">
        <v>196</v>
      </c>
      <c r="F2105" s="15" t="s">
        <v>158</v>
      </c>
      <c r="G2105" s="15" t="s">
        <v>12</v>
      </c>
      <c r="H2105" s="15" t="s">
        <v>19</v>
      </c>
      <c r="I2105" s="15">
        <v>50</v>
      </c>
      <c r="J2105" s="15">
        <v>38000</v>
      </c>
      <c r="K2105" s="15">
        <v>37000</v>
      </c>
      <c r="L2105" s="15">
        <v>37600</v>
      </c>
      <c r="M2105" s="15" t="s">
        <v>58</v>
      </c>
      <c r="N2105" s="15" t="s">
        <v>34</v>
      </c>
      <c r="O2105">
        <f>+VLOOKUP(Precio_diario_hortalizas[[#This Row],[Unidad de comercialización]],Codigos_kg[],2,0)</f>
        <v>25</v>
      </c>
      <c r="P2105">
        <f>+Precio_diario_hortalizas[[#This Row],[Precio promedio ponderado]]/Precio_diario_hortalizas[[#This Row],[Kg o Unidades]]</f>
        <v>1504</v>
      </c>
    </row>
    <row r="2106" spans="1:16" hidden="1" x14ac:dyDescent="0.35">
      <c r="A2106" s="1" t="s">
        <v>174</v>
      </c>
      <c r="B2106" s="1" t="str">
        <f>+VLOOKUP(A2106,Codigos_mercados_mayoristas[],2,0)</f>
        <v>Metropolitana</v>
      </c>
      <c r="C2106" s="1">
        <f>+VLOOKUP(A2106,Codigos_mercados_mayoristas[],3,0)</f>
        <v>13</v>
      </c>
      <c r="D2106" s="30">
        <v>44146</v>
      </c>
      <c r="E2106" s="4" t="s">
        <v>196</v>
      </c>
      <c r="F2106" s="15" t="s">
        <v>30</v>
      </c>
      <c r="G2106" s="15" t="s">
        <v>57</v>
      </c>
      <c r="H2106" s="15" t="s">
        <v>19</v>
      </c>
      <c r="I2106" s="15">
        <v>50</v>
      </c>
      <c r="J2106" s="15">
        <v>45000</v>
      </c>
      <c r="K2106" s="15">
        <v>45000</v>
      </c>
      <c r="L2106" s="15">
        <v>45000</v>
      </c>
      <c r="M2106" s="15" t="s">
        <v>58</v>
      </c>
      <c r="N2106" s="15" t="s">
        <v>145</v>
      </c>
      <c r="O2106">
        <f>+VLOOKUP(Precio_diario_hortalizas[[#This Row],[Unidad de comercialización]],Codigos_kg[],2,0)</f>
        <v>25</v>
      </c>
      <c r="P2106">
        <f>+Precio_diario_hortalizas[[#This Row],[Precio promedio ponderado]]/Precio_diario_hortalizas[[#This Row],[Kg o Unidades]]</f>
        <v>1800</v>
      </c>
    </row>
    <row r="2107" spans="1:16" hidden="1" x14ac:dyDescent="0.35">
      <c r="A2107" s="1" t="s">
        <v>174</v>
      </c>
      <c r="B2107" s="1" t="str">
        <f>+VLOOKUP(A2107,Codigos_mercados_mayoristas[],2,0)</f>
        <v>Metropolitana</v>
      </c>
      <c r="C2107" s="1">
        <f>+VLOOKUP(A2107,Codigos_mercados_mayoristas[],3,0)</f>
        <v>13</v>
      </c>
      <c r="D2107" s="30">
        <v>44146</v>
      </c>
      <c r="E2107" s="4" t="s">
        <v>196</v>
      </c>
      <c r="F2107" s="15" t="s">
        <v>30</v>
      </c>
      <c r="G2107" s="15" t="s">
        <v>12</v>
      </c>
      <c r="H2107" s="15" t="s">
        <v>19</v>
      </c>
      <c r="I2107" s="15">
        <v>70</v>
      </c>
      <c r="J2107" s="15">
        <v>40000</v>
      </c>
      <c r="K2107" s="15">
        <v>39000</v>
      </c>
      <c r="L2107" s="15">
        <v>39571</v>
      </c>
      <c r="M2107" s="15" t="s">
        <v>58</v>
      </c>
      <c r="N2107" s="15" t="s">
        <v>34</v>
      </c>
      <c r="O2107">
        <f>+VLOOKUP(Precio_diario_hortalizas[[#This Row],[Unidad de comercialización]],Codigos_kg[],2,0)</f>
        <v>25</v>
      </c>
      <c r="P2107">
        <f>+Precio_diario_hortalizas[[#This Row],[Precio promedio ponderado]]/Precio_diario_hortalizas[[#This Row],[Kg o Unidades]]</f>
        <v>1582.84</v>
      </c>
    </row>
    <row r="2108" spans="1:16" x14ac:dyDescent="0.35">
      <c r="A2108" s="1" t="s">
        <v>174</v>
      </c>
      <c r="B2108" s="1" t="str">
        <f>+VLOOKUP(A2108,Codigos_mercados_mayoristas[],2,0)</f>
        <v>Metropolitana</v>
      </c>
      <c r="C2108" s="1">
        <f>+VLOOKUP(A2108,Codigos_mercados_mayoristas[],3,0)</f>
        <v>13</v>
      </c>
      <c r="D2108" s="30">
        <v>44146</v>
      </c>
      <c r="E2108" s="4" t="s">
        <v>196</v>
      </c>
      <c r="F2108" s="15" t="s">
        <v>186</v>
      </c>
      <c r="G2108" s="15" t="s">
        <v>12</v>
      </c>
      <c r="H2108" s="15" t="s">
        <v>19</v>
      </c>
      <c r="I2108" s="15">
        <v>90</v>
      </c>
      <c r="J2108" s="15">
        <v>8000</v>
      </c>
      <c r="K2108" s="15">
        <v>7000</v>
      </c>
      <c r="L2108" s="15">
        <v>7556</v>
      </c>
      <c r="M2108" s="15" t="s">
        <v>751</v>
      </c>
      <c r="N2108" s="15" t="s">
        <v>152</v>
      </c>
      <c r="O2108">
        <f>+VLOOKUP(Precio_diario_hortalizas[[#This Row],[Unidad de comercialización]],Codigos_kg[],2,0)</f>
        <v>20</v>
      </c>
      <c r="P2108">
        <f>+Precio_diario_hortalizas[[#This Row],[Precio promedio ponderado]]/Precio_diario_hortalizas[[#This Row],[Kg o Unidades]]</f>
        <v>377.8</v>
      </c>
    </row>
    <row r="2109" spans="1:16" hidden="1" x14ac:dyDescent="0.35">
      <c r="A2109" s="1" t="s">
        <v>174</v>
      </c>
      <c r="B2109" s="1" t="str">
        <f>+VLOOKUP(A2109,Codigos_mercados_mayoristas[],2,0)</f>
        <v>Metropolitana</v>
      </c>
      <c r="C2109" s="1">
        <f>+VLOOKUP(A2109,Codigos_mercados_mayoristas[],3,0)</f>
        <v>13</v>
      </c>
      <c r="D2109" s="30">
        <v>44146</v>
      </c>
      <c r="E2109" s="4" t="s">
        <v>196</v>
      </c>
      <c r="F2109" s="15" t="s">
        <v>159</v>
      </c>
      <c r="G2109" s="15" t="s">
        <v>12</v>
      </c>
      <c r="H2109" s="15" t="s">
        <v>19</v>
      </c>
      <c r="I2109" s="15">
        <v>13000</v>
      </c>
      <c r="J2109" s="15">
        <v>3000</v>
      </c>
      <c r="K2109" s="15">
        <v>2500</v>
      </c>
      <c r="L2109" s="15">
        <v>2769</v>
      </c>
      <c r="M2109" s="15" t="s">
        <v>160</v>
      </c>
      <c r="N2109" s="15" t="s">
        <v>152</v>
      </c>
      <c r="O2109">
        <f>+VLOOKUP(Precio_diario_hortalizas[[#This Row],[Unidad de comercialización]],Codigos_kg[],2,0)</f>
        <v>100</v>
      </c>
      <c r="P2109">
        <f>+Precio_diario_hortalizas[[#This Row],[Precio promedio ponderado]]/Precio_diario_hortalizas[[#This Row],[Kg o Unidades]]</f>
        <v>27.69</v>
      </c>
    </row>
    <row r="2110" spans="1:16" hidden="1" x14ac:dyDescent="0.35">
      <c r="A2110" s="1" t="s">
        <v>174</v>
      </c>
      <c r="B2110" s="1" t="str">
        <f>+VLOOKUP(A2110,Codigos_mercados_mayoristas[],2,0)</f>
        <v>Metropolitana</v>
      </c>
      <c r="C2110" s="1">
        <f>+VLOOKUP(A2110,Codigos_mercados_mayoristas[],3,0)</f>
        <v>13</v>
      </c>
      <c r="D2110" s="30">
        <v>44146</v>
      </c>
      <c r="E2110" s="4" t="s">
        <v>196</v>
      </c>
      <c r="F2110" s="15" t="s">
        <v>99</v>
      </c>
      <c r="G2110" s="15" t="s">
        <v>100</v>
      </c>
      <c r="H2110" s="15" t="s">
        <v>19</v>
      </c>
      <c r="I2110" s="15">
        <v>1200</v>
      </c>
      <c r="J2110" s="15">
        <v>1200</v>
      </c>
      <c r="K2110" s="15">
        <v>1000</v>
      </c>
      <c r="L2110" s="15">
        <v>1083</v>
      </c>
      <c r="M2110" s="15" t="s">
        <v>14</v>
      </c>
      <c r="N2110" s="15" t="s">
        <v>63</v>
      </c>
      <c r="O2110">
        <f>+VLOOKUP(Precio_diario_hortalizas[[#This Row],[Unidad de comercialización]],Codigos_kg[],2,0)</f>
        <v>1</v>
      </c>
      <c r="P2110">
        <f>+Precio_diario_hortalizas[[#This Row],[Precio promedio ponderado]]/Precio_diario_hortalizas[[#This Row],[Kg o Unidades]]</f>
        <v>1083</v>
      </c>
    </row>
    <row r="2111" spans="1:16" hidden="1" x14ac:dyDescent="0.35">
      <c r="A2111" s="1" t="s">
        <v>174</v>
      </c>
      <c r="B2111" s="1" t="str">
        <f>+VLOOKUP(A2111,Codigos_mercados_mayoristas[],2,0)</f>
        <v>Metropolitana</v>
      </c>
      <c r="C2111" s="1">
        <f>+VLOOKUP(A2111,Codigos_mercados_mayoristas[],3,0)</f>
        <v>13</v>
      </c>
      <c r="D2111" s="30">
        <v>44146</v>
      </c>
      <c r="E2111" s="4" t="s">
        <v>196</v>
      </c>
      <c r="F2111" s="15" t="s">
        <v>32</v>
      </c>
      <c r="G2111" s="15" t="s">
        <v>12</v>
      </c>
      <c r="H2111" s="15" t="s">
        <v>19</v>
      </c>
      <c r="I2111" s="15">
        <v>450</v>
      </c>
      <c r="J2111" s="15">
        <v>900</v>
      </c>
      <c r="K2111" s="15">
        <v>800</v>
      </c>
      <c r="L2111" s="15">
        <v>844</v>
      </c>
      <c r="M2111" s="15" t="s">
        <v>33</v>
      </c>
      <c r="N2111" s="15" t="s">
        <v>34</v>
      </c>
      <c r="O2111">
        <f>+VLOOKUP(Precio_diario_hortalizas[[#This Row],[Unidad de comercialización]],Codigos_kg[],2,0)</f>
        <v>1</v>
      </c>
      <c r="P2111">
        <f>+Precio_diario_hortalizas[[#This Row],[Precio promedio ponderado]]/Precio_diario_hortalizas[[#This Row],[Kg o Unidades]]</f>
        <v>844</v>
      </c>
    </row>
    <row r="2112" spans="1:16" hidden="1" x14ac:dyDescent="0.35">
      <c r="A2112" s="1" t="s">
        <v>174</v>
      </c>
      <c r="B2112" s="1" t="str">
        <f>+VLOOKUP(A2112,Codigos_mercados_mayoristas[],2,0)</f>
        <v>Metropolitana</v>
      </c>
      <c r="C2112" s="1">
        <f>+VLOOKUP(A2112,Codigos_mercados_mayoristas[],3,0)</f>
        <v>13</v>
      </c>
      <c r="D2112" s="30">
        <v>44146</v>
      </c>
      <c r="E2112" s="4" t="s">
        <v>196</v>
      </c>
      <c r="F2112" s="15" t="s">
        <v>38</v>
      </c>
      <c r="G2112" s="15" t="s">
        <v>12</v>
      </c>
      <c r="H2112" s="15" t="s">
        <v>103</v>
      </c>
      <c r="I2112" s="15">
        <v>120</v>
      </c>
      <c r="J2112" s="15">
        <v>5000</v>
      </c>
      <c r="K2112" s="15">
        <v>5000</v>
      </c>
      <c r="L2112" s="15">
        <v>5000</v>
      </c>
      <c r="M2112" s="15" t="s">
        <v>101</v>
      </c>
      <c r="N2112" s="15" t="s">
        <v>118</v>
      </c>
      <c r="O2112">
        <f>+VLOOKUP(Precio_diario_hortalizas[[#This Row],[Unidad de comercialización]],Codigos_kg[],2,0)</f>
        <v>20</v>
      </c>
      <c r="P2112">
        <f>+Precio_diario_hortalizas[[#This Row],[Precio promedio ponderado]]/Precio_diario_hortalizas[[#This Row],[Kg o Unidades]]</f>
        <v>250</v>
      </c>
    </row>
    <row r="2113" spans="1:16" hidden="1" x14ac:dyDescent="0.35">
      <c r="A2113" s="1" t="s">
        <v>174</v>
      </c>
      <c r="B2113" s="1" t="str">
        <f>+VLOOKUP(A2113,Codigos_mercados_mayoristas[],2,0)</f>
        <v>Metropolitana</v>
      </c>
      <c r="C2113" s="1">
        <f>+VLOOKUP(A2113,Codigos_mercados_mayoristas[],3,0)</f>
        <v>13</v>
      </c>
      <c r="D2113" s="30">
        <v>44146</v>
      </c>
      <c r="E2113" s="4" t="s">
        <v>196</v>
      </c>
      <c r="F2113" s="15" t="s">
        <v>38</v>
      </c>
      <c r="G2113" s="15" t="s">
        <v>12</v>
      </c>
      <c r="H2113" s="15" t="s">
        <v>19</v>
      </c>
      <c r="I2113" s="15">
        <v>260</v>
      </c>
      <c r="J2113" s="15">
        <v>5000</v>
      </c>
      <c r="K2113" s="15">
        <v>5000</v>
      </c>
      <c r="L2113" s="15">
        <v>5000</v>
      </c>
      <c r="M2113" s="15" t="s">
        <v>101</v>
      </c>
      <c r="N2113" s="15" t="s">
        <v>118</v>
      </c>
      <c r="O2113">
        <f>+VLOOKUP(Precio_diario_hortalizas[[#This Row],[Unidad de comercialización]],Codigos_kg[],2,0)</f>
        <v>20</v>
      </c>
      <c r="P2113">
        <f>+Precio_diario_hortalizas[[#This Row],[Precio promedio ponderado]]/Precio_diario_hortalizas[[#This Row],[Kg o Unidades]]</f>
        <v>250</v>
      </c>
    </row>
    <row r="2114" spans="1:16" hidden="1" x14ac:dyDescent="0.35">
      <c r="A2114" s="1" t="s">
        <v>174</v>
      </c>
      <c r="B2114" s="1" t="str">
        <f>+VLOOKUP(A2114,Codigos_mercados_mayoristas[],2,0)</f>
        <v>Metropolitana</v>
      </c>
      <c r="C2114" s="1">
        <f>+VLOOKUP(A2114,Codigos_mercados_mayoristas[],3,0)</f>
        <v>13</v>
      </c>
      <c r="D2114" s="30">
        <v>44146</v>
      </c>
      <c r="E2114" s="4" t="s">
        <v>196</v>
      </c>
      <c r="F2114" s="15" t="s">
        <v>38</v>
      </c>
      <c r="G2114" s="15" t="s">
        <v>12</v>
      </c>
      <c r="H2114" s="15" t="s">
        <v>13</v>
      </c>
      <c r="I2114" s="15">
        <v>190</v>
      </c>
      <c r="J2114" s="15">
        <v>4000</v>
      </c>
      <c r="K2114" s="15">
        <v>3500</v>
      </c>
      <c r="L2114" s="15">
        <v>3737</v>
      </c>
      <c r="M2114" s="15" t="s">
        <v>101</v>
      </c>
      <c r="N2114" s="15" t="s">
        <v>118</v>
      </c>
      <c r="O2114">
        <f>+VLOOKUP(Precio_diario_hortalizas[[#This Row],[Unidad de comercialización]],Codigos_kg[],2,0)</f>
        <v>20</v>
      </c>
      <c r="P2114">
        <f>+Precio_diario_hortalizas[[#This Row],[Precio promedio ponderado]]/Precio_diario_hortalizas[[#This Row],[Kg o Unidades]]</f>
        <v>186.85</v>
      </c>
    </row>
    <row r="2115" spans="1:16" hidden="1" x14ac:dyDescent="0.35">
      <c r="A2115" s="1" t="s">
        <v>174</v>
      </c>
      <c r="B2115" s="1" t="str">
        <f>+VLOOKUP(A2115,Codigos_mercados_mayoristas[],2,0)</f>
        <v>Metropolitana</v>
      </c>
      <c r="C2115" s="1">
        <f>+VLOOKUP(A2115,Codigos_mercados_mayoristas[],3,0)</f>
        <v>13</v>
      </c>
      <c r="D2115" s="30">
        <v>44146</v>
      </c>
      <c r="E2115" s="4" t="s">
        <v>196</v>
      </c>
      <c r="F2115" s="15" t="s">
        <v>102</v>
      </c>
      <c r="G2115" s="15" t="s">
        <v>103</v>
      </c>
      <c r="H2115" s="15" t="s">
        <v>96</v>
      </c>
      <c r="I2115" s="15">
        <v>350</v>
      </c>
      <c r="J2115" s="15">
        <v>2000</v>
      </c>
      <c r="K2115" s="15">
        <v>1900</v>
      </c>
      <c r="L2115" s="15">
        <v>1943</v>
      </c>
      <c r="M2115" s="15" t="s">
        <v>33</v>
      </c>
      <c r="N2115" s="15" t="s">
        <v>34</v>
      </c>
      <c r="O2115">
        <f>+VLOOKUP(Precio_diario_hortalizas[[#This Row],[Unidad de comercialización]],Codigos_kg[],2,0)</f>
        <v>1</v>
      </c>
      <c r="P2115">
        <f>+Precio_diario_hortalizas[[#This Row],[Precio promedio ponderado]]/Precio_diario_hortalizas[[#This Row],[Kg o Unidades]]</f>
        <v>1943</v>
      </c>
    </row>
    <row r="2116" spans="1:16" hidden="1" x14ac:dyDescent="0.35">
      <c r="A2116" s="1" t="s">
        <v>174</v>
      </c>
      <c r="B2116" s="1" t="str">
        <f>+VLOOKUP(A2116,Codigos_mercados_mayoristas[],2,0)</f>
        <v>Metropolitana</v>
      </c>
      <c r="C2116" s="1">
        <f>+VLOOKUP(A2116,Codigos_mercados_mayoristas[],3,0)</f>
        <v>13</v>
      </c>
      <c r="D2116" s="30">
        <v>44146</v>
      </c>
      <c r="E2116" s="4" t="s">
        <v>196</v>
      </c>
      <c r="F2116" s="15" t="s">
        <v>102</v>
      </c>
      <c r="G2116" s="15" t="s">
        <v>103</v>
      </c>
      <c r="H2116" s="15" t="s">
        <v>96</v>
      </c>
      <c r="I2116" s="15">
        <v>160</v>
      </c>
      <c r="J2116" s="15">
        <v>2000</v>
      </c>
      <c r="K2116" s="15">
        <v>1900</v>
      </c>
      <c r="L2116" s="15">
        <v>1962</v>
      </c>
      <c r="M2116" s="15" t="s">
        <v>33</v>
      </c>
      <c r="N2116" s="15" t="s">
        <v>123</v>
      </c>
      <c r="O2116">
        <f>+VLOOKUP(Precio_diario_hortalizas[[#This Row],[Unidad de comercialización]],Codigos_kg[],2,0)</f>
        <v>1</v>
      </c>
      <c r="P2116">
        <f>+Precio_diario_hortalizas[[#This Row],[Precio promedio ponderado]]/Precio_diario_hortalizas[[#This Row],[Kg o Unidades]]</f>
        <v>1962</v>
      </c>
    </row>
    <row r="2117" spans="1:16" hidden="1" x14ac:dyDescent="0.35">
      <c r="A2117" s="1" t="s">
        <v>174</v>
      </c>
      <c r="B2117" s="1" t="str">
        <f>+VLOOKUP(A2117,Codigos_mercados_mayoristas[],2,0)</f>
        <v>Metropolitana</v>
      </c>
      <c r="C2117" s="1">
        <f>+VLOOKUP(A2117,Codigos_mercados_mayoristas[],3,0)</f>
        <v>13</v>
      </c>
      <c r="D2117" s="30">
        <v>44146</v>
      </c>
      <c r="E2117" s="4" t="s">
        <v>196</v>
      </c>
      <c r="F2117" s="15" t="s">
        <v>102</v>
      </c>
      <c r="G2117" s="15" t="s">
        <v>103</v>
      </c>
      <c r="H2117" s="15" t="s">
        <v>137</v>
      </c>
      <c r="I2117" s="15">
        <v>180</v>
      </c>
      <c r="J2117" s="15">
        <v>1700</v>
      </c>
      <c r="K2117" s="15">
        <v>1700</v>
      </c>
      <c r="L2117" s="15">
        <v>1700</v>
      </c>
      <c r="M2117" s="15" t="s">
        <v>33</v>
      </c>
      <c r="N2117" s="15" t="s">
        <v>34</v>
      </c>
      <c r="O2117">
        <f>+VLOOKUP(Precio_diario_hortalizas[[#This Row],[Unidad de comercialización]],Codigos_kg[],2,0)</f>
        <v>1</v>
      </c>
      <c r="P2117">
        <f>+Precio_diario_hortalizas[[#This Row],[Precio promedio ponderado]]/Precio_diario_hortalizas[[#This Row],[Kg o Unidades]]</f>
        <v>1700</v>
      </c>
    </row>
    <row r="2118" spans="1:16" hidden="1" x14ac:dyDescent="0.35">
      <c r="A2118" s="1" t="s">
        <v>174</v>
      </c>
      <c r="B2118" s="1" t="str">
        <f>+VLOOKUP(A2118,Codigos_mercados_mayoristas[],2,0)</f>
        <v>Metropolitana</v>
      </c>
      <c r="C2118" s="1">
        <f>+VLOOKUP(A2118,Codigos_mercados_mayoristas[],3,0)</f>
        <v>13</v>
      </c>
      <c r="D2118" s="30">
        <v>44146</v>
      </c>
      <c r="E2118" s="4" t="s">
        <v>196</v>
      </c>
      <c r="F2118" s="15" t="s">
        <v>102</v>
      </c>
      <c r="G2118" s="15" t="s">
        <v>104</v>
      </c>
      <c r="H2118" s="15" t="s">
        <v>76</v>
      </c>
      <c r="I2118" s="15">
        <v>550</v>
      </c>
      <c r="J2118" s="15">
        <v>1500</v>
      </c>
      <c r="K2118" s="15">
        <v>1450</v>
      </c>
      <c r="L2118" s="15">
        <v>1473</v>
      </c>
      <c r="M2118" s="15" t="s">
        <v>33</v>
      </c>
      <c r="N2118" s="15" t="s">
        <v>118</v>
      </c>
      <c r="O2118">
        <f>+VLOOKUP(Precio_diario_hortalizas[[#This Row],[Unidad de comercialización]],Codigos_kg[],2,0)</f>
        <v>1</v>
      </c>
      <c r="P2118">
        <f>+Precio_diario_hortalizas[[#This Row],[Precio promedio ponderado]]/Precio_diario_hortalizas[[#This Row],[Kg o Unidades]]</f>
        <v>1473</v>
      </c>
    </row>
    <row r="2119" spans="1:16" hidden="1" x14ac:dyDescent="0.35">
      <c r="A2119" s="1" t="s">
        <v>174</v>
      </c>
      <c r="B2119" s="1" t="str">
        <f>+VLOOKUP(A2119,Codigos_mercados_mayoristas[],2,0)</f>
        <v>Metropolitana</v>
      </c>
      <c r="C2119" s="1">
        <f>+VLOOKUP(A2119,Codigos_mercados_mayoristas[],3,0)</f>
        <v>13</v>
      </c>
      <c r="D2119" s="30">
        <v>44146</v>
      </c>
      <c r="E2119" s="4" t="s">
        <v>196</v>
      </c>
      <c r="F2119" s="15" t="s">
        <v>102</v>
      </c>
      <c r="G2119" s="15" t="s">
        <v>104</v>
      </c>
      <c r="H2119" s="15" t="s">
        <v>96</v>
      </c>
      <c r="I2119" s="15">
        <v>400</v>
      </c>
      <c r="J2119" s="15">
        <v>1200</v>
      </c>
      <c r="K2119" s="15">
        <v>1200</v>
      </c>
      <c r="L2119" s="15">
        <v>1200</v>
      </c>
      <c r="M2119" s="15" t="s">
        <v>33</v>
      </c>
      <c r="N2119" s="15" t="s">
        <v>123</v>
      </c>
      <c r="O2119">
        <f>+VLOOKUP(Precio_diario_hortalizas[[#This Row],[Unidad de comercialización]],Codigos_kg[],2,0)</f>
        <v>1</v>
      </c>
      <c r="P2119">
        <f>+Precio_diario_hortalizas[[#This Row],[Precio promedio ponderado]]/Precio_diario_hortalizas[[#This Row],[Kg o Unidades]]</f>
        <v>1200</v>
      </c>
    </row>
    <row r="2120" spans="1:16" hidden="1" x14ac:dyDescent="0.35">
      <c r="A2120" s="1" t="s">
        <v>174</v>
      </c>
      <c r="B2120" s="1" t="str">
        <f>+VLOOKUP(A2120,Codigos_mercados_mayoristas[],2,0)</f>
        <v>Metropolitana</v>
      </c>
      <c r="C2120" s="1">
        <f>+VLOOKUP(A2120,Codigos_mercados_mayoristas[],3,0)</f>
        <v>13</v>
      </c>
      <c r="D2120" s="30">
        <v>44146</v>
      </c>
      <c r="E2120" s="4" t="s">
        <v>196</v>
      </c>
      <c r="F2120" s="15" t="s">
        <v>102</v>
      </c>
      <c r="G2120" s="15" t="s">
        <v>104</v>
      </c>
      <c r="H2120" s="15" t="s">
        <v>148</v>
      </c>
      <c r="I2120" s="15">
        <v>250</v>
      </c>
      <c r="J2120" s="15">
        <v>1300</v>
      </c>
      <c r="K2120" s="15">
        <v>1300</v>
      </c>
      <c r="L2120" s="15">
        <v>1300</v>
      </c>
      <c r="M2120" s="15" t="s">
        <v>33</v>
      </c>
      <c r="N2120" s="15" t="s">
        <v>118</v>
      </c>
      <c r="O2120">
        <f>+VLOOKUP(Precio_diario_hortalizas[[#This Row],[Unidad de comercialización]],Codigos_kg[],2,0)</f>
        <v>1</v>
      </c>
      <c r="P2120">
        <f>+Precio_diario_hortalizas[[#This Row],[Precio promedio ponderado]]/Precio_diario_hortalizas[[#This Row],[Kg o Unidades]]</f>
        <v>1300</v>
      </c>
    </row>
    <row r="2121" spans="1:16" hidden="1" x14ac:dyDescent="0.35">
      <c r="A2121" s="1" t="s">
        <v>174</v>
      </c>
      <c r="B2121" s="26" t="str">
        <f>+VLOOKUP(A2121,Codigos_mercados_mayoristas[],2,0)</f>
        <v>Metropolitana</v>
      </c>
      <c r="C2121" s="26">
        <f>+VLOOKUP(A2121,Codigos_mercados_mayoristas[],3,0)</f>
        <v>13</v>
      </c>
      <c r="D2121" s="30">
        <v>44146</v>
      </c>
      <c r="E2121" s="4" t="s">
        <v>196</v>
      </c>
      <c r="F2121" s="15" t="s">
        <v>106</v>
      </c>
      <c r="G2121" s="15" t="s">
        <v>12</v>
      </c>
      <c r="H2121" s="15" t="s">
        <v>19</v>
      </c>
      <c r="I2121" s="15">
        <v>170</v>
      </c>
      <c r="J2121" s="15">
        <v>7000</v>
      </c>
      <c r="K2121" s="15">
        <v>6000</v>
      </c>
      <c r="L2121" s="15">
        <v>6529</v>
      </c>
      <c r="M2121" s="15" t="s">
        <v>165</v>
      </c>
      <c r="N2121" s="15" t="s">
        <v>123</v>
      </c>
      <c r="O2121">
        <f>+VLOOKUP(Precio_diario_hortalizas[[#This Row],[Unidad de comercialización]],Codigos_kg[],2,0)</f>
        <v>50</v>
      </c>
      <c r="P2121">
        <f>+Precio_diario_hortalizas[[#This Row],[Precio promedio ponderado]]/Precio_diario_hortalizas[[#This Row],[Kg o Unidades]]</f>
        <v>130.58000000000001</v>
      </c>
    </row>
    <row r="2122" spans="1:16" hidden="1" x14ac:dyDescent="0.35">
      <c r="A2122" s="1" t="s">
        <v>141</v>
      </c>
      <c r="B2122" s="1" t="str">
        <f>+VLOOKUP(A2122,Codigos_mercados_mayoristas[],2,0)</f>
        <v>Metropolitana</v>
      </c>
      <c r="C2122" s="1">
        <f>+VLOOKUP(A2122,Codigos_mercados_mayoristas[],3,0)</f>
        <v>13</v>
      </c>
      <c r="D2122" s="30">
        <v>44146</v>
      </c>
      <c r="E2122" s="4" t="s">
        <v>196</v>
      </c>
      <c r="F2122" s="15" t="s">
        <v>35</v>
      </c>
      <c r="G2122" s="15" t="s">
        <v>36</v>
      </c>
      <c r="H2122" s="15" t="s">
        <v>69</v>
      </c>
      <c r="I2122" s="15">
        <v>150</v>
      </c>
      <c r="J2122" s="15">
        <v>18000</v>
      </c>
      <c r="K2122" s="15">
        <v>18000</v>
      </c>
      <c r="L2122" s="15">
        <v>18000</v>
      </c>
      <c r="M2122" s="15" t="s">
        <v>59</v>
      </c>
      <c r="N2122" s="15" t="s">
        <v>133</v>
      </c>
      <c r="O2122">
        <f>+VLOOKUP(Precio_diario_hortalizas[[#This Row],[Unidad de comercialización]],Codigos_kg[],2,0)</f>
        <v>18</v>
      </c>
      <c r="P2122">
        <f>+Precio_diario_hortalizas[[#This Row],[Precio promedio ponderado]]/Precio_diario_hortalizas[[#This Row],[Kg o Unidades]]</f>
        <v>1000</v>
      </c>
    </row>
    <row r="2123" spans="1:16" hidden="1" x14ac:dyDescent="0.35">
      <c r="A2123" s="1" t="s">
        <v>141</v>
      </c>
      <c r="B2123" s="1" t="str">
        <f>+VLOOKUP(A2123,Codigos_mercados_mayoristas[],2,0)</f>
        <v>Metropolitana</v>
      </c>
      <c r="C2123" s="1">
        <f>+VLOOKUP(A2123,Codigos_mercados_mayoristas[],3,0)</f>
        <v>13</v>
      </c>
      <c r="D2123" s="30">
        <v>44146</v>
      </c>
      <c r="E2123" s="4" t="s">
        <v>196</v>
      </c>
      <c r="F2123" s="15" t="s">
        <v>35</v>
      </c>
      <c r="G2123" s="15" t="s">
        <v>36</v>
      </c>
      <c r="H2123" s="15" t="s">
        <v>69</v>
      </c>
      <c r="I2123" s="15">
        <v>100</v>
      </c>
      <c r="J2123" s="15">
        <v>18000</v>
      </c>
      <c r="K2123" s="15">
        <v>18000</v>
      </c>
      <c r="L2123" s="15">
        <v>18000</v>
      </c>
      <c r="M2123" s="15" t="s">
        <v>59</v>
      </c>
      <c r="N2123" s="15" t="s">
        <v>15</v>
      </c>
      <c r="O2123">
        <f>+VLOOKUP(Precio_diario_hortalizas[[#This Row],[Unidad de comercialización]],Codigos_kg[],2,0)</f>
        <v>18</v>
      </c>
      <c r="P2123">
        <f>+Precio_diario_hortalizas[[#This Row],[Precio promedio ponderado]]/Precio_diario_hortalizas[[#This Row],[Kg o Unidades]]</f>
        <v>1000</v>
      </c>
    </row>
    <row r="2124" spans="1:16" hidden="1" x14ac:dyDescent="0.35">
      <c r="A2124" s="1" t="s">
        <v>141</v>
      </c>
      <c r="B2124" s="1" t="str">
        <f>+VLOOKUP(A2124,Codigos_mercados_mayoristas[],2,0)</f>
        <v>Metropolitana</v>
      </c>
      <c r="C2124" s="1">
        <f>+VLOOKUP(A2124,Codigos_mercados_mayoristas[],3,0)</f>
        <v>13</v>
      </c>
      <c r="D2124" s="30">
        <v>44146</v>
      </c>
      <c r="E2124" s="4" t="s">
        <v>196</v>
      </c>
      <c r="F2124" s="15" t="s">
        <v>35</v>
      </c>
      <c r="G2124" s="15" t="s">
        <v>36</v>
      </c>
      <c r="H2124" s="15" t="s">
        <v>19</v>
      </c>
      <c r="I2124" s="15">
        <v>220</v>
      </c>
      <c r="J2124" s="15">
        <v>16000</v>
      </c>
      <c r="K2124" s="15">
        <v>16000</v>
      </c>
      <c r="L2124" s="15">
        <v>16000</v>
      </c>
      <c r="M2124" s="15" t="s">
        <v>59</v>
      </c>
      <c r="N2124" s="15" t="s">
        <v>133</v>
      </c>
      <c r="O2124">
        <f>+VLOOKUP(Precio_diario_hortalizas[[#This Row],[Unidad de comercialización]],Codigos_kg[],2,0)</f>
        <v>18</v>
      </c>
      <c r="P2124">
        <f>+Precio_diario_hortalizas[[#This Row],[Precio promedio ponderado]]/Precio_diario_hortalizas[[#This Row],[Kg o Unidades]]</f>
        <v>888.88888888888891</v>
      </c>
    </row>
    <row r="2125" spans="1:16" hidden="1" x14ac:dyDescent="0.35">
      <c r="A2125" s="1" t="s">
        <v>141</v>
      </c>
      <c r="B2125" s="1" t="str">
        <f>+VLOOKUP(A2125,Codigos_mercados_mayoristas[],2,0)</f>
        <v>Metropolitana</v>
      </c>
      <c r="C2125" s="1">
        <f>+VLOOKUP(A2125,Codigos_mercados_mayoristas[],3,0)</f>
        <v>13</v>
      </c>
      <c r="D2125" s="30">
        <v>44146</v>
      </c>
      <c r="E2125" s="4" t="s">
        <v>196</v>
      </c>
      <c r="F2125" s="15" t="s">
        <v>35</v>
      </c>
      <c r="G2125" s="15" t="s">
        <v>36</v>
      </c>
      <c r="H2125" s="15" t="s">
        <v>19</v>
      </c>
      <c r="I2125" s="15">
        <v>180</v>
      </c>
      <c r="J2125" s="15">
        <v>16000</v>
      </c>
      <c r="K2125" s="15">
        <v>16000</v>
      </c>
      <c r="L2125" s="15">
        <v>16000</v>
      </c>
      <c r="M2125" s="15" t="s">
        <v>59</v>
      </c>
      <c r="N2125" s="15" t="s">
        <v>15</v>
      </c>
      <c r="O2125">
        <f>+VLOOKUP(Precio_diario_hortalizas[[#This Row],[Unidad de comercialización]],Codigos_kg[],2,0)</f>
        <v>18</v>
      </c>
      <c r="P2125">
        <f>+Precio_diario_hortalizas[[#This Row],[Precio promedio ponderado]]/Precio_diario_hortalizas[[#This Row],[Kg o Unidades]]</f>
        <v>888.88888888888891</v>
      </c>
    </row>
    <row r="2126" spans="1:16" hidden="1" x14ac:dyDescent="0.35">
      <c r="A2126" s="1" t="s">
        <v>141</v>
      </c>
      <c r="B2126" s="1" t="str">
        <f>+VLOOKUP(A2126,Codigos_mercados_mayoristas[],2,0)</f>
        <v>Metropolitana</v>
      </c>
      <c r="C2126" s="1">
        <f>+VLOOKUP(A2126,Codigos_mercados_mayoristas[],3,0)</f>
        <v>13</v>
      </c>
      <c r="D2126" s="30">
        <v>44146</v>
      </c>
      <c r="E2126" s="4" t="s">
        <v>196</v>
      </c>
      <c r="F2126" s="15" t="s">
        <v>35</v>
      </c>
      <c r="G2126" s="15" t="s">
        <v>36</v>
      </c>
      <c r="H2126" s="15" t="s">
        <v>13</v>
      </c>
      <c r="I2126" s="15">
        <v>180</v>
      </c>
      <c r="J2126" s="15">
        <v>14000</v>
      </c>
      <c r="K2126" s="15">
        <v>14000</v>
      </c>
      <c r="L2126" s="15">
        <v>14000</v>
      </c>
      <c r="M2126" s="15" t="s">
        <v>59</v>
      </c>
      <c r="N2126" s="15" t="s">
        <v>133</v>
      </c>
      <c r="O2126">
        <f>+VLOOKUP(Precio_diario_hortalizas[[#This Row],[Unidad de comercialización]],Codigos_kg[],2,0)</f>
        <v>18</v>
      </c>
      <c r="P2126">
        <f>+Precio_diario_hortalizas[[#This Row],[Precio promedio ponderado]]/Precio_diario_hortalizas[[#This Row],[Kg o Unidades]]</f>
        <v>777.77777777777783</v>
      </c>
    </row>
    <row r="2127" spans="1:16" hidden="1" x14ac:dyDescent="0.35">
      <c r="A2127" s="1" t="s">
        <v>141</v>
      </c>
      <c r="B2127" s="1" t="str">
        <f>+VLOOKUP(A2127,Codigos_mercados_mayoristas[],2,0)</f>
        <v>Metropolitana</v>
      </c>
      <c r="C2127" s="1">
        <f>+VLOOKUP(A2127,Codigos_mercados_mayoristas[],3,0)</f>
        <v>13</v>
      </c>
      <c r="D2127" s="30">
        <v>44146</v>
      </c>
      <c r="E2127" s="4" t="s">
        <v>196</v>
      </c>
      <c r="F2127" s="15" t="s">
        <v>35</v>
      </c>
      <c r="G2127" s="15" t="s">
        <v>36</v>
      </c>
      <c r="H2127" s="15" t="s">
        <v>13</v>
      </c>
      <c r="I2127" s="15">
        <v>150</v>
      </c>
      <c r="J2127" s="15">
        <v>13000</v>
      </c>
      <c r="K2127" s="15">
        <v>13000</v>
      </c>
      <c r="L2127" s="15">
        <v>13000</v>
      </c>
      <c r="M2127" s="15" t="s">
        <v>59</v>
      </c>
      <c r="N2127" s="15" t="s">
        <v>15</v>
      </c>
      <c r="O2127">
        <f>+VLOOKUP(Precio_diario_hortalizas[[#This Row],[Unidad de comercialización]],Codigos_kg[],2,0)</f>
        <v>18</v>
      </c>
      <c r="P2127">
        <f>+Precio_diario_hortalizas[[#This Row],[Precio promedio ponderado]]/Precio_diario_hortalizas[[#This Row],[Kg o Unidades]]</f>
        <v>722.22222222222217</v>
      </c>
    </row>
    <row r="2128" spans="1:16" hidden="1" x14ac:dyDescent="0.35">
      <c r="A2128" s="1" t="s">
        <v>141</v>
      </c>
      <c r="B2128" s="1" t="str">
        <f>+VLOOKUP(A2128,Codigos_mercados_mayoristas[],2,0)</f>
        <v>Metropolitana</v>
      </c>
      <c r="C2128" s="1">
        <f>+VLOOKUP(A2128,Codigos_mercados_mayoristas[],3,0)</f>
        <v>13</v>
      </c>
      <c r="D2128" s="30">
        <v>44146</v>
      </c>
      <c r="E2128" s="4" t="s">
        <v>196</v>
      </c>
      <c r="F2128" s="15" t="s">
        <v>35</v>
      </c>
      <c r="G2128" s="15" t="s">
        <v>36</v>
      </c>
      <c r="H2128" s="15" t="s">
        <v>16</v>
      </c>
      <c r="I2128" s="15">
        <v>100</v>
      </c>
      <c r="J2128" s="15">
        <v>12000</v>
      </c>
      <c r="K2128" s="15">
        <v>12000</v>
      </c>
      <c r="L2128" s="15">
        <v>12000</v>
      </c>
      <c r="M2128" s="15" t="s">
        <v>59</v>
      </c>
      <c r="N2128" s="15" t="s">
        <v>133</v>
      </c>
      <c r="O2128">
        <f>+VLOOKUP(Precio_diario_hortalizas[[#This Row],[Unidad de comercialización]],Codigos_kg[],2,0)</f>
        <v>18</v>
      </c>
      <c r="P2128">
        <f>+Precio_diario_hortalizas[[#This Row],[Precio promedio ponderado]]/Precio_diario_hortalizas[[#This Row],[Kg o Unidades]]</f>
        <v>666.66666666666663</v>
      </c>
    </row>
    <row r="2129" spans="1:16" hidden="1" x14ac:dyDescent="0.35">
      <c r="A2129" s="1" t="s">
        <v>141</v>
      </c>
      <c r="B2129" s="26" t="str">
        <f>+VLOOKUP(A2129,Codigos_mercados_mayoristas[],2,0)</f>
        <v>Metropolitana</v>
      </c>
      <c r="C2129" s="26">
        <f>+VLOOKUP(A2129,Codigos_mercados_mayoristas[],3,0)</f>
        <v>13</v>
      </c>
      <c r="D2129" s="30">
        <v>44146</v>
      </c>
      <c r="E2129" s="4" t="s">
        <v>196</v>
      </c>
      <c r="F2129" s="15" t="s">
        <v>35</v>
      </c>
      <c r="G2129" s="15" t="s">
        <v>36</v>
      </c>
      <c r="H2129" s="15" t="s">
        <v>16</v>
      </c>
      <c r="I2129" s="15">
        <v>80</v>
      </c>
      <c r="J2129" s="15">
        <v>11000</v>
      </c>
      <c r="K2129" s="15">
        <v>11000</v>
      </c>
      <c r="L2129" s="15">
        <v>11000</v>
      </c>
      <c r="M2129" s="15" t="s">
        <v>59</v>
      </c>
      <c r="N2129" s="15" t="s">
        <v>15</v>
      </c>
      <c r="O2129">
        <f>+VLOOKUP(Precio_diario_hortalizas[[#This Row],[Unidad de comercialización]],Codigos_kg[],2,0)</f>
        <v>18</v>
      </c>
      <c r="P2129">
        <f>+Precio_diario_hortalizas[[#This Row],[Precio promedio ponderado]]/Precio_diario_hortalizas[[#This Row],[Kg o Unidades]]</f>
        <v>611.11111111111109</v>
      </c>
    </row>
    <row r="2130" spans="1:16" hidden="1" x14ac:dyDescent="0.35">
      <c r="A2130" s="1" t="s">
        <v>134</v>
      </c>
      <c r="B2130" s="1" t="str">
        <f>+VLOOKUP(A2130,Codigos_mercados_mayoristas[],2,0)</f>
        <v>Maule</v>
      </c>
      <c r="C2130" s="1">
        <f>+VLOOKUP(A2130,Codigos_mercados_mayoristas[],3,0)</f>
        <v>7</v>
      </c>
      <c r="D2130" s="30">
        <v>44146</v>
      </c>
      <c r="E2130" s="4" t="s">
        <v>196</v>
      </c>
      <c r="F2130" s="15" t="s">
        <v>61</v>
      </c>
      <c r="G2130" s="15" t="s">
        <v>12</v>
      </c>
      <c r="H2130" s="15" t="s">
        <v>19</v>
      </c>
      <c r="I2130" s="15">
        <v>500</v>
      </c>
      <c r="J2130" s="15">
        <v>1500</v>
      </c>
      <c r="K2130" s="15">
        <v>1500</v>
      </c>
      <c r="L2130" s="15">
        <v>1500</v>
      </c>
      <c r="M2130" s="15" t="s">
        <v>108</v>
      </c>
      <c r="N2130" s="15" t="s">
        <v>109</v>
      </c>
      <c r="O2130">
        <f>+VLOOKUP(Precio_diario_hortalizas[[#This Row],[Unidad de comercialización]],Codigos_kg[],2,0)</f>
        <v>4</v>
      </c>
      <c r="P2130">
        <f>+Precio_diario_hortalizas[[#This Row],[Precio promedio ponderado]]/Precio_diario_hortalizas[[#This Row],[Kg o Unidades]]</f>
        <v>375</v>
      </c>
    </row>
    <row r="2131" spans="1:16" hidden="1" x14ac:dyDescent="0.35">
      <c r="A2131" s="1" t="s">
        <v>134</v>
      </c>
      <c r="B2131" s="1" t="str">
        <f>+VLOOKUP(A2131,Codigos_mercados_mayoristas[],2,0)</f>
        <v>Maule</v>
      </c>
      <c r="C2131" s="1">
        <f>+VLOOKUP(A2131,Codigos_mercados_mayoristas[],3,0)</f>
        <v>7</v>
      </c>
      <c r="D2131" s="30">
        <v>44146</v>
      </c>
      <c r="E2131" s="4" t="s">
        <v>196</v>
      </c>
      <c r="F2131" s="15" t="s">
        <v>64</v>
      </c>
      <c r="G2131" s="15" t="s">
        <v>65</v>
      </c>
      <c r="H2131" s="15" t="s">
        <v>19</v>
      </c>
      <c r="I2131" s="15">
        <v>200</v>
      </c>
      <c r="J2131" s="15">
        <v>10000</v>
      </c>
      <c r="K2131" s="15">
        <v>10000</v>
      </c>
      <c r="L2131" s="15">
        <v>10000</v>
      </c>
      <c r="M2131" s="15" t="s">
        <v>37</v>
      </c>
      <c r="N2131" s="15" t="s">
        <v>66</v>
      </c>
      <c r="O2131">
        <f>+VLOOKUP(Precio_diario_hortalizas[[#This Row],[Unidad de comercialización]],Codigos_kg[],2,0)</f>
        <v>10</v>
      </c>
      <c r="P2131">
        <f>+Precio_diario_hortalizas[[#This Row],[Precio promedio ponderado]]/Precio_diario_hortalizas[[#This Row],[Kg o Unidades]]</f>
        <v>1000</v>
      </c>
    </row>
    <row r="2132" spans="1:16" hidden="1" x14ac:dyDescent="0.35">
      <c r="A2132" s="1" t="s">
        <v>134</v>
      </c>
      <c r="B2132" s="1" t="str">
        <f>+VLOOKUP(A2132,Codigos_mercados_mayoristas[],2,0)</f>
        <v>Maule</v>
      </c>
      <c r="C2132" s="1">
        <f>+VLOOKUP(A2132,Codigos_mercados_mayoristas[],3,0)</f>
        <v>7</v>
      </c>
      <c r="D2132" s="30">
        <v>44146</v>
      </c>
      <c r="E2132" s="4" t="s">
        <v>196</v>
      </c>
      <c r="F2132" s="15" t="s">
        <v>115</v>
      </c>
      <c r="G2132" s="15" t="s">
        <v>12</v>
      </c>
      <c r="H2132" s="15" t="s">
        <v>19</v>
      </c>
      <c r="I2132" s="15">
        <v>300</v>
      </c>
      <c r="J2132" s="15">
        <v>16000</v>
      </c>
      <c r="K2132" s="15">
        <v>16000</v>
      </c>
      <c r="L2132" s="15">
        <v>16000</v>
      </c>
      <c r="M2132" s="15" t="s">
        <v>39</v>
      </c>
      <c r="N2132" s="15" t="s">
        <v>109</v>
      </c>
      <c r="O2132">
        <f>+VLOOKUP(Precio_diario_hortalizas[[#This Row],[Unidad de comercialización]],Codigos_kg[],2,0)</f>
        <v>25</v>
      </c>
      <c r="P2132">
        <f>+Precio_diario_hortalizas[[#This Row],[Precio promedio ponderado]]/Precio_diario_hortalizas[[#This Row],[Kg o Unidades]]</f>
        <v>640</v>
      </c>
    </row>
    <row r="2133" spans="1:16" hidden="1" x14ac:dyDescent="0.35">
      <c r="A2133" s="1" t="s">
        <v>134</v>
      </c>
      <c r="B2133" s="1" t="str">
        <f>+VLOOKUP(A2133,Codigos_mercados_mayoristas[],2,0)</f>
        <v>Maule</v>
      </c>
      <c r="C2133" s="1">
        <f>+VLOOKUP(A2133,Codigos_mercados_mayoristas[],3,0)</f>
        <v>7</v>
      </c>
      <c r="D2133" s="30">
        <v>44146</v>
      </c>
      <c r="E2133" s="4" t="s">
        <v>196</v>
      </c>
      <c r="F2133" s="15" t="s">
        <v>73</v>
      </c>
      <c r="G2133" s="15" t="s">
        <v>12</v>
      </c>
      <c r="H2133" s="15" t="s">
        <v>19</v>
      </c>
      <c r="I2133" s="15">
        <v>3000</v>
      </c>
      <c r="J2133" s="15">
        <v>600</v>
      </c>
      <c r="K2133" s="15">
        <v>600</v>
      </c>
      <c r="L2133" s="15">
        <v>600</v>
      </c>
      <c r="M2133" s="15" t="s">
        <v>135</v>
      </c>
      <c r="N2133" s="15" t="s">
        <v>109</v>
      </c>
      <c r="O2133">
        <f>+VLOOKUP(Precio_diario_hortalizas[[#This Row],[Unidad de comercialización]],Codigos_kg[],2,0)</f>
        <v>5</v>
      </c>
      <c r="P2133">
        <f>+Precio_diario_hortalizas[[#This Row],[Precio promedio ponderado]]/Precio_diario_hortalizas[[#This Row],[Kg o Unidades]]</f>
        <v>120</v>
      </c>
    </row>
    <row r="2134" spans="1:16" hidden="1" x14ac:dyDescent="0.35">
      <c r="A2134" s="1" t="s">
        <v>134</v>
      </c>
      <c r="B2134" s="1" t="str">
        <f>+VLOOKUP(A2134,Codigos_mercados_mayoristas[],2,0)</f>
        <v>Maule</v>
      </c>
      <c r="C2134" s="1">
        <f>+VLOOKUP(A2134,Codigos_mercados_mayoristas[],3,0)</f>
        <v>7</v>
      </c>
      <c r="D2134" s="30">
        <v>44146</v>
      </c>
      <c r="E2134" s="4" t="s">
        <v>196</v>
      </c>
      <c r="F2134" s="15" t="s">
        <v>11</v>
      </c>
      <c r="G2134" s="15" t="s">
        <v>12</v>
      </c>
      <c r="H2134" s="15" t="s">
        <v>19</v>
      </c>
      <c r="I2134" s="15">
        <v>5000</v>
      </c>
      <c r="J2134" s="15">
        <v>500</v>
      </c>
      <c r="K2134" s="15">
        <v>500</v>
      </c>
      <c r="L2134" s="15">
        <v>500</v>
      </c>
      <c r="M2134" s="15" t="s">
        <v>14</v>
      </c>
      <c r="N2134" s="15" t="s">
        <v>109</v>
      </c>
      <c r="O2134">
        <f>+VLOOKUP(Precio_diario_hortalizas[[#This Row],[Unidad de comercialización]],Codigos_kg[],2,0)</f>
        <v>1</v>
      </c>
      <c r="P2134">
        <f>+Precio_diario_hortalizas[[#This Row],[Precio promedio ponderado]]/Precio_diario_hortalizas[[#This Row],[Kg o Unidades]]</f>
        <v>500</v>
      </c>
    </row>
    <row r="2135" spans="1:16" hidden="1" x14ac:dyDescent="0.35">
      <c r="A2135" s="1" t="s">
        <v>134</v>
      </c>
      <c r="B2135" s="1" t="str">
        <f>+VLOOKUP(A2135,Codigos_mercados_mayoristas[],2,0)</f>
        <v>Maule</v>
      </c>
      <c r="C2135" s="1">
        <f>+VLOOKUP(A2135,Codigos_mercados_mayoristas[],3,0)</f>
        <v>7</v>
      </c>
      <c r="D2135" s="30">
        <v>44146</v>
      </c>
      <c r="E2135" s="4" t="s">
        <v>196</v>
      </c>
      <c r="F2135" s="15" t="s">
        <v>75</v>
      </c>
      <c r="G2135" s="15" t="s">
        <v>12</v>
      </c>
      <c r="H2135" s="15" t="s">
        <v>96</v>
      </c>
      <c r="I2135" s="15">
        <v>40000</v>
      </c>
      <c r="J2135" s="15">
        <v>1800</v>
      </c>
      <c r="K2135" s="15">
        <v>1700</v>
      </c>
      <c r="L2135" s="15">
        <v>1750</v>
      </c>
      <c r="M2135" s="15" t="s">
        <v>117</v>
      </c>
      <c r="N2135" s="15" t="s">
        <v>123</v>
      </c>
      <c r="O2135">
        <f>+VLOOKUP(Precio_diario_hortalizas[[#This Row],[Unidad de comercialización]],Codigos_kg[],2,0)</f>
        <v>15</v>
      </c>
      <c r="P2135">
        <f>+Precio_diario_hortalizas[[#This Row],[Precio promedio ponderado]]/Precio_diario_hortalizas[[#This Row],[Kg o Unidades]]</f>
        <v>116.66666666666667</v>
      </c>
    </row>
    <row r="2136" spans="1:16" hidden="1" x14ac:dyDescent="0.35">
      <c r="A2136" s="1" t="s">
        <v>134</v>
      </c>
      <c r="B2136" s="1" t="str">
        <f>+VLOOKUP(A2136,Codigos_mercados_mayoristas[],2,0)</f>
        <v>Maule</v>
      </c>
      <c r="C2136" s="1">
        <f>+VLOOKUP(A2136,Codigos_mercados_mayoristas[],3,0)</f>
        <v>7</v>
      </c>
      <c r="D2136" s="30">
        <v>44146</v>
      </c>
      <c r="E2136" s="4" t="s">
        <v>196</v>
      </c>
      <c r="F2136" s="15" t="s">
        <v>75</v>
      </c>
      <c r="G2136" s="15" t="s">
        <v>12</v>
      </c>
      <c r="H2136" s="15" t="s">
        <v>137</v>
      </c>
      <c r="I2136" s="15">
        <v>20000</v>
      </c>
      <c r="J2136" s="15">
        <v>1400</v>
      </c>
      <c r="K2136" s="15">
        <v>1400</v>
      </c>
      <c r="L2136" s="15">
        <v>1400</v>
      </c>
      <c r="M2136" s="15" t="s">
        <v>117</v>
      </c>
      <c r="N2136" s="15" t="s">
        <v>123</v>
      </c>
      <c r="O2136">
        <f>+VLOOKUP(Precio_diario_hortalizas[[#This Row],[Unidad de comercialización]],Codigos_kg[],2,0)</f>
        <v>15</v>
      </c>
      <c r="P2136">
        <f>+Precio_diario_hortalizas[[#This Row],[Precio promedio ponderado]]/Precio_diario_hortalizas[[#This Row],[Kg o Unidades]]</f>
        <v>93.333333333333329</v>
      </c>
    </row>
    <row r="2137" spans="1:16" hidden="1" x14ac:dyDescent="0.35">
      <c r="A2137" s="1" t="s">
        <v>134</v>
      </c>
      <c r="B2137" s="1" t="str">
        <f>+VLOOKUP(A2137,Codigos_mercados_mayoristas[],2,0)</f>
        <v>Maule</v>
      </c>
      <c r="C2137" s="1">
        <f>+VLOOKUP(A2137,Codigos_mercados_mayoristas[],3,0)</f>
        <v>7</v>
      </c>
      <c r="D2137" s="30">
        <v>44146</v>
      </c>
      <c r="E2137" s="4" t="s">
        <v>196</v>
      </c>
      <c r="F2137" s="15" t="s">
        <v>84</v>
      </c>
      <c r="G2137" s="15" t="s">
        <v>12</v>
      </c>
      <c r="H2137" s="15" t="s">
        <v>19</v>
      </c>
      <c r="I2137" s="15">
        <v>4000</v>
      </c>
      <c r="J2137" s="15">
        <v>700</v>
      </c>
      <c r="K2137" s="15">
        <v>700</v>
      </c>
      <c r="L2137" s="15">
        <v>700</v>
      </c>
      <c r="M2137" s="15" t="s">
        <v>14</v>
      </c>
      <c r="N2137" s="15" t="s">
        <v>109</v>
      </c>
      <c r="O2137">
        <f>+VLOOKUP(Precio_diario_hortalizas[[#This Row],[Unidad de comercialización]],Codigos_kg[],2,0)</f>
        <v>1</v>
      </c>
      <c r="P2137">
        <f>+Precio_diario_hortalizas[[#This Row],[Precio promedio ponderado]]/Precio_diario_hortalizas[[#This Row],[Kg o Unidades]]</f>
        <v>700</v>
      </c>
    </row>
    <row r="2138" spans="1:16" hidden="1" x14ac:dyDescent="0.35">
      <c r="A2138" s="1" t="s">
        <v>134</v>
      </c>
      <c r="B2138" s="1" t="str">
        <f>+VLOOKUP(A2138,Codigos_mercados_mayoristas[],2,0)</f>
        <v>Maule</v>
      </c>
      <c r="C2138" s="1">
        <f>+VLOOKUP(A2138,Codigos_mercados_mayoristas[],3,0)</f>
        <v>7</v>
      </c>
      <c r="D2138" s="30">
        <v>44146</v>
      </c>
      <c r="E2138" s="4" t="s">
        <v>196</v>
      </c>
      <c r="F2138" s="15" t="s">
        <v>85</v>
      </c>
      <c r="G2138" s="15" t="s">
        <v>86</v>
      </c>
      <c r="H2138" s="15" t="s">
        <v>19</v>
      </c>
      <c r="I2138" s="15">
        <v>4000</v>
      </c>
      <c r="J2138" s="15">
        <v>900</v>
      </c>
      <c r="K2138" s="15">
        <v>900</v>
      </c>
      <c r="L2138" s="15">
        <v>900</v>
      </c>
      <c r="M2138" s="15" t="s">
        <v>31</v>
      </c>
      <c r="N2138" s="15" t="s">
        <v>125</v>
      </c>
      <c r="O2138">
        <f>+VLOOKUP(Precio_diario_hortalizas[[#This Row],[Unidad de comercialización]],Codigos_kg[],2,0)</f>
        <v>1</v>
      </c>
      <c r="P2138">
        <f>+Precio_diario_hortalizas[[#This Row],[Precio promedio ponderado]]/Precio_diario_hortalizas[[#This Row],[Kg o Unidades]]</f>
        <v>900</v>
      </c>
    </row>
    <row r="2139" spans="1:16" hidden="1" x14ac:dyDescent="0.35">
      <c r="A2139" s="1" t="s">
        <v>134</v>
      </c>
      <c r="B2139" s="1" t="str">
        <f>+VLOOKUP(A2139,Codigos_mercados_mayoristas[],2,0)</f>
        <v>Maule</v>
      </c>
      <c r="C2139" s="1">
        <f>+VLOOKUP(A2139,Codigos_mercados_mayoristas[],3,0)</f>
        <v>7</v>
      </c>
      <c r="D2139" s="30">
        <v>44146</v>
      </c>
      <c r="E2139" s="4" t="s">
        <v>196</v>
      </c>
      <c r="F2139" s="15" t="s">
        <v>52</v>
      </c>
      <c r="G2139" s="15" t="s">
        <v>12</v>
      </c>
      <c r="H2139" s="15" t="s">
        <v>19</v>
      </c>
      <c r="I2139" s="15">
        <v>600</v>
      </c>
      <c r="J2139" s="15">
        <v>5000</v>
      </c>
      <c r="K2139" s="15">
        <v>4500</v>
      </c>
      <c r="L2139" s="15">
        <v>4750</v>
      </c>
      <c r="M2139" s="15" t="s">
        <v>39</v>
      </c>
      <c r="N2139" s="15" t="s">
        <v>109</v>
      </c>
      <c r="O2139">
        <f>+VLOOKUP(Precio_diario_hortalizas[[#This Row],[Unidad de comercialización]],Codigos_kg[],2,0)</f>
        <v>25</v>
      </c>
      <c r="P2139">
        <f>+Precio_diario_hortalizas[[#This Row],[Precio promedio ponderado]]/Precio_diario_hortalizas[[#This Row],[Kg o Unidades]]</f>
        <v>190</v>
      </c>
    </row>
    <row r="2140" spans="1:16" hidden="1" x14ac:dyDescent="0.35">
      <c r="A2140" s="1" t="s">
        <v>134</v>
      </c>
      <c r="B2140" s="1" t="str">
        <f>+VLOOKUP(A2140,Codigos_mercados_mayoristas[],2,0)</f>
        <v>Maule</v>
      </c>
      <c r="C2140" s="1">
        <f>+VLOOKUP(A2140,Codigos_mercados_mayoristas[],3,0)</f>
        <v>7</v>
      </c>
      <c r="D2140" s="30">
        <v>44146</v>
      </c>
      <c r="E2140" s="4" t="s">
        <v>196</v>
      </c>
      <c r="F2140" s="15" t="s">
        <v>23</v>
      </c>
      <c r="G2140" s="15" t="s">
        <v>87</v>
      </c>
      <c r="H2140" s="15" t="s">
        <v>19</v>
      </c>
      <c r="I2140" s="15">
        <v>500</v>
      </c>
      <c r="J2140" s="15">
        <v>2500</v>
      </c>
      <c r="K2140" s="15">
        <v>2500</v>
      </c>
      <c r="L2140" s="15">
        <v>2500</v>
      </c>
      <c r="M2140" s="15" t="s">
        <v>88</v>
      </c>
      <c r="N2140" s="15" t="s">
        <v>109</v>
      </c>
      <c r="O2140">
        <f>+VLOOKUP(Precio_diario_hortalizas[[#This Row],[Unidad de comercialización]],Codigos_kg[],2,0)</f>
        <v>10</v>
      </c>
      <c r="P2140">
        <f>+Precio_diario_hortalizas[[#This Row],[Precio promedio ponderado]]/Precio_diario_hortalizas[[#This Row],[Kg o Unidades]]</f>
        <v>250</v>
      </c>
    </row>
    <row r="2141" spans="1:16" hidden="1" x14ac:dyDescent="0.35">
      <c r="A2141" s="1" t="s">
        <v>134</v>
      </c>
      <c r="B2141" s="1" t="str">
        <f>+VLOOKUP(A2141,Codigos_mercados_mayoristas[],2,0)</f>
        <v>Maule</v>
      </c>
      <c r="C2141" s="1">
        <f>+VLOOKUP(A2141,Codigos_mercados_mayoristas[],3,0)</f>
        <v>7</v>
      </c>
      <c r="D2141" s="30">
        <v>44146</v>
      </c>
      <c r="E2141" s="4" t="s">
        <v>196</v>
      </c>
      <c r="F2141" s="15" t="s">
        <v>23</v>
      </c>
      <c r="G2141" s="15" t="s">
        <v>24</v>
      </c>
      <c r="H2141" s="15" t="s">
        <v>19</v>
      </c>
      <c r="I2141" s="15">
        <v>500</v>
      </c>
      <c r="J2141" s="15">
        <v>3000</v>
      </c>
      <c r="K2141" s="15">
        <v>3000</v>
      </c>
      <c r="L2141" s="15">
        <v>3000</v>
      </c>
      <c r="M2141" s="15" t="s">
        <v>89</v>
      </c>
      <c r="N2141" s="15" t="s">
        <v>109</v>
      </c>
      <c r="O2141">
        <f>+VLOOKUP(Precio_diario_hortalizas[[#This Row],[Unidad de comercialización]],Codigos_kg[],2,0)</f>
        <v>15</v>
      </c>
      <c r="P2141">
        <f>+Precio_diario_hortalizas[[#This Row],[Precio promedio ponderado]]/Precio_diario_hortalizas[[#This Row],[Kg o Unidades]]</f>
        <v>200</v>
      </c>
    </row>
    <row r="2142" spans="1:16" hidden="1" x14ac:dyDescent="0.35">
      <c r="A2142" s="1" t="s">
        <v>134</v>
      </c>
      <c r="B2142" s="1" t="str">
        <f>+VLOOKUP(A2142,Codigos_mercados_mayoristas[],2,0)</f>
        <v>Maule</v>
      </c>
      <c r="C2142" s="1">
        <f>+VLOOKUP(A2142,Codigos_mercados_mayoristas[],3,0)</f>
        <v>7</v>
      </c>
      <c r="D2142" s="30">
        <v>44146</v>
      </c>
      <c r="E2142" s="4" t="s">
        <v>196</v>
      </c>
      <c r="F2142" s="15" t="s">
        <v>23</v>
      </c>
      <c r="G2142" s="15" t="s">
        <v>47</v>
      </c>
      <c r="H2142" s="15" t="s">
        <v>19</v>
      </c>
      <c r="I2142" s="15">
        <v>500</v>
      </c>
      <c r="J2142" s="15">
        <v>2500</v>
      </c>
      <c r="K2142" s="15">
        <v>2500</v>
      </c>
      <c r="L2142" s="15">
        <v>2500</v>
      </c>
      <c r="M2142" s="15" t="s">
        <v>26</v>
      </c>
      <c r="N2142" s="15" t="s">
        <v>109</v>
      </c>
      <c r="O2142">
        <f>+VLOOKUP(Precio_diario_hortalizas[[#This Row],[Unidad de comercialización]],Codigos_kg[],2,0)</f>
        <v>18</v>
      </c>
      <c r="P2142">
        <f>+Precio_diario_hortalizas[[#This Row],[Precio promedio ponderado]]/Precio_diario_hortalizas[[#This Row],[Kg o Unidades]]</f>
        <v>138.88888888888889</v>
      </c>
    </row>
    <row r="2143" spans="1:16" hidden="1" x14ac:dyDescent="0.35">
      <c r="A2143" s="1" t="s">
        <v>134</v>
      </c>
      <c r="B2143" s="1" t="str">
        <f>+VLOOKUP(A2143,Codigos_mercados_mayoristas[],2,0)</f>
        <v>Maule</v>
      </c>
      <c r="C2143" s="1">
        <f>+VLOOKUP(A2143,Codigos_mercados_mayoristas[],3,0)</f>
        <v>7</v>
      </c>
      <c r="D2143" s="30">
        <v>44146</v>
      </c>
      <c r="E2143" s="4" t="s">
        <v>196</v>
      </c>
      <c r="F2143" s="15" t="s">
        <v>23</v>
      </c>
      <c r="G2143" s="15" t="s">
        <v>92</v>
      </c>
      <c r="H2143" s="15" t="s">
        <v>19</v>
      </c>
      <c r="I2143" s="15">
        <v>500</v>
      </c>
      <c r="J2143" s="15">
        <v>2500</v>
      </c>
      <c r="K2143" s="15">
        <v>2500</v>
      </c>
      <c r="L2143" s="15">
        <v>2500</v>
      </c>
      <c r="M2143" s="15" t="s">
        <v>26</v>
      </c>
      <c r="N2143" s="15" t="s">
        <v>109</v>
      </c>
      <c r="O2143">
        <f>+VLOOKUP(Precio_diario_hortalizas[[#This Row],[Unidad de comercialización]],Codigos_kg[],2,0)</f>
        <v>18</v>
      </c>
      <c r="P2143">
        <f>+Precio_diario_hortalizas[[#This Row],[Precio promedio ponderado]]/Precio_diario_hortalizas[[#This Row],[Kg o Unidades]]</f>
        <v>138.88888888888889</v>
      </c>
    </row>
    <row r="2144" spans="1:16" hidden="1" x14ac:dyDescent="0.35">
      <c r="A2144" s="1" t="s">
        <v>134</v>
      </c>
      <c r="B2144" s="1" t="str">
        <f>+VLOOKUP(A2144,Codigos_mercados_mayoristas[],2,0)</f>
        <v>Maule</v>
      </c>
      <c r="C2144" s="1">
        <f>+VLOOKUP(A2144,Codigos_mercados_mayoristas[],3,0)</f>
        <v>7</v>
      </c>
      <c r="D2144" s="30">
        <v>44146</v>
      </c>
      <c r="E2144" s="4" t="s">
        <v>196</v>
      </c>
      <c r="F2144" s="15" t="s">
        <v>94</v>
      </c>
      <c r="G2144" s="15" t="s">
        <v>95</v>
      </c>
      <c r="H2144" s="15" t="s">
        <v>96</v>
      </c>
      <c r="I2144" s="15">
        <v>1200</v>
      </c>
      <c r="J2144" s="15">
        <v>10000</v>
      </c>
      <c r="K2144" s="15">
        <v>10000</v>
      </c>
      <c r="L2144" s="15">
        <v>10000</v>
      </c>
      <c r="M2144" s="15" t="s">
        <v>39</v>
      </c>
      <c r="N2144" s="15" t="s">
        <v>123</v>
      </c>
      <c r="O2144">
        <f>+VLOOKUP(Precio_diario_hortalizas[[#This Row],[Unidad de comercialización]],Codigos_kg[],2,0)</f>
        <v>25</v>
      </c>
      <c r="P2144">
        <f>+Precio_diario_hortalizas[[#This Row],[Precio promedio ponderado]]/Precio_diario_hortalizas[[#This Row],[Kg o Unidades]]</f>
        <v>400</v>
      </c>
    </row>
    <row r="2145" spans="1:16" hidden="1" x14ac:dyDescent="0.35">
      <c r="A2145" s="1" t="s">
        <v>134</v>
      </c>
      <c r="B2145" s="1" t="str">
        <f>+VLOOKUP(A2145,Codigos_mercados_mayoristas[],2,0)</f>
        <v>Maule</v>
      </c>
      <c r="C2145" s="1">
        <f>+VLOOKUP(A2145,Codigos_mercados_mayoristas[],3,0)</f>
        <v>7</v>
      </c>
      <c r="D2145" s="30">
        <v>44146</v>
      </c>
      <c r="E2145" s="4" t="s">
        <v>196</v>
      </c>
      <c r="F2145" s="15" t="s">
        <v>53</v>
      </c>
      <c r="G2145" s="15" t="s">
        <v>12</v>
      </c>
      <c r="H2145" s="15" t="s">
        <v>19</v>
      </c>
      <c r="I2145" s="15">
        <v>500</v>
      </c>
      <c r="J2145" s="15">
        <v>8000</v>
      </c>
      <c r="K2145" s="15">
        <v>8000</v>
      </c>
      <c r="L2145" s="15">
        <v>8000</v>
      </c>
      <c r="M2145" s="15" t="s">
        <v>138</v>
      </c>
      <c r="N2145" s="15" t="s">
        <v>109</v>
      </c>
      <c r="O2145">
        <f>+VLOOKUP(Precio_diario_hortalizas[[#This Row],[Unidad de comercialización]],Codigos_kg[],2,0)</f>
        <v>80</v>
      </c>
      <c r="P2145">
        <f>+Precio_diario_hortalizas[[#This Row],[Precio promedio ponderado]]/Precio_diario_hortalizas[[#This Row],[Kg o Unidades]]</f>
        <v>100</v>
      </c>
    </row>
    <row r="2146" spans="1:16" hidden="1" x14ac:dyDescent="0.35">
      <c r="A2146" s="1" t="s">
        <v>134</v>
      </c>
      <c r="B2146" s="1" t="str">
        <f>+VLOOKUP(A2146,Codigos_mercados_mayoristas[],2,0)</f>
        <v>Maule</v>
      </c>
      <c r="C2146" s="1">
        <f>+VLOOKUP(A2146,Codigos_mercados_mayoristas[],3,0)</f>
        <v>7</v>
      </c>
      <c r="D2146" s="30">
        <v>44146</v>
      </c>
      <c r="E2146" s="4" t="s">
        <v>196</v>
      </c>
      <c r="F2146" s="15" t="s">
        <v>27</v>
      </c>
      <c r="G2146" s="15" t="s">
        <v>55</v>
      </c>
      <c r="H2146" s="15" t="s">
        <v>19</v>
      </c>
      <c r="I2146" s="15">
        <v>100</v>
      </c>
      <c r="J2146" s="15">
        <v>27000</v>
      </c>
      <c r="K2146" s="15">
        <v>27000</v>
      </c>
      <c r="L2146" s="15">
        <v>27000</v>
      </c>
      <c r="M2146" s="15" t="s">
        <v>29</v>
      </c>
      <c r="N2146" s="15" t="s">
        <v>109</v>
      </c>
      <c r="O2146">
        <f>+VLOOKUP(Precio_diario_hortalizas[[#This Row],[Unidad de comercialización]],Codigos_kg[],2,0)</f>
        <v>15</v>
      </c>
      <c r="P2146">
        <f>+Precio_diario_hortalizas[[#This Row],[Precio promedio ponderado]]/Precio_diario_hortalizas[[#This Row],[Kg o Unidades]]</f>
        <v>1800</v>
      </c>
    </row>
    <row r="2147" spans="1:16" hidden="1" x14ac:dyDescent="0.35">
      <c r="A2147" s="1" t="s">
        <v>134</v>
      </c>
      <c r="B2147" s="1" t="str">
        <f>+VLOOKUP(A2147,Codigos_mercados_mayoristas[],2,0)</f>
        <v>Maule</v>
      </c>
      <c r="C2147" s="1">
        <f>+VLOOKUP(A2147,Codigos_mercados_mayoristas[],3,0)</f>
        <v>7</v>
      </c>
      <c r="D2147" s="30">
        <v>44146</v>
      </c>
      <c r="E2147" s="4" t="s">
        <v>196</v>
      </c>
      <c r="F2147" s="15" t="s">
        <v>30</v>
      </c>
      <c r="G2147" s="15" t="s">
        <v>12</v>
      </c>
      <c r="H2147" s="15" t="s">
        <v>19</v>
      </c>
      <c r="I2147" s="15">
        <v>100</v>
      </c>
      <c r="J2147" s="15">
        <v>42000</v>
      </c>
      <c r="K2147" s="15">
        <v>42000</v>
      </c>
      <c r="L2147" s="15">
        <v>42000</v>
      </c>
      <c r="M2147" s="15" t="s">
        <v>58</v>
      </c>
      <c r="N2147" s="15" t="s">
        <v>139</v>
      </c>
      <c r="O2147">
        <f>+VLOOKUP(Precio_diario_hortalizas[[#This Row],[Unidad de comercialización]],Codigos_kg[],2,0)</f>
        <v>25</v>
      </c>
      <c r="P2147">
        <f>+Precio_diario_hortalizas[[#This Row],[Precio promedio ponderado]]/Precio_diario_hortalizas[[#This Row],[Kg o Unidades]]</f>
        <v>1680</v>
      </c>
    </row>
    <row r="2148" spans="1:16" hidden="1" x14ac:dyDescent="0.35">
      <c r="A2148" s="1" t="s">
        <v>134</v>
      </c>
      <c r="B2148" s="1" t="str">
        <f>+VLOOKUP(A2148,Codigos_mercados_mayoristas[],2,0)</f>
        <v>Maule</v>
      </c>
      <c r="C2148" s="1">
        <f>+VLOOKUP(A2148,Codigos_mercados_mayoristas[],3,0)</f>
        <v>7</v>
      </c>
      <c r="D2148" s="30">
        <v>44146</v>
      </c>
      <c r="E2148" s="4" t="s">
        <v>196</v>
      </c>
      <c r="F2148" s="15" t="s">
        <v>35</v>
      </c>
      <c r="G2148" s="15" t="s">
        <v>36</v>
      </c>
      <c r="H2148" s="15" t="s">
        <v>19</v>
      </c>
      <c r="I2148" s="15">
        <v>1500</v>
      </c>
      <c r="J2148" s="15">
        <v>15000</v>
      </c>
      <c r="K2148" s="15">
        <v>15000</v>
      </c>
      <c r="L2148" s="15">
        <v>15000</v>
      </c>
      <c r="M2148" s="15" t="s">
        <v>59</v>
      </c>
      <c r="N2148" s="15" t="s">
        <v>15</v>
      </c>
      <c r="O2148">
        <f>+VLOOKUP(Precio_diario_hortalizas[[#This Row],[Unidad de comercialización]],Codigos_kg[],2,0)</f>
        <v>18</v>
      </c>
      <c r="P2148">
        <f>+Precio_diario_hortalizas[[#This Row],[Precio promedio ponderado]]/Precio_diario_hortalizas[[#This Row],[Kg o Unidades]]</f>
        <v>833.33333333333337</v>
      </c>
    </row>
    <row r="2149" spans="1:16" hidden="1" x14ac:dyDescent="0.35">
      <c r="A2149" s="1" t="s">
        <v>134</v>
      </c>
      <c r="B2149" s="1" t="str">
        <f>+VLOOKUP(A2149,Codigos_mercados_mayoristas[],2,0)</f>
        <v>Maule</v>
      </c>
      <c r="C2149" s="1">
        <f>+VLOOKUP(A2149,Codigos_mercados_mayoristas[],3,0)</f>
        <v>7</v>
      </c>
      <c r="D2149" s="30">
        <v>44146</v>
      </c>
      <c r="E2149" s="4" t="s">
        <v>196</v>
      </c>
      <c r="F2149" s="15" t="s">
        <v>35</v>
      </c>
      <c r="G2149" s="15" t="s">
        <v>36</v>
      </c>
      <c r="H2149" s="15" t="s">
        <v>19</v>
      </c>
      <c r="I2149" s="15">
        <v>2500</v>
      </c>
      <c r="J2149" s="15">
        <v>12000</v>
      </c>
      <c r="K2149" s="15">
        <v>12000</v>
      </c>
      <c r="L2149" s="15">
        <v>12000</v>
      </c>
      <c r="M2149" s="15" t="s">
        <v>29</v>
      </c>
      <c r="N2149" s="15" t="s">
        <v>109</v>
      </c>
      <c r="O2149">
        <f>+VLOOKUP(Precio_diario_hortalizas[[#This Row],[Unidad de comercialización]],Codigos_kg[],2,0)</f>
        <v>15</v>
      </c>
      <c r="P2149">
        <f>+Precio_diario_hortalizas[[#This Row],[Precio promedio ponderado]]/Precio_diario_hortalizas[[#This Row],[Kg o Unidades]]</f>
        <v>800</v>
      </c>
    </row>
    <row r="2150" spans="1:16" hidden="1" x14ac:dyDescent="0.35">
      <c r="A2150" s="1" t="s">
        <v>134</v>
      </c>
      <c r="B2150" s="1" t="str">
        <f>+VLOOKUP(A2150,Codigos_mercados_mayoristas[],2,0)</f>
        <v>Maule</v>
      </c>
      <c r="C2150" s="1">
        <f>+VLOOKUP(A2150,Codigos_mercados_mayoristas[],3,0)</f>
        <v>7</v>
      </c>
      <c r="D2150" s="30">
        <v>44146</v>
      </c>
      <c r="E2150" s="4" t="s">
        <v>196</v>
      </c>
      <c r="F2150" s="15" t="s">
        <v>35</v>
      </c>
      <c r="G2150" s="15" t="s">
        <v>36</v>
      </c>
      <c r="H2150" s="15" t="s">
        <v>13</v>
      </c>
      <c r="I2150" s="15">
        <v>1000</v>
      </c>
      <c r="J2150" s="15">
        <v>10000</v>
      </c>
      <c r="K2150" s="15">
        <v>10000</v>
      </c>
      <c r="L2150" s="15">
        <v>10000</v>
      </c>
      <c r="M2150" s="15" t="s">
        <v>29</v>
      </c>
      <c r="N2150" s="15" t="s">
        <v>109</v>
      </c>
      <c r="O2150">
        <f>+VLOOKUP(Precio_diario_hortalizas[[#This Row],[Unidad de comercialización]],Codigos_kg[],2,0)</f>
        <v>15</v>
      </c>
      <c r="P2150">
        <f>+Precio_diario_hortalizas[[#This Row],[Precio promedio ponderado]]/Precio_diario_hortalizas[[#This Row],[Kg o Unidades]]</f>
        <v>666.66666666666663</v>
      </c>
    </row>
    <row r="2151" spans="1:16" hidden="1" x14ac:dyDescent="0.35">
      <c r="A2151" s="1" t="s">
        <v>134</v>
      </c>
      <c r="B2151" s="1" t="str">
        <f>+VLOOKUP(A2151,Codigos_mercados_mayoristas[],2,0)</f>
        <v>Maule</v>
      </c>
      <c r="C2151" s="1">
        <f>+VLOOKUP(A2151,Codigos_mercados_mayoristas[],3,0)</f>
        <v>7</v>
      </c>
      <c r="D2151" s="30">
        <v>44146</v>
      </c>
      <c r="E2151" s="4" t="s">
        <v>196</v>
      </c>
      <c r="F2151" s="15" t="s">
        <v>38</v>
      </c>
      <c r="G2151" s="15" t="s">
        <v>12</v>
      </c>
      <c r="H2151" s="15" t="s">
        <v>19</v>
      </c>
      <c r="I2151" s="15">
        <v>500</v>
      </c>
      <c r="J2151" s="15">
        <v>4500</v>
      </c>
      <c r="K2151" s="15">
        <v>4500</v>
      </c>
      <c r="L2151" s="15">
        <v>4500</v>
      </c>
      <c r="M2151" s="15" t="s">
        <v>101</v>
      </c>
      <c r="N2151" s="15" t="s">
        <v>140</v>
      </c>
      <c r="O2151">
        <f>+VLOOKUP(Precio_diario_hortalizas[[#This Row],[Unidad de comercialización]],Codigos_kg[],2,0)</f>
        <v>20</v>
      </c>
      <c r="P2151">
        <f>+Precio_diario_hortalizas[[#This Row],[Precio promedio ponderado]]/Precio_diario_hortalizas[[#This Row],[Kg o Unidades]]</f>
        <v>225</v>
      </c>
    </row>
    <row r="2152" spans="1:16" hidden="1" x14ac:dyDescent="0.35">
      <c r="A2152" s="1" t="s">
        <v>134</v>
      </c>
      <c r="B2152" s="1" t="str">
        <f>+VLOOKUP(A2152,Codigos_mercados_mayoristas[],2,0)</f>
        <v>Maule</v>
      </c>
      <c r="C2152" s="1">
        <f>+VLOOKUP(A2152,Codigos_mercados_mayoristas[],3,0)</f>
        <v>7</v>
      </c>
      <c r="D2152" s="30">
        <v>44146</v>
      </c>
      <c r="E2152" s="4" t="s">
        <v>196</v>
      </c>
      <c r="F2152" s="15" t="s">
        <v>102</v>
      </c>
      <c r="G2152" s="15" t="s">
        <v>103</v>
      </c>
      <c r="H2152" s="15" t="s">
        <v>96</v>
      </c>
      <c r="I2152" s="15">
        <v>400</v>
      </c>
      <c r="J2152" s="15">
        <v>1900</v>
      </c>
      <c r="K2152" s="15">
        <v>1900</v>
      </c>
      <c r="L2152" s="15">
        <v>1900</v>
      </c>
      <c r="M2152" s="15" t="s">
        <v>33</v>
      </c>
      <c r="N2152" s="15" t="s">
        <v>34</v>
      </c>
      <c r="O2152">
        <f>+VLOOKUP(Precio_diario_hortalizas[[#This Row],[Unidad de comercialización]],Codigos_kg[],2,0)</f>
        <v>1</v>
      </c>
      <c r="P2152">
        <f>+Precio_diario_hortalizas[[#This Row],[Precio promedio ponderado]]/Precio_diario_hortalizas[[#This Row],[Kg o Unidades]]</f>
        <v>1900</v>
      </c>
    </row>
    <row r="2153" spans="1:16" hidden="1" x14ac:dyDescent="0.35">
      <c r="A2153" s="1" t="s">
        <v>134</v>
      </c>
      <c r="B2153" s="1" t="str">
        <f>+VLOOKUP(A2153,Codigos_mercados_mayoristas[],2,0)</f>
        <v>Maule</v>
      </c>
      <c r="C2153" s="1">
        <f>+VLOOKUP(A2153,Codigos_mercados_mayoristas[],3,0)</f>
        <v>7</v>
      </c>
      <c r="D2153" s="30">
        <v>44146</v>
      </c>
      <c r="E2153" s="4" t="s">
        <v>196</v>
      </c>
      <c r="F2153" s="15" t="s">
        <v>102</v>
      </c>
      <c r="G2153" s="15" t="s">
        <v>104</v>
      </c>
      <c r="H2153" s="15" t="s">
        <v>76</v>
      </c>
      <c r="I2153" s="15">
        <v>1500</v>
      </c>
      <c r="J2153" s="15">
        <v>1000</v>
      </c>
      <c r="K2153" s="15">
        <v>1000</v>
      </c>
      <c r="L2153" s="15">
        <v>1000</v>
      </c>
      <c r="M2153" s="15" t="s">
        <v>33</v>
      </c>
      <c r="N2153" s="15" t="s">
        <v>109</v>
      </c>
      <c r="O2153">
        <f>+VLOOKUP(Precio_diario_hortalizas[[#This Row],[Unidad de comercialización]],Codigos_kg[],2,0)</f>
        <v>1</v>
      </c>
      <c r="P2153">
        <f>+Precio_diario_hortalizas[[#This Row],[Precio promedio ponderado]]/Precio_diario_hortalizas[[#This Row],[Kg o Unidades]]</f>
        <v>1000</v>
      </c>
    </row>
    <row r="2154" spans="1:16" hidden="1" x14ac:dyDescent="0.35">
      <c r="A2154" s="1" t="s">
        <v>134</v>
      </c>
      <c r="B2154" s="26" t="str">
        <f>+VLOOKUP(A2154,Codigos_mercados_mayoristas[],2,0)</f>
        <v>Maule</v>
      </c>
      <c r="C2154" s="26">
        <f>+VLOOKUP(A2154,Codigos_mercados_mayoristas[],3,0)</f>
        <v>7</v>
      </c>
      <c r="D2154" s="30">
        <v>44146</v>
      </c>
      <c r="E2154" s="4" t="s">
        <v>196</v>
      </c>
      <c r="F2154" s="15" t="s">
        <v>106</v>
      </c>
      <c r="G2154" s="15" t="s">
        <v>12</v>
      </c>
      <c r="H2154" s="15" t="s">
        <v>19</v>
      </c>
      <c r="I2154" s="15">
        <v>400</v>
      </c>
      <c r="J2154" s="15">
        <v>5000</v>
      </c>
      <c r="K2154" s="15">
        <v>5000</v>
      </c>
      <c r="L2154" s="15">
        <v>5000</v>
      </c>
      <c r="M2154" s="15" t="s">
        <v>54</v>
      </c>
      <c r="N2154" s="15" t="s">
        <v>109</v>
      </c>
      <c r="O2154">
        <f>+VLOOKUP(Precio_diario_hortalizas[[#This Row],[Unidad de comercialización]],Codigos_kg[],2,0)</f>
        <v>60</v>
      </c>
      <c r="P2154">
        <f>+Precio_diario_hortalizas[[#This Row],[Precio promedio ponderado]]/Precio_diario_hortalizas[[#This Row],[Kg o Unidades]]</f>
        <v>83.333333333333329</v>
      </c>
    </row>
    <row r="2155" spans="1:16" hidden="1" x14ac:dyDescent="0.35">
      <c r="A2155" s="1" t="s">
        <v>60</v>
      </c>
      <c r="B2155" s="1" t="str">
        <f>+VLOOKUP(A2155,Codigos_mercados_mayoristas[],2,0)</f>
        <v>Valparaíso</v>
      </c>
      <c r="C2155" s="1">
        <f>+VLOOKUP(A2155,Codigos_mercados_mayoristas[],3,0)</f>
        <v>5</v>
      </c>
      <c r="D2155" s="30">
        <v>44146</v>
      </c>
      <c r="E2155" s="4" t="s">
        <v>196</v>
      </c>
      <c r="F2155" s="15" t="s">
        <v>61</v>
      </c>
      <c r="G2155" s="15" t="s">
        <v>12</v>
      </c>
      <c r="H2155" s="15" t="s">
        <v>19</v>
      </c>
      <c r="I2155" s="15">
        <v>175</v>
      </c>
      <c r="J2155" s="15">
        <v>2300</v>
      </c>
      <c r="K2155" s="15">
        <v>2000</v>
      </c>
      <c r="L2155" s="15">
        <v>2154</v>
      </c>
      <c r="M2155" s="15" t="s">
        <v>62</v>
      </c>
      <c r="N2155" s="15" t="s">
        <v>63</v>
      </c>
      <c r="O2155">
        <f>+VLOOKUP(Precio_diario_hortalizas[[#This Row],[Unidad de comercialización]],Codigos_kg[],2,0)</f>
        <v>6</v>
      </c>
      <c r="P2155">
        <f>+Precio_diario_hortalizas[[#This Row],[Precio promedio ponderado]]/Precio_diario_hortalizas[[#This Row],[Kg o Unidades]]</f>
        <v>359</v>
      </c>
    </row>
    <row r="2156" spans="1:16" hidden="1" x14ac:dyDescent="0.35">
      <c r="A2156" s="1" t="s">
        <v>60</v>
      </c>
      <c r="B2156" s="1" t="str">
        <f>+VLOOKUP(A2156,Codigos_mercados_mayoristas[],2,0)</f>
        <v>Valparaíso</v>
      </c>
      <c r="C2156" s="1">
        <f>+VLOOKUP(A2156,Codigos_mercados_mayoristas[],3,0)</f>
        <v>5</v>
      </c>
      <c r="D2156" s="30">
        <v>44146</v>
      </c>
      <c r="E2156" s="4" t="s">
        <v>196</v>
      </c>
      <c r="F2156" s="15" t="s">
        <v>723</v>
      </c>
      <c r="G2156" s="15" t="s">
        <v>12</v>
      </c>
      <c r="H2156" s="15" t="s">
        <v>19</v>
      </c>
      <c r="I2156" s="15">
        <v>60</v>
      </c>
      <c r="J2156" s="15">
        <v>6000</v>
      </c>
      <c r="K2156" s="15">
        <v>6000</v>
      </c>
      <c r="L2156" s="15">
        <v>6000</v>
      </c>
      <c r="M2156" s="15" t="s">
        <v>203</v>
      </c>
      <c r="N2156" s="15" t="s">
        <v>63</v>
      </c>
      <c r="O2156">
        <f>+VLOOKUP(Precio_diario_hortalizas[[#This Row],[Unidad de comercialización]],Codigos_kg[],2,0)</f>
        <v>16</v>
      </c>
      <c r="P2156">
        <f>+Precio_diario_hortalizas[[#This Row],[Precio promedio ponderado]]/Precio_diario_hortalizas[[#This Row],[Kg o Unidades]]</f>
        <v>375</v>
      </c>
    </row>
    <row r="2157" spans="1:16" hidden="1" x14ac:dyDescent="0.35">
      <c r="A2157" s="1" t="s">
        <v>60</v>
      </c>
      <c r="B2157" s="1" t="str">
        <f>+VLOOKUP(A2157,Codigos_mercados_mayoristas[],2,0)</f>
        <v>Valparaíso</v>
      </c>
      <c r="C2157" s="1">
        <f>+VLOOKUP(A2157,Codigos_mercados_mayoristas[],3,0)</f>
        <v>5</v>
      </c>
      <c r="D2157" s="30">
        <v>44146</v>
      </c>
      <c r="E2157" s="4" t="s">
        <v>196</v>
      </c>
      <c r="F2157" s="15" t="s">
        <v>64</v>
      </c>
      <c r="G2157" s="15" t="s">
        <v>65</v>
      </c>
      <c r="H2157" s="15" t="s">
        <v>19</v>
      </c>
      <c r="I2157" s="15">
        <v>73</v>
      </c>
      <c r="J2157" s="15">
        <v>9500</v>
      </c>
      <c r="K2157" s="15">
        <v>9000</v>
      </c>
      <c r="L2157" s="15">
        <v>9240</v>
      </c>
      <c r="M2157" s="15" t="s">
        <v>37</v>
      </c>
      <c r="N2157" s="15" t="s">
        <v>66</v>
      </c>
      <c r="O2157">
        <f>+VLOOKUP(Precio_diario_hortalizas[[#This Row],[Unidad de comercialización]],Codigos_kg[],2,0)</f>
        <v>10</v>
      </c>
      <c r="P2157">
        <f>+Precio_diario_hortalizas[[#This Row],[Precio promedio ponderado]]/Precio_diario_hortalizas[[#This Row],[Kg o Unidades]]</f>
        <v>924</v>
      </c>
    </row>
    <row r="2158" spans="1:16" hidden="1" x14ac:dyDescent="0.35">
      <c r="A2158" s="1" t="s">
        <v>60</v>
      </c>
      <c r="B2158" s="1" t="str">
        <f>+VLOOKUP(A2158,Codigos_mercados_mayoristas[],2,0)</f>
        <v>Valparaíso</v>
      </c>
      <c r="C2158" s="1">
        <f>+VLOOKUP(A2158,Codigos_mercados_mayoristas[],3,0)</f>
        <v>5</v>
      </c>
      <c r="D2158" s="30">
        <v>44146</v>
      </c>
      <c r="E2158" s="4" t="s">
        <v>196</v>
      </c>
      <c r="F2158" s="15" t="s">
        <v>42</v>
      </c>
      <c r="G2158" s="15" t="s">
        <v>110</v>
      </c>
      <c r="H2158" s="15" t="s">
        <v>19</v>
      </c>
      <c r="I2158" s="15">
        <v>35</v>
      </c>
      <c r="J2158" s="15">
        <v>25000</v>
      </c>
      <c r="K2158" s="15">
        <v>25000</v>
      </c>
      <c r="L2158" s="15">
        <v>25000</v>
      </c>
      <c r="M2158" s="15" t="s">
        <v>29</v>
      </c>
      <c r="N2158" s="15" t="s">
        <v>133</v>
      </c>
      <c r="O2158">
        <f>+VLOOKUP(Precio_diario_hortalizas[[#This Row],[Unidad de comercialización]],Codigos_kg[],2,0)</f>
        <v>15</v>
      </c>
      <c r="P2158">
        <f>+Precio_diario_hortalizas[[#This Row],[Precio promedio ponderado]]/Precio_diario_hortalizas[[#This Row],[Kg o Unidades]]</f>
        <v>1666.6666666666667</v>
      </c>
    </row>
    <row r="2159" spans="1:16" hidden="1" x14ac:dyDescent="0.35">
      <c r="A2159" s="1" t="s">
        <v>60</v>
      </c>
      <c r="B2159" s="1" t="str">
        <f>+VLOOKUP(A2159,Codigos_mercados_mayoristas[],2,0)</f>
        <v>Valparaíso</v>
      </c>
      <c r="C2159" s="1">
        <f>+VLOOKUP(A2159,Codigos_mercados_mayoristas[],3,0)</f>
        <v>5</v>
      </c>
      <c r="D2159" s="30">
        <v>44146</v>
      </c>
      <c r="E2159" s="4" t="s">
        <v>196</v>
      </c>
      <c r="F2159" s="15" t="s">
        <v>67</v>
      </c>
      <c r="G2159" s="15" t="s">
        <v>12</v>
      </c>
      <c r="H2159" s="15" t="s">
        <v>19</v>
      </c>
      <c r="I2159" s="15">
        <v>90</v>
      </c>
      <c r="J2159" s="15">
        <v>4500</v>
      </c>
      <c r="K2159" s="15">
        <v>4500</v>
      </c>
      <c r="L2159" s="15">
        <v>4500</v>
      </c>
      <c r="M2159" s="15" t="s">
        <v>68</v>
      </c>
      <c r="N2159" s="15" t="s">
        <v>63</v>
      </c>
      <c r="O2159">
        <f>+VLOOKUP(Precio_diario_hortalizas[[#This Row],[Unidad de comercialización]],Codigos_kg[],2,0)</f>
        <v>6</v>
      </c>
      <c r="P2159">
        <f>+Precio_diario_hortalizas[[#This Row],[Precio promedio ponderado]]/Precio_diario_hortalizas[[#This Row],[Kg o Unidades]]</f>
        <v>750</v>
      </c>
    </row>
    <row r="2160" spans="1:16" hidden="1" x14ac:dyDescent="0.35">
      <c r="A2160" s="1" t="s">
        <v>60</v>
      </c>
      <c r="B2160" s="1" t="str">
        <f>+VLOOKUP(A2160,Codigos_mercados_mayoristas[],2,0)</f>
        <v>Valparaíso</v>
      </c>
      <c r="C2160" s="1">
        <f>+VLOOKUP(A2160,Codigos_mercados_mayoristas[],3,0)</f>
        <v>5</v>
      </c>
      <c r="D2160" s="30">
        <v>44146</v>
      </c>
      <c r="E2160" s="4" t="s">
        <v>196</v>
      </c>
      <c r="F2160" s="15" t="s">
        <v>46</v>
      </c>
      <c r="G2160" s="15" t="s">
        <v>47</v>
      </c>
      <c r="H2160" s="15" t="s">
        <v>69</v>
      </c>
      <c r="I2160" s="15">
        <v>3200</v>
      </c>
      <c r="J2160" s="15">
        <v>300</v>
      </c>
      <c r="K2160" s="15">
        <v>300</v>
      </c>
      <c r="L2160" s="15">
        <v>300</v>
      </c>
      <c r="M2160" s="15" t="s">
        <v>14</v>
      </c>
      <c r="N2160" s="15" t="s">
        <v>70</v>
      </c>
      <c r="O2160">
        <f>+VLOOKUP(Precio_diario_hortalizas[[#This Row],[Unidad de comercialización]],Codigos_kg[],2,0)</f>
        <v>1</v>
      </c>
      <c r="P2160">
        <f>+Precio_diario_hortalizas[[#This Row],[Precio promedio ponderado]]/Precio_diario_hortalizas[[#This Row],[Kg o Unidades]]</f>
        <v>300</v>
      </c>
    </row>
    <row r="2161" spans="1:16" hidden="1" x14ac:dyDescent="0.35">
      <c r="A2161" s="1" t="s">
        <v>60</v>
      </c>
      <c r="B2161" s="1" t="str">
        <f>+VLOOKUP(A2161,Codigos_mercados_mayoristas[],2,0)</f>
        <v>Valparaíso</v>
      </c>
      <c r="C2161" s="1">
        <f>+VLOOKUP(A2161,Codigos_mercados_mayoristas[],3,0)</f>
        <v>5</v>
      </c>
      <c r="D2161" s="30">
        <v>44146</v>
      </c>
      <c r="E2161" s="4" t="s">
        <v>196</v>
      </c>
      <c r="F2161" s="15" t="s">
        <v>46</v>
      </c>
      <c r="G2161" s="15" t="s">
        <v>47</v>
      </c>
      <c r="H2161" s="15" t="s">
        <v>19</v>
      </c>
      <c r="I2161" s="15">
        <v>2300</v>
      </c>
      <c r="J2161" s="15">
        <v>250</v>
      </c>
      <c r="K2161" s="15">
        <v>250</v>
      </c>
      <c r="L2161" s="15">
        <v>250</v>
      </c>
      <c r="M2161" s="15" t="s">
        <v>14</v>
      </c>
      <c r="N2161" s="15" t="s">
        <v>70</v>
      </c>
      <c r="O2161">
        <f>+VLOOKUP(Precio_diario_hortalizas[[#This Row],[Unidad de comercialización]],Codigos_kg[],2,0)</f>
        <v>1</v>
      </c>
      <c r="P2161">
        <f>+Precio_diario_hortalizas[[#This Row],[Precio promedio ponderado]]/Precio_diario_hortalizas[[#This Row],[Kg o Unidades]]</f>
        <v>250</v>
      </c>
    </row>
    <row r="2162" spans="1:16" hidden="1" x14ac:dyDescent="0.35">
      <c r="A2162" s="1" t="s">
        <v>60</v>
      </c>
      <c r="B2162" s="1" t="str">
        <f>+VLOOKUP(A2162,Codigos_mercados_mayoristas[],2,0)</f>
        <v>Valparaíso</v>
      </c>
      <c r="C2162" s="1">
        <f>+VLOOKUP(A2162,Codigos_mercados_mayoristas[],3,0)</f>
        <v>5</v>
      </c>
      <c r="D2162" s="30">
        <v>44146</v>
      </c>
      <c r="E2162" s="4" t="s">
        <v>196</v>
      </c>
      <c r="F2162" s="15" t="s">
        <v>71</v>
      </c>
      <c r="G2162" s="15" t="s">
        <v>43</v>
      </c>
      <c r="H2162" s="15" t="s">
        <v>19</v>
      </c>
      <c r="I2162" s="15">
        <v>120</v>
      </c>
      <c r="J2162" s="15">
        <v>9000</v>
      </c>
      <c r="K2162" s="15">
        <v>9000</v>
      </c>
      <c r="L2162" s="15">
        <v>9000</v>
      </c>
      <c r="M2162" s="15" t="s">
        <v>68</v>
      </c>
      <c r="N2162" s="15" t="s">
        <v>72</v>
      </c>
      <c r="O2162">
        <f>+VLOOKUP(Precio_diario_hortalizas[[#This Row],[Unidad de comercialización]],Codigos_kg[],2,0)</f>
        <v>6</v>
      </c>
      <c r="P2162">
        <f>+Precio_diario_hortalizas[[#This Row],[Precio promedio ponderado]]/Precio_diario_hortalizas[[#This Row],[Kg o Unidades]]</f>
        <v>1500</v>
      </c>
    </row>
    <row r="2163" spans="1:16" hidden="1" x14ac:dyDescent="0.35">
      <c r="A2163" s="1" t="s">
        <v>60</v>
      </c>
      <c r="B2163" s="1" t="str">
        <f>+VLOOKUP(A2163,Codigos_mercados_mayoristas[],2,0)</f>
        <v>Valparaíso</v>
      </c>
      <c r="C2163" s="1">
        <f>+VLOOKUP(A2163,Codigos_mercados_mayoristas[],3,0)</f>
        <v>5</v>
      </c>
      <c r="D2163" s="30">
        <v>44146</v>
      </c>
      <c r="E2163" s="4" t="s">
        <v>196</v>
      </c>
      <c r="F2163" s="15" t="s">
        <v>71</v>
      </c>
      <c r="G2163" s="15" t="s">
        <v>43</v>
      </c>
      <c r="H2163" s="15" t="s">
        <v>13</v>
      </c>
      <c r="I2163" s="15">
        <v>110</v>
      </c>
      <c r="J2163" s="15">
        <v>6000</v>
      </c>
      <c r="K2163" s="15">
        <v>6000</v>
      </c>
      <c r="L2163" s="15">
        <v>6000</v>
      </c>
      <c r="M2163" s="15" t="s">
        <v>68</v>
      </c>
      <c r="N2163" s="15" t="s">
        <v>72</v>
      </c>
      <c r="O2163">
        <f>+VLOOKUP(Precio_diario_hortalizas[[#This Row],[Unidad de comercialización]],Codigos_kg[],2,0)</f>
        <v>6</v>
      </c>
      <c r="P2163">
        <f>+Precio_diario_hortalizas[[#This Row],[Precio promedio ponderado]]/Precio_diario_hortalizas[[#This Row],[Kg o Unidades]]</f>
        <v>1000</v>
      </c>
    </row>
    <row r="2164" spans="1:16" hidden="1" x14ac:dyDescent="0.35">
      <c r="A2164" s="1" t="s">
        <v>60</v>
      </c>
      <c r="B2164" s="1" t="str">
        <f>+VLOOKUP(A2164,Codigos_mercados_mayoristas[],2,0)</f>
        <v>Valparaíso</v>
      </c>
      <c r="C2164" s="1">
        <f>+VLOOKUP(A2164,Codigos_mercados_mayoristas[],3,0)</f>
        <v>5</v>
      </c>
      <c r="D2164" s="30">
        <v>44146</v>
      </c>
      <c r="E2164" s="4" t="s">
        <v>196</v>
      </c>
      <c r="F2164" s="15" t="s">
        <v>73</v>
      </c>
      <c r="G2164" s="15" t="s">
        <v>12</v>
      </c>
      <c r="H2164" s="15" t="s">
        <v>19</v>
      </c>
      <c r="I2164" s="15">
        <v>1600</v>
      </c>
      <c r="J2164" s="15">
        <v>400</v>
      </c>
      <c r="K2164" s="15">
        <v>400</v>
      </c>
      <c r="L2164" s="15">
        <v>400</v>
      </c>
      <c r="M2164" s="15" t="s">
        <v>74</v>
      </c>
      <c r="N2164" s="15" t="s">
        <v>63</v>
      </c>
      <c r="O2164">
        <f>+VLOOKUP(Precio_diario_hortalizas[[#This Row],[Unidad de comercialización]],Codigos_kg[],2,0)</f>
        <v>4</v>
      </c>
      <c r="P2164">
        <f>+Precio_diario_hortalizas[[#This Row],[Precio promedio ponderado]]/Precio_diario_hortalizas[[#This Row],[Kg o Unidades]]</f>
        <v>100</v>
      </c>
    </row>
    <row r="2165" spans="1:16" hidden="1" x14ac:dyDescent="0.35">
      <c r="A2165" s="1" t="s">
        <v>60</v>
      </c>
      <c r="B2165" s="1" t="str">
        <f>+VLOOKUP(A2165,Codigos_mercados_mayoristas[],2,0)</f>
        <v>Valparaíso</v>
      </c>
      <c r="C2165" s="1">
        <f>+VLOOKUP(A2165,Codigos_mercados_mayoristas[],3,0)</f>
        <v>5</v>
      </c>
      <c r="D2165" s="30">
        <v>44146</v>
      </c>
      <c r="E2165" s="4" t="s">
        <v>196</v>
      </c>
      <c r="F2165" s="15" t="s">
        <v>73</v>
      </c>
      <c r="G2165" s="15" t="s">
        <v>12</v>
      </c>
      <c r="H2165" s="15" t="s">
        <v>13</v>
      </c>
      <c r="I2165" s="15">
        <v>1300</v>
      </c>
      <c r="J2165" s="15">
        <v>300</v>
      </c>
      <c r="K2165" s="15">
        <v>300</v>
      </c>
      <c r="L2165" s="15">
        <v>300</v>
      </c>
      <c r="M2165" s="15" t="s">
        <v>74</v>
      </c>
      <c r="N2165" s="15" t="s">
        <v>63</v>
      </c>
      <c r="O2165">
        <f>+VLOOKUP(Precio_diario_hortalizas[[#This Row],[Unidad de comercialización]],Codigos_kg[],2,0)</f>
        <v>4</v>
      </c>
      <c r="P2165">
        <f>+Precio_diario_hortalizas[[#This Row],[Precio promedio ponderado]]/Precio_diario_hortalizas[[#This Row],[Kg o Unidades]]</f>
        <v>75</v>
      </c>
    </row>
    <row r="2166" spans="1:16" hidden="1" x14ac:dyDescent="0.35">
      <c r="A2166" s="1" t="s">
        <v>60</v>
      </c>
      <c r="B2166" s="1" t="str">
        <f>+VLOOKUP(A2166,Codigos_mercados_mayoristas[],2,0)</f>
        <v>Valparaíso</v>
      </c>
      <c r="C2166" s="1">
        <f>+VLOOKUP(A2166,Codigos_mercados_mayoristas[],3,0)</f>
        <v>5</v>
      </c>
      <c r="D2166" s="30">
        <v>44146</v>
      </c>
      <c r="E2166" s="4" t="s">
        <v>196</v>
      </c>
      <c r="F2166" s="15" t="s">
        <v>11</v>
      </c>
      <c r="G2166" s="15" t="s">
        <v>12</v>
      </c>
      <c r="H2166" s="15" t="s">
        <v>19</v>
      </c>
      <c r="I2166" s="15">
        <v>1750</v>
      </c>
      <c r="J2166" s="15">
        <v>600</v>
      </c>
      <c r="K2166" s="15">
        <v>550</v>
      </c>
      <c r="L2166" s="15">
        <v>574</v>
      </c>
      <c r="M2166" s="15" t="s">
        <v>14</v>
      </c>
      <c r="N2166" s="15" t="s">
        <v>63</v>
      </c>
      <c r="O2166">
        <f>+VLOOKUP(Precio_diario_hortalizas[[#This Row],[Unidad de comercialización]],Codigos_kg[],2,0)</f>
        <v>1</v>
      </c>
      <c r="P2166">
        <f>+Precio_diario_hortalizas[[#This Row],[Precio promedio ponderado]]/Precio_diario_hortalizas[[#This Row],[Kg o Unidades]]</f>
        <v>574</v>
      </c>
    </row>
    <row r="2167" spans="1:16" hidden="1" x14ac:dyDescent="0.35">
      <c r="A2167" s="1" t="s">
        <v>60</v>
      </c>
      <c r="B2167" s="1" t="str">
        <f>+VLOOKUP(A2167,Codigos_mercados_mayoristas[],2,0)</f>
        <v>Valparaíso</v>
      </c>
      <c r="C2167" s="1">
        <f>+VLOOKUP(A2167,Codigos_mercados_mayoristas[],3,0)</f>
        <v>5</v>
      </c>
      <c r="D2167" s="30">
        <v>44146</v>
      </c>
      <c r="E2167" s="4" t="s">
        <v>196</v>
      </c>
      <c r="F2167" s="15" t="s">
        <v>11</v>
      </c>
      <c r="G2167" s="15" t="s">
        <v>12</v>
      </c>
      <c r="H2167" s="15" t="s">
        <v>13</v>
      </c>
      <c r="I2167" s="15">
        <v>950</v>
      </c>
      <c r="J2167" s="15">
        <v>450</v>
      </c>
      <c r="K2167" s="15">
        <v>450</v>
      </c>
      <c r="L2167" s="15">
        <v>450</v>
      </c>
      <c r="M2167" s="15" t="s">
        <v>14</v>
      </c>
      <c r="N2167" s="15" t="s">
        <v>63</v>
      </c>
      <c r="O2167">
        <f>+VLOOKUP(Precio_diario_hortalizas[[#This Row],[Unidad de comercialización]],Codigos_kg[],2,0)</f>
        <v>1</v>
      </c>
      <c r="P2167">
        <f>+Precio_diario_hortalizas[[#This Row],[Precio promedio ponderado]]/Precio_diario_hortalizas[[#This Row],[Kg o Unidades]]</f>
        <v>450</v>
      </c>
    </row>
    <row r="2168" spans="1:16" hidden="1" x14ac:dyDescent="0.35">
      <c r="A2168" s="1" t="s">
        <v>60</v>
      </c>
      <c r="B2168" s="1" t="str">
        <f>+VLOOKUP(A2168,Codigos_mercados_mayoristas[],2,0)</f>
        <v>Valparaíso</v>
      </c>
      <c r="C2168" s="1">
        <f>+VLOOKUP(A2168,Codigos_mercados_mayoristas[],3,0)</f>
        <v>5</v>
      </c>
      <c r="D2168" s="30">
        <v>44146</v>
      </c>
      <c r="E2168" s="4" t="s">
        <v>196</v>
      </c>
      <c r="F2168" s="15" t="s">
        <v>75</v>
      </c>
      <c r="G2168" s="15" t="s">
        <v>119</v>
      </c>
      <c r="H2168" s="15" t="s">
        <v>19</v>
      </c>
      <c r="I2168" s="15">
        <v>100</v>
      </c>
      <c r="J2168" s="15">
        <v>12000</v>
      </c>
      <c r="K2168" s="15">
        <v>11000</v>
      </c>
      <c r="L2168" s="15">
        <v>11450</v>
      </c>
      <c r="M2168" s="15" t="s">
        <v>121</v>
      </c>
      <c r="N2168" s="15" t="s">
        <v>34</v>
      </c>
      <c r="O2168">
        <f>+VLOOKUP(Precio_diario_hortalizas[[#This Row],[Unidad de comercialización]],Codigos_kg[],2,0)</f>
        <v>18</v>
      </c>
      <c r="P2168">
        <f>+Precio_diario_hortalizas[[#This Row],[Precio promedio ponderado]]/Precio_diario_hortalizas[[#This Row],[Kg o Unidades]]</f>
        <v>636.11111111111109</v>
      </c>
    </row>
    <row r="2169" spans="1:16" hidden="1" x14ac:dyDescent="0.35">
      <c r="A2169" s="1" t="s">
        <v>60</v>
      </c>
      <c r="B2169" s="1" t="str">
        <f>+VLOOKUP(A2169,Codigos_mercados_mayoristas[],2,0)</f>
        <v>Valparaíso</v>
      </c>
      <c r="C2169" s="1">
        <f>+VLOOKUP(A2169,Codigos_mercados_mayoristas[],3,0)</f>
        <v>5</v>
      </c>
      <c r="D2169" s="30">
        <v>44146</v>
      </c>
      <c r="E2169" s="4" t="s">
        <v>196</v>
      </c>
      <c r="F2169" s="15" t="s">
        <v>75</v>
      </c>
      <c r="G2169" s="15" t="s">
        <v>119</v>
      </c>
      <c r="H2169" s="15" t="s">
        <v>13</v>
      </c>
      <c r="I2169" s="15">
        <v>70</v>
      </c>
      <c r="J2169" s="15">
        <v>9000</v>
      </c>
      <c r="K2169" s="15">
        <v>9000</v>
      </c>
      <c r="L2169" s="15">
        <v>9000</v>
      </c>
      <c r="M2169" s="15" t="s">
        <v>121</v>
      </c>
      <c r="N2169" s="15" t="s">
        <v>34</v>
      </c>
      <c r="O2169">
        <f>+VLOOKUP(Precio_diario_hortalizas[[#This Row],[Unidad de comercialización]],Codigos_kg[],2,0)</f>
        <v>18</v>
      </c>
      <c r="P2169">
        <f>+Precio_diario_hortalizas[[#This Row],[Precio promedio ponderado]]/Precio_diario_hortalizas[[#This Row],[Kg o Unidades]]</f>
        <v>500</v>
      </c>
    </row>
    <row r="2170" spans="1:16" hidden="1" x14ac:dyDescent="0.35">
      <c r="A2170" s="1" t="s">
        <v>60</v>
      </c>
      <c r="B2170" s="1" t="str">
        <f>+VLOOKUP(A2170,Codigos_mercados_mayoristas[],2,0)</f>
        <v>Valparaíso</v>
      </c>
      <c r="C2170" s="1">
        <f>+VLOOKUP(A2170,Codigos_mercados_mayoristas[],3,0)</f>
        <v>5</v>
      </c>
      <c r="D2170" s="30">
        <v>44146</v>
      </c>
      <c r="E2170" s="4" t="s">
        <v>196</v>
      </c>
      <c r="F2170" s="15" t="s">
        <v>75</v>
      </c>
      <c r="G2170" s="15" t="s">
        <v>12</v>
      </c>
      <c r="H2170" s="15" t="s">
        <v>76</v>
      </c>
      <c r="I2170" s="15">
        <v>145</v>
      </c>
      <c r="J2170" s="15">
        <v>8500</v>
      </c>
      <c r="K2170" s="15">
        <v>8000</v>
      </c>
      <c r="L2170" s="15">
        <v>8293</v>
      </c>
      <c r="M2170" s="15" t="s">
        <v>122</v>
      </c>
      <c r="N2170" s="15" t="s">
        <v>63</v>
      </c>
      <c r="O2170">
        <f>+VLOOKUP(Precio_diario_hortalizas[[#This Row],[Unidad de comercialización]],Codigos_kg[],2,0)</f>
        <v>16</v>
      </c>
      <c r="P2170">
        <f>+Precio_diario_hortalizas[[#This Row],[Precio promedio ponderado]]/Precio_diario_hortalizas[[#This Row],[Kg o Unidades]]</f>
        <v>518.3125</v>
      </c>
    </row>
    <row r="2171" spans="1:16" hidden="1" x14ac:dyDescent="0.35">
      <c r="A2171" s="1" t="s">
        <v>60</v>
      </c>
      <c r="B2171" s="1" t="str">
        <f>+VLOOKUP(A2171,Codigos_mercados_mayoristas[],2,0)</f>
        <v>Valparaíso</v>
      </c>
      <c r="C2171" s="1">
        <f>+VLOOKUP(A2171,Codigos_mercados_mayoristas[],3,0)</f>
        <v>5</v>
      </c>
      <c r="D2171" s="30">
        <v>44146</v>
      </c>
      <c r="E2171" s="4" t="s">
        <v>196</v>
      </c>
      <c r="F2171" s="15" t="s">
        <v>78</v>
      </c>
      <c r="G2171" s="15" t="s">
        <v>12</v>
      </c>
      <c r="H2171" s="15" t="s">
        <v>19</v>
      </c>
      <c r="I2171" s="15">
        <v>120</v>
      </c>
      <c r="J2171" s="15">
        <v>3000</v>
      </c>
      <c r="K2171" s="15">
        <v>3000</v>
      </c>
      <c r="L2171" s="15">
        <v>3000</v>
      </c>
      <c r="M2171" s="15" t="s">
        <v>79</v>
      </c>
      <c r="N2171" s="15" t="s">
        <v>63</v>
      </c>
      <c r="O2171">
        <f>+VLOOKUP(Precio_diario_hortalizas[[#This Row],[Unidad de comercialización]],Codigos_kg[],2,0)</f>
        <v>36</v>
      </c>
      <c r="P2171">
        <f>+Precio_diario_hortalizas[[#This Row],[Precio promedio ponderado]]/Precio_diario_hortalizas[[#This Row],[Kg o Unidades]]</f>
        <v>83.333333333333329</v>
      </c>
    </row>
    <row r="2172" spans="1:16" hidden="1" x14ac:dyDescent="0.35">
      <c r="A2172" s="1" t="s">
        <v>60</v>
      </c>
      <c r="B2172" s="1" t="str">
        <f>+VLOOKUP(A2172,Codigos_mercados_mayoristas[],2,0)</f>
        <v>Valparaíso</v>
      </c>
      <c r="C2172" s="1">
        <f>+VLOOKUP(A2172,Codigos_mercados_mayoristas[],3,0)</f>
        <v>5</v>
      </c>
      <c r="D2172" s="30">
        <v>44146</v>
      </c>
      <c r="E2172" s="4" t="s">
        <v>196</v>
      </c>
      <c r="F2172" s="15" t="s">
        <v>78</v>
      </c>
      <c r="G2172" s="15" t="s">
        <v>12</v>
      </c>
      <c r="H2172" s="15" t="s">
        <v>13</v>
      </c>
      <c r="I2172" s="15">
        <v>80</v>
      </c>
      <c r="J2172" s="15">
        <v>2000</v>
      </c>
      <c r="K2172" s="15">
        <v>2000</v>
      </c>
      <c r="L2172" s="15">
        <v>2000</v>
      </c>
      <c r="M2172" s="15" t="s">
        <v>79</v>
      </c>
      <c r="N2172" s="15" t="s">
        <v>63</v>
      </c>
      <c r="O2172">
        <f>+VLOOKUP(Precio_diario_hortalizas[[#This Row],[Unidad de comercialización]],Codigos_kg[],2,0)</f>
        <v>36</v>
      </c>
      <c r="P2172">
        <f>+Precio_diario_hortalizas[[#This Row],[Precio promedio ponderado]]/Precio_diario_hortalizas[[#This Row],[Kg o Unidades]]</f>
        <v>55.555555555555557</v>
      </c>
    </row>
    <row r="2173" spans="1:16" hidden="1" x14ac:dyDescent="0.35">
      <c r="A2173" s="1" t="s">
        <v>60</v>
      </c>
      <c r="B2173" s="1" t="str">
        <f>+VLOOKUP(A2173,Codigos_mercados_mayoristas[],2,0)</f>
        <v>Valparaíso</v>
      </c>
      <c r="C2173" s="1">
        <f>+VLOOKUP(A2173,Codigos_mercados_mayoristas[],3,0)</f>
        <v>5</v>
      </c>
      <c r="D2173" s="30">
        <v>44146</v>
      </c>
      <c r="E2173" s="4" t="s">
        <v>196</v>
      </c>
      <c r="F2173" s="15" t="s">
        <v>17</v>
      </c>
      <c r="G2173" s="15" t="s">
        <v>50</v>
      </c>
      <c r="H2173" s="15" t="s">
        <v>19</v>
      </c>
      <c r="I2173" s="15">
        <v>55</v>
      </c>
      <c r="J2173" s="15">
        <v>33000</v>
      </c>
      <c r="K2173" s="15">
        <v>33000</v>
      </c>
      <c r="L2173" s="15">
        <v>33000</v>
      </c>
      <c r="M2173" s="15" t="s">
        <v>51</v>
      </c>
      <c r="N2173" s="15" t="s">
        <v>45</v>
      </c>
      <c r="O2173">
        <f>+VLOOKUP(Precio_diario_hortalizas[[#This Row],[Unidad de comercialización]],Codigos_kg[],2,0)</f>
        <v>70</v>
      </c>
      <c r="P2173">
        <f>+Precio_diario_hortalizas[[#This Row],[Precio promedio ponderado]]/Precio_diario_hortalizas[[#This Row],[Kg o Unidades]]</f>
        <v>471.42857142857144</v>
      </c>
    </row>
    <row r="2174" spans="1:16" hidden="1" x14ac:dyDescent="0.35">
      <c r="A2174" s="1" t="s">
        <v>60</v>
      </c>
      <c r="B2174" s="1" t="str">
        <f>+VLOOKUP(A2174,Codigos_mercados_mayoristas[],2,0)</f>
        <v>Valparaíso</v>
      </c>
      <c r="C2174" s="1">
        <f>+VLOOKUP(A2174,Codigos_mercados_mayoristas[],3,0)</f>
        <v>5</v>
      </c>
      <c r="D2174" s="30">
        <v>44146</v>
      </c>
      <c r="E2174" s="4" t="s">
        <v>196</v>
      </c>
      <c r="F2174" s="15" t="s">
        <v>80</v>
      </c>
      <c r="G2174" s="15" t="s">
        <v>12</v>
      </c>
      <c r="H2174" s="15" t="s">
        <v>19</v>
      </c>
      <c r="I2174" s="15">
        <v>120</v>
      </c>
      <c r="J2174" s="15">
        <v>1500</v>
      </c>
      <c r="K2174" s="15">
        <v>1500</v>
      </c>
      <c r="L2174" s="15">
        <v>1500</v>
      </c>
      <c r="M2174" s="15" t="s">
        <v>81</v>
      </c>
      <c r="N2174" s="15" t="s">
        <v>63</v>
      </c>
      <c r="O2174">
        <f>+VLOOKUP(Precio_diario_hortalizas[[#This Row],[Unidad de comercialización]],Codigos_kg[],2,0)</f>
        <v>3</v>
      </c>
      <c r="P2174">
        <f>+Precio_diario_hortalizas[[#This Row],[Precio promedio ponderado]]/Precio_diario_hortalizas[[#This Row],[Kg o Unidades]]</f>
        <v>500</v>
      </c>
    </row>
    <row r="2175" spans="1:16" hidden="1" x14ac:dyDescent="0.35">
      <c r="A2175" s="1" t="s">
        <v>60</v>
      </c>
      <c r="B2175" s="1" t="str">
        <f>+VLOOKUP(A2175,Codigos_mercados_mayoristas[],2,0)</f>
        <v>Valparaíso</v>
      </c>
      <c r="C2175" s="1">
        <f>+VLOOKUP(A2175,Codigos_mercados_mayoristas[],3,0)</f>
        <v>5</v>
      </c>
      <c r="D2175" s="30">
        <v>44146</v>
      </c>
      <c r="E2175" s="4" t="s">
        <v>196</v>
      </c>
      <c r="F2175" s="15" t="s">
        <v>82</v>
      </c>
      <c r="G2175" s="15" t="s">
        <v>12</v>
      </c>
      <c r="H2175" s="15" t="s">
        <v>19</v>
      </c>
      <c r="I2175" s="15">
        <v>110</v>
      </c>
      <c r="J2175" s="15">
        <v>2500</v>
      </c>
      <c r="K2175" s="15">
        <v>2500</v>
      </c>
      <c r="L2175" s="15">
        <v>2500</v>
      </c>
      <c r="M2175" s="15" t="s">
        <v>83</v>
      </c>
      <c r="N2175" s="15" t="s">
        <v>63</v>
      </c>
      <c r="O2175">
        <f>+VLOOKUP(Precio_diario_hortalizas[[#This Row],[Unidad de comercialización]],Codigos_kg[],2,0)</f>
        <v>3</v>
      </c>
      <c r="P2175">
        <f>+Precio_diario_hortalizas[[#This Row],[Precio promedio ponderado]]/Precio_diario_hortalizas[[#This Row],[Kg o Unidades]]</f>
        <v>833.33333333333337</v>
      </c>
    </row>
    <row r="2176" spans="1:16" hidden="1" x14ac:dyDescent="0.35">
      <c r="A2176" s="1" t="s">
        <v>60</v>
      </c>
      <c r="B2176" s="1" t="str">
        <f>+VLOOKUP(A2176,Codigos_mercados_mayoristas[],2,0)</f>
        <v>Valparaíso</v>
      </c>
      <c r="C2176" s="1">
        <f>+VLOOKUP(A2176,Codigos_mercados_mayoristas[],3,0)</f>
        <v>5</v>
      </c>
      <c r="D2176" s="30">
        <v>44146</v>
      </c>
      <c r="E2176" s="4" t="s">
        <v>196</v>
      </c>
      <c r="F2176" s="15" t="s">
        <v>84</v>
      </c>
      <c r="G2176" s="15" t="s">
        <v>12</v>
      </c>
      <c r="H2176" s="15" t="s">
        <v>19</v>
      </c>
      <c r="I2176" s="15">
        <v>900</v>
      </c>
      <c r="J2176" s="15">
        <v>600</v>
      </c>
      <c r="K2176" s="15">
        <v>600</v>
      </c>
      <c r="L2176" s="15">
        <v>600</v>
      </c>
      <c r="M2176" s="15" t="s">
        <v>14</v>
      </c>
      <c r="N2176" s="15" t="s">
        <v>63</v>
      </c>
      <c r="O2176">
        <f>+VLOOKUP(Precio_diario_hortalizas[[#This Row],[Unidad de comercialización]],Codigos_kg[],2,0)</f>
        <v>1</v>
      </c>
      <c r="P2176">
        <f>+Precio_diario_hortalizas[[#This Row],[Precio promedio ponderado]]/Precio_diario_hortalizas[[#This Row],[Kg o Unidades]]</f>
        <v>600</v>
      </c>
    </row>
    <row r="2177" spans="1:16" hidden="1" x14ac:dyDescent="0.35">
      <c r="A2177" s="1" t="s">
        <v>60</v>
      </c>
      <c r="B2177" s="1" t="str">
        <f>+VLOOKUP(A2177,Codigos_mercados_mayoristas[],2,0)</f>
        <v>Valparaíso</v>
      </c>
      <c r="C2177" s="1">
        <f>+VLOOKUP(A2177,Codigos_mercados_mayoristas[],3,0)</f>
        <v>5</v>
      </c>
      <c r="D2177" s="30">
        <v>44146</v>
      </c>
      <c r="E2177" s="4" t="s">
        <v>196</v>
      </c>
      <c r="F2177" s="15" t="s">
        <v>84</v>
      </c>
      <c r="G2177" s="15" t="s">
        <v>12</v>
      </c>
      <c r="H2177" s="15" t="s">
        <v>13</v>
      </c>
      <c r="I2177" s="15">
        <v>950</v>
      </c>
      <c r="J2177" s="15">
        <v>500</v>
      </c>
      <c r="K2177" s="15">
        <v>500</v>
      </c>
      <c r="L2177" s="15">
        <v>500</v>
      </c>
      <c r="M2177" s="15" t="s">
        <v>14</v>
      </c>
      <c r="N2177" s="15" t="s">
        <v>63</v>
      </c>
      <c r="O2177">
        <f>+VLOOKUP(Precio_diario_hortalizas[[#This Row],[Unidad de comercialización]],Codigos_kg[],2,0)</f>
        <v>1</v>
      </c>
      <c r="P2177">
        <f>+Precio_diario_hortalizas[[#This Row],[Precio promedio ponderado]]/Precio_diario_hortalizas[[#This Row],[Kg o Unidades]]</f>
        <v>500</v>
      </c>
    </row>
    <row r="2178" spans="1:16" hidden="1" x14ac:dyDescent="0.35">
      <c r="A2178" s="1" t="s">
        <v>60</v>
      </c>
      <c r="B2178" s="1" t="str">
        <f>+VLOOKUP(A2178,Codigos_mercados_mayoristas[],2,0)</f>
        <v>Valparaíso</v>
      </c>
      <c r="C2178" s="1">
        <f>+VLOOKUP(A2178,Codigos_mercados_mayoristas[],3,0)</f>
        <v>5</v>
      </c>
      <c r="D2178" s="30">
        <v>44146</v>
      </c>
      <c r="E2178" s="4" t="s">
        <v>196</v>
      </c>
      <c r="F2178" s="15" t="s">
        <v>21</v>
      </c>
      <c r="G2178" s="15" t="s">
        <v>12</v>
      </c>
      <c r="H2178" s="15" t="s">
        <v>19</v>
      </c>
      <c r="I2178" s="15">
        <v>60</v>
      </c>
      <c r="J2178" s="15">
        <v>2500</v>
      </c>
      <c r="K2178" s="15">
        <v>2500</v>
      </c>
      <c r="L2178" s="15">
        <v>2500</v>
      </c>
      <c r="M2178" s="15" t="s">
        <v>83</v>
      </c>
      <c r="N2178" s="15" t="s">
        <v>63</v>
      </c>
      <c r="O2178">
        <f>+VLOOKUP(Precio_diario_hortalizas[[#This Row],[Unidad de comercialización]],Codigos_kg[],2,0)</f>
        <v>3</v>
      </c>
      <c r="P2178">
        <f>+Precio_diario_hortalizas[[#This Row],[Precio promedio ponderado]]/Precio_diario_hortalizas[[#This Row],[Kg o Unidades]]</f>
        <v>833.33333333333337</v>
      </c>
    </row>
    <row r="2179" spans="1:16" hidden="1" x14ac:dyDescent="0.35">
      <c r="A2179" s="1" t="s">
        <v>60</v>
      </c>
      <c r="B2179" s="1" t="str">
        <f>+VLOOKUP(A2179,Codigos_mercados_mayoristas[],2,0)</f>
        <v>Valparaíso</v>
      </c>
      <c r="C2179" s="1">
        <f>+VLOOKUP(A2179,Codigos_mercados_mayoristas[],3,0)</f>
        <v>5</v>
      </c>
      <c r="D2179" s="30">
        <v>44146</v>
      </c>
      <c r="E2179" s="4" t="s">
        <v>196</v>
      </c>
      <c r="F2179" s="15" t="s">
        <v>85</v>
      </c>
      <c r="G2179" s="15" t="s">
        <v>86</v>
      </c>
      <c r="H2179" s="15" t="s">
        <v>19</v>
      </c>
      <c r="I2179" s="15">
        <v>2300</v>
      </c>
      <c r="J2179" s="15">
        <v>1200</v>
      </c>
      <c r="K2179" s="15">
        <v>1200</v>
      </c>
      <c r="L2179" s="15">
        <v>1200</v>
      </c>
      <c r="M2179" s="15" t="s">
        <v>31</v>
      </c>
      <c r="N2179" s="15" t="s">
        <v>63</v>
      </c>
      <c r="O2179">
        <f>+VLOOKUP(Precio_diario_hortalizas[[#This Row],[Unidad de comercialización]],Codigos_kg[],2,0)</f>
        <v>1</v>
      </c>
      <c r="P2179">
        <f>+Precio_diario_hortalizas[[#This Row],[Precio promedio ponderado]]/Precio_diario_hortalizas[[#This Row],[Kg o Unidades]]</f>
        <v>1200</v>
      </c>
    </row>
    <row r="2180" spans="1:16" hidden="1" x14ac:dyDescent="0.35">
      <c r="A2180" s="1" t="s">
        <v>60</v>
      </c>
      <c r="B2180" s="1" t="str">
        <f>+VLOOKUP(A2180,Codigos_mercados_mayoristas[],2,0)</f>
        <v>Valparaíso</v>
      </c>
      <c r="C2180" s="1">
        <f>+VLOOKUP(A2180,Codigos_mercados_mayoristas[],3,0)</f>
        <v>5</v>
      </c>
      <c r="D2180" s="30">
        <v>44146</v>
      </c>
      <c r="E2180" s="4" t="s">
        <v>196</v>
      </c>
      <c r="F2180" s="15" t="s">
        <v>85</v>
      </c>
      <c r="G2180" s="15" t="s">
        <v>86</v>
      </c>
      <c r="H2180" s="15" t="s">
        <v>13</v>
      </c>
      <c r="I2180" s="15">
        <v>1200</v>
      </c>
      <c r="J2180" s="15">
        <v>1000</v>
      </c>
      <c r="K2180" s="15">
        <v>1000</v>
      </c>
      <c r="L2180" s="15">
        <v>1000</v>
      </c>
      <c r="M2180" s="15" t="s">
        <v>31</v>
      </c>
      <c r="N2180" s="15" t="s">
        <v>63</v>
      </c>
      <c r="O2180">
        <f>+VLOOKUP(Precio_diario_hortalizas[[#This Row],[Unidad de comercialización]],Codigos_kg[],2,0)</f>
        <v>1</v>
      </c>
      <c r="P2180">
        <f>+Precio_diario_hortalizas[[#This Row],[Precio promedio ponderado]]/Precio_diario_hortalizas[[#This Row],[Kg o Unidades]]</f>
        <v>1000</v>
      </c>
    </row>
    <row r="2181" spans="1:16" hidden="1" x14ac:dyDescent="0.35">
      <c r="A2181" s="1" t="s">
        <v>60</v>
      </c>
      <c r="B2181" s="1" t="str">
        <f>+VLOOKUP(A2181,Codigos_mercados_mayoristas[],2,0)</f>
        <v>Valparaíso</v>
      </c>
      <c r="C2181" s="1">
        <f>+VLOOKUP(A2181,Codigos_mercados_mayoristas[],3,0)</f>
        <v>5</v>
      </c>
      <c r="D2181" s="30">
        <v>44146</v>
      </c>
      <c r="E2181" s="4" t="s">
        <v>196</v>
      </c>
      <c r="F2181" s="15" t="s">
        <v>52</v>
      </c>
      <c r="G2181" s="15" t="s">
        <v>12</v>
      </c>
      <c r="H2181" s="15" t="s">
        <v>19</v>
      </c>
      <c r="I2181" s="15">
        <v>118</v>
      </c>
      <c r="J2181" s="15">
        <v>7000</v>
      </c>
      <c r="K2181" s="15">
        <v>6500</v>
      </c>
      <c r="L2181" s="15">
        <v>6852</v>
      </c>
      <c r="M2181" s="15" t="s">
        <v>39</v>
      </c>
      <c r="N2181" s="15" t="s">
        <v>63</v>
      </c>
      <c r="O2181">
        <f>+VLOOKUP(Precio_diario_hortalizas[[#This Row],[Unidad de comercialización]],Codigos_kg[],2,0)</f>
        <v>25</v>
      </c>
      <c r="P2181">
        <f>+Precio_diario_hortalizas[[#This Row],[Precio promedio ponderado]]/Precio_diario_hortalizas[[#This Row],[Kg o Unidades]]</f>
        <v>274.08</v>
      </c>
    </row>
    <row r="2182" spans="1:16" hidden="1" x14ac:dyDescent="0.35">
      <c r="A2182" s="1" t="s">
        <v>60</v>
      </c>
      <c r="B2182" s="1" t="str">
        <f>+VLOOKUP(A2182,Codigos_mercados_mayoristas[],2,0)</f>
        <v>Valparaíso</v>
      </c>
      <c r="C2182" s="1">
        <f>+VLOOKUP(A2182,Codigos_mercados_mayoristas[],3,0)</f>
        <v>5</v>
      </c>
      <c r="D2182" s="30">
        <v>44146</v>
      </c>
      <c r="E2182" s="4" t="s">
        <v>196</v>
      </c>
      <c r="F2182" s="15" t="s">
        <v>23</v>
      </c>
      <c r="G2182" s="15" t="s">
        <v>87</v>
      </c>
      <c r="H2182" s="15" t="s">
        <v>19</v>
      </c>
      <c r="I2182" s="15">
        <v>115</v>
      </c>
      <c r="J2182" s="15">
        <v>4000</v>
      </c>
      <c r="K2182" s="15">
        <v>3800</v>
      </c>
      <c r="L2182" s="15">
        <v>3904</v>
      </c>
      <c r="M2182" s="15" t="s">
        <v>88</v>
      </c>
      <c r="N2182" s="15" t="s">
        <v>63</v>
      </c>
      <c r="O2182">
        <f>+VLOOKUP(Precio_diario_hortalizas[[#This Row],[Unidad de comercialización]],Codigos_kg[],2,0)</f>
        <v>10</v>
      </c>
      <c r="P2182">
        <f>+Precio_diario_hortalizas[[#This Row],[Precio promedio ponderado]]/Precio_diario_hortalizas[[#This Row],[Kg o Unidades]]</f>
        <v>390.4</v>
      </c>
    </row>
    <row r="2183" spans="1:16" hidden="1" x14ac:dyDescent="0.35">
      <c r="A2183" s="1" t="s">
        <v>60</v>
      </c>
      <c r="B2183" s="1" t="str">
        <f>+VLOOKUP(A2183,Codigos_mercados_mayoristas[],2,0)</f>
        <v>Valparaíso</v>
      </c>
      <c r="C2183" s="1">
        <f>+VLOOKUP(A2183,Codigos_mercados_mayoristas[],3,0)</f>
        <v>5</v>
      </c>
      <c r="D2183" s="30">
        <v>44146</v>
      </c>
      <c r="E2183" s="4" t="s">
        <v>196</v>
      </c>
      <c r="F2183" s="15" t="s">
        <v>23</v>
      </c>
      <c r="G2183" s="15" t="s">
        <v>24</v>
      </c>
      <c r="H2183" s="15" t="s">
        <v>19</v>
      </c>
      <c r="I2183" s="15">
        <v>120</v>
      </c>
      <c r="J2183" s="15">
        <v>6000</v>
      </c>
      <c r="K2183" s="15">
        <v>5500</v>
      </c>
      <c r="L2183" s="15">
        <v>5729</v>
      </c>
      <c r="M2183" s="15" t="s">
        <v>89</v>
      </c>
      <c r="N2183" s="15" t="s">
        <v>63</v>
      </c>
      <c r="O2183">
        <f>+VLOOKUP(Precio_diario_hortalizas[[#This Row],[Unidad de comercialización]],Codigos_kg[],2,0)</f>
        <v>15</v>
      </c>
      <c r="P2183">
        <f>+Precio_diario_hortalizas[[#This Row],[Precio promedio ponderado]]/Precio_diario_hortalizas[[#This Row],[Kg o Unidades]]</f>
        <v>381.93333333333334</v>
      </c>
    </row>
    <row r="2184" spans="1:16" hidden="1" x14ac:dyDescent="0.35">
      <c r="A2184" s="1" t="s">
        <v>60</v>
      </c>
      <c r="B2184" s="1" t="str">
        <f>+VLOOKUP(A2184,Codigos_mercados_mayoristas[],2,0)</f>
        <v>Valparaíso</v>
      </c>
      <c r="C2184" s="1">
        <f>+VLOOKUP(A2184,Codigos_mercados_mayoristas[],3,0)</f>
        <v>5</v>
      </c>
      <c r="D2184" s="30">
        <v>44146</v>
      </c>
      <c r="E2184" s="4" t="s">
        <v>196</v>
      </c>
      <c r="F2184" s="15" t="s">
        <v>23</v>
      </c>
      <c r="G2184" s="15" t="s">
        <v>90</v>
      </c>
      <c r="H2184" s="15" t="s">
        <v>19</v>
      </c>
      <c r="I2184" s="15">
        <v>60</v>
      </c>
      <c r="J2184" s="15">
        <v>6000</v>
      </c>
      <c r="K2184" s="15">
        <v>6000</v>
      </c>
      <c r="L2184" s="15">
        <v>6000</v>
      </c>
      <c r="M2184" s="15" t="s">
        <v>26</v>
      </c>
      <c r="N2184" s="15" t="s">
        <v>63</v>
      </c>
      <c r="O2184">
        <f>+VLOOKUP(Precio_diario_hortalizas[[#This Row],[Unidad de comercialización]],Codigos_kg[],2,0)</f>
        <v>18</v>
      </c>
      <c r="P2184">
        <f>+Precio_diario_hortalizas[[#This Row],[Precio promedio ponderado]]/Precio_diario_hortalizas[[#This Row],[Kg o Unidades]]</f>
        <v>333.33333333333331</v>
      </c>
    </row>
    <row r="2185" spans="1:16" hidden="1" x14ac:dyDescent="0.35">
      <c r="A2185" s="1" t="s">
        <v>60</v>
      </c>
      <c r="B2185" s="1" t="str">
        <f>+VLOOKUP(A2185,Codigos_mercados_mayoristas[],2,0)</f>
        <v>Valparaíso</v>
      </c>
      <c r="C2185" s="1">
        <f>+VLOOKUP(A2185,Codigos_mercados_mayoristas[],3,0)</f>
        <v>5</v>
      </c>
      <c r="D2185" s="30">
        <v>44146</v>
      </c>
      <c r="E2185" s="4" t="s">
        <v>196</v>
      </c>
      <c r="F2185" s="15" t="s">
        <v>23</v>
      </c>
      <c r="G2185" s="15" t="s">
        <v>91</v>
      </c>
      <c r="H2185" s="15" t="s">
        <v>19</v>
      </c>
      <c r="I2185" s="15">
        <v>105</v>
      </c>
      <c r="J2185" s="15">
        <v>5800</v>
      </c>
      <c r="K2185" s="15">
        <v>5500</v>
      </c>
      <c r="L2185" s="15">
        <v>5657</v>
      </c>
      <c r="M2185" s="15" t="s">
        <v>26</v>
      </c>
      <c r="N2185" s="15" t="s">
        <v>63</v>
      </c>
      <c r="O2185">
        <f>+VLOOKUP(Precio_diario_hortalizas[[#This Row],[Unidad de comercialización]],Codigos_kg[],2,0)</f>
        <v>18</v>
      </c>
      <c r="P2185">
        <f>+Precio_diario_hortalizas[[#This Row],[Precio promedio ponderado]]/Precio_diario_hortalizas[[#This Row],[Kg o Unidades]]</f>
        <v>314.27777777777777</v>
      </c>
    </row>
    <row r="2186" spans="1:16" hidden="1" x14ac:dyDescent="0.35">
      <c r="A2186" s="1" t="s">
        <v>60</v>
      </c>
      <c r="B2186" s="1" t="str">
        <f>+VLOOKUP(A2186,Codigos_mercados_mayoristas[],2,0)</f>
        <v>Valparaíso</v>
      </c>
      <c r="C2186" s="1">
        <f>+VLOOKUP(A2186,Codigos_mercados_mayoristas[],3,0)</f>
        <v>5</v>
      </c>
      <c r="D2186" s="30">
        <v>44146</v>
      </c>
      <c r="E2186" s="4" t="s">
        <v>196</v>
      </c>
      <c r="F2186" s="15" t="s">
        <v>23</v>
      </c>
      <c r="G2186" s="15" t="s">
        <v>92</v>
      </c>
      <c r="H2186" s="15" t="s">
        <v>19</v>
      </c>
      <c r="I2186" s="15">
        <v>105</v>
      </c>
      <c r="J2186" s="15">
        <v>4300</v>
      </c>
      <c r="K2186" s="15">
        <v>4000</v>
      </c>
      <c r="L2186" s="15">
        <v>4143</v>
      </c>
      <c r="M2186" s="15" t="s">
        <v>93</v>
      </c>
      <c r="N2186" s="15" t="s">
        <v>63</v>
      </c>
      <c r="O2186">
        <f>+VLOOKUP(Precio_diario_hortalizas[[#This Row],[Unidad de comercialización]],Codigos_kg[],2,0)</f>
        <v>20</v>
      </c>
      <c r="P2186">
        <f>+Precio_diario_hortalizas[[#This Row],[Precio promedio ponderado]]/Precio_diario_hortalizas[[#This Row],[Kg o Unidades]]</f>
        <v>207.15</v>
      </c>
    </row>
    <row r="2187" spans="1:16" hidden="1" x14ac:dyDescent="0.35">
      <c r="A2187" s="1" t="s">
        <v>60</v>
      </c>
      <c r="B2187" s="1" t="str">
        <f>+VLOOKUP(A2187,Codigos_mercados_mayoristas[],2,0)</f>
        <v>Valparaíso</v>
      </c>
      <c r="C2187" s="1">
        <f>+VLOOKUP(A2187,Codigos_mercados_mayoristas[],3,0)</f>
        <v>5</v>
      </c>
      <c r="D2187" s="30">
        <v>44146</v>
      </c>
      <c r="E2187" s="4" t="s">
        <v>196</v>
      </c>
      <c r="F2187" s="15" t="s">
        <v>94</v>
      </c>
      <c r="G2187" s="15" t="s">
        <v>95</v>
      </c>
      <c r="H2187" s="15" t="s">
        <v>96</v>
      </c>
      <c r="I2187" s="15">
        <v>310</v>
      </c>
      <c r="J2187" s="15">
        <v>9500</v>
      </c>
      <c r="K2187" s="15">
        <v>9000</v>
      </c>
      <c r="L2187" s="15">
        <v>9258</v>
      </c>
      <c r="M2187" s="15" t="s">
        <v>39</v>
      </c>
      <c r="N2187" s="15" t="s">
        <v>63</v>
      </c>
      <c r="O2187">
        <f>+VLOOKUP(Precio_diario_hortalizas[[#This Row],[Unidad de comercialización]],Codigos_kg[],2,0)</f>
        <v>25</v>
      </c>
      <c r="P2187">
        <f>+Precio_diario_hortalizas[[#This Row],[Precio promedio ponderado]]/Precio_diario_hortalizas[[#This Row],[Kg o Unidades]]</f>
        <v>370.32</v>
      </c>
    </row>
    <row r="2188" spans="1:16" hidden="1" x14ac:dyDescent="0.35">
      <c r="A2188" s="1" t="s">
        <v>60</v>
      </c>
      <c r="B2188" s="1" t="str">
        <f>+VLOOKUP(A2188,Codigos_mercados_mayoristas[],2,0)</f>
        <v>Valparaíso</v>
      </c>
      <c r="C2188" s="1">
        <f>+VLOOKUP(A2188,Codigos_mercados_mayoristas[],3,0)</f>
        <v>5</v>
      </c>
      <c r="D2188" s="30">
        <v>44146</v>
      </c>
      <c r="E2188" s="4" t="s">
        <v>196</v>
      </c>
      <c r="F2188" s="15" t="s">
        <v>53</v>
      </c>
      <c r="G2188" s="15" t="s">
        <v>12</v>
      </c>
      <c r="H2188" s="15" t="s">
        <v>19</v>
      </c>
      <c r="I2188" s="15">
        <v>55</v>
      </c>
      <c r="J2188" s="15">
        <v>7000</v>
      </c>
      <c r="K2188" s="15">
        <v>7000</v>
      </c>
      <c r="L2188" s="15">
        <v>7000</v>
      </c>
      <c r="M2188" s="15" t="s">
        <v>97</v>
      </c>
      <c r="N2188" s="15" t="s">
        <v>133</v>
      </c>
      <c r="O2188">
        <f>+VLOOKUP(Precio_diario_hortalizas[[#This Row],[Unidad de comercialización]],Codigos_kg[],2,0)</f>
        <v>70</v>
      </c>
      <c r="P2188">
        <f>+Precio_diario_hortalizas[[#This Row],[Precio promedio ponderado]]/Precio_diario_hortalizas[[#This Row],[Kg o Unidades]]</f>
        <v>100</v>
      </c>
    </row>
    <row r="2189" spans="1:16" hidden="1" x14ac:dyDescent="0.35">
      <c r="A2189" s="1" t="s">
        <v>60</v>
      </c>
      <c r="B2189" s="1" t="str">
        <f>+VLOOKUP(A2189,Codigos_mercados_mayoristas[],2,0)</f>
        <v>Valparaíso</v>
      </c>
      <c r="C2189" s="1">
        <f>+VLOOKUP(A2189,Codigos_mercados_mayoristas[],3,0)</f>
        <v>5</v>
      </c>
      <c r="D2189" s="30">
        <v>44146</v>
      </c>
      <c r="E2189" s="4" t="s">
        <v>196</v>
      </c>
      <c r="F2189" s="15" t="s">
        <v>27</v>
      </c>
      <c r="G2189" s="15" t="s">
        <v>28</v>
      </c>
      <c r="H2189" s="15" t="s">
        <v>19</v>
      </c>
      <c r="I2189" s="15">
        <v>38</v>
      </c>
      <c r="J2189" s="15">
        <v>34000</v>
      </c>
      <c r="K2189" s="15">
        <v>34000</v>
      </c>
      <c r="L2189" s="15">
        <v>34000</v>
      </c>
      <c r="M2189" s="15" t="s">
        <v>29</v>
      </c>
      <c r="N2189" s="15" t="s">
        <v>15</v>
      </c>
      <c r="O2189">
        <f>+VLOOKUP(Precio_diario_hortalizas[[#This Row],[Unidad de comercialización]],Codigos_kg[],2,0)</f>
        <v>15</v>
      </c>
      <c r="P2189">
        <f>+Precio_diario_hortalizas[[#This Row],[Precio promedio ponderado]]/Precio_diario_hortalizas[[#This Row],[Kg o Unidades]]</f>
        <v>2266.6666666666665</v>
      </c>
    </row>
    <row r="2190" spans="1:16" hidden="1" x14ac:dyDescent="0.35">
      <c r="A2190" s="1" t="s">
        <v>60</v>
      </c>
      <c r="B2190" s="1" t="str">
        <f>+VLOOKUP(A2190,Codigos_mercados_mayoristas[],2,0)</f>
        <v>Valparaíso</v>
      </c>
      <c r="C2190" s="1">
        <f>+VLOOKUP(A2190,Codigos_mercados_mayoristas[],3,0)</f>
        <v>5</v>
      </c>
      <c r="D2190" s="30">
        <v>44146</v>
      </c>
      <c r="E2190" s="4" t="s">
        <v>196</v>
      </c>
      <c r="F2190" s="15" t="s">
        <v>27</v>
      </c>
      <c r="G2190" s="15" t="s">
        <v>28</v>
      </c>
      <c r="H2190" s="15" t="s">
        <v>13</v>
      </c>
      <c r="I2190" s="15">
        <v>35</v>
      </c>
      <c r="J2190" s="15">
        <v>31000</v>
      </c>
      <c r="K2190" s="15">
        <v>31000</v>
      </c>
      <c r="L2190" s="15">
        <v>31000</v>
      </c>
      <c r="M2190" s="15" t="s">
        <v>29</v>
      </c>
      <c r="N2190" s="15" t="s">
        <v>15</v>
      </c>
      <c r="O2190">
        <f>+VLOOKUP(Precio_diario_hortalizas[[#This Row],[Unidad de comercialización]],Codigos_kg[],2,0)</f>
        <v>15</v>
      </c>
      <c r="P2190">
        <f>+Precio_diario_hortalizas[[#This Row],[Precio promedio ponderado]]/Precio_diario_hortalizas[[#This Row],[Kg o Unidades]]</f>
        <v>2066.6666666666665</v>
      </c>
    </row>
    <row r="2191" spans="1:16" hidden="1" x14ac:dyDescent="0.35">
      <c r="A2191" s="1" t="s">
        <v>60</v>
      </c>
      <c r="B2191" s="1" t="str">
        <f>+VLOOKUP(A2191,Codigos_mercados_mayoristas[],2,0)</f>
        <v>Valparaíso</v>
      </c>
      <c r="C2191" s="1">
        <f>+VLOOKUP(A2191,Codigos_mercados_mayoristas[],3,0)</f>
        <v>5</v>
      </c>
      <c r="D2191" s="30">
        <v>44146</v>
      </c>
      <c r="E2191" s="4" t="s">
        <v>196</v>
      </c>
      <c r="F2191" s="15" t="s">
        <v>27</v>
      </c>
      <c r="G2191" s="15" t="s">
        <v>98</v>
      </c>
      <c r="H2191" s="15" t="s">
        <v>19</v>
      </c>
      <c r="I2191" s="15">
        <v>35</v>
      </c>
      <c r="J2191" s="15">
        <v>27000</v>
      </c>
      <c r="K2191" s="15">
        <v>27000</v>
      </c>
      <c r="L2191" s="15">
        <v>27000</v>
      </c>
      <c r="M2191" s="15" t="s">
        <v>29</v>
      </c>
      <c r="N2191" s="15" t="s">
        <v>15</v>
      </c>
      <c r="O2191">
        <f>+VLOOKUP(Precio_diario_hortalizas[[#This Row],[Unidad de comercialización]],Codigos_kg[],2,0)</f>
        <v>15</v>
      </c>
      <c r="P2191">
        <f>+Precio_diario_hortalizas[[#This Row],[Precio promedio ponderado]]/Precio_diario_hortalizas[[#This Row],[Kg o Unidades]]</f>
        <v>1800</v>
      </c>
    </row>
    <row r="2192" spans="1:16" hidden="1" x14ac:dyDescent="0.35">
      <c r="A2192" s="1" t="s">
        <v>60</v>
      </c>
      <c r="B2192" s="1" t="str">
        <f>+VLOOKUP(A2192,Codigos_mercados_mayoristas[],2,0)</f>
        <v>Valparaíso</v>
      </c>
      <c r="C2192" s="1">
        <f>+VLOOKUP(A2192,Codigos_mercados_mayoristas[],3,0)</f>
        <v>5</v>
      </c>
      <c r="D2192" s="30">
        <v>44146</v>
      </c>
      <c r="E2192" s="4" t="s">
        <v>196</v>
      </c>
      <c r="F2192" s="15" t="s">
        <v>27</v>
      </c>
      <c r="G2192" s="15" t="s">
        <v>98</v>
      </c>
      <c r="H2192" s="15" t="s">
        <v>13</v>
      </c>
      <c r="I2192" s="15">
        <v>38</v>
      </c>
      <c r="J2192" s="15">
        <v>23000</v>
      </c>
      <c r="K2192" s="15">
        <v>23000</v>
      </c>
      <c r="L2192" s="15">
        <v>23000</v>
      </c>
      <c r="M2192" s="15" t="s">
        <v>29</v>
      </c>
      <c r="N2192" s="15" t="s">
        <v>15</v>
      </c>
      <c r="O2192">
        <f>+VLOOKUP(Precio_diario_hortalizas[[#This Row],[Unidad de comercialización]],Codigos_kg[],2,0)</f>
        <v>15</v>
      </c>
      <c r="P2192">
        <f>+Precio_diario_hortalizas[[#This Row],[Precio promedio ponderado]]/Precio_diario_hortalizas[[#This Row],[Kg o Unidades]]</f>
        <v>1533.3333333333333</v>
      </c>
    </row>
    <row r="2193" spans="1:16" hidden="1" x14ac:dyDescent="0.35">
      <c r="A2193" s="1" t="s">
        <v>60</v>
      </c>
      <c r="B2193" s="1" t="str">
        <f>+VLOOKUP(A2193,Codigos_mercados_mayoristas[],2,0)</f>
        <v>Valparaíso</v>
      </c>
      <c r="C2193" s="1">
        <f>+VLOOKUP(A2193,Codigos_mercados_mayoristas[],3,0)</f>
        <v>5</v>
      </c>
      <c r="D2193" s="30">
        <v>44146</v>
      </c>
      <c r="E2193" s="4" t="s">
        <v>196</v>
      </c>
      <c r="F2193" s="15" t="s">
        <v>30</v>
      </c>
      <c r="G2193" s="15" t="s">
        <v>57</v>
      </c>
      <c r="H2193" s="15" t="s">
        <v>19</v>
      </c>
      <c r="I2193" s="15">
        <v>40</v>
      </c>
      <c r="J2193" s="15">
        <v>33000</v>
      </c>
      <c r="K2193" s="15">
        <v>33000</v>
      </c>
      <c r="L2193" s="15">
        <v>33000</v>
      </c>
      <c r="M2193" s="15" t="s">
        <v>58</v>
      </c>
      <c r="N2193" s="15" t="s">
        <v>45</v>
      </c>
      <c r="O2193">
        <f>+VLOOKUP(Precio_diario_hortalizas[[#This Row],[Unidad de comercialización]],Codigos_kg[],2,0)</f>
        <v>25</v>
      </c>
      <c r="P2193">
        <f>+Precio_diario_hortalizas[[#This Row],[Precio promedio ponderado]]/Precio_diario_hortalizas[[#This Row],[Kg o Unidades]]</f>
        <v>1320</v>
      </c>
    </row>
    <row r="2194" spans="1:16" hidden="1" x14ac:dyDescent="0.35">
      <c r="A2194" s="1" t="s">
        <v>60</v>
      </c>
      <c r="B2194" s="1" t="str">
        <f>+VLOOKUP(A2194,Codigos_mercados_mayoristas[],2,0)</f>
        <v>Valparaíso</v>
      </c>
      <c r="C2194" s="1">
        <f>+VLOOKUP(A2194,Codigos_mercados_mayoristas[],3,0)</f>
        <v>5</v>
      </c>
      <c r="D2194" s="30">
        <v>44146</v>
      </c>
      <c r="E2194" s="4" t="s">
        <v>196</v>
      </c>
      <c r="F2194" s="15" t="s">
        <v>99</v>
      </c>
      <c r="G2194" s="15" t="s">
        <v>100</v>
      </c>
      <c r="H2194" s="15" t="s">
        <v>19</v>
      </c>
      <c r="I2194" s="15">
        <v>950</v>
      </c>
      <c r="J2194" s="15">
        <v>600</v>
      </c>
      <c r="K2194" s="15">
        <v>600</v>
      </c>
      <c r="L2194" s="15">
        <v>600</v>
      </c>
      <c r="M2194" s="15" t="s">
        <v>14</v>
      </c>
      <c r="N2194" s="15" t="s">
        <v>63</v>
      </c>
      <c r="O2194">
        <f>+VLOOKUP(Precio_diario_hortalizas[[#This Row],[Unidad de comercialización]],Codigos_kg[],2,0)</f>
        <v>1</v>
      </c>
      <c r="P2194">
        <f>+Precio_diario_hortalizas[[#This Row],[Precio promedio ponderado]]/Precio_diario_hortalizas[[#This Row],[Kg o Unidades]]</f>
        <v>600</v>
      </c>
    </row>
    <row r="2195" spans="1:16" hidden="1" x14ac:dyDescent="0.35">
      <c r="A2195" s="1" t="s">
        <v>60</v>
      </c>
      <c r="B2195" s="1" t="str">
        <f>+VLOOKUP(A2195,Codigos_mercados_mayoristas[],2,0)</f>
        <v>Valparaíso</v>
      </c>
      <c r="C2195" s="1">
        <f>+VLOOKUP(A2195,Codigos_mercados_mayoristas[],3,0)</f>
        <v>5</v>
      </c>
      <c r="D2195" s="30">
        <v>44146</v>
      </c>
      <c r="E2195" s="4" t="s">
        <v>196</v>
      </c>
      <c r="F2195" s="15" t="s">
        <v>32</v>
      </c>
      <c r="G2195" s="15" t="s">
        <v>12</v>
      </c>
      <c r="H2195" s="15" t="s">
        <v>19</v>
      </c>
      <c r="I2195" s="15">
        <v>180</v>
      </c>
      <c r="J2195" s="15">
        <v>900</v>
      </c>
      <c r="K2195" s="15">
        <v>900</v>
      </c>
      <c r="L2195" s="15">
        <v>900</v>
      </c>
      <c r="M2195" s="15" t="s">
        <v>33</v>
      </c>
      <c r="N2195" s="15" t="s">
        <v>34</v>
      </c>
      <c r="O2195">
        <f>+VLOOKUP(Precio_diario_hortalizas[[#This Row],[Unidad de comercialización]],Codigos_kg[],2,0)</f>
        <v>1</v>
      </c>
      <c r="P2195">
        <f>+Precio_diario_hortalizas[[#This Row],[Precio promedio ponderado]]/Precio_diario_hortalizas[[#This Row],[Kg o Unidades]]</f>
        <v>900</v>
      </c>
    </row>
    <row r="2196" spans="1:16" hidden="1" x14ac:dyDescent="0.35">
      <c r="A2196" s="1" t="s">
        <v>60</v>
      </c>
      <c r="B2196" s="1" t="str">
        <f>+VLOOKUP(A2196,Codigos_mercados_mayoristas[],2,0)</f>
        <v>Valparaíso</v>
      </c>
      <c r="C2196" s="1">
        <f>+VLOOKUP(A2196,Codigos_mercados_mayoristas[],3,0)</f>
        <v>5</v>
      </c>
      <c r="D2196" s="30">
        <v>44146</v>
      </c>
      <c r="E2196" s="4" t="s">
        <v>196</v>
      </c>
      <c r="F2196" s="15" t="s">
        <v>35</v>
      </c>
      <c r="G2196" s="15" t="s">
        <v>36</v>
      </c>
      <c r="H2196" s="15" t="s">
        <v>69</v>
      </c>
      <c r="I2196" s="15">
        <v>150</v>
      </c>
      <c r="J2196" s="15">
        <v>17000</v>
      </c>
      <c r="K2196" s="15">
        <v>17000</v>
      </c>
      <c r="L2196" s="15">
        <v>17000</v>
      </c>
      <c r="M2196" s="15" t="s">
        <v>59</v>
      </c>
      <c r="N2196" s="15" t="s">
        <v>133</v>
      </c>
      <c r="O2196">
        <f>+VLOOKUP(Precio_diario_hortalizas[[#This Row],[Unidad de comercialización]],Codigos_kg[],2,0)</f>
        <v>18</v>
      </c>
      <c r="P2196">
        <f>+Precio_diario_hortalizas[[#This Row],[Precio promedio ponderado]]/Precio_diario_hortalizas[[#This Row],[Kg o Unidades]]</f>
        <v>944.44444444444446</v>
      </c>
    </row>
    <row r="2197" spans="1:16" hidden="1" x14ac:dyDescent="0.35">
      <c r="A2197" s="1" t="s">
        <v>60</v>
      </c>
      <c r="B2197" s="1" t="str">
        <f>+VLOOKUP(A2197,Codigos_mercados_mayoristas[],2,0)</f>
        <v>Valparaíso</v>
      </c>
      <c r="C2197" s="1">
        <f>+VLOOKUP(A2197,Codigos_mercados_mayoristas[],3,0)</f>
        <v>5</v>
      </c>
      <c r="D2197" s="30">
        <v>44146</v>
      </c>
      <c r="E2197" s="4" t="s">
        <v>196</v>
      </c>
      <c r="F2197" s="15" t="s">
        <v>35</v>
      </c>
      <c r="G2197" s="15" t="s">
        <v>36</v>
      </c>
      <c r="H2197" s="15" t="s">
        <v>19</v>
      </c>
      <c r="I2197" s="15">
        <v>150</v>
      </c>
      <c r="J2197" s="15">
        <v>14000</v>
      </c>
      <c r="K2197" s="15">
        <v>14000</v>
      </c>
      <c r="L2197" s="15">
        <v>14000</v>
      </c>
      <c r="M2197" s="15" t="s">
        <v>59</v>
      </c>
      <c r="N2197" s="15" t="s">
        <v>133</v>
      </c>
      <c r="O2197">
        <f>+VLOOKUP(Precio_diario_hortalizas[[#This Row],[Unidad de comercialización]],Codigos_kg[],2,0)</f>
        <v>18</v>
      </c>
      <c r="P2197">
        <f>+Precio_diario_hortalizas[[#This Row],[Precio promedio ponderado]]/Precio_diario_hortalizas[[#This Row],[Kg o Unidades]]</f>
        <v>777.77777777777783</v>
      </c>
    </row>
    <row r="2198" spans="1:16" hidden="1" x14ac:dyDescent="0.35">
      <c r="A2198" s="1" t="s">
        <v>60</v>
      </c>
      <c r="B2198" s="1" t="str">
        <f>+VLOOKUP(A2198,Codigos_mercados_mayoristas[],2,0)</f>
        <v>Valparaíso</v>
      </c>
      <c r="C2198" s="1">
        <f>+VLOOKUP(A2198,Codigos_mercados_mayoristas[],3,0)</f>
        <v>5</v>
      </c>
      <c r="D2198" s="30">
        <v>44146</v>
      </c>
      <c r="E2198" s="4" t="s">
        <v>196</v>
      </c>
      <c r="F2198" s="15" t="s">
        <v>35</v>
      </c>
      <c r="G2198" s="15" t="s">
        <v>36</v>
      </c>
      <c r="H2198" s="15" t="s">
        <v>19</v>
      </c>
      <c r="I2198" s="15">
        <v>630</v>
      </c>
      <c r="J2198" s="15">
        <v>6500</v>
      </c>
      <c r="K2198" s="15">
        <v>6000</v>
      </c>
      <c r="L2198" s="15">
        <v>6302</v>
      </c>
      <c r="M2198" s="15" t="s">
        <v>111</v>
      </c>
      <c r="N2198" s="15" t="s">
        <v>15</v>
      </c>
      <c r="O2198">
        <f>+VLOOKUP(Precio_diario_hortalizas[[#This Row],[Unidad de comercialización]],Codigos_kg[],2,0)</f>
        <v>12</v>
      </c>
      <c r="P2198">
        <f>+Precio_diario_hortalizas[[#This Row],[Precio promedio ponderado]]/Precio_diario_hortalizas[[#This Row],[Kg o Unidades]]</f>
        <v>525.16666666666663</v>
      </c>
    </row>
    <row r="2199" spans="1:16" hidden="1" x14ac:dyDescent="0.35">
      <c r="A2199" s="1" t="s">
        <v>60</v>
      </c>
      <c r="B2199" s="1" t="str">
        <f>+VLOOKUP(A2199,Codigos_mercados_mayoristas[],2,0)</f>
        <v>Valparaíso</v>
      </c>
      <c r="C2199" s="1">
        <f>+VLOOKUP(A2199,Codigos_mercados_mayoristas[],3,0)</f>
        <v>5</v>
      </c>
      <c r="D2199" s="30">
        <v>44146</v>
      </c>
      <c r="E2199" s="4" t="s">
        <v>196</v>
      </c>
      <c r="F2199" s="15" t="s">
        <v>35</v>
      </c>
      <c r="G2199" s="15" t="s">
        <v>36</v>
      </c>
      <c r="H2199" s="15" t="s">
        <v>13</v>
      </c>
      <c r="I2199" s="15">
        <v>160</v>
      </c>
      <c r="J2199" s="15">
        <v>12000</v>
      </c>
      <c r="K2199" s="15">
        <v>12000</v>
      </c>
      <c r="L2199" s="15">
        <v>12000</v>
      </c>
      <c r="M2199" s="15" t="s">
        <v>59</v>
      </c>
      <c r="N2199" s="15" t="s">
        <v>133</v>
      </c>
      <c r="O2199">
        <f>+VLOOKUP(Precio_diario_hortalizas[[#This Row],[Unidad de comercialización]],Codigos_kg[],2,0)</f>
        <v>18</v>
      </c>
      <c r="P2199">
        <f>+Precio_diario_hortalizas[[#This Row],[Precio promedio ponderado]]/Precio_diario_hortalizas[[#This Row],[Kg o Unidades]]</f>
        <v>666.66666666666663</v>
      </c>
    </row>
    <row r="2200" spans="1:16" hidden="1" x14ac:dyDescent="0.35">
      <c r="A2200" s="1" t="s">
        <v>60</v>
      </c>
      <c r="B2200" s="1" t="str">
        <f>+VLOOKUP(A2200,Codigos_mercados_mayoristas[],2,0)</f>
        <v>Valparaíso</v>
      </c>
      <c r="C2200" s="1">
        <f>+VLOOKUP(A2200,Codigos_mercados_mayoristas[],3,0)</f>
        <v>5</v>
      </c>
      <c r="D2200" s="30">
        <v>44146</v>
      </c>
      <c r="E2200" s="4" t="s">
        <v>196</v>
      </c>
      <c r="F2200" s="15" t="s">
        <v>38</v>
      </c>
      <c r="G2200" s="15" t="s">
        <v>12</v>
      </c>
      <c r="H2200" s="15" t="s">
        <v>19</v>
      </c>
      <c r="I2200" s="15">
        <v>180</v>
      </c>
      <c r="J2200" s="15">
        <v>5000</v>
      </c>
      <c r="K2200" s="15">
        <v>5000</v>
      </c>
      <c r="L2200" s="15">
        <v>5000</v>
      </c>
      <c r="M2200" s="15" t="s">
        <v>101</v>
      </c>
      <c r="N2200" s="15" t="s">
        <v>63</v>
      </c>
      <c r="O2200">
        <f>+VLOOKUP(Precio_diario_hortalizas[[#This Row],[Unidad de comercialización]],Codigos_kg[],2,0)</f>
        <v>20</v>
      </c>
      <c r="P2200">
        <f>+Precio_diario_hortalizas[[#This Row],[Precio promedio ponderado]]/Precio_diario_hortalizas[[#This Row],[Kg o Unidades]]</f>
        <v>250</v>
      </c>
    </row>
    <row r="2201" spans="1:16" hidden="1" x14ac:dyDescent="0.35">
      <c r="A2201" s="1" t="s">
        <v>60</v>
      </c>
      <c r="B2201" s="1" t="str">
        <f>+VLOOKUP(A2201,Codigos_mercados_mayoristas[],2,0)</f>
        <v>Valparaíso</v>
      </c>
      <c r="C2201" s="1">
        <f>+VLOOKUP(A2201,Codigos_mercados_mayoristas[],3,0)</f>
        <v>5</v>
      </c>
      <c r="D2201" s="30">
        <v>44146</v>
      </c>
      <c r="E2201" s="4" t="s">
        <v>196</v>
      </c>
      <c r="F2201" s="15" t="s">
        <v>102</v>
      </c>
      <c r="G2201" s="15" t="s">
        <v>103</v>
      </c>
      <c r="H2201" s="15" t="s">
        <v>96</v>
      </c>
      <c r="I2201" s="15">
        <v>150</v>
      </c>
      <c r="J2201" s="15">
        <v>1700</v>
      </c>
      <c r="K2201" s="15">
        <v>1600</v>
      </c>
      <c r="L2201" s="15">
        <v>1653</v>
      </c>
      <c r="M2201" s="15" t="s">
        <v>33</v>
      </c>
      <c r="N2201" s="15" t="s">
        <v>34</v>
      </c>
      <c r="O2201">
        <f>+VLOOKUP(Precio_diario_hortalizas[[#This Row],[Unidad de comercialización]],Codigos_kg[],2,0)</f>
        <v>1</v>
      </c>
      <c r="P2201">
        <f>+Precio_diario_hortalizas[[#This Row],[Precio promedio ponderado]]/Precio_diario_hortalizas[[#This Row],[Kg o Unidades]]</f>
        <v>1653</v>
      </c>
    </row>
    <row r="2202" spans="1:16" hidden="1" x14ac:dyDescent="0.35">
      <c r="A2202" s="1" t="s">
        <v>60</v>
      </c>
      <c r="B2202" s="1" t="str">
        <f>+VLOOKUP(A2202,Codigos_mercados_mayoristas[],2,0)</f>
        <v>Valparaíso</v>
      </c>
      <c r="C2202" s="1">
        <f>+VLOOKUP(A2202,Codigos_mercados_mayoristas[],3,0)</f>
        <v>5</v>
      </c>
      <c r="D2202" s="30">
        <v>44146</v>
      </c>
      <c r="E2202" s="4" t="s">
        <v>196</v>
      </c>
      <c r="F2202" s="15" t="s">
        <v>102</v>
      </c>
      <c r="G2202" s="15" t="s">
        <v>104</v>
      </c>
      <c r="H2202" s="15" t="s">
        <v>76</v>
      </c>
      <c r="I2202" s="15">
        <v>170</v>
      </c>
      <c r="J2202" s="15">
        <v>1200</v>
      </c>
      <c r="K2202" s="15">
        <v>1150</v>
      </c>
      <c r="L2202" s="15">
        <v>1174</v>
      </c>
      <c r="M2202" s="15" t="s">
        <v>33</v>
      </c>
      <c r="N2202" s="15" t="s">
        <v>105</v>
      </c>
      <c r="O2202">
        <f>+VLOOKUP(Precio_diario_hortalizas[[#This Row],[Unidad de comercialización]],Codigos_kg[],2,0)</f>
        <v>1</v>
      </c>
      <c r="P2202">
        <f>+Precio_diario_hortalizas[[#This Row],[Precio promedio ponderado]]/Precio_diario_hortalizas[[#This Row],[Kg o Unidades]]</f>
        <v>1174</v>
      </c>
    </row>
    <row r="2203" spans="1:16" hidden="1" x14ac:dyDescent="0.35">
      <c r="A2203" s="1" t="s">
        <v>60</v>
      </c>
      <c r="B2203" s="1" t="str">
        <f>+VLOOKUP(A2203,Codigos_mercados_mayoristas[],2,0)</f>
        <v>Valparaíso</v>
      </c>
      <c r="C2203" s="1">
        <f>+VLOOKUP(A2203,Codigos_mercados_mayoristas[],3,0)</f>
        <v>5</v>
      </c>
      <c r="D2203" s="30">
        <v>44146</v>
      </c>
      <c r="E2203" s="4" t="s">
        <v>196</v>
      </c>
      <c r="F2203" s="15" t="s">
        <v>106</v>
      </c>
      <c r="G2203" s="15" t="s">
        <v>12</v>
      </c>
      <c r="H2203" s="15" t="s">
        <v>19</v>
      </c>
      <c r="I2203" s="15">
        <v>60</v>
      </c>
      <c r="J2203" s="15">
        <v>4000</v>
      </c>
      <c r="K2203" s="15">
        <v>4000</v>
      </c>
      <c r="L2203" s="15">
        <v>4000</v>
      </c>
      <c r="M2203" s="15" t="s">
        <v>724</v>
      </c>
      <c r="N2203" s="15" t="s">
        <v>63</v>
      </c>
      <c r="O2203">
        <f>+VLOOKUP(Precio_diario_hortalizas[[#This Row],[Unidad de comercialización]],Codigos_kg[],2,0)</f>
        <v>36</v>
      </c>
      <c r="P2203">
        <f>+Precio_diario_hortalizas[[#This Row],[Precio promedio ponderado]]/Precio_diario_hortalizas[[#This Row],[Kg o Unidades]]</f>
        <v>111.11111111111111</v>
      </c>
    </row>
    <row r="2204" spans="1:16" hidden="1" x14ac:dyDescent="0.35">
      <c r="A2204" s="1" t="s">
        <v>60</v>
      </c>
      <c r="B2204" s="26" t="str">
        <f>+VLOOKUP(A2204,Codigos_mercados_mayoristas[],2,0)</f>
        <v>Valparaíso</v>
      </c>
      <c r="C2204" s="26">
        <f>+VLOOKUP(A2204,Codigos_mercados_mayoristas[],3,0)</f>
        <v>5</v>
      </c>
      <c r="D2204" s="30">
        <v>44146</v>
      </c>
      <c r="E2204" s="4" t="s">
        <v>196</v>
      </c>
      <c r="F2204" s="15" t="s">
        <v>106</v>
      </c>
      <c r="G2204" s="15" t="s">
        <v>12</v>
      </c>
      <c r="H2204" s="15" t="s">
        <v>19</v>
      </c>
      <c r="I2204" s="15">
        <v>110</v>
      </c>
      <c r="J2204" s="15">
        <v>6000</v>
      </c>
      <c r="K2204" s="15">
        <v>5500</v>
      </c>
      <c r="L2204" s="15">
        <v>5773</v>
      </c>
      <c r="M2204" s="15" t="s">
        <v>54</v>
      </c>
      <c r="N2204" s="15" t="s">
        <v>63</v>
      </c>
      <c r="O2204">
        <f>+VLOOKUP(Precio_diario_hortalizas[[#This Row],[Unidad de comercialización]],Codigos_kg[],2,0)</f>
        <v>60</v>
      </c>
      <c r="P2204">
        <f>+Precio_diario_hortalizas[[#This Row],[Precio promedio ponderado]]/Precio_diario_hortalizas[[#This Row],[Kg o Unidades]]</f>
        <v>96.216666666666669</v>
      </c>
    </row>
    <row r="2205" spans="1:16" hidden="1" x14ac:dyDescent="0.35">
      <c r="A2205" s="1" t="s">
        <v>170</v>
      </c>
      <c r="B2205" s="1" t="str">
        <f>+VLOOKUP(A2205,Codigos_mercados_mayoristas[],2,0)</f>
        <v>Coquimbo</v>
      </c>
      <c r="C2205" s="1">
        <f>+VLOOKUP(A2205,Codigos_mercados_mayoristas[],3,0)</f>
        <v>4</v>
      </c>
      <c r="D2205" s="30">
        <v>44146</v>
      </c>
      <c r="E2205" s="4" t="s">
        <v>196</v>
      </c>
      <c r="F2205" s="15" t="s">
        <v>61</v>
      </c>
      <c r="G2205" s="15" t="s">
        <v>12</v>
      </c>
      <c r="H2205" s="15" t="s">
        <v>19</v>
      </c>
      <c r="I2205" s="15">
        <v>2600</v>
      </c>
      <c r="J2205" s="15">
        <v>500</v>
      </c>
      <c r="K2205" s="15">
        <v>400</v>
      </c>
      <c r="L2205" s="15">
        <v>450</v>
      </c>
      <c r="M2205" s="15" t="s">
        <v>725</v>
      </c>
      <c r="N2205" s="15" t="s">
        <v>139</v>
      </c>
      <c r="O2205">
        <f>+VLOOKUP(Precio_diario_hortalizas[[#This Row],[Unidad de comercialización]],Codigos_kg[],2,0)</f>
        <v>2</v>
      </c>
      <c r="P2205">
        <f>+Precio_diario_hortalizas[[#This Row],[Precio promedio ponderado]]/Precio_diario_hortalizas[[#This Row],[Kg o Unidades]]</f>
        <v>225</v>
      </c>
    </row>
    <row r="2206" spans="1:16" hidden="1" x14ac:dyDescent="0.35">
      <c r="A2206" s="1" t="s">
        <v>170</v>
      </c>
      <c r="B2206" s="1" t="str">
        <f>+VLOOKUP(A2206,Codigos_mercados_mayoristas[],2,0)</f>
        <v>Coquimbo</v>
      </c>
      <c r="C2206" s="1">
        <f>+VLOOKUP(A2206,Codigos_mercados_mayoristas[],3,0)</f>
        <v>4</v>
      </c>
      <c r="D2206" s="30">
        <v>44146</v>
      </c>
      <c r="E2206" s="4" t="s">
        <v>196</v>
      </c>
      <c r="F2206" s="15" t="s">
        <v>61</v>
      </c>
      <c r="G2206" s="15" t="s">
        <v>12</v>
      </c>
      <c r="H2206" s="15" t="s">
        <v>13</v>
      </c>
      <c r="I2206" s="15">
        <v>1600</v>
      </c>
      <c r="J2206" s="15">
        <v>350</v>
      </c>
      <c r="K2206" s="15">
        <v>300</v>
      </c>
      <c r="L2206" s="15">
        <v>325</v>
      </c>
      <c r="M2206" s="15" t="s">
        <v>725</v>
      </c>
      <c r="N2206" s="15" t="s">
        <v>139</v>
      </c>
      <c r="O2206">
        <f>+VLOOKUP(Precio_diario_hortalizas[[#This Row],[Unidad de comercialización]],Codigos_kg[],2,0)</f>
        <v>2</v>
      </c>
      <c r="P2206">
        <f>+Precio_diario_hortalizas[[#This Row],[Precio promedio ponderado]]/Precio_diario_hortalizas[[#This Row],[Kg o Unidades]]</f>
        <v>162.5</v>
      </c>
    </row>
    <row r="2207" spans="1:16" hidden="1" x14ac:dyDescent="0.35">
      <c r="A2207" s="1" t="s">
        <v>170</v>
      </c>
      <c r="B2207" s="1" t="str">
        <f>+VLOOKUP(A2207,Codigos_mercados_mayoristas[],2,0)</f>
        <v>Coquimbo</v>
      </c>
      <c r="C2207" s="1">
        <f>+VLOOKUP(A2207,Codigos_mercados_mayoristas[],3,0)</f>
        <v>4</v>
      </c>
      <c r="D2207" s="30">
        <v>44146</v>
      </c>
      <c r="E2207" s="4" t="s">
        <v>196</v>
      </c>
      <c r="F2207" s="15" t="s">
        <v>64</v>
      </c>
      <c r="G2207" s="15" t="s">
        <v>65</v>
      </c>
      <c r="H2207" s="15" t="s">
        <v>19</v>
      </c>
      <c r="I2207" s="15">
        <v>600</v>
      </c>
      <c r="J2207" s="15">
        <v>10000</v>
      </c>
      <c r="K2207" s="15">
        <v>9000</v>
      </c>
      <c r="L2207" s="15">
        <v>9500</v>
      </c>
      <c r="M2207" s="15" t="s">
        <v>37</v>
      </c>
      <c r="N2207" s="15" t="s">
        <v>66</v>
      </c>
      <c r="O2207">
        <f>+VLOOKUP(Precio_diario_hortalizas[[#This Row],[Unidad de comercialización]],Codigos_kg[],2,0)</f>
        <v>10</v>
      </c>
      <c r="P2207">
        <f>+Precio_diario_hortalizas[[#This Row],[Precio promedio ponderado]]/Precio_diario_hortalizas[[#This Row],[Kg o Unidades]]</f>
        <v>950</v>
      </c>
    </row>
    <row r="2208" spans="1:16" hidden="1" x14ac:dyDescent="0.35">
      <c r="A2208" s="1" t="s">
        <v>170</v>
      </c>
      <c r="B2208" s="1" t="str">
        <f>+VLOOKUP(A2208,Codigos_mercados_mayoristas[],2,0)</f>
        <v>Coquimbo</v>
      </c>
      <c r="C2208" s="1">
        <f>+VLOOKUP(A2208,Codigos_mercados_mayoristas[],3,0)</f>
        <v>4</v>
      </c>
      <c r="D2208" s="30">
        <v>44146</v>
      </c>
      <c r="E2208" s="4" t="s">
        <v>196</v>
      </c>
      <c r="F2208" s="15" t="s">
        <v>71</v>
      </c>
      <c r="G2208" s="15" t="s">
        <v>43</v>
      </c>
      <c r="H2208" s="15" t="s">
        <v>19</v>
      </c>
      <c r="I2208" s="15">
        <v>2600</v>
      </c>
      <c r="J2208" s="15">
        <v>8000</v>
      </c>
      <c r="K2208" s="15">
        <v>7500</v>
      </c>
      <c r="L2208" s="15">
        <v>7750</v>
      </c>
      <c r="M2208" s="15" t="s">
        <v>68</v>
      </c>
      <c r="N2208" s="15" t="s">
        <v>139</v>
      </c>
      <c r="O2208">
        <f>+VLOOKUP(Precio_diario_hortalizas[[#This Row],[Unidad de comercialización]],Codigos_kg[],2,0)</f>
        <v>6</v>
      </c>
      <c r="P2208">
        <f>+Precio_diario_hortalizas[[#This Row],[Precio promedio ponderado]]/Precio_diario_hortalizas[[#This Row],[Kg o Unidades]]</f>
        <v>1291.6666666666667</v>
      </c>
    </row>
    <row r="2209" spans="1:16" hidden="1" x14ac:dyDescent="0.35">
      <c r="A2209" s="1" t="s">
        <v>170</v>
      </c>
      <c r="B2209" s="1" t="str">
        <f>+VLOOKUP(A2209,Codigos_mercados_mayoristas[],2,0)</f>
        <v>Coquimbo</v>
      </c>
      <c r="C2209" s="1">
        <f>+VLOOKUP(A2209,Codigos_mercados_mayoristas[],3,0)</f>
        <v>4</v>
      </c>
      <c r="D2209" s="30">
        <v>44146</v>
      </c>
      <c r="E2209" s="4" t="s">
        <v>196</v>
      </c>
      <c r="F2209" s="15" t="s">
        <v>71</v>
      </c>
      <c r="G2209" s="15" t="s">
        <v>43</v>
      </c>
      <c r="H2209" s="15" t="s">
        <v>13</v>
      </c>
      <c r="I2209" s="15">
        <v>1600</v>
      </c>
      <c r="J2209" s="15">
        <v>7000</v>
      </c>
      <c r="K2209" s="15">
        <v>6500</v>
      </c>
      <c r="L2209" s="15">
        <v>6750</v>
      </c>
      <c r="M2209" s="15" t="s">
        <v>68</v>
      </c>
      <c r="N2209" s="15" t="s">
        <v>139</v>
      </c>
      <c r="O2209">
        <f>+VLOOKUP(Precio_diario_hortalizas[[#This Row],[Unidad de comercialización]],Codigos_kg[],2,0)</f>
        <v>6</v>
      </c>
      <c r="P2209">
        <f>+Precio_diario_hortalizas[[#This Row],[Precio promedio ponderado]]/Precio_diario_hortalizas[[#This Row],[Kg o Unidades]]</f>
        <v>1125</v>
      </c>
    </row>
    <row r="2210" spans="1:16" hidden="1" x14ac:dyDescent="0.35">
      <c r="A2210" s="1" t="s">
        <v>170</v>
      </c>
      <c r="B2210" s="1" t="str">
        <f>+VLOOKUP(A2210,Codigos_mercados_mayoristas[],2,0)</f>
        <v>Coquimbo</v>
      </c>
      <c r="C2210" s="1">
        <f>+VLOOKUP(A2210,Codigos_mercados_mayoristas[],3,0)</f>
        <v>4</v>
      </c>
      <c r="D2210" s="30">
        <v>44146</v>
      </c>
      <c r="E2210" s="4" t="s">
        <v>196</v>
      </c>
      <c r="F2210" s="15" t="s">
        <v>11</v>
      </c>
      <c r="G2210" s="15" t="s">
        <v>12</v>
      </c>
      <c r="H2210" s="15" t="s">
        <v>19</v>
      </c>
      <c r="I2210" s="15">
        <v>2600</v>
      </c>
      <c r="J2210" s="15">
        <v>600</v>
      </c>
      <c r="K2210" s="15">
        <v>550</v>
      </c>
      <c r="L2210" s="15">
        <v>575</v>
      </c>
      <c r="M2210" s="15" t="s">
        <v>14</v>
      </c>
      <c r="N2210" s="15" t="s">
        <v>139</v>
      </c>
      <c r="O2210">
        <f>+VLOOKUP(Precio_diario_hortalizas[[#This Row],[Unidad de comercialización]],Codigos_kg[],2,0)</f>
        <v>1</v>
      </c>
      <c r="P2210">
        <f>+Precio_diario_hortalizas[[#This Row],[Precio promedio ponderado]]/Precio_diario_hortalizas[[#This Row],[Kg o Unidades]]</f>
        <v>575</v>
      </c>
    </row>
    <row r="2211" spans="1:16" hidden="1" x14ac:dyDescent="0.35">
      <c r="A2211" s="1" t="s">
        <v>170</v>
      </c>
      <c r="B2211" s="1" t="str">
        <f>+VLOOKUP(A2211,Codigos_mercados_mayoristas[],2,0)</f>
        <v>Coquimbo</v>
      </c>
      <c r="C2211" s="1">
        <f>+VLOOKUP(A2211,Codigos_mercados_mayoristas[],3,0)</f>
        <v>4</v>
      </c>
      <c r="D2211" s="30">
        <v>44146</v>
      </c>
      <c r="E2211" s="4" t="s">
        <v>196</v>
      </c>
      <c r="F2211" s="15" t="s">
        <v>11</v>
      </c>
      <c r="G2211" s="15" t="s">
        <v>12</v>
      </c>
      <c r="H2211" s="15" t="s">
        <v>13</v>
      </c>
      <c r="I2211" s="15">
        <v>1560</v>
      </c>
      <c r="J2211" s="15">
        <v>500</v>
      </c>
      <c r="K2211" s="15">
        <v>450</v>
      </c>
      <c r="L2211" s="15">
        <v>475</v>
      </c>
      <c r="M2211" s="15" t="s">
        <v>14</v>
      </c>
      <c r="N2211" s="15" t="s">
        <v>139</v>
      </c>
      <c r="O2211">
        <f>+VLOOKUP(Precio_diario_hortalizas[[#This Row],[Unidad de comercialización]],Codigos_kg[],2,0)</f>
        <v>1</v>
      </c>
      <c r="P2211">
        <f>+Precio_diario_hortalizas[[#This Row],[Precio promedio ponderado]]/Precio_diario_hortalizas[[#This Row],[Kg o Unidades]]</f>
        <v>475</v>
      </c>
    </row>
    <row r="2212" spans="1:16" hidden="1" x14ac:dyDescent="0.35">
      <c r="A2212" s="1" t="s">
        <v>170</v>
      </c>
      <c r="B2212" s="1" t="str">
        <f>+VLOOKUP(A2212,Codigos_mercados_mayoristas[],2,0)</f>
        <v>Coquimbo</v>
      </c>
      <c r="C2212" s="1">
        <f>+VLOOKUP(A2212,Codigos_mercados_mayoristas[],3,0)</f>
        <v>4</v>
      </c>
      <c r="D2212" s="30">
        <v>44146</v>
      </c>
      <c r="E2212" s="4" t="s">
        <v>196</v>
      </c>
      <c r="F2212" s="15" t="s">
        <v>75</v>
      </c>
      <c r="G2212" s="15" t="s">
        <v>12</v>
      </c>
      <c r="H2212" s="15" t="s">
        <v>96</v>
      </c>
      <c r="I2212" s="15">
        <v>2500</v>
      </c>
      <c r="J2212" s="15">
        <v>8500</v>
      </c>
      <c r="K2212" s="15">
        <v>8000</v>
      </c>
      <c r="L2212" s="15">
        <v>8250</v>
      </c>
      <c r="M2212" s="15" t="s">
        <v>121</v>
      </c>
      <c r="N2212" s="15" t="s">
        <v>118</v>
      </c>
      <c r="O2212">
        <f>+VLOOKUP(Precio_diario_hortalizas[[#This Row],[Unidad de comercialización]],Codigos_kg[],2,0)</f>
        <v>18</v>
      </c>
      <c r="P2212">
        <f>+Precio_diario_hortalizas[[#This Row],[Precio promedio ponderado]]/Precio_diario_hortalizas[[#This Row],[Kg o Unidades]]</f>
        <v>458.33333333333331</v>
      </c>
    </row>
    <row r="2213" spans="1:16" hidden="1" x14ac:dyDescent="0.35">
      <c r="A2213" s="1" t="s">
        <v>170</v>
      </c>
      <c r="B2213" s="1" t="str">
        <f>+VLOOKUP(A2213,Codigos_mercados_mayoristas[],2,0)</f>
        <v>Coquimbo</v>
      </c>
      <c r="C2213" s="1">
        <f>+VLOOKUP(A2213,Codigos_mercados_mayoristas[],3,0)</f>
        <v>4</v>
      </c>
      <c r="D2213" s="30">
        <v>44146</v>
      </c>
      <c r="E2213" s="4" t="s">
        <v>196</v>
      </c>
      <c r="F2213" s="15" t="s">
        <v>78</v>
      </c>
      <c r="G2213" s="15" t="s">
        <v>12</v>
      </c>
      <c r="H2213" s="15" t="s">
        <v>19</v>
      </c>
      <c r="I2213" s="15">
        <v>2560</v>
      </c>
      <c r="J2213" s="15">
        <v>1000</v>
      </c>
      <c r="K2213" s="15">
        <v>800</v>
      </c>
      <c r="L2213" s="15">
        <v>900</v>
      </c>
      <c r="M2213" s="15" t="s">
        <v>191</v>
      </c>
      <c r="N2213" s="15" t="s">
        <v>139</v>
      </c>
      <c r="O2213">
        <f>+VLOOKUP(Precio_diario_hortalizas[[#This Row],[Unidad de comercialización]],Codigos_kg[],2,0)</f>
        <v>6</v>
      </c>
      <c r="P2213">
        <f>+Precio_diario_hortalizas[[#This Row],[Precio promedio ponderado]]/Precio_diario_hortalizas[[#This Row],[Kg o Unidades]]</f>
        <v>150</v>
      </c>
    </row>
    <row r="2214" spans="1:16" hidden="1" x14ac:dyDescent="0.35">
      <c r="A2214" s="1" t="s">
        <v>170</v>
      </c>
      <c r="B2214" s="1" t="str">
        <f>+VLOOKUP(A2214,Codigos_mercados_mayoristas[],2,0)</f>
        <v>Coquimbo</v>
      </c>
      <c r="C2214" s="1">
        <f>+VLOOKUP(A2214,Codigos_mercados_mayoristas[],3,0)</f>
        <v>4</v>
      </c>
      <c r="D2214" s="30">
        <v>44146</v>
      </c>
      <c r="E2214" s="4" t="s">
        <v>196</v>
      </c>
      <c r="F2214" s="15" t="s">
        <v>17</v>
      </c>
      <c r="G2214" s="15" t="s">
        <v>50</v>
      </c>
      <c r="H2214" s="15" t="s">
        <v>19</v>
      </c>
      <c r="I2214" s="15">
        <v>600</v>
      </c>
      <c r="J2214" s="15">
        <v>23000</v>
      </c>
      <c r="K2214" s="15">
        <v>22000</v>
      </c>
      <c r="L2214" s="15">
        <v>22500</v>
      </c>
      <c r="M2214" s="15" t="s">
        <v>51</v>
      </c>
      <c r="N2214" s="15" t="s">
        <v>15</v>
      </c>
      <c r="O2214">
        <f>+VLOOKUP(Precio_diario_hortalizas[[#This Row],[Unidad de comercialización]],Codigos_kg[],2,0)</f>
        <v>70</v>
      </c>
      <c r="P2214">
        <f>+Precio_diario_hortalizas[[#This Row],[Precio promedio ponderado]]/Precio_diario_hortalizas[[#This Row],[Kg o Unidades]]</f>
        <v>321.42857142857144</v>
      </c>
    </row>
    <row r="2215" spans="1:16" hidden="1" x14ac:dyDescent="0.35">
      <c r="A2215" s="1" t="s">
        <v>170</v>
      </c>
      <c r="B2215" s="1" t="str">
        <f>+VLOOKUP(A2215,Codigos_mercados_mayoristas[],2,0)</f>
        <v>Coquimbo</v>
      </c>
      <c r="C2215" s="1">
        <f>+VLOOKUP(A2215,Codigos_mercados_mayoristas[],3,0)</f>
        <v>4</v>
      </c>
      <c r="D2215" s="30">
        <v>44146</v>
      </c>
      <c r="E2215" s="4" t="s">
        <v>196</v>
      </c>
      <c r="F2215" s="15" t="s">
        <v>84</v>
      </c>
      <c r="G2215" s="15" t="s">
        <v>12</v>
      </c>
      <c r="H2215" s="15" t="s">
        <v>19</v>
      </c>
      <c r="I2215" s="15">
        <v>2600</v>
      </c>
      <c r="J2215" s="15">
        <v>600</v>
      </c>
      <c r="K2215" s="15">
        <v>550</v>
      </c>
      <c r="L2215" s="15">
        <v>575</v>
      </c>
      <c r="M2215" s="15" t="s">
        <v>14</v>
      </c>
      <c r="N2215" s="15" t="s">
        <v>139</v>
      </c>
      <c r="O2215">
        <f>+VLOOKUP(Precio_diario_hortalizas[[#This Row],[Unidad de comercialización]],Codigos_kg[],2,0)</f>
        <v>1</v>
      </c>
      <c r="P2215">
        <f>+Precio_diario_hortalizas[[#This Row],[Precio promedio ponderado]]/Precio_diario_hortalizas[[#This Row],[Kg o Unidades]]</f>
        <v>575</v>
      </c>
    </row>
    <row r="2216" spans="1:16" hidden="1" x14ac:dyDescent="0.35">
      <c r="A2216" s="1" t="s">
        <v>170</v>
      </c>
      <c r="B2216" s="1" t="str">
        <f>+VLOOKUP(A2216,Codigos_mercados_mayoristas[],2,0)</f>
        <v>Coquimbo</v>
      </c>
      <c r="C2216" s="1">
        <f>+VLOOKUP(A2216,Codigos_mercados_mayoristas[],3,0)</f>
        <v>4</v>
      </c>
      <c r="D2216" s="30">
        <v>44146</v>
      </c>
      <c r="E2216" s="4" t="s">
        <v>196</v>
      </c>
      <c r="F2216" s="15" t="s">
        <v>84</v>
      </c>
      <c r="G2216" s="15" t="s">
        <v>12</v>
      </c>
      <c r="H2216" s="15" t="s">
        <v>13</v>
      </c>
      <c r="I2216" s="15">
        <v>1460</v>
      </c>
      <c r="J2216" s="15">
        <v>500</v>
      </c>
      <c r="K2216" s="15">
        <v>450</v>
      </c>
      <c r="L2216" s="15">
        <v>475</v>
      </c>
      <c r="M2216" s="15" t="s">
        <v>14</v>
      </c>
      <c r="N2216" s="15" t="s">
        <v>139</v>
      </c>
      <c r="O2216">
        <f>+VLOOKUP(Precio_diario_hortalizas[[#This Row],[Unidad de comercialización]],Codigos_kg[],2,0)</f>
        <v>1</v>
      </c>
      <c r="P2216">
        <f>+Precio_diario_hortalizas[[#This Row],[Precio promedio ponderado]]/Precio_diario_hortalizas[[#This Row],[Kg o Unidades]]</f>
        <v>475</v>
      </c>
    </row>
    <row r="2217" spans="1:16" hidden="1" x14ac:dyDescent="0.35">
      <c r="A2217" s="1" t="s">
        <v>170</v>
      </c>
      <c r="B2217" s="1" t="str">
        <f>+VLOOKUP(A2217,Codigos_mercados_mayoristas[],2,0)</f>
        <v>Coquimbo</v>
      </c>
      <c r="C2217" s="1">
        <f>+VLOOKUP(A2217,Codigos_mercados_mayoristas[],3,0)</f>
        <v>4</v>
      </c>
      <c r="D2217" s="30">
        <v>44146</v>
      </c>
      <c r="E2217" s="4" t="s">
        <v>196</v>
      </c>
      <c r="F2217" s="15" t="s">
        <v>21</v>
      </c>
      <c r="G2217" s="15" t="s">
        <v>12</v>
      </c>
      <c r="H2217" s="15" t="s">
        <v>19</v>
      </c>
      <c r="I2217" s="15">
        <v>2400</v>
      </c>
      <c r="J2217" s="15">
        <v>500</v>
      </c>
      <c r="K2217" s="15">
        <v>400</v>
      </c>
      <c r="L2217" s="15">
        <v>450</v>
      </c>
      <c r="M2217" s="15" t="s">
        <v>726</v>
      </c>
      <c r="N2217" s="15" t="s">
        <v>139</v>
      </c>
      <c r="O2217">
        <f>+VLOOKUP(Precio_diario_hortalizas[[#This Row],[Unidad de comercialización]],Codigos_kg[],2,0)</f>
        <v>0.5</v>
      </c>
      <c r="P2217">
        <f>+Precio_diario_hortalizas[[#This Row],[Precio promedio ponderado]]/Precio_diario_hortalizas[[#This Row],[Kg o Unidades]]</f>
        <v>900</v>
      </c>
    </row>
    <row r="2218" spans="1:16" hidden="1" x14ac:dyDescent="0.35">
      <c r="A2218" s="1" t="s">
        <v>170</v>
      </c>
      <c r="B2218" s="1" t="str">
        <f>+VLOOKUP(A2218,Codigos_mercados_mayoristas[],2,0)</f>
        <v>Coquimbo</v>
      </c>
      <c r="C2218" s="1">
        <f>+VLOOKUP(A2218,Codigos_mercados_mayoristas[],3,0)</f>
        <v>4</v>
      </c>
      <c r="D2218" s="30">
        <v>44146</v>
      </c>
      <c r="E2218" s="4" t="s">
        <v>196</v>
      </c>
      <c r="F2218" s="15" t="s">
        <v>23</v>
      </c>
      <c r="G2218" s="15" t="s">
        <v>87</v>
      </c>
      <c r="H2218" s="15" t="s">
        <v>19</v>
      </c>
      <c r="I2218" s="15">
        <v>720</v>
      </c>
      <c r="J2218" s="15">
        <v>3500</v>
      </c>
      <c r="K2218" s="15">
        <v>3300</v>
      </c>
      <c r="L2218" s="15">
        <v>3400</v>
      </c>
      <c r="M2218" s="15" t="s">
        <v>88</v>
      </c>
      <c r="N2218" s="15" t="s">
        <v>139</v>
      </c>
      <c r="O2218">
        <f>+VLOOKUP(Precio_diario_hortalizas[[#This Row],[Unidad de comercialización]],Codigos_kg[],2,0)</f>
        <v>10</v>
      </c>
      <c r="P2218">
        <f>+Precio_diario_hortalizas[[#This Row],[Precio promedio ponderado]]/Precio_diario_hortalizas[[#This Row],[Kg o Unidades]]</f>
        <v>340</v>
      </c>
    </row>
    <row r="2219" spans="1:16" hidden="1" x14ac:dyDescent="0.35">
      <c r="A2219" s="1" t="s">
        <v>170</v>
      </c>
      <c r="B2219" s="1" t="str">
        <f>+VLOOKUP(A2219,Codigos_mercados_mayoristas[],2,0)</f>
        <v>Coquimbo</v>
      </c>
      <c r="C2219" s="1">
        <f>+VLOOKUP(A2219,Codigos_mercados_mayoristas[],3,0)</f>
        <v>4</v>
      </c>
      <c r="D2219" s="30">
        <v>44146</v>
      </c>
      <c r="E2219" s="4" t="s">
        <v>196</v>
      </c>
      <c r="F2219" s="15" t="s">
        <v>23</v>
      </c>
      <c r="G2219" s="15" t="s">
        <v>24</v>
      </c>
      <c r="H2219" s="15" t="s">
        <v>19</v>
      </c>
      <c r="I2219" s="15">
        <v>800</v>
      </c>
      <c r="J2219" s="15">
        <v>4000</v>
      </c>
      <c r="K2219" s="15">
        <v>3500</v>
      </c>
      <c r="L2219" s="15">
        <v>3750</v>
      </c>
      <c r="M2219" s="15" t="s">
        <v>89</v>
      </c>
      <c r="N2219" s="15" t="s">
        <v>139</v>
      </c>
      <c r="O2219">
        <f>+VLOOKUP(Precio_diario_hortalizas[[#This Row],[Unidad de comercialización]],Codigos_kg[],2,0)</f>
        <v>15</v>
      </c>
      <c r="P2219">
        <f>+Precio_diario_hortalizas[[#This Row],[Precio promedio ponderado]]/Precio_diario_hortalizas[[#This Row],[Kg o Unidades]]</f>
        <v>250</v>
      </c>
    </row>
    <row r="2220" spans="1:16" hidden="1" x14ac:dyDescent="0.35">
      <c r="A2220" s="1" t="s">
        <v>170</v>
      </c>
      <c r="B2220" s="1" t="str">
        <f>+VLOOKUP(A2220,Codigos_mercados_mayoristas[],2,0)</f>
        <v>Coquimbo</v>
      </c>
      <c r="C2220" s="1">
        <f>+VLOOKUP(A2220,Codigos_mercados_mayoristas[],3,0)</f>
        <v>4</v>
      </c>
      <c r="D2220" s="30">
        <v>44146</v>
      </c>
      <c r="E2220" s="4" t="s">
        <v>196</v>
      </c>
      <c r="F2220" s="15" t="s">
        <v>23</v>
      </c>
      <c r="G2220" s="15" t="s">
        <v>24</v>
      </c>
      <c r="H2220" s="15" t="s">
        <v>13</v>
      </c>
      <c r="I2220" s="15">
        <v>500</v>
      </c>
      <c r="J2220" s="15">
        <v>3000</v>
      </c>
      <c r="K2220" s="15">
        <v>2500</v>
      </c>
      <c r="L2220" s="15">
        <v>2750</v>
      </c>
      <c r="M2220" s="15" t="s">
        <v>26</v>
      </c>
      <c r="N2220" s="15" t="s">
        <v>139</v>
      </c>
      <c r="O2220">
        <f>+VLOOKUP(Precio_diario_hortalizas[[#This Row],[Unidad de comercialización]],Codigos_kg[],2,0)</f>
        <v>18</v>
      </c>
      <c r="P2220">
        <f>+Precio_diario_hortalizas[[#This Row],[Precio promedio ponderado]]/Precio_diario_hortalizas[[#This Row],[Kg o Unidades]]</f>
        <v>152.77777777777777</v>
      </c>
    </row>
    <row r="2221" spans="1:16" hidden="1" x14ac:dyDescent="0.35">
      <c r="A2221" s="1" t="s">
        <v>170</v>
      </c>
      <c r="B2221" s="1" t="str">
        <f>+VLOOKUP(A2221,Codigos_mercados_mayoristas[],2,0)</f>
        <v>Coquimbo</v>
      </c>
      <c r="C2221" s="1">
        <f>+VLOOKUP(A2221,Codigos_mercados_mayoristas[],3,0)</f>
        <v>4</v>
      </c>
      <c r="D2221" s="30">
        <v>44146</v>
      </c>
      <c r="E2221" s="4" t="s">
        <v>196</v>
      </c>
      <c r="F2221" s="15" t="s">
        <v>23</v>
      </c>
      <c r="G2221" s="15" t="s">
        <v>47</v>
      </c>
      <c r="H2221" s="15" t="s">
        <v>19</v>
      </c>
      <c r="I2221" s="15">
        <v>720</v>
      </c>
      <c r="J2221" s="15">
        <v>4000</v>
      </c>
      <c r="K2221" s="15">
        <v>3500</v>
      </c>
      <c r="L2221" s="15">
        <v>3750</v>
      </c>
      <c r="M2221" s="15" t="s">
        <v>89</v>
      </c>
      <c r="N2221" s="15" t="s">
        <v>139</v>
      </c>
      <c r="O2221">
        <f>+VLOOKUP(Precio_diario_hortalizas[[#This Row],[Unidad de comercialización]],Codigos_kg[],2,0)</f>
        <v>15</v>
      </c>
      <c r="P2221">
        <f>+Precio_diario_hortalizas[[#This Row],[Precio promedio ponderado]]/Precio_diario_hortalizas[[#This Row],[Kg o Unidades]]</f>
        <v>250</v>
      </c>
    </row>
    <row r="2222" spans="1:16" hidden="1" x14ac:dyDescent="0.35">
      <c r="A2222" s="1" t="s">
        <v>170</v>
      </c>
      <c r="B2222" s="1" t="str">
        <f>+VLOOKUP(A2222,Codigos_mercados_mayoristas[],2,0)</f>
        <v>Coquimbo</v>
      </c>
      <c r="C2222" s="1">
        <f>+VLOOKUP(A2222,Codigos_mercados_mayoristas[],3,0)</f>
        <v>4</v>
      </c>
      <c r="D2222" s="30">
        <v>44146</v>
      </c>
      <c r="E2222" s="4" t="s">
        <v>196</v>
      </c>
      <c r="F2222" s="15" t="s">
        <v>23</v>
      </c>
      <c r="G2222" s="15" t="s">
        <v>90</v>
      </c>
      <c r="H2222" s="15" t="s">
        <v>19</v>
      </c>
      <c r="I2222" s="15">
        <v>760</v>
      </c>
      <c r="J2222" s="15">
        <v>4000</v>
      </c>
      <c r="K2222" s="15">
        <v>3500</v>
      </c>
      <c r="L2222" s="15">
        <v>3750</v>
      </c>
      <c r="M2222" s="15" t="s">
        <v>89</v>
      </c>
      <c r="N2222" s="15" t="s">
        <v>139</v>
      </c>
      <c r="O2222">
        <f>+VLOOKUP(Precio_diario_hortalizas[[#This Row],[Unidad de comercialización]],Codigos_kg[],2,0)</f>
        <v>15</v>
      </c>
      <c r="P2222">
        <f>+Precio_diario_hortalizas[[#This Row],[Precio promedio ponderado]]/Precio_diario_hortalizas[[#This Row],[Kg o Unidades]]</f>
        <v>250</v>
      </c>
    </row>
    <row r="2223" spans="1:16" hidden="1" x14ac:dyDescent="0.35">
      <c r="A2223" s="1" t="s">
        <v>170</v>
      </c>
      <c r="B2223" s="1" t="str">
        <f>+VLOOKUP(A2223,Codigos_mercados_mayoristas[],2,0)</f>
        <v>Coquimbo</v>
      </c>
      <c r="C2223" s="1">
        <f>+VLOOKUP(A2223,Codigos_mercados_mayoristas[],3,0)</f>
        <v>4</v>
      </c>
      <c r="D2223" s="30">
        <v>44146</v>
      </c>
      <c r="E2223" s="4" t="s">
        <v>196</v>
      </c>
      <c r="F2223" s="15" t="s">
        <v>23</v>
      </c>
      <c r="G2223" s="15" t="s">
        <v>90</v>
      </c>
      <c r="H2223" s="15" t="s">
        <v>13</v>
      </c>
      <c r="I2223" s="15">
        <v>520</v>
      </c>
      <c r="J2223" s="15">
        <v>3000</v>
      </c>
      <c r="K2223" s="15">
        <v>2500</v>
      </c>
      <c r="L2223" s="15">
        <v>2750</v>
      </c>
      <c r="M2223" s="15" t="s">
        <v>26</v>
      </c>
      <c r="N2223" s="15" t="s">
        <v>139</v>
      </c>
      <c r="O2223">
        <f>+VLOOKUP(Precio_diario_hortalizas[[#This Row],[Unidad de comercialización]],Codigos_kg[],2,0)</f>
        <v>18</v>
      </c>
      <c r="P2223">
        <f>+Precio_diario_hortalizas[[#This Row],[Precio promedio ponderado]]/Precio_diario_hortalizas[[#This Row],[Kg o Unidades]]</f>
        <v>152.77777777777777</v>
      </c>
    </row>
    <row r="2224" spans="1:16" hidden="1" x14ac:dyDescent="0.35">
      <c r="A2224" s="1" t="s">
        <v>170</v>
      </c>
      <c r="B2224" s="1" t="str">
        <f>+VLOOKUP(A2224,Codigos_mercados_mayoristas[],2,0)</f>
        <v>Coquimbo</v>
      </c>
      <c r="C2224" s="1">
        <f>+VLOOKUP(A2224,Codigos_mercados_mayoristas[],3,0)</f>
        <v>4</v>
      </c>
      <c r="D2224" s="30">
        <v>44146</v>
      </c>
      <c r="E2224" s="4" t="s">
        <v>196</v>
      </c>
      <c r="F2224" s="15" t="s">
        <v>23</v>
      </c>
      <c r="G2224" s="15" t="s">
        <v>91</v>
      </c>
      <c r="H2224" s="15" t="s">
        <v>19</v>
      </c>
      <c r="I2224" s="15">
        <v>740</v>
      </c>
      <c r="J2224" s="15">
        <v>4000</v>
      </c>
      <c r="K2224" s="15">
        <v>3500</v>
      </c>
      <c r="L2224" s="15">
        <v>3750</v>
      </c>
      <c r="M2224" s="15" t="s">
        <v>89</v>
      </c>
      <c r="N2224" s="15" t="s">
        <v>139</v>
      </c>
      <c r="O2224">
        <f>+VLOOKUP(Precio_diario_hortalizas[[#This Row],[Unidad de comercialización]],Codigos_kg[],2,0)</f>
        <v>15</v>
      </c>
      <c r="P2224">
        <f>+Precio_diario_hortalizas[[#This Row],[Precio promedio ponderado]]/Precio_diario_hortalizas[[#This Row],[Kg o Unidades]]</f>
        <v>250</v>
      </c>
    </row>
    <row r="2225" spans="1:16" hidden="1" x14ac:dyDescent="0.35">
      <c r="A2225" s="1" t="s">
        <v>170</v>
      </c>
      <c r="B2225" s="1" t="str">
        <f>+VLOOKUP(A2225,Codigos_mercados_mayoristas[],2,0)</f>
        <v>Coquimbo</v>
      </c>
      <c r="C2225" s="1">
        <f>+VLOOKUP(A2225,Codigos_mercados_mayoristas[],3,0)</f>
        <v>4</v>
      </c>
      <c r="D2225" s="30">
        <v>44146</v>
      </c>
      <c r="E2225" s="4" t="s">
        <v>196</v>
      </c>
      <c r="F2225" s="15" t="s">
        <v>23</v>
      </c>
      <c r="G2225" s="15" t="s">
        <v>91</v>
      </c>
      <c r="H2225" s="15" t="s">
        <v>13</v>
      </c>
      <c r="I2225" s="15">
        <v>520</v>
      </c>
      <c r="J2225" s="15">
        <v>3000</v>
      </c>
      <c r="K2225" s="15">
        <v>2500</v>
      </c>
      <c r="L2225" s="15">
        <v>2750</v>
      </c>
      <c r="M2225" s="15" t="s">
        <v>26</v>
      </c>
      <c r="N2225" s="15" t="s">
        <v>139</v>
      </c>
      <c r="O2225">
        <f>+VLOOKUP(Precio_diario_hortalizas[[#This Row],[Unidad de comercialización]],Codigos_kg[],2,0)</f>
        <v>18</v>
      </c>
      <c r="P2225">
        <f>+Precio_diario_hortalizas[[#This Row],[Precio promedio ponderado]]/Precio_diario_hortalizas[[#This Row],[Kg o Unidades]]</f>
        <v>152.77777777777777</v>
      </c>
    </row>
    <row r="2226" spans="1:16" hidden="1" x14ac:dyDescent="0.35">
      <c r="A2226" s="1" t="s">
        <v>170</v>
      </c>
      <c r="B2226" s="1" t="str">
        <f>+VLOOKUP(A2226,Codigos_mercados_mayoristas[],2,0)</f>
        <v>Coquimbo</v>
      </c>
      <c r="C2226" s="1">
        <f>+VLOOKUP(A2226,Codigos_mercados_mayoristas[],3,0)</f>
        <v>4</v>
      </c>
      <c r="D2226" s="30">
        <v>44146</v>
      </c>
      <c r="E2226" s="4" t="s">
        <v>196</v>
      </c>
      <c r="F2226" s="15" t="s">
        <v>23</v>
      </c>
      <c r="G2226" s="15" t="s">
        <v>92</v>
      </c>
      <c r="H2226" s="15" t="s">
        <v>19</v>
      </c>
      <c r="I2226" s="15">
        <v>760</v>
      </c>
      <c r="J2226" s="15">
        <v>4000</v>
      </c>
      <c r="K2226" s="15">
        <v>3500</v>
      </c>
      <c r="L2226" s="15">
        <v>3750</v>
      </c>
      <c r="M2226" s="15" t="s">
        <v>93</v>
      </c>
      <c r="N2226" s="15" t="s">
        <v>139</v>
      </c>
      <c r="O2226">
        <f>+VLOOKUP(Precio_diario_hortalizas[[#This Row],[Unidad de comercialización]],Codigos_kg[],2,0)</f>
        <v>20</v>
      </c>
      <c r="P2226">
        <f>+Precio_diario_hortalizas[[#This Row],[Precio promedio ponderado]]/Precio_diario_hortalizas[[#This Row],[Kg o Unidades]]</f>
        <v>187.5</v>
      </c>
    </row>
    <row r="2227" spans="1:16" hidden="1" x14ac:dyDescent="0.35">
      <c r="A2227" s="1" t="s">
        <v>170</v>
      </c>
      <c r="B2227" s="1" t="str">
        <f>+VLOOKUP(A2227,Codigos_mercados_mayoristas[],2,0)</f>
        <v>Coquimbo</v>
      </c>
      <c r="C2227" s="1">
        <f>+VLOOKUP(A2227,Codigos_mercados_mayoristas[],3,0)</f>
        <v>4</v>
      </c>
      <c r="D2227" s="30">
        <v>44146</v>
      </c>
      <c r="E2227" s="4" t="s">
        <v>196</v>
      </c>
      <c r="F2227" s="15" t="s">
        <v>94</v>
      </c>
      <c r="G2227" s="15" t="s">
        <v>173</v>
      </c>
      <c r="H2227" s="15" t="s">
        <v>96</v>
      </c>
      <c r="I2227" s="15">
        <v>2000</v>
      </c>
      <c r="J2227" s="15">
        <v>10000</v>
      </c>
      <c r="K2227" s="15">
        <v>9500</v>
      </c>
      <c r="L2227" s="15">
        <v>9750</v>
      </c>
      <c r="M2227" s="15" t="s">
        <v>39</v>
      </c>
      <c r="N2227" s="15" t="s">
        <v>139</v>
      </c>
      <c r="O2227">
        <f>+VLOOKUP(Precio_diario_hortalizas[[#This Row],[Unidad de comercialización]],Codigos_kg[],2,0)</f>
        <v>25</v>
      </c>
      <c r="P2227">
        <f>+Precio_diario_hortalizas[[#This Row],[Precio promedio ponderado]]/Precio_diario_hortalizas[[#This Row],[Kg o Unidades]]</f>
        <v>390</v>
      </c>
    </row>
    <row r="2228" spans="1:16" x14ac:dyDescent="0.35">
      <c r="A2228" s="1" t="s">
        <v>170</v>
      </c>
      <c r="B2228" s="1" t="str">
        <f>+VLOOKUP(A2228,Codigos_mercados_mayoristas[],2,0)</f>
        <v>Coquimbo</v>
      </c>
      <c r="C2228" s="1">
        <f>+VLOOKUP(A2228,Codigos_mercados_mayoristas[],3,0)</f>
        <v>4</v>
      </c>
      <c r="D2228" s="30">
        <v>44146</v>
      </c>
      <c r="E2228" s="4" t="s">
        <v>196</v>
      </c>
      <c r="F2228" s="15" t="s">
        <v>748</v>
      </c>
      <c r="G2228" s="15" t="s">
        <v>210</v>
      </c>
      <c r="H2228" s="15" t="s">
        <v>19</v>
      </c>
      <c r="I2228" s="15">
        <v>600</v>
      </c>
      <c r="J2228" s="15">
        <v>14000</v>
      </c>
      <c r="K2228" s="15">
        <v>13500</v>
      </c>
      <c r="L2228" s="15">
        <v>13750</v>
      </c>
      <c r="M2228" s="15" t="s">
        <v>59</v>
      </c>
      <c r="N2228" s="15" t="s">
        <v>45</v>
      </c>
      <c r="O2228">
        <f>+VLOOKUP(Precio_diario_hortalizas[[#This Row],[Unidad de comercialización]],Codigos_kg[],2,0)</f>
        <v>18</v>
      </c>
      <c r="P2228">
        <f>+Precio_diario_hortalizas[[#This Row],[Precio promedio ponderado]]/Precio_diario_hortalizas[[#This Row],[Kg o Unidades]]</f>
        <v>763.88888888888891</v>
      </c>
    </row>
    <row r="2229" spans="1:16" x14ac:dyDescent="0.35">
      <c r="A2229" s="1" t="s">
        <v>170</v>
      </c>
      <c r="B2229" s="1" t="str">
        <f>+VLOOKUP(A2229,Codigos_mercados_mayoristas[],2,0)</f>
        <v>Coquimbo</v>
      </c>
      <c r="C2229" s="1">
        <f>+VLOOKUP(A2229,Codigos_mercados_mayoristas[],3,0)</f>
        <v>4</v>
      </c>
      <c r="D2229" s="30">
        <v>44146</v>
      </c>
      <c r="E2229" s="4" t="s">
        <v>196</v>
      </c>
      <c r="F2229" s="15" t="s">
        <v>748</v>
      </c>
      <c r="G2229" s="15" t="s">
        <v>210</v>
      </c>
      <c r="H2229" s="15" t="s">
        <v>13</v>
      </c>
      <c r="I2229" s="15">
        <v>400</v>
      </c>
      <c r="J2229" s="15">
        <v>12000</v>
      </c>
      <c r="K2229" s="15">
        <v>11000</v>
      </c>
      <c r="L2229" s="15">
        <v>11500</v>
      </c>
      <c r="M2229" s="15" t="s">
        <v>59</v>
      </c>
      <c r="N2229" s="15" t="s">
        <v>45</v>
      </c>
      <c r="O2229">
        <f>+VLOOKUP(Precio_diario_hortalizas[[#This Row],[Unidad de comercialización]],Codigos_kg[],2,0)</f>
        <v>18</v>
      </c>
      <c r="P2229">
        <f>+Precio_diario_hortalizas[[#This Row],[Precio promedio ponderado]]/Precio_diario_hortalizas[[#This Row],[Kg o Unidades]]</f>
        <v>638.88888888888891</v>
      </c>
    </row>
    <row r="2230" spans="1:16" hidden="1" x14ac:dyDescent="0.35">
      <c r="A2230" s="1" t="s">
        <v>170</v>
      </c>
      <c r="B2230" s="1" t="str">
        <f>+VLOOKUP(A2230,Codigos_mercados_mayoristas[],2,0)</f>
        <v>Coquimbo</v>
      </c>
      <c r="C2230" s="1">
        <f>+VLOOKUP(A2230,Codigos_mercados_mayoristas[],3,0)</f>
        <v>4</v>
      </c>
      <c r="D2230" s="30">
        <v>44146</v>
      </c>
      <c r="E2230" s="4" t="s">
        <v>196</v>
      </c>
      <c r="F2230" s="15" t="s">
        <v>53</v>
      </c>
      <c r="G2230" s="15" t="s">
        <v>12</v>
      </c>
      <c r="H2230" s="15" t="s">
        <v>19</v>
      </c>
      <c r="I2230" s="15">
        <v>800</v>
      </c>
      <c r="J2230" s="15">
        <v>6000</v>
      </c>
      <c r="K2230" s="15">
        <v>5500</v>
      </c>
      <c r="L2230" s="15">
        <v>5750</v>
      </c>
      <c r="M2230" s="15" t="s">
        <v>54</v>
      </c>
      <c r="N2230" s="15" t="s">
        <v>15</v>
      </c>
      <c r="O2230">
        <f>+VLOOKUP(Precio_diario_hortalizas[[#This Row],[Unidad de comercialización]],Codigos_kg[],2,0)</f>
        <v>60</v>
      </c>
      <c r="P2230">
        <f>+Precio_diario_hortalizas[[#This Row],[Precio promedio ponderado]]/Precio_diario_hortalizas[[#This Row],[Kg o Unidades]]</f>
        <v>95.833333333333329</v>
      </c>
    </row>
    <row r="2231" spans="1:16" hidden="1" x14ac:dyDescent="0.35">
      <c r="A2231" s="1" t="s">
        <v>170</v>
      </c>
      <c r="B2231" s="1" t="str">
        <f>+VLOOKUP(A2231,Codigos_mercados_mayoristas[],2,0)</f>
        <v>Coquimbo</v>
      </c>
      <c r="C2231" s="1">
        <f>+VLOOKUP(A2231,Codigos_mercados_mayoristas[],3,0)</f>
        <v>4</v>
      </c>
      <c r="D2231" s="30">
        <v>44146</v>
      </c>
      <c r="E2231" s="4" t="s">
        <v>196</v>
      </c>
      <c r="F2231" s="15" t="s">
        <v>53</v>
      </c>
      <c r="G2231" s="15" t="s">
        <v>12</v>
      </c>
      <c r="H2231" s="15" t="s">
        <v>13</v>
      </c>
      <c r="I2231" s="15">
        <v>400</v>
      </c>
      <c r="J2231" s="15">
        <v>4000</v>
      </c>
      <c r="K2231" s="15">
        <v>3500</v>
      </c>
      <c r="L2231" s="15">
        <v>3750</v>
      </c>
      <c r="M2231" s="15" t="s">
        <v>722</v>
      </c>
      <c r="N2231" s="15" t="s">
        <v>15</v>
      </c>
      <c r="O2231">
        <f>+VLOOKUP(Precio_diario_hortalizas[[#This Row],[Unidad de comercialización]],Codigos_kg[],2,0)</f>
        <v>100</v>
      </c>
      <c r="P2231">
        <f>+Precio_diario_hortalizas[[#This Row],[Precio promedio ponderado]]/Precio_diario_hortalizas[[#This Row],[Kg o Unidades]]</f>
        <v>37.5</v>
      </c>
    </row>
    <row r="2232" spans="1:16" hidden="1" x14ac:dyDescent="0.35">
      <c r="A2232" s="1" t="s">
        <v>170</v>
      </c>
      <c r="B2232" s="1" t="str">
        <f>+VLOOKUP(A2232,Codigos_mercados_mayoristas[],2,0)</f>
        <v>Coquimbo</v>
      </c>
      <c r="C2232" s="1">
        <f>+VLOOKUP(A2232,Codigos_mercados_mayoristas[],3,0)</f>
        <v>4</v>
      </c>
      <c r="D2232" s="30">
        <v>44146</v>
      </c>
      <c r="E2232" s="4" t="s">
        <v>196</v>
      </c>
      <c r="F2232" s="15" t="s">
        <v>27</v>
      </c>
      <c r="G2232" s="15" t="s">
        <v>28</v>
      </c>
      <c r="H2232" s="15" t="s">
        <v>19</v>
      </c>
      <c r="I2232" s="15">
        <v>600</v>
      </c>
      <c r="J2232" s="15">
        <v>39000</v>
      </c>
      <c r="K2232" s="15">
        <v>38500</v>
      </c>
      <c r="L2232" s="15">
        <v>38750</v>
      </c>
      <c r="M2232" s="15" t="s">
        <v>29</v>
      </c>
      <c r="N2232" s="15" t="s">
        <v>15</v>
      </c>
      <c r="O2232">
        <f>+VLOOKUP(Precio_diario_hortalizas[[#This Row],[Unidad de comercialización]],Codigos_kg[],2,0)</f>
        <v>15</v>
      </c>
      <c r="P2232">
        <f>+Precio_diario_hortalizas[[#This Row],[Precio promedio ponderado]]/Precio_diario_hortalizas[[#This Row],[Kg o Unidades]]</f>
        <v>2583.3333333333335</v>
      </c>
    </row>
    <row r="2233" spans="1:16" hidden="1" x14ac:dyDescent="0.35">
      <c r="A2233" s="1" t="s">
        <v>170</v>
      </c>
      <c r="B2233" s="1" t="str">
        <f>+VLOOKUP(A2233,Codigos_mercados_mayoristas[],2,0)</f>
        <v>Coquimbo</v>
      </c>
      <c r="C2233" s="1">
        <f>+VLOOKUP(A2233,Codigos_mercados_mayoristas[],3,0)</f>
        <v>4</v>
      </c>
      <c r="D2233" s="30">
        <v>44146</v>
      </c>
      <c r="E2233" s="4" t="s">
        <v>196</v>
      </c>
      <c r="F2233" s="15" t="s">
        <v>99</v>
      </c>
      <c r="G2233" s="15" t="s">
        <v>161</v>
      </c>
      <c r="H2233" s="15" t="s">
        <v>19</v>
      </c>
      <c r="I2233" s="15">
        <v>2500</v>
      </c>
      <c r="J2233" s="15">
        <v>600</v>
      </c>
      <c r="K2233" s="15">
        <v>550</v>
      </c>
      <c r="L2233" s="15">
        <v>575</v>
      </c>
      <c r="M2233" s="15" t="s">
        <v>14</v>
      </c>
      <c r="N2233" s="15" t="s">
        <v>139</v>
      </c>
      <c r="O2233">
        <f>+VLOOKUP(Precio_diario_hortalizas[[#This Row],[Unidad de comercialización]],Codigos_kg[],2,0)</f>
        <v>1</v>
      </c>
      <c r="P2233">
        <f>+Precio_diario_hortalizas[[#This Row],[Precio promedio ponderado]]/Precio_diario_hortalizas[[#This Row],[Kg o Unidades]]</f>
        <v>575</v>
      </c>
    </row>
    <row r="2234" spans="1:16" hidden="1" x14ac:dyDescent="0.35">
      <c r="A2234" s="1" t="s">
        <v>170</v>
      </c>
      <c r="B2234" s="1" t="str">
        <f>+VLOOKUP(A2234,Codigos_mercados_mayoristas[],2,0)</f>
        <v>Coquimbo</v>
      </c>
      <c r="C2234" s="1">
        <f>+VLOOKUP(A2234,Codigos_mercados_mayoristas[],3,0)</f>
        <v>4</v>
      </c>
      <c r="D2234" s="30">
        <v>44146</v>
      </c>
      <c r="E2234" s="4" t="s">
        <v>196</v>
      </c>
      <c r="F2234" s="15" t="s">
        <v>99</v>
      </c>
      <c r="G2234" s="15" t="s">
        <v>161</v>
      </c>
      <c r="H2234" s="15" t="s">
        <v>13</v>
      </c>
      <c r="I2234" s="15">
        <v>1600</v>
      </c>
      <c r="J2234" s="15">
        <v>500</v>
      </c>
      <c r="K2234" s="15">
        <v>450</v>
      </c>
      <c r="L2234" s="15">
        <v>475</v>
      </c>
      <c r="M2234" s="15" t="s">
        <v>14</v>
      </c>
      <c r="N2234" s="15" t="s">
        <v>139</v>
      </c>
      <c r="O2234">
        <f>+VLOOKUP(Precio_diario_hortalizas[[#This Row],[Unidad de comercialización]],Codigos_kg[],2,0)</f>
        <v>1</v>
      </c>
      <c r="P2234">
        <f>+Precio_diario_hortalizas[[#This Row],[Precio promedio ponderado]]/Precio_diario_hortalizas[[#This Row],[Kg o Unidades]]</f>
        <v>475</v>
      </c>
    </row>
    <row r="2235" spans="1:16" hidden="1" x14ac:dyDescent="0.35">
      <c r="A2235" s="1" t="s">
        <v>170</v>
      </c>
      <c r="B2235" s="1" t="str">
        <f>+VLOOKUP(A2235,Codigos_mercados_mayoristas[],2,0)</f>
        <v>Coquimbo</v>
      </c>
      <c r="C2235" s="1">
        <f>+VLOOKUP(A2235,Codigos_mercados_mayoristas[],3,0)</f>
        <v>4</v>
      </c>
      <c r="D2235" s="30">
        <v>44146</v>
      </c>
      <c r="E2235" s="4" t="s">
        <v>196</v>
      </c>
      <c r="F2235" s="15" t="s">
        <v>99</v>
      </c>
      <c r="G2235" s="15" t="s">
        <v>100</v>
      </c>
      <c r="H2235" s="15" t="s">
        <v>19</v>
      </c>
      <c r="I2235" s="15">
        <v>2200</v>
      </c>
      <c r="J2235" s="15">
        <v>600</v>
      </c>
      <c r="K2235" s="15">
        <v>550</v>
      </c>
      <c r="L2235" s="15">
        <v>575</v>
      </c>
      <c r="M2235" s="15" t="s">
        <v>14</v>
      </c>
      <c r="N2235" s="15" t="s">
        <v>139</v>
      </c>
      <c r="O2235">
        <f>+VLOOKUP(Precio_diario_hortalizas[[#This Row],[Unidad de comercialización]],Codigos_kg[],2,0)</f>
        <v>1</v>
      </c>
      <c r="P2235">
        <f>+Precio_diario_hortalizas[[#This Row],[Precio promedio ponderado]]/Precio_diario_hortalizas[[#This Row],[Kg o Unidades]]</f>
        <v>575</v>
      </c>
    </row>
    <row r="2236" spans="1:16" hidden="1" x14ac:dyDescent="0.35">
      <c r="A2236" s="1" t="s">
        <v>170</v>
      </c>
      <c r="B2236" s="1" t="str">
        <f>+VLOOKUP(A2236,Codigos_mercados_mayoristas[],2,0)</f>
        <v>Coquimbo</v>
      </c>
      <c r="C2236" s="1">
        <f>+VLOOKUP(A2236,Codigos_mercados_mayoristas[],3,0)</f>
        <v>4</v>
      </c>
      <c r="D2236" s="30">
        <v>44146</v>
      </c>
      <c r="E2236" s="4" t="s">
        <v>196</v>
      </c>
      <c r="F2236" s="15" t="s">
        <v>99</v>
      </c>
      <c r="G2236" s="15" t="s">
        <v>100</v>
      </c>
      <c r="H2236" s="15" t="s">
        <v>13</v>
      </c>
      <c r="I2236" s="15">
        <v>1500</v>
      </c>
      <c r="J2236" s="15">
        <v>500</v>
      </c>
      <c r="K2236" s="15">
        <v>450</v>
      </c>
      <c r="L2236" s="15">
        <v>475</v>
      </c>
      <c r="M2236" s="15" t="s">
        <v>14</v>
      </c>
      <c r="N2236" s="15" t="s">
        <v>139</v>
      </c>
      <c r="O2236">
        <f>+VLOOKUP(Precio_diario_hortalizas[[#This Row],[Unidad de comercialización]],Codigos_kg[],2,0)</f>
        <v>1</v>
      </c>
      <c r="P2236">
        <f>+Precio_diario_hortalizas[[#This Row],[Precio promedio ponderado]]/Precio_diario_hortalizas[[#This Row],[Kg o Unidades]]</f>
        <v>475</v>
      </c>
    </row>
    <row r="2237" spans="1:16" hidden="1" x14ac:dyDescent="0.35">
      <c r="A2237" s="1" t="s">
        <v>170</v>
      </c>
      <c r="B2237" s="1" t="str">
        <f>+VLOOKUP(A2237,Codigos_mercados_mayoristas[],2,0)</f>
        <v>Coquimbo</v>
      </c>
      <c r="C2237" s="1">
        <f>+VLOOKUP(A2237,Codigos_mercados_mayoristas[],3,0)</f>
        <v>4</v>
      </c>
      <c r="D2237" s="30">
        <v>44146</v>
      </c>
      <c r="E2237" s="4" t="s">
        <v>196</v>
      </c>
      <c r="F2237" s="15" t="s">
        <v>99</v>
      </c>
      <c r="G2237" s="15" t="s">
        <v>119</v>
      </c>
      <c r="H2237" s="15" t="s">
        <v>19</v>
      </c>
      <c r="I2237" s="15">
        <v>2000</v>
      </c>
      <c r="J2237" s="15">
        <v>600</v>
      </c>
      <c r="K2237" s="15">
        <v>550</v>
      </c>
      <c r="L2237" s="15">
        <v>575</v>
      </c>
      <c r="M2237" s="15" t="s">
        <v>14</v>
      </c>
      <c r="N2237" s="15" t="s">
        <v>139</v>
      </c>
      <c r="O2237">
        <f>+VLOOKUP(Precio_diario_hortalizas[[#This Row],[Unidad de comercialización]],Codigos_kg[],2,0)</f>
        <v>1</v>
      </c>
      <c r="P2237">
        <f>+Precio_diario_hortalizas[[#This Row],[Precio promedio ponderado]]/Precio_diario_hortalizas[[#This Row],[Kg o Unidades]]</f>
        <v>575</v>
      </c>
    </row>
    <row r="2238" spans="1:16" hidden="1" x14ac:dyDescent="0.35">
      <c r="A2238" s="1" t="s">
        <v>170</v>
      </c>
      <c r="B2238" s="1" t="str">
        <f>+VLOOKUP(A2238,Codigos_mercados_mayoristas[],2,0)</f>
        <v>Coquimbo</v>
      </c>
      <c r="C2238" s="1">
        <f>+VLOOKUP(A2238,Codigos_mercados_mayoristas[],3,0)</f>
        <v>4</v>
      </c>
      <c r="D2238" s="30">
        <v>44146</v>
      </c>
      <c r="E2238" s="4" t="s">
        <v>196</v>
      </c>
      <c r="F2238" s="15" t="s">
        <v>99</v>
      </c>
      <c r="G2238" s="15" t="s">
        <v>119</v>
      </c>
      <c r="H2238" s="15" t="s">
        <v>13</v>
      </c>
      <c r="I2238" s="15">
        <v>1400</v>
      </c>
      <c r="J2238" s="15">
        <v>500</v>
      </c>
      <c r="K2238" s="15">
        <v>450</v>
      </c>
      <c r="L2238" s="15">
        <v>475</v>
      </c>
      <c r="M2238" s="15" t="s">
        <v>14</v>
      </c>
      <c r="N2238" s="15" t="s">
        <v>139</v>
      </c>
      <c r="O2238">
        <f>+VLOOKUP(Precio_diario_hortalizas[[#This Row],[Unidad de comercialización]],Codigos_kg[],2,0)</f>
        <v>1</v>
      </c>
      <c r="P2238">
        <f>+Precio_diario_hortalizas[[#This Row],[Precio promedio ponderado]]/Precio_diario_hortalizas[[#This Row],[Kg o Unidades]]</f>
        <v>475</v>
      </c>
    </row>
    <row r="2239" spans="1:16" hidden="1" x14ac:dyDescent="0.35">
      <c r="A2239" s="1" t="s">
        <v>170</v>
      </c>
      <c r="B2239" s="1" t="str">
        <f>+VLOOKUP(A2239,Codigos_mercados_mayoristas[],2,0)</f>
        <v>Coquimbo</v>
      </c>
      <c r="C2239" s="1">
        <f>+VLOOKUP(A2239,Codigos_mercados_mayoristas[],3,0)</f>
        <v>4</v>
      </c>
      <c r="D2239" s="30">
        <v>44146</v>
      </c>
      <c r="E2239" s="4" t="s">
        <v>196</v>
      </c>
      <c r="F2239" s="15" t="s">
        <v>35</v>
      </c>
      <c r="G2239" s="15" t="s">
        <v>36</v>
      </c>
      <c r="H2239" s="15" t="s">
        <v>19</v>
      </c>
      <c r="I2239" s="15">
        <v>660</v>
      </c>
      <c r="J2239" s="15">
        <v>17000</v>
      </c>
      <c r="K2239" s="15">
        <v>16000</v>
      </c>
      <c r="L2239" s="15">
        <v>16500</v>
      </c>
      <c r="M2239" s="15" t="s">
        <v>59</v>
      </c>
      <c r="N2239" s="15" t="s">
        <v>15</v>
      </c>
      <c r="O2239">
        <f>+VLOOKUP(Precio_diario_hortalizas[[#This Row],[Unidad de comercialización]],Codigos_kg[],2,0)</f>
        <v>18</v>
      </c>
      <c r="P2239">
        <f>+Precio_diario_hortalizas[[#This Row],[Precio promedio ponderado]]/Precio_diario_hortalizas[[#This Row],[Kg o Unidades]]</f>
        <v>916.66666666666663</v>
      </c>
    </row>
    <row r="2240" spans="1:16" hidden="1" x14ac:dyDescent="0.35">
      <c r="A2240" s="1" t="s">
        <v>170</v>
      </c>
      <c r="B2240" s="1" t="str">
        <f>+VLOOKUP(A2240,Codigos_mercados_mayoristas[],2,0)</f>
        <v>Coquimbo</v>
      </c>
      <c r="C2240" s="1">
        <f>+VLOOKUP(A2240,Codigos_mercados_mayoristas[],3,0)</f>
        <v>4</v>
      </c>
      <c r="D2240" s="30">
        <v>44146</v>
      </c>
      <c r="E2240" s="4" t="s">
        <v>196</v>
      </c>
      <c r="F2240" s="15" t="s">
        <v>35</v>
      </c>
      <c r="G2240" s="15" t="s">
        <v>36</v>
      </c>
      <c r="H2240" s="15" t="s">
        <v>13</v>
      </c>
      <c r="I2240" s="15">
        <v>500</v>
      </c>
      <c r="J2240" s="15">
        <v>14500</v>
      </c>
      <c r="K2240" s="15">
        <v>14000</v>
      </c>
      <c r="L2240" s="15">
        <v>14250</v>
      </c>
      <c r="M2240" s="15" t="s">
        <v>59</v>
      </c>
      <c r="N2240" s="15" t="s">
        <v>15</v>
      </c>
      <c r="O2240">
        <f>+VLOOKUP(Precio_diario_hortalizas[[#This Row],[Unidad de comercialización]],Codigos_kg[],2,0)</f>
        <v>18</v>
      </c>
      <c r="P2240">
        <f>+Precio_diario_hortalizas[[#This Row],[Precio promedio ponderado]]/Precio_diario_hortalizas[[#This Row],[Kg o Unidades]]</f>
        <v>791.66666666666663</v>
      </c>
    </row>
    <row r="2241" spans="1:16" hidden="1" x14ac:dyDescent="0.35">
      <c r="A2241" s="1" t="s">
        <v>170</v>
      </c>
      <c r="B2241" s="1" t="str">
        <f>+VLOOKUP(A2241,Codigos_mercados_mayoristas[],2,0)</f>
        <v>Coquimbo</v>
      </c>
      <c r="C2241" s="1">
        <f>+VLOOKUP(A2241,Codigos_mercados_mayoristas[],3,0)</f>
        <v>4</v>
      </c>
      <c r="D2241" s="30">
        <v>44146</v>
      </c>
      <c r="E2241" s="4" t="s">
        <v>196</v>
      </c>
      <c r="F2241" s="15" t="s">
        <v>38</v>
      </c>
      <c r="G2241" s="15" t="s">
        <v>12</v>
      </c>
      <c r="H2241" s="15" t="s">
        <v>19</v>
      </c>
      <c r="I2241" s="15">
        <v>680</v>
      </c>
      <c r="J2241" s="15">
        <v>5000</v>
      </c>
      <c r="K2241" s="15">
        <v>4800</v>
      </c>
      <c r="L2241" s="15">
        <v>4900</v>
      </c>
      <c r="M2241" s="15" t="s">
        <v>101</v>
      </c>
      <c r="N2241" s="15" t="s">
        <v>139</v>
      </c>
      <c r="O2241">
        <f>+VLOOKUP(Precio_diario_hortalizas[[#This Row],[Unidad de comercialización]],Codigos_kg[],2,0)</f>
        <v>20</v>
      </c>
      <c r="P2241">
        <f>+Precio_diario_hortalizas[[#This Row],[Precio promedio ponderado]]/Precio_diario_hortalizas[[#This Row],[Kg o Unidades]]</f>
        <v>245</v>
      </c>
    </row>
    <row r="2242" spans="1:16" hidden="1" x14ac:dyDescent="0.35">
      <c r="A2242" s="1" t="s">
        <v>170</v>
      </c>
      <c r="B2242" s="1" t="str">
        <f>+VLOOKUP(A2242,Codigos_mercados_mayoristas[],2,0)</f>
        <v>Coquimbo</v>
      </c>
      <c r="C2242" s="1">
        <f>+VLOOKUP(A2242,Codigos_mercados_mayoristas[],3,0)</f>
        <v>4</v>
      </c>
      <c r="D2242" s="30">
        <v>44146</v>
      </c>
      <c r="E2242" s="4" t="s">
        <v>196</v>
      </c>
      <c r="F2242" s="15" t="s">
        <v>102</v>
      </c>
      <c r="G2242" s="15" t="s">
        <v>103</v>
      </c>
      <c r="H2242" s="15" t="s">
        <v>96</v>
      </c>
      <c r="I2242" s="15">
        <v>600</v>
      </c>
      <c r="J2242" s="15">
        <v>1900</v>
      </c>
      <c r="K2242" s="15">
        <v>1800</v>
      </c>
      <c r="L2242" s="15">
        <v>1850</v>
      </c>
      <c r="M2242" s="15" t="s">
        <v>33</v>
      </c>
      <c r="N2242" s="15" t="s">
        <v>34</v>
      </c>
      <c r="O2242">
        <f>+VLOOKUP(Precio_diario_hortalizas[[#This Row],[Unidad de comercialización]],Codigos_kg[],2,0)</f>
        <v>1</v>
      </c>
      <c r="P2242">
        <f>+Precio_diario_hortalizas[[#This Row],[Precio promedio ponderado]]/Precio_diario_hortalizas[[#This Row],[Kg o Unidades]]</f>
        <v>1850</v>
      </c>
    </row>
    <row r="2243" spans="1:16" hidden="1" x14ac:dyDescent="0.35">
      <c r="A2243" s="1" t="s">
        <v>170</v>
      </c>
      <c r="B2243" s="26" t="str">
        <f>+VLOOKUP(A2243,Codigos_mercados_mayoristas[],2,0)</f>
        <v>Coquimbo</v>
      </c>
      <c r="C2243" s="26">
        <f>+VLOOKUP(A2243,Codigos_mercados_mayoristas[],3,0)</f>
        <v>4</v>
      </c>
      <c r="D2243" s="30">
        <v>44146</v>
      </c>
      <c r="E2243" s="4" t="s">
        <v>196</v>
      </c>
      <c r="F2243" s="15" t="s">
        <v>106</v>
      </c>
      <c r="G2243" s="15" t="s">
        <v>12</v>
      </c>
      <c r="H2243" s="15" t="s">
        <v>19</v>
      </c>
      <c r="I2243" s="15">
        <v>700</v>
      </c>
      <c r="J2243" s="15">
        <v>6000</v>
      </c>
      <c r="K2243" s="15">
        <v>5500</v>
      </c>
      <c r="L2243" s="15">
        <v>5750</v>
      </c>
      <c r="M2243" s="15" t="s">
        <v>97</v>
      </c>
      <c r="N2243" s="15" t="s">
        <v>45</v>
      </c>
      <c r="O2243">
        <f>+VLOOKUP(Precio_diario_hortalizas[[#This Row],[Unidad de comercialización]],Codigos_kg[],2,0)</f>
        <v>70</v>
      </c>
      <c r="P2243">
        <f>+Precio_diario_hortalizas[[#This Row],[Precio promedio ponderado]]/Precio_diario_hortalizas[[#This Row],[Kg o Unidades]]</f>
        <v>82.142857142857139</v>
      </c>
    </row>
    <row r="2244" spans="1:16" hidden="1" x14ac:dyDescent="0.35">
      <c r="A2244" s="1" t="s">
        <v>41</v>
      </c>
      <c r="B2244" s="1" t="str">
        <f>+VLOOKUP(A2244,Codigos_mercados_mayoristas[],2,0)</f>
        <v>Coquimbo</v>
      </c>
      <c r="C2244" s="1">
        <f>+VLOOKUP(A2244,Codigos_mercados_mayoristas[],3,0)</f>
        <v>4</v>
      </c>
      <c r="D2244" s="30">
        <v>44146</v>
      </c>
      <c r="E2244" s="4" t="s">
        <v>196</v>
      </c>
      <c r="F2244" s="15" t="s">
        <v>42</v>
      </c>
      <c r="G2244" s="15" t="s">
        <v>43</v>
      </c>
      <c r="H2244" s="15" t="s">
        <v>19</v>
      </c>
      <c r="I2244" s="15">
        <v>300</v>
      </c>
      <c r="J2244" s="15">
        <v>24000</v>
      </c>
      <c r="K2244" s="15">
        <v>22000</v>
      </c>
      <c r="L2244" s="15">
        <v>23000</v>
      </c>
      <c r="M2244" s="15" t="s">
        <v>44</v>
      </c>
      <c r="N2244" s="15" t="s">
        <v>45</v>
      </c>
      <c r="O2244">
        <f>+VLOOKUP(Precio_diario_hortalizas[[#This Row],[Unidad de comercialización]],Codigos_kg[],2,0)</f>
        <v>25</v>
      </c>
      <c r="P2244">
        <f>+Precio_diario_hortalizas[[#This Row],[Precio promedio ponderado]]/Precio_diario_hortalizas[[#This Row],[Kg o Unidades]]</f>
        <v>920</v>
      </c>
    </row>
    <row r="2245" spans="1:16" hidden="1" x14ac:dyDescent="0.35">
      <c r="A2245" s="1" t="s">
        <v>41</v>
      </c>
      <c r="B2245" s="1" t="str">
        <f>+VLOOKUP(A2245,Codigos_mercados_mayoristas[],2,0)</f>
        <v>Coquimbo</v>
      </c>
      <c r="C2245" s="1">
        <f>+VLOOKUP(A2245,Codigos_mercados_mayoristas[],3,0)</f>
        <v>4</v>
      </c>
      <c r="D2245" s="30">
        <v>44146</v>
      </c>
      <c r="E2245" s="4" t="s">
        <v>196</v>
      </c>
      <c r="F2245" s="15" t="s">
        <v>42</v>
      </c>
      <c r="G2245" s="15" t="s">
        <v>43</v>
      </c>
      <c r="H2245" s="15" t="s">
        <v>13</v>
      </c>
      <c r="I2245" s="15">
        <v>140</v>
      </c>
      <c r="J2245" s="15">
        <v>16000</v>
      </c>
      <c r="K2245" s="15">
        <v>14000</v>
      </c>
      <c r="L2245" s="15">
        <v>15000</v>
      </c>
      <c r="M2245" s="15" t="s">
        <v>44</v>
      </c>
      <c r="N2245" s="15" t="s">
        <v>45</v>
      </c>
      <c r="O2245">
        <f>+VLOOKUP(Precio_diario_hortalizas[[#This Row],[Unidad de comercialización]],Codigos_kg[],2,0)</f>
        <v>25</v>
      </c>
      <c r="P2245">
        <f>+Precio_diario_hortalizas[[#This Row],[Precio promedio ponderado]]/Precio_diario_hortalizas[[#This Row],[Kg o Unidades]]</f>
        <v>600</v>
      </c>
    </row>
    <row r="2246" spans="1:16" hidden="1" x14ac:dyDescent="0.35">
      <c r="A2246" s="1" t="s">
        <v>41</v>
      </c>
      <c r="B2246" s="1" t="str">
        <f>+VLOOKUP(A2246,Codigos_mercados_mayoristas[],2,0)</f>
        <v>Coquimbo</v>
      </c>
      <c r="C2246" s="1">
        <f>+VLOOKUP(A2246,Codigos_mercados_mayoristas[],3,0)</f>
        <v>4</v>
      </c>
      <c r="D2246" s="30">
        <v>44146</v>
      </c>
      <c r="E2246" s="4" t="s">
        <v>196</v>
      </c>
      <c r="F2246" s="15" t="s">
        <v>17</v>
      </c>
      <c r="G2246" s="15" t="s">
        <v>50</v>
      </c>
      <c r="H2246" s="15" t="s">
        <v>19</v>
      </c>
      <c r="I2246" s="15">
        <v>500</v>
      </c>
      <c r="J2246" s="15">
        <v>27000</v>
      </c>
      <c r="K2246" s="15">
        <v>26000</v>
      </c>
      <c r="L2246" s="15">
        <v>26500</v>
      </c>
      <c r="M2246" s="15" t="s">
        <v>51</v>
      </c>
      <c r="N2246" s="15" t="s">
        <v>45</v>
      </c>
      <c r="O2246">
        <f>+VLOOKUP(Precio_diario_hortalizas[[#This Row],[Unidad de comercialización]],Codigos_kg[],2,0)</f>
        <v>70</v>
      </c>
      <c r="P2246">
        <f>+Precio_diario_hortalizas[[#This Row],[Precio promedio ponderado]]/Precio_diario_hortalizas[[#This Row],[Kg o Unidades]]</f>
        <v>378.57142857142856</v>
      </c>
    </row>
    <row r="2247" spans="1:16" hidden="1" x14ac:dyDescent="0.35">
      <c r="A2247" s="1" t="s">
        <v>41</v>
      </c>
      <c r="B2247" s="1" t="str">
        <f>+VLOOKUP(A2247,Codigos_mercados_mayoristas[],2,0)</f>
        <v>Coquimbo</v>
      </c>
      <c r="C2247" s="1">
        <f>+VLOOKUP(A2247,Codigos_mercados_mayoristas[],3,0)</f>
        <v>4</v>
      </c>
      <c r="D2247" s="30">
        <v>44146</v>
      </c>
      <c r="E2247" s="4" t="s">
        <v>196</v>
      </c>
      <c r="F2247" s="15" t="s">
        <v>53</v>
      </c>
      <c r="G2247" s="15" t="s">
        <v>12</v>
      </c>
      <c r="H2247" s="15" t="s">
        <v>19</v>
      </c>
      <c r="I2247" s="15">
        <v>1600</v>
      </c>
      <c r="J2247" s="15">
        <v>7000</v>
      </c>
      <c r="K2247" s="15">
        <v>6500</v>
      </c>
      <c r="L2247" s="15">
        <v>6750</v>
      </c>
      <c r="M2247" s="15" t="s">
        <v>97</v>
      </c>
      <c r="N2247" s="15" t="s">
        <v>45</v>
      </c>
      <c r="O2247">
        <f>+VLOOKUP(Precio_diario_hortalizas[[#This Row],[Unidad de comercialización]],Codigos_kg[],2,0)</f>
        <v>70</v>
      </c>
      <c r="P2247">
        <f>+Precio_diario_hortalizas[[#This Row],[Precio promedio ponderado]]/Precio_diario_hortalizas[[#This Row],[Kg o Unidades]]</f>
        <v>96.428571428571431</v>
      </c>
    </row>
    <row r="2248" spans="1:16" hidden="1" x14ac:dyDescent="0.35">
      <c r="A2248" s="1" t="s">
        <v>41</v>
      </c>
      <c r="B2248" s="1" t="str">
        <f>+VLOOKUP(A2248,Codigos_mercados_mayoristas[],2,0)</f>
        <v>Coquimbo</v>
      </c>
      <c r="C2248" s="1">
        <f>+VLOOKUP(A2248,Codigos_mercados_mayoristas[],3,0)</f>
        <v>4</v>
      </c>
      <c r="D2248" s="30">
        <v>44146</v>
      </c>
      <c r="E2248" s="4" t="s">
        <v>196</v>
      </c>
      <c r="F2248" s="15" t="s">
        <v>27</v>
      </c>
      <c r="G2248" s="15" t="s">
        <v>55</v>
      </c>
      <c r="H2248" s="15" t="s">
        <v>19</v>
      </c>
      <c r="I2248" s="15">
        <v>500</v>
      </c>
      <c r="J2248" s="15">
        <v>25000</v>
      </c>
      <c r="K2248" s="15">
        <v>24000</v>
      </c>
      <c r="L2248" s="15">
        <v>24500</v>
      </c>
      <c r="M2248" s="15" t="s">
        <v>56</v>
      </c>
      <c r="N2248" s="15" t="s">
        <v>45</v>
      </c>
      <c r="O2248">
        <f>+VLOOKUP(Precio_diario_hortalizas[[#This Row],[Unidad de comercialización]],Codigos_kg[],2,0)</f>
        <v>18</v>
      </c>
      <c r="P2248">
        <f>+Precio_diario_hortalizas[[#This Row],[Precio promedio ponderado]]/Precio_diario_hortalizas[[#This Row],[Kg o Unidades]]</f>
        <v>1361.1111111111111</v>
      </c>
    </row>
    <row r="2249" spans="1:16" hidden="1" x14ac:dyDescent="0.35">
      <c r="A2249" s="1" t="s">
        <v>41</v>
      </c>
      <c r="B2249" s="1" t="str">
        <f>+VLOOKUP(A2249,Codigos_mercados_mayoristas[],2,0)</f>
        <v>Coquimbo</v>
      </c>
      <c r="C2249" s="1">
        <f>+VLOOKUP(A2249,Codigos_mercados_mayoristas[],3,0)</f>
        <v>4</v>
      </c>
      <c r="D2249" s="30">
        <v>44146</v>
      </c>
      <c r="E2249" s="4" t="s">
        <v>196</v>
      </c>
      <c r="F2249" s="15" t="s">
        <v>27</v>
      </c>
      <c r="G2249" s="15" t="s">
        <v>55</v>
      </c>
      <c r="H2249" s="15" t="s">
        <v>13</v>
      </c>
      <c r="I2249" s="15">
        <v>500</v>
      </c>
      <c r="J2249" s="15">
        <v>22000</v>
      </c>
      <c r="K2249" s="15">
        <v>21000</v>
      </c>
      <c r="L2249" s="15">
        <v>21500</v>
      </c>
      <c r="M2249" s="15" t="s">
        <v>56</v>
      </c>
      <c r="N2249" s="15" t="s">
        <v>45</v>
      </c>
      <c r="O2249">
        <f>+VLOOKUP(Precio_diario_hortalizas[[#This Row],[Unidad de comercialización]],Codigos_kg[],2,0)</f>
        <v>18</v>
      </c>
      <c r="P2249">
        <f>+Precio_diario_hortalizas[[#This Row],[Precio promedio ponderado]]/Precio_diario_hortalizas[[#This Row],[Kg o Unidades]]</f>
        <v>1194.4444444444443</v>
      </c>
    </row>
    <row r="2250" spans="1:16" hidden="1" x14ac:dyDescent="0.35">
      <c r="A2250" s="1" t="s">
        <v>41</v>
      </c>
      <c r="B2250" s="1" t="str">
        <f>+VLOOKUP(A2250,Codigos_mercados_mayoristas[],2,0)</f>
        <v>Coquimbo</v>
      </c>
      <c r="C2250" s="1">
        <f>+VLOOKUP(A2250,Codigos_mercados_mayoristas[],3,0)</f>
        <v>4</v>
      </c>
      <c r="D2250" s="30">
        <v>44146</v>
      </c>
      <c r="E2250" s="4" t="s">
        <v>196</v>
      </c>
      <c r="F2250" s="15" t="s">
        <v>27</v>
      </c>
      <c r="G2250" s="15" t="s">
        <v>55</v>
      </c>
      <c r="H2250" s="15" t="s">
        <v>16</v>
      </c>
      <c r="I2250" s="15">
        <v>240</v>
      </c>
      <c r="J2250" s="15">
        <v>15000</v>
      </c>
      <c r="K2250" s="15">
        <v>14000</v>
      </c>
      <c r="L2250" s="15">
        <v>14500</v>
      </c>
      <c r="M2250" s="15" t="s">
        <v>56</v>
      </c>
      <c r="N2250" s="15" t="s">
        <v>45</v>
      </c>
      <c r="O2250">
        <f>+VLOOKUP(Precio_diario_hortalizas[[#This Row],[Unidad de comercialización]],Codigos_kg[],2,0)</f>
        <v>18</v>
      </c>
      <c r="P2250">
        <f>+Precio_diario_hortalizas[[#This Row],[Precio promedio ponderado]]/Precio_diario_hortalizas[[#This Row],[Kg o Unidades]]</f>
        <v>805.55555555555554</v>
      </c>
    </row>
    <row r="2251" spans="1:16" hidden="1" x14ac:dyDescent="0.35">
      <c r="A2251" s="1" t="s">
        <v>41</v>
      </c>
      <c r="B2251" s="1" t="str">
        <f>+VLOOKUP(A2251,Codigos_mercados_mayoristas[],2,0)</f>
        <v>Coquimbo</v>
      </c>
      <c r="C2251" s="1">
        <f>+VLOOKUP(A2251,Codigos_mercados_mayoristas[],3,0)</f>
        <v>4</v>
      </c>
      <c r="D2251" s="30">
        <v>44146</v>
      </c>
      <c r="E2251" s="4" t="s">
        <v>196</v>
      </c>
      <c r="F2251" s="15" t="s">
        <v>30</v>
      </c>
      <c r="G2251" s="15" t="s">
        <v>57</v>
      </c>
      <c r="H2251" s="15" t="s">
        <v>19</v>
      </c>
      <c r="I2251" s="15">
        <v>600</v>
      </c>
      <c r="J2251" s="15">
        <v>34000</v>
      </c>
      <c r="K2251" s="15">
        <v>32000</v>
      </c>
      <c r="L2251" s="15">
        <v>33000</v>
      </c>
      <c r="M2251" s="15" t="s">
        <v>58</v>
      </c>
      <c r="N2251" s="15" t="s">
        <v>45</v>
      </c>
      <c r="O2251">
        <f>+VLOOKUP(Precio_diario_hortalizas[[#This Row],[Unidad de comercialización]],Codigos_kg[],2,0)</f>
        <v>25</v>
      </c>
      <c r="P2251">
        <f>+Precio_diario_hortalizas[[#This Row],[Precio promedio ponderado]]/Precio_diario_hortalizas[[#This Row],[Kg o Unidades]]</f>
        <v>1320</v>
      </c>
    </row>
    <row r="2252" spans="1:16" hidden="1" x14ac:dyDescent="0.35">
      <c r="A2252" s="1" t="s">
        <v>41</v>
      </c>
      <c r="B2252" s="1" t="str">
        <f>+VLOOKUP(A2252,Codigos_mercados_mayoristas[],2,0)</f>
        <v>Coquimbo</v>
      </c>
      <c r="C2252" s="1">
        <f>+VLOOKUP(A2252,Codigos_mercados_mayoristas[],3,0)</f>
        <v>4</v>
      </c>
      <c r="D2252" s="30">
        <v>44146</v>
      </c>
      <c r="E2252" s="4" t="s">
        <v>196</v>
      </c>
      <c r="F2252" s="15" t="s">
        <v>30</v>
      </c>
      <c r="G2252" s="15" t="s">
        <v>12</v>
      </c>
      <c r="H2252" s="15" t="s">
        <v>19</v>
      </c>
      <c r="I2252" s="15">
        <v>500</v>
      </c>
      <c r="J2252" s="15">
        <v>50000</v>
      </c>
      <c r="K2252" s="15">
        <v>48000</v>
      </c>
      <c r="L2252" s="15">
        <v>49000</v>
      </c>
      <c r="M2252" s="15" t="s">
        <v>58</v>
      </c>
      <c r="N2252" s="15" t="s">
        <v>45</v>
      </c>
      <c r="O2252">
        <f>+VLOOKUP(Precio_diario_hortalizas[[#This Row],[Unidad de comercialización]],Codigos_kg[],2,0)</f>
        <v>25</v>
      </c>
      <c r="P2252">
        <f>+Precio_diario_hortalizas[[#This Row],[Precio promedio ponderado]]/Precio_diario_hortalizas[[#This Row],[Kg o Unidades]]</f>
        <v>1960</v>
      </c>
    </row>
    <row r="2253" spans="1:16" hidden="1" x14ac:dyDescent="0.35">
      <c r="A2253" s="1" t="s">
        <v>41</v>
      </c>
      <c r="B2253" s="1" t="str">
        <f>+VLOOKUP(A2253,Codigos_mercados_mayoristas[],2,0)</f>
        <v>Coquimbo</v>
      </c>
      <c r="C2253" s="1">
        <f>+VLOOKUP(A2253,Codigos_mercados_mayoristas[],3,0)</f>
        <v>4</v>
      </c>
      <c r="D2253" s="30">
        <v>44146</v>
      </c>
      <c r="E2253" s="4" t="s">
        <v>196</v>
      </c>
      <c r="F2253" s="15" t="s">
        <v>35</v>
      </c>
      <c r="G2253" s="15" t="s">
        <v>36</v>
      </c>
      <c r="H2253" s="15" t="s">
        <v>19</v>
      </c>
      <c r="I2253" s="15">
        <v>2500</v>
      </c>
      <c r="J2253" s="15">
        <v>14000</v>
      </c>
      <c r="K2253" s="15">
        <v>13500</v>
      </c>
      <c r="L2253" s="15">
        <v>13750</v>
      </c>
      <c r="M2253" s="15" t="s">
        <v>59</v>
      </c>
      <c r="N2253" s="15" t="s">
        <v>45</v>
      </c>
      <c r="O2253">
        <f>+VLOOKUP(Precio_diario_hortalizas[[#This Row],[Unidad de comercialización]],Codigos_kg[],2,0)</f>
        <v>18</v>
      </c>
      <c r="P2253">
        <f>+Precio_diario_hortalizas[[#This Row],[Precio promedio ponderado]]/Precio_diario_hortalizas[[#This Row],[Kg o Unidades]]</f>
        <v>763.88888888888891</v>
      </c>
    </row>
    <row r="2254" spans="1:16" hidden="1" x14ac:dyDescent="0.35">
      <c r="A2254" s="1" t="s">
        <v>41</v>
      </c>
      <c r="B2254" s="1" t="str">
        <f>+VLOOKUP(A2254,Codigos_mercados_mayoristas[],2,0)</f>
        <v>Coquimbo</v>
      </c>
      <c r="C2254" s="1">
        <f>+VLOOKUP(A2254,Codigos_mercados_mayoristas[],3,0)</f>
        <v>4</v>
      </c>
      <c r="D2254" s="30">
        <v>44146</v>
      </c>
      <c r="E2254" s="4" t="s">
        <v>196</v>
      </c>
      <c r="F2254" s="15" t="s">
        <v>35</v>
      </c>
      <c r="G2254" s="15" t="s">
        <v>36</v>
      </c>
      <c r="H2254" s="15" t="s">
        <v>13</v>
      </c>
      <c r="I2254" s="15">
        <v>2000</v>
      </c>
      <c r="J2254" s="15">
        <v>11000</v>
      </c>
      <c r="K2254" s="15">
        <v>10500</v>
      </c>
      <c r="L2254" s="15">
        <v>10750</v>
      </c>
      <c r="M2254" s="15" t="s">
        <v>59</v>
      </c>
      <c r="N2254" s="15" t="s">
        <v>45</v>
      </c>
      <c r="O2254">
        <f>+VLOOKUP(Precio_diario_hortalizas[[#This Row],[Unidad de comercialización]],Codigos_kg[],2,0)</f>
        <v>18</v>
      </c>
      <c r="P2254">
        <f>+Precio_diario_hortalizas[[#This Row],[Precio promedio ponderado]]/Precio_diario_hortalizas[[#This Row],[Kg o Unidades]]</f>
        <v>597.22222222222217</v>
      </c>
    </row>
    <row r="2255" spans="1:16" hidden="1" x14ac:dyDescent="0.35">
      <c r="A2255" s="1" t="s">
        <v>41</v>
      </c>
      <c r="B2255" s="1" t="str">
        <f>+VLOOKUP(A2255,Codigos_mercados_mayoristas[],2,0)</f>
        <v>Coquimbo</v>
      </c>
      <c r="C2255" s="1">
        <f>+VLOOKUP(A2255,Codigos_mercados_mayoristas[],3,0)</f>
        <v>4</v>
      </c>
      <c r="D2255" s="30">
        <v>44146</v>
      </c>
      <c r="E2255" s="4" t="s">
        <v>196</v>
      </c>
      <c r="F2255" s="15" t="s">
        <v>35</v>
      </c>
      <c r="G2255" s="15" t="s">
        <v>36</v>
      </c>
      <c r="H2255" s="15" t="s">
        <v>16</v>
      </c>
      <c r="I2255" s="15">
        <v>1500</v>
      </c>
      <c r="J2255" s="15">
        <v>8000</v>
      </c>
      <c r="K2255" s="15">
        <v>7500</v>
      </c>
      <c r="L2255" s="15">
        <v>7750</v>
      </c>
      <c r="M2255" s="15" t="s">
        <v>59</v>
      </c>
      <c r="N2255" s="15" t="s">
        <v>45</v>
      </c>
      <c r="O2255">
        <f>+VLOOKUP(Precio_diario_hortalizas[[#This Row],[Unidad de comercialización]],Codigos_kg[],2,0)</f>
        <v>18</v>
      </c>
      <c r="P2255">
        <f>+Precio_diario_hortalizas[[#This Row],[Precio promedio ponderado]]/Precio_diario_hortalizas[[#This Row],[Kg o Unidades]]</f>
        <v>430.55555555555554</v>
      </c>
    </row>
    <row r="2256" spans="1:16" hidden="1" x14ac:dyDescent="0.35">
      <c r="A2256" s="1" t="s">
        <v>41</v>
      </c>
      <c r="B2256" s="26" t="str">
        <f>+VLOOKUP(A2256,Codigos_mercados_mayoristas[],2,0)</f>
        <v>Coquimbo</v>
      </c>
      <c r="C2256" s="26">
        <f>+VLOOKUP(A2256,Codigos_mercados_mayoristas[],3,0)</f>
        <v>4</v>
      </c>
      <c r="D2256" s="30">
        <v>44146</v>
      </c>
      <c r="E2256" s="4" t="s">
        <v>196</v>
      </c>
      <c r="F2256" s="15" t="s">
        <v>106</v>
      </c>
      <c r="G2256" s="15" t="s">
        <v>12</v>
      </c>
      <c r="H2256" s="15" t="s">
        <v>19</v>
      </c>
      <c r="I2256" s="15">
        <v>1100</v>
      </c>
      <c r="J2256" s="15">
        <v>5000</v>
      </c>
      <c r="K2256" s="15">
        <v>4500</v>
      </c>
      <c r="L2256" s="15">
        <v>4750</v>
      </c>
      <c r="M2256" s="15" t="s">
        <v>54</v>
      </c>
      <c r="N2256" s="15" t="s">
        <v>45</v>
      </c>
      <c r="O2256">
        <f>+VLOOKUP(Precio_diario_hortalizas[[#This Row],[Unidad de comercialización]],Codigos_kg[],2,0)</f>
        <v>60</v>
      </c>
      <c r="P2256">
        <f>+Precio_diario_hortalizas[[#This Row],[Precio promedio ponderado]]/Precio_diario_hortalizas[[#This Row],[Kg o Unidades]]</f>
        <v>79.166666666666671</v>
      </c>
    </row>
    <row r="2257" spans="1:16" hidden="1" x14ac:dyDescent="0.35">
      <c r="A2257" s="1" t="s">
        <v>188</v>
      </c>
      <c r="B2257" s="1" t="str">
        <f>+VLOOKUP(A2257,Codigos_mercados_mayoristas[],2,0)</f>
        <v>Bíobío</v>
      </c>
      <c r="C2257" s="1">
        <f>+VLOOKUP(A2257,Codigos_mercados_mayoristas[],3,0)</f>
        <v>8</v>
      </c>
      <c r="D2257" s="30">
        <v>44146</v>
      </c>
      <c r="E2257" s="4" t="s">
        <v>196</v>
      </c>
      <c r="F2257" s="15" t="s">
        <v>64</v>
      </c>
      <c r="G2257" s="15" t="s">
        <v>65</v>
      </c>
      <c r="H2257" s="15" t="s">
        <v>19</v>
      </c>
      <c r="I2257" s="15">
        <v>400</v>
      </c>
      <c r="J2257" s="15">
        <v>10000</v>
      </c>
      <c r="K2257" s="15">
        <v>9000</v>
      </c>
      <c r="L2257" s="15">
        <v>9500</v>
      </c>
      <c r="M2257" s="15" t="s">
        <v>37</v>
      </c>
      <c r="N2257" s="15" t="s">
        <v>66</v>
      </c>
      <c r="O2257">
        <f>+VLOOKUP(Precio_diario_hortalizas[[#This Row],[Unidad de comercialización]],Codigos_kg[],2,0)</f>
        <v>10</v>
      </c>
      <c r="P2257">
        <f>+Precio_diario_hortalizas[[#This Row],[Precio promedio ponderado]]/Precio_diario_hortalizas[[#This Row],[Kg o Unidades]]</f>
        <v>950</v>
      </c>
    </row>
    <row r="2258" spans="1:16" hidden="1" x14ac:dyDescent="0.35">
      <c r="A2258" s="1" t="s">
        <v>188</v>
      </c>
      <c r="B2258" s="1" t="str">
        <f>+VLOOKUP(A2258,Codigos_mercados_mayoristas[],2,0)</f>
        <v>Bíobío</v>
      </c>
      <c r="C2258" s="1">
        <f>+VLOOKUP(A2258,Codigos_mercados_mayoristas[],3,0)</f>
        <v>8</v>
      </c>
      <c r="D2258" s="30">
        <v>44146</v>
      </c>
      <c r="E2258" s="4" t="s">
        <v>196</v>
      </c>
      <c r="F2258" s="15" t="s">
        <v>42</v>
      </c>
      <c r="G2258" s="15" t="s">
        <v>43</v>
      </c>
      <c r="H2258" s="15" t="s">
        <v>19</v>
      </c>
      <c r="I2258" s="15">
        <v>40</v>
      </c>
      <c r="J2258" s="15">
        <v>30000</v>
      </c>
      <c r="K2258" s="15">
        <v>28000</v>
      </c>
      <c r="L2258" s="15">
        <v>29000</v>
      </c>
      <c r="M2258" s="15" t="s">
        <v>44</v>
      </c>
      <c r="N2258" s="15" t="s">
        <v>45</v>
      </c>
      <c r="O2258">
        <f>+VLOOKUP(Precio_diario_hortalizas[[#This Row],[Unidad de comercialización]],Codigos_kg[],2,0)</f>
        <v>25</v>
      </c>
      <c r="P2258">
        <f>+Precio_diario_hortalizas[[#This Row],[Precio promedio ponderado]]/Precio_diario_hortalizas[[#This Row],[Kg o Unidades]]</f>
        <v>1160</v>
      </c>
    </row>
    <row r="2259" spans="1:16" hidden="1" x14ac:dyDescent="0.35">
      <c r="A2259" s="1" t="s">
        <v>188</v>
      </c>
      <c r="B2259" s="1" t="str">
        <f>+VLOOKUP(A2259,Codigos_mercados_mayoristas[],2,0)</f>
        <v>Bíobío</v>
      </c>
      <c r="C2259" s="1">
        <f>+VLOOKUP(A2259,Codigos_mercados_mayoristas[],3,0)</f>
        <v>8</v>
      </c>
      <c r="D2259" s="30">
        <v>44146</v>
      </c>
      <c r="E2259" s="4" t="s">
        <v>196</v>
      </c>
      <c r="F2259" s="15" t="s">
        <v>71</v>
      </c>
      <c r="G2259" s="15" t="s">
        <v>43</v>
      </c>
      <c r="H2259" s="15" t="s">
        <v>19</v>
      </c>
      <c r="I2259" s="15">
        <v>100</v>
      </c>
      <c r="J2259" s="15">
        <v>7500</v>
      </c>
      <c r="K2259" s="15">
        <v>7000</v>
      </c>
      <c r="L2259" s="15">
        <v>7250</v>
      </c>
      <c r="M2259" s="15" t="s">
        <v>68</v>
      </c>
      <c r="N2259" s="15" t="s">
        <v>114</v>
      </c>
      <c r="O2259">
        <f>+VLOOKUP(Precio_diario_hortalizas[[#This Row],[Unidad de comercialización]],Codigos_kg[],2,0)</f>
        <v>6</v>
      </c>
      <c r="P2259">
        <f>+Precio_diario_hortalizas[[#This Row],[Precio promedio ponderado]]/Precio_diario_hortalizas[[#This Row],[Kg o Unidades]]</f>
        <v>1208.3333333333333</v>
      </c>
    </row>
    <row r="2260" spans="1:16" hidden="1" x14ac:dyDescent="0.35">
      <c r="A2260" s="1" t="s">
        <v>188</v>
      </c>
      <c r="B2260" s="1" t="str">
        <f>+VLOOKUP(A2260,Codigos_mercados_mayoristas[],2,0)</f>
        <v>Bíobío</v>
      </c>
      <c r="C2260" s="1">
        <f>+VLOOKUP(A2260,Codigos_mercados_mayoristas[],3,0)</f>
        <v>8</v>
      </c>
      <c r="D2260" s="30">
        <v>44146</v>
      </c>
      <c r="E2260" s="4" t="s">
        <v>196</v>
      </c>
      <c r="F2260" s="15" t="s">
        <v>71</v>
      </c>
      <c r="G2260" s="15" t="s">
        <v>43</v>
      </c>
      <c r="H2260" s="15" t="s">
        <v>13</v>
      </c>
      <c r="I2260" s="15">
        <v>50</v>
      </c>
      <c r="J2260" s="15">
        <v>6000</v>
      </c>
      <c r="K2260" s="15">
        <v>6000</v>
      </c>
      <c r="L2260" s="15">
        <v>6000</v>
      </c>
      <c r="M2260" s="15" t="s">
        <v>68</v>
      </c>
      <c r="N2260" s="15" t="s">
        <v>114</v>
      </c>
      <c r="O2260">
        <f>+VLOOKUP(Precio_diario_hortalizas[[#This Row],[Unidad de comercialización]],Codigos_kg[],2,0)</f>
        <v>6</v>
      </c>
      <c r="P2260">
        <f>+Precio_diario_hortalizas[[#This Row],[Precio promedio ponderado]]/Precio_diario_hortalizas[[#This Row],[Kg o Unidades]]</f>
        <v>1000</v>
      </c>
    </row>
    <row r="2261" spans="1:16" hidden="1" x14ac:dyDescent="0.35">
      <c r="A2261" s="1" t="s">
        <v>188</v>
      </c>
      <c r="B2261" s="1" t="str">
        <f>+VLOOKUP(A2261,Codigos_mercados_mayoristas[],2,0)</f>
        <v>Bíobío</v>
      </c>
      <c r="C2261" s="1">
        <f>+VLOOKUP(A2261,Codigos_mercados_mayoristas[],3,0)</f>
        <v>8</v>
      </c>
      <c r="D2261" s="30">
        <v>44146</v>
      </c>
      <c r="E2261" s="4" t="s">
        <v>196</v>
      </c>
      <c r="F2261" s="15" t="s">
        <v>73</v>
      </c>
      <c r="G2261" s="15" t="s">
        <v>12</v>
      </c>
      <c r="H2261" s="15" t="s">
        <v>19</v>
      </c>
      <c r="I2261" s="15">
        <v>800</v>
      </c>
      <c r="J2261" s="15">
        <v>700</v>
      </c>
      <c r="K2261" s="15">
        <v>600</v>
      </c>
      <c r="L2261" s="15">
        <v>650</v>
      </c>
      <c r="M2261" s="15" t="s">
        <v>135</v>
      </c>
      <c r="N2261" s="15" t="s">
        <v>118</v>
      </c>
      <c r="O2261">
        <f>+VLOOKUP(Precio_diario_hortalizas[[#This Row],[Unidad de comercialización]],Codigos_kg[],2,0)</f>
        <v>5</v>
      </c>
      <c r="P2261">
        <f>+Precio_diario_hortalizas[[#This Row],[Precio promedio ponderado]]/Precio_diario_hortalizas[[#This Row],[Kg o Unidades]]</f>
        <v>130</v>
      </c>
    </row>
    <row r="2262" spans="1:16" hidden="1" x14ac:dyDescent="0.35">
      <c r="A2262" s="1" t="s">
        <v>188</v>
      </c>
      <c r="B2262" s="1" t="str">
        <f>+VLOOKUP(A2262,Codigos_mercados_mayoristas[],2,0)</f>
        <v>Bíobío</v>
      </c>
      <c r="C2262" s="1">
        <f>+VLOOKUP(A2262,Codigos_mercados_mayoristas[],3,0)</f>
        <v>8</v>
      </c>
      <c r="D2262" s="30">
        <v>44146</v>
      </c>
      <c r="E2262" s="4" t="s">
        <v>196</v>
      </c>
      <c r="F2262" s="15" t="s">
        <v>73</v>
      </c>
      <c r="G2262" s="15" t="s">
        <v>12</v>
      </c>
      <c r="H2262" s="15" t="s">
        <v>13</v>
      </c>
      <c r="I2262" s="15">
        <v>400</v>
      </c>
      <c r="J2262" s="15">
        <v>500</v>
      </c>
      <c r="K2262" s="15">
        <v>500</v>
      </c>
      <c r="L2262" s="15">
        <v>500</v>
      </c>
      <c r="M2262" s="15" t="s">
        <v>135</v>
      </c>
      <c r="N2262" s="15" t="s">
        <v>118</v>
      </c>
      <c r="O2262">
        <f>+VLOOKUP(Precio_diario_hortalizas[[#This Row],[Unidad de comercialización]],Codigos_kg[],2,0)</f>
        <v>5</v>
      </c>
      <c r="P2262">
        <f>+Precio_diario_hortalizas[[#This Row],[Precio promedio ponderado]]/Precio_diario_hortalizas[[#This Row],[Kg o Unidades]]</f>
        <v>100</v>
      </c>
    </row>
    <row r="2263" spans="1:16" hidden="1" x14ac:dyDescent="0.35">
      <c r="A2263" s="1" t="s">
        <v>188</v>
      </c>
      <c r="B2263" s="1" t="str">
        <f>+VLOOKUP(A2263,Codigos_mercados_mayoristas[],2,0)</f>
        <v>Bíobío</v>
      </c>
      <c r="C2263" s="1">
        <f>+VLOOKUP(A2263,Codigos_mercados_mayoristas[],3,0)</f>
        <v>8</v>
      </c>
      <c r="D2263" s="30">
        <v>44146</v>
      </c>
      <c r="E2263" s="4" t="s">
        <v>196</v>
      </c>
      <c r="F2263" s="15" t="s">
        <v>11</v>
      </c>
      <c r="G2263" s="15" t="s">
        <v>12</v>
      </c>
      <c r="H2263" s="15" t="s">
        <v>19</v>
      </c>
      <c r="I2263" s="15">
        <v>800</v>
      </c>
      <c r="J2263" s="15">
        <v>800</v>
      </c>
      <c r="K2263" s="15">
        <v>700</v>
      </c>
      <c r="L2263" s="15">
        <v>750</v>
      </c>
      <c r="M2263" s="15" t="s">
        <v>14</v>
      </c>
      <c r="N2263" s="15" t="s">
        <v>118</v>
      </c>
      <c r="O2263">
        <f>+VLOOKUP(Precio_diario_hortalizas[[#This Row],[Unidad de comercialización]],Codigos_kg[],2,0)</f>
        <v>1</v>
      </c>
      <c r="P2263">
        <f>+Precio_diario_hortalizas[[#This Row],[Precio promedio ponderado]]/Precio_diario_hortalizas[[#This Row],[Kg o Unidades]]</f>
        <v>750</v>
      </c>
    </row>
    <row r="2264" spans="1:16" hidden="1" x14ac:dyDescent="0.35">
      <c r="A2264" s="1" t="s">
        <v>188</v>
      </c>
      <c r="B2264" s="1" t="str">
        <f>+VLOOKUP(A2264,Codigos_mercados_mayoristas[],2,0)</f>
        <v>Bíobío</v>
      </c>
      <c r="C2264" s="1">
        <f>+VLOOKUP(A2264,Codigos_mercados_mayoristas[],3,0)</f>
        <v>8</v>
      </c>
      <c r="D2264" s="30">
        <v>44146</v>
      </c>
      <c r="E2264" s="4" t="s">
        <v>196</v>
      </c>
      <c r="F2264" s="15" t="s">
        <v>11</v>
      </c>
      <c r="G2264" s="15" t="s">
        <v>12</v>
      </c>
      <c r="H2264" s="15" t="s">
        <v>13</v>
      </c>
      <c r="I2264" s="15">
        <v>400</v>
      </c>
      <c r="J2264" s="15">
        <v>600</v>
      </c>
      <c r="K2264" s="15">
        <v>600</v>
      </c>
      <c r="L2264" s="15">
        <v>600</v>
      </c>
      <c r="M2264" s="15" t="s">
        <v>14</v>
      </c>
      <c r="N2264" s="15" t="s">
        <v>118</v>
      </c>
      <c r="O2264">
        <f>+VLOOKUP(Precio_diario_hortalizas[[#This Row],[Unidad de comercialización]],Codigos_kg[],2,0)</f>
        <v>1</v>
      </c>
      <c r="P2264">
        <f>+Precio_diario_hortalizas[[#This Row],[Precio promedio ponderado]]/Precio_diario_hortalizas[[#This Row],[Kg o Unidades]]</f>
        <v>600</v>
      </c>
    </row>
    <row r="2265" spans="1:16" hidden="1" x14ac:dyDescent="0.35">
      <c r="A2265" s="1" t="s">
        <v>188</v>
      </c>
      <c r="B2265" s="1" t="str">
        <f>+VLOOKUP(A2265,Codigos_mercados_mayoristas[],2,0)</f>
        <v>Bíobío</v>
      </c>
      <c r="C2265" s="1">
        <f>+VLOOKUP(A2265,Codigos_mercados_mayoristas[],3,0)</f>
        <v>8</v>
      </c>
      <c r="D2265" s="30">
        <v>44146</v>
      </c>
      <c r="E2265" s="4" t="s">
        <v>196</v>
      </c>
      <c r="F2265" s="15" t="s">
        <v>82</v>
      </c>
      <c r="G2265" s="15" t="s">
        <v>12</v>
      </c>
      <c r="H2265" s="15" t="s">
        <v>19</v>
      </c>
      <c r="I2265" s="15">
        <v>200</v>
      </c>
      <c r="J2265" s="15">
        <v>700</v>
      </c>
      <c r="K2265" s="15">
        <v>600</v>
      </c>
      <c r="L2265" s="15">
        <v>650</v>
      </c>
      <c r="M2265" s="15" t="s">
        <v>167</v>
      </c>
      <c r="N2265" s="15" t="s">
        <v>140</v>
      </c>
      <c r="O2265">
        <f>+VLOOKUP(Precio_diario_hortalizas[[#This Row],[Unidad de comercialización]],Codigos_kg[],2,0)</f>
        <v>1</v>
      </c>
      <c r="P2265">
        <f>+Precio_diario_hortalizas[[#This Row],[Precio promedio ponderado]]/Precio_diario_hortalizas[[#This Row],[Kg o Unidades]]</f>
        <v>650</v>
      </c>
    </row>
    <row r="2266" spans="1:16" hidden="1" x14ac:dyDescent="0.35">
      <c r="A2266" s="1" t="s">
        <v>188</v>
      </c>
      <c r="B2266" s="1" t="str">
        <f>+VLOOKUP(A2266,Codigos_mercados_mayoristas[],2,0)</f>
        <v>Bíobío</v>
      </c>
      <c r="C2266" s="1">
        <f>+VLOOKUP(A2266,Codigos_mercados_mayoristas[],3,0)</f>
        <v>8</v>
      </c>
      <c r="D2266" s="30">
        <v>44146</v>
      </c>
      <c r="E2266" s="4" t="s">
        <v>196</v>
      </c>
      <c r="F2266" s="15" t="s">
        <v>82</v>
      </c>
      <c r="G2266" s="15" t="s">
        <v>12</v>
      </c>
      <c r="H2266" s="15" t="s">
        <v>13</v>
      </c>
      <c r="I2266" s="15">
        <v>100</v>
      </c>
      <c r="J2266" s="15">
        <v>500</v>
      </c>
      <c r="K2266" s="15">
        <v>500</v>
      </c>
      <c r="L2266" s="15">
        <v>500</v>
      </c>
      <c r="M2266" s="15" t="s">
        <v>167</v>
      </c>
      <c r="N2266" s="15" t="s">
        <v>140</v>
      </c>
      <c r="O2266">
        <f>+VLOOKUP(Precio_diario_hortalizas[[#This Row],[Unidad de comercialización]],Codigos_kg[],2,0)</f>
        <v>1</v>
      </c>
      <c r="P2266">
        <f>+Precio_diario_hortalizas[[#This Row],[Precio promedio ponderado]]/Precio_diario_hortalizas[[#This Row],[Kg o Unidades]]</f>
        <v>500</v>
      </c>
    </row>
    <row r="2267" spans="1:16" hidden="1" x14ac:dyDescent="0.35">
      <c r="A2267" s="1" t="s">
        <v>188</v>
      </c>
      <c r="B2267" s="1" t="str">
        <f>+VLOOKUP(A2267,Codigos_mercados_mayoristas[],2,0)</f>
        <v>Bíobío</v>
      </c>
      <c r="C2267" s="1">
        <f>+VLOOKUP(A2267,Codigos_mercados_mayoristas[],3,0)</f>
        <v>8</v>
      </c>
      <c r="D2267" s="30">
        <v>44146</v>
      </c>
      <c r="E2267" s="4" t="s">
        <v>196</v>
      </c>
      <c r="F2267" s="15" t="s">
        <v>84</v>
      </c>
      <c r="G2267" s="15" t="s">
        <v>12</v>
      </c>
      <c r="H2267" s="15" t="s">
        <v>19</v>
      </c>
      <c r="I2267" s="15">
        <v>1000</v>
      </c>
      <c r="J2267" s="15">
        <v>800</v>
      </c>
      <c r="K2267" s="15">
        <v>700</v>
      </c>
      <c r="L2267" s="15">
        <v>750</v>
      </c>
      <c r="M2267" s="15" t="s">
        <v>14</v>
      </c>
      <c r="N2267" s="15" t="s">
        <v>118</v>
      </c>
      <c r="O2267">
        <f>+VLOOKUP(Precio_diario_hortalizas[[#This Row],[Unidad de comercialización]],Codigos_kg[],2,0)</f>
        <v>1</v>
      </c>
      <c r="P2267">
        <f>+Precio_diario_hortalizas[[#This Row],[Precio promedio ponderado]]/Precio_diario_hortalizas[[#This Row],[Kg o Unidades]]</f>
        <v>750</v>
      </c>
    </row>
    <row r="2268" spans="1:16" hidden="1" x14ac:dyDescent="0.35">
      <c r="A2268" s="1" t="s">
        <v>188</v>
      </c>
      <c r="B2268" s="1" t="str">
        <f>+VLOOKUP(A2268,Codigos_mercados_mayoristas[],2,0)</f>
        <v>Bíobío</v>
      </c>
      <c r="C2268" s="1">
        <f>+VLOOKUP(A2268,Codigos_mercados_mayoristas[],3,0)</f>
        <v>8</v>
      </c>
      <c r="D2268" s="30">
        <v>44146</v>
      </c>
      <c r="E2268" s="4" t="s">
        <v>196</v>
      </c>
      <c r="F2268" s="15" t="s">
        <v>84</v>
      </c>
      <c r="G2268" s="15" t="s">
        <v>12</v>
      </c>
      <c r="H2268" s="15" t="s">
        <v>13</v>
      </c>
      <c r="I2268" s="15">
        <v>500</v>
      </c>
      <c r="J2268" s="15">
        <v>600</v>
      </c>
      <c r="K2268" s="15">
        <v>600</v>
      </c>
      <c r="L2268" s="15">
        <v>600</v>
      </c>
      <c r="M2268" s="15" t="s">
        <v>14</v>
      </c>
      <c r="N2268" s="15" t="s">
        <v>118</v>
      </c>
      <c r="O2268">
        <f>+VLOOKUP(Precio_diario_hortalizas[[#This Row],[Unidad de comercialización]],Codigos_kg[],2,0)</f>
        <v>1</v>
      </c>
      <c r="P2268">
        <f>+Precio_diario_hortalizas[[#This Row],[Precio promedio ponderado]]/Precio_diario_hortalizas[[#This Row],[Kg o Unidades]]</f>
        <v>600</v>
      </c>
    </row>
    <row r="2269" spans="1:16" hidden="1" x14ac:dyDescent="0.35">
      <c r="A2269" s="1" t="s">
        <v>188</v>
      </c>
      <c r="B2269" s="1" t="str">
        <f>+VLOOKUP(A2269,Codigos_mercados_mayoristas[],2,0)</f>
        <v>Bíobío</v>
      </c>
      <c r="C2269" s="1">
        <f>+VLOOKUP(A2269,Codigos_mercados_mayoristas[],3,0)</f>
        <v>8</v>
      </c>
      <c r="D2269" s="30">
        <v>44146</v>
      </c>
      <c r="E2269" s="4" t="s">
        <v>196</v>
      </c>
      <c r="F2269" s="15" t="s">
        <v>21</v>
      </c>
      <c r="G2269" s="15" t="s">
        <v>12</v>
      </c>
      <c r="H2269" s="15" t="s">
        <v>19</v>
      </c>
      <c r="I2269" s="15">
        <v>60</v>
      </c>
      <c r="J2269" s="15">
        <v>7000</v>
      </c>
      <c r="K2269" s="15">
        <v>6500</v>
      </c>
      <c r="L2269" s="15">
        <v>6750</v>
      </c>
      <c r="M2269" s="15" t="s">
        <v>151</v>
      </c>
      <c r="N2269" s="15" t="s">
        <v>118</v>
      </c>
      <c r="O2269">
        <f>+VLOOKUP(Precio_diario_hortalizas[[#This Row],[Unidad de comercialización]],Codigos_kg[],2,0)</f>
        <v>10</v>
      </c>
      <c r="P2269">
        <f>+Precio_diario_hortalizas[[#This Row],[Precio promedio ponderado]]/Precio_diario_hortalizas[[#This Row],[Kg o Unidades]]</f>
        <v>675</v>
      </c>
    </row>
    <row r="2270" spans="1:16" hidden="1" x14ac:dyDescent="0.35">
      <c r="A2270" s="1" t="s">
        <v>188</v>
      </c>
      <c r="B2270" s="1" t="str">
        <f>+VLOOKUP(A2270,Codigos_mercados_mayoristas[],2,0)</f>
        <v>Bíobío</v>
      </c>
      <c r="C2270" s="1">
        <f>+VLOOKUP(A2270,Codigos_mercados_mayoristas[],3,0)</f>
        <v>8</v>
      </c>
      <c r="D2270" s="30">
        <v>44146</v>
      </c>
      <c r="E2270" s="4" t="s">
        <v>196</v>
      </c>
      <c r="F2270" s="15" t="s">
        <v>23</v>
      </c>
      <c r="G2270" s="15" t="s">
        <v>24</v>
      </c>
      <c r="H2270" s="15" t="s">
        <v>19</v>
      </c>
      <c r="I2270" s="15">
        <v>200</v>
      </c>
      <c r="J2270" s="15">
        <v>4500</v>
      </c>
      <c r="K2270" s="15">
        <v>4000</v>
      </c>
      <c r="L2270" s="15">
        <v>4250</v>
      </c>
      <c r="M2270" s="15" t="s">
        <v>89</v>
      </c>
      <c r="N2270" s="15" t="s">
        <v>114</v>
      </c>
      <c r="O2270">
        <f>+VLOOKUP(Precio_diario_hortalizas[[#This Row],[Unidad de comercialización]],Codigos_kg[],2,0)</f>
        <v>15</v>
      </c>
      <c r="P2270">
        <f>+Precio_diario_hortalizas[[#This Row],[Precio promedio ponderado]]/Precio_diario_hortalizas[[#This Row],[Kg o Unidades]]</f>
        <v>283.33333333333331</v>
      </c>
    </row>
    <row r="2271" spans="1:16" hidden="1" x14ac:dyDescent="0.35">
      <c r="A2271" s="1" t="s">
        <v>188</v>
      </c>
      <c r="B2271" s="1" t="str">
        <f>+VLOOKUP(A2271,Codigos_mercados_mayoristas[],2,0)</f>
        <v>Bíobío</v>
      </c>
      <c r="C2271" s="1">
        <f>+VLOOKUP(A2271,Codigos_mercados_mayoristas[],3,0)</f>
        <v>8</v>
      </c>
      <c r="D2271" s="30">
        <v>44146</v>
      </c>
      <c r="E2271" s="4" t="s">
        <v>196</v>
      </c>
      <c r="F2271" s="15" t="s">
        <v>23</v>
      </c>
      <c r="G2271" s="15" t="s">
        <v>90</v>
      </c>
      <c r="H2271" s="15" t="s">
        <v>19</v>
      </c>
      <c r="I2271" s="15">
        <v>100</v>
      </c>
      <c r="J2271" s="15">
        <v>4000</v>
      </c>
      <c r="K2271" s="15">
        <v>3500</v>
      </c>
      <c r="L2271" s="15">
        <v>3750</v>
      </c>
      <c r="M2271" s="15" t="s">
        <v>89</v>
      </c>
      <c r="N2271" s="15" t="s">
        <v>118</v>
      </c>
      <c r="O2271">
        <f>+VLOOKUP(Precio_diario_hortalizas[[#This Row],[Unidad de comercialización]],Codigos_kg[],2,0)</f>
        <v>15</v>
      </c>
      <c r="P2271">
        <f>+Precio_diario_hortalizas[[#This Row],[Precio promedio ponderado]]/Precio_diario_hortalizas[[#This Row],[Kg o Unidades]]</f>
        <v>250</v>
      </c>
    </row>
    <row r="2272" spans="1:16" hidden="1" x14ac:dyDescent="0.35">
      <c r="A2272" s="1" t="s">
        <v>188</v>
      </c>
      <c r="B2272" s="1" t="str">
        <f>+VLOOKUP(A2272,Codigos_mercados_mayoristas[],2,0)</f>
        <v>Bíobío</v>
      </c>
      <c r="C2272" s="1">
        <f>+VLOOKUP(A2272,Codigos_mercados_mayoristas[],3,0)</f>
        <v>8</v>
      </c>
      <c r="D2272" s="30">
        <v>44146</v>
      </c>
      <c r="E2272" s="4" t="s">
        <v>196</v>
      </c>
      <c r="F2272" s="15" t="s">
        <v>23</v>
      </c>
      <c r="G2272" s="15" t="s">
        <v>91</v>
      </c>
      <c r="H2272" s="15" t="s">
        <v>19</v>
      </c>
      <c r="I2272" s="15">
        <v>100</v>
      </c>
      <c r="J2272" s="15">
        <v>4000</v>
      </c>
      <c r="K2272" s="15">
        <v>3500</v>
      </c>
      <c r="L2272" s="15">
        <v>3750</v>
      </c>
      <c r="M2272" s="15" t="s">
        <v>89</v>
      </c>
      <c r="N2272" s="15" t="s">
        <v>118</v>
      </c>
      <c r="O2272">
        <f>+VLOOKUP(Precio_diario_hortalizas[[#This Row],[Unidad de comercialización]],Codigos_kg[],2,0)</f>
        <v>15</v>
      </c>
      <c r="P2272">
        <f>+Precio_diario_hortalizas[[#This Row],[Precio promedio ponderado]]/Precio_diario_hortalizas[[#This Row],[Kg o Unidades]]</f>
        <v>250</v>
      </c>
    </row>
    <row r="2273" spans="1:16" hidden="1" x14ac:dyDescent="0.35">
      <c r="A2273" s="1" t="s">
        <v>188</v>
      </c>
      <c r="B2273" s="1" t="str">
        <f>+VLOOKUP(A2273,Codigos_mercados_mayoristas[],2,0)</f>
        <v>Bíobío</v>
      </c>
      <c r="C2273" s="1">
        <f>+VLOOKUP(A2273,Codigos_mercados_mayoristas[],3,0)</f>
        <v>8</v>
      </c>
      <c r="D2273" s="30">
        <v>44146</v>
      </c>
      <c r="E2273" s="4" t="s">
        <v>196</v>
      </c>
      <c r="F2273" s="15" t="s">
        <v>23</v>
      </c>
      <c r="G2273" s="15" t="s">
        <v>92</v>
      </c>
      <c r="H2273" s="15" t="s">
        <v>19</v>
      </c>
      <c r="I2273" s="15">
        <v>100</v>
      </c>
      <c r="J2273" s="15">
        <v>4500</v>
      </c>
      <c r="K2273" s="15">
        <v>4000</v>
      </c>
      <c r="L2273" s="15">
        <v>4250</v>
      </c>
      <c r="M2273" s="15" t="s">
        <v>93</v>
      </c>
      <c r="N2273" s="15" t="s">
        <v>118</v>
      </c>
      <c r="O2273">
        <f>+VLOOKUP(Precio_diario_hortalizas[[#This Row],[Unidad de comercialización]],Codigos_kg[],2,0)</f>
        <v>20</v>
      </c>
      <c r="P2273">
        <f>+Precio_diario_hortalizas[[#This Row],[Precio promedio ponderado]]/Precio_diario_hortalizas[[#This Row],[Kg o Unidades]]</f>
        <v>212.5</v>
      </c>
    </row>
    <row r="2274" spans="1:16" hidden="1" x14ac:dyDescent="0.35">
      <c r="A2274" s="1" t="s">
        <v>188</v>
      </c>
      <c r="B2274" s="1" t="str">
        <f>+VLOOKUP(A2274,Codigos_mercados_mayoristas[],2,0)</f>
        <v>Bíobío</v>
      </c>
      <c r="C2274" s="1">
        <f>+VLOOKUP(A2274,Codigos_mercados_mayoristas[],3,0)</f>
        <v>8</v>
      </c>
      <c r="D2274" s="30">
        <v>44146</v>
      </c>
      <c r="E2274" s="4" t="s">
        <v>196</v>
      </c>
      <c r="F2274" s="15" t="s">
        <v>94</v>
      </c>
      <c r="G2274" s="15" t="s">
        <v>126</v>
      </c>
      <c r="H2274" s="15" t="s">
        <v>76</v>
      </c>
      <c r="I2274" s="15">
        <v>1000</v>
      </c>
      <c r="J2274" s="15">
        <v>11000</v>
      </c>
      <c r="K2274" s="15">
        <v>10000</v>
      </c>
      <c r="L2274" s="15">
        <v>10500</v>
      </c>
      <c r="M2274" s="15" t="s">
        <v>39</v>
      </c>
      <c r="N2274" s="15" t="s">
        <v>192</v>
      </c>
      <c r="O2274">
        <f>+VLOOKUP(Precio_diario_hortalizas[[#This Row],[Unidad de comercialización]],Codigos_kg[],2,0)</f>
        <v>25</v>
      </c>
      <c r="P2274">
        <f>+Precio_diario_hortalizas[[#This Row],[Precio promedio ponderado]]/Precio_diario_hortalizas[[#This Row],[Kg o Unidades]]</f>
        <v>420</v>
      </c>
    </row>
    <row r="2275" spans="1:16" hidden="1" x14ac:dyDescent="0.35">
      <c r="A2275" s="1" t="s">
        <v>188</v>
      </c>
      <c r="B2275" s="1" t="str">
        <f>+VLOOKUP(A2275,Codigos_mercados_mayoristas[],2,0)</f>
        <v>Bíobío</v>
      </c>
      <c r="C2275" s="1">
        <f>+VLOOKUP(A2275,Codigos_mercados_mayoristas[],3,0)</f>
        <v>8</v>
      </c>
      <c r="D2275" s="30">
        <v>44146</v>
      </c>
      <c r="E2275" s="4" t="s">
        <v>196</v>
      </c>
      <c r="F2275" s="15" t="s">
        <v>35</v>
      </c>
      <c r="G2275" s="15" t="s">
        <v>36</v>
      </c>
      <c r="H2275" s="15" t="s">
        <v>19</v>
      </c>
      <c r="I2275" s="15">
        <v>600</v>
      </c>
      <c r="J2275" s="15">
        <v>11000</v>
      </c>
      <c r="K2275" s="15">
        <v>10000</v>
      </c>
      <c r="L2275" s="15">
        <v>10500</v>
      </c>
      <c r="M2275" s="15" t="s">
        <v>111</v>
      </c>
      <c r="N2275" s="15" t="s">
        <v>15</v>
      </c>
      <c r="O2275">
        <f>+VLOOKUP(Precio_diario_hortalizas[[#This Row],[Unidad de comercialización]],Codigos_kg[],2,0)</f>
        <v>12</v>
      </c>
      <c r="P2275">
        <f>+Precio_diario_hortalizas[[#This Row],[Precio promedio ponderado]]/Precio_diario_hortalizas[[#This Row],[Kg o Unidades]]</f>
        <v>875</v>
      </c>
    </row>
    <row r="2276" spans="1:16" hidden="1" x14ac:dyDescent="0.35">
      <c r="A2276" s="1" t="s">
        <v>188</v>
      </c>
      <c r="B2276" s="1" t="str">
        <f>+VLOOKUP(A2276,Codigos_mercados_mayoristas[],2,0)</f>
        <v>Bíobío</v>
      </c>
      <c r="C2276" s="1">
        <f>+VLOOKUP(A2276,Codigos_mercados_mayoristas[],3,0)</f>
        <v>8</v>
      </c>
      <c r="D2276" s="30">
        <v>44146</v>
      </c>
      <c r="E2276" s="4" t="s">
        <v>196</v>
      </c>
      <c r="F2276" s="15" t="s">
        <v>35</v>
      </c>
      <c r="G2276" s="15" t="s">
        <v>36</v>
      </c>
      <c r="H2276" s="15" t="s">
        <v>13</v>
      </c>
      <c r="I2276" s="15">
        <v>600</v>
      </c>
      <c r="J2276" s="15">
        <v>9000</v>
      </c>
      <c r="K2276" s="15">
        <v>8000</v>
      </c>
      <c r="L2276" s="15">
        <v>8500</v>
      </c>
      <c r="M2276" s="15" t="s">
        <v>111</v>
      </c>
      <c r="N2276" s="15" t="s">
        <v>15</v>
      </c>
      <c r="O2276">
        <f>+VLOOKUP(Precio_diario_hortalizas[[#This Row],[Unidad de comercialización]],Codigos_kg[],2,0)</f>
        <v>12</v>
      </c>
      <c r="P2276">
        <f>+Precio_diario_hortalizas[[#This Row],[Precio promedio ponderado]]/Precio_diario_hortalizas[[#This Row],[Kg o Unidades]]</f>
        <v>708.33333333333337</v>
      </c>
    </row>
    <row r="2277" spans="1:16" hidden="1" x14ac:dyDescent="0.35">
      <c r="A2277" s="1" t="s">
        <v>188</v>
      </c>
      <c r="B2277" s="1" t="str">
        <f>+VLOOKUP(A2277,Codigos_mercados_mayoristas[],2,0)</f>
        <v>Bíobío</v>
      </c>
      <c r="C2277" s="1">
        <f>+VLOOKUP(A2277,Codigos_mercados_mayoristas[],3,0)</f>
        <v>8</v>
      </c>
      <c r="D2277" s="30">
        <v>44146</v>
      </c>
      <c r="E2277" s="4" t="s">
        <v>196</v>
      </c>
      <c r="F2277" s="15" t="s">
        <v>38</v>
      </c>
      <c r="G2277" s="15" t="s">
        <v>12</v>
      </c>
      <c r="H2277" s="15" t="s">
        <v>19</v>
      </c>
      <c r="I2277" s="15">
        <v>600</v>
      </c>
      <c r="J2277" s="15">
        <v>5000</v>
      </c>
      <c r="K2277" s="15">
        <v>4500</v>
      </c>
      <c r="L2277" s="15">
        <v>4750</v>
      </c>
      <c r="M2277" s="15" t="s">
        <v>101</v>
      </c>
      <c r="N2277" s="15" t="s">
        <v>140</v>
      </c>
      <c r="O2277">
        <f>+VLOOKUP(Precio_diario_hortalizas[[#This Row],[Unidad de comercialización]],Codigos_kg[],2,0)</f>
        <v>20</v>
      </c>
      <c r="P2277">
        <f>+Precio_diario_hortalizas[[#This Row],[Precio promedio ponderado]]/Precio_diario_hortalizas[[#This Row],[Kg o Unidades]]</f>
        <v>237.5</v>
      </c>
    </row>
    <row r="2278" spans="1:16" hidden="1" x14ac:dyDescent="0.35">
      <c r="A2278" s="1" t="s">
        <v>188</v>
      </c>
      <c r="B2278" s="1" t="str">
        <f>+VLOOKUP(A2278,Codigos_mercados_mayoristas[],2,0)</f>
        <v>Bíobío</v>
      </c>
      <c r="C2278" s="1">
        <f>+VLOOKUP(A2278,Codigos_mercados_mayoristas[],3,0)</f>
        <v>8</v>
      </c>
      <c r="D2278" s="30">
        <v>44146</v>
      </c>
      <c r="E2278" s="4" t="s">
        <v>196</v>
      </c>
      <c r="F2278" s="15" t="s">
        <v>38</v>
      </c>
      <c r="G2278" s="15" t="s">
        <v>12</v>
      </c>
      <c r="H2278" s="15" t="s">
        <v>13</v>
      </c>
      <c r="I2278" s="15">
        <v>300</v>
      </c>
      <c r="J2278" s="15">
        <v>4000</v>
      </c>
      <c r="K2278" s="15">
        <v>4000</v>
      </c>
      <c r="L2278" s="15">
        <v>4000</v>
      </c>
      <c r="M2278" s="15" t="s">
        <v>101</v>
      </c>
      <c r="N2278" s="15" t="s">
        <v>140</v>
      </c>
      <c r="O2278">
        <f>+VLOOKUP(Precio_diario_hortalizas[[#This Row],[Unidad de comercialización]],Codigos_kg[],2,0)</f>
        <v>20</v>
      </c>
      <c r="P2278">
        <f>+Precio_diario_hortalizas[[#This Row],[Precio promedio ponderado]]/Precio_diario_hortalizas[[#This Row],[Kg o Unidades]]</f>
        <v>200</v>
      </c>
    </row>
    <row r="2279" spans="1:16" hidden="1" x14ac:dyDescent="0.35">
      <c r="A2279" s="1" t="s">
        <v>188</v>
      </c>
      <c r="B2279" s="1" t="str">
        <f>+VLOOKUP(A2279,Codigos_mercados_mayoristas[],2,0)</f>
        <v>Bíobío</v>
      </c>
      <c r="C2279" s="1">
        <f>+VLOOKUP(A2279,Codigos_mercados_mayoristas[],3,0)</f>
        <v>8</v>
      </c>
      <c r="D2279" s="30">
        <v>44146</v>
      </c>
      <c r="E2279" s="4" t="s">
        <v>196</v>
      </c>
      <c r="F2279" s="15" t="s">
        <v>102</v>
      </c>
      <c r="G2279" s="15" t="s">
        <v>103</v>
      </c>
      <c r="H2279" s="15" t="s">
        <v>96</v>
      </c>
      <c r="I2279" s="15">
        <v>300</v>
      </c>
      <c r="J2279" s="15">
        <v>1900</v>
      </c>
      <c r="K2279" s="15">
        <v>1900</v>
      </c>
      <c r="L2279" s="15">
        <v>1900</v>
      </c>
      <c r="M2279" s="15" t="s">
        <v>33</v>
      </c>
      <c r="N2279" s="15" t="s">
        <v>123</v>
      </c>
      <c r="O2279">
        <f>+VLOOKUP(Precio_diario_hortalizas[[#This Row],[Unidad de comercialización]],Codigos_kg[],2,0)</f>
        <v>1</v>
      </c>
      <c r="P2279">
        <f>+Precio_diario_hortalizas[[#This Row],[Precio promedio ponderado]]/Precio_diario_hortalizas[[#This Row],[Kg o Unidades]]</f>
        <v>1900</v>
      </c>
    </row>
    <row r="2280" spans="1:16" hidden="1" x14ac:dyDescent="0.35">
      <c r="A2280" s="1" t="s">
        <v>188</v>
      </c>
      <c r="B2280" s="1" t="str">
        <f>+VLOOKUP(A2280,Codigos_mercados_mayoristas[],2,0)</f>
        <v>Bíobío</v>
      </c>
      <c r="C2280" s="1">
        <f>+VLOOKUP(A2280,Codigos_mercados_mayoristas[],3,0)</f>
        <v>8</v>
      </c>
      <c r="D2280" s="30">
        <v>44146</v>
      </c>
      <c r="E2280" s="4" t="s">
        <v>196</v>
      </c>
      <c r="F2280" s="15" t="s">
        <v>102</v>
      </c>
      <c r="G2280" s="15" t="s">
        <v>103</v>
      </c>
      <c r="H2280" s="15" t="s">
        <v>137</v>
      </c>
      <c r="I2280" s="15">
        <v>300</v>
      </c>
      <c r="J2280" s="15">
        <v>1700</v>
      </c>
      <c r="K2280" s="15">
        <v>1700</v>
      </c>
      <c r="L2280" s="15">
        <v>1700</v>
      </c>
      <c r="M2280" s="15" t="s">
        <v>33</v>
      </c>
      <c r="N2280" s="15" t="s">
        <v>123</v>
      </c>
      <c r="O2280">
        <f>+VLOOKUP(Precio_diario_hortalizas[[#This Row],[Unidad de comercialización]],Codigos_kg[],2,0)</f>
        <v>1</v>
      </c>
      <c r="P2280">
        <f>+Precio_diario_hortalizas[[#This Row],[Precio promedio ponderado]]/Precio_diario_hortalizas[[#This Row],[Kg o Unidades]]</f>
        <v>1700</v>
      </c>
    </row>
    <row r="2281" spans="1:16" hidden="1" x14ac:dyDescent="0.35">
      <c r="A2281" s="1" t="s">
        <v>188</v>
      </c>
      <c r="B2281" s="1" t="str">
        <f>+VLOOKUP(A2281,Codigos_mercados_mayoristas[],2,0)</f>
        <v>Bíobío</v>
      </c>
      <c r="C2281" s="1">
        <f>+VLOOKUP(A2281,Codigos_mercados_mayoristas[],3,0)</f>
        <v>8</v>
      </c>
      <c r="D2281" s="30">
        <v>44146</v>
      </c>
      <c r="E2281" s="4" t="s">
        <v>196</v>
      </c>
      <c r="F2281" s="15" t="s">
        <v>102</v>
      </c>
      <c r="G2281" s="15" t="s">
        <v>104</v>
      </c>
      <c r="H2281" s="15" t="s">
        <v>76</v>
      </c>
      <c r="I2281" s="15">
        <v>300</v>
      </c>
      <c r="J2281" s="15">
        <v>1200</v>
      </c>
      <c r="K2281" s="15">
        <v>1200</v>
      </c>
      <c r="L2281" s="15">
        <v>1200</v>
      </c>
      <c r="M2281" s="15" t="s">
        <v>33</v>
      </c>
      <c r="N2281" s="15" t="s">
        <v>123</v>
      </c>
      <c r="O2281">
        <f>+VLOOKUP(Precio_diario_hortalizas[[#This Row],[Unidad de comercialización]],Codigos_kg[],2,0)</f>
        <v>1</v>
      </c>
      <c r="P2281">
        <f>+Precio_diario_hortalizas[[#This Row],[Precio promedio ponderado]]/Precio_diario_hortalizas[[#This Row],[Kg o Unidades]]</f>
        <v>1200</v>
      </c>
    </row>
    <row r="2282" spans="1:16" hidden="1" x14ac:dyDescent="0.35">
      <c r="A2282" s="1" t="s">
        <v>188</v>
      </c>
      <c r="B2282" s="26" t="str">
        <f>+VLOOKUP(A2282,Codigos_mercados_mayoristas[],2,0)</f>
        <v>Bíobío</v>
      </c>
      <c r="C2282" s="26">
        <f>+VLOOKUP(A2282,Codigos_mercados_mayoristas[],3,0)</f>
        <v>8</v>
      </c>
      <c r="D2282" s="30">
        <v>44146</v>
      </c>
      <c r="E2282" s="4" t="s">
        <v>196</v>
      </c>
      <c r="F2282" s="15" t="s">
        <v>102</v>
      </c>
      <c r="G2282" s="15" t="s">
        <v>104</v>
      </c>
      <c r="H2282" s="15" t="s">
        <v>148</v>
      </c>
      <c r="I2282" s="15">
        <v>300</v>
      </c>
      <c r="J2282" s="15">
        <v>1000</v>
      </c>
      <c r="K2282" s="15">
        <v>1000</v>
      </c>
      <c r="L2282" s="15">
        <v>1000</v>
      </c>
      <c r="M2282" s="15" t="s">
        <v>33</v>
      </c>
      <c r="N2282" s="15" t="s">
        <v>123</v>
      </c>
      <c r="O2282">
        <f>+VLOOKUP(Precio_diario_hortalizas[[#This Row],[Unidad de comercialización]],Codigos_kg[],2,0)</f>
        <v>1</v>
      </c>
      <c r="P2282">
        <f>+Precio_diario_hortalizas[[#This Row],[Precio promedio ponderado]]/Precio_diario_hortalizas[[#This Row],[Kg o Unidades]]</f>
        <v>1000</v>
      </c>
    </row>
    <row r="2283" spans="1:16" hidden="1" x14ac:dyDescent="0.35">
      <c r="A2283" s="1" t="s">
        <v>107</v>
      </c>
      <c r="B2283" s="1" t="str">
        <f>+VLOOKUP(A2283,Codigos_mercados_mayoristas[],2,0)</f>
        <v>Los Lagos</v>
      </c>
      <c r="C2283" s="1">
        <f>+VLOOKUP(A2283,Codigos_mercados_mayoristas[],3,0)</f>
        <v>10</v>
      </c>
      <c r="D2283" s="30">
        <v>44146</v>
      </c>
      <c r="E2283" s="4" t="s">
        <v>196</v>
      </c>
      <c r="F2283" s="15" t="s">
        <v>64</v>
      </c>
      <c r="G2283" s="15" t="s">
        <v>65</v>
      </c>
      <c r="H2283" s="15" t="s">
        <v>19</v>
      </c>
      <c r="I2283" s="15">
        <v>25</v>
      </c>
      <c r="J2283" s="15">
        <v>11000</v>
      </c>
      <c r="K2283" s="15">
        <v>11000</v>
      </c>
      <c r="L2283" s="15">
        <v>11000</v>
      </c>
      <c r="M2283" s="15" t="s">
        <v>37</v>
      </c>
      <c r="N2283" s="15" t="s">
        <v>66</v>
      </c>
      <c r="O2283">
        <f>+VLOOKUP(Precio_diario_hortalizas[[#This Row],[Unidad de comercialización]],Codigos_kg[],2,0)</f>
        <v>10</v>
      </c>
      <c r="P2283">
        <f>+Precio_diario_hortalizas[[#This Row],[Precio promedio ponderado]]/Precio_diario_hortalizas[[#This Row],[Kg o Unidades]]</f>
        <v>1100</v>
      </c>
    </row>
    <row r="2284" spans="1:16" hidden="1" x14ac:dyDescent="0.35">
      <c r="A2284" s="1" t="s">
        <v>107</v>
      </c>
      <c r="B2284" s="1" t="str">
        <f>+VLOOKUP(A2284,Codigos_mercados_mayoristas[],2,0)</f>
        <v>Los Lagos</v>
      </c>
      <c r="C2284" s="1">
        <f>+VLOOKUP(A2284,Codigos_mercados_mayoristas[],3,0)</f>
        <v>10</v>
      </c>
      <c r="D2284" s="30">
        <v>44146</v>
      </c>
      <c r="E2284" s="4" t="s">
        <v>196</v>
      </c>
      <c r="F2284" s="15" t="s">
        <v>71</v>
      </c>
      <c r="G2284" s="15" t="s">
        <v>43</v>
      </c>
      <c r="H2284" s="15" t="s">
        <v>19</v>
      </c>
      <c r="I2284" s="15">
        <v>15</v>
      </c>
      <c r="J2284" s="15">
        <v>13000</v>
      </c>
      <c r="K2284" s="15">
        <v>13000</v>
      </c>
      <c r="L2284" s="15">
        <v>13000</v>
      </c>
      <c r="M2284" s="15" t="s">
        <v>68</v>
      </c>
      <c r="N2284" s="15" t="s">
        <v>114</v>
      </c>
      <c r="O2284">
        <f>+VLOOKUP(Precio_diario_hortalizas[[#This Row],[Unidad de comercialización]],Codigos_kg[],2,0)</f>
        <v>6</v>
      </c>
      <c r="P2284">
        <f>+Precio_diario_hortalizas[[#This Row],[Precio promedio ponderado]]/Precio_diario_hortalizas[[#This Row],[Kg o Unidades]]</f>
        <v>2166.6666666666665</v>
      </c>
    </row>
    <row r="2285" spans="1:16" hidden="1" x14ac:dyDescent="0.35">
      <c r="A2285" s="1" t="s">
        <v>107</v>
      </c>
      <c r="B2285" s="1" t="str">
        <f>+VLOOKUP(A2285,Codigos_mercados_mayoristas[],2,0)</f>
        <v>Los Lagos</v>
      </c>
      <c r="C2285" s="1">
        <f>+VLOOKUP(A2285,Codigos_mercados_mayoristas[],3,0)</f>
        <v>10</v>
      </c>
      <c r="D2285" s="30">
        <v>44146</v>
      </c>
      <c r="E2285" s="4" t="s">
        <v>196</v>
      </c>
      <c r="F2285" s="15" t="s">
        <v>75</v>
      </c>
      <c r="G2285" s="15" t="s">
        <v>12</v>
      </c>
      <c r="H2285" s="15" t="s">
        <v>19</v>
      </c>
      <c r="I2285" s="15">
        <v>80</v>
      </c>
      <c r="J2285" s="15">
        <v>10000</v>
      </c>
      <c r="K2285" s="15">
        <v>10000</v>
      </c>
      <c r="L2285" s="15">
        <v>10000</v>
      </c>
      <c r="M2285" s="15" t="s">
        <v>121</v>
      </c>
      <c r="N2285" s="15" t="s">
        <v>34</v>
      </c>
      <c r="O2285">
        <f>+VLOOKUP(Precio_diario_hortalizas[[#This Row],[Unidad de comercialización]],Codigos_kg[],2,0)</f>
        <v>18</v>
      </c>
      <c r="P2285">
        <f>+Precio_diario_hortalizas[[#This Row],[Precio promedio ponderado]]/Precio_diario_hortalizas[[#This Row],[Kg o Unidades]]</f>
        <v>555.55555555555554</v>
      </c>
    </row>
    <row r="2286" spans="1:16" hidden="1" x14ac:dyDescent="0.35">
      <c r="A2286" s="1" t="s">
        <v>107</v>
      </c>
      <c r="B2286" s="1" t="str">
        <f>+VLOOKUP(A2286,Codigos_mercados_mayoristas[],2,0)</f>
        <v>Los Lagos</v>
      </c>
      <c r="C2286" s="1">
        <f>+VLOOKUP(A2286,Codigos_mercados_mayoristas[],3,0)</f>
        <v>10</v>
      </c>
      <c r="D2286" s="30">
        <v>44146</v>
      </c>
      <c r="E2286" s="4" t="s">
        <v>196</v>
      </c>
      <c r="F2286" s="15" t="s">
        <v>78</v>
      </c>
      <c r="G2286" s="15" t="s">
        <v>12</v>
      </c>
      <c r="H2286" s="15" t="s">
        <v>19</v>
      </c>
      <c r="I2286" s="15">
        <v>27</v>
      </c>
      <c r="J2286" s="15">
        <v>5500</v>
      </c>
      <c r="K2286" s="15">
        <v>5500</v>
      </c>
      <c r="L2286" s="15">
        <v>5500</v>
      </c>
      <c r="M2286" s="15" t="s">
        <v>79</v>
      </c>
      <c r="N2286" s="15" t="s">
        <v>118</v>
      </c>
      <c r="O2286">
        <f>+VLOOKUP(Precio_diario_hortalizas[[#This Row],[Unidad de comercialización]],Codigos_kg[],2,0)</f>
        <v>36</v>
      </c>
      <c r="P2286">
        <f>+Precio_diario_hortalizas[[#This Row],[Precio promedio ponderado]]/Precio_diario_hortalizas[[#This Row],[Kg o Unidades]]</f>
        <v>152.77777777777777</v>
      </c>
    </row>
    <row r="2287" spans="1:16" hidden="1" x14ac:dyDescent="0.35">
      <c r="A2287" s="1" t="s">
        <v>107</v>
      </c>
      <c r="B2287" s="1" t="str">
        <f>+VLOOKUP(A2287,Codigos_mercados_mayoristas[],2,0)</f>
        <v>Los Lagos</v>
      </c>
      <c r="C2287" s="1">
        <f>+VLOOKUP(A2287,Codigos_mercados_mayoristas[],3,0)</f>
        <v>10</v>
      </c>
      <c r="D2287" s="30">
        <v>44146</v>
      </c>
      <c r="E2287" s="4" t="s">
        <v>196</v>
      </c>
      <c r="F2287" s="15" t="s">
        <v>85</v>
      </c>
      <c r="G2287" s="15" t="s">
        <v>86</v>
      </c>
      <c r="H2287" s="15" t="s">
        <v>19</v>
      </c>
      <c r="I2287" s="15">
        <v>100</v>
      </c>
      <c r="J2287" s="15">
        <v>1600</v>
      </c>
      <c r="K2287" s="15">
        <v>1600</v>
      </c>
      <c r="L2287" s="15">
        <v>1600</v>
      </c>
      <c r="M2287" s="15" t="s">
        <v>31</v>
      </c>
      <c r="N2287" s="15" t="s">
        <v>125</v>
      </c>
      <c r="O2287">
        <f>+VLOOKUP(Precio_diario_hortalizas[[#This Row],[Unidad de comercialización]],Codigos_kg[],2,0)</f>
        <v>1</v>
      </c>
      <c r="P2287">
        <f>+Precio_diario_hortalizas[[#This Row],[Precio promedio ponderado]]/Precio_diario_hortalizas[[#This Row],[Kg o Unidades]]</f>
        <v>1600</v>
      </c>
    </row>
    <row r="2288" spans="1:16" hidden="1" x14ac:dyDescent="0.35">
      <c r="A2288" s="1" t="s">
        <v>107</v>
      </c>
      <c r="B2288" s="1" t="str">
        <f>+VLOOKUP(A2288,Codigos_mercados_mayoristas[],2,0)</f>
        <v>Los Lagos</v>
      </c>
      <c r="C2288" s="1">
        <f>+VLOOKUP(A2288,Codigos_mercados_mayoristas[],3,0)</f>
        <v>10</v>
      </c>
      <c r="D2288" s="30">
        <v>44146</v>
      </c>
      <c r="E2288" s="4" t="s">
        <v>196</v>
      </c>
      <c r="F2288" s="15" t="s">
        <v>52</v>
      </c>
      <c r="G2288" s="15" t="s">
        <v>12</v>
      </c>
      <c r="H2288" s="15" t="s">
        <v>19</v>
      </c>
      <c r="I2288" s="15">
        <v>40</v>
      </c>
      <c r="J2288" s="15">
        <v>10000</v>
      </c>
      <c r="K2288" s="15">
        <v>10000</v>
      </c>
      <c r="L2288" s="15">
        <v>10000</v>
      </c>
      <c r="M2288" s="15" t="s">
        <v>39</v>
      </c>
      <c r="N2288" s="15" t="s">
        <v>109</v>
      </c>
      <c r="O2288">
        <f>+VLOOKUP(Precio_diario_hortalizas[[#This Row],[Unidad de comercialización]],Codigos_kg[],2,0)</f>
        <v>25</v>
      </c>
      <c r="P2288">
        <f>+Precio_diario_hortalizas[[#This Row],[Precio promedio ponderado]]/Precio_diario_hortalizas[[#This Row],[Kg o Unidades]]</f>
        <v>400</v>
      </c>
    </row>
    <row r="2289" spans="1:16" hidden="1" x14ac:dyDescent="0.35">
      <c r="A2289" s="1" t="s">
        <v>107</v>
      </c>
      <c r="B2289" s="1" t="str">
        <f>+VLOOKUP(A2289,Codigos_mercados_mayoristas[],2,0)</f>
        <v>Los Lagos</v>
      </c>
      <c r="C2289" s="1">
        <f>+VLOOKUP(A2289,Codigos_mercados_mayoristas[],3,0)</f>
        <v>10</v>
      </c>
      <c r="D2289" s="30">
        <v>44146</v>
      </c>
      <c r="E2289" s="4" t="s">
        <v>196</v>
      </c>
      <c r="F2289" s="15" t="s">
        <v>23</v>
      </c>
      <c r="G2289" s="15" t="s">
        <v>24</v>
      </c>
      <c r="H2289" s="15" t="s">
        <v>19</v>
      </c>
      <c r="I2289" s="15">
        <v>80</v>
      </c>
      <c r="J2289" s="15">
        <v>7000</v>
      </c>
      <c r="K2289" s="15">
        <v>7000</v>
      </c>
      <c r="L2289" s="15">
        <v>7000</v>
      </c>
      <c r="M2289" s="15" t="s">
        <v>89</v>
      </c>
      <c r="N2289" s="15" t="s">
        <v>114</v>
      </c>
      <c r="O2289">
        <f>+VLOOKUP(Precio_diario_hortalizas[[#This Row],[Unidad de comercialización]],Codigos_kg[],2,0)</f>
        <v>15</v>
      </c>
      <c r="P2289">
        <f>+Precio_diario_hortalizas[[#This Row],[Precio promedio ponderado]]/Precio_diario_hortalizas[[#This Row],[Kg o Unidades]]</f>
        <v>466.66666666666669</v>
      </c>
    </row>
    <row r="2290" spans="1:16" hidden="1" x14ac:dyDescent="0.35">
      <c r="A2290" s="1" t="s">
        <v>107</v>
      </c>
      <c r="B2290" s="1" t="str">
        <f>+VLOOKUP(A2290,Codigos_mercados_mayoristas[],2,0)</f>
        <v>Los Lagos</v>
      </c>
      <c r="C2290" s="1">
        <f>+VLOOKUP(A2290,Codigos_mercados_mayoristas[],3,0)</f>
        <v>10</v>
      </c>
      <c r="D2290" s="30">
        <v>44146</v>
      </c>
      <c r="E2290" s="4" t="s">
        <v>196</v>
      </c>
      <c r="F2290" s="15" t="s">
        <v>23</v>
      </c>
      <c r="G2290" s="15" t="s">
        <v>91</v>
      </c>
      <c r="H2290" s="15" t="s">
        <v>13</v>
      </c>
      <c r="I2290" s="15">
        <v>40</v>
      </c>
      <c r="J2290" s="15">
        <v>5000</v>
      </c>
      <c r="K2290" s="15">
        <v>5000</v>
      </c>
      <c r="L2290" s="15">
        <v>5000</v>
      </c>
      <c r="M2290" s="15" t="s">
        <v>26</v>
      </c>
      <c r="N2290" s="15" t="s">
        <v>118</v>
      </c>
      <c r="O2290">
        <f>+VLOOKUP(Precio_diario_hortalizas[[#This Row],[Unidad de comercialización]],Codigos_kg[],2,0)</f>
        <v>18</v>
      </c>
      <c r="P2290">
        <f>+Precio_diario_hortalizas[[#This Row],[Precio promedio ponderado]]/Precio_diario_hortalizas[[#This Row],[Kg o Unidades]]</f>
        <v>277.77777777777777</v>
      </c>
    </row>
    <row r="2291" spans="1:16" hidden="1" x14ac:dyDescent="0.35">
      <c r="A2291" s="1" t="s">
        <v>107</v>
      </c>
      <c r="B2291" s="1" t="str">
        <f>+VLOOKUP(A2291,Codigos_mercados_mayoristas[],2,0)</f>
        <v>Los Lagos</v>
      </c>
      <c r="C2291" s="1">
        <f>+VLOOKUP(A2291,Codigos_mercados_mayoristas[],3,0)</f>
        <v>10</v>
      </c>
      <c r="D2291" s="30">
        <v>44146</v>
      </c>
      <c r="E2291" s="4" t="s">
        <v>196</v>
      </c>
      <c r="F2291" s="15" t="s">
        <v>94</v>
      </c>
      <c r="G2291" s="15" t="s">
        <v>126</v>
      </c>
      <c r="H2291" s="15" t="s">
        <v>76</v>
      </c>
      <c r="I2291" s="15">
        <v>80</v>
      </c>
      <c r="J2291" s="15">
        <v>7000</v>
      </c>
      <c r="K2291" s="15">
        <v>7000</v>
      </c>
      <c r="L2291" s="15">
        <v>7000</v>
      </c>
      <c r="M2291" s="15" t="s">
        <v>39</v>
      </c>
      <c r="N2291" s="15" t="s">
        <v>128</v>
      </c>
      <c r="O2291">
        <f>+VLOOKUP(Precio_diario_hortalizas[[#This Row],[Unidad de comercialización]],Codigos_kg[],2,0)</f>
        <v>25</v>
      </c>
      <c r="P2291">
        <f>+Precio_diario_hortalizas[[#This Row],[Precio promedio ponderado]]/Precio_diario_hortalizas[[#This Row],[Kg o Unidades]]</f>
        <v>280</v>
      </c>
    </row>
    <row r="2292" spans="1:16" hidden="1" x14ac:dyDescent="0.35">
      <c r="A2292" s="1" t="s">
        <v>107</v>
      </c>
      <c r="B2292" s="26" t="str">
        <f>+VLOOKUP(A2292,Codigos_mercados_mayoristas[],2,0)</f>
        <v>Los Lagos</v>
      </c>
      <c r="C2292" s="26">
        <f>+VLOOKUP(A2292,Codigos_mercados_mayoristas[],3,0)</f>
        <v>10</v>
      </c>
      <c r="D2292" s="30">
        <v>44146</v>
      </c>
      <c r="E2292" s="4" t="s">
        <v>196</v>
      </c>
      <c r="F2292" s="15" t="s">
        <v>35</v>
      </c>
      <c r="G2292" s="15" t="s">
        <v>36</v>
      </c>
      <c r="H2292" s="15" t="s">
        <v>19</v>
      </c>
      <c r="I2292" s="15">
        <v>100</v>
      </c>
      <c r="J2292" s="15">
        <v>16000</v>
      </c>
      <c r="K2292" s="15">
        <v>16000</v>
      </c>
      <c r="L2292" s="15">
        <v>16000</v>
      </c>
      <c r="M2292" s="15" t="s">
        <v>29</v>
      </c>
      <c r="N2292" s="15" t="s">
        <v>109</v>
      </c>
      <c r="O2292">
        <f>+VLOOKUP(Precio_diario_hortalizas[[#This Row],[Unidad de comercialización]],Codigos_kg[],2,0)</f>
        <v>15</v>
      </c>
      <c r="P2292">
        <f>+Precio_diario_hortalizas[[#This Row],[Precio promedio ponderado]]/Precio_diario_hortalizas[[#This Row],[Kg o Unidades]]</f>
        <v>1066.6666666666667</v>
      </c>
    </row>
    <row r="2293" spans="1:16" hidden="1" x14ac:dyDescent="0.35">
      <c r="A2293" s="1" t="s">
        <v>178</v>
      </c>
      <c r="B2293" s="1" t="str">
        <f>+VLOOKUP(A2293,Codigos_mercados_mayoristas[],2,0)</f>
        <v>La Araucanía</v>
      </c>
      <c r="C2293" s="1">
        <f>+VLOOKUP(A2293,Codigos_mercados_mayoristas[],3,0)</f>
        <v>9</v>
      </c>
      <c r="D2293" s="30">
        <v>44146</v>
      </c>
      <c r="E2293" s="4" t="s">
        <v>196</v>
      </c>
      <c r="F2293" s="15" t="s">
        <v>61</v>
      </c>
      <c r="G2293" s="15" t="s">
        <v>12</v>
      </c>
      <c r="H2293" s="15" t="s">
        <v>19</v>
      </c>
      <c r="I2293" s="15">
        <v>40</v>
      </c>
      <c r="J2293" s="15">
        <v>6000</v>
      </c>
      <c r="K2293" s="15">
        <v>5000</v>
      </c>
      <c r="L2293" s="15">
        <v>5500</v>
      </c>
      <c r="M2293" s="15" t="s">
        <v>179</v>
      </c>
      <c r="N2293" s="15" t="s">
        <v>180</v>
      </c>
      <c r="O2293">
        <f>+VLOOKUP(Precio_diario_hortalizas[[#This Row],[Unidad de comercialización]],Codigos_kg[],2,0)</f>
        <v>12</v>
      </c>
      <c r="P2293">
        <f>+Precio_diario_hortalizas[[#This Row],[Precio promedio ponderado]]/Precio_diario_hortalizas[[#This Row],[Kg o Unidades]]</f>
        <v>458.33333333333331</v>
      </c>
    </row>
    <row r="2294" spans="1:16" hidden="1" x14ac:dyDescent="0.35">
      <c r="A2294" s="1" t="s">
        <v>178</v>
      </c>
      <c r="B2294" s="1" t="str">
        <f>+VLOOKUP(A2294,Codigos_mercados_mayoristas[],2,0)</f>
        <v>La Araucanía</v>
      </c>
      <c r="C2294" s="1">
        <f>+VLOOKUP(A2294,Codigos_mercados_mayoristas[],3,0)</f>
        <v>9</v>
      </c>
      <c r="D2294" s="30">
        <v>44146</v>
      </c>
      <c r="E2294" s="4" t="s">
        <v>196</v>
      </c>
      <c r="F2294" s="15" t="s">
        <v>64</v>
      </c>
      <c r="G2294" s="15" t="s">
        <v>65</v>
      </c>
      <c r="H2294" s="15" t="s">
        <v>19</v>
      </c>
      <c r="I2294" s="15">
        <v>140</v>
      </c>
      <c r="J2294" s="15">
        <v>10000</v>
      </c>
      <c r="K2294" s="15">
        <v>10000</v>
      </c>
      <c r="L2294" s="15">
        <v>10000</v>
      </c>
      <c r="M2294" s="15" t="s">
        <v>37</v>
      </c>
      <c r="N2294" s="15" t="s">
        <v>66</v>
      </c>
      <c r="O2294">
        <f>+VLOOKUP(Precio_diario_hortalizas[[#This Row],[Unidad de comercialización]],Codigos_kg[],2,0)</f>
        <v>10</v>
      </c>
      <c r="P2294">
        <f>+Precio_diario_hortalizas[[#This Row],[Precio promedio ponderado]]/Precio_diario_hortalizas[[#This Row],[Kg o Unidades]]</f>
        <v>1000</v>
      </c>
    </row>
    <row r="2295" spans="1:16" hidden="1" x14ac:dyDescent="0.35">
      <c r="A2295" s="1" t="s">
        <v>178</v>
      </c>
      <c r="B2295" s="1" t="str">
        <f>+VLOOKUP(A2295,Codigos_mercados_mayoristas[],2,0)</f>
        <v>La Araucanía</v>
      </c>
      <c r="C2295" s="1">
        <f>+VLOOKUP(A2295,Codigos_mercados_mayoristas[],3,0)</f>
        <v>9</v>
      </c>
      <c r="D2295" s="30">
        <v>44146</v>
      </c>
      <c r="E2295" s="4" t="s">
        <v>196</v>
      </c>
      <c r="F2295" s="15" t="s">
        <v>42</v>
      </c>
      <c r="G2295" s="15" t="s">
        <v>43</v>
      </c>
      <c r="H2295" s="15" t="s">
        <v>19</v>
      </c>
      <c r="I2295" s="15">
        <v>80</v>
      </c>
      <c r="J2295" s="15">
        <v>2500</v>
      </c>
      <c r="K2295" s="15">
        <v>2500</v>
      </c>
      <c r="L2295" s="15">
        <v>2500</v>
      </c>
      <c r="M2295" s="15" t="s">
        <v>31</v>
      </c>
      <c r="N2295" s="15" t="s">
        <v>45</v>
      </c>
      <c r="O2295">
        <f>+VLOOKUP(Precio_diario_hortalizas[[#This Row],[Unidad de comercialización]],Codigos_kg[],2,0)</f>
        <v>1</v>
      </c>
      <c r="P2295">
        <f>+Precio_diario_hortalizas[[#This Row],[Precio promedio ponderado]]/Precio_diario_hortalizas[[#This Row],[Kg o Unidades]]</f>
        <v>2500</v>
      </c>
    </row>
    <row r="2296" spans="1:16" hidden="1" x14ac:dyDescent="0.35">
      <c r="A2296" s="1" t="s">
        <v>178</v>
      </c>
      <c r="B2296" s="1" t="str">
        <f>+VLOOKUP(A2296,Codigos_mercados_mayoristas[],2,0)</f>
        <v>La Araucanía</v>
      </c>
      <c r="C2296" s="1">
        <f>+VLOOKUP(A2296,Codigos_mercados_mayoristas[],3,0)</f>
        <v>9</v>
      </c>
      <c r="D2296" s="30">
        <v>44146</v>
      </c>
      <c r="E2296" s="4" t="s">
        <v>196</v>
      </c>
      <c r="F2296" s="15" t="s">
        <v>46</v>
      </c>
      <c r="G2296" s="15" t="s">
        <v>113</v>
      </c>
      <c r="H2296" s="15" t="s">
        <v>19</v>
      </c>
      <c r="I2296" s="15">
        <v>40</v>
      </c>
      <c r="J2296" s="15">
        <v>10000</v>
      </c>
      <c r="K2296" s="15">
        <v>10000</v>
      </c>
      <c r="L2296" s="15">
        <v>10000</v>
      </c>
      <c r="M2296" s="15" t="s">
        <v>49</v>
      </c>
      <c r="N2296" s="15" t="s">
        <v>118</v>
      </c>
      <c r="O2296">
        <f>+VLOOKUP(Precio_diario_hortalizas[[#This Row],[Unidad de comercialización]],Codigos_kg[],2,0)</f>
        <v>40</v>
      </c>
      <c r="P2296">
        <f>+Precio_diario_hortalizas[[#This Row],[Precio promedio ponderado]]/Precio_diario_hortalizas[[#This Row],[Kg o Unidades]]</f>
        <v>250</v>
      </c>
    </row>
    <row r="2297" spans="1:16" hidden="1" x14ac:dyDescent="0.35">
      <c r="A2297" s="1" t="s">
        <v>178</v>
      </c>
      <c r="B2297" s="1" t="str">
        <f>+VLOOKUP(A2297,Codigos_mercados_mayoristas[],2,0)</f>
        <v>La Araucanía</v>
      </c>
      <c r="C2297" s="1">
        <f>+VLOOKUP(A2297,Codigos_mercados_mayoristas[],3,0)</f>
        <v>9</v>
      </c>
      <c r="D2297" s="30">
        <v>44146</v>
      </c>
      <c r="E2297" s="4" t="s">
        <v>196</v>
      </c>
      <c r="F2297" s="15" t="s">
        <v>115</v>
      </c>
      <c r="G2297" s="15" t="s">
        <v>12</v>
      </c>
      <c r="H2297" s="15" t="s">
        <v>19</v>
      </c>
      <c r="I2297" s="15">
        <v>80</v>
      </c>
      <c r="J2297" s="15">
        <v>17500</v>
      </c>
      <c r="K2297" s="15">
        <v>17000</v>
      </c>
      <c r="L2297" s="15">
        <v>17188</v>
      </c>
      <c r="M2297" s="15" t="s">
        <v>39</v>
      </c>
      <c r="N2297" s="15" t="s">
        <v>109</v>
      </c>
      <c r="O2297">
        <f>+VLOOKUP(Precio_diario_hortalizas[[#This Row],[Unidad de comercialización]],Codigos_kg[],2,0)</f>
        <v>25</v>
      </c>
      <c r="P2297">
        <f>+Precio_diario_hortalizas[[#This Row],[Precio promedio ponderado]]/Precio_diario_hortalizas[[#This Row],[Kg o Unidades]]</f>
        <v>687.52</v>
      </c>
    </row>
    <row r="2298" spans="1:16" hidden="1" x14ac:dyDescent="0.35">
      <c r="A2298" s="1" t="s">
        <v>178</v>
      </c>
      <c r="B2298" s="1" t="str">
        <f>+VLOOKUP(A2298,Codigos_mercados_mayoristas[],2,0)</f>
        <v>La Araucanía</v>
      </c>
      <c r="C2298" s="1">
        <f>+VLOOKUP(A2298,Codigos_mercados_mayoristas[],3,0)</f>
        <v>9</v>
      </c>
      <c r="D2298" s="30">
        <v>44146</v>
      </c>
      <c r="E2298" s="4" t="s">
        <v>196</v>
      </c>
      <c r="F2298" s="15" t="s">
        <v>146</v>
      </c>
      <c r="G2298" s="15" t="s">
        <v>12</v>
      </c>
      <c r="H2298" s="15" t="s">
        <v>19</v>
      </c>
      <c r="I2298" s="15">
        <v>40</v>
      </c>
      <c r="J2298" s="15">
        <v>10000</v>
      </c>
      <c r="K2298" s="15">
        <v>10000</v>
      </c>
      <c r="L2298" s="15">
        <v>10000</v>
      </c>
      <c r="M2298" s="15" t="s">
        <v>54</v>
      </c>
      <c r="N2298" s="15" t="s">
        <v>15</v>
      </c>
      <c r="O2298">
        <f>+VLOOKUP(Precio_diario_hortalizas[[#This Row],[Unidad de comercialización]],Codigos_kg[],2,0)</f>
        <v>60</v>
      </c>
      <c r="P2298">
        <f>+Precio_diario_hortalizas[[#This Row],[Precio promedio ponderado]]/Precio_diario_hortalizas[[#This Row],[Kg o Unidades]]</f>
        <v>166.66666666666666</v>
      </c>
    </row>
    <row r="2299" spans="1:16" hidden="1" x14ac:dyDescent="0.35">
      <c r="A2299" s="1" t="s">
        <v>178</v>
      </c>
      <c r="B2299" s="1" t="str">
        <f>+VLOOKUP(A2299,Codigos_mercados_mayoristas[],2,0)</f>
        <v>La Araucanía</v>
      </c>
      <c r="C2299" s="1">
        <f>+VLOOKUP(A2299,Codigos_mercados_mayoristas[],3,0)</f>
        <v>9</v>
      </c>
      <c r="D2299" s="30">
        <v>44146</v>
      </c>
      <c r="E2299" s="4" t="s">
        <v>196</v>
      </c>
      <c r="F2299" s="15" t="s">
        <v>73</v>
      </c>
      <c r="G2299" s="15" t="s">
        <v>12</v>
      </c>
      <c r="H2299" s="15" t="s">
        <v>19</v>
      </c>
      <c r="I2299" s="15">
        <v>30</v>
      </c>
      <c r="J2299" s="15">
        <v>7000</v>
      </c>
      <c r="K2299" s="15">
        <v>7000</v>
      </c>
      <c r="L2299" s="15">
        <v>7000</v>
      </c>
      <c r="M2299" s="15" t="s">
        <v>181</v>
      </c>
      <c r="N2299" s="15" t="s">
        <v>180</v>
      </c>
      <c r="O2299">
        <f>+VLOOKUP(Precio_diario_hortalizas[[#This Row],[Unidad de comercialización]],Codigos_kg[],2,0)</f>
        <v>12</v>
      </c>
      <c r="P2299">
        <f>+Precio_diario_hortalizas[[#This Row],[Precio promedio ponderado]]/Precio_diario_hortalizas[[#This Row],[Kg o Unidades]]</f>
        <v>583.33333333333337</v>
      </c>
    </row>
    <row r="2300" spans="1:16" hidden="1" x14ac:dyDescent="0.35">
      <c r="A2300" s="1" t="s">
        <v>178</v>
      </c>
      <c r="B2300" s="1" t="str">
        <f>+VLOOKUP(A2300,Codigos_mercados_mayoristas[],2,0)</f>
        <v>La Araucanía</v>
      </c>
      <c r="C2300" s="1">
        <f>+VLOOKUP(A2300,Codigos_mercados_mayoristas[],3,0)</f>
        <v>9</v>
      </c>
      <c r="D2300" s="30">
        <v>44146</v>
      </c>
      <c r="E2300" s="4" t="s">
        <v>196</v>
      </c>
      <c r="F2300" s="15" t="s">
        <v>11</v>
      </c>
      <c r="G2300" s="15" t="s">
        <v>12</v>
      </c>
      <c r="H2300" s="15" t="s">
        <v>19</v>
      </c>
      <c r="I2300" s="15">
        <v>1000</v>
      </c>
      <c r="J2300" s="15">
        <v>1000</v>
      </c>
      <c r="K2300" s="15">
        <v>1000</v>
      </c>
      <c r="L2300" s="15">
        <v>1000</v>
      </c>
      <c r="M2300" s="15" t="s">
        <v>14</v>
      </c>
      <c r="N2300" s="15" t="s">
        <v>109</v>
      </c>
      <c r="O2300">
        <f>+VLOOKUP(Precio_diario_hortalizas[[#This Row],[Unidad de comercialización]],Codigos_kg[],2,0)</f>
        <v>1</v>
      </c>
      <c r="P2300">
        <f>+Precio_diario_hortalizas[[#This Row],[Precio promedio ponderado]]/Precio_diario_hortalizas[[#This Row],[Kg o Unidades]]</f>
        <v>1000</v>
      </c>
    </row>
    <row r="2301" spans="1:16" hidden="1" x14ac:dyDescent="0.35">
      <c r="A2301" s="1" t="s">
        <v>178</v>
      </c>
      <c r="B2301" s="1" t="str">
        <f>+VLOOKUP(A2301,Codigos_mercados_mayoristas[],2,0)</f>
        <v>La Araucanía</v>
      </c>
      <c r="C2301" s="1">
        <f>+VLOOKUP(A2301,Codigos_mercados_mayoristas[],3,0)</f>
        <v>9</v>
      </c>
      <c r="D2301" s="30">
        <v>44146</v>
      </c>
      <c r="E2301" s="4" t="s">
        <v>196</v>
      </c>
      <c r="F2301" s="15" t="s">
        <v>75</v>
      </c>
      <c r="G2301" s="15" t="s">
        <v>12</v>
      </c>
      <c r="H2301" s="15" t="s">
        <v>96</v>
      </c>
      <c r="I2301" s="15">
        <v>1800</v>
      </c>
      <c r="J2301" s="15">
        <v>8000</v>
      </c>
      <c r="K2301" s="15">
        <v>8000</v>
      </c>
      <c r="L2301" s="15">
        <v>8000</v>
      </c>
      <c r="M2301" s="15" t="s">
        <v>121</v>
      </c>
      <c r="N2301" s="15" t="s">
        <v>139</v>
      </c>
      <c r="O2301">
        <f>+VLOOKUP(Precio_diario_hortalizas[[#This Row],[Unidad de comercialización]],Codigos_kg[],2,0)</f>
        <v>18</v>
      </c>
      <c r="P2301">
        <f>+Precio_diario_hortalizas[[#This Row],[Precio promedio ponderado]]/Precio_diario_hortalizas[[#This Row],[Kg o Unidades]]</f>
        <v>444.44444444444446</v>
      </c>
    </row>
    <row r="2302" spans="1:16" hidden="1" x14ac:dyDescent="0.35">
      <c r="A2302" s="1" t="s">
        <v>178</v>
      </c>
      <c r="B2302" s="1" t="str">
        <f>+VLOOKUP(A2302,Codigos_mercados_mayoristas[],2,0)</f>
        <v>La Araucanía</v>
      </c>
      <c r="C2302" s="1">
        <f>+VLOOKUP(A2302,Codigos_mercados_mayoristas[],3,0)</f>
        <v>9</v>
      </c>
      <c r="D2302" s="30">
        <v>44146</v>
      </c>
      <c r="E2302" s="4" t="s">
        <v>196</v>
      </c>
      <c r="F2302" s="15" t="s">
        <v>75</v>
      </c>
      <c r="G2302" s="15" t="s">
        <v>12</v>
      </c>
      <c r="H2302" s="15" t="s">
        <v>19</v>
      </c>
      <c r="I2302" s="15">
        <v>2000</v>
      </c>
      <c r="J2302" s="15">
        <v>8000</v>
      </c>
      <c r="K2302" s="15">
        <v>8000</v>
      </c>
      <c r="L2302" s="15">
        <v>8000</v>
      </c>
      <c r="M2302" s="15" t="s">
        <v>121</v>
      </c>
      <c r="N2302" s="15" t="s">
        <v>34</v>
      </c>
      <c r="O2302">
        <f>+VLOOKUP(Precio_diario_hortalizas[[#This Row],[Unidad de comercialización]],Codigos_kg[],2,0)</f>
        <v>18</v>
      </c>
      <c r="P2302">
        <f>+Precio_diario_hortalizas[[#This Row],[Precio promedio ponderado]]/Precio_diario_hortalizas[[#This Row],[Kg o Unidades]]</f>
        <v>444.44444444444446</v>
      </c>
    </row>
    <row r="2303" spans="1:16" hidden="1" x14ac:dyDescent="0.35">
      <c r="A2303" s="1" t="s">
        <v>178</v>
      </c>
      <c r="B2303" s="1" t="str">
        <f>+VLOOKUP(A2303,Codigos_mercados_mayoristas[],2,0)</f>
        <v>La Araucanía</v>
      </c>
      <c r="C2303" s="1">
        <f>+VLOOKUP(A2303,Codigos_mercados_mayoristas[],3,0)</f>
        <v>9</v>
      </c>
      <c r="D2303" s="30">
        <v>44146</v>
      </c>
      <c r="E2303" s="4" t="s">
        <v>196</v>
      </c>
      <c r="F2303" s="15" t="s">
        <v>78</v>
      </c>
      <c r="G2303" s="15" t="s">
        <v>12</v>
      </c>
      <c r="H2303" s="15" t="s">
        <v>19</v>
      </c>
      <c r="I2303" s="15">
        <v>30</v>
      </c>
      <c r="J2303" s="15">
        <v>5000</v>
      </c>
      <c r="K2303" s="15">
        <v>5000</v>
      </c>
      <c r="L2303" s="15">
        <v>5000</v>
      </c>
      <c r="M2303" s="15" t="s">
        <v>181</v>
      </c>
      <c r="N2303" s="15" t="s">
        <v>123</v>
      </c>
      <c r="O2303">
        <f>+VLOOKUP(Precio_diario_hortalizas[[#This Row],[Unidad de comercialización]],Codigos_kg[],2,0)</f>
        <v>12</v>
      </c>
      <c r="P2303">
        <f>+Precio_diario_hortalizas[[#This Row],[Precio promedio ponderado]]/Precio_diario_hortalizas[[#This Row],[Kg o Unidades]]</f>
        <v>416.66666666666669</v>
      </c>
    </row>
    <row r="2304" spans="1:16" hidden="1" x14ac:dyDescent="0.35">
      <c r="A2304" s="1" t="s">
        <v>178</v>
      </c>
      <c r="B2304" s="1" t="str">
        <f>+VLOOKUP(A2304,Codigos_mercados_mayoristas[],2,0)</f>
        <v>La Araucanía</v>
      </c>
      <c r="C2304" s="1">
        <f>+VLOOKUP(A2304,Codigos_mercados_mayoristas[],3,0)</f>
        <v>9</v>
      </c>
      <c r="D2304" s="30">
        <v>44146</v>
      </c>
      <c r="E2304" s="4" t="s">
        <v>196</v>
      </c>
      <c r="F2304" s="15" t="s">
        <v>80</v>
      </c>
      <c r="G2304" s="15" t="s">
        <v>12</v>
      </c>
      <c r="H2304" s="15" t="s">
        <v>19</v>
      </c>
      <c r="I2304" s="15">
        <v>20</v>
      </c>
      <c r="J2304" s="15">
        <v>5000</v>
      </c>
      <c r="K2304" s="15">
        <v>5000</v>
      </c>
      <c r="L2304" s="15">
        <v>5000</v>
      </c>
      <c r="M2304" s="15" t="s">
        <v>81</v>
      </c>
      <c r="N2304" s="15" t="s">
        <v>180</v>
      </c>
      <c r="O2304">
        <f>+VLOOKUP(Precio_diario_hortalizas[[#This Row],[Unidad de comercialización]],Codigos_kg[],2,0)</f>
        <v>3</v>
      </c>
      <c r="P2304">
        <f>+Precio_diario_hortalizas[[#This Row],[Precio promedio ponderado]]/Precio_diario_hortalizas[[#This Row],[Kg o Unidades]]</f>
        <v>1666.6666666666667</v>
      </c>
    </row>
    <row r="2305" spans="1:16" hidden="1" x14ac:dyDescent="0.35">
      <c r="A2305" s="1" t="s">
        <v>178</v>
      </c>
      <c r="B2305" s="1" t="str">
        <f>+VLOOKUP(A2305,Codigos_mercados_mayoristas[],2,0)</f>
        <v>La Araucanía</v>
      </c>
      <c r="C2305" s="1">
        <f>+VLOOKUP(A2305,Codigos_mercados_mayoristas[],3,0)</f>
        <v>9</v>
      </c>
      <c r="D2305" s="30">
        <v>44146</v>
      </c>
      <c r="E2305" s="4" t="s">
        <v>196</v>
      </c>
      <c r="F2305" s="15" t="s">
        <v>82</v>
      </c>
      <c r="G2305" s="15" t="s">
        <v>12</v>
      </c>
      <c r="H2305" s="15" t="s">
        <v>19</v>
      </c>
      <c r="I2305" s="15">
        <v>50</v>
      </c>
      <c r="J2305" s="15">
        <v>3000</v>
      </c>
      <c r="K2305" s="15">
        <v>3000</v>
      </c>
      <c r="L2305" s="15">
        <v>3000</v>
      </c>
      <c r="M2305" s="15" t="s">
        <v>182</v>
      </c>
      <c r="N2305" s="15" t="s">
        <v>180</v>
      </c>
      <c r="O2305">
        <f>+VLOOKUP(Precio_diario_hortalizas[[#This Row],[Unidad de comercialización]],Codigos_kg[],2,0)</f>
        <v>2</v>
      </c>
      <c r="P2305">
        <f>+Precio_diario_hortalizas[[#This Row],[Precio promedio ponderado]]/Precio_diario_hortalizas[[#This Row],[Kg o Unidades]]</f>
        <v>1500</v>
      </c>
    </row>
    <row r="2306" spans="1:16" hidden="1" x14ac:dyDescent="0.35">
      <c r="A2306" s="1" t="s">
        <v>178</v>
      </c>
      <c r="B2306" s="1" t="str">
        <f>+VLOOKUP(A2306,Codigos_mercados_mayoristas[],2,0)</f>
        <v>La Araucanía</v>
      </c>
      <c r="C2306" s="1">
        <f>+VLOOKUP(A2306,Codigos_mercados_mayoristas[],3,0)</f>
        <v>9</v>
      </c>
      <c r="D2306" s="30">
        <v>44146</v>
      </c>
      <c r="E2306" s="4" t="s">
        <v>196</v>
      </c>
      <c r="F2306" s="15" t="s">
        <v>84</v>
      </c>
      <c r="G2306" s="15" t="s">
        <v>12</v>
      </c>
      <c r="H2306" s="15" t="s">
        <v>19</v>
      </c>
      <c r="I2306" s="15">
        <v>1200</v>
      </c>
      <c r="J2306" s="15">
        <v>1000</v>
      </c>
      <c r="K2306" s="15">
        <v>1000</v>
      </c>
      <c r="L2306" s="15">
        <v>1000</v>
      </c>
      <c r="M2306" s="15" t="s">
        <v>14</v>
      </c>
      <c r="N2306" s="15" t="s">
        <v>109</v>
      </c>
      <c r="O2306">
        <f>+VLOOKUP(Precio_diario_hortalizas[[#This Row],[Unidad de comercialización]],Codigos_kg[],2,0)</f>
        <v>1</v>
      </c>
      <c r="P2306">
        <f>+Precio_diario_hortalizas[[#This Row],[Precio promedio ponderado]]/Precio_diario_hortalizas[[#This Row],[Kg o Unidades]]</f>
        <v>1000</v>
      </c>
    </row>
    <row r="2307" spans="1:16" hidden="1" x14ac:dyDescent="0.35">
      <c r="A2307" s="1" t="s">
        <v>178</v>
      </c>
      <c r="B2307" s="1" t="str">
        <f>+VLOOKUP(A2307,Codigos_mercados_mayoristas[],2,0)</f>
        <v>La Araucanía</v>
      </c>
      <c r="C2307" s="1">
        <f>+VLOOKUP(A2307,Codigos_mercados_mayoristas[],3,0)</f>
        <v>9</v>
      </c>
      <c r="D2307" s="30">
        <v>44146</v>
      </c>
      <c r="E2307" s="4" t="s">
        <v>196</v>
      </c>
      <c r="F2307" s="15" t="s">
        <v>21</v>
      </c>
      <c r="G2307" s="15" t="s">
        <v>12</v>
      </c>
      <c r="H2307" s="15" t="s">
        <v>19</v>
      </c>
      <c r="I2307" s="15">
        <v>40</v>
      </c>
      <c r="J2307" s="15">
        <v>5000</v>
      </c>
      <c r="K2307" s="15">
        <v>5000</v>
      </c>
      <c r="L2307" s="15">
        <v>5000</v>
      </c>
      <c r="M2307" s="15" t="s">
        <v>81</v>
      </c>
      <c r="N2307" s="15" t="s">
        <v>130</v>
      </c>
      <c r="O2307">
        <f>+VLOOKUP(Precio_diario_hortalizas[[#This Row],[Unidad de comercialización]],Codigos_kg[],2,0)</f>
        <v>3</v>
      </c>
      <c r="P2307">
        <f>+Precio_diario_hortalizas[[#This Row],[Precio promedio ponderado]]/Precio_diario_hortalizas[[#This Row],[Kg o Unidades]]</f>
        <v>1666.6666666666667</v>
      </c>
    </row>
    <row r="2308" spans="1:16" hidden="1" x14ac:dyDescent="0.35">
      <c r="A2308" s="1" t="s">
        <v>178</v>
      </c>
      <c r="B2308" s="1" t="str">
        <f>+VLOOKUP(A2308,Codigos_mercados_mayoristas[],2,0)</f>
        <v>La Araucanía</v>
      </c>
      <c r="C2308" s="1">
        <f>+VLOOKUP(A2308,Codigos_mercados_mayoristas[],3,0)</f>
        <v>9</v>
      </c>
      <c r="D2308" s="30">
        <v>44146</v>
      </c>
      <c r="E2308" s="4" t="s">
        <v>196</v>
      </c>
      <c r="F2308" s="15" t="s">
        <v>85</v>
      </c>
      <c r="G2308" s="15" t="s">
        <v>86</v>
      </c>
      <c r="H2308" s="15" t="s">
        <v>19</v>
      </c>
      <c r="I2308" s="15">
        <v>200</v>
      </c>
      <c r="J2308" s="15">
        <v>1000</v>
      </c>
      <c r="K2308" s="15">
        <v>1000</v>
      </c>
      <c r="L2308" s="15">
        <v>1000</v>
      </c>
      <c r="M2308" s="15" t="s">
        <v>31</v>
      </c>
      <c r="N2308" s="15" t="s">
        <v>109</v>
      </c>
      <c r="O2308">
        <f>+VLOOKUP(Precio_diario_hortalizas[[#This Row],[Unidad de comercialización]],Codigos_kg[],2,0)</f>
        <v>1</v>
      </c>
      <c r="P2308">
        <f>+Precio_diario_hortalizas[[#This Row],[Precio promedio ponderado]]/Precio_diario_hortalizas[[#This Row],[Kg o Unidades]]</f>
        <v>1000</v>
      </c>
    </row>
    <row r="2309" spans="1:16" hidden="1" x14ac:dyDescent="0.35">
      <c r="A2309" s="1" t="s">
        <v>178</v>
      </c>
      <c r="B2309" s="1" t="str">
        <f>+VLOOKUP(A2309,Codigos_mercados_mayoristas[],2,0)</f>
        <v>La Araucanía</v>
      </c>
      <c r="C2309" s="1">
        <f>+VLOOKUP(A2309,Codigos_mercados_mayoristas[],3,0)</f>
        <v>9</v>
      </c>
      <c r="D2309" s="30">
        <v>44146</v>
      </c>
      <c r="E2309" s="4" t="s">
        <v>196</v>
      </c>
      <c r="F2309" s="15" t="s">
        <v>52</v>
      </c>
      <c r="G2309" s="15" t="s">
        <v>12</v>
      </c>
      <c r="H2309" s="15" t="s">
        <v>19</v>
      </c>
      <c r="I2309" s="15">
        <v>120</v>
      </c>
      <c r="J2309" s="15">
        <v>8000</v>
      </c>
      <c r="K2309" s="15">
        <v>7000</v>
      </c>
      <c r="L2309" s="15">
        <v>7417</v>
      </c>
      <c r="M2309" s="15" t="s">
        <v>39</v>
      </c>
      <c r="N2309" s="15" t="s">
        <v>109</v>
      </c>
      <c r="O2309">
        <f>+VLOOKUP(Precio_diario_hortalizas[[#This Row],[Unidad de comercialización]],Codigos_kg[],2,0)</f>
        <v>25</v>
      </c>
      <c r="P2309">
        <f>+Precio_diario_hortalizas[[#This Row],[Precio promedio ponderado]]/Precio_diario_hortalizas[[#This Row],[Kg o Unidades]]</f>
        <v>296.68</v>
      </c>
    </row>
    <row r="2310" spans="1:16" x14ac:dyDescent="0.35">
      <c r="A2310" s="1" t="s">
        <v>178</v>
      </c>
      <c r="B2310" s="1" t="str">
        <f>+VLOOKUP(A2310,Codigos_mercados_mayoristas[],2,0)</f>
        <v>La Araucanía</v>
      </c>
      <c r="C2310" s="1">
        <f>+VLOOKUP(A2310,Codigos_mercados_mayoristas[],3,0)</f>
        <v>9</v>
      </c>
      <c r="D2310" s="30">
        <v>44146</v>
      </c>
      <c r="E2310" s="4" t="s">
        <v>196</v>
      </c>
      <c r="F2310" s="15" t="s">
        <v>183</v>
      </c>
      <c r="G2310" s="15" t="s">
        <v>12</v>
      </c>
      <c r="H2310" s="15" t="s">
        <v>19</v>
      </c>
      <c r="I2310" s="15">
        <v>40</v>
      </c>
      <c r="J2310" s="15">
        <v>35000</v>
      </c>
      <c r="K2310" s="15">
        <v>35000</v>
      </c>
      <c r="L2310" s="15">
        <v>35000</v>
      </c>
      <c r="M2310" s="15" t="s">
        <v>184</v>
      </c>
      <c r="N2310" s="15" t="s">
        <v>34</v>
      </c>
      <c r="O2310">
        <f>+VLOOKUP(Precio_diario_hortalizas[[#This Row],[Unidad de comercialización]],Codigos_kg[],2,0)</f>
        <v>13</v>
      </c>
      <c r="P2310">
        <f>+Precio_diario_hortalizas[[#This Row],[Precio promedio ponderado]]/Precio_diario_hortalizas[[#This Row],[Kg o Unidades]]</f>
        <v>2692.3076923076924</v>
      </c>
    </row>
    <row r="2311" spans="1:16" hidden="1" x14ac:dyDescent="0.35">
      <c r="A2311" s="1" t="s">
        <v>178</v>
      </c>
      <c r="B2311" s="1" t="str">
        <f>+VLOOKUP(A2311,Codigos_mercados_mayoristas[],2,0)</f>
        <v>La Araucanía</v>
      </c>
      <c r="C2311" s="1">
        <f>+VLOOKUP(A2311,Codigos_mercados_mayoristas[],3,0)</f>
        <v>9</v>
      </c>
      <c r="D2311" s="30">
        <v>44146</v>
      </c>
      <c r="E2311" s="4" t="s">
        <v>196</v>
      </c>
      <c r="F2311" s="15" t="s">
        <v>23</v>
      </c>
      <c r="G2311" s="15" t="s">
        <v>24</v>
      </c>
      <c r="H2311" s="15" t="s">
        <v>19</v>
      </c>
      <c r="I2311" s="15">
        <v>30</v>
      </c>
      <c r="J2311" s="15">
        <v>6000</v>
      </c>
      <c r="K2311" s="15">
        <v>6000</v>
      </c>
      <c r="L2311" s="15">
        <v>6000</v>
      </c>
      <c r="M2311" s="15" t="s">
        <v>89</v>
      </c>
      <c r="N2311" s="15" t="s">
        <v>130</v>
      </c>
      <c r="O2311">
        <f>+VLOOKUP(Precio_diario_hortalizas[[#This Row],[Unidad de comercialización]],Codigos_kg[],2,0)</f>
        <v>15</v>
      </c>
      <c r="P2311">
        <f>+Precio_diario_hortalizas[[#This Row],[Precio promedio ponderado]]/Precio_diario_hortalizas[[#This Row],[Kg o Unidades]]</f>
        <v>400</v>
      </c>
    </row>
    <row r="2312" spans="1:16" hidden="1" x14ac:dyDescent="0.35">
      <c r="A2312" s="1" t="s">
        <v>178</v>
      </c>
      <c r="B2312" s="1" t="str">
        <f>+VLOOKUP(A2312,Codigos_mercados_mayoristas[],2,0)</f>
        <v>La Araucanía</v>
      </c>
      <c r="C2312" s="1">
        <f>+VLOOKUP(A2312,Codigos_mercados_mayoristas[],3,0)</f>
        <v>9</v>
      </c>
      <c r="D2312" s="30">
        <v>44146</v>
      </c>
      <c r="E2312" s="4" t="s">
        <v>196</v>
      </c>
      <c r="F2312" s="15" t="s">
        <v>23</v>
      </c>
      <c r="G2312" s="15" t="s">
        <v>24</v>
      </c>
      <c r="H2312" s="15" t="s">
        <v>19</v>
      </c>
      <c r="I2312" s="15">
        <v>450</v>
      </c>
      <c r="J2312" s="15">
        <v>5000</v>
      </c>
      <c r="K2312" s="15">
        <v>4000</v>
      </c>
      <c r="L2312" s="15">
        <v>4444</v>
      </c>
      <c r="M2312" s="15" t="s">
        <v>89</v>
      </c>
      <c r="N2312" s="15" t="s">
        <v>109</v>
      </c>
      <c r="O2312">
        <f>+VLOOKUP(Precio_diario_hortalizas[[#This Row],[Unidad de comercialización]],Codigos_kg[],2,0)</f>
        <v>15</v>
      </c>
      <c r="P2312">
        <f>+Precio_diario_hortalizas[[#This Row],[Precio promedio ponderado]]/Precio_diario_hortalizas[[#This Row],[Kg o Unidades]]</f>
        <v>296.26666666666665</v>
      </c>
    </row>
    <row r="2313" spans="1:16" hidden="1" x14ac:dyDescent="0.35">
      <c r="A2313" s="1" t="s">
        <v>178</v>
      </c>
      <c r="B2313" s="1" t="str">
        <f>+VLOOKUP(A2313,Codigos_mercados_mayoristas[],2,0)</f>
        <v>La Araucanía</v>
      </c>
      <c r="C2313" s="1">
        <f>+VLOOKUP(A2313,Codigos_mercados_mayoristas[],3,0)</f>
        <v>9</v>
      </c>
      <c r="D2313" s="30">
        <v>44146</v>
      </c>
      <c r="E2313" s="4" t="s">
        <v>196</v>
      </c>
      <c r="F2313" s="15" t="s">
        <v>23</v>
      </c>
      <c r="G2313" s="15" t="s">
        <v>91</v>
      </c>
      <c r="H2313" s="15" t="s">
        <v>19</v>
      </c>
      <c r="I2313" s="15">
        <v>30</v>
      </c>
      <c r="J2313" s="15">
        <v>6000</v>
      </c>
      <c r="K2313" s="15">
        <v>6000</v>
      </c>
      <c r="L2313" s="15">
        <v>6000</v>
      </c>
      <c r="M2313" s="15" t="s">
        <v>89</v>
      </c>
      <c r="N2313" s="15" t="s">
        <v>130</v>
      </c>
      <c r="O2313">
        <f>+VLOOKUP(Precio_diario_hortalizas[[#This Row],[Unidad de comercialización]],Codigos_kg[],2,0)</f>
        <v>15</v>
      </c>
      <c r="P2313">
        <f>+Precio_diario_hortalizas[[#This Row],[Precio promedio ponderado]]/Precio_diario_hortalizas[[#This Row],[Kg o Unidades]]</f>
        <v>400</v>
      </c>
    </row>
    <row r="2314" spans="1:16" hidden="1" x14ac:dyDescent="0.35">
      <c r="A2314" s="1" t="s">
        <v>178</v>
      </c>
      <c r="B2314" s="1" t="str">
        <f>+VLOOKUP(A2314,Codigos_mercados_mayoristas[],2,0)</f>
        <v>La Araucanía</v>
      </c>
      <c r="C2314" s="1">
        <f>+VLOOKUP(A2314,Codigos_mercados_mayoristas[],3,0)</f>
        <v>9</v>
      </c>
      <c r="D2314" s="30">
        <v>44146</v>
      </c>
      <c r="E2314" s="4" t="s">
        <v>196</v>
      </c>
      <c r="F2314" s="15" t="s">
        <v>53</v>
      </c>
      <c r="G2314" s="15" t="s">
        <v>12</v>
      </c>
      <c r="H2314" s="15" t="s">
        <v>19</v>
      </c>
      <c r="I2314" s="15">
        <v>300</v>
      </c>
      <c r="J2314" s="15">
        <v>8000</v>
      </c>
      <c r="K2314" s="15">
        <v>8000</v>
      </c>
      <c r="L2314" s="15">
        <v>8000</v>
      </c>
      <c r="M2314" s="15" t="s">
        <v>54</v>
      </c>
      <c r="N2314" s="15" t="s">
        <v>15</v>
      </c>
      <c r="O2314">
        <f>+VLOOKUP(Precio_diario_hortalizas[[#This Row],[Unidad de comercialización]],Codigos_kg[],2,0)</f>
        <v>60</v>
      </c>
      <c r="P2314">
        <f>+Precio_diario_hortalizas[[#This Row],[Precio promedio ponderado]]/Precio_diario_hortalizas[[#This Row],[Kg o Unidades]]</f>
        <v>133.33333333333334</v>
      </c>
    </row>
    <row r="2315" spans="1:16" hidden="1" x14ac:dyDescent="0.35">
      <c r="A2315" s="1" t="s">
        <v>178</v>
      </c>
      <c r="B2315" s="1" t="str">
        <f>+VLOOKUP(A2315,Codigos_mercados_mayoristas[],2,0)</f>
        <v>La Araucanía</v>
      </c>
      <c r="C2315" s="1">
        <f>+VLOOKUP(A2315,Codigos_mercados_mayoristas[],3,0)</f>
        <v>9</v>
      </c>
      <c r="D2315" s="30">
        <v>44146</v>
      </c>
      <c r="E2315" s="4" t="s">
        <v>196</v>
      </c>
      <c r="F2315" s="15" t="s">
        <v>53</v>
      </c>
      <c r="G2315" s="15" t="s">
        <v>12</v>
      </c>
      <c r="H2315" s="15" t="s">
        <v>19</v>
      </c>
      <c r="I2315" s="15">
        <v>200</v>
      </c>
      <c r="J2315" s="15">
        <v>10000</v>
      </c>
      <c r="K2315" s="15">
        <v>10000</v>
      </c>
      <c r="L2315" s="15">
        <v>10000</v>
      </c>
      <c r="M2315" s="15" t="s">
        <v>54</v>
      </c>
      <c r="N2315" s="15" t="s">
        <v>109</v>
      </c>
      <c r="O2315">
        <f>+VLOOKUP(Precio_diario_hortalizas[[#This Row],[Unidad de comercialización]],Codigos_kg[],2,0)</f>
        <v>60</v>
      </c>
      <c r="P2315">
        <f>+Precio_diario_hortalizas[[#This Row],[Precio promedio ponderado]]/Precio_diario_hortalizas[[#This Row],[Kg o Unidades]]</f>
        <v>166.66666666666666</v>
      </c>
    </row>
    <row r="2316" spans="1:16" hidden="1" x14ac:dyDescent="0.35">
      <c r="A2316" s="1" t="s">
        <v>178</v>
      </c>
      <c r="B2316" s="1" t="str">
        <f>+VLOOKUP(A2316,Codigos_mercados_mayoristas[],2,0)</f>
        <v>La Araucanía</v>
      </c>
      <c r="C2316" s="1">
        <f>+VLOOKUP(A2316,Codigos_mercados_mayoristas[],3,0)</f>
        <v>9</v>
      </c>
      <c r="D2316" s="30">
        <v>44146</v>
      </c>
      <c r="E2316" s="4" t="s">
        <v>196</v>
      </c>
      <c r="F2316" s="15" t="s">
        <v>132</v>
      </c>
      <c r="G2316" s="15" t="s">
        <v>12</v>
      </c>
      <c r="H2316" s="15" t="s">
        <v>19</v>
      </c>
      <c r="I2316" s="15">
        <v>20</v>
      </c>
      <c r="J2316" s="15">
        <v>4000</v>
      </c>
      <c r="K2316" s="15">
        <v>4000</v>
      </c>
      <c r="L2316" s="15">
        <v>4000</v>
      </c>
      <c r="M2316" s="15" t="s">
        <v>83</v>
      </c>
      <c r="N2316" s="15" t="s">
        <v>180</v>
      </c>
      <c r="O2316">
        <f>+VLOOKUP(Precio_diario_hortalizas[[#This Row],[Unidad de comercialización]],Codigos_kg[],2,0)</f>
        <v>3</v>
      </c>
      <c r="P2316">
        <f>+Precio_diario_hortalizas[[#This Row],[Precio promedio ponderado]]/Precio_diario_hortalizas[[#This Row],[Kg o Unidades]]</f>
        <v>1333.3333333333333</v>
      </c>
    </row>
    <row r="2317" spans="1:16" hidden="1" x14ac:dyDescent="0.35">
      <c r="A2317" s="1" t="s">
        <v>178</v>
      </c>
      <c r="B2317" s="1" t="str">
        <f>+VLOOKUP(A2317,Codigos_mercados_mayoristas[],2,0)</f>
        <v>La Araucanía</v>
      </c>
      <c r="C2317" s="1">
        <f>+VLOOKUP(A2317,Codigos_mercados_mayoristas[],3,0)</f>
        <v>9</v>
      </c>
      <c r="D2317" s="30">
        <v>44146</v>
      </c>
      <c r="E2317" s="4" t="s">
        <v>196</v>
      </c>
      <c r="F2317" s="15" t="s">
        <v>27</v>
      </c>
      <c r="G2317" s="15" t="s">
        <v>28</v>
      </c>
      <c r="H2317" s="15" t="s">
        <v>19</v>
      </c>
      <c r="I2317" s="15">
        <v>20</v>
      </c>
      <c r="J2317" s="15">
        <v>50000</v>
      </c>
      <c r="K2317" s="15">
        <v>50000</v>
      </c>
      <c r="L2317" s="15">
        <v>50000</v>
      </c>
      <c r="M2317" s="15" t="s">
        <v>29</v>
      </c>
      <c r="N2317" s="15" t="s">
        <v>15</v>
      </c>
      <c r="O2317">
        <f>+VLOOKUP(Precio_diario_hortalizas[[#This Row],[Unidad de comercialización]],Codigos_kg[],2,0)</f>
        <v>15</v>
      </c>
      <c r="P2317">
        <f>+Precio_diario_hortalizas[[#This Row],[Precio promedio ponderado]]/Precio_diario_hortalizas[[#This Row],[Kg o Unidades]]</f>
        <v>3333.3333333333335</v>
      </c>
    </row>
    <row r="2318" spans="1:16" hidden="1" x14ac:dyDescent="0.35">
      <c r="A2318" s="1" t="s">
        <v>178</v>
      </c>
      <c r="B2318" s="1" t="str">
        <f>+VLOOKUP(A2318,Codigos_mercados_mayoristas[],2,0)</f>
        <v>La Araucanía</v>
      </c>
      <c r="C2318" s="1">
        <f>+VLOOKUP(A2318,Codigos_mercados_mayoristas[],3,0)</f>
        <v>9</v>
      </c>
      <c r="D2318" s="30">
        <v>44146</v>
      </c>
      <c r="E2318" s="4" t="s">
        <v>196</v>
      </c>
      <c r="F2318" s="15" t="s">
        <v>27</v>
      </c>
      <c r="G2318" s="15" t="s">
        <v>28</v>
      </c>
      <c r="H2318" s="15" t="s">
        <v>16</v>
      </c>
      <c r="I2318" s="15">
        <v>50</v>
      </c>
      <c r="J2318" s="15">
        <v>20000</v>
      </c>
      <c r="K2318" s="15">
        <v>20000</v>
      </c>
      <c r="L2318" s="15">
        <v>20000</v>
      </c>
      <c r="M2318" s="15" t="s">
        <v>29</v>
      </c>
      <c r="N2318" s="15" t="s">
        <v>15</v>
      </c>
      <c r="O2318">
        <f>+VLOOKUP(Precio_diario_hortalizas[[#This Row],[Unidad de comercialización]],Codigos_kg[],2,0)</f>
        <v>15</v>
      </c>
      <c r="P2318">
        <f>+Precio_diario_hortalizas[[#This Row],[Precio promedio ponderado]]/Precio_diario_hortalizas[[#This Row],[Kg o Unidades]]</f>
        <v>1333.3333333333333</v>
      </c>
    </row>
    <row r="2319" spans="1:16" hidden="1" x14ac:dyDescent="0.35">
      <c r="A2319" s="1" t="s">
        <v>178</v>
      </c>
      <c r="B2319" s="1" t="str">
        <f>+VLOOKUP(A2319,Codigos_mercados_mayoristas[],2,0)</f>
        <v>La Araucanía</v>
      </c>
      <c r="C2319" s="1">
        <f>+VLOOKUP(A2319,Codigos_mercados_mayoristas[],3,0)</f>
        <v>9</v>
      </c>
      <c r="D2319" s="30">
        <v>44146</v>
      </c>
      <c r="E2319" s="4" t="s">
        <v>196</v>
      </c>
      <c r="F2319" s="15" t="s">
        <v>27</v>
      </c>
      <c r="G2319" s="15" t="s">
        <v>98</v>
      </c>
      <c r="H2319" s="15" t="s">
        <v>16</v>
      </c>
      <c r="I2319" s="15">
        <v>40</v>
      </c>
      <c r="J2319" s="15">
        <v>20000</v>
      </c>
      <c r="K2319" s="15">
        <v>20000</v>
      </c>
      <c r="L2319" s="15">
        <v>20000</v>
      </c>
      <c r="M2319" s="15" t="s">
        <v>29</v>
      </c>
      <c r="N2319" s="15" t="s">
        <v>15</v>
      </c>
      <c r="O2319">
        <f>+VLOOKUP(Precio_diario_hortalizas[[#This Row],[Unidad de comercialización]],Codigos_kg[],2,0)</f>
        <v>15</v>
      </c>
      <c r="P2319">
        <f>+Precio_diario_hortalizas[[#This Row],[Precio promedio ponderado]]/Precio_diario_hortalizas[[#This Row],[Kg o Unidades]]</f>
        <v>1333.3333333333333</v>
      </c>
    </row>
    <row r="2320" spans="1:16" hidden="1" x14ac:dyDescent="0.35">
      <c r="A2320" s="1" t="s">
        <v>178</v>
      </c>
      <c r="B2320" s="1" t="str">
        <f>+VLOOKUP(A2320,Codigos_mercados_mayoristas[],2,0)</f>
        <v>La Araucanía</v>
      </c>
      <c r="C2320" s="1">
        <f>+VLOOKUP(A2320,Codigos_mercados_mayoristas[],3,0)</f>
        <v>9</v>
      </c>
      <c r="D2320" s="30">
        <v>44146</v>
      </c>
      <c r="E2320" s="4" t="s">
        <v>196</v>
      </c>
      <c r="F2320" s="15" t="s">
        <v>159</v>
      </c>
      <c r="G2320" s="15" t="s">
        <v>12</v>
      </c>
      <c r="H2320" s="15" t="s">
        <v>19</v>
      </c>
      <c r="I2320" s="15">
        <v>20</v>
      </c>
      <c r="J2320" s="15">
        <v>5000</v>
      </c>
      <c r="K2320" s="15">
        <v>5000</v>
      </c>
      <c r="L2320" s="15">
        <v>5000</v>
      </c>
      <c r="M2320" s="15" t="s">
        <v>181</v>
      </c>
      <c r="N2320" s="15" t="s">
        <v>180</v>
      </c>
      <c r="O2320">
        <f>+VLOOKUP(Precio_diario_hortalizas[[#This Row],[Unidad de comercialización]],Codigos_kg[],2,0)</f>
        <v>12</v>
      </c>
      <c r="P2320">
        <f>+Precio_diario_hortalizas[[#This Row],[Precio promedio ponderado]]/Precio_diario_hortalizas[[#This Row],[Kg o Unidades]]</f>
        <v>416.66666666666669</v>
      </c>
    </row>
    <row r="2321" spans="1:16" hidden="1" x14ac:dyDescent="0.35">
      <c r="A2321" s="1" t="s">
        <v>178</v>
      </c>
      <c r="B2321" s="1" t="str">
        <f>+VLOOKUP(A2321,Codigos_mercados_mayoristas[],2,0)</f>
        <v>La Araucanía</v>
      </c>
      <c r="C2321" s="1">
        <f>+VLOOKUP(A2321,Codigos_mercados_mayoristas[],3,0)</f>
        <v>9</v>
      </c>
      <c r="D2321" s="30">
        <v>44146</v>
      </c>
      <c r="E2321" s="4" t="s">
        <v>196</v>
      </c>
      <c r="F2321" s="15" t="s">
        <v>99</v>
      </c>
      <c r="G2321" s="15" t="s">
        <v>100</v>
      </c>
      <c r="H2321" s="15" t="s">
        <v>19</v>
      </c>
      <c r="I2321" s="15">
        <v>500</v>
      </c>
      <c r="J2321" s="15">
        <v>1000</v>
      </c>
      <c r="K2321" s="15">
        <v>1000</v>
      </c>
      <c r="L2321" s="15">
        <v>1000</v>
      </c>
      <c r="M2321" s="15" t="s">
        <v>14</v>
      </c>
      <c r="N2321" s="15" t="s">
        <v>139</v>
      </c>
      <c r="O2321">
        <f>+VLOOKUP(Precio_diario_hortalizas[[#This Row],[Unidad de comercialización]],Codigos_kg[],2,0)</f>
        <v>1</v>
      </c>
      <c r="P2321">
        <f>+Precio_diario_hortalizas[[#This Row],[Precio promedio ponderado]]/Precio_diario_hortalizas[[#This Row],[Kg o Unidades]]</f>
        <v>1000</v>
      </c>
    </row>
    <row r="2322" spans="1:16" hidden="1" x14ac:dyDescent="0.35">
      <c r="A2322" s="1" t="s">
        <v>178</v>
      </c>
      <c r="B2322" s="1" t="str">
        <f>+VLOOKUP(A2322,Codigos_mercados_mayoristas[],2,0)</f>
        <v>La Araucanía</v>
      </c>
      <c r="C2322" s="1">
        <f>+VLOOKUP(A2322,Codigos_mercados_mayoristas[],3,0)</f>
        <v>9</v>
      </c>
      <c r="D2322" s="30">
        <v>44146</v>
      </c>
      <c r="E2322" s="4" t="s">
        <v>196</v>
      </c>
      <c r="F2322" s="15" t="s">
        <v>32</v>
      </c>
      <c r="G2322" s="15" t="s">
        <v>12</v>
      </c>
      <c r="H2322" s="15" t="s">
        <v>19</v>
      </c>
      <c r="I2322" s="15">
        <v>200</v>
      </c>
      <c r="J2322" s="15">
        <v>1000</v>
      </c>
      <c r="K2322" s="15">
        <v>1000</v>
      </c>
      <c r="L2322" s="15">
        <v>1000</v>
      </c>
      <c r="M2322" s="15" t="s">
        <v>33</v>
      </c>
      <c r="N2322" s="15" t="s">
        <v>34</v>
      </c>
      <c r="O2322">
        <f>+VLOOKUP(Precio_diario_hortalizas[[#This Row],[Unidad de comercialización]],Codigos_kg[],2,0)</f>
        <v>1</v>
      </c>
      <c r="P2322">
        <f>+Precio_diario_hortalizas[[#This Row],[Precio promedio ponderado]]/Precio_diario_hortalizas[[#This Row],[Kg o Unidades]]</f>
        <v>1000</v>
      </c>
    </row>
    <row r="2323" spans="1:16" hidden="1" x14ac:dyDescent="0.35">
      <c r="A2323" s="1" t="s">
        <v>178</v>
      </c>
      <c r="B2323" s="1" t="str">
        <f>+VLOOKUP(A2323,Codigos_mercados_mayoristas[],2,0)</f>
        <v>La Araucanía</v>
      </c>
      <c r="C2323" s="1">
        <f>+VLOOKUP(A2323,Codigos_mercados_mayoristas[],3,0)</f>
        <v>9</v>
      </c>
      <c r="D2323" s="30">
        <v>44146</v>
      </c>
      <c r="E2323" s="4" t="s">
        <v>196</v>
      </c>
      <c r="F2323" s="15" t="s">
        <v>32</v>
      </c>
      <c r="G2323" s="15" t="s">
        <v>12</v>
      </c>
      <c r="H2323" s="15" t="s">
        <v>19</v>
      </c>
      <c r="I2323" s="15">
        <v>400</v>
      </c>
      <c r="J2323" s="15">
        <v>3400</v>
      </c>
      <c r="K2323" s="15">
        <v>3400</v>
      </c>
      <c r="L2323" s="15">
        <v>3400</v>
      </c>
      <c r="M2323" s="15" t="s">
        <v>14</v>
      </c>
      <c r="N2323" s="15" t="s">
        <v>274</v>
      </c>
      <c r="O2323">
        <f>+VLOOKUP(Precio_diario_hortalizas[[#This Row],[Unidad de comercialización]],Codigos_kg[],2,0)</f>
        <v>1</v>
      </c>
      <c r="P2323">
        <f>+Precio_diario_hortalizas[[#This Row],[Precio promedio ponderado]]/Precio_diario_hortalizas[[#This Row],[Kg o Unidades]]</f>
        <v>3400</v>
      </c>
    </row>
    <row r="2324" spans="1:16" hidden="1" x14ac:dyDescent="0.35">
      <c r="A2324" s="1" t="s">
        <v>178</v>
      </c>
      <c r="B2324" s="1" t="str">
        <f>+VLOOKUP(A2324,Codigos_mercados_mayoristas[],2,0)</f>
        <v>La Araucanía</v>
      </c>
      <c r="C2324" s="1">
        <f>+VLOOKUP(A2324,Codigos_mercados_mayoristas[],3,0)</f>
        <v>9</v>
      </c>
      <c r="D2324" s="30">
        <v>44146</v>
      </c>
      <c r="E2324" s="4" t="s">
        <v>196</v>
      </c>
      <c r="F2324" s="15" t="s">
        <v>32</v>
      </c>
      <c r="G2324" s="15" t="s">
        <v>12</v>
      </c>
      <c r="H2324" s="15" t="s">
        <v>13</v>
      </c>
      <c r="I2324" s="15">
        <v>200</v>
      </c>
      <c r="J2324" s="15">
        <v>900</v>
      </c>
      <c r="K2324" s="15">
        <v>900</v>
      </c>
      <c r="L2324" s="15">
        <v>900</v>
      </c>
      <c r="M2324" s="15" t="s">
        <v>33</v>
      </c>
      <c r="N2324" s="15" t="s">
        <v>34</v>
      </c>
      <c r="O2324">
        <f>+VLOOKUP(Precio_diario_hortalizas[[#This Row],[Unidad de comercialización]],Codigos_kg[],2,0)</f>
        <v>1</v>
      </c>
      <c r="P2324">
        <f>+Precio_diario_hortalizas[[#This Row],[Precio promedio ponderado]]/Precio_diario_hortalizas[[#This Row],[Kg o Unidades]]</f>
        <v>900</v>
      </c>
    </row>
    <row r="2325" spans="1:16" hidden="1" x14ac:dyDescent="0.35">
      <c r="A2325" s="1" t="s">
        <v>178</v>
      </c>
      <c r="B2325" s="1" t="str">
        <f>+VLOOKUP(A2325,Codigos_mercados_mayoristas[],2,0)</f>
        <v>La Araucanía</v>
      </c>
      <c r="C2325" s="1">
        <f>+VLOOKUP(A2325,Codigos_mercados_mayoristas[],3,0)</f>
        <v>9</v>
      </c>
      <c r="D2325" s="30">
        <v>44146</v>
      </c>
      <c r="E2325" s="4" t="s">
        <v>196</v>
      </c>
      <c r="F2325" s="15" t="s">
        <v>35</v>
      </c>
      <c r="G2325" s="15" t="s">
        <v>719</v>
      </c>
      <c r="H2325" s="15" t="s">
        <v>19</v>
      </c>
      <c r="I2325" s="15">
        <v>40</v>
      </c>
      <c r="J2325" s="15">
        <v>25000</v>
      </c>
      <c r="K2325" s="15">
        <v>25000</v>
      </c>
      <c r="L2325" s="15">
        <v>25000</v>
      </c>
      <c r="M2325" s="15" t="s">
        <v>37</v>
      </c>
      <c r="N2325" s="15" t="s">
        <v>15</v>
      </c>
      <c r="O2325">
        <f>+VLOOKUP(Precio_diario_hortalizas[[#This Row],[Unidad de comercialización]],Codigos_kg[],2,0)</f>
        <v>10</v>
      </c>
      <c r="P2325">
        <f>+Precio_diario_hortalizas[[#This Row],[Precio promedio ponderado]]/Precio_diario_hortalizas[[#This Row],[Kg o Unidades]]</f>
        <v>2500</v>
      </c>
    </row>
    <row r="2326" spans="1:16" hidden="1" x14ac:dyDescent="0.35">
      <c r="A2326" s="1" t="s">
        <v>178</v>
      </c>
      <c r="B2326" s="1" t="str">
        <f>+VLOOKUP(A2326,Codigos_mercados_mayoristas[],2,0)</f>
        <v>La Araucanía</v>
      </c>
      <c r="C2326" s="1">
        <f>+VLOOKUP(A2326,Codigos_mercados_mayoristas[],3,0)</f>
        <v>9</v>
      </c>
      <c r="D2326" s="30">
        <v>44146</v>
      </c>
      <c r="E2326" s="4" t="s">
        <v>196</v>
      </c>
      <c r="F2326" s="15" t="s">
        <v>35</v>
      </c>
      <c r="G2326" s="15" t="s">
        <v>36</v>
      </c>
      <c r="H2326" s="15" t="s">
        <v>19</v>
      </c>
      <c r="I2326" s="15">
        <v>200</v>
      </c>
      <c r="J2326" s="15">
        <v>16000</v>
      </c>
      <c r="K2326" s="15">
        <v>16000</v>
      </c>
      <c r="L2326" s="15">
        <v>16000</v>
      </c>
      <c r="M2326" s="15" t="s">
        <v>59</v>
      </c>
      <c r="N2326" s="15" t="s">
        <v>15</v>
      </c>
      <c r="O2326">
        <f>+VLOOKUP(Precio_diario_hortalizas[[#This Row],[Unidad de comercialización]],Codigos_kg[],2,0)</f>
        <v>18</v>
      </c>
      <c r="P2326">
        <f>+Precio_diario_hortalizas[[#This Row],[Precio promedio ponderado]]/Precio_diario_hortalizas[[#This Row],[Kg o Unidades]]</f>
        <v>888.88888888888891</v>
      </c>
    </row>
    <row r="2327" spans="1:16" hidden="1" x14ac:dyDescent="0.35">
      <c r="A2327" s="1" t="s">
        <v>178</v>
      </c>
      <c r="B2327" s="1" t="str">
        <f>+VLOOKUP(A2327,Codigos_mercados_mayoristas[],2,0)</f>
        <v>La Araucanía</v>
      </c>
      <c r="C2327" s="1">
        <f>+VLOOKUP(A2327,Codigos_mercados_mayoristas[],3,0)</f>
        <v>9</v>
      </c>
      <c r="D2327" s="30">
        <v>44146</v>
      </c>
      <c r="E2327" s="4" t="s">
        <v>196</v>
      </c>
      <c r="F2327" s="15" t="s">
        <v>35</v>
      </c>
      <c r="G2327" s="15" t="s">
        <v>36</v>
      </c>
      <c r="H2327" s="15" t="s">
        <v>19</v>
      </c>
      <c r="I2327" s="15">
        <v>3500</v>
      </c>
      <c r="J2327" s="15">
        <v>8500</v>
      </c>
      <c r="K2327" s="15">
        <v>8000</v>
      </c>
      <c r="L2327" s="15">
        <v>8214</v>
      </c>
      <c r="M2327" s="15" t="s">
        <v>37</v>
      </c>
      <c r="N2327" s="15" t="s">
        <v>15</v>
      </c>
      <c r="O2327">
        <f>+VLOOKUP(Precio_diario_hortalizas[[#This Row],[Unidad de comercialización]],Codigos_kg[],2,0)</f>
        <v>10</v>
      </c>
      <c r="P2327">
        <f>+Precio_diario_hortalizas[[#This Row],[Precio promedio ponderado]]/Precio_diario_hortalizas[[#This Row],[Kg o Unidades]]</f>
        <v>821.4</v>
      </c>
    </row>
    <row r="2328" spans="1:16" hidden="1" x14ac:dyDescent="0.35">
      <c r="A2328" s="1" t="s">
        <v>178</v>
      </c>
      <c r="B2328" s="1" t="str">
        <f>+VLOOKUP(A2328,Codigos_mercados_mayoristas[],2,0)</f>
        <v>La Araucanía</v>
      </c>
      <c r="C2328" s="1">
        <f>+VLOOKUP(A2328,Codigos_mercados_mayoristas[],3,0)</f>
        <v>9</v>
      </c>
      <c r="D2328" s="30">
        <v>44146</v>
      </c>
      <c r="E2328" s="4" t="s">
        <v>196</v>
      </c>
      <c r="F2328" s="15" t="s">
        <v>35</v>
      </c>
      <c r="G2328" s="15" t="s">
        <v>721</v>
      </c>
      <c r="H2328" s="15" t="s">
        <v>19</v>
      </c>
      <c r="I2328" s="15">
        <v>300</v>
      </c>
      <c r="J2328" s="15">
        <v>13000</v>
      </c>
      <c r="K2328" s="15">
        <v>13000</v>
      </c>
      <c r="L2328" s="15">
        <v>13000</v>
      </c>
      <c r="M2328" s="15" t="s">
        <v>29</v>
      </c>
      <c r="N2328" s="15" t="s">
        <v>109</v>
      </c>
      <c r="O2328">
        <f>+VLOOKUP(Precio_diario_hortalizas[[#This Row],[Unidad de comercialización]],Codigos_kg[],2,0)</f>
        <v>15</v>
      </c>
      <c r="P2328">
        <f>+Precio_diario_hortalizas[[#This Row],[Precio promedio ponderado]]/Precio_diario_hortalizas[[#This Row],[Kg o Unidades]]</f>
        <v>866.66666666666663</v>
      </c>
    </row>
    <row r="2329" spans="1:16" hidden="1" x14ac:dyDescent="0.35">
      <c r="A2329" s="1" t="s">
        <v>178</v>
      </c>
      <c r="B2329" s="1" t="str">
        <f>+VLOOKUP(A2329,Codigos_mercados_mayoristas[],2,0)</f>
        <v>La Araucanía</v>
      </c>
      <c r="C2329" s="1">
        <f>+VLOOKUP(A2329,Codigos_mercados_mayoristas[],3,0)</f>
        <v>9</v>
      </c>
      <c r="D2329" s="30">
        <v>44146</v>
      </c>
      <c r="E2329" s="4" t="s">
        <v>196</v>
      </c>
      <c r="F2329" s="15" t="s">
        <v>38</v>
      </c>
      <c r="G2329" s="15" t="s">
        <v>12</v>
      </c>
      <c r="H2329" s="15" t="s">
        <v>19</v>
      </c>
      <c r="I2329" s="15">
        <v>100</v>
      </c>
      <c r="J2329" s="15">
        <v>5000</v>
      </c>
      <c r="K2329" s="15">
        <v>5000</v>
      </c>
      <c r="L2329" s="15">
        <v>5000</v>
      </c>
      <c r="M2329" s="15" t="s">
        <v>39</v>
      </c>
      <c r="N2329" s="15" t="s">
        <v>109</v>
      </c>
      <c r="O2329">
        <f>+VLOOKUP(Precio_diario_hortalizas[[#This Row],[Unidad de comercialización]],Codigos_kg[],2,0)</f>
        <v>25</v>
      </c>
      <c r="P2329">
        <f>+Precio_diario_hortalizas[[#This Row],[Precio promedio ponderado]]/Precio_diario_hortalizas[[#This Row],[Kg o Unidades]]</f>
        <v>200</v>
      </c>
    </row>
    <row r="2330" spans="1:16" hidden="1" x14ac:dyDescent="0.35">
      <c r="A2330" s="1" t="s">
        <v>178</v>
      </c>
      <c r="B2330" s="1" t="str">
        <f>+VLOOKUP(A2330,Codigos_mercados_mayoristas[],2,0)</f>
        <v>La Araucanía</v>
      </c>
      <c r="C2330" s="1">
        <f>+VLOOKUP(A2330,Codigos_mercados_mayoristas[],3,0)</f>
        <v>9</v>
      </c>
      <c r="D2330" s="30">
        <v>44146</v>
      </c>
      <c r="E2330" s="4" t="s">
        <v>196</v>
      </c>
      <c r="F2330" s="15" t="s">
        <v>102</v>
      </c>
      <c r="G2330" s="15" t="s">
        <v>104</v>
      </c>
      <c r="H2330" s="15" t="s">
        <v>76</v>
      </c>
      <c r="I2330" s="15">
        <v>200</v>
      </c>
      <c r="J2330" s="15">
        <v>1300</v>
      </c>
      <c r="K2330" s="15">
        <v>1300</v>
      </c>
      <c r="L2330" s="15">
        <v>1300</v>
      </c>
      <c r="M2330" s="15" t="s">
        <v>33</v>
      </c>
      <c r="N2330" s="15" t="s">
        <v>109</v>
      </c>
      <c r="O2330">
        <f>+VLOOKUP(Precio_diario_hortalizas[[#This Row],[Unidad de comercialización]],Codigos_kg[],2,0)</f>
        <v>1</v>
      </c>
      <c r="P2330">
        <f>+Precio_diario_hortalizas[[#This Row],[Precio promedio ponderado]]/Precio_diario_hortalizas[[#This Row],[Kg o Unidades]]</f>
        <v>1300</v>
      </c>
    </row>
    <row r="2331" spans="1:16" hidden="1" x14ac:dyDescent="0.35">
      <c r="A2331" s="1" t="s">
        <v>178</v>
      </c>
      <c r="B2331" s="26" t="str">
        <f>+VLOOKUP(A2331,Codigos_mercados_mayoristas[],2,0)</f>
        <v>La Araucanía</v>
      </c>
      <c r="C2331" s="26">
        <f>+VLOOKUP(A2331,Codigos_mercados_mayoristas[],3,0)</f>
        <v>9</v>
      </c>
      <c r="D2331" s="30">
        <v>44146</v>
      </c>
      <c r="E2331" s="4" t="s">
        <v>196</v>
      </c>
      <c r="F2331" s="15" t="s">
        <v>106</v>
      </c>
      <c r="G2331" s="15" t="s">
        <v>12</v>
      </c>
      <c r="H2331" s="15" t="s">
        <v>19</v>
      </c>
      <c r="I2331" s="15">
        <v>280</v>
      </c>
      <c r="J2331" s="15">
        <v>9000</v>
      </c>
      <c r="K2331" s="15">
        <v>8000</v>
      </c>
      <c r="L2331" s="15">
        <v>8357</v>
      </c>
      <c r="M2331" s="15" t="s">
        <v>54</v>
      </c>
      <c r="N2331" s="15" t="s">
        <v>123</v>
      </c>
      <c r="O2331">
        <f>+VLOOKUP(Precio_diario_hortalizas[[#This Row],[Unidad de comercialización]],Codigos_kg[],2,0)</f>
        <v>60</v>
      </c>
      <c r="P2331">
        <f>+Precio_diario_hortalizas[[#This Row],[Precio promedio ponderado]]/Precio_diario_hortalizas[[#This Row],[Kg o Unidades]]</f>
        <v>139.28333333333333</v>
      </c>
    </row>
    <row r="2332" spans="1:16" hidden="1" x14ac:dyDescent="0.35">
      <c r="A2332" s="1" t="s">
        <v>166</v>
      </c>
      <c r="B2332" s="1" t="str">
        <f>+VLOOKUP(A2332,Codigos_mercados_mayoristas[],2,0)</f>
        <v>Ñuble</v>
      </c>
      <c r="C2332" s="1">
        <f>+VLOOKUP(A2332,Codigos_mercados_mayoristas[],3,0)</f>
        <v>16</v>
      </c>
      <c r="D2332" s="30">
        <v>44146</v>
      </c>
      <c r="E2332" s="4" t="s">
        <v>196</v>
      </c>
      <c r="F2332" s="15" t="s">
        <v>61</v>
      </c>
      <c r="G2332" s="15" t="s">
        <v>12</v>
      </c>
      <c r="H2332" s="15" t="s">
        <v>19</v>
      </c>
      <c r="I2332" s="15">
        <v>150</v>
      </c>
      <c r="J2332" s="15">
        <v>400</v>
      </c>
      <c r="K2332" s="15">
        <v>350</v>
      </c>
      <c r="L2332" s="15">
        <v>373</v>
      </c>
      <c r="M2332" s="15" t="s">
        <v>167</v>
      </c>
      <c r="N2332" s="15" t="s">
        <v>168</v>
      </c>
      <c r="O2332">
        <f>+VLOOKUP(Precio_diario_hortalizas[[#This Row],[Unidad de comercialización]],Codigos_kg[],2,0)</f>
        <v>1</v>
      </c>
      <c r="P2332">
        <f>+Precio_diario_hortalizas[[#This Row],[Precio promedio ponderado]]/Precio_diario_hortalizas[[#This Row],[Kg o Unidades]]</f>
        <v>373</v>
      </c>
    </row>
    <row r="2333" spans="1:16" hidden="1" x14ac:dyDescent="0.35">
      <c r="A2333" s="1" t="s">
        <v>166</v>
      </c>
      <c r="B2333" s="1" t="str">
        <f>+VLOOKUP(A2333,Codigos_mercados_mayoristas[],2,0)</f>
        <v>Ñuble</v>
      </c>
      <c r="C2333" s="1">
        <f>+VLOOKUP(A2333,Codigos_mercados_mayoristas[],3,0)</f>
        <v>16</v>
      </c>
      <c r="D2333" s="30">
        <v>44146</v>
      </c>
      <c r="E2333" s="4" t="s">
        <v>196</v>
      </c>
      <c r="F2333" s="15" t="s">
        <v>61</v>
      </c>
      <c r="G2333" s="15" t="s">
        <v>12</v>
      </c>
      <c r="H2333" s="15" t="s">
        <v>19</v>
      </c>
      <c r="I2333" s="15">
        <v>80</v>
      </c>
      <c r="J2333" s="15">
        <v>4500</v>
      </c>
      <c r="K2333" s="15">
        <v>4000</v>
      </c>
      <c r="L2333" s="15">
        <v>4188</v>
      </c>
      <c r="M2333" s="15" t="s">
        <v>81</v>
      </c>
      <c r="N2333" s="15" t="s">
        <v>168</v>
      </c>
      <c r="O2333">
        <f>+VLOOKUP(Precio_diario_hortalizas[[#This Row],[Unidad de comercialización]],Codigos_kg[],2,0)</f>
        <v>3</v>
      </c>
      <c r="P2333">
        <f>+Precio_diario_hortalizas[[#This Row],[Precio promedio ponderado]]/Precio_diario_hortalizas[[#This Row],[Kg o Unidades]]</f>
        <v>1396</v>
      </c>
    </row>
    <row r="2334" spans="1:16" hidden="1" x14ac:dyDescent="0.35">
      <c r="A2334" s="1" t="s">
        <v>166</v>
      </c>
      <c r="B2334" s="1" t="str">
        <f>+VLOOKUP(A2334,Codigos_mercados_mayoristas[],2,0)</f>
        <v>Ñuble</v>
      </c>
      <c r="C2334" s="1">
        <f>+VLOOKUP(A2334,Codigos_mercados_mayoristas[],3,0)</f>
        <v>16</v>
      </c>
      <c r="D2334" s="30">
        <v>44146</v>
      </c>
      <c r="E2334" s="4" t="s">
        <v>196</v>
      </c>
      <c r="F2334" s="15" t="s">
        <v>64</v>
      </c>
      <c r="G2334" s="15" t="s">
        <v>65</v>
      </c>
      <c r="H2334" s="15" t="s">
        <v>19</v>
      </c>
      <c r="I2334" s="15">
        <v>120</v>
      </c>
      <c r="J2334" s="15">
        <v>10000</v>
      </c>
      <c r="K2334" s="15">
        <v>9500</v>
      </c>
      <c r="L2334" s="15">
        <v>9792</v>
      </c>
      <c r="M2334" s="15" t="s">
        <v>37</v>
      </c>
      <c r="N2334" s="15" t="s">
        <v>66</v>
      </c>
      <c r="O2334">
        <f>+VLOOKUP(Precio_diario_hortalizas[[#This Row],[Unidad de comercialización]],Codigos_kg[],2,0)</f>
        <v>10</v>
      </c>
      <c r="P2334">
        <f>+Precio_diario_hortalizas[[#This Row],[Precio promedio ponderado]]/Precio_diario_hortalizas[[#This Row],[Kg o Unidades]]</f>
        <v>979.2</v>
      </c>
    </row>
    <row r="2335" spans="1:16" hidden="1" x14ac:dyDescent="0.35">
      <c r="A2335" s="1" t="s">
        <v>166</v>
      </c>
      <c r="B2335" s="1" t="str">
        <f>+VLOOKUP(A2335,Codigos_mercados_mayoristas[],2,0)</f>
        <v>Ñuble</v>
      </c>
      <c r="C2335" s="1">
        <f>+VLOOKUP(A2335,Codigos_mercados_mayoristas[],3,0)</f>
        <v>16</v>
      </c>
      <c r="D2335" s="30">
        <v>44146</v>
      </c>
      <c r="E2335" s="4" t="s">
        <v>196</v>
      </c>
      <c r="F2335" s="15" t="s">
        <v>42</v>
      </c>
      <c r="G2335" s="15" t="s">
        <v>43</v>
      </c>
      <c r="H2335" s="15" t="s">
        <v>19</v>
      </c>
      <c r="I2335" s="15">
        <v>100</v>
      </c>
      <c r="J2335" s="15">
        <v>2000</v>
      </c>
      <c r="K2335" s="15">
        <v>1800</v>
      </c>
      <c r="L2335" s="15">
        <v>1900</v>
      </c>
      <c r="M2335" s="15" t="s">
        <v>31</v>
      </c>
      <c r="N2335" s="15" t="s">
        <v>15</v>
      </c>
      <c r="O2335">
        <f>+VLOOKUP(Precio_diario_hortalizas[[#This Row],[Unidad de comercialización]],Codigos_kg[],2,0)</f>
        <v>1</v>
      </c>
      <c r="P2335">
        <f>+Precio_diario_hortalizas[[#This Row],[Precio promedio ponderado]]/Precio_diario_hortalizas[[#This Row],[Kg o Unidades]]</f>
        <v>1900</v>
      </c>
    </row>
    <row r="2336" spans="1:16" hidden="1" x14ac:dyDescent="0.35">
      <c r="A2336" s="1" t="s">
        <v>166</v>
      </c>
      <c r="B2336" s="1" t="str">
        <f>+VLOOKUP(A2336,Codigos_mercados_mayoristas[],2,0)</f>
        <v>Ñuble</v>
      </c>
      <c r="C2336" s="1">
        <f>+VLOOKUP(A2336,Codigos_mercados_mayoristas[],3,0)</f>
        <v>16</v>
      </c>
      <c r="D2336" s="30">
        <v>44146</v>
      </c>
      <c r="E2336" s="4" t="s">
        <v>196</v>
      </c>
      <c r="F2336" s="15" t="s">
        <v>46</v>
      </c>
      <c r="G2336" s="15" t="s">
        <v>113</v>
      </c>
      <c r="H2336" s="15" t="s">
        <v>19</v>
      </c>
      <c r="I2336" s="15">
        <v>70</v>
      </c>
      <c r="J2336" s="15">
        <v>8500</v>
      </c>
      <c r="K2336" s="15">
        <v>8000</v>
      </c>
      <c r="L2336" s="15">
        <v>8286</v>
      </c>
      <c r="M2336" s="15" t="s">
        <v>49</v>
      </c>
      <c r="N2336" s="15" t="s">
        <v>114</v>
      </c>
      <c r="O2336">
        <f>+VLOOKUP(Precio_diario_hortalizas[[#This Row],[Unidad de comercialización]],Codigos_kg[],2,0)</f>
        <v>40</v>
      </c>
      <c r="P2336">
        <f>+Precio_diario_hortalizas[[#This Row],[Precio promedio ponderado]]/Precio_diario_hortalizas[[#This Row],[Kg o Unidades]]</f>
        <v>207.15</v>
      </c>
    </row>
    <row r="2337" spans="1:16" hidden="1" x14ac:dyDescent="0.35">
      <c r="A2337" s="1" t="s">
        <v>166</v>
      </c>
      <c r="B2337" s="1" t="str">
        <f>+VLOOKUP(A2337,Codigos_mercados_mayoristas[],2,0)</f>
        <v>Ñuble</v>
      </c>
      <c r="C2337" s="1">
        <f>+VLOOKUP(A2337,Codigos_mercados_mayoristas[],3,0)</f>
        <v>16</v>
      </c>
      <c r="D2337" s="30">
        <v>44146</v>
      </c>
      <c r="E2337" s="4" t="s">
        <v>196</v>
      </c>
      <c r="F2337" s="15" t="s">
        <v>71</v>
      </c>
      <c r="G2337" s="15" t="s">
        <v>43</v>
      </c>
      <c r="H2337" s="15" t="s">
        <v>19</v>
      </c>
      <c r="I2337" s="15">
        <v>70</v>
      </c>
      <c r="J2337" s="15">
        <v>9500</v>
      </c>
      <c r="K2337" s="15">
        <v>9000</v>
      </c>
      <c r="L2337" s="15">
        <v>9179</v>
      </c>
      <c r="M2337" s="15" t="s">
        <v>68</v>
      </c>
      <c r="N2337" s="15" t="s">
        <v>114</v>
      </c>
      <c r="O2337">
        <f>+VLOOKUP(Precio_diario_hortalizas[[#This Row],[Unidad de comercialización]],Codigos_kg[],2,0)</f>
        <v>6</v>
      </c>
      <c r="P2337">
        <f>+Precio_diario_hortalizas[[#This Row],[Precio promedio ponderado]]/Precio_diario_hortalizas[[#This Row],[Kg o Unidades]]</f>
        <v>1529.8333333333333</v>
      </c>
    </row>
    <row r="2338" spans="1:16" hidden="1" x14ac:dyDescent="0.35">
      <c r="A2338" s="1" t="s">
        <v>166</v>
      </c>
      <c r="B2338" s="1" t="str">
        <f>+VLOOKUP(A2338,Codigos_mercados_mayoristas[],2,0)</f>
        <v>Ñuble</v>
      </c>
      <c r="C2338" s="1">
        <f>+VLOOKUP(A2338,Codigos_mercados_mayoristas[],3,0)</f>
        <v>16</v>
      </c>
      <c r="D2338" s="30">
        <v>44146</v>
      </c>
      <c r="E2338" s="4" t="s">
        <v>196</v>
      </c>
      <c r="F2338" s="15" t="s">
        <v>115</v>
      </c>
      <c r="G2338" s="15" t="s">
        <v>12</v>
      </c>
      <c r="H2338" s="15" t="s">
        <v>19</v>
      </c>
      <c r="I2338" s="15">
        <v>47</v>
      </c>
      <c r="J2338" s="15">
        <v>17000</v>
      </c>
      <c r="K2338" s="15">
        <v>16000</v>
      </c>
      <c r="L2338" s="15">
        <v>16532</v>
      </c>
      <c r="M2338" s="15" t="s">
        <v>39</v>
      </c>
      <c r="N2338" s="15" t="s">
        <v>109</v>
      </c>
      <c r="O2338">
        <f>+VLOOKUP(Precio_diario_hortalizas[[#This Row],[Unidad de comercialización]],Codigos_kg[],2,0)</f>
        <v>25</v>
      </c>
      <c r="P2338">
        <f>+Precio_diario_hortalizas[[#This Row],[Precio promedio ponderado]]/Precio_diario_hortalizas[[#This Row],[Kg o Unidades]]</f>
        <v>661.28</v>
      </c>
    </row>
    <row r="2339" spans="1:16" hidden="1" x14ac:dyDescent="0.35">
      <c r="A2339" s="1" t="s">
        <v>166</v>
      </c>
      <c r="B2339" s="1" t="str">
        <f>+VLOOKUP(A2339,Codigos_mercados_mayoristas[],2,0)</f>
        <v>Ñuble</v>
      </c>
      <c r="C2339" s="1">
        <f>+VLOOKUP(A2339,Codigos_mercados_mayoristas[],3,0)</f>
        <v>16</v>
      </c>
      <c r="D2339" s="30">
        <v>44146</v>
      </c>
      <c r="E2339" s="4" t="s">
        <v>196</v>
      </c>
      <c r="F2339" s="15" t="s">
        <v>146</v>
      </c>
      <c r="G2339" s="15" t="s">
        <v>12</v>
      </c>
      <c r="H2339" s="15" t="s">
        <v>19</v>
      </c>
      <c r="I2339" s="15">
        <v>40</v>
      </c>
      <c r="J2339" s="15">
        <v>10000</v>
      </c>
      <c r="K2339" s="15">
        <v>9500</v>
      </c>
      <c r="L2339" s="15">
        <v>9688</v>
      </c>
      <c r="M2339" s="15" t="s">
        <v>54</v>
      </c>
      <c r="N2339" s="15" t="s">
        <v>15</v>
      </c>
      <c r="O2339">
        <f>+VLOOKUP(Precio_diario_hortalizas[[#This Row],[Unidad de comercialización]],Codigos_kg[],2,0)</f>
        <v>60</v>
      </c>
      <c r="P2339">
        <f>+Precio_diario_hortalizas[[#This Row],[Precio promedio ponderado]]/Precio_diario_hortalizas[[#This Row],[Kg o Unidades]]</f>
        <v>161.46666666666667</v>
      </c>
    </row>
    <row r="2340" spans="1:16" hidden="1" x14ac:dyDescent="0.35">
      <c r="A2340" s="1" t="s">
        <v>166</v>
      </c>
      <c r="B2340" s="1" t="str">
        <f>+VLOOKUP(A2340,Codigos_mercados_mayoristas[],2,0)</f>
        <v>Ñuble</v>
      </c>
      <c r="C2340" s="1">
        <f>+VLOOKUP(A2340,Codigos_mercados_mayoristas[],3,0)</f>
        <v>16</v>
      </c>
      <c r="D2340" s="30">
        <v>44146</v>
      </c>
      <c r="E2340" s="4" t="s">
        <v>196</v>
      </c>
      <c r="F2340" s="15" t="s">
        <v>73</v>
      </c>
      <c r="G2340" s="15" t="s">
        <v>12</v>
      </c>
      <c r="H2340" s="15" t="s">
        <v>19</v>
      </c>
      <c r="I2340" s="15">
        <v>250</v>
      </c>
      <c r="J2340" s="15">
        <v>800</v>
      </c>
      <c r="K2340" s="15">
        <v>700</v>
      </c>
      <c r="L2340" s="15">
        <v>760</v>
      </c>
      <c r="M2340" s="15" t="s">
        <v>135</v>
      </c>
      <c r="N2340" s="15" t="s">
        <v>168</v>
      </c>
      <c r="O2340">
        <f>+VLOOKUP(Precio_diario_hortalizas[[#This Row],[Unidad de comercialización]],Codigos_kg[],2,0)</f>
        <v>5</v>
      </c>
      <c r="P2340">
        <f>+Precio_diario_hortalizas[[#This Row],[Precio promedio ponderado]]/Precio_diario_hortalizas[[#This Row],[Kg o Unidades]]</f>
        <v>152</v>
      </c>
    </row>
    <row r="2341" spans="1:16" hidden="1" x14ac:dyDescent="0.35">
      <c r="A2341" s="1" t="s">
        <v>166</v>
      </c>
      <c r="B2341" s="1" t="str">
        <f>+VLOOKUP(A2341,Codigos_mercados_mayoristas[],2,0)</f>
        <v>Ñuble</v>
      </c>
      <c r="C2341" s="1">
        <f>+VLOOKUP(A2341,Codigos_mercados_mayoristas[],3,0)</f>
        <v>16</v>
      </c>
      <c r="D2341" s="30">
        <v>44146</v>
      </c>
      <c r="E2341" s="4" t="s">
        <v>196</v>
      </c>
      <c r="F2341" s="15" t="s">
        <v>73</v>
      </c>
      <c r="G2341" s="15" t="s">
        <v>12</v>
      </c>
      <c r="H2341" s="15" t="s">
        <v>19</v>
      </c>
      <c r="I2341" s="15">
        <v>200</v>
      </c>
      <c r="J2341" s="15">
        <v>800</v>
      </c>
      <c r="K2341" s="15">
        <v>800</v>
      </c>
      <c r="L2341" s="15">
        <v>800</v>
      </c>
      <c r="M2341" s="15" t="s">
        <v>135</v>
      </c>
      <c r="N2341" s="15" t="s">
        <v>109</v>
      </c>
      <c r="O2341">
        <f>+VLOOKUP(Precio_diario_hortalizas[[#This Row],[Unidad de comercialización]],Codigos_kg[],2,0)</f>
        <v>5</v>
      </c>
      <c r="P2341">
        <f>+Precio_diario_hortalizas[[#This Row],[Precio promedio ponderado]]/Precio_diario_hortalizas[[#This Row],[Kg o Unidades]]</f>
        <v>160</v>
      </c>
    </row>
    <row r="2342" spans="1:16" hidden="1" x14ac:dyDescent="0.35">
      <c r="A2342" s="1" t="s">
        <v>166</v>
      </c>
      <c r="B2342" s="1" t="str">
        <f>+VLOOKUP(A2342,Codigos_mercados_mayoristas[],2,0)</f>
        <v>Ñuble</v>
      </c>
      <c r="C2342" s="1">
        <f>+VLOOKUP(A2342,Codigos_mercados_mayoristas[],3,0)</f>
        <v>16</v>
      </c>
      <c r="D2342" s="30">
        <v>44146</v>
      </c>
      <c r="E2342" s="4" t="s">
        <v>196</v>
      </c>
      <c r="F2342" s="15" t="s">
        <v>11</v>
      </c>
      <c r="G2342" s="15" t="s">
        <v>12</v>
      </c>
      <c r="H2342" s="15" t="s">
        <v>19</v>
      </c>
      <c r="I2342" s="15">
        <v>3000</v>
      </c>
      <c r="J2342" s="15">
        <v>900</v>
      </c>
      <c r="K2342" s="15">
        <v>800</v>
      </c>
      <c r="L2342" s="15">
        <v>860</v>
      </c>
      <c r="M2342" s="15" t="s">
        <v>14</v>
      </c>
      <c r="N2342" s="15" t="s">
        <v>109</v>
      </c>
      <c r="O2342">
        <f>+VLOOKUP(Precio_diario_hortalizas[[#This Row],[Unidad de comercialización]],Codigos_kg[],2,0)</f>
        <v>1</v>
      </c>
      <c r="P2342">
        <f>+Precio_diario_hortalizas[[#This Row],[Precio promedio ponderado]]/Precio_diario_hortalizas[[#This Row],[Kg o Unidades]]</f>
        <v>860</v>
      </c>
    </row>
    <row r="2343" spans="1:16" hidden="1" x14ac:dyDescent="0.35">
      <c r="A2343" s="1" t="s">
        <v>166</v>
      </c>
      <c r="B2343" s="1" t="str">
        <f>+VLOOKUP(A2343,Codigos_mercados_mayoristas[],2,0)</f>
        <v>Ñuble</v>
      </c>
      <c r="C2343" s="1">
        <f>+VLOOKUP(A2343,Codigos_mercados_mayoristas[],3,0)</f>
        <v>16</v>
      </c>
      <c r="D2343" s="30">
        <v>44146</v>
      </c>
      <c r="E2343" s="4" t="s">
        <v>196</v>
      </c>
      <c r="F2343" s="15" t="s">
        <v>75</v>
      </c>
      <c r="G2343" s="15" t="s">
        <v>12</v>
      </c>
      <c r="H2343" s="15" t="s">
        <v>96</v>
      </c>
      <c r="I2343" s="15">
        <v>29000</v>
      </c>
      <c r="J2343" s="15">
        <v>2000</v>
      </c>
      <c r="K2343" s="15">
        <v>1800</v>
      </c>
      <c r="L2343" s="15">
        <v>1903</v>
      </c>
      <c r="M2343" s="15" t="s">
        <v>136</v>
      </c>
      <c r="N2343" s="15" t="s">
        <v>123</v>
      </c>
      <c r="O2343">
        <f>+VLOOKUP(Precio_diario_hortalizas[[#This Row],[Unidad de comercialización]],Codigos_kg[],2,0)</f>
        <v>10</v>
      </c>
      <c r="P2343">
        <f>+Precio_diario_hortalizas[[#This Row],[Precio promedio ponderado]]/Precio_diario_hortalizas[[#This Row],[Kg o Unidades]]</f>
        <v>190.3</v>
      </c>
    </row>
    <row r="2344" spans="1:16" hidden="1" x14ac:dyDescent="0.35">
      <c r="A2344" s="1" t="s">
        <v>166</v>
      </c>
      <c r="B2344" s="1" t="str">
        <f>+VLOOKUP(A2344,Codigos_mercados_mayoristas[],2,0)</f>
        <v>Ñuble</v>
      </c>
      <c r="C2344" s="1">
        <f>+VLOOKUP(A2344,Codigos_mercados_mayoristas[],3,0)</f>
        <v>16</v>
      </c>
      <c r="D2344" s="30">
        <v>44146</v>
      </c>
      <c r="E2344" s="4" t="s">
        <v>196</v>
      </c>
      <c r="F2344" s="15" t="s">
        <v>75</v>
      </c>
      <c r="G2344" s="15" t="s">
        <v>12</v>
      </c>
      <c r="H2344" s="15" t="s">
        <v>137</v>
      </c>
      <c r="I2344" s="15">
        <v>19000</v>
      </c>
      <c r="J2344" s="15">
        <v>1600</v>
      </c>
      <c r="K2344" s="15">
        <v>1500</v>
      </c>
      <c r="L2344" s="15">
        <v>1547</v>
      </c>
      <c r="M2344" s="15" t="s">
        <v>136</v>
      </c>
      <c r="N2344" s="15" t="s">
        <v>123</v>
      </c>
      <c r="O2344">
        <f>+VLOOKUP(Precio_diario_hortalizas[[#This Row],[Unidad de comercialización]],Codigos_kg[],2,0)</f>
        <v>10</v>
      </c>
      <c r="P2344">
        <f>+Precio_diario_hortalizas[[#This Row],[Precio promedio ponderado]]/Precio_diario_hortalizas[[#This Row],[Kg o Unidades]]</f>
        <v>154.69999999999999</v>
      </c>
    </row>
    <row r="2345" spans="1:16" hidden="1" x14ac:dyDescent="0.35">
      <c r="A2345" s="1" t="s">
        <v>166</v>
      </c>
      <c r="B2345" s="1" t="str">
        <f>+VLOOKUP(A2345,Codigos_mercados_mayoristas[],2,0)</f>
        <v>Ñuble</v>
      </c>
      <c r="C2345" s="1">
        <f>+VLOOKUP(A2345,Codigos_mercados_mayoristas[],3,0)</f>
        <v>16</v>
      </c>
      <c r="D2345" s="30">
        <v>44146</v>
      </c>
      <c r="E2345" s="4" t="s">
        <v>196</v>
      </c>
      <c r="F2345" s="15" t="s">
        <v>75</v>
      </c>
      <c r="G2345" s="15" t="s">
        <v>12</v>
      </c>
      <c r="H2345" s="15" t="s">
        <v>144</v>
      </c>
      <c r="I2345" s="15">
        <v>11000</v>
      </c>
      <c r="J2345" s="15">
        <v>1100</v>
      </c>
      <c r="K2345" s="15">
        <v>1000</v>
      </c>
      <c r="L2345" s="15">
        <v>1055</v>
      </c>
      <c r="M2345" s="15" t="s">
        <v>136</v>
      </c>
      <c r="N2345" s="15" t="s">
        <v>123</v>
      </c>
      <c r="O2345">
        <f>+VLOOKUP(Precio_diario_hortalizas[[#This Row],[Unidad de comercialización]],Codigos_kg[],2,0)</f>
        <v>10</v>
      </c>
      <c r="P2345">
        <f>+Precio_diario_hortalizas[[#This Row],[Precio promedio ponderado]]/Precio_diario_hortalizas[[#This Row],[Kg o Unidades]]</f>
        <v>105.5</v>
      </c>
    </row>
    <row r="2346" spans="1:16" hidden="1" x14ac:dyDescent="0.35">
      <c r="A2346" s="1" t="s">
        <v>166</v>
      </c>
      <c r="B2346" s="1" t="str">
        <f>+VLOOKUP(A2346,Codigos_mercados_mayoristas[],2,0)</f>
        <v>Ñuble</v>
      </c>
      <c r="C2346" s="1">
        <f>+VLOOKUP(A2346,Codigos_mercados_mayoristas[],3,0)</f>
        <v>16</v>
      </c>
      <c r="D2346" s="30">
        <v>44146</v>
      </c>
      <c r="E2346" s="4" t="s">
        <v>196</v>
      </c>
      <c r="F2346" s="15" t="s">
        <v>78</v>
      </c>
      <c r="G2346" s="15" t="s">
        <v>12</v>
      </c>
      <c r="H2346" s="15" t="s">
        <v>19</v>
      </c>
      <c r="I2346" s="15">
        <v>60</v>
      </c>
      <c r="J2346" s="15">
        <v>5000</v>
      </c>
      <c r="K2346" s="15">
        <v>4500</v>
      </c>
      <c r="L2346" s="15">
        <v>4792</v>
      </c>
      <c r="M2346" s="15" t="s">
        <v>79</v>
      </c>
      <c r="N2346" s="15" t="s">
        <v>118</v>
      </c>
      <c r="O2346">
        <f>+VLOOKUP(Precio_diario_hortalizas[[#This Row],[Unidad de comercialización]],Codigos_kg[],2,0)</f>
        <v>36</v>
      </c>
      <c r="P2346">
        <f>+Precio_diario_hortalizas[[#This Row],[Precio promedio ponderado]]/Precio_diario_hortalizas[[#This Row],[Kg o Unidades]]</f>
        <v>133.11111111111111</v>
      </c>
    </row>
    <row r="2347" spans="1:16" hidden="1" x14ac:dyDescent="0.35">
      <c r="A2347" s="1" t="s">
        <v>166</v>
      </c>
      <c r="B2347" s="1" t="str">
        <f>+VLOOKUP(A2347,Codigos_mercados_mayoristas[],2,0)</f>
        <v>Ñuble</v>
      </c>
      <c r="C2347" s="1">
        <f>+VLOOKUP(A2347,Codigos_mercados_mayoristas[],3,0)</f>
        <v>16</v>
      </c>
      <c r="D2347" s="30">
        <v>44146</v>
      </c>
      <c r="E2347" s="4" t="s">
        <v>196</v>
      </c>
      <c r="F2347" s="15" t="s">
        <v>82</v>
      </c>
      <c r="G2347" s="15" t="s">
        <v>12</v>
      </c>
      <c r="H2347" s="15" t="s">
        <v>19</v>
      </c>
      <c r="I2347" s="15">
        <v>200</v>
      </c>
      <c r="J2347" s="15">
        <v>600</v>
      </c>
      <c r="K2347" s="15">
        <v>500</v>
      </c>
      <c r="L2347" s="15">
        <v>560</v>
      </c>
      <c r="M2347" s="15" t="s">
        <v>167</v>
      </c>
      <c r="N2347" s="15" t="s">
        <v>168</v>
      </c>
      <c r="O2347">
        <f>+VLOOKUP(Precio_diario_hortalizas[[#This Row],[Unidad de comercialización]],Codigos_kg[],2,0)</f>
        <v>1</v>
      </c>
      <c r="P2347">
        <f>+Precio_diario_hortalizas[[#This Row],[Precio promedio ponderado]]/Precio_diario_hortalizas[[#This Row],[Kg o Unidades]]</f>
        <v>560</v>
      </c>
    </row>
    <row r="2348" spans="1:16" hidden="1" x14ac:dyDescent="0.35">
      <c r="A2348" s="1" t="s">
        <v>166</v>
      </c>
      <c r="B2348" s="1" t="str">
        <f>+VLOOKUP(A2348,Codigos_mercados_mayoristas[],2,0)</f>
        <v>Ñuble</v>
      </c>
      <c r="C2348" s="1">
        <f>+VLOOKUP(A2348,Codigos_mercados_mayoristas[],3,0)</f>
        <v>16</v>
      </c>
      <c r="D2348" s="30">
        <v>44146</v>
      </c>
      <c r="E2348" s="4" t="s">
        <v>196</v>
      </c>
      <c r="F2348" s="15" t="s">
        <v>84</v>
      </c>
      <c r="G2348" s="15" t="s">
        <v>12</v>
      </c>
      <c r="H2348" s="15" t="s">
        <v>19</v>
      </c>
      <c r="I2348" s="15">
        <v>3200</v>
      </c>
      <c r="J2348" s="15">
        <v>900</v>
      </c>
      <c r="K2348" s="15">
        <v>800</v>
      </c>
      <c r="L2348" s="15">
        <v>847</v>
      </c>
      <c r="M2348" s="15" t="s">
        <v>14</v>
      </c>
      <c r="N2348" s="15" t="s">
        <v>109</v>
      </c>
      <c r="O2348">
        <f>+VLOOKUP(Precio_diario_hortalizas[[#This Row],[Unidad de comercialización]],Codigos_kg[],2,0)</f>
        <v>1</v>
      </c>
      <c r="P2348">
        <f>+Precio_diario_hortalizas[[#This Row],[Precio promedio ponderado]]/Precio_diario_hortalizas[[#This Row],[Kg o Unidades]]</f>
        <v>847</v>
      </c>
    </row>
    <row r="2349" spans="1:16" hidden="1" x14ac:dyDescent="0.35">
      <c r="A2349" s="1" t="s">
        <v>166</v>
      </c>
      <c r="B2349" s="1" t="str">
        <f>+VLOOKUP(A2349,Codigos_mercados_mayoristas[],2,0)</f>
        <v>Ñuble</v>
      </c>
      <c r="C2349" s="1">
        <f>+VLOOKUP(A2349,Codigos_mercados_mayoristas[],3,0)</f>
        <v>16</v>
      </c>
      <c r="D2349" s="30">
        <v>44146</v>
      </c>
      <c r="E2349" s="4" t="s">
        <v>196</v>
      </c>
      <c r="F2349" s="15" t="s">
        <v>21</v>
      </c>
      <c r="G2349" s="15" t="s">
        <v>12</v>
      </c>
      <c r="H2349" s="15" t="s">
        <v>19</v>
      </c>
      <c r="I2349" s="15">
        <v>160</v>
      </c>
      <c r="J2349" s="15">
        <v>1000</v>
      </c>
      <c r="K2349" s="15">
        <v>900</v>
      </c>
      <c r="L2349" s="15">
        <v>944</v>
      </c>
      <c r="M2349" s="15" t="s">
        <v>167</v>
      </c>
      <c r="N2349" s="15" t="s">
        <v>168</v>
      </c>
      <c r="O2349">
        <f>+VLOOKUP(Precio_diario_hortalizas[[#This Row],[Unidad de comercialización]],Codigos_kg[],2,0)</f>
        <v>1</v>
      </c>
      <c r="P2349">
        <f>+Precio_diario_hortalizas[[#This Row],[Precio promedio ponderado]]/Precio_diario_hortalizas[[#This Row],[Kg o Unidades]]</f>
        <v>944</v>
      </c>
    </row>
    <row r="2350" spans="1:16" hidden="1" x14ac:dyDescent="0.35">
      <c r="A2350" s="1" t="s">
        <v>166</v>
      </c>
      <c r="B2350" s="1" t="str">
        <f>+VLOOKUP(A2350,Codigos_mercados_mayoristas[],2,0)</f>
        <v>Ñuble</v>
      </c>
      <c r="C2350" s="1">
        <f>+VLOOKUP(A2350,Codigos_mercados_mayoristas[],3,0)</f>
        <v>16</v>
      </c>
      <c r="D2350" s="30">
        <v>44146</v>
      </c>
      <c r="E2350" s="4" t="s">
        <v>196</v>
      </c>
      <c r="F2350" s="15" t="s">
        <v>52</v>
      </c>
      <c r="G2350" s="15" t="s">
        <v>12</v>
      </c>
      <c r="H2350" s="15" t="s">
        <v>19</v>
      </c>
      <c r="I2350" s="15">
        <v>90</v>
      </c>
      <c r="J2350" s="15">
        <v>8000</v>
      </c>
      <c r="K2350" s="15">
        <v>7000</v>
      </c>
      <c r="L2350" s="15">
        <v>7444</v>
      </c>
      <c r="M2350" s="15" t="s">
        <v>39</v>
      </c>
      <c r="N2350" s="15" t="s">
        <v>109</v>
      </c>
      <c r="O2350">
        <f>+VLOOKUP(Precio_diario_hortalizas[[#This Row],[Unidad de comercialización]],Codigos_kg[],2,0)</f>
        <v>25</v>
      </c>
      <c r="P2350">
        <f>+Precio_diario_hortalizas[[#This Row],[Precio promedio ponderado]]/Precio_diario_hortalizas[[#This Row],[Kg o Unidades]]</f>
        <v>297.76</v>
      </c>
    </row>
    <row r="2351" spans="1:16" hidden="1" x14ac:dyDescent="0.35">
      <c r="A2351" s="1" t="s">
        <v>166</v>
      </c>
      <c r="B2351" s="1" t="str">
        <f>+VLOOKUP(A2351,Codigos_mercados_mayoristas[],2,0)</f>
        <v>Ñuble</v>
      </c>
      <c r="C2351" s="1">
        <f>+VLOOKUP(A2351,Codigos_mercados_mayoristas[],3,0)</f>
        <v>16</v>
      </c>
      <c r="D2351" s="30">
        <v>44146</v>
      </c>
      <c r="E2351" s="4" t="s">
        <v>196</v>
      </c>
      <c r="F2351" s="15" t="s">
        <v>23</v>
      </c>
      <c r="G2351" s="15" t="s">
        <v>87</v>
      </c>
      <c r="H2351" s="15" t="s">
        <v>19</v>
      </c>
      <c r="I2351" s="15">
        <v>170</v>
      </c>
      <c r="J2351" s="15">
        <v>4000</v>
      </c>
      <c r="K2351" s="15">
        <v>3500</v>
      </c>
      <c r="L2351" s="15">
        <v>3735</v>
      </c>
      <c r="M2351" s="15" t="s">
        <v>88</v>
      </c>
      <c r="N2351" s="15" t="s">
        <v>168</v>
      </c>
      <c r="O2351">
        <f>+VLOOKUP(Precio_diario_hortalizas[[#This Row],[Unidad de comercialización]],Codigos_kg[],2,0)</f>
        <v>10</v>
      </c>
      <c r="P2351">
        <f>+Precio_diario_hortalizas[[#This Row],[Precio promedio ponderado]]/Precio_diario_hortalizas[[#This Row],[Kg o Unidades]]</f>
        <v>373.5</v>
      </c>
    </row>
    <row r="2352" spans="1:16" hidden="1" x14ac:dyDescent="0.35">
      <c r="A2352" s="1" t="s">
        <v>166</v>
      </c>
      <c r="B2352" s="1" t="str">
        <f>+VLOOKUP(A2352,Codigos_mercados_mayoristas[],2,0)</f>
        <v>Ñuble</v>
      </c>
      <c r="C2352" s="1">
        <f>+VLOOKUP(A2352,Codigos_mercados_mayoristas[],3,0)</f>
        <v>16</v>
      </c>
      <c r="D2352" s="30">
        <v>44146</v>
      </c>
      <c r="E2352" s="4" t="s">
        <v>196</v>
      </c>
      <c r="F2352" s="15" t="s">
        <v>23</v>
      </c>
      <c r="G2352" s="15" t="s">
        <v>24</v>
      </c>
      <c r="H2352" s="15" t="s">
        <v>19</v>
      </c>
      <c r="I2352" s="15">
        <v>140</v>
      </c>
      <c r="J2352" s="15">
        <v>4000</v>
      </c>
      <c r="K2352" s="15">
        <v>4000</v>
      </c>
      <c r="L2352" s="15">
        <v>4000</v>
      </c>
      <c r="M2352" s="15" t="s">
        <v>89</v>
      </c>
      <c r="N2352" s="15" t="s">
        <v>168</v>
      </c>
      <c r="O2352">
        <f>+VLOOKUP(Precio_diario_hortalizas[[#This Row],[Unidad de comercialización]],Codigos_kg[],2,0)</f>
        <v>15</v>
      </c>
      <c r="P2352">
        <f>+Precio_diario_hortalizas[[#This Row],[Precio promedio ponderado]]/Precio_diario_hortalizas[[#This Row],[Kg o Unidades]]</f>
        <v>266.66666666666669</v>
      </c>
    </row>
    <row r="2353" spans="1:16" hidden="1" x14ac:dyDescent="0.35">
      <c r="A2353" s="1" t="s">
        <v>166</v>
      </c>
      <c r="B2353" s="1" t="str">
        <f>+VLOOKUP(A2353,Codigos_mercados_mayoristas[],2,0)</f>
        <v>Ñuble</v>
      </c>
      <c r="C2353" s="1">
        <f>+VLOOKUP(A2353,Codigos_mercados_mayoristas[],3,0)</f>
        <v>16</v>
      </c>
      <c r="D2353" s="30">
        <v>44146</v>
      </c>
      <c r="E2353" s="4" t="s">
        <v>196</v>
      </c>
      <c r="F2353" s="15" t="s">
        <v>23</v>
      </c>
      <c r="G2353" s="15" t="s">
        <v>24</v>
      </c>
      <c r="H2353" s="15" t="s">
        <v>19</v>
      </c>
      <c r="I2353" s="15">
        <v>180</v>
      </c>
      <c r="J2353" s="15">
        <v>4500</v>
      </c>
      <c r="K2353" s="15">
        <v>4000</v>
      </c>
      <c r="L2353" s="15">
        <v>4222</v>
      </c>
      <c r="M2353" s="15" t="s">
        <v>89</v>
      </c>
      <c r="N2353" s="15" t="s">
        <v>109</v>
      </c>
      <c r="O2353">
        <f>+VLOOKUP(Precio_diario_hortalizas[[#This Row],[Unidad de comercialización]],Codigos_kg[],2,0)</f>
        <v>15</v>
      </c>
      <c r="P2353">
        <f>+Precio_diario_hortalizas[[#This Row],[Precio promedio ponderado]]/Precio_diario_hortalizas[[#This Row],[Kg o Unidades]]</f>
        <v>281.46666666666664</v>
      </c>
    </row>
    <row r="2354" spans="1:16" hidden="1" x14ac:dyDescent="0.35">
      <c r="A2354" s="1" t="s">
        <v>166</v>
      </c>
      <c r="B2354" s="1" t="str">
        <f>+VLOOKUP(A2354,Codigos_mercados_mayoristas[],2,0)</f>
        <v>Ñuble</v>
      </c>
      <c r="C2354" s="1">
        <f>+VLOOKUP(A2354,Codigos_mercados_mayoristas[],3,0)</f>
        <v>16</v>
      </c>
      <c r="D2354" s="30">
        <v>44146</v>
      </c>
      <c r="E2354" s="4" t="s">
        <v>196</v>
      </c>
      <c r="F2354" s="15" t="s">
        <v>23</v>
      </c>
      <c r="G2354" s="15" t="s">
        <v>91</v>
      </c>
      <c r="H2354" s="15" t="s">
        <v>19</v>
      </c>
      <c r="I2354" s="15">
        <v>160</v>
      </c>
      <c r="J2354" s="15">
        <v>4000</v>
      </c>
      <c r="K2354" s="15">
        <v>3500</v>
      </c>
      <c r="L2354" s="15">
        <v>3797</v>
      </c>
      <c r="M2354" s="15" t="s">
        <v>89</v>
      </c>
      <c r="N2354" s="15" t="s">
        <v>168</v>
      </c>
      <c r="O2354">
        <f>+VLOOKUP(Precio_diario_hortalizas[[#This Row],[Unidad de comercialización]],Codigos_kg[],2,0)</f>
        <v>15</v>
      </c>
      <c r="P2354">
        <f>+Precio_diario_hortalizas[[#This Row],[Precio promedio ponderado]]/Precio_diario_hortalizas[[#This Row],[Kg o Unidades]]</f>
        <v>253.13333333333333</v>
      </c>
    </row>
    <row r="2355" spans="1:16" hidden="1" x14ac:dyDescent="0.35">
      <c r="A2355" s="1" t="s">
        <v>166</v>
      </c>
      <c r="B2355" s="1" t="str">
        <f>+VLOOKUP(A2355,Codigos_mercados_mayoristas[],2,0)</f>
        <v>Ñuble</v>
      </c>
      <c r="C2355" s="1">
        <f>+VLOOKUP(A2355,Codigos_mercados_mayoristas[],3,0)</f>
        <v>16</v>
      </c>
      <c r="D2355" s="30">
        <v>44146</v>
      </c>
      <c r="E2355" s="4" t="s">
        <v>196</v>
      </c>
      <c r="F2355" s="15" t="s">
        <v>94</v>
      </c>
      <c r="G2355" s="15" t="s">
        <v>126</v>
      </c>
      <c r="H2355" s="15" t="s">
        <v>96</v>
      </c>
      <c r="I2355" s="15">
        <v>300</v>
      </c>
      <c r="J2355" s="15">
        <v>12000</v>
      </c>
      <c r="K2355" s="15">
        <v>11500</v>
      </c>
      <c r="L2355" s="15">
        <v>11800</v>
      </c>
      <c r="M2355" s="15" t="s">
        <v>39</v>
      </c>
      <c r="N2355" s="15" t="s">
        <v>123</v>
      </c>
      <c r="O2355">
        <f>+VLOOKUP(Precio_diario_hortalizas[[#This Row],[Unidad de comercialización]],Codigos_kg[],2,0)</f>
        <v>25</v>
      </c>
      <c r="P2355">
        <f>+Precio_diario_hortalizas[[#This Row],[Precio promedio ponderado]]/Precio_diario_hortalizas[[#This Row],[Kg o Unidades]]</f>
        <v>472</v>
      </c>
    </row>
    <row r="2356" spans="1:16" hidden="1" x14ac:dyDescent="0.35">
      <c r="A2356" s="1" t="s">
        <v>166</v>
      </c>
      <c r="B2356" s="1" t="str">
        <f>+VLOOKUP(A2356,Codigos_mercados_mayoristas[],2,0)</f>
        <v>Ñuble</v>
      </c>
      <c r="C2356" s="1">
        <f>+VLOOKUP(A2356,Codigos_mercados_mayoristas[],3,0)</f>
        <v>16</v>
      </c>
      <c r="D2356" s="30">
        <v>44146</v>
      </c>
      <c r="E2356" s="4" t="s">
        <v>196</v>
      </c>
      <c r="F2356" s="15" t="s">
        <v>53</v>
      </c>
      <c r="G2356" s="15" t="s">
        <v>12</v>
      </c>
      <c r="H2356" s="15" t="s">
        <v>19</v>
      </c>
      <c r="I2356" s="15">
        <v>150</v>
      </c>
      <c r="J2356" s="15">
        <v>8000</v>
      </c>
      <c r="K2356" s="15">
        <v>7000</v>
      </c>
      <c r="L2356" s="15">
        <v>7400</v>
      </c>
      <c r="M2356" s="15" t="s">
        <v>54</v>
      </c>
      <c r="N2356" s="15" t="s">
        <v>109</v>
      </c>
      <c r="O2356">
        <f>+VLOOKUP(Precio_diario_hortalizas[[#This Row],[Unidad de comercialización]],Codigos_kg[],2,0)</f>
        <v>60</v>
      </c>
      <c r="P2356">
        <f>+Precio_diario_hortalizas[[#This Row],[Precio promedio ponderado]]/Precio_diario_hortalizas[[#This Row],[Kg o Unidades]]</f>
        <v>123.33333333333333</v>
      </c>
    </row>
    <row r="2357" spans="1:16" hidden="1" x14ac:dyDescent="0.35">
      <c r="A2357" s="1" t="s">
        <v>166</v>
      </c>
      <c r="B2357" s="1" t="str">
        <f>+VLOOKUP(A2357,Codigos_mercados_mayoristas[],2,0)</f>
        <v>Ñuble</v>
      </c>
      <c r="C2357" s="1">
        <f>+VLOOKUP(A2357,Codigos_mercados_mayoristas[],3,0)</f>
        <v>16</v>
      </c>
      <c r="D2357" s="30">
        <v>44146</v>
      </c>
      <c r="E2357" s="4" t="s">
        <v>196</v>
      </c>
      <c r="F2357" s="15" t="s">
        <v>27</v>
      </c>
      <c r="G2357" s="15" t="s">
        <v>28</v>
      </c>
      <c r="H2357" s="15" t="s">
        <v>69</v>
      </c>
      <c r="I2357" s="15">
        <v>120</v>
      </c>
      <c r="J2357" s="15">
        <v>48000</v>
      </c>
      <c r="K2357" s="15">
        <v>47000</v>
      </c>
      <c r="L2357" s="15">
        <v>47583</v>
      </c>
      <c r="M2357" s="15" t="s">
        <v>29</v>
      </c>
      <c r="N2357" s="15" t="s">
        <v>15</v>
      </c>
      <c r="O2357">
        <f>+VLOOKUP(Precio_diario_hortalizas[[#This Row],[Unidad de comercialización]],Codigos_kg[],2,0)</f>
        <v>15</v>
      </c>
      <c r="P2357">
        <f>+Precio_diario_hortalizas[[#This Row],[Precio promedio ponderado]]/Precio_diario_hortalizas[[#This Row],[Kg o Unidades]]</f>
        <v>3172.2</v>
      </c>
    </row>
    <row r="2358" spans="1:16" hidden="1" x14ac:dyDescent="0.35">
      <c r="A2358" s="1" t="s">
        <v>166</v>
      </c>
      <c r="B2358" s="1" t="str">
        <f>+VLOOKUP(A2358,Codigos_mercados_mayoristas[],2,0)</f>
        <v>Ñuble</v>
      </c>
      <c r="C2358" s="1">
        <f>+VLOOKUP(A2358,Codigos_mercados_mayoristas[],3,0)</f>
        <v>16</v>
      </c>
      <c r="D2358" s="30">
        <v>44146</v>
      </c>
      <c r="E2358" s="4" t="s">
        <v>196</v>
      </c>
      <c r="F2358" s="15" t="s">
        <v>27</v>
      </c>
      <c r="G2358" s="15" t="s">
        <v>28</v>
      </c>
      <c r="H2358" s="15" t="s">
        <v>19</v>
      </c>
      <c r="I2358" s="15">
        <v>60</v>
      </c>
      <c r="J2358" s="15">
        <v>44000</v>
      </c>
      <c r="K2358" s="15">
        <v>43000</v>
      </c>
      <c r="L2358" s="15">
        <v>43583</v>
      </c>
      <c r="M2358" s="15" t="s">
        <v>29</v>
      </c>
      <c r="N2358" s="15" t="s">
        <v>15</v>
      </c>
      <c r="O2358">
        <f>+VLOOKUP(Precio_diario_hortalizas[[#This Row],[Unidad de comercialización]],Codigos_kg[],2,0)</f>
        <v>15</v>
      </c>
      <c r="P2358">
        <f>+Precio_diario_hortalizas[[#This Row],[Precio promedio ponderado]]/Precio_diario_hortalizas[[#This Row],[Kg o Unidades]]</f>
        <v>2905.5333333333333</v>
      </c>
    </row>
    <row r="2359" spans="1:16" hidden="1" x14ac:dyDescent="0.35">
      <c r="A2359" s="1" t="s">
        <v>166</v>
      </c>
      <c r="B2359" s="1" t="str">
        <f>+VLOOKUP(A2359,Codigos_mercados_mayoristas[],2,0)</f>
        <v>Ñuble</v>
      </c>
      <c r="C2359" s="1">
        <f>+VLOOKUP(A2359,Codigos_mercados_mayoristas[],3,0)</f>
        <v>16</v>
      </c>
      <c r="D2359" s="30">
        <v>44146</v>
      </c>
      <c r="E2359" s="4" t="s">
        <v>196</v>
      </c>
      <c r="F2359" s="15" t="s">
        <v>30</v>
      </c>
      <c r="G2359" s="15" t="s">
        <v>57</v>
      </c>
      <c r="H2359" s="15" t="s">
        <v>19</v>
      </c>
      <c r="I2359" s="15">
        <v>45</v>
      </c>
      <c r="J2359" s="15">
        <v>34000</v>
      </c>
      <c r="K2359" s="15">
        <v>33000</v>
      </c>
      <c r="L2359" s="15">
        <v>33556</v>
      </c>
      <c r="M2359" s="15" t="s">
        <v>58</v>
      </c>
      <c r="N2359" s="15" t="s">
        <v>114</v>
      </c>
      <c r="O2359">
        <f>+VLOOKUP(Precio_diario_hortalizas[[#This Row],[Unidad de comercialización]],Codigos_kg[],2,0)</f>
        <v>25</v>
      </c>
      <c r="P2359">
        <f>+Precio_diario_hortalizas[[#This Row],[Precio promedio ponderado]]/Precio_diario_hortalizas[[#This Row],[Kg o Unidades]]</f>
        <v>1342.24</v>
      </c>
    </row>
    <row r="2360" spans="1:16" hidden="1" x14ac:dyDescent="0.35">
      <c r="A2360" s="1" t="s">
        <v>166</v>
      </c>
      <c r="B2360" s="1" t="str">
        <f>+VLOOKUP(A2360,Codigos_mercados_mayoristas[],2,0)</f>
        <v>Ñuble</v>
      </c>
      <c r="C2360" s="1">
        <f>+VLOOKUP(A2360,Codigos_mercados_mayoristas[],3,0)</f>
        <v>16</v>
      </c>
      <c r="D2360" s="30">
        <v>44146</v>
      </c>
      <c r="E2360" s="4" t="s">
        <v>196</v>
      </c>
      <c r="F2360" s="15" t="s">
        <v>99</v>
      </c>
      <c r="G2360" s="15" t="s">
        <v>100</v>
      </c>
      <c r="H2360" s="15" t="s">
        <v>19</v>
      </c>
      <c r="I2360" s="15">
        <v>2700</v>
      </c>
      <c r="J2360" s="15">
        <v>1000</v>
      </c>
      <c r="K2360" s="15">
        <v>900</v>
      </c>
      <c r="L2360" s="15">
        <v>956</v>
      </c>
      <c r="M2360" s="15" t="s">
        <v>14</v>
      </c>
      <c r="N2360" s="15" t="s">
        <v>118</v>
      </c>
      <c r="O2360">
        <f>+VLOOKUP(Precio_diario_hortalizas[[#This Row],[Unidad de comercialización]],Codigos_kg[],2,0)</f>
        <v>1</v>
      </c>
      <c r="P2360">
        <f>+Precio_diario_hortalizas[[#This Row],[Precio promedio ponderado]]/Precio_diario_hortalizas[[#This Row],[Kg o Unidades]]</f>
        <v>956</v>
      </c>
    </row>
    <row r="2361" spans="1:16" hidden="1" x14ac:dyDescent="0.35">
      <c r="A2361" s="1" t="s">
        <v>166</v>
      </c>
      <c r="B2361" s="1" t="str">
        <f>+VLOOKUP(A2361,Codigos_mercados_mayoristas[],2,0)</f>
        <v>Ñuble</v>
      </c>
      <c r="C2361" s="1">
        <f>+VLOOKUP(A2361,Codigos_mercados_mayoristas[],3,0)</f>
        <v>16</v>
      </c>
      <c r="D2361" s="30">
        <v>44146</v>
      </c>
      <c r="E2361" s="4" t="s">
        <v>196</v>
      </c>
      <c r="F2361" s="15" t="s">
        <v>35</v>
      </c>
      <c r="G2361" s="15" t="s">
        <v>36</v>
      </c>
      <c r="H2361" s="15" t="s">
        <v>19</v>
      </c>
      <c r="I2361" s="15">
        <v>260</v>
      </c>
      <c r="J2361" s="15">
        <v>9000</v>
      </c>
      <c r="K2361" s="15">
        <v>8500</v>
      </c>
      <c r="L2361" s="15">
        <v>8769</v>
      </c>
      <c r="M2361" s="15" t="s">
        <v>37</v>
      </c>
      <c r="N2361" s="15" t="s">
        <v>15</v>
      </c>
      <c r="O2361">
        <f>+VLOOKUP(Precio_diario_hortalizas[[#This Row],[Unidad de comercialización]],Codigos_kg[],2,0)</f>
        <v>10</v>
      </c>
      <c r="P2361">
        <f>+Precio_diario_hortalizas[[#This Row],[Precio promedio ponderado]]/Precio_diario_hortalizas[[#This Row],[Kg o Unidades]]</f>
        <v>876.9</v>
      </c>
    </row>
    <row r="2362" spans="1:16" hidden="1" x14ac:dyDescent="0.35">
      <c r="A2362" s="1" t="s">
        <v>166</v>
      </c>
      <c r="B2362" s="1" t="str">
        <f>+VLOOKUP(A2362,Codigos_mercados_mayoristas[],2,0)</f>
        <v>Ñuble</v>
      </c>
      <c r="C2362" s="1">
        <f>+VLOOKUP(A2362,Codigos_mercados_mayoristas[],3,0)</f>
        <v>16</v>
      </c>
      <c r="D2362" s="30">
        <v>44146</v>
      </c>
      <c r="E2362" s="4" t="s">
        <v>196</v>
      </c>
      <c r="F2362" s="15" t="s">
        <v>35</v>
      </c>
      <c r="G2362" s="15" t="s">
        <v>36</v>
      </c>
      <c r="H2362" s="15" t="s">
        <v>19</v>
      </c>
      <c r="I2362" s="15">
        <v>280</v>
      </c>
      <c r="J2362" s="15">
        <v>12000</v>
      </c>
      <c r="K2362" s="15">
        <v>11500</v>
      </c>
      <c r="L2362" s="15">
        <v>11768</v>
      </c>
      <c r="M2362" s="15" t="s">
        <v>29</v>
      </c>
      <c r="N2362" s="15" t="s">
        <v>105</v>
      </c>
      <c r="O2362">
        <f>+VLOOKUP(Precio_diario_hortalizas[[#This Row],[Unidad de comercialización]],Codigos_kg[],2,0)</f>
        <v>15</v>
      </c>
      <c r="P2362">
        <f>+Precio_diario_hortalizas[[#This Row],[Precio promedio ponderado]]/Precio_diario_hortalizas[[#This Row],[Kg o Unidades]]</f>
        <v>784.5333333333333</v>
      </c>
    </row>
    <row r="2363" spans="1:16" hidden="1" x14ac:dyDescent="0.35">
      <c r="A2363" s="1" t="s">
        <v>166</v>
      </c>
      <c r="B2363" s="1" t="str">
        <f>+VLOOKUP(A2363,Codigos_mercados_mayoristas[],2,0)</f>
        <v>Ñuble</v>
      </c>
      <c r="C2363" s="1">
        <f>+VLOOKUP(A2363,Codigos_mercados_mayoristas[],3,0)</f>
        <v>16</v>
      </c>
      <c r="D2363" s="30">
        <v>44146</v>
      </c>
      <c r="E2363" s="4" t="s">
        <v>196</v>
      </c>
      <c r="F2363" s="15" t="s">
        <v>38</v>
      </c>
      <c r="G2363" s="15" t="s">
        <v>12</v>
      </c>
      <c r="H2363" s="15" t="s">
        <v>19</v>
      </c>
      <c r="I2363" s="15">
        <v>250</v>
      </c>
      <c r="J2363" s="15">
        <v>5000</v>
      </c>
      <c r="K2363" s="15">
        <v>4500</v>
      </c>
      <c r="L2363" s="15">
        <v>4740</v>
      </c>
      <c r="M2363" s="15" t="s">
        <v>101</v>
      </c>
      <c r="N2363" s="15" t="s">
        <v>168</v>
      </c>
      <c r="O2363">
        <f>+VLOOKUP(Precio_diario_hortalizas[[#This Row],[Unidad de comercialización]],Codigos_kg[],2,0)</f>
        <v>20</v>
      </c>
      <c r="P2363">
        <f>+Precio_diario_hortalizas[[#This Row],[Precio promedio ponderado]]/Precio_diario_hortalizas[[#This Row],[Kg o Unidades]]</f>
        <v>237</v>
      </c>
    </row>
    <row r="2364" spans="1:16" hidden="1" x14ac:dyDescent="0.35">
      <c r="A2364" s="1" t="s">
        <v>166</v>
      </c>
      <c r="B2364" s="26" t="str">
        <f>+VLOOKUP(A2364,Codigos_mercados_mayoristas[],2,0)</f>
        <v>Ñuble</v>
      </c>
      <c r="C2364" s="26">
        <f>+VLOOKUP(A2364,Codigos_mercados_mayoristas[],3,0)</f>
        <v>16</v>
      </c>
      <c r="D2364" s="30">
        <v>44146</v>
      </c>
      <c r="E2364" s="4" t="s">
        <v>196</v>
      </c>
      <c r="F2364" s="15" t="s">
        <v>106</v>
      </c>
      <c r="G2364" s="15" t="s">
        <v>12</v>
      </c>
      <c r="H2364" s="15" t="s">
        <v>19</v>
      </c>
      <c r="I2364" s="15">
        <v>150</v>
      </c>
      <c r="J2364" s="15">
        <v>8000</v>
      </c>
      <c r="K2364" s="15">
        <v>7000</v>
      </c>
      <c r="L2364" s="15">
        <v>7600</v>
      </c>
      <c r="M2364" s="15" t="s">
        <v>54</v>
      </c>
      <c r="N2364" s="15" t="s">
        <v>109</v>
      </c>
      <c r="O2364">
        <f>+VLOOKUP(Precio_diario_hortalizas[[#This Row],[Unidad de comercialización]],Codigos_kg[],2,0)</f>
        <v>60</v>
      </c>
      <c r="P2364">
        <f>+Precio_diario_hortalizas[[#This Row],[Precio promedio ponderado]]/Precio_diario_hortalizas[[#This Row],[Kg o Unidades]]</f>
        <v>126.66666666666667</v>
      </c>
    </row>
    <row r="2365" spans="1:16" hidden="1" x14ac:dyDescent="0.35">
      <c r="A2365" s="15" t="s">
        <v>10</v>
      </c>
      <c r="B2365" s="1" t="str">
        <f>+VLOOKUP(A2365,Codigos_mercados_mayoristas[],2,0)</f>
        <v>Arica y Parinacota</v>
      </c>
      <c r="C2365" s="1">
        <f>+VLOOKUP(A2365,Codigos_mercados_mayoristas[],3,0)</f>
        <v>15</v>
      </c>
      <c r="D2365" s="30">
        <v>44146</v>
      </c>
      <c r="E2365" s="4" t="s">
        <v>196</v>
      </c>
      <c r="F2365" s="15" t="s">
        <v>46</v>
      </c>
      <c r="G2365" s="15" t="s">
        <v>113</v>
      </c>
      <c r="H2365" s="15" t="s">
        <v>19</v>
      </c>
      <c r="I2365" s="15">
        <v>160</v>
      </c>
      <c r="J2365" s="15">
        <v>14000</v>
      </c>
      <c r="K2365" s="15">
        <v>13000</v>
      </c>
      <c r="L2365" s="15">
        <v>13500</v>
      </c>
      <c r="M2365" s="15" t="s">
        <v>49</v>
      </c>
      <c r="N2365" s="15" t="s">
        <v>114</v>
      </c>
      <c r="O2365">
        <f>+VLOOKUP(Precio_diario_hortalizas[[#This Row],[Unidad de comercialización]],Codigos_kg[],2,0)</f>
        <v>40</v>
      </c>
      <c r="P2365">
        <f>+Precio_diario_hortalizas[[#This Row],[Precio promedio ponderado]]/Precio_diario_hortalizas[[#This Row],[Kg o Unidades]]</f>
        <v>337.5</v>
      </c>
    </row>
    <row r="2366" spans="1:16" hidden="1" x14ac:dyDescent="0.35">
      <c r="A2366" s="15" t="s">
        <v>10</v>
      </c>
      <c r="B2366" s="1" t="str">
        <f>+VLOOKUP(A2366,Codigos_mercados_mayoristas[],2,0)</f>
        <v>Arica y Parinacota</v>
      </c>
      <c r="C2366" s="1">
        <f>+VLOOKUP(A2366,Codigos_mercados_mayoristas[],3,0)</f>
        <v>15</v>
      </c>
      <c r="D2366" s="30">
        <v>44146</v>
      </c>
      <c r="E2366" s="4" t="s">
        <v>196</v>
      </c>
      <c r="F2366" s="15" t="s">
        <v>73</v>
      </c>
      <c r="G2366" s="15" t="s">
        <v>12</v>
      </c>
      <c r="H2366" s="15" t="s">
        <v>19</v>
      </c>
      <c r="I2366" s="15">
        <v>900</v>
      </c>
      <c r="J2366" s="15">
        <v>400</v>
      </c>
      <c r="K2366" s="15">
        <v>350</v>
      </c>
      <c r="L2366" s="15">
        <v>375</v>
      </c>
      <c r="M2366" s="15" t="s">
        <v>74</v>
      </c>
      <c r="N2366" s="15" t="s">
        <v>15</v>
      </c>
      <c r="O2366">
        <f>+VLOOKUP(Precio_diario_hortalizas[[#This Row],[Unidad de comercialización]],Codigos_kg[],2,0)</f>
        <v>4</v>
      </c>
      <c r="P2366">
        <f>+Precio_diario_hortalizas[[#This Row],[Precio promedio ponderado]]/Precio_diario_hortalizas[[#This Row],[Kg o Unidades]]</f>
        <v>93.75</v>
      </c>
    </row>
    <row r="2367" spans="1:16" hidden="1" x14ac:dyDescent="0.35">
      <c r="A2367" s="15" t="s">
        <v>10</v>
      </c>
      <c r="B2367" s="1" t="str">
        <f>+VLOOKUP(A2367,Codigos_mercados_mayoristas[],2,0)</f>
        <v>Arica y Parinacota</v>
      </c>
      <c r="C2367" s="1">
        <f>+VLOOKUP(A2367,Codigos_mercados_mayoristas[],3,0)</f>
        <v>15</v>
      </c>
      <c r="D2367" s="30">
        <v>44146</v>
      </c>
      <c r="E2367" s="4" t="s">
        <v>196</v>
      </c>
      <c r="F2367" s="15" t="s">
        <v>73</v>
      </c>
      <c r="G2367" s="15" t="s">
        <v>12</v>
      </c>
      <c r="H2367" s="15" t="s">
        <v>13</v>
      </c>
      <c r="I2367" s="15">
        <v>1000</v>
      </c>
      <c r="J2367" s="15">
        <v>400</v>
      </c>
      <c r="K2367" s="15">
        <v>350</v>
      </c>
      <c r="L2367" s="15">
        <v>375</v>
      </c>
      <c r="M2367" s="15" t="s">
        <v>135</v>
      </c>
      <c r="N2367" s="15" t="s">
        <v>15</v>
      </c>
      <c r="O2367">
        <f>+VLOOKUP(Precio_diario_hortalizas[[#This Row],[Unidad de comercialización]],Codigos_kg[],2,0)</f>
        <v>5</v>
      </c>
      <c r="P2367">
        <f>+Precio_diario_hortalizas[[#This Row],[Precio promedio ponderado]]/Precio_diario_hortalizas[[#This Row],[Kg o Unidades]]</f>
        <v>75</v>
      </c>
    </row>
    <row r="2368" spans="1:16" hidden="1" x14ac:dyDescent="0.35">
      <c r="A2368" s="15" t="s">
        <v>10</v>
      </c>
      <c r="B2368" s="1" t="str">
        <f>+VLOOKUP(A2368,Codigos_mercados_mayoristas[],2,0)</f>
        <v>Arica y Parinacota</v>
      </c>
      <c r="C2368" s="1">
        <f>+VLOOKUP(A2368,Codigos_mercados_mayoristas[],3,0)</f>
        <v>15</v>
      </c>
      <c r="D2368" s="30">
        <v>44146</v>
      </c>
      <c r="E2368" s="4" t="s">
        <v>196</v>
      </c>
      <c r="F2368" s="15" t="s">
        <v>11</v>
      </c>
      <c r="G2368" s="15" t="s">
        <v>12</v>
      </c>
      <c r="H2368" s="15" t="s">
        <v>16</v>
      </c>
      <c r="I2368" s="15">
        <v>1400</v>
      </c>
      <c r="J2368" s="15">
        <v>400</v>
      </c>
      <c r="K2368" s="15">
        <v>350</v>
      </c>
      <c r="L2368" s="15">
        <v>375</v>
      </c>
      <c r="M2368" s="15" t="s">
        <v>14</v>
      </c>
      <c r="N2368" s="15" t="s">
        <v>15</v>
      </c>
      <c r="O2368">
        <f>+VLOOKUP(Precio_diario_hortalizas[[#This Row],[Unidad de comercialización]],Codigos_kg[],2,0)</f>
        <v>1</v>
      </c>
      <c r="P2368">
        <f>+Precio_diario_hortalizas[[#This Row],[Precio promedio ponderado]]/Precio_diario_hortalizas[[#This Row],[Kg o Unidades]]</f>
        <v>375</v>
      </c>
    </row>
    <row r="2369" spans="1:16" hidden="1" x14ac:dyDescent="0.35">
      <c r="A2369" s="15" t="s">
        <v>10</v>
      </c>
      <c r="B2369" s="1" t="str">
        <f>+VLOOKUP(A2369,Codigos_mercados_mayoristas[],2,0)</f>
        <v>Arica y Parinacota</v>
      </c>
      <c r="C2369" s="1">
        <f>+VLOOKUP(A2369,Codigos_mercados_mayoristas[],3,0)</f>
        <v>15</v>
      </c>
      <c r="D2369" s="30">
        <v>44146</v>
      </c>
      <c r="E2369" s="4" t="s">
        <v>196</v>
      </c>
      <c r="F2369" s="15" t="s">
        <v>17</v>
      </c>
      <c r="G2369" s="15" t="s">
        <v>732</v>
      </c>
      <c r="H2369" s="15" t="s">
        <v>19</v>
      </c>
      <c r="I2369" s="15">
        <v>50</v>
      </c>
      <c r="J2369" s="15">
        <v>17000</v>
      </c>
      <c r="K2369" s="15">
        <v>16000</v>
      </c>
      <c r="L2369" s="15">
        <v>16500</v>
      </c>
      <c r="M2369" s="15" t="s">
        <v>733</v>
      </c>
      <c r="N2369" s="15" t="s">
        <v>15</v>
      </c>
      <c r="O2369">
        <f>+VLOOKUP(Precio_diario_hortalizas[[#This Row],[Unidad de comercialización]],Codigos_kg[],2,0)</f>
        <v>50</v>
      </c>
      <c r="P2369">
        <f>+Precio_diario_hortalizas[[#This Row],[Precio promedio ponderado]]/Precio_diario_hortalizas[[#This Row],[Kg o Unidades]]</f>
        <v>330</v>
      </c>
    </row>
    <row r="2370" spans="1:16" hidden="1" x14ac:dyDescent="0.35">
      <c r="A2370" s="15" t="s">
        <v>10</v>
      </c>
      <c r="B2370" s="1" t="str">
        <f>+VLOOKUP(A2370,Codigos_mercados_mayoristas[],2,0)</f>
        <v>Arica y Parinacota</v>
      </c>
      <c r="C2370" s="1">
        <f>+VLOOKUP(A2370,Codigos_mercados_mayoristas[],3,0)</f>
        <v>15</v>
      </c>
      <c r="D2370" s="30">
        <v>44146</v>
      </c>
      <c r="E2370" s="4" t="s">
        <v>196</v>
      </c>
      <c r="F2370" s="15" t="s">
        <v>17</v>
      </c>
      <c r="G2370" s="15" t="s">
        <v>732</v>
      </c>
      <c r="H2370" s="15" t="s">
        <v>13</v>
      </c>
      <c r="I2370" s="15">
        <v>60</v>
      </c>
      <c r="J2370" s="15">
        <v>17000</v>
      </c>
      <c r="K2370" s="15">
        <v>16000</v>
      </c>
      <c r="L2370" s="15">
        <v>16500</v>
      </c>
      <c r="M2370" s="15" t="s">
        <v>734</v>
      </c>
      <c r="N2370" s="15" t="s">
        <v>15</v>
      </c>
      <c r="O2370">
        <f>+VLOOKUP(Precio_diario_hortalizas[[#This Row],[Unidad de comercialización]],Codigos_kg[],2,0)</f>
        <v>75</v>
      </c>
      <c r="P2370">
        <f>+Precio_diario_hortalizas[[#This Row],[Precio promedio ponderado]]/Precio_diario_hortalizas[[#This Row],[Kg o Unidades]]</f>
        <v>220</v>
      </c>
    </row>
    <row r="2371" spans="1:16" hidden="1" x14ac:dyDescent="0.35">
      <c r="A2371" s="15" t="s">
        <v>10</v>
      </c>
      <c r="B2371" s="1" t="str">
        <f>+VLOOKUP(A2371,Codigos_mercados_mayoristas[],2,0)</f>
        <v>Arica y Parinacota</v>
      </c>
      <c r="C2371" s="1">
        <f>+VLOOKUP(A2371,Codigos_mercados_mayoristas[],3,0)</f>
        <v>15</v>
      </c>
      <c r="D2371" s="30">
        <v>44146</v>
      </c>
      <c r="E2371" s="4" t="s">
        <v>196</v>
      </c>
      <c r="F2371" s="15" t="s">
        <v>17</v>
      </c>
      <c r="G2371" s="15" t="s">
        <v>732</v>
      </c>
      <c r="H2371" s="15" t="s">
        <v>16</v>
      </c>
      <c r="I2371" s="15">
        <v>60</v>
      </c>
      <c r="J2371" s="15">
        <v>15000</v>
      </c>
      <c r="K2371" s="15">
        <v>14000</v>
      </c>
      <c r="L2371" s="15">
        <v>14500</v>
      </c>
      <c r="M2371" s="15" t="s">
        <v>735</v>
      </c>
      <c r="N2371" s="15" t="s">
        <v>15</v>
      </c>
      <c r="O2371">
        <f>+VLOOKUP(Precio_diario_hortalizas[[#This Row],[Unidad de comercialización]],Codigos_kg[],2,0)</f>
        <v>100</v>
      </c>
      <c r="P2371">
        <f>+Precio_diario_hortalizas[[#This Row],[Precio promedio ponderado]]/Precio_diario_hortalizas[[#This Row],[Kg o Unidades]]</f>
        <v>145</v>
      </c>
    </row>
    <row r="2372" spans="1:16" hidden="1" x14ac:dyDescent="0.35">
      <c r="A2372" s="15" t="s">
        <v>10</v>
      </c>
      <c r="B2372" s="1" t="str">
        <f>+VLOOKUP(A2372,Codigos_mercados_mayoristas[],2,0)</f>
        <v>Arica y Parinacota</v>
      </c>
      <c r="C2372" s="1">
        <f>+VLOOKUP(A2372,Codigos_mercados_mayoristas[],3,0)</f>
        <v>15</v>
      </c>
      <c r="D2372" s="30">
        <v>44146</v>
      </c>
      <c r="E2372" s="4" t="s">
        <v>196</v>
      </c>
      <c r="F2372" s="15" t="s">
        <v>23</v>
      </c>
      <c r="G2372" s="15" t="s">
        <v>24</v>
      </c>
      <c r="H2372" s="15" t="s">
        <v>19</v>
      </c>
      <c r="I2372" s="15">
        <v>120</v>
      </c>
      <c r="J2372" s="15">
        <v>4000</v>
      </c>
      <c r="K2372" s="15">
        <v>3500</v>
      </c>
      <c r="L2372" s="15">
        <v>3750</v>
      </c>
      <c r="M2372" s="15" t="s">
        <v>25</v>
      </c>
      <c r="N2372" s="15" t="s">
        <v>15</v>
      </c>
      <c r="O2372">
        <f>+VLOOKUP(Precio_diario_hortalizas[[#This Row],[Unidad de comercialización]],Codigos_kg[],2,0)</f>
        <v>12</v>
      </c>
      <c r="P2372">
        <f>+Precio_diario_hortalizas[[#This Row],[Precio promedio ponderado]]/Precio_diario_hortalizas[[#This Row],[Kg o Unidades]]</f>
        <v>312.5</v>
      </c>
    </row>
    <row r="2373" spans="1:16" hidden="1" x14ac:dyDescent="0.35">
      <c r="A2373" s="15" t="s">
        <v>10</v>
      </c>
      <c r="B2373" s="1" t="str">
        <f>+VLOOKUP(A2373,Codigos_mercados_mayoristas[],2,0)</f>
        <v>Arica y Parinacota</v>
      </c>
      <c r="C2373" s="1">
        <f>+VLOOKUP(A2373,Codigos_mercados_mayoristas[],3,0)</f>
        <v>15</v>
      </c>
      <c r="D2373" s="30">
        <v>44146</v>
      </c>
      <c r="E2373" s="4" t="s">
        <v>196</v>
      </c>
      <c r="F2373" s="15" t="s">
        <v>23</v>
      </c>
      <c r="G2373" s="15" t="s">
        <v>24</v>
      </c>
      <c r="H2373" s="15" t="s">
        <v>13</v>
      </c>
      <c r="I2373" s="15">
        <v>120</v>
      </c>
      <c r="J2373" s="15">
        <v>4000</v>
      </c>
      <c r="K2373" s="15">
        <v>3500</v>
      </c>
      <c r="L2373" s="15">
        <v>3750</v>
      </c>
      <c r="M2373" s="15" t="s">
        <v>26</v>
      </c>
      <c r="N2373" s="15" t="s">
        <v>15</v>
      </c>
      <c r="O2373">
        <f>+VLOOKUP(Precio_diario_hortalizas[[#This Row],[Unidad de comercialización]],Codigos_kg[],2,0)</f>
        <v>18</v>
      </c>
      <c r="P2373">
        <f>+Precio_diario_hortalizas[[#This Row],[Precio promedio ponderado]]/Precio_diario_hortalizas[[#This Row],[Kg o Unidades]]</f>
        <v>208.33333333333334</v>
      </c>
    </row>
    <row r="2374" spans="1:16" hidden="1" x14ac:dyDescent="0.35">
      <c r="A2374" s="15" t="s">
        <v>10</v>
      </c>
      <c r="B2374" s="1" t="str">
        <f>+VLOOKUP(A2374,Codigos_mercados_mayoristas[],2,0)</f>
        <v>Arica y Parinacota</v>
      </c>
      <c r="C2374" s="1">
        <f>+VLOOKUP(A2374,Codigos_mercados_mayoristas[],3,0)</f>
        <v>15</v>
      </c>
      <c r="D2374" s="30">
        <v>44146</v>
      </c>
      <c r="E2374" s="4" t="s">
        <v>196</v>
      </c>
      <c r="F2374" s="15" t="s">
        <v>23</v>
      </c>
      <c r="G2374" s="15" t="s">
        <v>91</v>
      </c>
      <c r="H2374" s="15" t="s">
        <v>19</v>
      </c>
      <c r="I2374" s="15">
        <v>120</v>
      </c>
      <c r="J2374" s="15">
        <v>4500</v>
      </c>
      <c r="K2374" s="15">
        <v>4000</v>
      </c>
      <c r="L2374" s="15">
        <v>4250</v>
      </c>
      <c r="M2374" s="15" t="s">
        <v>25</v>
      </c>
      <c r="N2374" s="15" t="s">
        <v>15</v>
      </c>
      <c r="O2374">
        <f>+VLOOKUP(Precio_diario_hortalizas[[#This Row],[Unidad de comercialización]],Codigos_kg[],2,0)</f>
        <v>12</v>
      </c>
      <c r="P2374">
        <f>+Precio_diario_hortalizas[[#This Row],[Precio promedio ponderado]]/Precio_diario_hortalizas[[#This Row],[Kg o Unidades]]</f>
        <v>354.16666666666669</v>
      </c>
    </row>
    <row r="2375" spans="1:16" hidden="1" x14ac:dyDescent="0.35">
      <c r="A2375" s="15" t="s">
        <v>10</v>
      </c>
      <c r="B2375" s="1" t="str">
        <f>+VLOOKUP(A2375,Codigos_mercados_mayoristas[],2,0)</f>
        <v>Arica y Parinacota</v>
      </c>
      <c r="C2375" s="1">
        <f>+VLOOKUP(A2375,Codigos_mercados_mayoristas[],3,0)</f>
        <v>15</v>
      </c>
      <c r="D2375" s="30">
        <v>44146</v>
      </c>
      <c r="E2375" s="4" t="s">
        <v>196</v>
      </c>
      <c r="F2375" s="15" t="s">
        <v>23</v>
      </c>
      <c r="G2375" s="15" t="s">
        <v>91</v>
      </c>
      <c r="H2375" s="15" t="s">
        <v>13</v>
      </c>
      <c r="I2375" s="15">
        <v>120</v>
      </c>
      <c r="J2375" s="15">
        <v>4500</v>
      </c>
      <c r="K2375" s="15">
        <v>4000</v>
      </c>
      <c r="L2375" s="15">
        <v>4250</v>
      </c>
      <c r="M2375" s="15" t="s">
        <v>26</v>
      </c>
      <c r="N2375" s="15" t="s">
        <v>15</v>
      </c>
      <c r="O2375">
        <f>+VLOOKUP(Precio_diario_hortalizas[[#This Row],[Unidad de comercialización]],Codigos_kg[],2,0)</f>
        <v>18</v>
      </c>
      <c r="P2375">
        <f>+Precio_diario_hortalizas[[#This Row],[Precio promedio ponderado]]/Precio_diario_hortalizas[[#This Row],[Kg o Unidades]]</f>
        <v>236.11111111111111</v>
      </c>
    </row>
    <row r="2376" spans="1:16" hidden="1" x14ac:dyDescent="0.35">
      <c r="A2376" s="15" t="s">
        <v>10</v>
      </c>
      <c r="B2376" s="1" t="str">
        <f>+VLOOKUP(A2376,Codigos_mercados_mayoristas[],2,0)</f>
        <v>Arica y Parinacota</v>
      </c>
      <c r="C2376" s="1">
        <f>+VLOOKUP(A2376,Codigos_mercados_mayoristas[],3,0)</f>
        <v>15</v>
      </c>
      <c r="D2376" s="30">
        <v>44146</v>
      </c>
      <c r="E2376" s="4" t="s">
        <v>196</v>
      </c>
      <c r="F2376" s="15" t="s">
        <v>35</v>
      </c>
      <c r="G2376" s="15" t="s">
        <v>36</v>
      </c>
      <c r="H2376" s="15" t="s">
        <v>19</v>
      </c>
      <c r="I2376" s="15">
        <v>250</v>
      </c>
      <c r="J2376" s="15">
        <v>6500</v>
      </c>
      <c r="K2376" s="15">
        <v>6000</v>
      </c>
      <c r="L2376" s="15">
        <v>6250</v>
      </c>
      <c r="M2376" s="15" t="s">
        <v>37</v>
      </c>
      <c r="N2376" s="15" t="s">
        <v>15</v>
      </c>
      <c r="O2376">
        <f>+VLOOKUP(Precio_diario_hortalizas[[#This Row],[Unidad de comercialización]],Codigos_kg[],2,0)</f>
        <v>10</v>
      </c>
      <c r="P2376">
        <f>+Precio_diario_hortalizas[[#This Row],[Precio promedio ponderado]]/Precio_diario_hortalizas[[#This Row],[Kg o Unidades]]</f>
        <v>625</v>
      </c>
    </row>
    <row r="2377" spans="1:16" hidden="1" x14ac:dyDescent="0.35">
      <c r="A2377" s="15" t="s">
        <v>10</v>
      </c>
      <c r="B2377" s="1" t="str">
        <f>+VLOOKUP(A2377,Codigos_mercados_mayoristas[],2,0)</f>
        <v>Arica y Parinacota</v>
      </c>
      <c r="C2377" s="1">
        <f>+VLOOKUP(A2377,Codigos_mercados_mayoristas[],3,0)</f>
        <v>15</v>
      </c>
      <c r="D2377" s="30">
        <v>44146</v>
      </c>
      <c r="E2377" s="4" t="s">
        <v>196</v>
      </c>
      <c r="F2377" s="15" t="s">
        <v>35</v>
      </c>
      <c r="G2377" s="15" t="s">
        <v>36</v>
      </c>
      <c r="H2377" s="15" t="s">
        <v>13</v>
      </c>
      <c r="I2377" s="15">
        <v>300</v>
      </c>
      <c r="J2377" s="15">
        <v>6000</v>
      </c>
      <c r="K2377" s="15">
        <v>5500</v>
      </c>
      <c r="L2377" s="15">
        <v>5750</v>
      </c>
      <c r="M2377" s="15" t="s">
        <v>37</v>
      </c>
      <c r="N2377" s="15" t="s">
        <v>15</v>
      </c>
      <c r="O2377">
        <f>+VLOOKUP(Precio_diario_hortalizas[[#This Row],[Unidad de comercialización]],Codigos_kg[],2,0)</f>
        <v>10</v>
      </c>
      <c r="P2377">
        <f>+Precio_diario_hortalizas[[#This Row],[Precio promedio ponderado]]/Precio_diario_hortalizas[[#This Row],[Kg o Unidades]]</f>
        <v>575</v>
      </c>
    </row>
    <row r="2378" spans="1:16" hidden="1" x14ac:dyDescent="0.35">
      <c r="A2378" s="15" t="s">
        <v>10</v>
      </c>
      <c r="B2378" s="1" t="str">
        <f>+VLOOKUP(A2378,Codigos_mercados_mayoristas[],2,0)</f>
        <v>Arica y Parinacota</v>
      </c>
      <c r="C2378" s="1">
        <f>+VLOOKUP(A2378,Codigos_mercados_mayoristas[],3,0)</f>
        <v>15</v>
      </c>
      <c r="D2378" s="30">
        <v>44146</v>
      </c>
      <c r="E2378" s="4" t="s">
        <v>196</v>
      </c>
      <c r="F2378" s="15" t="s">
        <v>35</v>
      </c>
      <c r="G2378" s="15" t="s">
        <v>36</v>
      </c>
      <c r="H2378" s="15" t="s">
        <v>16</v>
      </c>
      <c r="I2378" s="15">
        <v>360</v>
      </c>
      <c r="J2378" s="15">
        <v>5000</v>
      </c>
      <c r="K2378" s="15">
        <v>4500</v>
      </c>
      <c r="L2378" s="15">
        <v>4750</v>
      </c>
      <c r="M2378" s="15" t="s">
        <v>37</v>
      </c>
      <c r="N2378" s="15" t="s">
        <v>15</v>
      </c>
      <c r="O2378">
        <f>+VLOOKUP(Precio_diario_hortalizas[[#This Row],[Unidad de comercialización]],Codigos_kg[],2,0)</f>
        <v>10</v>
      </c>
      <c r="P2378">
        <f>+Precio_diario_hortalizas[[#This Row],[Precio promedio ponderado]]/Precio_diario_hortalizas[[#This Row],[Kg o Unidades]]</f>
        <v>475</v>
      </c>
    </row>
    <row r="2379" spans="1:16" hidden="1" x14ac:dyDescent="0.35">
      <c r="A2379" s="15" t="s">
        <v>10</v>
      </c>
      <c r="B2379" s="1" t="str">
        <f>+VLOOKUP(A2379,Codigos_mercados_mayoristas[],2,0)</f>
        <v>Arica y Parinacota</v>
      </c>
      <c r="C2379" s="1">
        <f>+VLOOKUP(A2379,Codigos_mercados_mayoristas[],3,0)</f>
        <v>15</v>
      </c>
      <c r="D2379" s="30">
        <v>44146</v>
      </c>
      <c r="E2379" s="4" t="s">
        <v>196</v>
      </c>
      <c r="F2379" s="15" t="s">
        <v>38</v>
      </c>
      <c r="G2379" s="15" t="s">
        <v>12</v>
      </c>
      <c r="H2379" s="15" t="s">
        <v>19</v>
      </c>
      <c r="I2379" s="15">
        <v>80</v>
      </c>
      <c r="J2379" s="15">
        <v>12000</v>
      </c>
      <c r="K2379" s="15">
        <v>11000</v>
      </c>
      <c r="L2379" s="15">
        <v>11500</v>
      </c>
      <c r="M2379" s="15" t="s">
        <v>39</v>
      </c>
      <c r="N2379" s="15" t="s">
        <v>40</v>
      </c>
      <c r="O2379">
        <f>+VLOOKUP(Precio_diario_hortalizas[[#This Row],[Unidad de comercialización]],Codigos_kg[],2,0)</f>
        <v>25</v>
      </c>
      <c r="P2379">
        <f>+Precio_diario_hortalizas[[#This Row],[Precio promedio ponderado]]/Precio_diario_hortalizas[[#This Row],[Kg o Unidades]]</f>
        <v>460</v>
      </c>
    </row>
    <row r="2380" spans="1:16" hidden="1" x14ac:dyDescent="0.35">
      <c r="A2380" s="15" t="s">
        <v>10</v>
      </c>
      <c r="B2380" s="26" t="str">
        <f>+VLOOKUP(A2380,Codigos_mercados_mayoristas[],2,0)</f>
        <v>Arica y Parinacota</v>
      </c>
      <c r="C2380" s="26">
        <f>+VLOOKUP(A2380,Codigos_mercados_mayoristas[],3,0)</f>
        <v>15</v>
      </c>
      <c r="D2380" s="30">
        <v>44146</v>
      </c>
      <c r="E2380" s="4" t="s">
        <v>196</v>
      </c>
      <c r="F2380" s="15" t="s">
        <v>38</v>
      </c>
      <c r="G2380" s="15" t="s">
        <v>12</v>
      </c>
      <c r="H2380" s="15" t="s">
        <v>13</v>
      </c>
      <c r="I2380" s="15">
        <v>50</v>
      </c>
      <c r="J2380" s="15">
        <v>10000</v>
      </c>
      <c r="K2380" s="15">
        <v>9000</v>
      </c>
      <c r="L2380" s="15">
        <v>9500</v>
      </c>
      <c r="M2380" s="15" t="s">
        <v>39</v>
      </c>
      <c r="N2380" s="15" t="s">
        <v>40</v>
      </c>
      <c r="O2380">
        <f>+VLOOKUP(Precio_diario_hortalizas[[#This Row],[Unidad de comercialización]],Codigos_kg[],2,0)</f>
        <v>25</v>
      </c>
      <c r="P2380">
        <f>+Precio_diario_hortalizas[[#This Row],[Precio promedio ponderado]]/Precio_diario_hortalizas[[#This Row],[Kg o Unidades]]</f>
        <v>380</v>
      </c>
    </row>
    <row r="2381" spans="1:16" hidden="1" x14ac:dyDescent="0.35">
      <c r="A2381" s="15" t="s">
        <v>142</v>
      </c>
      <c r="B2381" s="26" t="str">
        <f>+VLOOKUP(A2381,Codigos_mercados_mayoristas[],2,0)</f>
        <v>Metropolitana</v>
      </c>
      <c r="C2381" s="26">
        <f>+VLOOKUP(A2381,Codigos_mercados_mayoristas[],3,0)</f>
        <v>13</v>
      </c>
      <c r="D2381" s="30">
        <v>44153</v>
      </c>
      <c r="E2381" s="4" t="s">
        <v>196</v>
      </c>
      <c r="F2381" s="15" t="s">
        <v>61</v>
      </c>
      <c r="G2381" s="15" t="s">
        <v>12</v>
      </c>
      <c r="H2381" s="15" t="s">
        <v>19</v>
      </c>
      <c r="I2381" s="15">
        <v>250</v>
      </c>
      <c r="J2381" s="29">
        <v>12000</v>
      </c>
      <c r="K2381" s="29">
        <v>10000</v>
      </c>
      <c r="L2381" s="29">
        <v>11000</v>
      </c>
      <c r="M2381" s="15" t="s">
        <v>81</v>
      </c>
      <c r="N2381" s="15" t="s">
        <v>118</v>
      </c>
      <c r="O2381">
        <f>+VLOOKUP(Precio_diario_hortalizas[[#This Row],[Unidad de comercialización]],Codigos_kg[],2,0)</f>
        <v>3</v>
      </c>
      <c r="P2381">
        <f>+Precio_diario_hortalizas[[#This Row],[Precio promedio ponderado]]/Precio_diario_hortalizas[[#This Row],[Kg o Unidades]]</f>
        <v>3666.6666666666665</v>
      </c>
    </row>
    <row r="2382" spans="1:16" hidden="1" x14ac:dyDescent="0.35">
      <c r="A2382" s="15" t="s">
        <v>142</v>
      </c>
      <c r="B2382" s="1" t="str">
        <f>+VLOOKUP(A2382,Codigos_mercados_mayoristas[],2,0)</f>
        <v>Metropolitana</v>
      </c>
      <c r="C2382" s="1">
        <f>+VLOOKUP(A2382,Codigos_mercados_mayoristas[],3,0)</f>
        <v>13</v>
      </c>
      <c r="D2382" s="30">
        <v>44153</v>
      </c>
      <c r="E2382" s="4" t="s">
        <v>196</v>
      </c>
      <c r="F2382" t="s">
        <v>61</v>
      </c>
      <c r="G2382" t="s">
        <v>12</v>
      </c>
      <c r="H2382" t="s">
        <v>13</v>
      </c>
      <c r="I2382">
        <v>160</v>
      </c>
      <c r="J2382" s="31">
        <v>8000</v>
      </c>
      <c r="K2382" s="31">
        <v>8000</v>
      </c>
      <c r="L2382" s="31">
        <v>8000</v>
      </c>
      <c r="M2382" t="s">
        <v>81</v>
      </c>
      <c r="N2382" t="s">
        <v>118</v>
      </c>
      <c r="O2382">
        <f>+VLOOKUP(Precio_diario_hortalizas[[#This Row],[Unidad de comercialización]],Codigos_kg[],2,0)</f>
        <v>3</v>
      </c>
      <c r="P2382">
        <f>+Precio_diario_hortalizas[[#This Row],[Precio promedio ponderado]]/Precio_diario_hortalizas[[#This Row],[Kg o Unidades]]</f>
        <v>2666.6666666666665</v>
      </c>
    </row>
    <row r="2383" spans="1:16" hidden="1" x14ac:dyDescent="0.35">
      <c r="A2383" s="15" t="s">
        <v>142</v>
      </c>
      <c r="B2383" s="1" t="str">
        <f>+VLOOKUP(A2383,Codigos_mercados_mayoristas[],2,0)</f>
        <v>Metropolitana</v>
      </c>
      <c r="C2383" s="1">
        <f>+VLOOKUP(A2383,Codigos_mercados_mayoristas[],3,0)</f>
        <v>13</v>
      </c>
      <c r="D2383" s="30">
        <v>44153</v>
      </c>
      <c r="E2383" s="4" t="s">
        <v>196</v>
      </c>
      <c r="F2383" t="s">
        <v>64</v>
      </c>
      <c r="G2383" t="s">
        <v>65</v>
      </c>
      <c r="H2383" t="s">
        <v>19</v>
      </c>
      <c r="I2383" s="31">
        <v>2400</v>
      </c>
      <c r="J2383" s="31">
        <v>9000</v>
      </c>
      <c r="K2383" s="31">
        <v>8500</v>
      </c>
      <c r="L2383" s="31">
        <v>8708</v>
      </c>
      <c r="M2383" t="s">
        <v>37</v>
      </c>
      <c r="N2383" t="s">
        <v>66</v>
      </c>
      <c r="O2383">
        <f>+VLOOKUP(Precio_diario_hortalizas[[#This Row],[Unidad de comercialización]],Codigos_kg[],2,0)</f>
        <v>10</v>
      </c>
      <c r="P2383">
        <f>+Precio_diario_hortalizas[[#This Row],[Precio promedio ponderado]]/Precio_diario_hortalizas[[#This Row],[Kg o Unidades]]</f>
        <v>870.8</v>
      </c>
    </row>
    <row r="2384" spans="1:16" hidden="1" x14ac:dyDescent="0.35">
      <c r="A2384" s="15" t="s">
        <v>142</v>
      </c>
      <c r="B2384" s="1" t="str">
        <f>+VLOOKUP(A2384,Codigos_mercados_mayoristas[],2,0)</f>
        <v>Metropolitana</v>
      </c>
      <c r="C2384" s="1">
        <f>+VLOOKUP(A2384,Codigos_mercados_mayoristas[],3,0)</f>
        <v>13</v>
      </c>
      <c r="D2384" s="30">
        <v>44153</v>
      </c>
      <c r="E2384" s="4" t="s">
        <v>196</v>
      </c>
      <c r="F2384" t="s">
        <v>42</v>
      </c>
      <c r="G2384" t="s">
        <v>43</v>
      </c>
      <c r="H2384" t="s">
        <v>19</v>
      </c>
      <c r="I2384">
        <v>130</v>
      </c>
      <c r="J2384" s="31">
        <v>25000</v>
      </c>
      <c r="K2384" s="31">
        <v>25000</v>
      </c>
      <c r="L2384" s="31">
        <v>25000</v>
      </c>
      <c r="M2384" t="s">
        <v>44</v>
      </c>
      <c r="N2384" t="s">
        <v>45</v>
      </c>
      <c r="O2384">
        <f>+VLOOKUP(Precio_diario_hortalizas[[#This Row],[Unidad de comercialización]],Codigos_kg[],2,0)</f>
        <v>25</v>
      </c>
      <c r="P2384">
        <f>+Precio_diario_hortalizas[[#This Row],[Precio promedio ponderado]]/Precio_diario_hortalizas[[#This Row],[Kg o Unidades]]</f>
        <v>1000</v>
      </c>
    </row>
    <row r="2385" spans="1:16" hidden="1" x14ac:dyDescent="0.35">
      <c r="A2385" s="15" t="s">
        <v>142</v>
      </c>
      <c r="B2385" s="1" t="str">
        <f>+VLOOKUP(A2385,Codigos_mercados_mayoristas[],2,0)</f>
        <v>Metropolitana</v>
      </c>
      <c r="C2385" s="1">
        <f>+VLOOKUP(A2385,Codigos_mercados_mayoristas[],3,0)</f>
        <v>13</v>
      </c>
      <c r="D2385" s="30">
        <v>44153</v>
      </c>
      <c r="E2385" s="4" t="s">
        <v>196</v>
      </c>
      <c r="F2385" t="s">
        <v>42</v>
      </c>
      <c r="G2385" t="s">
        <v>110</v>
      </c>
      <c r="H2385" t="s">
        <v>19</v>
      </c>
      <c r="I2385">
        <v>80</v>
      </c>
      <c r="J2385" s="31">
        <v>22000</v>
      </c>
      <c r="K2385" s="31">
        <v>22000</v>
      </c>
      <c r="L2385" s="31">
        <v>22000</v>
      </c>
      <c r="M2385" t="s">
        <v>111</v>
      </c>
      <c r="N2385" t="s">
        <v>15</v>
      </c>
      <c r="O2385">
        <f>+VLOOKUP(Precio_diario_hortalizas[[#This Row],[Unidad de comercialización]],Codigos_kg[],2,0)</f>
        <v>12</v>
      </c>
      <c r="P2385">
        <f>+Precio_diario_hortalizas[[#This Row],[Precio promedio ponderado]]/Precio_diario_hortalizas[[#This Row],[Kg o Unidades]]</f>
        <v>1833.3333333333333</v>
      </c>
    </row>
    <row r="2386" spans="1:16" hidden="1" x14ac:dyDescent="0.35">
      <c r="A2386" s="15" t="s">
        <v>142</v>
      </c>
      <c r="B2386" s="1" t="str">
        <f>+VLOOKUP(A2386,Codigos_mercados_mayoristas[],2,0)</f>
        <v>Metropolitana</v>
      </c>
      <c r="C2386" s="1">
        <f>+VLOOKUP(A2386,Codigos_mercados_mayoristas[],3,0)</f>
        <v>13</v>
      </c>
      <c r="D2386" s="30">
        <v>44153</v>
      </c>
      <c r="E2386" s="4" t="s">
        <v>196</v>
      </c>
      <c r="F2386" t="s">
        <v>67</v>
      </c>
      <c r="G2386" t="s">
        <v>12</v>
      </c>
      <c r="H2386" t="s">
        <v>19</v>
      </c>
      <c r="I2386">
        <v>160</v>
      </c>
      <c r="J2386" s="31">
        <v>5000</v>
      </c>
      <c r="K2386" s="31">
        <v>4000</v>
      </c>
      <c r="L2386" s="31">
        <v>4500</v>
      </c>
      <c r="M2386" t="s">
        <v>68</v>
      </c>
      <c r="N2386" t="s">
        <v>118</v>
      </c>
      <c r="O2386">
        <f>+VLOOKUP(Precio_diario_hortalizas[[#This Row],[Unidad de comercialización]],Codigos_kg[],2,0)</f>
        <v>6</v>
      </c>
      <c r="P2386">
        <f>+Precio_diario_hortalizas[[#This Row],[Precio promedio ponderado]]/Precio_diario_hortalizas[[#This Row],[Kg o Unidades]]</f>
        <v>750</v>
      </c>
    </row>
    <row r="2387" spans="1:16" hidden="1" x14ac:dyDescent="0.35">
      <c r="A2387" s="15" t="s">
        <v>142</v>
      </c>
      <c r="B2387" s="1" t="str">
        <f>+VLOOKUP(A2387,Codigos_mercados_mayoristas[],2,0)</f>
        <v>Metropolitana</v>
      </c>
      <c r="C2387" s="1">
        <f>+VLOOKUP(A2387,Codigos_mercados_mayoristas[],3,0)</f>
        <v>13</v>
      </c>
      <c r="D2387" s="30">
        <v>44153</v>
      </c>
      <c r="E2387" s="4" t="s">
        <v>196</v>
      </c>
      <c r="F2387" t="s">
        <v>46</v>
      </c>
      <c r="G2387" t="s">
        <v>47</v>
      </c>
      <c r="H2387" t="s">
        <v>19</v>
      </c>
      <c r="I2387" s="31">
        <v>25000</v>
      </c>
      <c r="J2387">
        <v>300</v>
      </c>
      <c r="K2387">
        <v>250</v>
      </c>
      <c r="L2387">
        <v>276</v>
      </c>
      <c r="M2387" t="s">
        <v>14</v>
      </c>
      <c r="N2387" t="s">
        <v>118</v>
      </c>
      <c r="O2387">
        <f>+VLOOKUP(Precio_diario_hortalizas[[#This Row],[Unidad de comercialización]],Codigos_kg[],2,0)</f>
        <v>1</v>
      </c>
      <c r="P2387">
        <f>+Precio_diario_hortalizas[[#This Row],[Precio promedio ponderado]]/Precio_diario_hortalizas[[#This Row],[Kg o Unidades]]</f>
        <v>276</v>
      </c>
    </row>
    <row r="2388" spans="1:16" hidden="1" x14ac:dyDescent="0.35">
      <c r="A2388" s="15" t="s">
        <v>142</v>
      </c>
      <c r="B2388" s="1" t="str">
        <f>+VLOOKUP(A2388,Codigos_mercados_mayoristas[],2,0)</f>
        <v>Metropolitana</v>
      </c>
      <c r="C2388" s="1">
        <f>+VLOOKUP(A2388,Codigos_mercados_mayoristas[],3,0)</f>
        <v>13</v>
      </c>
      <c r="D2388" s="30">
        <v>44153</v>
      </c>
      <c r="E2388" s="4" t="s">
        <v>196</v>
      </c>
      <c r="F2388" t="s">
        <v>71</v>
      </c>
      <c r="G2388" t="s">
        <v>43</v>
      </c>
      <c r="H2388" t="s">
        <v>19</v>
      </c>
      <c r="I2388">
        <v>970</v>
      </c>
      <c r="J2388" s="31">
        <v>10000</v>
      </c>
      <c r="K2388" s="31">
        <v>9000</v>
      </c>
      <c r="L2388" s="31">
        <v>9670</v>
      </c>
      <c r="M2388" t="s">
        <v>68</v>
      </c>
      <c r="N2388" t="s">
        <v>114</v>
      </c>
      <c r="O2388">
        <f>+VLOOKUP(Precio_diario_hortalizas[[#This Row],[Unidad de comercialización]],Codigos_kg[],2,0)</f>
        <v>6</v>
      </c>
      <c r="P2388">
        <f>+Precio_diario_hortalizas[[#This Row],[Precio promedio ponderado]]/Precio_diario_hortalizas[[#This Row],[Kg o Unidades]]</f>
        <v>1611.6666666666667</v>
      </c>
    </row>
    <row r="2389" spans="1:16" hidden="1" x14ac:dyDescent="0.35">
      <c r="A2389" s="15" t="s">
        <v>142</v>
      </c>
      <c r="B2389" s="1" t="str">
        <f>+VLOOKUP(A2389,Codigos_mercados_mayoristas[],2,0)</f>
        <v>Metropolitana</v>
      </c>
      <c r="C2389" s="1">
        <f>+VLOOKUP(A2389,Codigos_mercados_mayoristas[],3,0)</f>
        <v>13</v>
      </c>
      <c r="D2389" s="30">
        <v>44153</v>
      </c>
      <c r="E2389" s="4" t="s">
        <v>196</v>
      </c>
      <c r="F2389" t="s">
        <v>115</v>
      </c>
      <c r="G2389" t="s">
        <v>12</v>
      </c>
      <c r="H2389" t="s">
        <v>19</v>
      </c>
      <c r="I2389">
        <v>280</v>
      </c>
      <c r="J2389" s="31">
        <v>18000</v>
      </c>
      <c r="K2389" s="31">
        <v>17000</v>
      </c>
      <c r="L2389" s="31">
        <v>17536</v>
      </c>
      <c r="M2389" t="s">
        <v>39</v>
      </c>
      <c r="N2389" t="s">
        <v>118</v>
      </c>
      <c r="O2389">
        <f>+VLOOKUP(Precio_diario_hortalizas[[#This Row],[Unidad de comercialización]],Codigos_kg[],2,0)</f>
        <v>25</v>
      </c>
      <c r="P2389">
        <f>+Precio_diario_hortalizas[[#This Row],[Precio promedio ponderado]]/Precio_diario_hortalizas[[#This Row],[Kg o Unidades]]</f>
        <v>701.44</v>
      </c>
    </row>
    <row r="2390" spans="1:16" hidden="1" x14ac:dyDescent="0.35">
      <c r="A2390" s="15" t="s">
        <v>142</v>
      </c>
      <c r="B2390" s="1" t="str">
        <f>+VLOOKUP(A2390,Codigos_mercados_mayoristas[],2,0)</f>
        <v>Metropolitana</v>
      </c>
      <c r="C2390" s="1">
        <f>+VLOOKUP(A2390,Codigos_mercados_mayoristas[],3,0)</f>
        <v>13</v>
      </c>
      <c r="D2390" s="30">
        <v>44153</v>
      </c>
      <c r="E2390" s="4" t="s">
        <v>196</v>
      </c>
      <c r="F2390" t="s">
        <v>146</v>
      </c>
      <c r="G2390" t="s">
        <v>12</v>
      </c>
      <c r="H2390" t="s">
        <v>19</v>
      </c>
      <c r="I2390">
        <v>85</v>
      </c>
      <c r="J2390" s="31">
        <v>25000</v>
      </c>
      <c r="K2390" s="31">
        <v>25000</v>
      </c>
      <c r="L2390" s="31">
        <v>25000</v>
      </c>
      <c r="M2390" t="s">
        <v>97</v>
      </c>
      <c r="N2390" t="s">
        <v>45</v>
      </c>
      <c r="O2390">
        <f>+VLOOKUP(Precio_diario_hortalizas[[#This Row],[Unidad de comercialización]],Codigos_kg[],2,0)</f>
        <v>70</v>
      </c>
      <c r="P2390">
        <f>+Precio_diario_hortalizas[[#This Row],[Precio promedio ponderado]]/Precio_diario_hortalizas[[#This Row],[Kg o Unidades]]</f>
        <v>357.14285714285717</v>
      </c>
    </row>
    <row r="2391" spans="1:16" hidden="1" x14ac:dyDescent="0.35">
      <c r="A2391" s="15" t="s">
        <v>142</v>
      </c>
      <c r="B2391" s="1" t="str">
        <f>+VLOOKUP(A2391,Codigos_mercados_mayoristas[],2,0)</f>
        <v>Metropolitana</v>
      </c>
      <c r="C2391" s="1">
        <f>+VLOOKUP(A2391,Codigos_mercados_mayoristas[],3,0)</f>
        <v>13</v>
      </c>
      <c r="D2391" s="30">
        <v>44153</v>
      </c>
      <c r="E2391" s="4" t="s">
        <v>196</v>
      </c>
      <c r="F2391" t="s">
        <v>73</v>
      </c>
      <c r="G2391" t="s">
        <v>12</v>
      </c>
      <c r="H2391" t="s">
        <v>19</v>
      </c>
      <c r="I2391" s="31">
        <v>52000</v>
      </c>
      <c r="J2391">
        <v>100</v>
      </c>
      <c r="K2391">
        <v>90</v>
      </c>
      <c r="L2391">
        <v>95</v>
      </c>
      <c r="M2391" t="s">
        <v>14</v>
      </c>
      <c r="N2391" t="s">
        <v>118</v>
      </c>
      <c r="O2391">
        <f>+VLOOKUP(Precio_diario_hortalizas[[#This Row],[Unidad de comercialización]],Codigos_kg[],2,0)</f>
        <v>1</v>
      </c>
      <c r="P2391">
        <f>+Precio_diario_hortalizas[[#This Row],[Precio promedio ponderado]]/Precio_diario_hortalizas[[#This Row],[Kg o Unidades]]</f>
        <v>95</v>
      </c>
    </row>
    <row r="2392" spans="1:16" hidden="1" x14ac:dyDescent="0.35">
      <c r="A2392" s="15" t="s">
        <v>142</v>
      </c>
      <c r="B2392" s="1" t="str">
        <f>+VLOOKUP(A2392,Codigos_mercados_mayoristas[],2,0)</f>
        <v>Metropolitana</v>
      </c>
      <c r="C2392" s="1">
        <f>+VLOOKUP(A2392,Codigos_mercados_mayoristas[],3,0)</f>
        <v>13</v>
      </c>
      <c r="D2392" s="30">
        <v>44153</v>
      </c>
      <c r="E2392" s="4" t="s">
        <v>196</v>
      </c>
      <c r="F2392" t="s">
        <v>73</v>
      </c>
      <c r="G2392" t="s">
        <v>12</v>
      </c>
      <c r="H2392" t="s">
        <v>13</v>
      </c>
      <c r="I2392" s="31">
        <v>26000</v>
      </c>
      <c r="J2392">
        <v>70</v>
      </c>
      <c r="K2392">
        <v>70</v>
      </c>
      <c r="L2392">
        <v>70</v>
      </c>
      <c r="M2392" t="s">
        <v>14</v>
      </c>
      <c r="N2392" t="s">
        <v>118</v>
      </c>
      <c r="O2392">
        <f>+VLOOKUP(Precio_diario_hortalizas[[#This Row],[Unidad de comercialización]],Codigos_kg[],2,0)</f>
        <v>1</v>
      </c>
      <c r="P2392">
        <f>+Precio_diario_hortalizas[[#This Row],[Precio promedio ponderado]]/Precio_diario_hortalizas[[#This Row],[Kg o Unidades]]</f>
        <v>70</v>
      </c>
    </row>
    <row r="2393" spans="1:16" hidden="1" x14ac:dyDescent="0.35">
      <c r="A2393" s="15" t="s">
        <v>142</v>
      </c>
      <c r="B2393" s="1" t="str">
        <f>+VLOOKUP(A2393,Codigos_mercados_mayoristas[],2,0)</f>
        <v>Metropolitana</v>
      </c>
      <c r="C2393" s="1">
        <f>+VLOOKUP(A2393,Codigos_mercados_mayoristas[],3,0)</f>
        <v>13</v>
      </c>
      <c r="D2393" s="30">
        <v>44153</v>
      </c>
      <c r="E2393" s="4" t="s">
        <v>196</v>
      </c>
      <c r="F2393" t="s">
        <v>11</v>
      </c>
      <c r="G2393" t="s">
        <v>12</v>
      </c>
      <c r="H2393" t="s">
        <v>19</v>
      </c>
      <c r="I2393" s="31">
        <v>6800</v>
      </c>
      <c r="J2393">
        <v>600</v>
      </c>
      <c r="K2393">
        <v>550</v>
      </c>
      <c r="L2393">
        <v>576</v>
      </c>
      <c r="M2393" t="s">
        <v>14</v>
      </c>
      <c r="N2393" t="s">
        <v>152</v>
      </c>
      <c r="O2393">
        <f>+VLOOKUP(Precio_diario_hortalizas[[#This Row],[Unidad de comercialización]],Codigos_kg[],2,0)</f>
        <v>1</v>
      </c>
      <c r="P2393">
        <f>+Precio_diario_hortalizas[[#This Row],[Precio promedio ponderado]]/Precio_diario_hortalizas[[#This Row],[Kg o Unidades]]</f>
        <v>576</v>
      </c>
    </row>
    <row r="2394" spans="1:16" hidden="1" x14ac:dyDescent="0.35">
      <c r="A2394" s="15" t="s">
        <v>142</v>
      </c>
      <c r="B2394" s="1" t="str">
        <f>+VLOOKUP(A2394,Codigos_mercados_mayoristas[],2,0)</f>
        <v>Metropolitana</v>
      </c>
      <c r="C2394" s="1">
        <f>+VLOOKUP(A2394,Codigos_mercados_mayoristas[],3,0)</f>
        <v>13</v>
      </c>
      <c r="D2394" s="30">
        <v>44153</v>
      </c>
      <c r="E2394" s="4" t="s">
        <v>196</v>
      </c>
      <c r="F2394" t="s">
        <v>11</v>
      </c>
      <c r="G2394" t="s">
        <v>12</v>
      </c>
      <c r="H2394" t="s">
        <v>19</v>
      </c>
      <c r="I2394" s="31">
        <v>9700</v>
      </c>
      <c r="J2394">
        <v>600</v>
      </c>
      <c r="K2394">
        <v>500</v>
      </c>
      <c r="L2394">
        <v>550</v>
      </c>
      <c r="M2394" t="s">
        <v>14</v>
      </c>
      <c r="N2394" t="s">
        <v>118</v>
      </c>
      <c r="O2394">
        <f>+VLOOKUP(Precio_diario_hortalizas[[#This Row],[Unidad de comercialización]],Codigos_kg[],2,0)</f>
        <v>1</v>
      </c>
      <c r="P2394">
        <f>+Precio_diario_hortalizas[[#This Row],[Precio promedio ponderado]]/Precio_diario_hortalizas[[#This Row],[Kg o Unidades]]</f>
        <v>550</v>
      </c>
    </row>
    <row r="2395" spans="1:16" hidden="1" x14ac:dyDescent="0.35">
      <c r="A2395" s="15" t="s">
        <v>142</v>
      </c>
      <c r="B2395" s="1" t="str">
        <f>+VLOOKUP(A2395,Codigos_mercados_mayoristas[],2,0)</f>
        <v>Metropolitana</v>
      </c>
      <c r="C2395" s="1">
        <f>+VLOOKUP(A2395,Codigos_mercados_mayoristas[],3,0)</f>
        <v>13</v>
      </c>
      <c r="D2395" s="30">
        <v>44153</v>
      </c>
      <c r="E2395" s="4" t="s">
        <v>196</v>
      </c>
      <c r="F2395" t="s">
        <v>11</v>
      </c>
      <c r="G2395" t="s">
        <v>12</v>
      </c>
      <c r="H2395" t="s">
        <v>13</v>
      </c>
      <c r="I2395" s="31">
        <v>2700</v>
      </c>
      <c r="J2395">
        <v>400</v>
      </c>
      <c r="K2395">
        <v>400</v>
      </c>
      <c r="L2395">
        <v>400</v>
      </c>
      <c r="M2395" t="s">
        <v>14</v>
      </c>
      <c r="N2395" t="s">
        <v>152</v>
      </c>
      <c r="O2395">
        <f>+VLOOKUP(Precio_diario_hortalizas[[#This Row],[Unidad de comercialización]],Codigos_kg[],2,0)</f>
        <v>1</v>
      </c>
      <c r="P2395">
        <f>+Precio_diario_hortalizas[[#This Row],[Precio promedio ponderado]]/Precio_diario_hortalizas[[#This Row],[Kg o Unidades]]</f>
        <v>400</v>
      </c>
    </row>
    <row r="2396" spans="1:16" hidden="1" x14ac:dyDescent="0.35">
      <c r="A2396" s="15" t="s">
        <v>142</v>
      </c>
      <c r="B2396" s="1" t="str">
        <f>+VLOOKUP(A2396,Codigos_mercados_mayoristas[],2,0)</f>
        <v>Metropolitana</v>
      </c>
      <c r="C2396" s="1">
        <f>+VLOOKUP(A2396,Codigos_mercados_mayoristas[],3,0)</f>
        <v>13</v>
      </c>
      <c r="D2396" s="30">
        <v>44153</v>
      </c>
      <c r="E2396" s="4" t="s">
        <v>196</v>
      </c>
      <c r="F2396" t="s">
        <v>11</v>
      </c>
      <c r="G2396" t="s">
        <v>12</v>
      </c>
      <c r="H2396" t="s">
        <v>13</v>
      </c>
      <c r="I2396" s="31">
        <v>3400</v>
      </c>
      <c r="J2396">
        <v>400</v>
      </c>
      <c r="K2396">
        <v>400</v>
      </c>
      <c r="L2396">
        <v>400</v>
      </c>
      <c r="M2396" t="s">
        <v>14</v>
      </c>
      <c r="N2396" t="s">
        <v>118</v>
      </c>
      <c r="O2396">
        <f>+VLOOKUP(Precio_diario_hortalizas[[#This Row],[Unidad de comercialización]],Codigos_kg[],2,0)</f>
        <v>1</v>
      </c>
      <c r="P2396">
        <f>+Precio_diario_hortalizas[[#This Row],[Precio promedio ponderado]]/Precio_diario_hortalizas[[#This Row],[Kg o Unidades]]</f>
        <v>400</v>
      </c>
    </row>
    <row r="2397" spans="1:16" hidden="1" x14ac:dyDescent="0.35">
      <c r="A2397" s="15" t="s">
        <v>142</v>
      </c>
      <c r="B2397" s="1" t="str">
        <f>+VLOOKUP(A2397,Codigos_mercados_mayoristas[],2,0)</f>
        <v>Metropolitana</v>
      </c>
      <c r="C2397" s="1">
        <f>+VLOOKUP(A2397,Codigos_mercados_mayoristas[],3,0)</f>
        <v>13</v>
      </c>
      <c r="D2397" s="30">
        <v>44153</v>
      </c>
      <c r="E2397" s="4" t="s">
        <v>196</v>
      </c>
      <c r="F2397" t="s">
        <v>75</v>
      </c>
      <c r="G2397" t="s">
        <v>119</v>
      </c>
      <c r="H2397" t="s">
        <v>120</v>
      </c>
      <c r="I2397">
        <v>800</v>
      </c>
      <c r="J2397" s="31">
        <v>9000</v>
      </c>
      <c r="K2397" s="31">
        <v>9000</v>
      </c>
      <c r="L2397" s="31">
        <v>9000</v>
      </c>
      <c r="M2397" t="s">
        <v>121</v>
      </c>
      <c r="N2397" t="s">
        <v>15</v>
      </c>
      <c r="O2397">
        <f>+VLOOKUP(Precio_diario_hortalizas[[#This Row],[Unidad de comercialización]],Codigos_kg[],2,0)</f>
        <v>18</v>
      </c>
      <c r="P2397">
        <f>+Precio_diario_hortalizas[[#This Row],[Precio promedio ponderado]]/Precio_diario_hortalizas[[#This Row],[Kg o Unidades]]</f>
        <v>500</v>
      </c>
    </row>
    <row r="2398" spans="1:16" hidden="1" x14ac:dyDescent="0.35">
      <c r="A2398" s="15" t="s">
        <v>142</v>
      </c>
      <c r="B2398" s="1" t="str">
        <f>+VLOOKUP(A2398,Codigos_mercados_mayoristas[],2,0)</f>
        <v>Metropolitana</v>
      </c>
      <c r="C2398" s="1">
        <f>+VLOOKUP(A2398,Codigos_mercados_mayoristas[],3,0)</f>
        <v>13</v>
      </c>
      <c r="D2398" s="30">
        <v>44153</v>
      </c>
      <c r="E2398" s="4" t="s">
        <v>196</v>
      </c>
      <c r="F2398" t="s">
        <v>75</v>
      </c>
      <c r="G2398" t="s">
        <v>119</v>
      </c>
      <c r="H2398" t="s">
        <v>189</v>
      </c>
      <c r="I2398">
        <v>600</v>
      </c>
      <c r="J2398" s="31">
        <v>8000</v>
      </c>
      <c r="K2398" s="31">
        <v>8000</v>
      </c>
      <c r="L2398" s="31">
        <v>8000</v>
      </c>
      <c r="M2398" t="s">
        <v>121</v>
      </c>
      <c r="N2398" t="s">
        <v>15</v>
      </c>
      <c r="O2398">
        <f>+VLOOKUP(Precio_diario_hortalizas[[#This Row],[Unidad de comercialización]],Codigos_kg[],2,0)</f>
        <v>18</v>
      </c>
      <c r="P2398">
        <f>+Precio_diario_hortalizas[[#This Row],[Precio promedio ponderado]]/Precio_diario_hortalizas[[#This Row],[Kg o Unidades]]</f>
        <v>444.44444444444446</v>
      </c>
    </row>
    <row r="2399" spans="1:16" hidden="1" x14ac:dyDescent="0.35">
      <c r="A2399" s="15" t="s">
        <v>142</v>
      </c>
      <c r="B2399" s="1" t="str">
        <f>+VLOOKUP(A2399,Codigos_mercados_mayoristas[],2,0)</f>
        <v>Metropolitana</v>
      </c>
      <c r="C2399" s="1">
        <f>+VLOOKUP(A2399,Codigos_mercados_mayoristas[],3,0)</f>
        <v>13</v>
      </c>
      <c r="D2399" s="30">
        <v>44153</v>
      </c>
      <c r="E2399" s="4" t="s">
        <v>196</v>
      </c>
      <c r="F2399" t="s">
        <v>75</v>
      </c>
      <c r="G2399" t="s">
        <v>119</v>
      </c>
      <c r="H2399" t="s">
        <v>19</v>
      </c>
      <c r="I2399" s="31">
        <v>1000</v>
      </c>
      <c r="J2399" s="31">
        <v>6000</v>
      </c>
      <c r="K2399" s="31">
        <v>6000</v>
      </c>
      <c r="L2399" s="31">
        <v>6000</v>
      </c>
      <c r="M2399" t="s">
        <v>121</v>
      </c>
      <c r="N2399" t="s">
        <v>34</v>
      </c>
      <c r="O2399">
        <f>+VLOOKUP(Precio_diario_hortalizas[[#This Row],[Unidad de comercialización]],Codigos_kg[],2,0)</f>
        <v>18</v>
      </c>
      <c r="P2399">
        <f>+Precio_diario_hortalizas[[#This Row],[Precio promedio ponderado]]/Precio_diario_hortalizas[[#This Row],[Kg o Unidades]]</f>
        <v>333.33333333333331</v>
      </c>
    </row>
    <row r="2400" spans="1:16" hidden="1" x14ac:dyDescent="0.35">
      <c r="A2400" s="15" t="s">
        <v>142</v>
      </c>
      <c r="B2400" s="1" t="str">
        <f>+VLOOKUP(A2400,Codigos_mercados_mayoristas[],2,0)</f>
        <v>Metropolitana</v>
      </c>
      <c r="C2400" s="1">
        <f>+VLOOKUP(A2400,Codigos_mercados_mayoristas[],3,0)</f>
        <v>13</v>
      </c>
      <c r="D2400" s="30">
        <v>44153</v>
      </c>
      <c r="E2400" s="4" t="s">
        <v>196</v>
      </c>
      <c r="F2400" t="s">
        <v>75</v>
      </c>
      <c r="G2400" t="s">
        <v>119</v>
      </c>
      <c r="H2400" t="s">
        <v>13</v>
      </c>
      <c r="I2400">
        <v>660</v>
      </c>
      <c r="J2400" s="31">
        <v>5500</v>
      </c>
      <c r="K2400" s="31">
        <v>5500</v>
      </c>
      <c r="L2400" s="31">
        <v>5500</v>
      </c>
      <c r="M2400" t="s">
        <v>121</v>
      </c>
      <c r="N2400" t="s">
        <v>34</v>
      </c>
      <c r="O2400">
        <f>+VLOOKUP(Precio_diario_hortalizas[[#This Row],[Unidad de comercialización]],Codigos_kg[],2,0)</f>
        <v>18</v>
      </c>
      <c r="P2400">
        <f>+Precio_diario_hortalizas[[#This Row],[Precio promedio ponderado]]/Precio_diario_hortalizas[[#This Row],[Kg o Unidades]]</f>
        <v>305.55555555555554</v>
      </c>
    </row>
    <row r="2401" spans="1:16" hidden="1" x14ac:dyDescent="0.35">
      <c r="A2401" s="15" t="s">
        <v>142</v>
      </c>
      <c r="B2401" s="1" t="str">
        <f>+VLOOKUP(A2401,Codigos_mercados_mayoristas[],2,0)</f>
        <v>Metropolitana</v>
      </c>
      <c r="C2401" s="1">
        <f>+VLOOKUP(A2401,Codigos_mercados_mayoristas[],3,0)</f>
        <v>13</v>
      </c>
      <c r="D2401" s="30">
        <v>44153</v>
      </c>
      <c r="E2401" s="4" t="s">
        <v>196</v>
      </c>
      <c r="F2401" t="s">
        <v>75</v>
      </c>
      <c r="G2401" t="s">
        <v>12</v>
      </c>
      <c r="H2401" t="s">
        <v>76</v>
      </c>
      <c r="I2401" s="31">
        <v>1600</v>
      </c>
      <c r="J2401" s="31">
        <v>15000</v>
      </c>
      <c r="K2401" s="31">
        <v>15000</v>
      </c>
      <c r="L2401" s="31">
        <v>15000</v>
      </c>
      <c r="M2401" t="s">
        <v>147</v>
      </c>
      <c r="N2401" t="s">
        <v>118</v>
      </c>
      <c r="O2401">
        <f>+VLOOKUP(Precio_diario_hortalizas[[#This Row],[Unidad de comercialización]],Codigos_kg[],2,0)</f>
        <v>20</v>
      </c>
      <c r="P2401">
        <f>+Precio_diario_hortalizas[[#This Row],[Precio promedio ponderado]]/Precio_diario_hortalizas[[#This Row],[Kg o Unidades]]</f>
        <v>750</v>
      </c>
    </row>
    <row r="2402" spans="1:16" hidden="1" x14ac:dyDescent="0.35">
      <c r="A2402" s="15" t="s">
        <v>142</v>
      </c>
      <c r="B2402" s="1" t="str">
        <f>+VLOOKUP(A2402,Codigos_mercados_mayoristas[],2,0)</f>
        <v>Metropolitana</v>
      </c>
      <c r="C2402" s="1">
        <f>+VLOOKUP(A2402,Codigos_mercados_mayoristas[],3,0)</f>
        <v>13</v>
      </c>
      <c r="D2402" s="30">
        <v>44153</v>
      </c>
      <c r="E2402" s="4" t="s">
        <v>196</v>
      </c>
      <c r="F2402" t="s">
        <v>75</v>
      </c>
      <c r="G2402" t="s">
        <v>12</v>
      </c>
      <c r="H2402" t="s">
        <v>76</v>
      </c>
      <c r="I2402">
        <v>150</v>
      </c>
      <c r="J2402" s="31">
        <v>12000</v>
      </c>
      <c r="K2402" s="31">
        <v>12000</v>
      </c>
      <c r="L2402" s="31">
        <v>12000</v>
      </c>
      <c r="M2402" t="s">
        <v>122</v>
      </c>
      <c r="N2402" t="s">
        <v>118</v>
      </c>
      <c r="O2402">
        <f>+VLOOKUP(Precio_diario_hortalizas[[#This Row],[Unidad de comercialización]],Codigos_kg[],2,0)</f>
        <v>16</v>
      </c>
      <c r="P2402">
        <f>+Precio_diario_hortalizas[[#This Row],[Precio promedio ponderado]]/Precio_diario_hortalizas[[#This Row],[Kg o Unidades]]</f>
        <v>750</v>
      </c>
    </row>
    <row r="2403" spans="1:16" hidden="1" x14ac:dyDescent="0.35">
      <c r="A2403" s="15" t="s">
        <v>142</v>
      </c>
      <c r="B2403" s="1" t="str">
        <f>+VLOOKUP(A2403,Codigos_mercados_mayoristas[],2,0)</f>
        <v>Metropolitana</v>
      </c>
      <c r="C2403" s="1">
        <f>+VLOOKUP(A2403,Codigos_mercados_mayoristas[],3,0)</f>
        <v>13</v>
      </c>
      <c r="D2403" s="30">
        <v>44153</v>
      </c>
      <c r="E2403" s="4" t="s">
        <v>196</v>
      </c>
      <c r="F2403" t="s">
        <v>75</v>
      </c>
      <c r="G2403" t="s">
        <v>12</v>
      </c>
      <c r="H2403" t="s">
        <v>96</v>
      </c>
      <c r="I2403" s="31">
        <v>2200</v>
      </c>
      <c r="J2403" s="31">
        <v>7500</v>
      </c>
      <c r="K2403" s="31">
        <v>7500</v>
      </c>
      <c r="L2403" s="31">
        <v>7500</v>
      </c>
      <c r="M2403" t="s">
        <v>121</v>
      </c>
      <c r="N2403" t="s">
        <v>118</v>
      </c>
      <c r="O2403">
        <f>+VLOOKUP(Precio_diario_hortalizas[[#This Row],[Unidad de comercialización]],Codigos_kg[],2,0)</f>
        <v>18</v>
      </c>
      <c r="P2403">
        <f>+Precio_diario_hortalizas[[#This Row],[Precio promedio ponderado]]/Precio_diario_hortalizas[[#This Row],[Kg o Unidades]]</f>
        <v>416.66666666666669</v>
      </c>
    </row>
    <row r="2404" spans="1:16" hidden="1" x14ac:dyDescent="0.35">
      <c r="A2404" s="15" t="s">
        <v>142</v>
      </c>
      <c r="B2404" s="1" t="str">
        <f>+VLOOKUP(A2404,Codigos_mercados_mayoristas[],2,0)</f>
        <v>Metropolitana</v>
      </c>
      <c r="C2404" s="1">
        <f>+VLOOKUP(A2404,Codigos_mercados_mayoristas[],3,0)</f>
        <v>13</v>
      </c>
      <c r="D2404" s="30">
        <v>44153</v>
      </c>
      <c r="E2404" s="4" t="s">
        <v>196</v>
      </c>
      <c r="F2404" t="s">
        <v>75</v>
      </c>
      <c r="G2404" t="s">
        <v>12</v>
      </c>
      <c r="H2404" t="s">
        <v>96</v>
      </c>
      <c r="I2404" s="31">
        <v>1300</v>
      </c>
      <c r="J2404" s="31">
        <v>7500</v>
      </c>
      <c r="K2404" s="31">
        <v>7500</v>
      </c>
      <c r="L2404" s="31">
        <v>7500</v>
      </c>
      <c r="M2404" t="s">
        <v>121</v>
      </c>
      <c r="N2404" t="s">
        <v>123</v>
      </c>
      <c r="O2404">
        <f>+VLOOKUP(Precio_diario_hortalizas[[#This Row],[Unidad de comercialización]],Codigos_kg[],2,0)</f>
        <v>18</v>
      </c>
      <c r="P2404">
        <f>+Precio_diario_hortalizas[[#This Row],[Precio promedio ponderado]]/Precio_diario_hortalizas[[#This Row],[Kg o Unidades]]</f>
        <v>416.66666666666669</v>
      </c>
    </row>
    <row r="2405" spans="1:16" hidden="1" x14ac:dyDescent="0.35">
      <c r="A2405" s="15" t="s">
        <v>142</v>
      </c>
      <c r="B2405" s="1" t="str">
        <f>+VLOOKUP(A2405,Codigos_mercados_mayoristas[],2,0)</f>
        <v>Metropolitana</v>
      </c>
      <c r="C2405" s="1">
        <f>+VLOOKUP(A2405,Codigos_mercados_mayoristas[],3,0)</f>
        <v>13</v>
      </c>
      <c r="D2405" s="30">
        <v>44153</v>
      </c>
      <c r="E2405" s="4" t="s">
        <v>196</v>
      </c>
      <c r="F2405" t="s">
        <v>75</v>
      </c>
      <c r="G2405" t="s">
        <v>12</v>
      </c>
      <c r="H2405" t="s">
        <v>96</v>
      </c>
      <c r="I2405" s="31">
        <v>47000</v>
      </c>
      <c r="J2405" s="31">
        <v>2400</v>
      </c>
      <c r="K2405" s="31">
        <v>2400</v>
      </c>
      <c r="L2405" s="31">
        <v>2400</v>
      </c>
      <c r="M2405" t="s">
        <v>143</v>
      </c>
      <c r="N2405" t="s">
        <v>118</v>
      </c>
      <c r="O2405">
        <f>+VLOOKUP(Precio_diario_hortalizas[[#This Row],[Unidad de comercialización]],Codigos_kg[],2,0)</f>
        <v>20</v>
      </c>
      <c r="P2405">
        <f>+Precio_diario_hortalizas[[#This Row],[Precio promedio ponderado]]/Precio_diario_hortalizas[[#This Row],[Kg o Unidades]]</f>
        <v>120</v>
      </c>
    </row>
    <row r="2406" spans="1:16" hidden="1" x14ac:dyDescent="0.35">
      <c r="A2406" s="15" t="s">
        <v>142</v>
      </c>
      <c r="B2406" s="1" t="str">
        <f>+VLOOKUP(A2406,Codigos_mercados_mayoristas[],2,0)</f>
        <v>Metropolitana</v>
      </c>
      <c r="C2406" s="1">
        <f>+VLOOKUP(A2406,Codigos_mercados_mayoristas[],3,0)</f>
        <v>13</v>
      </c>
      <c r="D2406" s="30">
        <v>44153</v>
      </c>
      <c r="E2406" s="4" t="s">
        <v>196</v>
      </c>
      <c r="F2406" t="s">
        <v>75</v>
      </c>
      <c r="G2406" t="s">
        <v>12</v>
      </c>
      <c r="H2406" t="s">
        <v>96</v>
      </c>
      <c r="I2406" s="31">
        <v>36000</v>
      </c>
      <c r="J2406" s="31">
        <v>2600</v>
      </c>
      <c r="K2406" s="31">
        <v>2600</v>
      </c>
      <c r="L2406" s="31">
        <v>2600</v>
      </c>
      <c r="M2406" t="s">
        <v>143</v>
      </c>
      <c r="N2406" t="s">
        <v>123</v>
      </c>
      <c r="O2406">
        <f>+VLOOKUP(Precio_diario_hortalizas[[#This Row],[Unidad de comercialización]],Codigos_kg[],2,0)</f>
        <v>20</v>
      </c>
      <c r="P2406">
        <f>+Precio_diario_hortalizas[[#This Row],[Precio promedio ponderado]]/Precio_diario_hortalizas[[#This Row],[Kg o Unidades]]</f>
        <v>130</v>
      </c>
    </row>
    <row r="2407" spans="1:16" hidden="1" x14ac:dyDescent="0.35">
      <c r="A2407" s="15" t="s">
        <v>142</v>
      </c>
      <c r="B2407" s="1" t="str">
        <f>+VLOOKUP(A2407,Codigos_mercados_mayoristas[],2,0)</f>
        <v>Metropolitana</v>
      </c>
      <c r="C2407" s="1">
        <f>+VLOOKUP(A2407,Codigos_mercados_mayoristas[],3,0)</f>
        <v>13</v>
      </c>
      <c r="D2407" s="30">
        <v>44153</v>
      </c>
      <c r="E2407" s="4" t="s">
        <v>196</v>
      </c>
      <c r="F2407" t="s">
        <v>75</v>
      </c>
      <c r="G2407" t="s">
        <v>12</v>
      </c>
      <c r="H2407" t="s">
        <v>148</v>
      </c>
      <c r="I2407" s="31">
        <v>1000</v>
      </c>
      <c r="J2407" s="31">
        <v>17000</v>
      </c>
      <c r="K2407" s="31">
        <v>17000</v>
      </c>
      <c r="L2407" s="31">
        <v>17000</v>
      </c>
      <c r="M2407" t="s">
        <v>147</v>
      </c>
      <c r="N2407" t="s">
        <v>118</v>
      </c>
      <c r="O2407">
        <f>+VLOOKUP(Precio_diario_hortalizas[[#This Row],[Unidad de comercialización]],Codigos_kg[],2,0)</f>
        <v>20</v>
      </c>
      <c r="P2407">
        <f>+Precio_diario_hortalizas[[#This Row],[Precio promedio ponderado]]/Precio_diario_hortalizas[[#This Row],[Kg o Unidades]]</f>
        <v>850</v>
      </c>
    </row>
    <row r="2408" spans="1:16" hidden="1" x14ac:dyDescent="0.35">
      <c r="A2408" s="15" t="s">
        <v>142</v>
      </c>
      <c r="B2408" s="1" t="str">
        <f>+VLOOKUP(A2408,Codigos_mercados_mayoristas[],2,0)</f>
        <v>Metropolitana</v>
      </c>
      <c r="C2408" s="1">
        <f>+VLOOKUP(A2408,Codigos_mercados_mayoristas[],3,0)</f>
        <v>13</v>
      </c>
      <c r="D2408" s="30">
        <v>44153</v>
      </c>
      <c r="E2408" s="4" t="s">
        <v>196</v>
      </c>
      <c r="F2408" t="s">
        <v>75</v>
      </c>
      <c r="G2408" t="s">
        <v>12</v>
      </c>
      <c r="H2408" t="s">
        <v>148</v>
      </c>
      <c r="I2408">
        <v>100</v>
      </c>
      <c r="J2408" s="31">
        <v>12000</v>
      </c>
      <c r="K2408" s="31">
        <v>12000</v>
      </c>
      <c r="L2408" s="31">
        <v>12000</v>
      </c>
      <c r="M2408" t="s">
        <v>122</v>
      </c>
      <c r="N2408" t="s">
        <v>118</v>
      </c>
      <c r="O2408">
        <f>+VLOOKUP(Precio_diario_hortalizas[[#This Row],[Unidad de comercialización]],Codigos_kg[],2,0)</f>
        <v>16</v>
      </c>
      <c r="P2408">
        <f>+Precio_diario_hortalizas[[#This Row],[Precio promedio ponderado]]/Precio_diario_hortalizas[[#This Row],[Kg o Unidades]]</f>
        <v>750</v>
      </c>
    </row>
    <row r="2409" spans="1:16" hidden="1" x14ac:dyDescent="0.35">
      <c r="A2409" s="15" t="s">
        <v>142</v>
      </c>
      <c r="B2409" s="1" t="str">
        <f>+VLOOKUP(A2409,Codigos_mercados_mayoristas[],2,0)</f>
        <v>Metropolitana</v>
      </c>
      <c r="C2409" s="1">
        <f>+VLOOKUP(A2409,Codigos_mercados_mayoristas[],3,0)</f>
        <v>13</v>
      </c>
      <c r="D2409" s="30">
        <v>44153</v>
      </c>
      <c r="E2409" s="4" t="s">
        <v>196</v>
      </c>
      <c r="F2409" t="s">
        <v>75</v>
      </c>
      <c r="G2409" t="s">
        <v>12</v>
      </c>
      <c r="H2409" t="s">
        <v>137</v>
      </c>
      <c r="I2409" s="31">
        <v>1400</v>
      </c>
      <c r="J2409" s="31">
        <v>7000</v>
      </c>
      <c r="K2409" s="31">
        <v>7000</v>
      </c>
      <c r="L2409" s="31">
        <v>7000</v>
      </c>
      <c r="M2409" t="s">
        <v>121</v>
      </c>
      <c r="N2409" t="s">
        <v>118</v>
      </c>
      <c r="O2409">
        <f>+VLOOKUP(Precio_diario_hortalizas[[#This Row],[Unidad de comercialización]],Codigos_kg[],2,0)</f>
        <v>18</v>
      </c>
      <c r="P2409">
        <f>+Precio_diario_hortalizas[[#This Row],[Precio promedio ponderado]]/Precio_diario_hortalizas[[#This Row],[Kg o Unidades]]</f>
        <v>388.88888888888891</v>
      </c>
    </row>
    <row r="2410" spans="1:16" hidden="1" x14ac:dyDescent="0.35">
      <c r="A2410" s="15" t="s">
        <v>142</v>
      </c>
      <c r="B2410" s="1" t="str">
        <f>+VLOOKUP(A2410,Codigos_mercados_mayoristas[],2,0)</f>
        <v>Metropolitana</v>
      </c>
      <c r="C2410" s="1">
        <f>+VLOOKUP(A2410,Codigos_mercados_mayoristas[],3,0)</f>
        <v>13</v>
      </c>
      <c r="D2410" s="30">
        <v>44153</v>
      </c>
      <c r="E2410" s="4" t="s">
        <v>196</v>
      </c>
      <c r="F2410" t="s">
        <v>75</v>
      </c>
      <c r="G2410" t="s">
        <v>12</v>
      </c>
      <c r="H2410" t="s">
        <v>137</v>
      </c>
      <c r="I2410">
        <v>800</v>
      </c>
      <c r="J2410" s="31">
        <v>7000</v>
      </c>
      <c r="K2410" s="31">
        <v>7000</v>
      </c>
      <c r="L2410" s="31">
        <v>7000</v>
      </c>
      <c r="M2410" t="s">
        <v>121</v>
      </c>
      <c r="N2410" t="s">
        <v>123</v>
      </c>
      <c r="O2410">
        <f>+VLOOKUP(Precio_diario_hortalizas[[#This Row],[Unidad de comercialización]],Codigos_kg[],2,0)</f>
        <v>18</v>
      </c>
      <c r="P2410">
        <f>+Precio_diario_hortalizas[[#This Row],[Precio promedio ponderado]]/Precio_diario_hortalizas[[#This Row],[Kg o Unidades]]</f>
        <v>388.88888888888891</v>
      </c>
    </row>
    <row r="2411" spans="1:16" hidden="1" x14ac:dyDescent="0.35">
      <c r="A2411" s="15" t="s">
        <v>142</v>
      </c>
      <c r="B2411" s="1" t="str">
        <f>+VLOOKUP(A2411,Codigos_mercados_mayoristas[],2,0)</f>
        <v>Metropolitana</v>
      </c>
      <c r="C2411" s="1">
        <f>+VLOOKUP(A2411,Codigos_mercados_mayoristas[],3,0)</f>
        <v>13</v>
      </c>
      <c r="D2411" s="30">
        <v>44153</v>
      </c>
      <c r="E2411" s="4" t="s">
        <v>196</v>
      </c>
      <c r="F2411" t="s">
        <v>75</v>
      </c>
      <c r="G2411" t="s">
        <v>12</v>
      </c>
      <c r="H2411" t="s">
        <v>137</v>
      </c>
      <c r="I2411" s="31">
        <v>32000</v>
      </c>
      <c r="J2411" s="31">
        <v>2000</v>
      </c>
      <c r="K2411" s="31">
        <v>2000</v>
      </c>
      <c r="L2411" s="31">
        <v>2000</v>
      </c>
      <c r="M2411" t="s">
        <v>143</v>
      </c>
      <c r="N2411" t="s">
        <v>118</v>
      </c>
      <c r="O2411">
        <f>+VLOOKUP(Precio_diario_hortalizas[[#This Row],[Unidad de comercialización]],Codigos_kg[],2,0)</f>
        <v>20</v>
      </c>
      <c r="P2411">
        <f>+Precio_diario_hortalizas[[#This Row],[Precio promedio ponderado]]/Precio_diario_hortalizas[[#This Row],[Kg o Unidades]]</f>
        <v>100</v>
      </c>
    </row>
    <row r="2412" spans="1:16" hidden="1" x14ac:dyDescent="0.35">
      <c r="A2412" s="15" t="s">
        <v>142</v>
      </c>
      <c r="B2412" s="1" t="str">
        <f>+VLOOKUP(A2412,Codigos_mercados_mayoristas[],2,0)</f>
        <v>Metropolitana</v>
      </c>
      <c r="C2412" s="1">
        <f>+VLOOKUP(A2412,Codigos_mercados_mayoristas[],3,0)</f>
        <v>13</v>
      </c>
      <c r="D2412" s="30">
        <v>44153</v>
      </c>
      <c r="E2412" s="4" t="s">
        <v>196</v>
      </c>
      <c r="F2412" t="s">
        <v>75</v>
      </c>
      <c r="G2412" t="s">
        <v>12</v>
      </c>
      <c r="H2412" t="s">
        <v>137</v>
      </c>
      <c r="I2412" s="31">
        <v>28000</v>
      </c>
      <c r="J2412" s="31">
        <v>2000</v>
      </c>
      <c r="K2412" s="31">
        <v>2000</v>
      </c>
      <c r="L2412" s="31">
        <v>2000</v>
      </c>
      <c r="M2412" t="s">
        <v>143</v>
      </c>
      <c r="N2412" t="s">
        <v>123</v>
      </c>
      <c r="O2412">
        <f>+VLOOKUP(Precio_diario_hortalizas[[#This Row],[Unidad de comercialización]],Codigos_kg[],2,0)</f>
        <v>20</v>
      </c>
      <c r="P2412">
        <f>+Precio_diario_hortalizas[[#This Row],[Precio promedio ponderado]]/Precio_diario_hortalizas[[#This Row],[Kg o Unidades]]</f>
        <v>100</v>
      </c>
    </row>
    <row r="2413" spans="1:16" hidden="1" x14ac:dyDescent="0.35">
      <c r="A2413" s="15" t="s">
        <v>142</v>
      </c>
      <c r="B2413" s="1" t="str">
        <f>+VLOOKUP(A2413,Codigos_mercados_mayoristas[],2,0)</f>
        <v>Metropolitana</v>
      </c>
      <c r="C2413" s="1">
        <f>+VLOOKUP(A2413,Codigos_mercados_mayoristas[],3,0)</f>
        <v>13</v>
      </c>
      <c r="D2413" s="30">
        <v>44153</v>
      </c>
      <c r="E2413" s="4" t="s">
        <v>196</v>
      </c>
      <c r="F2413" t="s">
        <v>75</v>
      </c>
      <c r="G2413" t="s">
        <v>12</v>
      </c>
      <c r="H2413" t="s">
        <v>149</v>
      </c>
      <c r="I2413">
        <v>600</v>
      </c>
      <c r="J2413" s="31">
        <v>17000</v>
      </c>
      <c r="K2413" s="31">
        <v>17000</v>
      </c>
      <c r="L2413" s="31">
        <v>17000</v>
      </c>
      <c r="M2413" t="s">
        <v>147</v>
      </c>
      <c r="N2413" t="s">
        <v>118</v>
      </c>
      <c r="O2413">
        <f>+VLOOKUP(Precio_diario_hortalizas[[#This Row],[Unidad de comercialización]],Codigos_kg[],2,0)</f>
        <v>20</v>
      </c>
      <c r="P2413">
        <f>+Precio_diario_hortalizas[[#This Row],[Precio promedio ponderado]]/Precio_diario_hortalizas[[#This Row],[Kg o Unidades]]</f>
        <v>850</v>
      </c>
    </row>
    <row r="2414" spans="1:16" hidden="1" x14ac:dyDescent="0.35">
      <c r="A2414" s="15" t="s">
        <v>142</v>
      </c>
      <c r="B2414" s="1" t="str">
        <f>+VLOOKUP(A2414,Codigos_mercados_mayoristas[],2,0)</f>
        <v>Metropolitana</v>
      </c>
      <c r="C2414" s="1">
        <f>+VLOOKUP(A2414,Codigos_mercados_mayoristas[],3,0)</f>
        <v>13</v>
      </c>
      <c r="D2414" s="30">
        <v>44153</v>
      </c>
      <c r="E2414" s="4" t="s">
        <v>196</v>
      </c>
      <c r="F2414" t="s">
        <v>75</v>
      </c>
      <c r="G2414" t="s">
        <v>12</v>
      </c>
      <c r="H2414" t="s">
        <v>144</v>
      </c>
      <c r="I2414">
        <v>800</v>
      </c>
      <c r="J2414" s="31">
        <v>6000</v>
      </c>
      <c r="K2414" s="31">
        <v>6000</v>
      </c>
      <c r="L2414" s="31">
        <v>6000</v>
      </c>
      <c r="M2414" t="s">
        <v>121</v>
      </c>
      <c r="N2414" t="s">
        <v>118</v>
      </c>
      <c r="O2414">
        <f>+VLOOKUP(Precio_diario_hortalizas[[#This Row],[Unidad de comercialización]],Codigos_kg[],2,0)</f>
        <v>18</v>
      </c>
      <c r="P2414">
        <f>+Precio_diario_hortalizas[[#This Row],[Precio promedio ponderado]]/Precio_diario_hortalizas[[#This Row],[Kg o Unidades]]</f>
        <v>333.33333333333331</v>
      </c>
    </row>
    <row r="2415" spans="1:16" hidden="1" x14ac:dyDescent="0.35">
      <c r="A2415" s="15" t="s">
        <v>142</v>
      </c>
      <c r="B2415" s="1" t="str">
        <f>+VLOOKUP(A2415,Codigos_mercados_mayoristas[],2,0)</f>
        <v>Metropolitana</v>
      </c>
      <c r="C2415" s="1">
        <f>+VLOOKUP(A2415,Codigos_mercados_mayoristas[],3,0)</f>
        <v>13</v>
      </c>
      <c r="D2415" s="30">
        <v>44153</v>
      </c>
      <c r="E2415" s="4" t="s">
        <v>196</v>
      </c>
      <c r="F2415" t="s">
        <v>75</v>
      </c>
      <c r="G2415" t="s">
        <v>12</v>
      </c>
      <c r="H2415" t="s">
        <v>144</v>
      </c>
      <c r="I2415">
        <v>500</v>
      </c>
      <c r="J2415" s="31">
        <v>6000</v>
      </c>
      <c r="K2415" s="31">
        <v>6000</v>
      </c>
      <c r="L2415" s="31">
        <v>6000</v>
      </c>
      <c r="M2415" t="s">
        <v>121</v>
      </c>
      <c r="N2415" t="s">
        <v>123</v>
      </c>
      <c r="O2415">
        <f>+VLOOKUP(Precio_diario_hortalizas[[#This Row],[Unidad de comercialización]],Codigos_kg[],2,0)</f>
        <v>18</v>
      </c>
      <c r="P2415">
        <f>+Precio_diario_hortalizas[[#This Row],[Precio promedio ponderado]]/Precio_diario_hortalizas[[#This Row],[Kg o Unidades]]</f>
        <v>333.33333333333331</v>
      </c>
    </row>
    <row r="2416" spans="1:16" hidden="1" x14ac:dyDescent="0.35">
      <c r="A2416" s="15" t="s">
        <v>142</v>
      </c>
      <c r="B2416" s="1" t="str">
        <f>+VLOOKUP(A2416,Codigos_mercados_mayoristas[],2,0)</f>
        <v>Metropolitana</v>
      </c>
      <c r="C2416" s="1">
        <f>+VLOOKUP(A2416,Codigos_mercados_mayoristas[],3,0)</f>
        <v>13</v>
      </c>
      <c r="D2416" s="30">
        <v>44153</v>
      </c>
      <c r="E2416" s="4" t="s">
        <v>196</v>
      </c>
      <c r="F2416" t="s">
        <v>75</v>
      </c>
      <c r="G2416" t="s">
        <v>12</v>
      </c>
      <c r="H2416" t="s">
        <v>144</v>
      </c>
      <c r="I2416" s="31">
        <v>20000</v>
      </c>
      <c r="J2416" s="31">
        <v>1400</v>
      </c>
      <c r="K2416" s="31">
        <v>1400</v>
      </c>
      <c r="L2416" s="31">
        <v>1400</v>
      </c>
      <c r="M2416" t="s">
        <v>143</v>
      </c>
      <c r="N2416" t="s">
        <v>118</v>
      </c>
      <c r="O2416">
        <f>+VLOOKUP(Precio_diario_hortalizas[[#This Row],[Unidad de comercialización]],Codigos_kg[],2,0)</f>
        <v>20</v>
      </c>
      <c r="P2416">
        <f>+Precio_diario_hortalizas[[#This Row],[Precio promedio ponderado]]/Precio_diario_hortalizas[[#This Row],[Kg o Unidades]]</f>
        <v>70</v>
      </c>
    </row>
    <row r="2417" spans="1:16" hidden="1" x14ac:dyDescent="0.35">
      <c r="A2417" s="15" t="s">
        <v>142</v>
      </c>
      <c r="B2417" s="1" t="str">
        <f>+VLOOKUP(A2417,Codigos_mercados_mayoristas[],2,0)</f>
        <v>Metropolitana</v>
      </c>
      <c r="C2417" s="1">
        <f>+VLOOKUP(A2417,Codigos_mercados_mayoristas[],3,0)</f>
        <v>13</v>
      </c>
      <c r="D2417" s="30">
        <v>44153</v>
      </c>
      <c r="E2417" s="4" t="s">
        <v>196</v>
      </c>
      <c r="F2417" t="s">
        <v>75</v>
      </c>
      <c r="G2417" t="s">
        <v>12</v>
      </c>
      <c r="H2417" t="s">
        <v>144</v>
      </c>
      <c r="I2417" s="31">
        <v>21000</v>
      </c>
      <c r="J2417" s="31">
        <v>1400</v>
      </c>
      <c r="K2417" s="31">
        <v>1400</v>
      </c>
      <c r="L2417" s="31">
        <v>1400</v>
      </c>
      <c r="M2417" t="s">
        <v>143</v>
      </c>
      <c r="N2417" t="s">
        <v>123</v>
      </c>
      <c r="O2417">
        <f>+VLOOKUP(Precio_diario_hortalizas[[#This Row],[Unidad de comercialización]],Codigos_kg[],2,0)</f>
        <v>20</v>
      </c>
      <c r="P2417">
        <f>+Precio_diario_hortalizas[[#This Row],[Precio promedio ponderado]]/Precio_diario_hortalizas[[#This Row],[Kg o Unidades]]</f>
        <v>70</v>
      </c>
    </row>
    <row r="2418" spans="1:16" hidden="1" x14ac:dyDescent="0.35">
      <c r="A2418" s="15" t="s">
        <v>142</v>
      </c>
      <c r="B2418" s="1" t="str">
        <f>+VLOOKUP(A2418,Codigos_mercados_mayoristas[],2,0)</f>
        <v>Metropolitana</v>
      </c>
      <c r="C2418" s="1">
        <f>+VLOOKUP(A2418,Codigos_mercados_mayoristas[],3,0)</f>
        <v>13</v>
      </c>
      <c r="D2418" s="30">
        <v>44153</v>
      </c>
      <c r="E2418" s="4" t="s">
        <v>196</v>
      </c>
      <c r="F2418" t="s">
        <v>78</v>
      </c>
      <c r="G2418" t="s">
        <v>12</v>
      </c>
      <c r="H2418" t="s">
        <v>69</v>
      </c>
      <c r="I2418">
        <v>530</v>
      </c>
      <c r="J2418" s="31">
        <v>2500</v>
      </c>
      <c r="K2418" s="31">
        <v>2500</v>
      </c>
      <c r="L2418" s="31">
        <v>2500</v>
      </c>
      <c r="M2418" t="s">
        <v>79</v>
      </c>
      <c r="N2418" t="s">
        <v>118</v>
      </c>
      <c r="O2418">
        <f>+VLOOKUP(Precio_diario_hortalizas[[#This Row],[Unidad de comercialización]],Codigos_kg[],2,0)</f>
        <v>36</v>
      </c>
      <c r="P2418">
        <f>+Precio_diario_hortalizas[[#This Row],[Precio promedio ponderado]]/Precio_diario_hortalizas[[#This Row],[Kg o Unidades]]</f>
        <v>69.444444444444443</v>
      </c>
    </row>
    <row r="2419" spans="1:16" hidden="1" x14ac:dyDescent="0.35">
      <c r="A2419" s="15" t="s">
        <v>142</v>
      </c>
      <c r="B2419" s="1" t="str">
        <f>+VLOOKUP(A2419,Codigos_mercados_mayoristas[],2,0)</f>
        <v>Metropolitana</v>
      </c>
      <c r="C2419" s="1">
        <f>+VLOOKUP(A2419,Codigos_mercados_mayoristas[],3,0)</f>
        <v>13</v>
      </c>
      <c r="D2419" s="30">
        <v>44153</v>
      </c>
      <c r="E2419" s="4" t="s">
        <v>196</v>
      </c>
      <c r="F2419" t="s">
        <v>78</v>
      </c>
      <c r="G2419" t="s">
        <v>12</v>
      </c>
      <c r="H2419" t="s">
        <v>19</v>
      </c>
      <c r="I2419">
        <v>780</v>
      </c>
      <c r="J2419" s="31">
        <v>2300</v>
      </c>
      <c r="K2419" s="31">
        <v>2200</v>
      </c>
      <c r="L2419" s="31">
        <v>2276</v>
      </c>
      <c r="M2419" t="s">
        <v>79</v>
      </c>
      <c r="N2419" t="s">
        <v>118</v>
      </c>
      <c r="O2419">
        <f>+VLOOKUP(Precio_diario_hortalizas[[#This Row],[Unidad de comercialización]],Codigos_kg[],2,0)</f>
        <v>36</v>
      </c>
      <c r="P2419">
        <f>+Precio_diario_hortalizas[[#This Row],[Precio promedio ponderado]]/Precio_diario_hortalizas[[#This Row],[Kg o Unidades]]</f>
        <v>63.222222222222221</v>
      </c>
    </row>
    <row r="2420" spans="1:16" hidden="1" x14ac:dyDescent="0.35">
      <c r="A2420" s="15" t="s">
        <v>142</v>
      </c>
      <c r="B2420" s="1" t="str">
        <f>+VLOOKUP(A2420,Codigos_mercados_mayoristas[],2,0)</f>
        <v>Metropolitana</v>
      </c>
      <c r="C2420" s="1">
        <f>+VLOOKUP(A2420,Codigos_mercados_mayoristas[],3,0)</f>
        <v>13</v>
      </c>
      <c r="D2420" s="30">
        <v>44153</v>
      </c>
      <c r="E2420" s="4" t="s">
        <v>196</v>
      </c>
      <c r="F2420" t="s">
        <v>78</v>
      </c>
      <c r="G2420" t="s">
        <v>12</v>
      </c>
      <c r="H2420" t="s">
        <v>13</v>
      </c>
      <c r="I2420">
        <v>580</v>
      </c>
      <c r="J2420" s="31">
        <v>2000</v>
      </c>
      <c r="K2420" s="31">
        <v>1900</v>
      </c>
      <c r="L2420" s="31">
        <v>1974</v>
      </c>
      <c r="M2420" t="s">
        <v>79</v>
      </c>
      <c r="N2420" t="s">
        <v>118</v>
      </c>
      <c r="O2420">
        <f>+VLOOKUP(Precio_diario_hortalizas[[#This Row],[Unidad de comercialización]],Codigos_kg[],2,0)</f>
        <v>36</v>
      </c>
      <c r="P2420">
        <f>+Precio_diario_hortalizas[[#This Row],[Precio promedio ponderado]]/Precio_diario_hortalizas[[#This Row],[Kg o Unidades]]</f>
        <v>54.833333333333336</v>
      </c>
    </row>
    <row r="2421" spans="1:16" hidden="1" x14ac:dyDescent="0.35">
      <c r="A2421" s="15" t="s">
        <v>142</v>
      </c>
      <c r="B2421" s="1" t="str">
        <f>+VLOOKUP(A2421,Codigos_mercados_mayoristas[],2,0)</f>
        <v>Metropolitana</v>
      </c>
      <c r="C2421" s="1">
        <f>+VLOOKUP(A2421,Codigos_mercados_mayoristas[],3,0)</f>
        <v>13</v>
      </c>
      <c r="D2421" s="30">
        <v>44153</v>
      </c>
      <c r="E2421" s="4" t="s">
        <v>196</v>
      </c>
      <c r="F2421" t="s">
        <v>17</v>
      </c>
      <c r="G2421" t="s">
        <v>18</v>
      </c>
      <c r="H2421" t="s">
        <v>19</v>
      </c>
      <c r="I2421">
        <v>350</v>
      </c>
      <c r="J2421" s="31">
        <v>18000</v>
      </c>
      <c r="K2421" s="31">
        <v>17000</v>
      </c>
      <c r="L2421" s="31">
        <v>17514</v>
      </c>
      <c r="M2421" t="s">
        <v>20</v>
      </c>
      <c r="N2421" t="s">
        <v>15</v>
      </c>
      <c r="O2421">
        <f>+VLOOKUP(Precio_diario_hortalizas[[#This Row],[Unidad de comercialización]],Codigos_kg[],2,0)</f>
        <v>50</v>
      </c>
      <c r="P2421">
        <f>+Precio_diario_hortalizas[[#This Row],[Precio promedio ponderado]]/Precio_diario_hortalizas[[#This Row],[Kg o Unidades]]</f>
        <v>350.28</v>
      </c>
    </row>
    <row r="2422" spans="1:16" hidden="1" x14ac:dyDescent="0.35">
      <c r="A2422" s="15" t="s">
        <v>142</v>
      </c>
      <c r="B2422" s="1" t="str">
        <f>+VLOOKUP(A2422,Codigos_mercados_mayoristas[],2,0)</f>
        <v>Metropolitana</v>
      </c>
      <c r="C2422" s="1">
        <f>+VLOOKUP(A2422,Codigos_mercados_mayoristas[],3,0)</f>
        <v>13</v>
      </c>
      <c r="D2422" s="30">
        <v>44153</v>
      </c>
      <c r="E2422" s="4" t="s">
        <v>196</v>
      </c>
      <c r="F2422" t="s">
        <v>80</v>
      </c>
      <c r="G2422" t="s">
        <v>12</v>
      </c>
      <c r="H2422" t="s">
        <v>19</v>
      </c>
      <c r="I2422">
        <v>540</v>
      </c>
      <c r="J2422" s="31">
        <v>1000</v>
      </c>
      <c r="K2422">
        <v>800</v>
      </c>
      <c r="L2422">
        <v>893</v>
      </c>
      <c r="M2422" t="s">
        <v>81</v>
      </c>
      <c r="N2422" t="s">
        <v>118</v>
      </c>
      <c r="O2422">
        <f>+VLOOKUP(Precio_diario_hortalizas[[#This Row],[Unidad de comercialización]],Codigos_kg[],2,0)</f>
        <v>3</v>
      </c>
      <c r="P2422">
        <f>+Precio_diario_hortalizas[[#This Row],[Precio promedio ponderado]]/Precio_diario_hortalizas[[#This Row],[Kg o Unidades]]</f>
        <v>297.66666666666669</v>
      </c>
    </row>
    <row r="2423" spans="1:16" hidden="1" x14ac:dyDescent="0.35">
      <c r="A2423" s="15" t="s">
        <v>142</v>
      </c>
      <c r="B2423" s="1" t="str">
        <f>+VLOOKUP(A2423,Codigos_mercados_mayoristas[],2,0)</f>
        <v>Metropolitana</v>
      </c>
      <c r="C2423" s="1">
        <f>+VLOOKUP(A2423,Codigos_mercados_mayoristas[],3,0)</f>
        <v>13</v>
      </c>
      <c r="D2423" s="30">
        <v>44153</v>
      </c>
      <c r="E2423" s="4" t="s">
        <v>196</v>
      </c>
      <c r="F2423" t="s">
        <v>80</v>
      </c>
      <c r="G2423" t="s">
        <v>12</v>
      </c>
      <c r="H2423" t="s">
        <v>13</v>
      </c>
      <c r="I2423">
        <v>310</v>
      </c>
      <c r="J2423">
        <v>800</v>
      </c>
      <c r="K2423">
        <v>700</v>
      </c>
      <c r="L2423">
        <v>752</v>
      </c>
      <c r="M2423" t="s">
        <v>81</v>
      </c>
      <c r="N2423" t="s">
        <v>118</v>
      </c>
      <c r="O2423">
        <f>+VLOOKUP(Precio_diario_hortalizas[[#This Row],[Unidad de comercialización]],Codigos_kg[],2,0)</f>
        <v>3</v>
      </c>
      <c r="P2423">
        <f>+Precio_diario_hortalizas[[#This Row],[Precio promedio ponderado]]/Precio_diario_hortalizas[[#This Row],[Kg o Unidades]]</f>
        <v>250.66666666666666</v>
      </c>
    </row>
    <row r="2424" spans="1:16" hidden="1" x14ac:dyDescent="0.35">
      <c r="A2424" s="15" t="s">
        <v>142</v>
      </c>
      <c r="B2424" s="1" t="str">
        <f>+VLOOKUP(A2424,Codigos_mercados_mayoristas[],2,0)</f>
        <v>Metropolitana</v>
      </c>
      <c r="C2424" s="1">
        <f>+VLOOKUP(A2424,Codigos_mercados_mayoristas[],3,0)</f>
        <v>13</v>
      </c>
      <c r="D2424" s="30">
        <v>44153</v>
      </c>
      <c r="E2424" s="4" t="s">
        <v>196</v>
      </c>
      <c r="F2424" t="s">
        <v>82</v>
      </c>
      <c r="G2424" t="s">
        <v>12</v>
      </c>
      <c r="H2424" t="s">
        <v>19</v>
      </c>
      <c r="I2424">
        <v>340</v>
      </c>
      <c r="J2424" s="31">
        <v>6000</v>
      </c>
      <c r="K2424" s="31">
        <v>5000</v>
      </c>
      <c r="L2424" s="31">
        <v>5529</v>
      </c>
      <c r="M2424" t="s">
        <v>124</v>
      </c>
      <c r="N2424" t="s">
        <v>118</v>
      </c>
      <c r="O2424">
        <f>+VLOOKUP(Precio_diario_hortalizas[[#This Row],[Unidad de comercialización]],Codigos_kg[],2,0)</f>
        <v>36</v>
      </c>
      <c r="P2424">
        <f>+Precio_diario_hortalizas[[#This Row],[Precio promedio ponderado]]/Precio_diario_hortalizas[[#This Row],[Kg o Unidades]]</f>
        <v>153.58333333333334</v>
      </c>
    </row>
    <row r="2425" spans="1:16" hidden="1" x14ac:dyDescent="0.35">
      <c r="A2425" s="15" t="s">
        <v>142</v>
      </c>
      <c r="B2425" s="1" t="str">
        <f>+VLOOKUP(A2425,Codigos_mercados_mayoristas[],2,0)</f>
        <v>Metropolitana</v>
      </c>
      <c r="C2425" s="1">
        <f>+VLOOKUP(A2425,Codigos_mercados_mayoristas[],3,0)</f>
        <v>13</v>
      </c>
      <c r="D2425" s="30">
        <v>44153</v>
      </c>
      <c r="E2425" s="4" t="s">
        <v>196</v>
      </c>
      <c r="F2425" t="s">
        <v>82</v>
      </c>
      <c r="G2425" t="s">
        <v>12</v>
      </c>
      <c r="H2425" t="s">
        <v>19</v>
      </c>
      <c r="I2425">
        <v>480</v>
      </c>
      <c r="J2425" s="31">
        <v>15000</v>
      </c>
      <c r="K2425" s="31">
        <v>13000</v>
      </c>
      <c r="L2425" s="31">
        <v>14219</v>
      </c>
      <c r="M2425" t="s">
        <v>81</v>
      </c>
      <c r="N2425" t="s">
        <v>118</v>
      </c>
      <c r="O2425">
        <f>+VLOOKUP(Precio_diario_hortalizas[[#This Row],[Unidad de comercialización]],Codigos_kg[],2,0)</f>
        <v>3</v>
      </c>
      <c r="P2425">
        <f>+Precio_diario_hortalizas[[#This Row],[Precio promedio ponderado]]/Precio_diario_hortalizas[[#This Row],[Kg o Unidades]]</f>
        <v>4739.666666666667</v>
      </c>
    </row>
    <row r="2426" spans="1:16" hidden="1" x14ac:dyDescent="0.35">
      <c r="A2426" s="15" t="s">
        <v>142</v>
      </c>
      <c r="B2426" s="1" t="str">
        <f>+VLOOKUP(A2426,Codigos_mercados_mayoristas[],2,0)</f>
        <v>Metropolitana</v>
      </c>
      <c r="C2426" s="1">
        <f>+VLOOKUP(A2426,Codigos_mercados_mayoristas[],3,0)</f>
        <v>13</v>
      </c>
      <c r="D2426" s="30">
        <v>44153</v>
      </c>
      <c r="E2426" s="4" t="s">
        <v>196</v>
      </c>
      <c r="F2426" t="s">
        <v>82</v>
      </c>
      <c r="G2426" t="s">
        <v>12</v>
      </c>
      <c r="H2426" t="s">
        <v>13</v>
      </c>
      <c r="I2426">
        <v>100</v>
      </c>
      <c r="J2426" s="31">
        <v>5000</v>
      </c>
      <c r="K2426" s="31">
        <v>5000</v>
      </c>
      <c r="L2426" s="31">
        <v>5000</v>
      </c>
      <c r="M2426" t="s">
        <v>124</v>
      </c>
      <c r="N2426" t="s">
        <v>118</v>
      </c>
      <c r="O2426">
        <f>+VLOOKUP(Precio_diario_hortalizas[[#This Row],[Unidad de comercialización]],Codigos_kg[],2,0)</f>
        <v>36</v>
      </c>
      <c r="P2426">
        <f>+Precio_diario_hortalizas[[#This Row],[Precio promedio ponderado]]/Precio_diario_hortalizas[[#This Row],[Kg o Unidades]]</f>
        <v>138.88888888888889</v>
      </c>
    </row>
    <row r="2427" spans="1:16" hidden="1" x14ac:dyDescent="0.35">
      <c r="A2427" s="15" t="s">
        <v>142</v>
      </c>
      <c r="B2427" s="1" t="str">
        <f>+VLOOKUP(A2427,Codigos_mercados_mayoristas[],2,0)</f>
        <v>Metropolitana</v>
      </c>
      <c r="C2427" s="1">
        <f>+VLOOKUP(A2427,Codigos_mercados_mayoristas[],3,0)</f>
        <v>13</v>
      </c>
      <c r="D2427" s="30">
        <v>44153</v>
      </c>
      <c r="E2427" s="4" t="s">
        <v>196</v>
      </c>
      <c r="F2427" t="s">
        <v>82</v>
      </c>
      <c r="G2427" t="s">
        <v>12</v>
      </c>
      <c r="H2427" t="s">
        <v>13</v>
      </c>
      <c r="I2427">
        <v>120</v>
      </c>
      <c r="J2427" s="31">
        <v>13000</v>
      </c>
      <c r="K2427" s="31">
        <v>13000</v>
      </c>
      <c r="L2427" s="31">
        <v>13000</v>
      </c>
      <c r="M2427" t="s">
        <v>81</v>
      </c>
      <c r="N2427" t="s">
        <v>118</v>
      </c>
      <c r="O2427">
        <f>+VLOOKUP(Precio_diario_hortalizas[[#This Row],[Unidad de comercialización]],Codigos_kg[],2,0)</f>
        <v>3</v>
      </c>
      <c r="P2427">
        <f>+Precio_diario_hortalizas[[#This Row],[Precio promedio ponderado]]/Precio_diario_hortalizas[[#This Row],[Kg o Unidades]]</f>
        <v>4333.333333333333</v>
      </c>
    </row>
    <row r="2428" spans="1:16" hidden="1" x14ac:dyDescent="0.35">
      <c r="A2428" s="15" t="s">
        <v>142</v>
      </c>
      <c r="B2428" s="1" t="str">
        <f>+VLOOKUP(A2428,Codigos_mercados_mayoristas[],2,0)</f>
        <v>Metropolitana</v>
      </c>
      <c r="C2428" s="1">
        <f>+VLOOKUP(A2428,Codigos_mercados_mayoristas[],3,0)</f>
        <v>13</v>
      </c>
      <c r="D2428" s="30">
        <v>44153</v>
      </c>
      <c r="E2428" s="4" t="s">
        <v>196</v>
      </c>
      <c r="F2428" t="s">
        <v>84</v>
      </c>
      <c r="G2428" t="s">
        <v>12</v>
      </c>
      <c r="H2428" t="s">
        <v>19</v>
      </c>
      <c r="I2428" s="31">
        <v>17200</v>
      </c>
      <c r="J2428">
        <v>600</v>
      </c>
      <c r="K2428">
        <v>500</v>
      </c>
      <c r="L2428">
        <v>561</v>
      </c>
      <c r="M2428" t="s">
        <v>14</v>
      </c>
      <c r="N2428" t="s">
        <v>118</v>
      </c>
      <c r="O2428">
        <f>+VLOOKUP(Precio_diario_hortalizas[[#This Row],[Unidad de comercialización]],Codigos_kg[],2,0)</f>
        <v>1</v>
      </c>
      <c r="P2428">
        <f>+Precio_diario_hortalizas[[#This Row],[Precio promedio ponderado]]/Precio_diario_hortalizas[[#This Row],[Kg o Unidades]]</f>
        <v>561</v>
      </c>
    </row>
    <row r="2429" spans="1:16" hidden="1" x14ac:dyDescent="0.35">
      <c r="A2429" s="15" t="s">
        <v>142</v>
      </c>
      <c r="B2429" s="1" t="str">
        <f>+VLOOKUP(A2429,Codigos_mercados_mayoristas[],2,0)</f>
        <v>Metropolitana</v>
      </c>
      <c r="C2429" s="1">
        <f>+VLOOKUP(A2429,Codigos_mercados_mayoristas[],3,0)</f>
        <v>13</v>
      </c>
      <c r="D2429" s="30">
        <v>44153</v>
      </c>
      <c r="E2429" s="4" t="s">
        <v>196</v>
      </c>
      <c r="F2429" t="s">
        <v>84</v>
      </c>
      <c r="G2429" t="s">
        <v>12</v>
      </c>
      <c r="H2429" t="s">
        <v>13</v>
      </c>
      <c r="I2429" s="31">
        <v>3400</v>
      </c>
      <c r="J2429">
        <v>400</v>
      </c>
      <c r="K2429">
        <v>400</v>
      </c>
      <c r="L2429">
        <v>400</v>
      </c>
      <c r="M2429" t="s">
        <v>14</v>
      </c>
      <c r="N2429" t="s">
        <v>118</v>
      </c>
      <c r="O2429">
        <f>+VLOOKUP(Precio_diario_hortalizas[[#This Row],[Unidad de comercialización]],Codigos_kg[],2,0)</f>
        <v>1</v>
      </c>
      <c r="P2429">
        <f>+Precio_diario_hortalizas[[#This Row],[Precio promedio ponderado]]/Precio_diario_hortalizas[[#This Row],[Kg o Unidades]]</f>
        <v>400</v>
      </c>
    </row>
    <row r="2430" spans="1:16" hidden="1" x14ac:dyDescent="0.35">
      <c r="A2430" s="15" t="s">
        <v>142</v>
      </c>
      <c r="B2430" s="1" t="str">
        <f>+VLOOKUP(A2430,Codigos_mercados_mayoristas[],2,0)</f>
        <v>Metropolitana</v>
      </c>
      <c r="C2430" s="1">
        <f>+VLOOKUP(A2430,Codigos_mercados_mayoristas[],3,0)</f>
        <v>13</v>
      </c>
      <c r="D2430" s="30">
        <v>44153</v>
      </c>
      <c r="E2430" s="4" t="s">
        <v>196</v>
      </c>
      <c r="F2430" t="s">
        <v>21</v>
      </c>
      <c r="G2430" t="s">
        <v>12</v>
      </c>
      <c r="H2430" t="s">
        <v>19</v>
      </c>
      <c r="I2430">
        <v>340</v>
      </c>
      <c r="J2430" s="31">
        <v>9000</v>
      </c>
      <c r="K2430" s="31">
        <v>8000</v>
      </c>
      <c r="L2430" s="31">
        <v>8500</v>
      </c>
      <c r="M2430" t="s">
        <v>151</v>
      </c>
      <c r="N2430" t="s">
        <v>152</v>
      </c>
      <c r="O2430">
        <f>+VLOOKUP(Precio_diario_hortalizas[[#This Row],[Unidad de comercialización]],Codigos_kg[],2,0)</f>
        <v>10</v>
      </c>
      <c r="P2430">
        <f>+Precio_diario_hortalizas[[#This Row],[Precio promedio ponderado]]/Precio_diario_hortalizas[[#This Row],[Kg o Unidades]]</f>
        <v>850</v>
      </c>
    </row>
    <row r="2431" spans="1:16" hidden="1" x14ac:dyDescent="0.35">
      <c r="A2431" s="15" t="s">
        <v>142</v>
      </c>
      <c r="B2431" s="1" t="str">
        <f>+VLOOKUP(A2431,Codigos_mercados_mayoristas[],2,0)</f>
        <v>Metropolitana</v>
      </c>
      <c r="C2431" s="1">
        <f>+VLOOKUP(A2431,Codigos_mercados_mayoristas[],3,0)</f>
        <v>13</v>
      </c>
      <c r="D2431" s="30">
        <v>44153</v>
      </c>
      <c r="E2431" s="4" t="s">
        <v>196</v>
      </c>
      <c r="F2431" t="s">
        <v>85</v>
      </c>
      <c r="G2431" t="s">
        <v>86</v>
      </c>
      <c r="H2431" t="s">
        <v>19</v>
      </c>
      <c r="I2431">
        <v>340</v>
      </c>
      <c r="J2431" s="31">
        <v>12000</v>
      </c>
      <c r="K2431" s="31">
        <v>12000</v>
      </c>
      <c r="L2431" s="31">
        <v>12000</v>
      </c>
      <c r="M2431" t="s">
        <v>220</v>
      </c>
      <c r="N2431" t="s">
        <v>125</v>
      </c>
      <c r="O2431">
        <f>+VLOOKUP(Precio_diario_hortalizas[[#This Row],[Unidad de comercialización]],Codigos_kg[],2,0)</f>
        <v>10</v>
      </c>
      <c r="P2431">
        <f>+Precio_diario_hortalizas[[#This Row],[Precio promedio ponderado]]/Precio_diario_hortalizas[[#This Row],[Kg o Unidades]]</f>
        <v>1200</v>
      </c>
    </row>
    <row r="2432" spans="1:16" hidden="1" x14ac:dyDescent="0.35">
      <c r="A2432" s="15" t="s">
        <v>142</v>
      </c>
      <c r="B2432" s="1" t="str">
        <f>+VLOOKUP(A2432,Codigos_mercados_mayoristas[],2,0)</f>
        <v>Metropolitana</v>
      </c>
      <c r="C2432" s="1">
        <f>+VLOOKUP(A2432,Codigos_mercados_mayoristas[],3,0)</f>
        <v>13</v>
      </c>
      <c r="D2432" s="30">
        <v>44153</v>
      </c>
      <c r="E2432" s="4" t="s">
        <v>196</v>
      </c>
      <c r="F2432" t="s">
        <v>85</v>
      </c>
      <c r="G2432" t="s">
        <v>86</v>
      </c>
      <c r="H2432" t="s">
        <v>19</v>
      </c>
      <c r="I2432" s="31">
        <v>4400</v>
      </c>
      <c r="J2432" s="31">
        <v>1000</v>
      </c>
      <c r="K2432" s="31">
        <v>1000</v>
      </c>
      <c r="L2432" s="31">
        <v>1000</v>
      </c>
      <c r="M2432" t="s">
        <v>31</v>
      </c>
      <c r="N2432" t="s">
        <v>125</v>
      </c>
      <c r="O2432">
        <f>+VLOOKUP(Precio_diario_hortalizas[[#This Row],[Unidad de comercialización]],Codigos_kg[],2,0)</f>
        <v>1</v>
      </c>
      <c r="P2432">
        <f>+Precio_diario_hortalizas[[#This Row],[Precio promedio ponderado]]/Precio_diario_hortalizas[[#This Row],[Kg o Unidades]]</f>
        <v>1000</v>
      </c>
    </row>
    <row r="2433" spans="1:16" hidden="1" x14ac:dyDescent="0.35">
      <c r="A2433" s="15" t="s">
        <v>142</v>
      </c>
      <c r="B2433" s="1" t="str">
        <f>+VLOOKUP(A2433,Codigos_mercados_mayoristas[],2,0)</f>
        <v>Metropolitana</v>
      </c>
      <c r="C2433" s="1">
        <f>+VLOOKUP(A2433,Codigos_mercados_mayoristas[],3,0)</f>
        <v>13</v>
      </c>
      <c r="D2433" s="30">
        <v>44153</v>
      </c>
      <c r="E2433" s="4" t="s">
        <v>196</v>
      </c>
      <c r="F2433" t="s">
        <v>85</v>
      </c>
      <c r="G2433" t="s">
        <v>86</v>
      </c>
      <c r="H2433" t="s">
        <v>13</v>
      </c>
      <c r="I2433">
        <v>160</v>
      </c>
      <c r="J2433" s="31">
        <v>10000</v>
      </c>
      <c r="K2433" s="31">
        <v>10000</v>
      </c>
      <c r="L2433" s="31">
        <v>10000</v>
      </c>
      <c r="M2433" t="s">
        <v>220</v>
      </c>
      <c r="N2433" t="s">
        <v>125</v>
      </c>
      <c r="O2433">
        <f>+VLOOKUP(Precio_diario_hortalizas[[#This Row],[Unidad de comercialización]],Codigos_kg[],2,0)</f>
        <v>10</v>
      </c>
      <c r="P2433">
        <f>+Precio_diario_hortalizas[[#This Row],[Precio promedio ponderado]]/Precio_diario_hortalizas[[#This Row],[Kg o Unidades]]</f>
        <v>1000</v>
      </c>
    </row>
    <row r="2434" spans="1:16" hidden="1" x14ac:dyDescent="0.35">
      <c r="A2434" s="15" t="s">
        <v>142</v>
      </c>
      <c r="B2434" s="1" t="str">
        <f>+VLOOKUP(A2434,Codigos_mercados_mayoristas[],2,0)</f>
        <v>Metropolitana</v>
      </c>
      <c r="C2434" s="1">
        <f>+VLOOKUP(A2434,Codigos_mercados_mayoristas[],3,0)</f>
        <v>13</v>
      </c>
      <c r="D2434" s="30">
        <v>44153</v>
      </c>
      <c r="E2434" s="4" t="s">
        <v>196</v>
      </c>
      <c r="F2434" t="s">
        <v>85</v>
      </c>
      <c r="G2434" t="s">
        <v>86</v>
      </c>
      <c r="H2434" t="s">
        <v>13</v>
      </c>
      <c r="I2434" s="31">
        <v>2500</v>
      </c>
      <c r="J2434">
        <v>800</v>
      </c>
      <c r="K2434">
        <v>800</v>
      </c>
      <c r="L2434">
        <v>800</v>
      </c>
      <c r="M2434" t="s">
        <v>31</v>
      </c>
      <c r="N2434" t="s">
        <v>125</v>
      </c>
      <c r="O2434">
        <f>+VLOOKUP(Precio_diario_hortalizas[[#This Row],[Unidad de comercialización]],Codigos_kg[],2,0)</f>
        <v>1</v>
      </c>
      <c r="P2434">
        <f>+Precio_diario_hortalizas[[#This Row],[Precio promedio ponderado]]/Precio_diario_hortalizas[[#This Row],[Kg o Unidades]]</f>
        <v>800</v>
      </c>
    </row>
    <row r="2435" spans="1:16" hidden="1" x14ac:dyDescent="0.35">
      <c r="A2435" s="15" t="s">
        <v>142</v>
      </c>
      <c r="B2435" s="1" t="str">
        <f>+VLOOKUP(A2435,Codigos_mercados_mayoristas[],2,0)</f>
        <v>Metropolitana</v>
      </c>
      <c r="C2435" s="1">
        <f>+VLOOKUP(A2435,Codigos_mercados_mayoristas[],3,0)</f>
        <v>13</v>
      </c>
      <c r="D2435" s="30">
        <v>44153</v>
      </c>
      <c r="E2435" s="4" t="s">
        <v>196</v>
      </c>
      <c r="F2435" t="s">
        <v>52</v>
      </c>
      <c r="G2435" t="s">
        <v>12</v>
      </c>
      <c r="H2435" t="s">
        <v>19</v>
      </c>
      <c r="I2435">
        <v>440</v>
      </c>
      <c r="J2435" s="31">
        <v>10000</v>
      </c>
      <c r="K2435" s="31">
        <v>9000</v>
      </c>
      <c r="L2435" s="31">
        <v>9409</v>
      </c>
      <c r="M2435" t="s">
        <v>39</v>
      </c>
      <c r="N2435" t="s">
        <v>109</v>
      </c>
      <c r="O2435">
        <f>+VLOOKUP(Precio_diario_hortalizas[[#This Row],[Unidad de comercialización]],Codigos_kg[],2,0)</f>
        <v>25</v>
      </c>
      <c r="P2435">
        <f>+Precio_diario_hortalizas[[#This Row],[Precio promedio ponderado]]/Precio_diario_hortalizas[[#This Row],[Kg o Unidades]]</f>
        <v>376.36</v>
      </c>
    </row>
    <row r="2436" spans="1:16" x14ac:dyDescent="0.35">
      <c r="A2436" s="15" t="s">
        <v>142</v>
      </c>
      <c r="B2436" s="1" t="str">
        <f>+VLOOKUP(A2436,Codigos_mercados_mayoristas[],2,0)</f>
        <v>Metropolitana</v>
      </c>
      <c r="C2436" s="1">
        <f>+VLOOKUP(A2436,Codigos_mercados_mayoristas[],3,0)</f>
        <v>13</v>
      </c>
      <c r="D2436" s="30">
        <v>44153</v>
      </c>
      <c r="E2436" s="4" t="s">
        <v>196</v>
      </c>
      <c r="F2436" t="s">
        <v>183</v>
      </c>
      <c r="G2436" t="s">
        <v>12</v>
      </c>
      <c r="H2436" t="s">
        <v>19</v>
      </c>
      <c r="I2436">
        <v>125</v>
      </c>
      <c r="J2436" s="31">
        <v>30000</v>
      </c>
      <c r="K2436" s="31">
        <v>30000</v>
      </c>
      <c r="L2436" s="31">
        <v>30000</v>
      </c>
      <c r="M2436" t="s">
        <v>184</v>
      </c>
      <c r="N2436" t="s">
        <v>34</v>
      </c>
      <c r="O2436">
        <f>+VLOOKUP(Precio_diario_hortalizas[[#This Row],[Unidad de comercialización]],Codigos_kg[],2,0)</f>
        <v>13</v>
      </c>
      <c r="P2436">
        <f>+Precio_diario_hortalizas[[#This Row],[Precio promedio ponderado]]/Precio_diario_hortalizas[[#This Row],[Kg o Unidades]]</f>
        <v>2307.6923076923076</v>
      </c>
    </row>
    <row r="2437" spans="1:16" hidden="1" x14ac:dyDescent="0.35">
      <c r="A2437" s="15" t="s">
        <v>142</v>
      </c>
      <c r="B2437" s="1" t="str">
        <f>+VLOOKUP(A2437,Codigos_mercados_mayoristas[],2,0)</f>
        <v>Metropolitana</v>
      </c>
      <c r="C2437" s="1">
        <f>+VLOOKUP(A2437,Codigos_mercados_mayoristas[],3,0)</f>
        <v>13</v>
      </c>
      <c r="D2437" s="30">
        <v>44153</v>
      </c>
      <c r="E2437" s="4" t="s">
        <v>196</v>
      </c>
      <c r="F2437" t="s">
        <v>23</v>
      </c>
      <c r="G2437" t="s">
        <v>87</v>
      </c>
      <c r="H2437" t="s">
        <v>19</v>
      </c>
      <c r="I2437">
        <v>790</v>
      </c>
      <c r="J2437" s="31">
        <v>3000</v>
      </c>
      <c r="K2437" s="31">
        <v>2500</v>
      </c>
      <c r="L2437" s="31">
        <v>2750</v>
      </c>
      <c r="M2437" t="s">
        <v>88</v>
      </c>
      <c r="N2437" t="s">
        <v>118</v>
      </c>
      <c r="O2437">
        <f>+VLOOKUP(Precio_diario_hortalizas[[#This Row],[Unidad de comercialización]],Codigos_kg[],2,0)</f>
        <v>10</v>
      </c>
      <c r="P2437">
        <f>+Precio_diario_hortalizas[[#This Row],[Precio promedio ponderado]]/Precio_diario_hortalizas[[#This Row],[Kg o Unidades]]</f>
        <v>275</v>
      </c>
    </row>
    <row r="2438" spans="1:16" hidden="1" x14ac:dyDescent="0.35">
      <c r="A2438" s="15" t="s">
        <v>142</v>
      </c>
      <c r="B2438" s="1" t="str">
        <f>+VLOOKUP(A2438,Codigos_mercados_mayoristas[],2,0)</f>
        <v>Metropolitana</v>
      </c>
      <c r="C2438" s="1">
        <f>+VLOOKUP(A2438,Codigos_mercados_mayoristas[],3,0)</f>
        <v>13</v>
      </c>
      <c r="D2438" s="30">
        <v>44153</v>
      </c>
      <c r="E2438" s="4" t="s">
        <v>196</v>
      </c>
      <c r="F2438" t="s">
        <v>23</v>
      </c>
      <c r="G2438" t="s">
        <v>87</v>
      </c>
      <c r="H2438" t="s">
        <v>13</v>
      </c>
      <c r="I2438">
        <v>350</v>
      </c>
      <c r="J2438" s="31">
        <v>2000</v>
      </c>
      <c r="K2438" s="31">
        <v>2000</v>
      </c>
      <c r="L2438" s="31">
        <v>2000</v>
      </c>
      <c r="M2438" t="s">
        <v>25</v>
      </c>
      <c r="N2438" t="s">
        <v>118</v>
      </c>
      <c r="O2438">
        <f>+VLOOKUP(Precio_diario_hortalizas[[#This Row],[Unidad de comercialización]],Codigos_kg[],2,0)</f>
        <v>12</v>
      </c>
      <c r="P2438">
        <f>+Precio_diario_hortalizas[[#This Row],[Precio promedio ponderado]]/Precio_diario_hortalizas[[#This Row],[Kg o Unidades]]</f>
        <v>166.66666666666666</v>
      </c>
    </row>
    <row r="2439" spans="1:16" hidden="1" x14ac:dyDescent="0.35">
      <c r="A2439" s="15" t="s">
        <v>142</v>
      </c>
      <c r="B2439" s="1" t="str">
        <f>+VLOOKUP(A2439,Codigos_mercados_mayoristas[],2,0)</f>
        <v>Metropolitana</v>
      </c>
      <c r="C2439" s="1">
        <f>+VLOOKUP(A2439,Codigos_mercados_mayoristas[],3,0)</f>
        <v>13</v>
      </c>
      <c r="D2439" s="30">
        <v>44153</v>
      </c>
      <c r="E2439" s="4" t="s">
        <v>196</v>
      </c>
      <c r="F2439" t="s">
        <v>23</v>
      </c>
      <c r="G2439" t="s">
        <v>24</v>
      </c>
      <c r="H2439" t="s">
        <v>19</v>
      </c>
      <c r="I2439" s="31">
        <v>2510</v>
      </c>
      <c r="J2439" s="31">
        <v>3500</v>
      </c>
      <c r="K2439" s="31">
        <v>2500</v>
      </c>
      <c r="L2439" s="31">
        <v>3030</v>
      </c>
      <c r="M2439" t="s">
        <v>89</v>
      </c>
      <c r="N2439" t="s">
        <v>114</v>
      </c>
      <c r="O2439">
        <f>+VLOOKUP(Precio_diario_hortalizas[[#This Row],[Unidad de comercialización]],Codigos_kg[],2,0)</f>
        <v>15</v>
      </c>
      <c r="P2439">
        <f>+Precio_diario_hortalizas[[#This Row],[Precio promedio ponderado]]/Precio_diario_hortalizas[[#This Row],[Kg o Unidades]]</f>
        <v>202</v>
      </c>
    </row>
    <row r="2440" spans="1:16" hidden="1" x14ac:dyDescent="0.35">
      <c r="A2440" s="15" t="s">
        <v>142</v>
      </c>
      <c r="B2440" s="1" t="str">
        <f>+VLOOKUP(A2440,Codigos_mercados_mayoristas[],2,0)</f>
        <v>Metropolitana</v>
      </c>
      <c r="C2440" s="1">
        <f>+VLOOKUP(A2440,Codigos_mercados_mayoristas[],3,0)</f>
        <v>13</v>
      </c>
      <c r="D2440" s="30">
        <v>44153</v>
      </c>
      <c r="E2440" s="4" t="s">
        <v>196</v>
      </c>
      <c r="F2440" t="s">
        <v>23</v>
      </c>
      <c r="G2440" t="s">
        <v>24</v>
      </c>
      <c r="H2440" t="s">
        <v>13</v>
      </c>
      <c r="I2440">
        <v>430</v>
      </c>
      <c r="J2440" s="31">
        <v>2000</v>
      </c>
      <c r="K2440" s="31">
        <v>2000</v>
      </c>
      <c r="L2440" s="31">
        <v>2000</v>
      </c>
      <c r="M2440" t="s">
        <v>26</v>
      </c>
      <c r="N2440" t="s">
        <v>114</v>
      </c>
      <c r="O2440">
        <f>+VLOOKUP(Precio_diario_hortalizas[[#This Row],[Unidad de comercialización]],Codigos_kg[],2,0)</f>
        <v>18</v>
      </c>
      <c r="P2440">
        <f>+Precio_diario_hortalizas[[#This Row],[Precio promedio ponderado]]/Precio_diario_hortalizas[[#This Row],[Kg o Unidades]]</f>
        <v>111.11111111111111</v>
      </c>
    </row>
    <row r="2441" spans="1:16" hidden="1" x14ac:dyDescent="0.35">
      <c r="A2441" s="15" t="s">
        <v>142</v>
      </c>
      <c r="B2441" s="1" t="str">
        <f>+VLOOKUP(A2441,Codigos_mercados_mayoristas[],2,0)</f>
        <v>Metropolitana</v>
      </c>
      <c r="C2441" s="1">
        <f>+VLOOKUP(A2441,Codigos_mercados_mayoristas[],3,0)</f>
        <v>13</v>
      </c>
      <c r="D2441" s="30">
        <v>44153</v>
      </c>
      <c r="E2441" s="4" t="s">
        <v>196</v>
      </c>
      <c r="F2441" t="s">
        <v>23</v>
      </c>
      <c r="G2441" t="s">
        <v>47</v>
      </c>
      <c r="H2441" t="s">
        <v>19</v>
      </c>
      <c r="I2441">
        <v>350</v>
      </c>
      <c r="J2441" s="31">
        <v>3000</v>
      </c>
      <c r="K2441" s="31">
        <v>2500</v>
      </c>
      <c r="L2441" s="31">
        <v>2750</v>
      </c>
      <c r="M2441" t="s">
        <v>89</v>
      </c>
      <c r="N2441" t="s">
        <v>118</v>
      </c>
      <c r="O2441">
        <f>+VLOOKUP(Precio_diario_hortalizas[[#This Row],[Unidad de comercialización]],Codigos_kg[],2,0)</f>
        <v>15</v>
      </c>
      <c r="P2441">
        <f>+Precio_diario_hortalizas[[#This Row],[Precio promedio ponderado]]/Precio_diario_hortalizas[[#This Row],[Kg o Unidades]]</f>
        <v>183.33333333333334</v>
      </c>
    </row>
    <row r="2442" spans="1:16" hidden="1" x14ac:dyDescent="0.35">
      <c r="A2442" s="15" t="s">
        <v>142</v>
      </c>
      <c r="B2442" s="1" t="str">
        <f>+VLOOKUP(A2442,Codigos_mercados_mayoristas[],2,0)</f>
        <v>Metropolitana</v>
      </c>
      <c r="C2442" s="1">
        <f>+VLOOKUP(A2442,Codigos_mercados_mayoristas[],3,0)</f>
        <v>13</v>
      </c>
      <c r="D2442" s="30">
        <v>44153</v>
      </c>
      <c r="E2442" s="4" t="s">
        <v>196</v>
      </c>
      <c r="F2442" t="s">
        <v>23</v>
      </c>
      <c r="G2442" t="s">
        <v>47</v>
      </c>
      <c r="H2442" t="s">
        <v>13</v>
      </c>
      <c r="I2442">
        <v>170</v>
      </c>
      <c r="J2442" s="31">
        <v>2000</v>
      </c>
      <c r="K2442" s="31">
        <v>2000</v>
      </c>
      <c r="L2442" s="31">
        <v>2000</v>
      </c>
      <c r="M2442" t="s">
        <v>26</v>
      </c>
      <c r="N2442" t="s">
        <v>118</v>
      </c>
      <c r="O2442">
        <f>+VLOOKUP(Precio_diario_hortalizas[[#This Row],[Unidad de comercialización]],Codigos_kg[],2,0)</f>
        <v>18</v>
      </c>
      <c r="P2442">
        <f>+Precio_diario_hortalizas[[#This Row],[Precio promedio ponderado]]/Precio_diario_hortalizas[[#This Row],[Kg o Unidades]]</f>
        <v>111.11111111111111</v>
      </c>
    </row>
    <row r="2443" spans="1:16" hidden="1" x14ac:dyDescent="0.35">
      <c r="A2443" s="15" t="s">
        <v>142</v>
      </c>
      <c r="B2443" s="1" t="str">
        <f>+VLOOKUP(A2443,Codigos_mercados_mayoristas[],2,0)</f>
        <v>Metropolitana</v>
      </c>
      <c r="C2443" s="1">
        <f>+VLOOKUP(A2443,Codigos_mercados_mayoristas[],3,0)</f>
        <v>13</v>
      </c>
      <c r="D2443" s="30">
        <v>44153</v>
      </c>
      <c r="E2443" s="4" t="s">
        <v>196</v>
      </c>
      <c r="F2443" t="s">
        <v>23</v>
      </c>
      <c r="G2443" t="s">
        <v>90</v>
      </c>
      <c r="H2443" t="s">
        <v>19</v>
      </c>
      <c r="I2443">
        <v>290</v>
      </c>
      <c r="J2443" s="31">
        <v>3000</v>
      </c>
      <c r="K2443" s="31">
        <v>2500</v>
      </c>
      <c r="L2443" s="31">
        <v>2750</v>
      </c>
      <c r="M2443" t="s">
        <v>89</v>
      </c>
      <c r="N2443" t="s">
        <v>118</v>
      </c>
      <c r="O2443">
        <f>+VLOOKUP(Precio_diario_hortalizas[[#This Row],[Unidad de comercialización]],Codigos_kg[],2,0)</f>
        <v>15</v>
      </c>
      <c r="P2443">
        <f>+Precio_diario_hortalizas[[#This Row],[Precio promedio ponderado]]/Precio_diario_hortalizas[[#This Row],[Kg o Unidades]]</f>
        <v>183.33333333333334</v>
      </c>
    </row>
    <row r="2444" spans="1:16" hidden="1" x14ac:dyDescent="0.35">
      <c r="A2444" s="15" t="s">
        <v>142</v>
      </c>
      <c r="B2444" s="1" t="str">
        <f>+VLOOKUP(A2444,Codigos_mercados_mayoristas[],2,0)</f>
        <v>Metropolitana</v>
      </c>
      <c r="C2444" s="1">
        <f>+VLOOKUP(A2444,Codigos_mercados_mayoristas[],3,0)</f>
        <v>13</v>
      </c>
      <c r="D2444" s="30">
        <v>44153</v>
      </c>
      <c r="E2444" s="4" t="s">
        <v>196</v>
      </c>
      <c r="F2444" t="s">
        <v>23</v>
      </c>
      <c r="G2444" t="s">
        <v>90</v>
      </c>
      <c r="H2444" t="s">
        <v>13</v>
      </c>
      <c r="I2444">
        <v>160</v>
      </c>
      <c r="J2444" s="31">
        <v>2000</v>
      </c>
      <c r="K2444" s="31">
        <v>2000</v>
      </c>
      <c r="L2444" s="31">
        <v>2000</v>
      </c>
      <c r="M2444" t="s">
        <v>26</v>
      </c>
      <c r="N2444" t="s">
        <v>118</v>
      </c>
      <c r="O2444">
        <f>+VLOOKUP(Precio_diario_hortalizas[[#This Row],[Unidad de comercialización]],Codigos_kg[],2,0)</f>
        <v>18</v>
      </c>
      <c r="P2444">
        <f>+Precio_diario_hortalizas[[#This Row],[Precio promedio ponderado]]/Precio_diario_hortalizas[[#This Row],[Kg o Unidades]]</f>
        <v>111.11111111111111</v>
      </c>
    </row>
    <row r="2445" spans="1:16" hidden="1" x14ac:dyDescent="0.35">
      <c r="A2445" s="15" t="s">
        <v>142</v>
      </c>
      <c r="B2445" s="1" t="str">
        <f>+VLOOKUP(A2445,Codigos_mercados_mayoristas[],2,0)</f>
        <v>Metropolitana</v>
      </c>
      <c r="C2445" s="1">
        <f>+VLOOKUP(A2445,Codigos_mercados_mayoristas[],3,0)</f>
        <v>13</v>
      </c>
      <c r="D2445" s="30">
        <v>44153</v>
      </c>
      <c r="E2445" s="4" t="s">
        <v>196</v>
      </c>
      <c r="F2445" t="s">
        <v>23</v>
      </c>
      <c r="G2445" t="s">
        <v>91</v>
      </c>
      <c r="H2445" t="s">
        <v>19</v>
      </c>
      <c r="I2445">
        <v>520</v>
      </c>
      <c r="J2445" s="31">
        <v>3000</v>
      </c>
      <c r="K2445" s="31">
        <v>2500</v>
      </c>
      <c r="L2445" s="31">
        <v>2750</v>
      </c>
      <c r="M2445" t="s">
        <v>89</v>
      </c>
      <c r="N2445" t="s">
        <v>118</v>
      </c>
      <c r="O2445">
        <f>+VLOOKUP(Precio_diario_hortalizas[[#This Row],[Unidad de comercialización]],Codigos_kg[],2,0)</f>
        <v>15</v>
      </c>
      <c r="P2445">
        <f>+Precio_diario_hortalizas[[#This Row],[Precio promedio ponderado]]/Precio_diario_hortalizas[[#This Row],[Kg o Unidades]]</f>
        <v>183.33333333333334</v>
      </c>
    </row>
    <row r="2446" spans="1:16" hidden="1" x14ac:dyDescent="0.35">
      <c r="A2446" s="15" t="s">
        <v>142</v>
      </c>
      <c r="B2446" s="1" t="str">
        <f>+VLOOKUP(A2446,Codigos_mercados_mayoristas[],2,0)</f>
        <v>Metropolitana</v>
      </c>
      <c r="C2446" s="1">
        <f>+VLOOKUP(A2446,Codigos_mercados_mayoristas[],3,0)</f>
        <v>13</v>
      </c>
      <c r="D2446" s="30">
        <v>44153</v>
      </c>
      <c r="E2446" s="4" t="s">
        <v>196</v>
      </c>
      <c r="F2446" t="s">
        <v>23</v>
      </c>
      <c r="G2446" t="s">
        <v>91</v>
      </c>
      <c r="H2446" t="s">
        <v>13</v>
      </c>
      <c r="I2446">
        <v>250</v>
      </c>
      <c r="J2446" s="31">
        <v>2000</v>
      </c>
      <c r="K2446" s="31">
        <v>2000</v>
      </c>
      <c r="L2446" s="31">
        <v>2000</v>
      </c>
      <c r="M2446" t="s">
        <v>26</v>
      </c>
      <c r="N2446" t="s">
        <v>118</v>
      </c>
      <c r="O2446">
        <f>+VLOOKUP(Precio_diario_hortalizas[[#This Row],[Unidad de comercialización]],Codigos_kg[],2,0)</f>
        <v>18</v>
      </c>
      <c r="P2446">
        <f>+Precio_diario_hortalizas[[#This Row],[Precio promedio ponderado]]/Precio_diario_hortalizas[[#This Row],[Kg o Unidades]]</f>
        <v>111.11111111111111</v>
      </c>
    </row>
    <row r="2447" spans="1:16" hidden="1" x14ac:dyDescent="0.35">
      <c r="A2447" s="15" t="s">
        <v>142</v>
      </c>
      <c r="B2447" s="1" t="str">
        <f>+VLOOKUP(A2447,Codigos_mercados_mayoristas[],2,0)</f>
        <v>Metropolitana</v>
      </c>
      <c r="C2447" s="1">
        <f>+VLOOKUP(A2447,Codigos_mercados_mayoristas[],3,0)</f>
        <v>13</v>
      </c>
      <c r="D2447" s="30">
        <v>44153</v>
      </c>
      <c r="E2447" s="4" t="s">
        <v>196</v>
      </c>
      <c r="F2447" t="s">
        <v>23</v>
      </c>
      <c r="G2447" t="s">
        <v>92</v>
      </c>
      <c r="H2447" t="s">
        <v>19</v>
      </c>
      <c r="I2447">
        <v>390</v>
      </c>
      <c r="J2447" s="31">
        <v>3000</v>
      </c>
      <c r="K2447" s="31">
        <v>2500</v>
      </c>
      <c r="L2447" s="31">
        <v>2750</v>
      </c>
      <c r="M2447" t="s">
        <v>93</v>
      </c>
      <c r="N2447" t="s">
        <v>118</v>
      </c>
      <c r="O2447">
        <f>+VLOOKUP(Precio_diario_hortalizas[[#This Row],[Unidad de comercialización]],Codigos_kg[],2,0)</f>
        <v>20</v>
      </c>
      <c r="P2447">
        <f>+Precio_diario_hortalizas[[#This Row],[Precio promedio ponderado]]/Precio_diario_hortalizas[[#This Row],[Kg o Unidades]]</f>
        <v>137.5</v>
      </c>
    </row>
    <row r="2448" spans="1:16" hidden="1" x14ac:dyDescent="0.35">
      <c r="A2448" s="15" t="s">
        <v>142</v>
      </c>
      <c r="B2448" s="1" t="str">
        <f>+VLOOKUP(A2448,Codigos_mercados_mayoristas[],2,0)</f>
        <v>Metropolitana</v>
      </c>
      <c r="C2448" s="1">
        <f>+VLOOKUP(A2448,Codigos_mercados_mayoristas[],3,0)</f>
        <v>13</v>
      </c>
      <c r="D2448" s="30">
        <v>44153</v>
      </c>
      <c r="E2448" s="4" t="s">
        <v>196</v>
      </c>
      <c r="F2448" t="s">
        <v>23</v>
      </c>
      <c r="G2448" t="s">
        <v>92</v>
      </c>
      <c r="H2448" t="s">
        <v>13</v>
      </c>
      <c r="I2448">
        <v>160</v>
      </c>
      <c r="J2448" s="31">
        <v>2000</v>
      </c>
      <c r="K2448" s="31">
        <v>2000</v>
      </c>
      <c r="L2448" s="31">
        <v>2000</v>
      </c>
      <c r="M2448" t="s">
        <v>153</v>
      </c>
      <c r="N2448" t="s">
        <v>118</v>
      </c>
      <c r="O2448">
        <f>+VLOOKUP(Precio_diario_hortalizas[[#This Row],[Unidad de comercialización]],Codigos_kg[],2,0)</f>
        <v>24</v>
      </c>
      <c r="P2448">
        <f>+Precio_diario_hortalizas[[#This Row],[Precio promedio ponderado]]/Precio_diario_hortalizas[[#This Row],[Kg o Unidades]]</f>
        <v>83.333333333333329</v>
      </c>
    </row>
    <row r="2449" spans="1:16" hidden="1" x14ac:dyDescent="0.35">
      <c r="A2449" s="15" t="s">
        <v>142</v>
      </c>
      <c r="B2449" s="1" t="str">
        <f>+VLOOKUP(A2449,Codigos_mercados_mayoristas[],2,0)</f>
        <v>Metropolitana</v>
      </c>
      <c r="C2449" s="1">
        <f>+VLOOKUP(A2449,Codigos_mercados_mayoristas[],3,0)</f>
        <v>13</v>
      </c>
      <c r="D2449" s="30">
        <v>44153</v>
      </c>
      <c r="E2449" s="4" t="s">
        <v>196</v>
      </c>
      <c r="F2449" t="s">
        <v>94</v>
      </c>
      <c r="G2449" t="s">
        <v>126</v>
      </c>
      <c r="H2449" t="s">
        <v>127</v>
      </c>
      <c r="I2449" s="31">
        <v>1300</v>
      </c>
      <c r="J2449" s="31">
        <v>11000</v>
      </c>
      <c r="K2449" s="31">
        <v>10000</v>
      </c>
      <c r="L2449" s="31">
        <v>10462</v>
      </c>
      <c r="M2449" t="s">
        <v>58</v>
      </c>
      <c r="N2449" t="s">
        <v>130</v>
      </c>
      <c r="O2449">
        <f>+VLOOKUP(Precio_diario_hortalizas[[#This Row],[Unidad de comercialización]],Codigos_kg[],2,0)</f>
        <v>25</v>
      </c>
      <c r="P2449">
        <f>+Precio_diario_hortalizas[[#This Row],[Precio promedio ponderado]]/Precio_diario_hortalizas[[#This Row],[Kg o Unidades]]</f>
        <v>418.48</v>
      </c>
    </row>
    <row r="2450" spans="1:16" hidden="1" x14ac:dyDescent="0.35">
      <c r="A2450" s="15" t="s">
        <v>142</v>
      </c>
      <c r="B2450" s="1" t="str">
        <f>+VLOOKUP(A2450,Codigos_mercados_mayoristas[],2,0)</f>
        <v>Metropolitana</v>
      </c>
      <c r="C2450" s="1">
        <f>+VLOOKUP(A2450,Codigos_mercados_mayoristas[],3,0)</f>
        <v>13</v>
      </c>
      <c r="D2450" s="30">
        <v>44153</v>
      </c>
      <c r="E2450" s="4" t="s">
        <v>196</v>
      </c>
      <c r="F2450" t="s">
        <v>94</v>
      </c>
      <c r="G2450" t="s">
        <v>126</v>
      </c>
      <c r="H2450" t="s">
        <v>96</v>
      </c>
      <c r="I2450" s="31">
        <v>1300</v>
      </c>
      <c r="J2450" s="31">
        <v>11000</v>
      </c>
      <c r="K2450" s="31">
        <v>10000</v>
      </c>
      <c r="L2450" s="31">
        <v>10462</v>
      </c>
      <c r="M2450" t="s">
        <v>39</v>
      </c>
      <c r="N2450" t="s">
        <v>123</v>
      </c>
      <c r="O2450">
        <f>+VLOOKUP(Precio_diario_hortalizas[[#This Row],[Unidad de comercialización]],Codigos_kg[],2,0)</f>
        <v>25</v>
      </c>
      <c r="P2450">
        <f>+Precio_diario_hortalizas[[#This Row],[Precio promedio ponderado]]/Precio_diario_hortalizas[[#This Row],[Kg o Unidades]]</f>
        <v>418.48</v>
      </c>
    </row>
    <row r="2451" spans="1:16" hidden="1" x14ac:dyDescent="0.35">
      <c r="A2451" s="15" t="s">
        <v>142</v>
      </c>
      <c r="B2451" s="1" t="str">
        <f>+VLOOKUP(A2451,Codigos_mercados_mayoristas[],2,0)</f>
        <v>Metropolitana</v>
      </c>
      <c r="C2451" s="1">
        <f>+VLOOKUP(A2451,Codigos_mercados_mayoristas[],3,0)</f>
        <v>13</v>
      </c>
      <c r="D2451" s="30">
        <v>44153</v>
      </c>
      <c r="E2451" s="4" t="s">
        <v>196</v>
      </c>
      <c r="F2451" t="s">
        <v>94</v>
      </c>
      <c r="G2451" t="s">
        <v>718</v>
      </c>
      <c r="H2451" t="s">
        <v>96</v>
      </c>
      <c r="I2451" s="31">
        <v>1300</v>
      </c>
      <c r="J2451" s="31">
        <v>9000</v>
      </c>
      <c r="K2451" s="31">
        <v>8500</v>
      </c>
      <c r="L2451" s="31">
        <v>8731</v>
      </c>
      <c r="M2451" t="s">
        <v>39</v>
      </c>
      <c r="N2451" t="s">
        <v>155</v>
      </c>
      <c r="O2451">
        <f>+VLOOKUP(Precio_diario_hortalizas[[#This Row],[Unidad de comercialización]],Codigos_kg[],2,0)</f>
        <v>25</v>
      </c>
      <c r="P2451">
        <f>+Precio_diario_hortalizas[[#This Row],[Precio promedio ponderado]]/Precio_diario_hortalizas[[#This Row],[Kg o Unidades]]</f>
        <v>349.24</v>
      </c>
    </row>
    <row r="2452" spans="1:16" hidden="1" x14ac:dyDescent="0.35">
      <c r="A2452" s="15" t="s">
        <v>142</v>
      </c>
      <c r="B2452" s="1" t="str">
        <f>+VLOOKUP(A2452,Codigos_mercados_mayoristas[],2,0)</f>
        <v>Metropolitana</v>
      </c>
      <c r="C2452" s="1">
        <f>+VLOOKUP(A2452,Codigos_mercados_mayoristas[],3,0)</f>
        <v>13</v>
      </c>
      <c r="D2452" s="30">
        <v>44153</v>
      </c>
      <c r="E2452" s="4" t="s">
        <v>196</v>
      </c>
      <c r="F2452" t="s">
        <v>94</v>
      </c>
      <c r="G2452" t="s">
        <v>718</v>
      </c>
      <c r="H2452" t="s">
        <v>96</v>
      </c>
      <c r="I2452" s="31">
        <v>1300</v>
      </c>
      <c r="J2452" s="31">
        <v>9000</v>
      </c>
      <c r="K2452" s="31">
        <v>8500</v>
      </c>
      <c r="L2452" s="31">
        <v>8692</v>
      </c>
      <c r="M2452" t="s">
        <v>39</v>
      </c>
      <c r="N2452" t="s">
        <v>123</v>
      </c>
      <c r="O2452">
        <f>+VLOOKUP(Precio_diario_hortalizas[[#This Row],[Unidad de comercialización]],Codigos_kg[],2,0)</f>
        <v>25</v>
      </c>
      <c r="P2452">
        <f>+Precio_diario_hortalizas[[#This Row],[Precio promedio ponderado]]/Precio_diario_hortalizas[[#This Row],[Kg o Unidades]]</f>
        <v>347.68</v>
      </c>
    </row>
    <row r="2453" spans="1:16" hidden="1" x14ac:dyDescent="0.35">
      <c r="A2453" s="15" t="s">
        <v>142</v>
      </c>
      <c r="B2453" s="1" t="str">
        <f>+VLOOKUP(A2453,Codigos_mercados_mayoristas[],2,0)</f>
        <v>Metropolitana</v>
      </c>
      <c r="C2453" s="1">
        <f>+VLOOKUP(A2453,Codigos_mercados_mayoristas[],3,0)</f>
        <v>13</v>
      </c>
      <c r="D2453" s="30">
        <v>44153</v>
      </c>
      <c r="E2453" s="4" t="s">
        <v>196</v>
      </c>
      <c r="F2453" t="s">
        <v>94</v>
      </c>
      <c r="G2453" t="s">
        <v>131</v>
      </c>
      <c r="H2453" t="s">
        <v>127</v>
      </c>
      <c r="I2453" s="31">
        <v>1200</v>
      </c>
      <c r="J2453" s="31">
        <v>11000</v>
      </c>
      <c r="K2453" s="31">
        <v>10000</v>
      </c>
      <c r="L2453" s="31">
        <v>10417</v>
      </c>
      <c r="M2453" t="s">
        <v>58</v>
      </c>
      <c r="N2453" t="s">
        <v>130</v>
      </c>
      <c r="O2453">
        <f>+VLOOKUP(Precio_diario_hortalizas[[#This Row],[Unidad de comercialización]],Codigos_kg[],2,0)</f>
        <v>25</v>
      </c>
      <c r="P2453">
        <f>+Precio_diario_hortalizas[[#This Row],[Precio promedio ponderado]]/Precio_diario_hortalizas[[#This Row],[Kg o Unidades]]</f>
        <v>416.68</v>
      </c>
    </row>
    <row r="2454" spans="1:16" hidden="1" x14ac:dyDescent="0.35">
      <c r="A2454" s="15" t="s">
        <v>142</v>
      </c>
      <c r="B2454" s="1" t="str">
        <f>+VLOOKUP(A2454,Codigos_mercados_mayoristas[],2,0)</f>
        <v>Metropolitana</v>
      </c>
      <c r="C2454" s="1">
        <f>+VLOOKUP(A2454,Codigos_mercados_mayoristas[],3,0)</f>
        <v>13</v>
      </c>
      <c r="D2454" s="30">
        <v>44153</v>
      </c>
      <c r="E2454" s="4" t="s">
        <v>196</v>
      </c>
      <c r="F2454" t="s">
        <v>94</v>
      </c>
      <c r="G2454" t="s">
        <v>95</v>
      </c>
      <c r="H2454" t="s">
        <v>96</v>
      </c>
      <c r="I2454" s="31">
        <v>1300</v>
      </c>
      <c r="J2454" s="31">
        <v>8500</v>
      </c>
      <c r="K2454" s="31">
        <v>8000</v>
      </c>
      <c r="L2454" s="31">
        <v>8231</v>
      </c>
      <c r="M2454" t="s">
        <v>39</v>
      </c>
      <c r="N2454" t="s">
        <v>155</v>
      </c>
      <c r="O2454">
        <f>+VLOOKUP(Precio_diario_hortalizas[[#This Row],[Unidad de comercialización]],Codigos_kg[],2,0)</f>
        <v>25</v>
      </c>
      <c r="P2454">
        <f>+Precio_diario_hortalizas[[#This Row],[Precio promedio ponderado]]/Precio_diario_hortalizas[[#This Row],[Kg o Unidades]]</f>
        <v>329.24</v>
      </c>
    </row>
    <row r="2455" spans="1:16" hidden="1" x14ac:dyDescent="0.35">
      <c r="A2455" s="15" t="s">
        <v>142</v>
      </c>
      <c r="B2455" s="1" t="str">
        <f>+VLOOKUP(A2455,Codigos_mercados_mayoristas[],2,0)</f>
        <v>Metropolitana</v>
      </c>
      <c r="C2455" s="1">
        <f>+VLOOKUP(A2455,Codigos_mercados_mayoristas[],3,0)</f>
        <v>13</v>
      </c>
      <c r="D2455" s="30">
        <v>44153</v>
      </c>
      <c r="E2455" s="4" t="s">
        <v>196</v>
      </c>
      <c r="F2455" t="s">
        <v>94</v>
      </c>
      <c r="G2455" t="s">
        <v>95</v>
      </c>
      <c r="H2455" t="s">
        <v>96</v>
      </c>
      <c r="I2455" s="31">
        <v>1200</v>
      </c>
      <c r="J2455" s="31">
        <v>9000</v>
      </c>
      <c r="K2455" s="31">
        <v>8500</v>
      </c>
      <c r="L2455" s="31">
        <v>8708</v>
      </c>
      <c r="M2455" t="s">
        <v>39</v>
      </c>
      <c r="N2455" t="s">
        <v>123</v>
      </c>
      <c r="O2455">
        <f>+VLOOKUP(Precio_diario_hortalizas[[#This Row],[Unidad de comercialización]],Codigos_kg[],2,0)</f>
        <v>25</v>
      </c>
      <c r="P2455">
        <f>+Precio_diario_hortalizas[[#This Row],[Precio promedio ponderado]]/Precio_diario_hortalizas[[#This Row],[Kg o Unidades]]</f>
        <v>348.32</v>
      </c>
    </row>
    <row r="2456" spans="1:16" hidden="1" x14ac:dyDescent="0.35">
      <c r="A2456" s="15" t="s">
        <v>142</v>
      </c>
      <c r="B2456" s="1" t="str">
        <f>+VLOOKUP(A2456,Codigos_mercados_mayoristas[],2,0)</f>
        <v>Metropolitana</v>
      </c>
      <c r="C2456" s="1">
        <f>+VLOOKUP(A2456,Codigos_mercados_mayoristas[],3,0)</f>
        <v>13</v>
      </c>
      <c r="D2456" s="30">
        <v>44153</v>
      </c>
      <c r="E2456" s="4" t="s">
        <v>196</v>
      </c>
      <c r="F2456" t="s">
        <v>53</v>
      </c>
      <c r="G2456" t="s">
        <v>12</v>
      </c>
      <c r="H2456" t="s">
        <v>19</v>
      </c>
      <c r="I2456">
        <v>160</v>
      </c>
      <c r="J2456" s="31">
        <v>10000</v>
      </c>
      <c r="K2456" s="31">
        <v>10000</v>
      </c>
      <c r="L2456" s="31">
        <v>10000</v>
      </c>
      <c r="M2456" t="s">
        <v>54</v>
      </c>
      <c r="N2456" t="s">
        <v>133</v>
      </c>
      <c r="O2456">
        <f>+VLOOKUP(Precio_diario_hortalizas[[#This Row],[Unidad de comercialización]],Codigos_kg[],2,0)</f>
        <v>60</v>
      </c>
      <c r="P2456">
        <f>+Precio_diario_hortalizas[[#This Row],[Precio promedio ponderado]]/Precio_diario_hortalizas[[#This Row],[Kg o Unidades]]</f>
        <v>166.66666666666666</v>
      </c>
    </row>
    <row r="2457" spans="1:16" hidden="1" x14ac:dyDescent="0.35">
      <c r="A2457" s="15" t="s">
        <v>142</v>
      </c>
      <c r="B2457" s="1" t="str">
        <f>+VLOOKUP(A2457,Codigos_mercados_mayoristas[],2,0)</f>
        <v>Metropolitana</v>
      </c>
      <c r="C2457" s="1">
        <f>+VLOOKUP(A2457,Codigos_mercados_mayoristas[],3,0)</f>
        <v>13</v>
      </c>
      <c r="D2457" s="30">
        <v>44153</v>
      </c>
      <c r="E2457" s="4" t="s">
        <v>196</v>
      </c>
      <c r="F2457" t="s">
        <v>53</v>
      </c>
      <c r="G2457" t="s">
        <v>12</v>
      </c>
      <c r="H2457" t="s">
        <v>19</v>
      </c>
      <c r="I2457">
        <v>360</v>
      </c>
      <c r="J2457" s="31">
        <v>8000</v>
      </c>
      <c r="K2457" s="31">
        <v>7000</v>
      </c>
      <c r="L2457" s="31">
        <v>7500</v>
      </c>
      <c r="M2457" t="s">
        <v>54</v>
      </c>
      <c r="N2457" t="s">
        <v>118</v>
      </c>
      <c r="O2457">
        <f>+VLOOKUP(Precio_diario_hortalizas[[#This Row],[Unidad de comercialización]],Codigos_kg[],2,0)</f>
        <v>60</v>
      </c>
      <c r="P2457">
        <f>+Precio_diario_hortalizas[[#This Row],[Precio promedio ponderado]]/Precio_diario_hortalizas[[#This Row],[Kg o Unidades]]</f>
        <v>125</v>
      </c>
    </row>
    <row r="2458" spans="1:16" hidden="1" x14ac:dyDescent="0.35">
      <c r="A2458" s="15" t="s">
        <v>142</v>
      </c>
      <c r="B2458" s="1" t="str">
        <f>+VLOOKUP(A2458,Codigos_mercados_mayoristas[],2,0)</f>
        <v>Metropolitana</v>
      </c>
      <c r="C2458" s="1">
        <f>+VLOOKUP(A2458,Codigos_mercados_mayoristas[],3,0)</f>
        <v>13</v>
      </c>
      <c r="D2458" s="30">
        <v>44153</v>
      </c>
      <c r="E2458" s="4" t="s">
        <v>196</v>
      </c>
      <c r="F2458" t="s">
        <v>53</v>
      </c>
      <c r="G2458" t="s">
        <v>12</v>
      </c>
      <c r="H2458" t="s">
        <v>19</v>
      </c>
      <c r="I2458">
        <v>160</v>
      </c>
      <c r="J2458" s="31">
        <v>6000</v>
      </c>
      <c r="K2458" s="31">
        <v>6000</v>
      </c>
      <c r="L2458" s="31">
        <v>6000</v>
      </c>
      <c r="M2458" t="s">
        <v>54</v>
      </c>
      <c r="N2458" t="s">
        <v>15</v>
      </c>
      <c r="O2458">
        <f>+VLOOKUP(Precio_diario_hortalizas[[#This Row],[Unidad de comercialización]],Codigos_kg[],2,0)</f>
        <v>60</v>
      </c>
      <c r="P2458">
        <f>+Precio_diario_hortalizas[[#This Row],[Precio promedio ponderado]]/Precio_diario_hortalizas[[#This Row],[Kg o Unidades]]</f>
        <v>100</v>
      </c>
    </row>
    <row r="2459" spans="1:16" hidden="1" x14ac:dyDescent="0.35">
      <c r="A2459" s="15" t="s">
        <v>142</v>
      </c>
      <c r="B2459" s="1" t="str">
        <f>+VLOOKUP(A2459,Codigos_mercados_mayoristas[],2,0)</f>
        <v>Metropolitana</v>
      </c>
      <c r="C2459" s="1">
        <f>+VLOOKUP(A2459,Codigos_mercados_mayoristas[],3,0)</f>
        <v>13</v>
      </c>
      <c r="D2459" s="30">
        <v>44153</v>
      </c>
      <c r="E2459" s="4" t="s">
        <v>196</v>
      </c>
      <c r="F2459" t="s">
        <v>132</v>
      </c>
      <c r="G2459" t="s">
        <v>12</v>
      </c>
      <c r="H2459" t="s">
        <v>19</v>
      </c>
      <c r="I2459">
        <v>120</v>
      </c>
      <c r="J2459" s="31">
        <v>5000</v>
      </c>
      <c r="K2459" s="31">
        <v>5000</v>
      </c>
      <c r="L2459" s="31">
        <v>5000</v>
      </c>
      <c r="M2459" t="s">
        <v>124</v>
      </c>
      <c r="N2459" t="s">
        <v>118</v>
      </c>
      <c r="O2459">
        <f>+VLOOKUP(Precio_diario_hortalizas[[#This Row],[Unidad de comercialización]],Codigos_kg[],2,0)</f>
        <v>36</v>
      </c>
      <c r="P2459">
        <f>+Precio_diario_hortalizas[[#This Row],[Precio promedio ponderado]]/Precio_diario_hortalizas[[#This Row],[Kg o Unidades]]</f>
        <v>138.88888888888889</v>
      </c>
    </row>
    <row r="2460" spans="1:16" hidden="1" x14ac:dyDescent="0.35">
      <c r="A2460" s="15" t="s">
        <v>142</v>
      </c>
      <c r="B2460" s="1" t="str">
        <f>+VLOOKUP(A2460,Codigos_mercados_mayoristas[],2,0)</f>
        <v>Metropolitana</v>
      </c>
      <c r="C2460" s="1">
        <f>+VLOOKUP(A2460,Codigos_mercados_mayoristas[],3,0)</f>
        <v>13</v>
      </c>
      <c r="D2460" s="30">
        <v>44153</v>
      </c>
      <c r="E2460" s="4" t="s">
        <v>196</v>
      </c>
      <c r="F2460" t="s">
        <v>132</v>
      </c>
      <c r="G2460" t="s">
        <v>12</v>
      </c>
      <c r="H2460" t="s">
        <v>19</v>
      </c>
      <c r="I2460">
        <v>310</v>
      </c>
      <c r="J2460" s="31">
        <v>10000</v>
      </c>
      <c r="K2460" s="31">
        <v>9000</v>
      </c>
      <c r="L2460" s="31">
        <v>9258</v>
      </c>
      <c r="M2460" t="s">
        <v>81</v>
      </c>
      <c r="N2460" t="s">
        <v>118</v>
      </c>
      <c r="O2460">
        <f>+VLOOKUP(Precio_diario_hortalizas[[#This Row],[Unidad de comercialización]],Codigos_kg[],2,0)</f>
        <v>3</v>
      </c>
      <c r="P2460">
        <f>+Precio_diario_hortalizas[[#This Row],[Precio promedio ponderado]]/Precio_diario_hortalizas[[#This Row],[Kg o Unidades]]</f>
        <v>3086</v>
      </c>
    </row>
    <row r="2461" spans="1:16" hidden="1" x14ac:dyDescent="0.35">
      <c r="A2461" s="15" t="s">
        <v>142</v>
      </c>
      <c r="B2461" s="1" t="str">
        <f>+VLOOKUP(A2461,Codigos_mercados_mayoristas[],2,0)</f>
        <v>Metropolitana</v>
      </c>
      <c r="C2461" s="1">
        <f>+VLOOKUP(A2461,Codigos_mercados_mayoristas[],3,0)</f>
        <v>13</v>
      </c>
      <c r="D2461" s="30">
        <v>44153</v>
      </c>
      <c r="E2461" s="4" t="s">
        <v>196</v>
      </c>
      <c r="F2461" t="s">
        <v>132</v>
      </c>
      <c r="G2461" t="s">
        <v>12</v>
      </c>
      <c r="H2461" t="s">
        <v>13</v>
      </c>
      <c r="I2461">
        <v>50</v>
      </c>
      <c r="J2461" s="31">
        <v>4000</v>
      </c>
      <c r="K2461" s="31">
        <v>4000</v>
      </c>
      <c r="L2461" s="31">
        <v>4000</v>
      </c>
      <c r="M2461" t="s">
        <v>124</v>
      </c>
      <c r="N2461" t="s">
        <v>118</v>
      </c>
      <c r="O2461">
        <f>+VLOOKUP(Precio_diario_hortalizas[[#This Row],[Unidad de comercialización]],Codigos_kg[],2,0)</f>
        <v>36</v>
      </c>
      <c r="P2461">
        <f>+Precio_diario_hortalizas[[#This Row],[Precio promedio ponderado]]/Precio_diario_hortalizas[[#This Row],[Kg o Unidades]]</f>
        <v>111.11111111111111</v>
      </c>
    </row>
    <row r="2462" spans="1:16" hidden="1" x14ac:dyDescent="0.35">
      <c r="A2462" s="15" t="s">
        <v>142</v>
      </c>
      <c r="B2462" s="1" t="str">
        <f>+VLOOKUP(A2462,Codigos_mercados_mayoristas[],2,0)</f>
        <v>Metropolitana</v>
      </c>
      <c r="C2462" s="1">
        <f>+VLOOKUP(A2462,Codigos_mercados_mayoristas[],3,0)</f>
        <v>13</v>
      </c>
      <c r="D2462" s="30">
        <v>44153</v>
      </c>
      <c r="E2462" s="4" t="s">
        <v>196</v>
      </c>
      <c r="F2462" t="s">
        <v>132</v>
      </c>
      <c r="G2462" t="s">
        <v>12</v>
      </c>
      <c r="H2462" t="s">
        <v>13</v>
      </c>
      <c r="I2462">
        <v>80</v>
      </c>
      <c r="J2462" s="31">
        <v>8000</v>
      </c>
      <c r="K2462" s="31">
        <v>8000</v>
      </c>
      <c r="L2462" s="31">
        <v>8000</v>
      </c>
      <c r="M2462" t="s">
        <v>81</v>
      </c>
      <c r="N2462" t="s">
        <v>118</v>
      </c>
      <c r="O2462">
        <f>+VLOOKUP(Precio_diario_hortalizas[[#This Row],[Unidad de comercialización]],Codigos_kg[],2,0)</f>
        <v>3</v>
      </c>
      <c r="P2462">
        <f>+Precio_diario_hortalizas[[#This Row],[Precio promedio ponderado]]/Precio_diario_hortalizas[[#This Row],[Kg o Unidades]]</f>
        <v>2666.6666666666665</v>
      </c>
    </row>
    <row r="2463" spans="1:16" hidden="1" x14ac:dyDescent="0.35">
      <c r="A2463" s="15" t="s">
        <v>142</v>
      </c>
      <c r="B2463" s="1" t="str">
        <f>+VLOOKUP(A2463,Codigos_mercados_mayoristas[],2,0)</f>
        <v>Metropolitana</v>
      </c>
      <c r="C2463" s="1">
        <f>+VLOOKUP(A2463,Codigos_mercados_mayoristas[],3,0)</f>
        <v>13</v>
      </c>
      <c r="D2463" s="30">
        <v>44153</v>
      </c>
      <c r="E2463" s="4" t="s">
        <v>196</v>
      </c>
      <c r="F2463" t="s">
        <v>27</v>
      </c>
      <c r="G2463" t="s">
        <v>185</v>
      </c>
      <c r="H2463" t="s">
        <v>19</v>
      </c>
      <c r="I2463">
        <v>110</v>
      </c>
      <c r="J2463" s="31">
        <v>38000</v>
      </c>
      <c r="K2463" s="31">
        <v>37000</v>
      </c>
      <c r="L2463" s="31">
        <v>37455</v>
      </c>
      <c r="M2463" t="s">
        <v>29</v>
      </c>
      <c r="N2463" t="s">
        <v>15</v>
      </c>
      <c r="O2463">
        <f>+VLOOKUP(Precio_diario_hortalizas[[#This Row],[Unidad de comercialización]],Codigos_kg[],2,0)</f>
        <v>15</v>
      </c>
      <c r="P2463">
        <f>+Precio_diario_hortalizas[[#This Row],[Precio promedio ponderado]]/Precio_diario_hortalizas[[#This Row],[Kg o Unidades]]</f>
        <v>2497</v>
      </c>
    </row>
    <row r="2464" spans="1:16" hidden="1" x14ac:dyDescent="0.35">
      <c r="A2464" s="15" t="s">
        <v>142</v>
      </c>
      <c r="B2464" s="1" t="str">
        <f>+VLOOKUP(A2464,Codigos_mercados_mayoristas[],2,0)</f>
        <v>Metropolitana</v>
      </c>
      <c r="C2464" s="1">
        <f>+VLOOKUP(A2464,Codigos_mercados_mayoristas[],3,0)</f>
        <v>13</v>
      </c>
      <c r="D2464" s="30">
        <v>44153</v>
      </c>
      <c r="E2464" s="4" t="s">
        <v>196</v>
      </c>
      <c r="F2464" t="s">
        <v>27</v>
      </c>
      <c r="G2464" t="s">
        <v>185</v>
      </c>
      <c r="H2464" t="s">
        <v>13</v>
      </c>
      <c r="I2464">
        <v>60</v>
      </c>
      <c r="J2464" s="31">
        <v>36000</v>
      </c>
      <c r="K2464" s="31">
        <v>36000</v>
      </c>
      <c r="L2464" s="31">
        <v>36000</v>
      </c>
      <c r="M2464" t="s">
        <v>29</v>
      </c>
      <c r="N2464" t="s">
        <v>15</v>
      </c>
      <c r="O2464">
        <f>+VLOOKUP(Precio_diario_hortalizas[[#This Row],[Unidad de comercialización]],Codigos_kg[],2,0)</f>
        <v>15</v>
      </c>
      <c r="P2464">
        <f>+Precio_diario_hortalizas[[#This Row],[Precio promedio ponderado]]/Precio_diario_hortalizas[[#This Row],[Kg o Unidades]]</f>
        <v>2400</v>
      </c>
    </row>
    <row r="2465" spans="1:16" hidden="1" x14ac:dyDescent="0.35">
      <c r="A2465" s="15" t="s">
        <v>142</v>
      </c>
      <c r="B2465" s="1" t="str">
        <f>+VLOOKUP(A2465,Codigos_mercados_mayoristas[],2,0)</f>
        <v>Metropolitana</v>
      </c>
      <c r="C2465" s="1">
        <f>+VLOOKUP(A2465,Codigos_mercados_mayoristas[],3,0)</f>
        <v>13</v>
      </c>
      <c r="D2465" s="30">
        <v>44153</v>
      </c>
      <c r="E2465" s="4" t="s">
        <v>196</v>
      </c>
      <c r="F2465" t="s">
        <v>27</v>
      </c>
      <c r="G2465" t="s">
        <v>28</v>
      </c>
      <c r="H2465" t="s">
        <v>69</v>
      </c>
      <c r="I2465">
        <v>50</v>
      </c>
      <c r="J2465" s="31">
        <v>43000</v>
      </c>
      <c r="K2465" s="31">
        <v>43000</v>
      </c>
      <c r="L2465" s="31">
        <v>43000</v>
      </c>
      <c r="M2465" t="s">
        <v>29</v>
      </c>
      <c r="N2465" t="s">
        <v>15</v>
      </c>
      <c r="O2465">
        <f>+VLOOKUP(Precio_diario_hortalizas[[#This Row],[Unidad de comercialización]],Codigos_kg[],2,0)</f>
        <v>15</v>
      </c>
      <c r="P2465">
        <f>+Precio_diario_hortalizas[[#This Row],[Precio promedio ponderado]]/Precio_diario_hortalizas[[#This Row],[Kg o Unidades]]</f>
        <v>2866.6666666666665</v>
      </c>
    </row>
    <row r="2466" spans="1:16" hidden="1" x14ac:dyDescent="0.35">
      <c r="A2466" s="15" t="s">
        <v>142</v>
      </c>
      <c r="B2466" s="1" t="str">
        <f>+VLOOKUP(A2466,Codigos_mercados_mayoristas[],2,0)</f>
        <v>Metropolitana</v>
      </c>
      <c r="C2466" s="1">
        <f>+VLOOKUP(A2466,Codigos_mercados_mayoristas[],3,0)</f>
        <v>13</v>
      </c>
      <c r="D2466" s="30">
        <v>44153</v>
      </c>
      <c r="E2466" s="4" t="s">
        <v>196</v>
      </c>
      <c r="F2466" t="s">
        <v>27</v>
      </c>
      <c r="G2466" t="s">
        <v>28</v>
      </c>
      <c r="H2466" t="s">
        <v>19</v>
      </c>
      <c r="I2466">
        <v>190</v>
      </c>
      <c r="J2466" s="31">
        <v>45000</v>
      </c>
      <c r="K2466" s="31">
        <v>41000</v>
      </c>
      <c r="L2466" s="31">
        <v>42974</v>
      </c>
      <c r="M2466" t="s">
        <v>29</v>
      </c>
      <c r="N2466" t="s">
        <v>15</v>
      </c>
      <c r="O2466">
        <f>+VLOOKUP(Precio_diario_hortalizas[[#This Row],[Unidad de comercialización]],Codigos_kg[],2,0)</f>
        <v>15</v>
      </c>
      <c r="P2466">
        <f>+Precio_diario_hortalizas[[#This Row],[Precio promedio ponderado]]/Precio_diario_hortalizas[[#This Row],[Kg o Unidades]]</f>
        <v>2864.9333333333334</v>
      </c>
    </row>
    <row r="2467" spans="1:16" hidden="1" x14ac:dyDescent="0.35">
      <c r="A2467" s="15" t="s">
        <v>142</v>
      </c>
      <c r="B2467" s="1" t="str">
        <f>+VLOOKUP(A2467,Codigos_mercados_mayoristas[],2,0)</f>
        <v>Metropolitana</v>
      </c>
      <c r="C2467" s="1">
        <f>+VLOOKUP(A2467,Codigos_mercados_mayoristas[],3,0)</f>
        <v>13</v>
      </c>
      <c r="D2467" s="30">
        <v>44153</v>
      </c>
      <c r="E2467" s="4" t="s">
        <v>196</v>
      </c>
      <c r="F2467" t="s">
        <v>27</v>
      </c>
      <c r="G2467" t="s">
        <v>28</v>
      </c>
      <c r="H2467" t="s">
        <v>13</v>
      </c>
      <c r="I2467">
        <v>160</v>
      </c>
      <c r="J2467" s="31">
        <v>40000</v>
      </c>
      <c r="K2467" s="31">
        <v>40000</v>
      </c>
      <c r="L2467" s="31">
        <v>40000</v>
      </c>
      <c r="M2467" t="s">
        <v>29</v>
      </c>
      <c r="N2467" t="s">
        <v>15</v>
      </c>
      <c r="O2467">
        <f>+VLOOKUP(Precio_diario_hortalizas[[#This Row],[Unidad de comercialización]],Codigos_kg[],2,0)</f>
        <v>15</v>
      </c>
      <c r="P2467">
        <f>+Precio_diario_hortalizas[[#This Row],[Precio promedio ponderado]]/Precio_diario_hortalizas[[#This Row],[Kg o Unidades]]</f>
        <v>2666.6666666666665</v>
      </c>
    </row>
    <row r="2468" spans="1:16" hidden="1" x14ac:dyDescent="0.35">
      <c r="A2468" s="15" t="s">
        <v>142</v>
      </c>
      <c r="B2468" s="1" t="str">
        <f>+VLOOKUP(A2468,Codigos_mercados_mayoristas[],2,0)</f>
        <v>Metropolitana</v>
      </c>
      <c r="C2468" s="1">
        <f>+VLOOKUP(A2468,Codigos_mercados_mayoristas[],3,0)</f>
        <v>13</v>
      </c>
      <c r="D2468" s="30">
        <v>44153</v>
      </c>
      <c r="E2468" s="4" t="s">
        <v>196</v>
      </c>
      <c r="F2468" t="s">
        <v>27</v>
      </c>
      <c r="G2468" t="s">
        <v>98</v>
      </c>
      <c r="H2468" t="s">
        <v>19</v>
      </c>
      <c r="I2468">
        <v>260</v>
      </c>
      <c r="J2468" s="31">
        <v>26000</v>
      </c>
      <c r="K2468" s="31">
        <v>23000</v>
      </c>
      <c r="L2468" s="31">
        <v>24769</v>
      </c>
      <c r="M2468" t="s">
        <v>29</v>
      </c>
      <c r="N2468" t="s">
        <v>15</v>
      </c>
      <c r="O2468">
        <f>+VLOOKUP(Precio_diario_hortalizas[[#This Row],[Unidad de comercialización]],Codigos_kg[],2,0)</f>
        <v>15</v>
      </c>
      <c r="P2468">
        <f>+Precio_diario_hortalizas[[#This Row],[Precio promedio ponderado]]/Precio_diario_hortalizas[[#This Row],[Kg o Unidades]]</f>
        <v>1651.2666666666667</v>
      </c>
    </row>
    <row r="2469" spans="1:16" hidden="1" x14ac:dyDescent="0.35">
      <c r="A2469" s="15" t="s">
        <v>142</v>
      </c>
      <c r="B2469" s="1" t="str">
        <f>+VLOOKUP(A2469,Codigos_mercados_mayoristas[],2,0)</f>
        <v>Metropolitana</v>
      </c>
      <c r="C2469" s="1">
        <f>+VLOOKUP(A2469,Codigos_mercados_mayoristas[],3,0)</f>
        <v>13</v>
      </c>
      <c r="D2469" s="30">
        <v>44153</v>
      </c>
      <c r="E2469" s="4" t="s">
        <v>196</v>
      </c>
      <c r="F2469" t="s">
        <v>27</v>
      </c>
      <c r="G2469" t="s">
        <v>98</v>
      </c>
      <c r="H2469" t="s">
        <v>19</v>
      </c>
      <c r="I2469">
        <v>140</v>
      </c>
      <c r="J2469" s="31">
        <v>28000</v>
      </c>
      <c r="K2469" s="31">
        <v>27000</v>
      </c>
      <c r="L2469" s="31">
        <v>27500</v>
      </c>
      <c r="M2469" t="s">
        <v>56</v>
      </c>
      <c r="N2469" t="s">
        <v>133</v>
      </c>
      <c r="O2469">
        <f>+VLOOKUP(Precio_diario_hortalizas[[#This Row],[Unidad de comercialización]],Codigos_kg[],2,0)</f>
        <v>18</v>
      </c>
      <c r="P2469">
        <f>+Precio_diario_hortalizas[[#This Row],[Precio promedio ponderado]]/Precio_diario_hortalizas[[#This Row],[Kg o Unidades]]</f>
        <v>1527.7777777777778</v>
      </c>
    </row>
    <row r="2470" spans="1:16" hidden="1" x14ac:dyDescent="0.35">
      <c r="A2470" s="15" t="s">
        <v>142</v>
      </c>
      <c r="B2470" s="1" t="str">
        <f>+VLOOKUP(A2470,Codigos_mercados_mayoristas[],2,0)</f>
        <v>Metropolitana</v>
      </c>
      <c r="C2470" s="1">
        <f>+VLOOKUP(A2470,Codigos_mercados_mayoristas[],3,0)</f>
        <v>13</v>
      </c>
      <c r="D2470" s="30">
        <v>44153</v>
      </c>
      <c r="E2470" s="4" t="s">
        <v>196</v>
      </c>
      <c r="F2470" t="s">
        <v>27</v>
      </c>
      <c r="G2470" t="s">
        <v>98</v>
      </c>
      <c r="H2470" t="s">
        <v>19</v>
      </c>
      <c r="I2470">
        <v>140</v>
      </c>
      <c r="J2470" s="31">
        <v>30000</v>
      </c>
      <c r="K2470" s="31">
        <v>28000</v>
      </c>
      <c r="L2470" s="31">
        <v>28714</v>
      </c>
      <c r="M2470" t="s">
        <v>56</v>
      </c>
      <c r="N2470" t="s">
        <v>63</v>
      </c>
      <c r="O2470">
        <f>+VLOOKUP(Precio_diario_hortalizas[[#This Row],[Unidad de comercialización]],Codigos_kg[],2,0)</f>
        <v>18</v>
      </c>
      <c r="P2470">
        <f>+Precio_diario_hortalizas[[#This Row],[Precio promedio ponderado]]/Precio_diario_hortalizas[[#This Row],[Kg o Unidades]]</f>
        <v>1595.2222222222222</v>
      </c>
    </row>
    <row r="2471" spans="1:16" hidden="1" x14ac:dyDescent="0.35">
      <c r="A2471" s="15" t="s">
        <v>142</v>
      </c>
      <c r="B2471" s="1" t="str">
        <f>+VLOOKUP(A2471,Codigos_mercados_mayoristas[],2,0)</f>
        <v>Metropolitana</v>
      </c>
      <c r="C2471" s="1">
        <f>+VLOOKUP(A2471,Codigos_mercados_mayoristas[],3,0)</f>
        <v>13</v>
      </c>
      <c r="D2471" s="30">
        <v>44153</v>
      </c>
      <c r="E2471" s="4" t="s">
        <v>196</v>
      </c>
      <c r="F2471" t="s">
        <v>27</v>
      </c>
      <c r="G2471" t="s">
        <v>98</v>
      </c>
      <c r="H2471" t="s">
        <v>13</v>
      </c>
      <c r="I2471">
        <v>345</v>
      </c>
      <c r="J2471" s="31">
        <v>24000</v>
      </c>
      <c r="K2471" s="31">
        <v>20000</v>
      </c>
      <c r="L2471" s="31">
        <v>22435</v>
      </c>
      <c r="M2471" t="s">
        <v>29</v>
      </c>
      <c r="N2471" t="s">
        <v>15</v>
      </c>
      <c r="O2471">
        <f>+VLOOKUP(Precio_diario_hortalizas[[#This Row],[Unidad de comercialización]],Codigos_kg[],2,0)</f>
        <v>15</v>
      </c>
      <c r="P2471">
        <f>+Precio_diario_hortalizas[[#This Row],[Precio promedio ponderado]]/Precio_diario_hortalizas[[#This Row],[Kg o Unidades]]</f>
        <v>1495.6666666666667</v>
      </c>
    </row>
    <row r="2472" spans="1:16" hidden="1" x14ac:dyDescent="0.35">
      <c r="A2472" s="15" t="s">
        <v>142</v>
      </c>
      <c r="B2472" s="1" t="str">
        <f>+VLOOKUP(A2472,Codigos_mercados_mayoristas[],2,0)</f>
        <v>Metropolitana</v>
      </c>
      <c r="C2472" s="1">
        <f>+VLOOKUP(A2472,Codigos_mercados_mayoristas[],3,0)</f>
        <v>13</v>
      </c>
      <c r="D2472" s="30">
        <v>44153</v>
      </c>
      <c r="E2472" s="4" t="s">
        <v>196</v>
      </c>
      <c r="F2472" t="s">
        <v>27</v>
      </c>
      <c r="G2472" t="s">
        <v>98</v>
      </c>
      <c r="H2472" t="s">
        <v>13</v>
      </c>
      <c r="I2472">
        <v>250</v>
      </c>
      <c r="J2472" s="31">
        <v>26000</v>
      </c>
      <c r="K2472" s="31">
        <v>26000</v>
      </c>
      <c r="L2472" s="31">
        <v>26000</v>
      </c>
      <c r="M2472" t="s">
        <v>56</v>
      </c>
      <c r="N2472" t="s">
        <v>133</v>
      </c>
      <c r="O2472">
        <f>+VLOOKUP(Precio_diario_hortalizas[[#This Row],[Unidad de comercialización]],Codigos_kg[],2,0)</f>
        <v>18</v>
      </c>
      <c r="P2472">
        <f>+Precio_diario_hortalizas[[#This Row],[Precio promedio ponderado]]/Precio_diario_hortalizas[[#This Row],[Kg o Unidades]]</f>
        <v>1444.4444444444443</v>
      </c>
    </row>
    <row r="2473" spans="1:16" hidden="1" x14ac:dyDescent="0.35">
      <c r="A2473" s="15" t="s">
        <v>142</v>
      </c>
      <c r="B2473" s="1" t="str">
        <f>+VLOOKUP(A2473,Codigos_mercados_mayoristas[],2,0)</f>
        <v>Metropolitana</v>
      </c>
      <c r="C2473" s="1">
        <f>+VLOOKUP(A2473,Codigos_mercados_mayoristas[],3,0)</f>
        <v>13</v>
      </c>
      <c r="D2473" s="30">
        <v>44153</v>
      </c>
      <c r="E2473" s="4" t="s">
        <v>196</v>
      </c>
      <c r="F2473" t="s">
        <v>27</v>
      </c>
      <c r="G2473" t="s">
        <v>98</v>
      </c>
      <c r="H2473" t="s">
        <v>13</v>
      </c>
      <c r="I2473">
        <v>70</v>
      </c>
      <c r="J2473" s="31">
        <v>23000</v>
      </c>
      <c r="K2473" s="31">
        <v>23000</v>
      </c>
      <c r="L2473" s="31">
        <v>23000</v>
      </c>
      <c r="M2473" t="s">
        <v>56</v>
      </c>
      <c r="N2473" t="s">
        <v>63</v>
      </c>
      <c r="O2473">
        <f>+VLOOKUP(Precio_diario_hortalizas[[#This Row],[Unidad de comercialización]],Codigos_kg[],2,0)</f>
        <v>18</v>
      </c>
      <c r="P2473">
        <f>+Precio_diario_hortalizas[[#This Row],[Precio promedio ponderado]]/Precio_diario_hortalizas[[#This Row],[Kg o Unidades]]</f>
        <v>1277.7777777777778</v>
      </c>
    </row>
    <row r="2474" spans="1:16" x14ac:dyDescent="0.35">
      <c r="A2474" s="15" t="s">
        <v>142</v>
      </c>
      <c r="B2474" s="1" t="str">
        <f>+VLOOKUP(A2474,Codigos_mercados_mayoristas[],2,0)</f>
        <v>Metropolitana</v>
      </c>
      <c r="C2474" s="1">
        <f>+VLOOKUP(A2474,Codigos_mercados_mayoristas[],3,0)</f>
        <v>13</v>
      </c>
      <c r="D2474" s="30">
        <v>44153</v>
      </c>
      <c r="E2474" s="4" t="s">
        <v>196</v>
      </c>
      <c r="F2474" t="s">
        <v>158</v>
      </c>
      <c r="G2474" t="s">
        <v>12</v>
      </c>
      <c r="H2474" t="s">
        <v>19</v>
      </c>
      <c r="I2474">
        <v>120</v>
      </c>
      <c r="J2474" s="31">
        <v>38000</v>
      </c>
      <c r="K2474" s="31">
        <v>38000</v>
      </c>
      <c r="L2474" s="31">
        <v>38000</v>
      </c>
      <c r="M2474" t="s">
        <v>29</v>
      </c>
      <c r="N2474" t="s">
        <v>45</v>
      </c>
      <c r="O2474">
        <f>+VLOOKUP(Precio_diario_hortalizas[[#This Row],[Unidad de comercialización]],Codigos_kg[],2,0)</f>
        <v>15</v>
      </c>
      <c r="P2474">
        <f>+Precio_diario_hortalizas[[#This Row],[Precio promedio ponderado]]/Precio_diario_hortalizas[[#This Row],[Kg o Unidades]]</f>
        <v>2533.3333333333335</v>
      </c>
    </row>
    <row r="2475" spans="1:16" hidden="1" x14ac:dyDescent="0.35">
      <c r="A2475" s="15" t="s">
        <v>142</v>
      </c>
      <c r="B2475" s="1" t="str">
        <f>+VLOOKUP(A2475,Codigos_mercados_mayoristas[],2,0)</f>
        <v>Metropolitana</v>
      </c>
      <c r="C2475" s="1">
        <f>+VLOOKUP(A2475,Codigos_mercados_mayoristas[],3,0)</f>
        <v>13</v>
      </c>
      <c r="D2475" s="30">
        <v>44153</v>
      </c>
      <c r="E2475" s="4" t="s">
        <v>196</v>
      </c>
      <c r="F2475" t="s">
        <v>30</v>
      </c>
      <c r="G2475" t="s">
        <v>57</v>
      </c>
      <c r="H2475" t="s">
        <v>19</v>
      </c>
      <c r="I2475">
        <v>135</v>
      </c>
      <c r="J2475" s="31">
        <v>35000</v>
      </c>
      <c r="K2475" s="31">
        <v>35000</v>
      </c>
      <c r="L2475" s="31">
        <v>35000</v>
      </c>
      <c r="M2475" t="s">
        <v>58</v>
      </c>
      <c r="N2475" t="s">
        <v>139</v>
      </c>
      <c r="O2475">
        <f>+VLOOKUP(Precio_diario_hortalizas[[#This Row],[Unidad de comercialización]],Codigos_kg[],2,0)</f>
        <v>25</v>
      </c>
      <c r="P2475">
        <f>+Precio_diario_hortalizas[[#This Row],[Precio promedio ponderado]]/Precio_diario_hortalizas[[#This Row],[Kg o Unidades]]</f>
        <v>1400</v>
      </c>
    </row>
    <row r="2476" spans="1:16" hidden="1" x14ac:dyDescent="0.35">
      <c r="A2476" s="15" t="s">
        <v>142</v>
      </c>
      <c r="B2476" s="1" t="str">
        <f>+VLOOKUP(A2476,Codigos_mercados_mayoristas[],2,0)</f>
        <v>Metropolitana</v>
      </c>
      <c r="C2476" s="1">
        <f>+VLOOKUP(A2476,Codigos_mercados_mayoristas[],3,0)</f>
        <v>13</v>
      </c>
      <c r="D2476" s="30">
        <v>44153</v>
      </c>
      <c r="E2476" s="4" t="s">
        <v>196</v>
      </c>
      <c r="F2476" t="s">
        <v>30</v>
      </c>
      <c r="G2476" t="s">
        <v>57</v>
      </c>
      <c r="H2476" t="s">
        <v>19</v>
      </c>
      <c r="I2476">
        <v>220</v>
      </c>
      <c r="J2476" s="31">
        <v>40000</v>
      </c>
      <c r="K2476" s="31">
        <v>38000</v>
      </c>
      <c r="L2476" s="31">
        <v>38636</v>
      </c>
      <c r="M2476" t="s">
        <v>58</v>
      </c>
      <c r="N2476" t="s">
        <v>109</v>
      </c>
      <c r="O2476">
        <f>+VLOOKUP(Precio_diario_hortalizas[[#This Row],[Unidad de comercialización]],Codigos_kg[],2,0)</f>
        <v>25</v>
      </c>
      <c r="P2476">
        <f>+Precio_diario_hortalizas[[#This Row],[Precio promedio ponderado]]/Precio_diario_hortalizas[[#This Row],[Kg o Unidades]]</f>
        <v>1545.44</v>
      </c>
    </row>
    <row r="2477" spans="1:16" hidden="1" x14ac:dyDescent="0.35">
      <c r="A2477" s="15" t="s">
        <v>142</v>
      </c>
      <c r="B2477" s="1" t="str">
        <f>+VLOOKUP(A2477,Codigos_mercados_mayoristas[],2,0)</f>
        <v>Metropolitana</v>
      </c>
      <c r="C2477" s="1">
        <f>+VLOOKUP(A2477,Codigos_mercados_mayoristas[],3,0)</f>
        <v>13</v>
      </c>
      <c r="D2477" s="30">
        <v>44153</v>
      </c>
      <c r="E2477" s="4" t="s">
        <v>196</v>
      </c>
      <c r="F2477" t="s">
        <v>30</v>
      </c>
      <c r="G2477" t="s">
        <v>12</v>
      </c>
      <c r="H2477" t="s">
        <v>19</v>
      </c>
      <c r="I2477">
        <v>100</v>
      </c>
      <c r="J2477" s="31">
        <v>45000</v>
      </c>
      <c r="K2477" s="31">
        <v>45000</v>
      </c>
      <c r="L2477" s="31">
        <v>45000</v>
      </c>
      <c r="M2477" t="s">
        <v>58</v>
      </c>
      <c r="N2477" t="s">
        <v>139</v>
      </c>
      <c r="O2477">
        <f>+VLOOKUP(Precio_diario_hortalizas[[#This Row],[Unidad de comercialización]],Codigos_kg[],2,0)</f>
        <v>25</v>
      </c>
      <c r="P2477">
        <f>+Precio_diario_hortalizas[[#This Row],[Precio promedio ponderado]]/Precio_diario_hortalizas[[#This Row],[Kg o Unidades]]</f>
        <v>1800</v>
      </c>
    </row>
    <row r="2478" spans="1:16" x14ac:dyDescent="0.35">
      <c r="A2478" s="15" t="s">
        <v>142</v>
      </c>
      <c r="B2478" s="1" t="str">
        <f>+VLOOKUP(A2478,Codigos_mercados_mayoristas[],2,0)</f>
        <v>Metropolitana</v>
      </c>
      <c r="C2478" s="1">
        <f>+VLOOKUP(A2478,Codigos_mercados_mayoristas[],3,0)</f>
        <v>13</v>
      </c>
      <c r="D2478" s="30">
        <v>44153</v>
      </c>
      <c r="E2478" s="4" t="s">
        <v>196</v>
      </c>
      <c r="F2478" t="s">
        <v>186</v>
      </c>
      <c r="G2478" t="s">
        <v>12</v>
      </c>
      <c r="H2478" t="s">
        <v>19</v>
      </c>
      <c r="I2478">
        <v>120</v>
      </c>
      <c r="J2478" s="31">
        <v>7000</v>
      </c>
      <c r="K2478" s="31">
        <v>7000</v>
      </c>
      <c r="L2478" s="31">
        <v>7000</v>
      </c>
      <c r="M2478" t="s">
        <v>751</v>
      </c>
      <c r="N2478" t="s">
        <v>152</v>
      </c>
      <c r="O2478">
        <f>+VLOOKUP(Precio_diario_hortalizas[[#This Row],[Unidad de comercialización]],Codigos_kg[],2,0)</f>
        <v>20</v>
      </c>
      <c r="P2478">
        <f>+Precio_diario_hortalizas[[#This Row],[Precio promedio ponderado]]/Precio_diario_hortalizas[[#This Row],[Kg o Unidades]]</f>
        <v>350</v>
      </c>
    </row>
    <row r="2479" spans="1:16" hidden="1" x14ac:dyDescent="0.35">
      <c r="A2479" s="15" t="s">
        <v>142</v>
      </c>
      <c r="B2479" s="1" t="str">
        <f>+VLOOKUP(A2479,Codigos_mercados_mayoristas[],2,0)</f>
        <v>Metropolitana</v>
      </c>
      <c r="C2479" s="1">
        <f>+VLOOKUP(A2479,Codigos_mercados_mayoristas[],3,0)</f>
        <v>13</v>
      </c>
      <c r="D2479" s="30">
        <v>44153</v>
      </c>
      <c r="E2479" s="4" t="s">
        <v>196</v>
      </c>
      <c r="F2479" t="s">
        <v>159</v>
      </c>
      <c r="G2479" t="s">
        <v>12</v>
      </c>
      <c r="H2479" t="s">
        <v>19</v>
      </c>
      <c r="I2479" s="31">
        <v>7000</v>
      </c>
      <c r="J2479" s="31">
        <v>3000</v>
      </c>
      <c r="K2479" s="31">
        <v>3000</v>
      </c>
      <c r="L2479" s="31">
        <v>3000</v>
      </c>
      <c r="M2479" t="s">
        <v>160</v>
      </c>
      <c r="N2479" t="s">
        <v>152</v>
      </c>
      <c r="O2479">
        <f>+VLOOKUP(Precio_diario_hortalizas[[#This Row],[Unidad de comercialización]],Codigos_kg[],2,0)</f>
        <v>100</v>
      </c>
      <c r="P2479">
        <f>+Precio_diario_hortalizas[[#This Row],[Precio promedio ponderado]]/Precio_diario_hortalizas[[#This Row],[Kg o Unidades]]</f>
        <v>30</v>
      </c>
    </row>
    <row r="2480" spans="1:16" hidden="1" x14ac:dyDescent="0.35">
      <c r="A2480" s="15" t="s">
        <v>142</v>
      </c>
      <c r="B2480" s="1" t="str">
        <f>+VLOOKUP(A2480,Codigos_mercados_mayoristas[],2,0)</f>
        <v>Metropolitana</v>
      </c>
      <c r="C2480" s="1">
        <f>+VLOOKUP(A2480,Codigos_mercados_mayoristas[],3,0)</f>
        <v>13</v>
      </c>
      <c r="D2480" s="30">
        <v>44153</v>
      </c>
      <c r="E2480" s="4" t="s">
        <v>196</v>
      </c>
      <c r="F2480" t="s">
        <v>99</v>
      </c>
      <c r="G2480" t="s">
        <v>161</v>
      </c>
      <c r="H2480" t="s">
        <v>19</v>
      </c>
      <c r="I2480" s="31">
        <v>2900</v>
      </c>
      <c r="J2480" s="31">
        <v>1200</v>
      </c>
      <c r="K2480" s="31">
        <v>1100</v>
      </c>
      <c r="L2480" s="31">
        <v>1150</v>
      </c>
      <c r="M2480" t="s">
        <v>14</v>
      </c>
      <c r="N2480" t="s">
        <v>118</v>
      </c>
      <c r="O2480">
        <f>+VLOOKUP(Precio_diario_hortalizas[[#This Row],[Unidad de comercialización]],Codigos_kg[],2,0)</f>
        <v>1</v>
      </c>
      <c r="P2480">
        <f>+Precio_diario_hortalizas[[#This Row],[Precio promedio ponderado]]/Precio_diario_hortalizas[[#This Row],[Kg o Unidades]]</f>
        <v>1150</v>
      </c>
    </row>
    <row r="2481" spans="1:16" hidden="1" x14ac:dyDescent="0.35">
      <c r="A2481" s="15" t="s">
        <v>142</v>
      </c>
      <c r="B2481" s="1" t="str">
        <f>+VLOOKUP(A2481,Codigos_mercados_mayoristas[],2,0)</f>
        <v>Metropolitana</v>
      </c>
      <c r="C2481" s="1">
        <f>+VLOOKUP(A2481,Codigos_mercados_mayoristas[],3,0)</f>
        <v>13</v>
      </c>
      <c r="D2481" s="30">
        <v>44153</v>
      </c>
      <c r="E2481" s="4" t="s">
        <v>196</v>
      </c>
      <c r="F2481" t="s">
        <v>99</v>
      </c>
      <c r="G2481" t="s">
        <v>100</v>
      </c>
      <c r="H2481" t="s">
        <v>19</v>
      </c>
      <c r="I2481" s="31">
        <v>19300</v>
      </c>
      <c r="J2481">
        <v>800</v>
      </c>
      <c r="K2481">
        <v>600</v>
      </c>
      <c r="L2481">
        <v>696</v>
      </c>
      <c r="M2481" t="s">
        <v>14</v>
      </c>
      <c r="N2481" t="s">
        <v>118</v>
      </c>
      <c r="O2481">
        <f>+VLOOKUP(Precio_diario_hortalizas[[#This Row],[Unidad de comercialización]],Codigos_kg[],2,0)</f>
        <v>1</v>
      </c>
      <c r="P2481">
        <f>+Precio_diario_hortalizas[[#This Row],[Precio promedio ponderado]]/Precio_diario_hortalizas[[#This Row],[Kg o Unidades]]</f>
        <v>696</v>
      </c>
    </row>
    <row r="2482" spans="1:16" hidden="1" x14ac:dyDescent="0.35">
      <c r="A2482" s="15" t="s">
        <v>142</v>
      </c>
      <c r="B2482" s="1" t="str">
        <f>+VLOOKUP(A2482,Codigos_mercados_mayoristas[],2,0)</f>
        <v>Metropolitana</v>
      </c>
      <c r="C2482" s="1">
        <f>+VLOOKUP(A2482,Codigos_mercados_mayoristas[],3,0)</f>
        <v>13</v>
      </c>
      <c r="D2482" s="30">
        <v>44153</v>
      </c>
      <c r="E2482" s="4" t="s">
        <v>196</v>
      </c>
      <c r="F2482" t="s">
        <v>99</v>
      </c>
      <c r="G2482" t="s">
        <v>100</v>
      </c>
      <c r="H2482" t="s">
        <v>13</v>
      </c>
      <c r="I2482" s="31">
        <v>2600</v>
      </c>
      <c r="J2482">
        <v>500</v>
      </c>
      <c r="K2482">
        <v>500</v>
      </c>
      <c r="L2482">
        <v>500</v>
      </c>
      <c r="M2482" t="s">
        <v>14</v>
      </c>
      <c r="N2482" t="s">
        <v>118</v>
      </c>
      <c r="O2482">
        <f>+VLOOKUP(Precio_diario_hortalizas[[#This Row],[Unidad de comercialización]],Codigos_kg[],2,0)</f>
        <v>1</v>
      </c>
      <c r="P2482">
        <f>+Precio_diario_hortalizas[[#This Row],[Precio promedio ponderado]]/Precio_diario_hortalizas[[#This Row],[Kg o Unidades]]</f>
        <v>500</v>
      </c>
    </row>
    <row r="2483" spans="1:16" hidden="1" x14ac:dyDescent="0.35">
      <c r="A2483" s="15" t="s">
        <v>142</v>
      </c>
      <c r="B2483" s="1" t="str">
        <f>+VLOOKUP(A2483,Codigos_mercados_mayoristas[],2,0)</f>
        <v>Metropolitana</v>
      </c>
      <c r="C2483" s="1">
        <f>+VLOOKUP(A2483,Codigos_mercados_mayoristas[],3,0)</f>
        <v>13</v>
      </c>
      <c r="D2483" s="30">
        <v>44153</v>
      </c>
      <c r="E2483" s="4" t="s">
        <v>196</v>
      </c>
      <c r="F2483" t="s">
        <v>99</v>
      </c>
      <c r="G2483" t="s">
        <v>119</v>
      </c>
      <c r="H2483" t="s">
        <v>19</v>
      </c>
      <c r="I2483" s="31">
        <v>3500</v>
      </c>
      <c r="J2483" s="31">
        <v>1000</v>
      </c>
      <c r="K2483">
        <v>900</v>
      </c>
      <c r="L2483">
        <v>950</v>
      </c>
      <c r="M2483" t="s">
        <v>14</v>
      </c>
      <c r="N2483" t="s">
        <v>118</v>
      </c>
      <c r="O2483">
        <f>+VLOOKUP(Precio_diario_hortalizas[[#This Row],[Unidad de comercialización]],Codigos_kg[],2,0)</f>
        <v>1</v>
      </c>
      <c r="P2483">
        <f>+Precio_diario_hortalizas[[#This Row],[Precio promedio ponderado]]/Precio_diario_hortalizas[[#This Row],[Kg o Unidades]]</f>
        <v>950</v>
      </c>
    </row>
    <row r="2484" spans="1:16" hidden="1" x14ac:dyDescent="0.35">
      <c r="A2484" s="15" t="s">
        <v>142</v>
      </c>
      <c r="B2484" s="1" t="str">
        <f>+VLOOKUP(A2484,Codigos_mercados_mayoristas[],2,0)</f>
        <v>Metropolitana</v>
      </c>
      <c r="C2484" s="1">
        <f>+VLOOKUP(A2484,Codigos_mercados_mayoristas[],3,0)</f>
        <v>13</v>
      </c>
      <c r="D2484" s="30">
        <v>44153</v>
      </c>
      <c r="E2484" s="4" t="s">
        <v>196</v>
      </c>
      <c r="F2484" t="s">
        <v>32</v>
      </c>
      <c r="G2484" t="s">
        <v>12</v>
      </c>
      <c r="H2484" t="s">
        <v>19</v>
      </c>
      <c r="I2484" s="31">
        <v>1200</v>
      </c>
      <c r="J2484">
        <v>700</v>
      </c>
      <c r="K2484">
        <v>700</v>
      </c>
      <c r="L2484">
        <v>700</v>
      </c>
      <c r="M2484" t="s">
        <v>33</v>
      </c>
      <c r="N2484" t="s">
        <v>104</v>
      </c>
      <c r="O2484">
        <f>+VLOOKUP(Precio_diario_hortalizas[[#This Row],[Unidad de comercialización]],Codigos_kg[],2,0)</f>
        <v>1</v>
      </c>
      <c r="P2484">
        <f>+Precio_diario_hortalizas[[#This Row],[Precio promedio ponderado]]/Precio_diario_hortalizas[[#This Row],[Kg o Unidades]]</f>
        <v>700</v>
      </c>
    </row>
    <row r="2485" spans="1:16" hidden="1" x14ac:dyDescent="0.35">
      <c r="A2485" s="15" t="s">
        <v>142</v>
      </c>
      <c r="B2485" s="1" t="str">
        <f>+VLOOKUP(A2485,Codigos_mercados_mayoristas[],2,0)</f>
        <v>Metropolitana</v>
      </c>
      <c r="C2485" s="1">
        <f>+VLOOKUP(A2485,Codigos_mercados_mayoristas[],3,0)</f>
        <v>13</v>
      </c>
      <c r="D2485" s="30">
        <v>44153</v>
      </c>
      <c r="E2485" s="4" t="s">
        <v>196</v>
      </c>
      <c r="F2485" t="s">
        <v>32</v>
      </c>
      <c r="G2485" t="s">
        <v>12</v>
      </c>
      <c r="H2485" t="s">
        <v>19</v>
      </c>
      <c r="I2485" s="31">
        <v>3900</v>
      </c>
      <c r="J2485">
        <v>750</v>
      </c>
      <c r="K2485">
        <v>750</v>
      </c>
      <c r="L2485">
        <v>750</v>
      </c>
      <c r="M2485" t="s">
        <v>33</v>
      </c>
      <c r="N2485" t="s">
        <v>34</v>
      </c>
      <c r="O2485">
        <f>+VLOOKUP(Precio_diario_hortalizas[[#This Row],[Unidad de comercialización]],Codigos_kg[],2,0)</f>
        <v>1</v>
      </c>
      <c r="P2485">
        <f>+Precio_diario_hortalizas[[#This Row],[Precio promedio ponderado]]/Precio_diario_hortalizas[[#This Row],[Kg o Unidades]]</f>
        <v>750</v>
      </c>
    </row>
    <row r="2486" spans="1:16" hidden="1" x14ac:dyDescent="0.35">
      <c r="A2486" s="15" t="s">
        <v>142</v>
      </c>
      <c r="B2486" s="1" t="str">
        <f>+VLOOKUP(A2486,Codigos_mercados_mayoristas[],2,0)</f>
        <v>Metropolitana</v>
      </c>
      <c r="C2486" s="1">
        <f>+VLOOKUP(A2486,Codigos_mercados_mayoristas[],3,0)</f>
        <v>13</v>
      </c>
      <c r="D2486" s="30">
        <v>44153</v>
      </c>
      <c r="E2486" s="4" t="s">
        <v>196</v>
      </c>
      <c r="F2486" t="s">
        <v>32</v>
      </c>
      <c r="G2486" t="s">
        <v>12</v>
      </c>
      <c r="H2486" t="s">
        <v>13</v>
      </c>
      <c r="I2486">
        <v>600</v>
      </c>
      <c r="J2486">
        <v>600</v>
      </c>
      <c r="K2486">
        <v>600</v>
      </c>
      <c r="L2486">
        <v>600</v>
      </c>
      <c r="M2486" t="s">
        <v>33</v>
      </c>
      <c r="N2486" t="s">
        <v>104</v>
      </c>
      <c r="O2486">
        <f>+VLOOKUP(Precio_diario_hortalizas[[#This Row],[Unidad de comercialización]],Codigos_kg[],2,0)</f>
        <v>1</v>
      </c>
      <c r="P2486">
        <f>+Precio_diario_hortalizas[[#This Row],[Precio promedio ponderado]]/Precio_diario_hortalizas[[#This Row],[Kg o Unidades]]</f>
        <v>600</v>
      </c>
    </row>
    <row r="2487" spans="1:16" hidden="1" x14ac:dyDescent="0.35">
      <c r="A2487" s="15" t="s">
        <v>142</v>
      </c>
      <c r="B2487" s="1" t="str">
        <f>+VLOOKUP(A2487,Codigos_mercados_mayoristas[],2,0)</f>
        <v>Metropolitana</v>
      </c>
      <c r="C2487" s="1">
        <f>+VLOOKUP(A2487,Codigos_mercados_mayoristas[],3,0)</f>
        <v>13</v>
      </c>
      <c r="D2487" s="30">
        <v>44153</v>
      </c>
      <c r="E2487" s="4" t="s">
        <v>196</v>
      </c>
      <c r="F2487" t="s">
        <v>32</v>
      </c>
      <c r="G2487" t="s">
        <v>12</v>
      </c>
      <c r="H2487" t="s">
        <v>13</v>
      </c>
      <c r="I2487" s="31">
        <v>2600</v>
      </c>
      <c r="J2487">
        <v>700</v>
      </c>
      <c r="K2487">
        <v>700</v>
      </c>
      <c r="L2487">
        <v>700</v>
      </c>
      <c r="M2487" t="s">
        <v>33</v>
      </c>
      <c r="N2487" t="s">
        <v>34</v>
      </c>
      <c r="O2487">
        <f>+VLOOKUP(Precio_diario_hortalizas[[#This Row],[Unidad de comercialización]],Codigos_kg[],2,0)</f>
        <v>1</v>
      </c>
      <c r="P2487">
        <f>+Precio_diario_hortalizas[[#This Row],[Precio promedio ponderado]]/Precio_diario_hortalizas[[#This Row],[Kg o Unidades]]</f>
        <v>700</v>
      </c>
    </row>
    <row r="2488" spans="1:16" hidden="1" x14ac:dyDescent="0.35">
      <c r="A2488" s="15" t="s">
        <v>142</v>
      </c>
      <c r="B2488" s="1" t="str">
        <f>+VLOOKUP(A2488,Codigos_mercados_mayoristas[],2,0)</f>
        <v>Metropolitana</v>
      </c>
      <c r="C2488" s="1">
        <f>+VLOOKUP(A2488,Codigos_mercados_mayoristas[],3,0)</f>
        <v>13</v>
      </c>
      <c r="D2488" s="30">
        <v>44153</v>
      </c>
      <c r="E2488" s="4" t="s">
        <v>196</v>
      </c>
      <c r="F2488" t="s">
        <v>35</v>
      </c>
      <c r="G2488" t="s">
        <v>36</v>
      </c>
      <c r="H2488" t="s">
        <v>69</v>
      </c>
      <c r="I2488" s="31">
        <v>2070</v>
      </c>
      <c r="J2488" s="31">
        <v>14000</v>
      </c>
      <c r="K2488" s="31">
        <v>13000</v>
      </c>
      <c r="L2488" s="31">
        <v>13527</v>
      </c>
      <c r="M2488" t="s">
        <v>59</v>
      </c>
      <c r="N2488" t="s">
        <v>63</v>
      </c>
      <c r="O2488">
        <f>+VLOOKUP(Precio_diario_hortalizas[[#This Row],[Unidad de comercialización]],Codigos_kg[],2,0)</f>
        <v>18</v>
      </c>
      <c r="P2488">
        <f>+Precio_diario_hortalizas[[#This Row],[Precio promedio ponderado]]/Precio_diario_hortalizas[[#This Row],[Kg o Unidades]]</f>
        <v>751.5</v>
      </c>
    </row>
    <row r="2489" spans="1:16" hidden="1" x14ac:dyDescent="0.35">
      <c r="A2489" s="15" t="s">
        <v>142</v>
      </c>
      <c r="B2489" s="1" t="str">
        <f>+VLOOKUP(A2489,Codigos_mercados_mayoristas[],2,0)</f>
        <v>Metropolitana</v>
      </c>
      <c r="C2489" s="1">
        <f>+VLOOKUP(A2489,Codigos_mercados_mayoristas[],3,0)</f>
        <v>13</v>
      </c>
      <c r="D2489" s="30">
        <v>44153</v>
      </c>
      <c r="E2489" s="4" t="s">
        <v>196</v>
      </c>
      <c r="F2489" t="s">
        <v>35</v>
      </c>
      <c r="G2489" t="s">
        <v>36</v>
      </c>
      <c r="H2489" t="s">
        <v>69</v>
      </c>
      <c r="I2489">
        <v>770</v>
      </c>
      <c r="J2489" s="31">
        <v>13000</v>
      </c>
      <c r="K2489" s="31">
        <v>12000</v>
      </c>
      <c r="L2489" s="31">
        <v>12416</v>
      </c>
      <c r="M2489" t="s">
        <v>59</v>
      </c>
      <c r="N2489" t="s">
        <v>15</v>
      </c>
      <c r="O2489">
        <f>+VLOOKUP(Precio_diario_hortalizas[[#This Row],[Unidad de comercialización]],Codigos_kg[],2,0)</f>
        <v>18</v>
      </c>
      <c r="P2489">
        <f>+Precio_diario_hortalizas[[#This Row],[Precio promedio ponderado]]/Precio_diario_hortalizas[[#This Row],[Kg o Unidades]]</f>
        <v>689.77777777777783</v>
      </c>
    </row>
    <row r="2490" spans="1:16" hidden="1" x14ac:dyDescent="0.35">
      <c r="A2490" s="15" t="s">
        <v>142</v>
      </c>
      <c r="B2490" s="1" t="str">
        <f>+VLOOKUP(A2490,Codigos_mercados_mayoristas[],2,0)</f>
        <v>Metropolitana</v>
      </c>
      <c r="C2490" s="1">
        <f>+VLOOKUP(A2490,Codigos_mercados_mayoristas[],3,0)</f>
        <v>13</v>
      </c>
      <c r="D2490" s="30">
        <v>44153</v>
      </c>
      <c r="E2490" s="4" t="s">
        <v>196</v>
      </c>
      <c r="F2490" t="s">
        <v>35</v>
      </c>
      <c r="G2490" t="s">
        <v>36</v>
      </c>
      <c r="H2490" t="s">
        <v>69</v>
      </c>
      <c r="I2490">
        <v>450</v>
      </c>
      <c r="J2490" s="31">
        <v>14000</v>
      </c>
      <c r="K2490" s="31">
        <v>14000</v>
      </c>
      <c r="L2490" s="31">
        <v>14000</v>
      </c>
      <c r="M2490" t="s">
        <v>59</v>
      </c>
      <c r="N2490" t="s">
        <v>123</v>
      </c>
      <c r="O2490">
        <f>+VLOOKUP(Precio_diario_hortalizas[[#This Row],[Unidad de comercialización]],Codigos_kg[],2,0)</f>
        <v>18</v>
      </c>
      <c r="P2490">
        <f>+Precio_diario_hortalizas[[#This Row],[Precio promedio ponderado]]/Precio_diario_hortalizas[[#This Row],[Kg o Unidades]]</f>
        <v>777.77777777777783</v>
      </c>
    </row>
    <row r="2491" spans="1:16" hidden="1" x14ac:dyDescent="0.35">
      <c r="A2491" s="15" t="s">
        <v>142</v>
      </c>
      <c r="B2491" s="1" t="str">
        <f>+VLOOKUP(A2491,Codigos_mercados_mayoristas[],2,0)</f>
        <v>Metropolitana</v>
      </c>
      <c r="C2491" s="1">
        <f>+VLOOKUP(A2491,Codigos_mercados_mayoristas[],3,0)</f>
        <v>13</v>
      </c>
      <c r="D2491" s="30">
        <v>44153</v>
      </c>
      <c r="E2491" s="4" t="s">
        <v>196</v>
      </c>
      <c r="F2491" t="s">
        <v>35</v>
      </c>
      <c r="G2491" t="s">
        <v>36</v>
      </c>
      <c r="H2491" t="s">
        <v>19</v>
      </c>
      <c r="I2491" s="31">
        <v>3110</v>
      </c>
      <c r="J2491" s="31">
        <v>12500</v>
      </c>
      <c r="K2491" s="31">
        <v>11000</v>
      </c>
      <c r="L2491" s="31">
        <v>11789</v>
      </c>
      <c r="M2491" t="s">
        <v>59</v>
      </c>
      <c r="N2491" t="s">
        <v>63</v>
      </c>
      <c r="O2491">
        <f>+VLOOKUP(Precio_diario_hortalizas[[#This Row],[Unidad de comercialización]],Codigos_kg[],2,0)</f>
        <v>18</v>
      </c>
      <c r="P2491">
        <f>+Precio_diario_hortalizas[[#This Row],[Precio promedio ponderado]]/Precio_diario_hortalizas[[#This Row],[Kg o Unidades]]</f>
        <v>654.94444444444446</v>
      </c>
    </row>
    <row r="2492" spans="1:16" hidden="1" x14ac:dyDescent="0.35">
      <c r="A2492" s="15" t="s">
        <v>142</v>
      </c>
      <c r="B2492" s="1" t="str">
        <f>+VLOOKUP(A2492,Codigos_mercados_mayoristas[],2,0)</f>
        <v>Metropolitana</v>
      </c>
      <c r="C2492" s="1">
        <f>+VLOOKUP(A2492,Codigos_mercados_mayoristas[],3,0)</f>
        <v>13</v>
      </c>
      <c r="D2492" s="30">
        <v>44153</v>
      </c>
      <c r="E2492" s="4" t="s">
        <v>196</v>
      </c>
      <c r="F2492" t="s">
        <v>35</v>
      </c>
      <c r="G2492" t="s">
        <v>36</v>
      </c>
      <c r="H2492" t="s">
        <v>19</v>
      </c>
      <c r="I2492">
        <v>720</v>
      </c>
      <c r="J2492" s="31">
        <v>11000</v>
      </c>
      <c r="K2492" s="31">
        <v>10000</v>
      </c>
      <c r="L2492" s="31">
        <v>10528</v>
      </c>
      <c r="M2492" t="s">
        <v>59</v>
      </c>
      <c r="N2492" t="s">
        <v>15</v>
      </c>
      <c r="O2492">
        <f>+VLOOKUP(Precio_diario_hortalizas[[#This Row],[Unidad de comercialización]],Codigos_kg[],2,0)</f>
        <v>18</v>
      </c>
      <c r="P2492">
        <f>+Precio_diario_hortalizas[[#This Row],[Precio promedio ponderado]]/Precio_diario_hortalizas[[#This Row],[Kg o Unidades]]</f>
        <v>584.88888888888891</v>
      </c>
    </row>
    <row r="2493" spans="1:16" hidden="1" x14ac:dyDescent="0.35">
      <c r="A2493" s="15" t="s">
        <v>142</v>
      </c>
      <c r="B2493" s="1" t="str">
        <f>+VLOOKUP(A2493,Codigos_mercados_mayoristas[],2,0)</f>
        <v>Metropolitana</v>
      </c>
      <c r="C2493" s="1">
        <f>+VLOOKUP(A2493,Codigos_mercados_mayoristas[],3,0)</f>
        <v>13</v>
      </c>
      <c r="D2493" s="30">
        <v>44153</v>
      </c>
      <c r="E2493" s="4" t="s">
        <v>196</v>
      </c>
      <c r="F2493" t="s">
        <v>35</v>
      </c>
      <c r="G2493" t="s">
        <v>36</v>
      </c>
      <c r="H2493" t="s">
        <v>19</v>
      </c>
      <c r="I2493">
        <v>650</v>
      </c>
      <c r="J2493" s="31">
        <v>12000</v>
      </c>
      <c r="K2493" s="31">
        <v>12000</v>
      </c>
      <c r="L2493" s="31">
        <v>12000</v>
      </c>
      <c r="M2493" t="s">
        <v>59</v>
      </c>
      <c r="N2493" t="s">
        <v>123</v>
      </c>
      <c r="O2493">
        <f>+VLOOKUP(Precio_diario_hortalizas[[#This Row],[Unidad de comercialización]],Codigos_kg[],2,0)</f>
        <v>18</v>
      </c>
      <c r="P2493">
        <f>+Precio_diario_hortalizas[[#This Row],[Precio promedio ponderado]]/Precio_diario_hortalizas[[#This Row],[Kg o Unidades]]</f>
        <v>666.66666666666663</v>
      </c>
    </row>
    <row r="2494" spans="1:16" hidden="1" x14ac:dyDescent="0.35">
      <c r="A2494" s="15" t="s">
        <v>142</v>
      </c>
      <c r="B2494" s="1" t="str">
        <f>+VLOOKUP(A2494,Codigos_mercados_mayoristas[],2,0)</f>
        <v>Metropolitana</v>
      </c>
      <c r="C2494" s="1">
        <f>+VLOOKUP(A2494,Codigos_mercados_mayoristas[],3,0)</f>
        <v>13</v>
      </c>
      <c r="D2494" s="30">
        <v>44153</v>
      </c>
      <c r="E2494" s="4" t="s">
        <v>196</v>
      </c>
      <c r="F2494" t="s">
        <v>35</v>
      </c>
      <c r="G2494" t="s">
        <v>36</v>
      </c>
      <c r="H2494" t="s">
        <v>13</v>
      </c>
      <c r="I2494" s="31">
        <v>1640</v>
      </c>
      <c r="J2494" s="31">
        <v>11000</v>
      </c>
      <c r="K2494" s="31">
        <v>9500</v>
      </c>
      <c r="L2494" s="31">
        <v>10213</v>
      </c>
      <c r="M2494" t="s">
        <v>59</v>
      </c>
      <c r="N2494" t="s">
        <v>63</v>
      </c>
      <c r="O2494">
        <f>+VLOOKUP(Precio_diario_hortalizas[[#This Row],[Unidad de comercialización]],Codigos_kg[],2,0)</f>
        <v>18</v>
      </c>
      <c r="P2494">
        <f>+Precio_diario_hortalizas[[#This Row],[Precio promedio ponderado]]/Precio_diario_hortalizas[[#This Row],[Kg o Unidades]]</f>
        <v>567.38888888888891</v>
      </c>
    </row>
    <row r="2495" spans="1:16" hidden="1" x14ac:dyDescent="0.35">
      <c r="A2495" s="15" t="s">
        <v>142</v>
      </c>
      <c r="B2495" s="1" t="str">
        <f>+VLOOKUP(A2495,Codigos_mercados_mayoristas[],2,0)</f>
        <v>Metropolitana</v>
      </c>
      <c r="C2495" s="1">
        <f>+VLOOKUP(A2495,Codigos_mercados_mayoristas[],3,0)</f>
        <v>13</v>
      </c>
      <c r="D2495" s="30">
        <v>44153</v>
      </c>
      <c r="E2495" s="4" t="s">
        <v>196</v>
      </c>
      <c r="F2495" t="s">
        <v>35</v>
      </c>
      <c r="G2495" t="s">
        <v>36</v>
      </c>
      <c r="H2495" t="s">
        <v>13</v>
      </c>
      <c r="I2495">
        <v>680</v>
      </c>
      <c r="J2495" s="31">
        <v>8000</v>
      </c>
      <c r="K2495" s="31">
        <v>8000</v>
      </c>
      <c r="L2495" s="31">
        <v>8000</v>
      </c>
      <c r="M2495" t="s">
        <v>59</v>
      </c>
      <c r="N2495" t="s">
        <v>15</v>
      </c>
      <c r="O2495">
        <f>+VLOOKUP(Precio_diario_hortalizas[[#This Row],[Unidad de comercialización]],Codigos_kg[],2,0)</f>
        <v>18</v>
      </c>
      <c r="P2495">
        <f>+Precio_diario_hortalizas[[#This Row],[Precio promedio ponderado]]/Precio_diario_hortalizas[[#This Row],[Kg o Unidades]]</f>
        <v>444.44444444444446</v>
      </c>
    </row>
    <row r="2496" spans="1:16" hidden="1" x14ac:dyDescent="0.35">
      <c r="A2496" s="15" t="s">
        <v>142</v>
      </c>
      <c r="B2496" s="1" t="str">
        <f>+VLOOKUP(A2496,Codigos_mercados_mayoristas[],2,0)</f>
        <v>Metropolitana</v>
      </c>
      <c r="C2496" s="1">
        <f>+VLOOKUP(A2496,Codigos_mercados_mayoristas[],3,0)</f>
        <v>13</v>
      </c>
      <c r="D2496" s="30">
        <v>44153</v>
      </c>
      <c r="E2496" s="4" t="s">
        <v>196</v>
      </c>
      <c r="F2496" t="s">
        <v>35</v>
      </c>
      <c r="G2496" t="s">
        <v>36</v>
      </c>
      <c r="H2496" t="s">
        <v>13</v>
      </c>
      <c r="I2496">
        <v>380</v>
      </c>
      <c r="J2496" s="31">
        <v>10000</v>
      </c>
      <c r="K2496" s="31">
        <v>10000</v>
      </c>
      <c r="L2496" s="31">
        <v>10000</v>
      </c>
      <c r="M2496" t="s">
        <v>59</v>
      </c>
      <c r="N2496" t="s">
        <v>123</v>
      </c>
      <c r="O2496">
        <f>+VLOOKUP(Precio_diario_hortalizas[[#This Row],[Unidad de comercialización]],Codigos_kg[],2,0)</f>
        <v>18</v>
      </c>
      <c r="P2496">
        <f>+Precio_diario_hortalizas[[#This Row],[Precio promedio ponderado]]/Precio_diario_hortalizas[[#This Row],[Kg o Unidades]]</f>
        <v>555.55555555555554</v>
      </c>
    </row>
    <row r="2497" spans="1:16" hidden="1" x14ac:dyDescent="0.35">
      <c r="A2497" s="15" t="s">
        <v>142</v>
      </c>
      <c r="B2497" s="1" t="str">
        <f>+VLOOKUP(A2497,Codigos_mercados_mayoristas[],2,0)</f>
        <v>Metropolitana</v>
      </c>
      <c r="C2497" s="1">
        <f>+VLOOKUP(A2497,Codigos_mercados_mayoristas[],3,0)</f>
        <v>13</v>
      </c>
      <c r="D2497" s="30">
        <v>44153</v>
      </c>
      <c r="E2497" s="4" t="s">
        <v>196</v>
      </c>
      <c r="F2497" t="s">
        <v>35</v>
      </c>
      <c r="G2497" t="s">
        <v>36</v>
      </c>
      <c r="H2497" t="s">
        <v>16</v>
      </c>
      <c r="I2497" s="31">
        <v>1000</v>
      </c>
      <c r="J2497" s="31">
        <v>9000</v>
      </c>
      <c r="K2497" s="31">
        <v>8500</v>
      </c>
      <c r="L2497" s="31">
        <v>8810</v>
      </c>
      <c r="M2497" t="s">
        <v>59</v>
      </c>
      <c r="N2497" t="s">
        <v>63</v>
      </c>
      <c r="O2497">
        <f>+VLOOKUP(Precio_diario_hortalizas[[#This Row],[Unidad de comercialización]],Codigos_kg[],2,0)</f>
        <v>18</v>
      </c>
      <c r="P2497">
        <f>+Precio_diario_hortalizas[[#This Row],[Precio promedio ponderado]]/Precio_diario_hortalizas[[#This Row],[Kg o Unidades]]</f>
        <v>489.44444444444446</v>
      </c>
    </row>
    <row r="2498" spans="1:16" hidden="1" x14ac:dyDescent="0.35">
      <c r="A2498" s="15" t="s">
        <v>142</v>
      </c>
      <c r="B2498" s="1" t="str">
        <f>+VLOOKUP(A2498,Codigos_mercados_mayoristas[],2,0)</f>
        <v>Metropolitana</v>
      </c>
      <c r="C2498" s="1">
        <f>+VLOOKUP(A2498,Codigos_mercados_mayoristas[],3,0)</f>
        <v>13</v>
      </c>
      <c r="D2498" s="30">
        <v>44153</v>
      </c>
      <c r="E2498" s="4" t="s">
        <v>196</v>
      </c>
      <c r="F2498" t="s">
        <v>35</v>
      </c>
      <c r="G2498" t="s">
        <v>36</v>
      </c>
      <c r="H2498" t="s">
        <v>16</v>
      </c>
      <c r="I2498">
        <v>440</v>
      </c>
      <c r="J2498" s="31">
        <v>6000</v>
      </c>
      <c r="K2498" s="31">
        <v>6000</v>
      </c>
      <c r="L2498" s="31">
        <v>6000</v>
      </c>
      <c r="M2498" t="s">
        <v>59</v>
      </c>
      <c r="N2498" t="s">
        <v>15</v>
      </c>
      <c r="O2498">
        <f>+VLOOKUP(Precio_diario_hortalizas[[#This Row],[Unidad de comercialización]],Codigos_kg[],2,0)</f>
        <v>18</v>
      </c>
      <c r="P2498">
        <f>+Precio_diario_hortalizas[[#This Row],[Precio promedio ponderado]]/Precio_diario_hortalizas[[#This Row],[Kg o Unidades]]</f>
        <v>333.33333333333331</v>
      </c>
    </row>
    <row r="2499" spans="1:16" hidden="1" x14ac:dyDescent="0.35">
      <c r="A2499" s="15" t="s">
        <v>142</v>
      </c>
      <c r="B2499" s="1" t="str">
        <f>+VLOOKUP(A2499,Codigos_mercados_mayoristas[],2,0)</f>
        <v>Metropolitana</v>
      </c>
      <c r="C2499" s="1">
        <f>+VLOOKUP(A2499,Codigos_mercados_mayoristas[],3,0)</f>
        <v>13</v>
      </c>
      <c r="D2499" s="30">
        <v>44153</v>
      </c>
      <c r="E2499" s="4" t="s">
        <v>196</v>
      </c>
      <c r="F2499" t="s">
        <v>35</v>
      </c>
      <c r="G2499" t="s">
        <v>36</v>
      </c>
      <c r="H2499" t="s">
        <v>16</v>
      </c>
      <c r="I2499">
        <v>290</v>
      </c>
      <c r="J2499" s="31">
        <v>8000</v>
      </c>
      <c r="K2499" s="31">
        <v>8000</v>
      </c>
      <c r="L2499" s="31">
        <v>8000</v>
      </c>
      <c r="M2499" t="s">
        <v>59</v>
      </c>
      <c r="N2499" t="s">
        <v>123</v>
      </c>
      <c r="O2499">
        <f>+VLOOKUP(Precio_diario_hortalizas[[#This Row],[Unidad de comercialización]],Codigos_kg[],2,0)</f>
        <v>18</v>
      </c>
      <c r="P2499">
        <f>+Precio_diario_hortalizas[[#This Row],[Precio promedio ponderado]]/Precio_diario_hortalizas[[#This Row],[Kg o Unidades]]</f>
        <v>444.44444444444446</v>
      </c>
    </row>
    <row r="2500" spans="1:16" hidden="1" x14ac:dyDescent="0.35">
      <c r="A2500" s="15" t="s">
        <v>142</v>
      </c>
      <c r="B2500" s="1" t="str">
        <f>+VLOOKUP(A2500,Codigos_mercados_mayoristas[],2,0)</f>
        <v>Metropolitana</v>
      </c>
      <c r="C2500" s="1">
        <f>+VLOOKUP(A2500,Codigos_mercados_mayoristas[],3,0)</f>
        <v>13</v>
      </c>
      <c r="D2500" s="30">
        <v>44153</v>
      </c>
      <c r="E2500" s="4" t="s">
        <v>196</v>
      </c>
      <c r="F2500" t="s">
        <v>38</v>
      </c>
      <c r="G2500" t="s">
        <v>12</v>
      </c>
      <c r="H2500" t="s">
        <v>103</v>
      </c>
      <c r="I2500">
        <v>430</v>
      </c>
      <c r="J2500" s="31">
        <v>4500</v>
      </c>
      <c r="K2500" s="31">
        <v>4500</v>
      </c>
      <c r="L2500" s="31">
        <v>4500</v>
      </c>
      <c r="M2500" t="s">
        <v>101</v>
      </c>
      <c r="N2500" t="s">
        <v>163</v>
      </c>
      <c r="O2500">
        <f>+VLOOKUP(Precio_diario_hortalizas[[#This Row],[Unidad de comercialización]],Codigos_kg[],2,0)</f>
        <v>20</v>
      </c>
      <c r="P2500">
        <f>+Precio_diario_hortalizas[[#This Row],[Precio promedio ponderado]]/Precio_diario_hortalizas[[#This Row],[Kg o Unidades]]</f>
        <v>225</v>
      </c>
    </row>
    <row r="2501" spans="1:16" hidden="1" x14ac:dyDescent="0.35">
      <c r="A2501" s="15" t="s">
        <v>142</v>
      </c>
      <c r="B2501" s="1" t="str">
        <f>+VLOOKUP(A2501,Codigos_mercados_mayoristas[],2,0)</f>
        <v>Metropolitana</v>
      </c>
      <c r="C2501" s="1">
        <f>+VLOOKUP(A2501,Codigos_mercados_mayoristas[],3,0)</f>
        <v>13</v>
      </c>
      <c r="D2501" s="30">
        <v>44153</v>
      </c>
      <c r="E2501" s="4" t="s">
        <v>196</v>
      </c>
      <c r="F2501" t="s">
        <v>38</v>
      </c>
      <c r="G2501" t="s">
        <v>12</v>
      </c>
      <c r="H2501" t="s">
        <v>103</v>
      </c>
      <c r="I2501">
        <v>340</v>
      </c>
      <c r="J2501" s="31">
        <v>4500</v>
      </c>
      <c r="K2501" s="31">
        <v>4500</v>
      </c>
      <c r="L2501" s="31">
        <v>4500</v>
      </c>
      <c r="M2501" t="s">
        <v>101</v>
      </c>
      <c r="N2501" t="s">
        <v>118</v>
      </c>
      <c r="O2501">
        <f>+VLOOKUP(Precio_diario_hortalizas[[#This Row],[Unidad de comercialización]],Codigos_kg[],2,0)</f>
        <v>20</v>
      </c>
      <c r="P2501">
        <f>+Precio_diario_hortalizas[[#This Row],[Precio promedio ponderado]]/Precio_diario_hortalizas[[#This Row],[Kg o Unidades]]</f>
        <v>225</v>
      </c>
    </row>
    <row r="2502" spans="1:16" hidden="1" x14ac:dyDescent="0.35">
      <c r="A2502" s="15" t="s">
        <v>142</v>
      </c>
      <c r="B2502" s="1" t="str">
        <f>+VLOOKUP(A2502,Codigos_mercados_mayoristas[],2,0)</f>
        <v>Metropolitana</v>
      </c>
      <c r="C2502" s="1">
        <f>+VLOOKUP(A2502,Codigos_mercados_mayoristas[],3,0)</f>
        <v>13</v>
      </c>
      <c r="D2502" s="30">
        <v>44153</v>
      </c>
      <c r="E2502" s="4" t="s">
        <v>196</v>
      </c>
      <c r="F2502" t="s">
        <v>38</v>
      </c>
      <c r="G2502" t="s">
        <v>12</v>
      </c>
      <c r="H2502" t="s">
        <v>103</v>
      </c>
      <c r="I2502">
        <v>400</v>
      </c>
      <c r="J2502" s="31">
        <v>4500</v>
      </c>
      <c r="K2502" s="31">
        <v>4500</v>
      </c>
      <c r="L2502" s="31">
        <v>4500</v>
      </c>
      <c r="M2502" t="s">
        <v>101</v>
      </c>
      <c r="N2502" t="s">
        <v>130</v>
      </c>
      <c r="O2502">
        <f>+VLOOKUP(Precio_diario_hortalizas[[#This Row],[Unidad de comercialización]],Codigos_kg[],2,0)</f>
        <v>20</v>
      </c>
      <c r="P2502">
        <f>+Precio_diario_hortalizas[[#This Row],[Precio promedio ponderado]]/Precio_diario_hortalizas[[#This Row],[Kg o Unidades]]</f>
        <v>225</v>
      </c>
    </row>
    <row r="2503" spans="1:16" hidden="1" x14ac:dyDescent="0.35">
      <c r="A2503" s="15" t="s">
        <v>142</v>
      </c>
      <c r="B2503" s="1" t="str">
        <f>+VLOOKUP(A2503,Codigos_mercados_mayoristas[],2,0)</f>
        <v>Metropolitana</v>
      </c>
      <c r="C2503" s="1">
        <f>+VLOOKUP(A2503,Codigos_mercados_mayoristas[],3,0)</f>
        <v>13</v>
      </c>
      <c r="D2503" s="30">
        <v>44153</v>
      </c>
      <c r="E2503" s="4" t="s">
        <v>196</v>
      </c>
      <c r="F2503" t="s">
        <v>38</v>
      </c>
      <c r="G2503" t="s">
        <v>12</v>
      </c>
      <c r="H2503" t="s">
        <v>19</v>
      </c>
      <c r="I2503">
        <v>610</v>
      </c>
      <c r="J2503" s="31">
        <v>5000</v>
      </c>
      <c r="K2503" s="31">
        <v>5000</v>
      </c>
      <c r="L2503" s="31">
        <v>5000</v>
      </c>
      <c r="M2503" t="s">
        <v>101</v>
      </c>
      <c r="N2503" t="s">
        <v>163</v>
      </c>
      <c r="O2503">
        <f>+VLOOKUP(Precio_diario_hortalizas[[#This Row],[Unidad de comercialización]],Codigos_kg[],2,0)</f>
        <v>20</v>
      </c>
      <c r="P2503">
        <f>+Precio_diario_hortalizas[[#This Row],[Precio promedio ponderado]]/Precio_diario_hortalizas[[#This Row],[Kg o Unidades]]</f>
        <v>250</v>
      </c>
    </row>
    <row r="2504" spans="1:16" hidden="1" x14ac:dyDescent="0.35">
      <c r="A2504" s="15" t="s">
        <v>142</v>
      </c>
      <c r="B2504" s="1" t="str">
        <f>+VLOOKUP(A2504,Codigos_mercados_mayoristas[],2,0)</f>
        <v>Metropolitana</v>
      </c>
      <c r="C2504" s="1">
        <f>+VLOOKUP(A2504,Codigos_mercados_mayoristas[],3,0)</f>
        <v>13</v>
      </c>
      <c r="D2504" s="30">
        <v>44153</v>
      </c>
      <c r="E2504" s="4" t="s">
        <v>196</v>
      </c>
      <c r="F2504" t="s">
        <v>38</v>
      </c>
      <c r="G2504" t="s">
        <v>12</v>
      </c>
      <c r="H2504" t="s">
        <v>19</v>
      </c>
      <c r="I2504">
        <v>520</v>
      </c>
      <c r="J2504" s="31">
        <v>5000</v>
      </c>
      <c r="K2504" s="31">
        <v>5000</v>
      </c>
      <c r="L2504" s="31">
        <v>5000</v>
      </c>
      <c r="M2504" t="s">
        <v>101</v>
      </c>
      <c r="N2504" t="s">
        <v>118</v>
      </c>
      <c r="O2504">
        <f>+VLOOKUP(Precio_diario_hortalizas[[#This Row],[Unidad de comercialización]],Codigos_kg[],2,0)</f>
        <v>20</v>
      </c>
      <c r="P2504">
        <f>+Precio_diario_hortalizas[[#This Row],[Precio promedio ponderado]]/Precio_diario_hortalizas[[#This Row],[Kg o Unidades]]</f>
        <v>250</v>
      </c>
    </row>
    <row r="2505" spans="1:16" hidden="1" x14ac:dyDescent="0.35">
      <c r="A2505" s="15" t="s">
        <v>142</v>
      </c>
      <c r="B2505" s="1" t="str">
        <f>+VLOOKUP(A2505,Codigos_mercados_mayoristas[],2,0)</f>
        <v>Metropolitana</v>
      </c>
      <c r="C2505" s="1">
        <f>+VLOOKUP(A2505,Codigos_mercados_mayoristas[],3,0)</f>
        <v>13</v>
      </c>
      <c r="D2505" s="30">
        <v>44153</v>
      </c>
      <c r="E2505" s="4" t="s">
        <v>196</v>
      </c>
      <c r="F2505" t="s">
        <v>38</v>
      </c>
      <c r="G2505" t="s">
        <v>12</v>
      </c>
      <c r="H2505" t="s">
        <v>19</v>
      </c>
      <c r="I2505">
        <v>590</v>
      </c>
      <c r="J2505" s="31">
        <v>5000</v>
      </c>
      <c r="K2505" s="31">
        <v>5000</v>
      </c>
      <c r="L2505" s="31">
        <v>5000</v>
      </c>
      <c r="M2505" t="s">
        <v>101</v>
      </c>
      <c r="N2505" t="s">
        <v>130</v>
      </c>
      <c r="O2505">
        <f>+VLOOKUP(Precio_diario_hortalizas[[#This Row],[Unidad de comercialización]],Codigos_kg[],2,0)</f>
        <v>20</v>
      </c>
      <c r="P2505">
        <f>+Precio_diario_hortalizas[[#This Row],[Precio promedio ponderado]]/Precio_diario_hortalizas[[#This Row],[Kg o Unidades]]</f>
        <v>250</v>
      </c>
    </row>
    <row r="2506" spans="1:16" hidden="1" x14ac:dyDescent="0.35">
      <c r="A2506" s="15" t="s">
        <v>142</v>
      </c>
      <c r="B2506" s="1" t="str">
        <f>+VLOOKUP(A2506,Codigos_mercados_mayoristas[],2,0)</f>
        <v>Metropolitana</v>
      </c>
      <c r="C2506" s="1">
        <f>+VLOOKUP(A2506,Codigos_mercados_mayoristas[],3,0)</f>
        <v>13</v>
      </c>
      <c r="D2506" s="30">
        <v>44153</v>
      </c>
      <c r="E2506" s="4" t="s">
        <v>196</v>
      </c>
      <c r="F2506" t="s">
        <v>38</v>
      </c>
      <c r="G2506" t="s">
        <v>12</v>
      </c>
      <c r="H2506" t="s">
        <v>13</v>
      </c>
      <c r="I2506">
        <v>260</v>
      </c>
      <c r="J2506" s="31">
        <v>4000</v>
      </c>
      <c r="K2506" s="31">
        <v>4000</v>
      </c>
      <c r="L2506" s="31">
        <v>4000</v>
      </c>
      <c r="M2506" t="s">
        <v>101</v>
      </c>
      <c r="N2506" t="s">
        <v>163</v>
      </c>
      <c r="O2506">
        <f>+VLOOKUP(Precio_diario_hortalizas[[#This Row],[Unidad de comercialización]],Codigos_kg[],2,0)</f>
        <v>20</v>
      </c>
      <c r="P2506">
        <f>+Precio_diario_hortalizas[[#This Row],[Precio promedio ponderado]]/Precio_diario_hortalizas[[#This Row],[Kg o Unidades]]</f>
        <v>200</v>
      </c>
    </row>
    <row r="2507" spans="1:16" hidden="1" x14ac:dyDescent="0.35">
      <c r="A2507" s="15" t="s">
        <v>142</v>
      </c>
      <c r="B2507" s="1" t="str">
        <f>+VLOOKUP(A2507,Codigos_mercados_mayoristas[],2,0)</f>
        <v>Metropolitana</v>
      </c>
      <c r="C2507" s="1">
        <f>+VLOOKUP(A2507,Codigos_mercados_mayoristas[],3,0)</f>
        <v>13</v>
      </c>
      <c r="D2507" s="30">
        <v>44153</v>
      </c>
      <c r="E2507" s="4" t="s">
        <v>196</v>
      </c>
      <c r="F2507" t="s">
        <v>38</v>
      </c>
      <c r="G2507" t="s">
        <v>12</v>
      </c>
      <c r="H2507" t="s">
        <v>13</v>
      </c>
      <c r="I2507">
        <v>250</v>
      </c>
      <c r="J2507" s="31">
        <v>4000</v>
      </c>
      <c r="K2507" s="31">
        <v>4000</v>
      </c>
      <c r="L2507" s="31">
        <v>4000</v>
      </c>
      <c r="M2507" t="s">
        <v>101</v>
      </c>
      <c r="N2507" t="s">
        <v>118</v>
      </c>
      <c r="O2507">
        <f>+VLOOKUP(Precio_diario_hortalizas[[#This Row],[Unidad de comercialización]],Codigos_kg[],2,0)</f>
        <v>20</v>
      </c>
      <c r="P2507">
        <f>+Precio_diario_hortalizas[[#This Row],[Precio promedio ponderado]]/Precio_diario_hortalizas[[#This Row],[Kg o Unidades]]</f>
        <v>200</v>
      </c>
    </row>
    <row r="2508" spans="1:16" hidden="1" x14ac:dyDescent="0.35">
      <c r="A2508" s="15" t="s">
        <v>142</v>
      </c>
      <c r="B2508" s="1" t="str">
        <f>+VLOOKUP(A2508,Codigos_mercados_mayoristas[],2,0)</f>
        <v>Metropolitana</v>
      </c>
      <c r="C2508" s="1">
        <f>+VLOOKUP(A2508,Codigos_mercados_mayoristas[],3,0)</f>
        <v>13</v>
      </c>
      <c r="D2508" s="30">
        <v>44153</v>
      </c>
      <c r="E2508" s="4" t="s">
        <v>196</v>
      </c>
      <c r="F2508" t="s">
        <v>38</v>
      </c>
      <c r="G2508" t="s">
        <v>12</v>
      </c>
      <c r="H2508" t="s">
        <v>13</v>
      </c>
      <c r="I2508">
        <v>290</v>
      </c>
      <c r="J2508" s="31">
        <v>4000</v>
      </c>
      <c r="K2508" s="31">
        <v>4000</v>
      </c>
      <c r="L2508" s="31">
        <v>4000</v>
      </c>
      <c r="M2508" t="s">
        <v>101</v>
      </c>
      <c r="N2508" t="s">
        <v>130</v>
      </c>
      <c r="O2508">
        <f>+VLOOKUP(Precio_diario_hortalizas[[#This Row],[Unidad de comercialización]],Codigos_kg[],2,0)</f>
        <v>20</v>
      </c>
      <c r="P2508">
        <f>+Precio_diario_hortalizas[[#This Row],[Precio promedio ponderado]]/Precio_diario_hortalizas[[#This Row],[Kg o Unidades]]</f>
        <v>200</v>
      </c>
    </row>
    <row r="2509" spans="1:16" hidden="1" x14ac:dyDescent="0.35">
      <c r="A2509" s="15" t="s">
        <v>142</v>
      </c>
      <c r="B2509" s="1" t="str">
        <f>+VLOOKUP(A2509,Codigos_mercados_mayoristas[],2,0)</f>
        <v>Metropolitana</v>
      </c>
      <c r="C2509" s="1">
        <f>+VLOOKUP(A2509,Codigos_mercados_mayoristas[],3,0)</f>
        <v>13</v>
      </c>
      <c r="D2509" s="30">
        <v>44153</v>
      </c>
      <c r="E2509" s="4" t="s">
        <v>196</v>
      </c>
      <c r="F2509" t="s">
        <v>102</v>
      </c>
      <c r="G2509" t="s">
        <v>103</v>
      </c>
      <c r="H2509" t="s">
        <v>96</v>
      </c>
      <c r="I2509" s="31">
        <v>2800</v>
      </c>
      <c r="J2509" s="31">
        <v>2000</v>
      </c>
      <c r="K2509" s="31">
        <v>1950</v>
      </c>
      <c r="L2509" s="31">
        <v>1977</v>
      </c>
      <c r="M2509" t="s">
        <v>33</v>
      </c>
      <c r="N2509" t="s">
        <v>34</v>
      </c>
      <c r="O2509">
        <f>+VLOOKUP(Precio_diario_hortalizas[[#This Row],[Unidad de comercialización]],Codigos_kg[],2,0)</f>
        <v>1</v>
      </c>
      <c r="P2509">
        <f>+Precio_diario_hortalizas[[#This Row],[Precio promedio ponderado]]/Precio_diario_hortalizas[[#This Row],[Kg o Unidades]]</f>
        <v>1977</v>
      </c>
    </row>
    <row r="2510" spans="1:16" hidden="1" x14ac:dyDescent="0.35">
      <c r="A2510" s="15" t="s">
        <v>142</v>
      </c>
      <c r="B2510" s="1" t="str">
        <f>+VLOOKUP(A2510,Codigos_mercados_mayoristas[],2,0)</f>
        <v>Metropolitana</v>
      </c>
      <c r="C2510" s="1">
        <f>+VLOOKUP(A2510,Codigos_mercados_mayoristas[],3,0)</f>
        <v>13</v>
      </c>
      <c r="D2510" s="30">
        <v>44153</v>
      </c>
      <c r="E2510" s="4" t="s">
        <v>196</v>
      </c>
      <c r="F2510" t="s">
        <v>102</v>
      </c>
      <c r="G2510" t="s">
        <v>103</v>
      </c>
      <c r="H2510" t="s">
        <v>96</v>
      </c>
      <c r="I2510" s="31">
        <v>2800</v>
      </c>
      <c r="J2510" s="31">
        <v>1500</v>
      </c>
      <c r="K2510" s="31">
        <v>1500</v>
      </c>
      <c r="L2510" s="31">
        <v>1500</v>
      </c>
      <c r="M2510" t="s">
        <v>33</v>
      </c>
      <c r="N2510" t="s">
        <v>768</v>
      </c>
      <c r="O2510">
        <f>+VLOOKUP(Precio_diario_hortalizas[[#This Row],[Unidad de comercialización]],Codigos_kg[],2,0)</f>
        <v>1</v>
      </c>
      <c r="P2510">
        <f>+Precio_diario_hortalizas[[#This Row],[Precio promedio ponderado]]/Precio_diario_hortalizas[[#This Row],[Kg o Unidades]]</f>
        <v>1500</v>
      </c>
    </row>
    <row r="2511" spans="1:16" hidden="1" x14ac:dyDescent="0.35">
      <c r="A2511" s="15" t="s">
        <v>142</v>
      </c>
      <c r="B2511" s="1" t="str">
        <f>+VLOOKUP(A2511,Codigos_mercados_mayoristas[],2,0)</f>
        <v>Metropolitana</v>
      </c>
      <c r="C2511" s="1">
        <f>+VLOOKUP(A2511,Codigos_mercados_mayoristas[],3,0)</f>
        <v>13</v>
      </c>
      <c r="D2511" s="30">
        <v>44153</v>
      </c>
      <c r="E2511" s="4" t="s">
        <v>196</v>
      </c>
      <c r="F2511" t="s">
        <v>102</v>
      </c>
      <c r="G2511" t="s">
        <v>103</v>
      </c>
      <c r="H2511" t="s">
        <v>137</v>
      </c>
      <c r="I2511" s="31">
        <v>1400</v>
      </c>
      <c r="J2511" s="31">
        <v>1750</v>
      </c>
      <c r="K2511" s="31">
        <v>1700</v>
      </c>
      <c r="L2511" s="31">
        <v>1729</v>
      </c>
      <c r="M2511" t="s">
        <v>33</v>
      </c>
      <c r="N2511" t="s">
        <v>34</v>
      </c>
      <c r="O2511">
        <f>+VLOOKUP(Precio_diario_hortalizas[[#This Row],[Unidad de comercialización]],Codigos_kg[],2,0)</f>
        <v>1</v>
      </c>
      <c r="P2511">
        <f>+Precio_diario_hortalizas[[#This Row],[Precio promedio ponderado]]/Precio_diario_hortalizas[[#This Row],[Kg o Unidades]]</f>
        <v>1729</v>
      </c>
    </row>
    <row r="2512" spans="1:16" hidden="1" x14ac:dyDescent="0.35">
      <c r="A2512" s="15" t="s">
        <v>142</v>
      </c>
      <c r="B2512" s="1" t="str">
        <f>+VLOOKUP(A2512,Codigos_mercados_mayoristas[],2,0)</f>
        <v>Metropolitana</v>
      </c>
      <c r="C2512" s="1">
        <f>+VLOOKUP(A2512,Codigos_mercados_mayoristas[],3,0)</f>
        <v>13</v>
      </c>
      <c r="D2512" s="30">
        <v>44153</v>
      </c>
      <c r="E2512" s="4" t="s">
        <v>196</v>
      </c>
      <c r="F2512" t="s">
        <v>102</v>
      </c>
      <c r="G2512" t="s">
        <v>103</v>
      </c>
      <c r="H2512" t="s">
        <v>137</v>
      </c>
      <c r="I2512" s="31">
        <v>1500</v>
      </c>
      <c r="J2512" s="31">
        <v>1350</v>
      </c>
      <c r="K2512" s="31">
        <v>1350</v>
      </c>
      <c r="L2512" s="31">
        <v>1350</v>
      </c>
      <c r="M2512" t="s">
        <v>33</v>
      </c>
      <c r="N2512" t="s">
        <v>768</v>
      </c>
      <c r="O2512">
        <f>+VLOOKUP(Precio_diario_hortalizas[[#This Row],[Unidad de comercialización]],Codigos_kg[],2,0)</f>
        <v>1</v>
      </c>
      <c r="P2512">
        <f>+Precio_diario_hortalizas[[#This Row],[Precio promedio ponderado]]/Precio_diario_hortalizas[[#This Row],[Kg o Unidades]]</f>
        <v>1350</v>
      </c>
    </row>
    <row r="2513" spans="1:16" hidden="1" x14ac:dyDescent="0.35">
      <c r="A2513" s="15" t="s">
        <v>142</v>
      </c>
      <c r="B2513" s="1" t="str">
        <f>+VLOOKUP(A2513,Codigos_mercados_mayoristas[],2,0)</f>
        <v>Metropolitana</v>
      </c>
      <c r="C2513" s="1">
        <f>+VLOOKUP(A2513,Codigos_mercados_mayoristas[],3,0)</f>
        <v>13</v>
      </c>
      <c r="D2513" s="30">
        <v>44153</v>
      </c>
      <c r="E2513" s="4" t="s">
        <v>196</v>
      </c>
      <c r="F2513" t="s">
        <v>102</v>
      </c>
      <c r="G2513" t="s">
        <v>103</v>
      </c>
      <c r="H2513" t="s">
        <v>144</v>
      </c>
      <c r="I2513">
        <v>900</v>
      </c>
      <c r="J2513" s="31">
        <v>1550</v>
      </c>
      <c r="K2513" s="31">
        <v>1500</v>
      </c>
      <c r="L2513" s="31">
        <v>1528</v>
      </c>
      <c r="M2513" t="s">
        <v>33</v>
      </c>
      <c r="N2513" t="s">
        <v>34</v>
      </c>
      <c r="O2513">
        <f>+VLOOKUP(Precio_diario_hortalizas[[#This Row],[Unidad de comercialización]],Codigos_kg[],2,0)</f>
        <v>1</v>
      </c>
      <c r="P2513">
        <f>+Precio_diario_hortalizas[[#This Row],[Precio promedio ponderado]]/Precio_diario_hortalizas[[#This Row],[Kg o Unidades]]</f>
        <v>1528</v>
      </c>
    </row>
    <row r="2514" spans="1:16" hidden="1" x14ac:dyDescent="0.35">
      <c r="A2514" s="15" t="s">
        <v>142</v>
      </c>
      <c r="B2514" s="1" t="str">
        <f>+VLOOKUP(A2514,Codigos_mercados_mayoristas[],2,0)</f>
        <v>Metropolitana</v>
      </c>
      <c r="C2514" s="1">
        <f>+VLOOKUP(A2514,Codigos_mercados_mayoristas[],3,0)</f>
        <v>13</v>
      </c>
      <c r="D2514" s="30">
        <v>44153</v>
      </c>
      <c r="E2514" s="4" t="s">
        <v>196</v>
      </c>
      <c r="F2514" t="s">
        <v>102</v>
      </c>
      <c r="G2514" t="s">
        <v>104</v>
      </c>
      <c r="H2514" t="s">
        <v>96</v>
      </c>
      <c r="I2514" s="31">
        <v>3800</v>
      </c>
      <c r="J2514">
        <v>800</v>
      </c>
      <c r="K2514">
        <v>800</v>
      </c>
      <c r="L2514">
        <v>800</v>
      </c>
      <c r="M2514" t="s">
        <v>33</v>
      </c>
      <c r="N2514" t="s">
        <v>123</v>
      </c>
      <c r="O2514">
        <f>+VLOOKUP(Precio_diario_hortalizas[[#This Row],[Unidad de comercialización]],Codigos_kg[],2,0)</f>
        <v>1</v>
      </c>
      <c r="P2514">
        <f>+Precio_diario_hortalizas[[#This Row],[Precio promedio ponderado]]/Precio_diario_hortalizas[[#This Row],[Kg o Unidades]]</f>
        <v>800</v>
      </c>
    </row>
    <row r="2515" spans="1:16" hidden="1" x14ac:dyDescent="0.35">
      <c r="A2515" s="15" t="s">
        <v>142</v>
      </c>
      <c r="B2515" s="1" t="str">
        <f>+VLOOKUP(A2515,Codigos_mercados_mayoristas[],2,0)</f>
        <v>Metropolitana</v>
      </c>
      <c r="C2515" s="1">
        <f>+VLOOKUP(A2515,Codigos_mercados_mayoristas[],3,0)</f>
        <v>13</v>
      </c>
      <c r="D2515" s="30">
        <v>44153</v>
      </c>
      <c r="E2515" s="4" t="s">
        <v>196</v>
      </c>
      <c r="F2515" t="s">
        <v>102</v>
      </c>
      <c r="G2515" t="s">
        <v>104</v>
      </c>
      <c r="H2515" t="s">
        <v>137</v>
      </c>
      <c r="I2515" s="31">
        <v>2400</v>
      </c>
      <c r="J2515">
        <v>700</v>
      </c>
      <c r="K2515">
        <v>700</v>
      </c>
      <c r="L2515">
        <v>700</v>
      </c>
      <c r="M2515" t="s">
        <v>33</v>
      </c>
      <c r="N2515" t="s">
        <v>123</v>
      </c>
      <c r="O2515">
        <f>+VLOOKUP(Precio_diario_hortalizas[[#This Row],[Unidad de comercialización]],Codigos_kg[],2,0)</f>
        <v>1</v>
      </c>
      <c r="P2515">
        <f>+Precio_diario_hortalizas[[#This Row],[Precio promedio ponderado]]/Precio_diario_hortalizas[[#This Row],[Kg o Unidades]]</f>
        <v>700</v>
      </c>
    </row>
    <row r="2516" spans="1:16" hidden="1" x14ac:dyDescent="0.35">
      <c r="A2516" s="15" t="s">
        <v>142</v>
      </c>
      <c r="B2516" s="1" t="str">
        <f>+VLOOKUP(A2516,Codigos_mercados_mayoristas[],2,0)</f>
        <v>Metropolitana</v>
      </c>
      <c r="C2516" s="1">
        <f>+VLOOKUP(A2516,Codigos_mercados_mayoristas[],3,0)</f>
        <v>13</v>
      </c>
      <c r="D2516" s="30">
        <v>44153</v>
      </c>
      <c r="E2516" s="4" t="s">
        <v>196</v>
      </c>
      <c r="F2516" t="s">
        <v>106</v>
      </c>
      <c r="G2516" t="s">
        <v>12</v>
      </c>
      <c r="H2516" t="s">
        <v>19</v>
      </c>
      <c r="I2516">
        <v>250</v>
      </c>
      <c r="J2516" s="31">
        <v>6000</v>
      </c>
      <c r="K2516" s="31">
        <v>5000</v>
      </c>
      <c r="L2516" s="31">
        <v>5520</v>
      </c>
      <c r="M2516" t="s">
        <v>165</v>
      </c>
      <c r="N2516" t="s">
        <v>63</v>
      </c>
      <c r="O2516">
        <f>+VLOOKUP(Precio_diario_hortalizas[[#This Row],[Unidad de comercialización]],Codigos_kg[],2,0)</f>
        <v>50</v>
      </c>
      <c r="P2516">
        <f>+Precio_diario_hortalizas[[#This Row],[Precio promedio ponderado]]/Precio_diario_hortalizas[[#This Row],[Kg o Unidades]]</f>
        <v>110.4</v>
      </c>
    </row>
    <row r="2517" spans="1:16" hidden="1" x14ac:dyDescent="0.35">
      <c r="A2517" s="15" t="s">
        <v>142</v>
      </c>
      <c r="B2517" s="1" t="str">
        <f>+VLOOKUP(A2517,Codigos_mercados_mayoristas[],2,0)</f>
        <v>Metropolitana</v>
      </c>
      <c r="C2517" s="1">
        <f>+VLOOKUP(A2517,Codigos_mercados_mayoristas[],3,0)</f>
        <v>13</v>
      </c>
      <c r="D2517" s="30">
        <v>44153</v>
      </c>
      <c r="E2517" s="4" t="s">
        <v>196</v>
      </c>
      <c r="F2517" t="s">
        <v>106</v>
      </c>
      <c r="G2517" t="s">
        <v>12</v>
      </c>
      <c r="H2517" t="s">
        <v>19</v>
      </c>
      <c r="I2517">
        <v>180</v>
      </c>
      <c r="J2517" s="31">
        <v>6000</v>
      </c>
      <c r="K2517" s="31">
        <v>6000</v>
      </c>
      <c r="L2517" s="31">
        <v>6000</v>
      </c>
      <c r="M2517" t="s">
        <v>165</v>
      </c>
      <c r="N2517" t="s">
        <v>123</v>
      </c>
      <c r="O2517">
        <f>+VLOOKUP(Precio_diario_hortalizas[[#This Row],[Unidad de comercialización]],Codigos_kg[],2,0)</f>
        <v>50</v>
      </c>
      <c r="P2517">
        <f>+Precio_diario_hortalizas[[#This Row],[Precio promedio ponderado]]/Precio_diario_hortalizas[[#This Row],[Kg o Unidades]]</f>
        <v>120</v>
      </c>
    </row>
    <row r="2518" spans="1:16" hidden="1" x14ac:dyDescent="0.35">
      <c r="A2518" s="15" t="s">
        <v>142</v>
      </c>
      <c r="B2518" s="1" t="str">
        <f>+VLOOKUP(A2518,Codigos_mercados_mayoristas[],2,0)</f>
        <v>Metropolitana</v>
      </c>
      <c r="C2518" s="1">
        <f>+VLOOKUP(A2518,Codigos_mercados_mayoristas[],3,0)</f>
        <v>13</v>
      </c>
      <c r="D2518" s="30">
        <v>44153</v>
      </c>
      <c r="E2518" s="4" t="s">
        <v>196</v>
      </c>
      <c r="F2518" t="s">
        <v>106</v>
      </c>
      <c r="G2518" t="s">
        <v>12</v>
      </c>
      <c r="H2518" t="s">
        <v>19</v>
      </c>
      <c r="I2518">
        <v>250</v>
      </c>
      <c r="J2518" s="31">
        <v>5000</v>
      </c>
      <c r="K2518" s="31">
        <v>4000</v>
      </c>
      <c r="L2518" s="31">
        <v>4500</v>
      </c>
      <c r="M2518" t="s">
        <v>54</v>
      </c>
      <c r="N2518" t="s">
        <v>123</v>
      </c>
      <c r="O2518">
        <f>+VLOOKUP(Precio_diario_hortalizas[[#This Row],[Unidad de comercialización]],Codigos_kg[],2,0)</f>
        <v>60</v>
      </c>
      <c r="P2518">
        <f>+Precio_diario_hortalizas[[#This Row],[Precio promedio ponderado]]/Precio_diario_hortalizas[[#This Row],[Kg o Unidades]]</f>
        <v>75</v>
      </c>
    </row>
    <row r="2519" spans="1:16" hidden="1" x14ac:dyDescent="0.35">
      <c r="A2519" s="15" t="s">
        <v>142</v>
      </c>
      <c r="B2519" s="1" t="str">
        <f>+VLOOKUP(A2519,Codigos_mercados_mayoristas[],2,0)</f>
        <v>Metropolitana</v>
      </c>
      <c r="C2519" s="1">
        <f>+VLOOKUP(A2519,Codigos_mercados_mayoristas[],3,0)</f>
        <v>13</v>
      </c>
      <c r="D2519" s="30">
        <v>44153</v>
      </c>
      <c r="E2519" s="4" t="s">
        <v>196</v>
      </c>
      <c r="F2519" t="s">
        <v>106</v>
      </c>
      <c r="G2519" t="s">
        <v>12</v>
      </c>
      <c r="H2519" t="s">
        <v>19</v>
      </c>
      <c r="I2519">
        <v>240</v>
      </c>
      <c r="J2519" s="31">
        <v>5000</v>
      </c>
      <c r="K2519" s="31">
        <v>4000</v>
      </c>
      <c r="L2519" s="31">
        <v>4500</v>
      </c>
      <c r="M2519" t="s">
        <v>54</v>
      </c>
      <c r="N2519" t="s">
        <v>109</v>
      </c>
      <c r="O2519">
        <f>+VLOOKUP(Precio_diario_hortalizas[[#This Row],[Unidad de comercialización]],Codigos_kg[],2,0)</f>
        <v>60</v>
      </c>
      <c r="P2519">
        <f>+Precio_diario_hortalizas[[#This Row],[Precio promedio ponderado]]/Precio_diario_hortalizas[[#This Row],[Kg o Unidades]]</f>
        <v>75</v>
      </c>
    </row>
    <row r="2520" spans="1:16" hidden="1" x14ac:dyDescent="0.35">
      <c r="A2520" s="15" t="s">
        <v>174</v>
      </c>
      <c r="B2520" s="1" t="str">
        <f>+VLOOKUP(A2520,Codigos_mercados_mayoristas[],2,0)</f>
        <v>Metropolitana</v>
      </c>
      <c r="C2520" s="1">
        <f>+VLOOKUP(A2520,Codigos_mercados_mayoristas[],3,0)</f>
        <v>13</v>
      </c>
      <c r="D2520" s="30">
        <v>44153</v>
      </c>
      <c r="E2520" s="4" t="s">
        <v>196</v>
      </c>
      <c r="F2520" s="15" t="s">
        <v>61</v>
      </c>
      <c r="G2520" s="15" t="s">
        <v>12</v>
      </c>
      <c r="H2520" s="15" t="s">
        <v>19</v>
      </c>
      <c r="I2520" s="15">
        <v>50</v>
      </c>
      <c r="J2520" s="29">
        <v>15000</v>
      </c>
      <c r="K2520" s="29">
        <v>15000</v>
      </c>
      <c r="L2520" s="29">
        <v>15000</v>
      </c>
      <c r="M2520" s="15" t="s">
        <v>81</v>
      </c>
      <c r="N2520" s="15" t="s">
        <v>118</v>
      </c>
      <c r="O2520">
        <f>+VLOOKUP(Precio_diario_hortalizas[[#This Row],[Unidad de comercialización]],Codigos_kg[],2,0)</f>
        <v>3</v>
      </c>
      <c r="P2520">
        <f>+Precio_diario_hortalizas[[#This Row],[Precio promedio ponderado]]/Precio_diario_hortalizas[[#This Row],[Kg o Unidades]]</f>
        <v>5000</v>
      </c>
    </row>
    <row r="2521" spans="1:16" hidden="1" x14ac:dyDescent="0.35">
      <c r="A2521" s="15" t="s">
        <v>174</v>
      </c>
      <c r="B2521" s="1" t="str">
        <f>+VLOOKUP(A2521,Codigos_mercados_mayoristas[],2,0)</f>
        <v>Metropolitana</v>
      </c>
      <c r="C2521" s="1">
        <f>+VLOOKUP(A2521,Codigos_mercados_mayoristas[],3,0)</f>
        <v>13</v>
      </c>
      <c r="D2521" s="30">
        <v>44153</v>
      </c>
      <c r="E2521" s="4" t="s">
        <v>196</v>
      </c>
      <c r="F2521" s="15" t="s">
        <v>61</v>
      </c>
      <c r="G2521" s="15" t="s">
        <v>12</v>
      </c>
      <c r="H2521" s="15" t="s">
        <v>13</v>
      </c>
      <c r="I2521" s="15">
        <v>30</v>
      </c>
      <c r="J2521" s="29">
        <v>10000</v>
      </c>
      <c r="K2521" s="29">
        <v>10000</v>
      </c>
      <c r="L2521" s="29">
        <v>10000</v>
      </c>
      <c r="M2521" s="15" t="s">
        <v>81</v>
      </c>
      <c r="N2521" s="15" t="s">
        <v>118</v>
      </c>
      <c r="O2521">
        <f>+VLOOKUP(Precio_diario_hortalizas[[#This Row],[Unidad de comercialización]],Codigos_kg[],2,0)</f>
        <v>3</v>
      </c>
      <c r="P2521">
        <f>+Precio_diario_hortalizas[[#This Row],[Precio promedio ponderado]]/Precio_diario_hortalizas[[#This Row],[Kg o Unidades]]</f>
        <v>3333.3333333333335</v>
      </c>
    </row>
    <row r="2522" spans="1:16" hidden="1" x14ac:dyDescent="0.35">
      <c r="A2522" s="15" t="s">
        <v>174</v>
      </c>
      <c r="B2522" s="1" t="str">
        <f>+VLOOKUP(A2522,Codigos_mercados_mayoristas[],2,0)</f>
        <v>Metropolitana</v>
      </c>
      <c r="C2522" s="1">
        <f>+VLOOKUP(A2522,Codigos_mercados_mayoristas[],3,0)</f>
        <v>13</v>
      </c>
      <c r="D2522" s="30">
        <v>44153</v>
      </c>
      <c r="E2522" s="4" t="s">
        <v>196</v>
      </c>
      <c r="F2522" s="15" t="s">
        <v>64</v>
      </c>
      <c r="G2522" s="15" t="s">
        <v>65</v>
      </c>
      <c r="H2522" s="15" t="s">
        <v>96</v>
      </c>
      <c r="I2522" s="29">
        <v>9000</v>
      </c>
      <c r="J2522" s="29">
        <v>3500</v>
      </c>
      <c r="K2522" s="29">
        <v>3000</v>
      </c>
      <c r="L2522" s="29">
        <v>3167</v>
      </c>
      <c r="M2522" s="15" t="s">
        <v>143</v>
      </c>
      <c r="N2522" s="15" t="s">
        <v>118</v>
      </c>
      <c r="O2522">
        <f>+VLOOKUP(Precio_diario_hortalizas[[#This Row],[Unidad de comercialización]],Codigos_kg[],2,0)</f>
        <v>20</v>
      </c>
      <c r="P2522">
        <f>+Precio_diario_hortalizas[[#This Row],[Precio promedio ponderado]]/Precio_diario_hortalizas[[#This Row],[Kg o Unidades]]</f>
        <v>158.35</v>
      </c>
    </row>
    <row r="2523" spans="1:16" hidden="1" x14ac:dyDescent="0.35">
      <c r="A2523" s="15" t="s">
        <v>174</v>
      </c>
      <c r="B2523" s="1" t="str">
        <f>+VLOOKUP(A2523,Codigos_mercados_mayoristas[],2,0)</f>
        <v>Metropolitana</v>
      </c>
      <c r="C2523" s="1">
        <f>+VLOOKUP(A2523,Codigos_mercados_mayoristas[],3,0)</f>
        <v>13</v>
      </c>
      <c r="D2523" s="30">
        <v>44153</v>
      </c>
      <c r="E2523" s="4" t="s">
        <v>196</v>
      </c>
      <c r="F2523" s="15" t="s">
        <v>64</v>
      </c>
      <c r="G2523" s="15" t="s">
        <v>65</v>
      </c>
      <c r="H2523" s="15" t="s">
        <v>137</v>
      </c>
      <c r="I2523" s="29">
        <v>5000</v>
      </c>
      <c r="J2523" s="29">
        <v>2500</v>
      </c>
      <c r="K2523" s="29">
        <v>2500</v>
      </c>
      <c r="L2523" s="29">
        <v>2500</v>
      </c>
      <c r="M2523" s="15" t="s">
        <v>143</v>
      </c>
      <c r="N2523" s="15" t="s">
        <v>118</v>
      </c>
      <c r="O2523">
        <f>+VLOOKUP(Precio_diario_hortalizas[[#This Row],[Unidad de comercialización]],Codigos_kg[],2,0)</f>
        <v>20</v>
      </c>
      <c r="P2523">
        <f>+Precio_diario_hortalizas[[#This Row],[Precio promedio ponderado]]/Precio_diario_hortalizas[[#This Row],[Kg o Unidades]]</f>
        <v>125</v>
      </c>
    </row>
    <row r="2524" spans="1:16" hidden="1" x14ac:dyDescent="0.35">
      <c r="A2524" s="15" t="s">
        <v>174</v>
      </c>
      <c r="B2524" s="1" t="str">
        <f>+VLOOKUP(A2524,Codigos_mercados_mayoristas[],2,0)</f>
        <v>Metropolitana</v>
      </c>
      <c r="C2524" s="1">
        <f>+VLOOKUP(A2524,Codigos_mercados_mayoristas[],3,0)</f>
        <v>13</v>
      </c>
      <c r="D2524" s="30">
        <v>44153</v>
      </c>
      <c r="E2524" s="4" t="s">
        <v>196</v>
      </c>
      <c r="F2524" s="15" t="s">
        <v>64</v>
      </c>
      <c r="G2524" s="15" t="s">
        <v>65</v>
      </c>
      <c r="H2524" s="15" t="s">
        <v>19</v>
      </c>
      <c r="I2524" s="15">
        <v>250</v>
      </c>
      <c r="J2524" s="29">
        <v>10000</v>
      </c>
      <c r="K2524" s="29">
        <v>9000</v>
      </c>
      <c r="L2524" s="29">
        <v>9600</v>
      </c>
      <c r="M2524" s="15" t="s">
        <v>37</v>
      </c>
      <c r="N2524" s="15" t="s">
        <v>66</v>
      </c>
      <c r="O2524">
        <f>+VLOOKUP(Precio_diario_hortalizas[[#This Row],[Unidad de comercialización]],Codigos_kg[],2,0)</f>
        <v>10</v>
      </c>
      <c r="P2524">
        <f>+Precio_diario_hortalizas[[#This Row],[Precio promedio ponderado]]/Precio_diario_hortalizas[[#This Row],[Kg o Unidades]]</f>
        <v>960</v>
      </c>
    </row>
    <row r="2525" spans="1:16" hidden="1" x14ac:dyDescent="0.35">
      <c r="A2525" s="15" t="s">
        <v>174</v>
      </c>
      <c r="B2525" s="1" t="str">
        <f>+VLOOKUP(A2525,Codigos_mercados_mayoristas[],2,0)</f>
        <v>Metropolitana</v>
      </c>
      <c r="C2525" s="1">
        <f>+VLOOKUP(A2525,Codigos_mercados_mayoristas[],3,0)</f>
        <v>13</v>
      </c>
      <c r="D2525" s="30">
        <v>44153</v>
      </c>
      <c r="E2525" s="4" t="s">
        <v>196</v>
      </c>
      <c r="F2525" s="15" t="s">
        <v>67</v>
      </c>
      <c r="G2525" s="15" t="s">
        <v>12</v>
      </c>
      <c r="H2525" s="15" t="s">
        <v>19</v>
      </c>
      <c r="I2525" s="15">
        <v>250</v>
      </c>
      <c r="J2525" s="29">
        <v>5000</v>
      </c>
      <c r="K2525" s="29">
        <v>4500</v>
      </c>
      <c r="L2525" s="29">
        <v>4800</v>
      </c>
      <c r="M2525" s="15" t="s">
        <v>68</v>
      </c>
      <c r="N2525" s="15" t="s">
        <v>152</v>
      </c>
      <c r="O2525">
        <f>+VLOOKUP(Precio_diario_hortalizas[[#This Row],[Unidad de comercialización]],Codigos_kg[],2,0)</f>
        <v>6</v>
      </c>
      <c r="P2525">
        <f>+Precio_diario_hortalizas[[#This Row],[Precio promedio ponderado]]/Precio_diario_hortalizas[[#This Row],[Kg o Unidades]]</f>
        <v>800</v>
      </c>
    </row>
    <row r="2526" spans="1:16" hidden="1" x14ac:dyDescent="0.35">
      <c r="A2526" s="15" t="s">
        <v>174</v>
      </c>
      <c r="B2526" s="1" t="str">
        <f>+VLOOKUP(A2526,Codigos_mercados_mayoristas[],2,0)</f>
        <v>Metropolitana</v>
      </c>
      <c r="C2526" s="1">
        <f>+VLOOKUP(A2526,Codigos_mercados_mayoristas[],3,0)</f>
        <v>13</v>
      </c>
      <c r="D2526" s="30">
        <v>44153</v>
      </c>
      <c r="E2526" s="4" t="s">
        <v>196</v>
      </c>
      <c r="F2526" s="15" t="s">
        <v>71</v>
      </c>
      <c r="G2526" s="15" t="s">
        <v>43</v>
      </c>
      <c r="H2526" s="15" t="s">
        <v>19</v>
      </c>
      <c r="I2526" s="15">
        <v>80</v>
      </c>
      <c r="J2526" s="29">
        <v>12000</v>
      </c>
      <c r="K2526" s="29">
        <v>11000</v>
      </c>
      <c r="L2526" s="29">
        <v>11375</v>
      </c>
      <c r="M2526" s="15" t="s">
        <v>68</v>
      </c>
      <c r="N2526" s="15" t="s">
        <v>114</v>
      </c>
      <c r="O2526">
        <f>+VLOOKUP(Precio_diario_hortalizas[[#This Row],[Unidad de comercialización]],Codigos_kg[],2,0)</f>
        <v>6</v>
      </c>
      <c r="P2526">
        <f>+Precio_diario_hortalizas[[#This Row],[Precio promedio ponderado]]/Precio_diario_hortalizas[[#This Row],[Kg o Unidades]]</f>
        <v>1895.8333333333333</v>
      </c>
    </row>
    <row r="2527" spans="1:16" hidden="1" x14ac:dyDescent="0.35">
      <c r="A2527" s="15" t="s">
        <v>174</v>
      </c>
      <c r="B2527" s="1" t="str">
        <f>+VLOOKUP(A2527,Codigos_mercados_mayoristas[],2,0)</f>
        <v>Metropolitana</v>
      </c>
      <c r="C2527" s="1">
        <f>+VLOOKUP(A2527,Codigos_mercados_mayoristas[],3,0)</f>
        <v>13</v>
      </c>
      <c r="D2527" s="30">
        <v>44153</v>
      </c>
      <c r="E2527" s="4" t="s">
        <v>196</v>
      </c>
      <c r="F2527" s="15" t="s">
        <v>115</v>
      </c>
      <c r="G2527" s="15" t="s">
        <v>12</v>
      </c>
      <c r="H2527" s="15" t="s">
        <v>19</v>
      </c>
      <c r="I2527" s="15">
        <v>20</v>
      </c>
      <c r="J2527" s="29">
        <v>18000</v>
      </c>
      <c r="K2527" s="29">
        <v>18000</v>
      </c>
      <c r="L2527" s="29">
        <v>18000</v>
      </c>
      <c r="M2527" s="15" t="s">
        <v>39</v>
      </c>
      <c r="N2527" s="15" t="s">
        <v>118</v>
      </c>
      <c r="O2527">
        <f>+VLOOKUP(Precio_diario_hortalizas[[#This Row],[Unidad de comercialización]],Codigos_kg[],2,0)</f>
        <v>25</v>
      </c>
      <c r="P2527">
        <f>+Precio_diario_hortalizas[[#This Row],[Precio promedio ponderado]]/Precio_diario_hortalizas[[#This Row],[Kg o Unidades]]</f>
        <v>720</v>
      </c>
    </row>
    <row r="2528" spans="1:16" hidden="1" x14ac:dyDescent="0.35">
      <c r="A2528" s="15" t="s">
        <v>174</v>
      </c>
      <c r="B2528" s="1" t="str">
        <f>+VLOOKUP(A2528,Codigos_mercados_mayoristas[],2,0)</f>
        <v>Metropolitana</v>
      </c>
      <c r="C2528" s="1">
        <f>+VLOOKUP(A2528,Codigos_mercados_mayoristas[],3,0)</f>
        <v>13</v>
      </c>
      <c r="D2528" s="30">
        <v>44153</v>
      </c>
      <c r="E2528" s="4" t="s">
        <v>196</v>
      </c>
      <c r="F2528" s="15" t="s">
        <v>115</v>
      </c>
      <c r="G2528" s="15" t="s">
        <v>12</v>
      </c>
      <c r="H2528" s="15" t="s">
        <v>19</v>
      </c>
      <c r="I2528" s="15">
        <v>30</v>
      </c>
      <c r="J2528" s="29">
        <v>22000</v>
      </c>
      <c r="K2528" s="29">
        <v>22000</v>
      </c>
      <c r="L2528" s="29">
        <v>22000</v>
      </c>
      <c r="M2528" s="15" t="s">
        <v>39</v>
      </c>
      <c r="N2528" s="15" t="s">
        <v>109</v>
      </c>
      <c r="O2528">
        <f>+VLOOKUP(Precio_diario_hortalizas[[#This Row],[Unidad de comercialización]],Codigos_kg[],2,0)</f>
        <v>25</v>
      </c>
      <c r="P2528">
        <f>+Precio_diario_hortalizas[[#This Row],[Precio promedio ponderado]]/Precio_diario_hortalizas[[#This Row],[Kg o Unidades]]</f>
        <v>880</v>
      </c>
    </row>
    <row r="2529" spans="1:16" hidden="1" x14ac:dyDescent="0.35">
      <c r="A2529" s="15" t="s">
        <v>174</v>
      </c>
      <c r="B2529" s="1" t="str">
        <f>+VLOOKUP(A2529,Codigos_mercados_mayoristas[],2,0)</f>
        <v>Metropolitana</v>
      </c>
      <c r="C2529" s="1">
        <f>+VLOOKUP(A2529,Codigos_mercados_mayoristas[],3,0)</f>
        <v>13</v>
      </c>
      <c r="D2529" s="30">
        <v>44153</v>
      </c>
      <c r="E2529" s="4" t="s">
        <v>196</v>
      </c>
      <c r="F2529" s="15" t="s">
        <v>73</v>
      </c>
      <c r="G2529" s="15" t="s">
        <v>12</v>
      </c>
      <c r="H2529" s="15" t="s">
        <v>19</v>
      </c>
      <c r="I2529" s="29">
        <v>17000</v>
      </c>
      <c r="J2529" s="15">
        <v>100</v>
      </c>
      <c r="K2529" s="15">
        <v>90</v>
      </c>
      <c r="L2529" s="15">
        <v>95</v>
      </c>
      <c r="M2529" s="15" t="s">
        <v>14</v>
      </c>
      <c r="N2529" s="15" t="s">
        <v>152</v>
      </c>
      <c r="O2529">
        <f>+VLOOKUP(Precio_diario_hortalizas[[#This Row],[Unidad de comercialización]],Codigos_kg[],2,0)</f>
        <v>1</v>
      </c>
      <c r="P2529">
        <f>+Precio_diario_hortalizas[[#This Row],[Precio promedio ponderado]]/Precio_diario_hortalizas[[#This Row],[Kg o Unidades]]</f>
        <v>95</v>
      </c>
    </row>
    <row r="2530" spans="1:16" hidden="1" x14ac:dyDescent="0.35">
      <c r="A2530" s="15" t="s">
        <v>174</v>
      </c>
      <c r="B2530" s="1" t="str">
        <f>+VLOOKUP(A2530,Codigos_mercados_mayoristas[],2,0)</f>
        <v>Metropolitana</v>
      </c>
      <c r="C2530" s="1">
        <f>+VLOOKUP(A2530,Codigos_mercados_mayoristas[],3,0)</f>
        <v>13</v>
      </c>
      <c r="D2530" s="30">
        <v>44153</v>
      </c>
      <c r="E2530" s="4" t="s">
        <v>196</v>
      </c>
      <c r="F2530" s="15" t="s">
        <v>11</v>
      </c>
      <c r="G2530" s="15" t="s">
        <v>12</v>
      </c>
      <c r="H2530" s="15" t="s">
        <v>19</v>
      </c>
      <c r="I2530" s="29">
        <v>4000</v>
      </c>
      <c r="J2530" s="15">
        <v>600</v>
      </c>
      <c r="K2530" s="15">
        <v>500</v>
      </c>
      <c r="L2530" s="15">
        <v>550</v>
      </c>
      <c r="M2530" s="15" t="s">
        <v>14</v>
      </c>
      <c r="N2530" s="15" t="s">
        <v>118</v>
      </c>
      <c r="O2530">
        <f>+VLOOKUP(Precio_diario_hortalizas[[#This Row],[Unidad de comercialización]],Codigos_kg[],2,0)</f>
        <v>1</v>
      </c>
      <c r="P2530">
        <f>+Precio_diario_hortalizas[[#This Row],[Precio promedio ponderado]]/Precio_diario_hortalizas[[#This Row],[Kg o Unidades]]</f>
        <v>550</v>
      </c>
    </row>
    <row r="2531" spans="1:16" hidden="1" x14ac:dyDescent="0.35">
      <c r="A2531" s="15" t="s">
        <v>174</v>
      </c>
      <c r="B2531" s="1" t="str">
        <f>+VLOOKUP(A2531,Codigos_mercados_mayoristas[],2,0)</f>
        <v>Metropolitana</v>
      </c>
      <c r="C2531" s="1">
        <f>+VLOOKUP(A2531,Codigos_mercados_mayoristas[],3,0)</f>
        <v>13</v>
      </c>
      <c r="D2531" s="30">
        <v>44153</v>
      </c>
      <c r="E2531" s="4" t="s">
        <v>196</v>
      </c>
      <c r="F2531" s="15" t="s">
        <v>75</v>
      </c>
      <c r="G2531" s="15" t="s">
        <v>12</v>
      </c>
      <c r="H2531" s="15" t="s">
        <v>96</v>
      </c>
      <c r="I2531" s="15">
        <v>650</v>
      </c>
      <c r="J2531" s="29">
        <v>8500</v>
      </c>
      <c r="K2531" s="29">
        <v>8500</v>
      </c>
      <c r="L2531" s="29">
        <v>8500</v>
      </c>
      <c r="M2531" s="15" t="s">
        <v>122</v>
      </c>
      <c r="N2531" s="15" t="s">
        <v>123</v>
      </c>
      <c r="O2531">
        <f>+VLOOKUP(Precio_diario_hortalizas[[#This Row],[Unidad de comercialización]],Codigos_kg[],2,0)</f>
        <v>16</v>
      </c>
      <c r="P2531">
        <f>+Precio_diario_hortalizas[[#This Row],[Precio promedio ponderado]]/Precio_diario_hortalizas[[#This Row],[Kg o Unidades]]</f>
        <v>531.25</v>
      </c>
    </row>
    <row r="2532" spans="1:16" hidden="1" x14ac:dyDescent="0.35">
      <c r="A2532" s="15" t="s">
        <v>174</v>
      </c>
      <c r="B2532" s="1" t="str">
        <f>+VLOOKUP(A2532,Codigos_mercados_mayoristas[],2,0)</f>
        <v>Metropolitana</v>
      </c>
      <c r="C2532" s="1">
        <f>+VLOOKUP(A2532,Codigos_mercados_mayoristas[],3,0)</f>
        <v>13</v>
      </c>
      <c r="D2532" s="30">
        <v>44153</v>
      </c>
      <c r="E2532" s="4" t="s">
        <v>196</v>
      </c>
      <c r="F2532" s="15" t="s">
        <v>75</v>
      </c>
      <c r="G2532" s="15" t="s">
        <v>12</v>
      </c>
      <c r="H2532" s="15" t="s">
        <v>96</v>
      </c>
      <c r="I2532" s="29">
        <v>12000</v>
      </c>
      <c r="J2532" s="29">
        <v>3000</v>
      </c>
      <c r="K2532" s="29">
        <v>3000</v>
      </c>
      <c r="L2532" s="29">
        <v>3000</v>
      </c>
      <c r="M2532" s="15" t="s">
        <v>143</v>
      </c>
      <c r="N2532" s="15" t="s">
        <v>118</v>
      </c>
      <c r="O2532">
        <f>+VLOOKUP(Precio_diario_hortalizas[[#This Row],[Unidad de comercialización]],Codigos_kg[],2,0)</f>
        <v>20</v>
      </c>
      <c r="P2532">
        <f>+Precio_diario_hortalizas[[#This Row],[Precio promedio ponderado]]/Precio_diario_hortalizas[[#This Row],[Kg o Unidades]]</f>
        <v>150</v>
      </c>
    </row>
    <row r="2533" spans="1:16" hidden="1" x14ac:dyDescent="0.35">
      <c r="A2533" s="15" t="s">
        <v>174</v>
      </c>
      <c r="B2533" s="1" t="str">
        <f>+VLOOKUP(A2533,Codigos_mercados_mayoristas[],2,0)</f>
        <v>Metropolitana</v>
      </c>
      <c r="C2533" s="1">
        <f>+VLOOKUP(A2533,Codigos_mercados_mayoristas[],3,0)</f>
        <v>13</v>
      </c>
      <c r="D2533" s="30">
        <v>44153</v>
      </c>
      <c r="E2533" s="4" t="s">
        <v>196</v>
      </c>
      <c r="F2533" s="15" t="s">
        <v>75</v>
      </c>
      <c r="G2533" s="15" t="s">
        <v>12</v>
      </c>
      <c r="H2533" s="15" t="s">
        <v>137</v>
      </c>
      <c r="I2533" s="15">
        <v>300</v>
      </c>
      <c r="J2533" s="29">
        <v>8000</v>
      </c>
      <c r="K2533" s="29">
        <v>8000</v>
      </c>
      <c r="L2533" s="29">
        <v>8000</v>
      </c>
      <c r="M2533" s="15" t="s">
        <v>122</v>
      </c>
      <c r="N2533" s="15" t="s">
        <v>123</v>
      </c>
      <c r="O2533">
        <f>+VLOOKUP(Precio_diario_hortalizas[[#This Row],[Unidad de comercialización]],Codigos_kg[],2,0)</f>
        <v>16</v>
      </c>
      <c r="P2533">
        <f>+Precio_diario_hortalizas[[#This Row],[Precio promedio ponderado]]/Precio_diario_hortalizas[[#This Row],[Kg o Unidades]]</f>
        <v>500</v>
      </c>
    </row>
    <row r="2534" spans="1:16" hidden="1" x14ac:dyDescent="0.35">
      <c r="A2534" s="15" t="s">
        <v>174</v>
      </c>
      <c r="B2534" s="1" t="str">
        <f>+VLOOKUP(A2534,Codigos_mercados_mayoristas[],2,0)</f>
        <v>Metropolitana</v>
      </c>
      <c r="C2534" s="1">
        <f>+VLOOKUP(A2534,Codigos_mercados_mayoristas[],3,0)</f>
        <v>13</v>
      </c>
      <c r="D2534" s="30">
        <v>44153</v>
      </c>
      <c r="E2534" s="4" t="s">
        <v>196</v>
      </c>
      <c r="F2534" s="15" t="s">
        <v>75</v>
      </c>
      <c r="G2534" s="15" t="s">
        <v>12</v>
      </c>
      <c r="H2534" s="15" t="s">
        <v>150</v>
      </c>
      <c r="I2534" s="29">
        <v>8000</v>
      </c>
      <c r="J2534" s="29">
        <v>3600</v>
      </c>
      <c r="K2534" s="29">
        <v>3600</v>
      </c>
      <c r="L2534" s="29">
        <v>3600</v>
      </c>
      <c r="M2534" s="15" t="s">
        <v>143</v>
      </c>
      <c r="N2534" s="15" t="s">
        <v>118</v>
      </c>
      <c r="O2534">
        <f>+VLOOKUP(Precio_diario_hortalizas[[#This Row],[Unidad de comercialización]],Codigos_kg[],2,0)</f>
        <v>20</v>
      </c>
      <c r="P2534">
        <f>+Precio_diario_hortalizas[[#This Row],[Precio promedio ponderado]]/Precio_diario_hortalizas[[#This Row],[Kg o Unidades]]</f>
        <v>180</v>
      </c>
    </row>
    <row r="2535" spans="1:16" hidden="1" x14ac:dyDescent="0.35">
      <c r="A2535" s="15" t="s">
        <v>174</v>
      </c>
      <c r="B2535" s="1" t="str">
        <f>+VLOOKUP(A2535,Codigos_mercados_mayoristas[],2,0)</f>
        <v>Metropolitana</v>
      </c>
      <c r="C2535" s="1">
        <f>+VLOOKUP(A2535,Codigos_mercados_mayoristas[],3,0)</f>
        <v>13</v>
      </c>
      <c r="D2535" s="30">
        <v>44153</v>
      </c>
      <c r="E2535" s="4" t="s">
        <v>196</v>
      </c>
      <c r="F2535" s="15" t="s">
        <v>78</v>
      </c>
      <c r="G2535" s="15" t="s">
        <v>12</v>
      </c>
      <c r="H2535" s="15" t="s">
        <v>19</v>
      </c>
      <c r="I2535" s="15">
        <v>680</v>
      </c>
      <c r="J2535" s="29">
        <v>3500</v>
      </c>
      <c r="K2535" s="29">
        <v>3000</v>
      </c>
      <c r="L2535" s="29">
        <v>3279</v>
      </c>
      <c r="M2535" s="15" t="s">
        <v>79</v>
      </c>
      <c r="N2535" s="15" t="s">
        <v>152</v>
      </c>
      <c r="O2535">
        <f>+VLOOKUP(Precio_diario_hortalizas[[#This Row],[Unidad de comercialización]],Codigos_kg[],2,0)</f>
        <v>36</v>
      </c>
      <c r="P2535">
        <f>+Precio_diario_hortalizas[[#This Row],[Precio promedio ponderado]]/Precio_diario_hortalizas[[#This Row],[Kg o Unidades]]</f>
        <v>91.083333333333329</v>
      </c>
    </row>
    <row r="2536" spans="1:16" hidden="1" x14ac:dyDescent="0.35">
      <c r="A2536" s="15" t="s">
        <v>174</v>
      </c>
      <c r="B2536" s="1" t="str">
        <f>+VLOOKUP(A2536,Codigos_mercados_mayoristas[],2,0)</f>
        <v>Metropolitana</v>
      </c>
      <c r="C2536" s="1">
        <f>+VLOOKUP(A2536,Codigos_mercados_mayoristas[],3,0)</f>
        <v>13</v>
      </c>
      <c r="D2536" s="30">
        <v>44153</v>
      </c>
      <c r="E2536" s="4" t="s">
        <v>196</v>
      </c>
      <c r="F2536" s="15" t="s">
        <v>78</v>
      </c>
      <c r="G2536" s="15" t="s">
        <v>12</v>
      </c>
      <c r="H2536" s="15" t="s">
        <v>13</v>
      </c>
      <c r="I2536" s="15">
        <v>260</v>
      </c>
      <c r="J2536" s="29">
        <v>2500</v>
      </c>
      <c r="K2536" s="29">
        <v>2500</v>
      </c>
      <c r="L2536" s="29">
        <v>2500</v>
      </c>
      <c r="M2536" s="15" t="s">
        <v>79</v>
      </c>
      <c r="N2536" s="15" t="s">
        <v>152</v>
      </c>
      <c r="O2536">
        <f>+VLOOKUP(Precio_diario_hortalizas[[#This Row],[Unidad de comercialización]],Codigos_kg[],2,0)</f>
        <v>36</v>
      </c>
      <c r="P2536">
        <f>+Precio_diario_hortalizas[[#This Row],[Precio promedio ponderado]]/Precio_diario_hortalizas[[#This Row],[Kg o Unidades]]</f>
        <v>69.444444444444443</v>
      </c>
    </row>
    <row r="2537" spans="1:16" hidden="1" x14ac:dyDescent="0.35">
      <c r="A2537" s="15" t="s">
        <v>174</v>
      </c>
      <c r="B2537" s="1" t="str">
        <f>+VLOOKUP(A2537,Codigos_mercados_mayoristas[],2,0)</f>
        <v>Metropolitana</v>
      </c>
      <c r="C2537" s="1">
        <f>+VLOOKUP(A2537,Codigos_mercados_mayoristas[],3,0)</f>
        <v>13</v>
      </c>
      <c r="D2537" s="30">
        <v>44153</v>
      </c>
      <c r="E2537" s="4" t="s">
        <v>196</v>
      </c>
      <c r="F2537" s="15" t="s">
        <v>80</v>
      </c>
      <c r="G2537" s="15" t="s">
        <v>12</v>
      </c>
      <c r="H2537" s="15" t="s">
        <v>19</v>
      </c>
      <c r="I2537" s="15">
        <v>720</v>
      </c>
      <c r="J2537" s="29">
        <v>1000</v>
      </c>
      <c r="K2537" s="15">
        <v>700</v>
      </c>
      <c r="L2537" s="15">
        <v>867</v>
      </c>
      <c r="M2537" s="15" t="s">
        <v>81</v>
      </c>
      <c r="N2537" s="15" t="s">
        <v>152</v>
      </c>
      <c r="O2537">
        <f>+VLOOKUP(Precio_diario_hortalizas[[#This Row],[Unidad de comercialización]],Codigos_kg[],2,0)</f>
        <v>3</v>
      </c>
      <c r="P2537">
        <f>+Precio_diario_hortalizas[[#This Row],[Precio promedio ponderado]]/Precio_diario_hortalizas[[#This Row],[Kg o Unidades]]</f>
        <v>289</v>
      </c>
    </row>
    <row r="2538" spans="1:16" hidden="1" x14ac:dyDescent="0.35">
      <c r="A2538" s="15" t="s">
        <v>174</v>
      </c>
      <c r="B2538" s="1" t="str">
        <f>+VLOOKUP(A2538,Codigos_mercados_mayoristas[],2,0)</f>
        <v>Metropolitana</v>
      </c>
      <c r="C2538" s="1">
        <f>+VLOOKUP(A2538,Codigos_mercados_mayoristas[],3,0)</f>
        <v>13</v>
      </c>
      <c r="D2538" s="30">
        <v>44153</v>
      </c>
      <c r="E2538" s="4" t="s">
        <v>196</v>
      </c>
      <c r="F2538" s="15" t="s">
        <v>82</v>
      </c>
      <c r="G2538" s="15" t="s">
        <v>12</v>
      </c>
      <c r="H2538" s="15" t="s">
        <v>19</v>
      </c>
      <c r="I2538" s="15">
        <v>50</v>
      </c>
      <c r="J2538" s="29">
        <v>8000</v>
      </c>
      <c r="K2538" s="29">
        <v>7000</v>
      </c>
      <c r="L2538" s="29">
        <v>7600</v>
      </c>
      <c r="M2538" s="15" t="s">
        <v>124</v>
      </c>
      <c r="N2538" s="15" t="s">
        <v>118</v>
      </c>
      <c r="O2538">
        <f>+VLOOKUP(Precio_diario_hortalizas[[#This Row],[Unidad de comercialización]],Codigos_kg[],2,0)</f>
        <v>36</v>
      </c>
      <c r="P2538">
        <f>+Precio_diario_hortalizas[[#This Row],[Precio promedio ponderado]]/Precio_diario_hortalizas[[#This Row],[Kg o Unidades]]</f>
        <v>211.11111111111111</v>
      </c>
    </row>
    <row r="2539" spans="1:16" hidden="1" x14ac:dyDescent="0.35">
      <c r="A2539" s="15" t="s">
        <v>174</v>
      </c>
      <c r="B2539" s="1" t="str">
        <f>+VLOOKUP(A2539,Codigos_mercados_mayoristas[],2,0)</f>
        <v>Metropolitana</v>
      </c>
      <c r="C2539" s="1">
        <f>+VLOOKUP(A2539,Codigos_mercados_mayoristas[],3,0)</f>
        <v>13</v>
      </c>
      <c r="D2539" s="30">
        <v>44153</v>
      </c>
      <c r="E2539" s="4" t="s">
        <v>196</v>
      </c>
      <c r="F2539" s="15" t="s">
        <v>82</v>
      </c>
      <c r="G2539" s="15" t="s">
        <v>12</v>
      </c>
      <c r="H2539" s="15" t="s">
        <v>19</v>
      </c>
      <c r="I2539" s="15">
        <v>190</v>
      </c>
      <c r="J2539" s="29">
        <v>12000</v>
      </c>
      <c r="K2539" s="29">
        <v>10000</v>
      </c>
      <c r="L2539" s="29">
        <v>10947</v>
      </c>
      <c r="M2539" s="15" t="s">
        <v>81</v>
      </c>
      <c r="N2539" s="15" t="s">
        <v>118</v>
      </c>
      <c r="O2539">
        <f>+VLOOKUP(Precio_diario_hortalizas[[#This Row],[Unidad de comercialización]],Codigos_kg[],2,0)</f>
        <v>3</v>
      </c>
      <c r="P2539">
        <f>+Precio_diario_hortalizas[[#This Row],[Precio promedio ponderado]]/Precio_diario_hortalizas[[#This Row],[Kg o Unidades]]</f>
        <v>3649</v>
      </c>
    </row>
    <row r="2540" spans="1:16" hidden="1" x14ac:dyDescent="0.35">
      <c r="A2540" s="15" t="s">
        <v>174</v>
      </c>
      <c r="B2540" s="1" t="str">
        <f>+VLOOKUP(A2540,Codigos_mercados_mayoristas[],2,0)</f>
        <v>Metropolitana</v>
      </c>
      <c r="C2540" s="1">
        <f>+VLOOKUP(A2540,Codigos_mercados_mayoristas[],3,0)</f>
        <v>13</v>
      </c>
      <c r="D2540" s="30">
        <v>44153</v>
      </c>
      <c r="E2540" s="4" t="s">
        <v>196</v>
      </c>
      <c r="F2540" s="15" t="s">
        <v>84</v>
      </c>
      <c r="G2540" s="15" t="s">
        <v>12</v>
      </c>
      <c r="H2540" s="15" t="s">
        <v>19</v>
      </c>
      <c r="I2540" s="29">
        <v>2700</v>
      </c>
      <c r="J2540" s="15">
        <v>600</v>
      </c>
      <c r="K2540" s="15">
        <v>500</v>
      </c>
      <c r="L2540" s="15">
        <v>556</v>
      </c>
      <c r="M2540" s="15" t="s">
        <v>14</v>
      </c>
      <c r="N2540" s="15" t="s">
        <v>152</v>
      </c>
      <c r="O2540">
        <f>+VLOOKUP(Precio_diario_hortalizas[[#This Row],[Unidad de comercialización]],Codigos_kg[],2,0)</f>
        <v>1</v>
      </c>
      <c r="P2540">
        <f>+Precio_diario_hortalizas[[#This Row],[Precio promedio ponderado]]/Precio_diario_hortalizas[[#This Row],[Kg o Unidades]]</f>
        <v>556</v>
      </c>
    </row>
    <row r="2541" spans="1:16" hidden="1" x14ac:dyDescent="0.35">
      <c r="A2541" s="15" t="s">
        <v>174</v>
      </c>
      <c r="B2541" s="1" t="str">
        <f>+VLOOKUP(A2541,Codigos_mercados_mayoristas[],2,0)</f>
        <v>Metropolitana</v>
      </c>
      <c r="C2541" s="1">
        <f>+VLOOKUP(A2541,Codigos_mercados_mayoristas[],3,0)</f>
        <v>13</v>
      </c>
      <c r="D2541" s="30">
        <v>44153</v>
      </c>
      <c r="E2541" s="4" t="s">
        <v>196</v>
      </c>
      <c r="F2541" s="15" t="s">
        <v>84</v>
      </c>
      <c r="G2541" s="15" t="s">
        <v>12</v>
      </c>
      <c r="H2541" s="15" t="s">
        <v>13</v>
      </c>
      <c r="I2541" s="29">
        <v>1500</v>
      </c>
      <c r="J2541" s="15">
        <v>400</v>
      </c>
      <c r="K2541" s="15">
        <v>400</v>
      </c>
      <c r="L2541" s="15">
        <v>400</v>
      </c>
      <c r="M2541" s="15" t="s">
        <v>14</v>
      </c>
      <c r="N2541" s="15" t="s">
        <v>152</v>
      </c>
      <c r="O2541">
        <f>+VLOOKUP(Precio_diario_hortalizas[[#This Row],[Unidad de comercialización]],Codigos_kg[],2,0)</f>
        <v>1</v>
      </c>
      <c r="P2541">
        <f>+Precio_diario_hortalizas[[#This Row],[Precio promedio ponderado]]/Precio_diario_hortalizas[[#This Row],[Kg o Unidades]]</f>
        <v>400</v>
      </c>
    </row>
    <row r="2542" spans="1:16" hidden="1" x14ac:dyDescent="0.35">
      <c r="A2542" s="15" t="s">
        <v>174</v>
      </c>
      <c r="B2542" s="1" t="str">
        <f>+VLOOKUP(A2542,Codigos_mercados_mayoristas[],2,0)</f>
        <v>Metropolitana</v>
      </c>
      <c r="C2542" s="1">
        <f>+VLOOKUP(A2542,Codigos_mercados_mayoristas[],3,0)</f>
        <v>13</v>
      </c>
      <c r="D2542" s="30">
        <v>44153</v>
      </c>
      <c r="E2542" s="4" t="s">
        <v>196</v>
      </c>
      <c r="F2542" s="15" t="s">
        <v>21</v>
      </c>
      <c r="G2542" s="15" t="s">
        <v>12</v>
      </c>
      <c r="H2542" s="15" t="s">
        <v>19</v>
      </c>
      <c r="I2542" s="15">
        <v>280</v>
      </c>
      <c r="J2542" s="29">
        <v>10000</v>
      </c>
      <c r="K2542" s="29">
        <v>8000</v>
      </c>
      <c r="L2542" s="29">
        <v>8714</v>
      </c>
      <c r="M2542" s="15" t="s">
        <v>151</v>
      </c>
      <c r="N2542" s="15" t="s">
        <v>152</v>
      </c>
      <c r="O2542">
        <f>+VLOOKUP(Precio_diario_hortalizas[[#This Row],[Unidad de comercialización]],Codigos_kg[],2,0)</f>
        <v>10</v>
      </c>
      <c r="P2542">
        <f>+Precio_diario_hortalizas[[#This Row],[Precio promedio ponderado]]/Precio_diario_hortalizas[[#This Row],[Kg o Unidades]]</f>
        <v>871.4</v>
      </c>
    </row>
    <row r="2543" spans="1:16" hidden="1" x14ac:dyDescent="0.35">
      <c r="A2543" s="15" t="s">
        <v>174</v>
      </c>
      <c r="B2543" s="1" t="str">
        <f>+VLOOKUP(A2543,Codigos_mercados_mayoristas[],2,0)</f>
        <v>Metropolitana</v>
      </c>
      <c r="C2543" s="1">
        <f>+VLOOKUP(A2543,Codigos_mercados_mayoristas[],3,0)</f>
        <v>13</v>
      </c>
      <c r="D2543" s="30">
        <v>44153</v>
      </c>
      <c r="E2543" s="4" t="s">
        <v>196</v>
      </c>
      <c r="F2543" s="15" t="s">
        <v>52</v>
      </c>
      <c r="G2543" s="15" t="s">
        <v>12</v>
      </c>
      <c r="H2543" s="15" t="s">
        <v>19</v>
      </c>
      <c r="I2543" s="15">
        <v>90</v>
      </c>
      <c r="J2543" s="29">
        <v>10000</v>
      </c>
      <c r="K2543" s="29">
        <v>8000</v>
      </c>
      <c r="L2543" s="29">
        <v>9333</v>
      </c>
      <c r="M2543" s="15" t="s">
        <v>39</v>
      </c>
      <c r="N2543" s="15" t="s">
        <v>118</v>
      </c>
      <c r="O2543">
        <f>+VLOOKUP(Precio_diario_hortalizas[[#This Row],[Unidad de comercialización]],Codigos_kg[],2,0)</f>
        <v>25</v>
      </c>
      <c r="P2543">
        <f>+Precio_diario_hortalizas[[#This Row],[Precio promedio ponderado]]/Precio_diario_hortalizas[[#This Row],[Kg o Unidades]]</f>
        <v>373.32</v>
      </c>
    </row>
    <row r="2544" spans="1:16" hidden="1" x14ac:dyDescent="0.35">
      <c r="A2544" s="15" t="s">
        <v>174</v>
      </c>
      <c r="B2544" s="1" t="str">
        <f>+VLOOKUP(A2544,Codigos_mercados_mayoristas[],2,0)</f>
        <v>Metropolitana</v>
      </c>
      <c r="C2544" s="1">
        <f>+VLOOKUP(A2544,Codigos_mercados_mayoristas[],3,0)</f>
        <v>13</v>
      </c>
      <c r="D2544" s="30">
        <v>44153</v>
      </c>
      <c r="E2544" s="4" t="s">
        <v>196</v>
      </c>
      <c r="F2544" s="15" t="s">
        <v>23</v>
      </c>
      <c r="G2544" s="15" t="s">
        <v>87</v>
      </c>
      <c r="H2544" s="15" t="s">
        <v>19</v>
      </c>
      <c r="I2544" s="15">
        <v>210</v>
      </c>
      <c r="J2544" s="29">
        <v>4000</v>
      </c>
      <c r="K2544" s="29">
        <v>4000</v>
      </c>
      <c r="L2544" s="29">
        <v>4000</v>
      </c>
      <c r="M2544" s="15" t="s">
        <v>88</v>
      </c>
      <c r="N2544" s="15" t="s">
        <v>118</v>
      </c>
      <c r="O2544">
        <f>+VLOOKUP(Precio_diario_hortalizas[[#This Row],[Unidad de comercialización]],Codigos_kg[],2,0)</f>
        <v>10</v>
      </c>
      <c r="P2544">
        <f>+Precio_diario_hortalizas[[#This Row],[Precio promedio ponderado]]/Precio_diario_hortalizas[[#This Row],[Kg o Unidades]]</f>
        <v>400</v>
      </c>
    </row>
    <row r="2545" spans="1:16" hidden="1" x14ac:dyDescent="0.35">
      <c r="A2545" s="15" t="s">
        <v>174</v>
      </c>
      <c r="B2545" s="1" t="str">
        <f>+VLOOKUP(A2545,Codigos_mercados_mayoristas[],2,0)</f>
        <v>Metropolitana</v>
      </c>
      <c r="C2545" s="1">
        <f>+VLOOKUP(A2545,Codigos_mercados_mayoristas[],3,0)</f>
        <v>13</v>
      </c>
      <c r="D2545" s="30">
        <v>44153</v>
      </c>
      <c r="E2545" s="4" t="s">
        <v>196</v>
      </c>
      <c r="F2545" s="15" t="s">
        <v>23</v>
      </c>
      <c r="G2545" s="15" t="s">
        <v>87</v>
      </c>
      <c r="H2545" s="15" t="s">
        <v>13</v>
      </c>
      <c r="I2545" s="15">
        <v>150</v>
      </c>
      <c r="J2545" s="29">
        <v>3000</v>
      </c>
      <c r="K2545" s="29">
        <v>3000</v>
      </c>
      <c r="L2545" s="29">
        <v>3000</v>
      </c>
      <c r="M2545" s="15" t="s">
        <v>88</v>
      </c>
      <c r="N2545" s="15" t="s">
        <v>118</v>
      </c>
      <c r="O2545">
        <f>+VLOOKUP(Precio_diario_hortalizas[[#This Row],[Unidad de comercialización]],Codigos_kg[],2,0)</f>
        <v>10</v>
      </c>
      <c r="P2545">
        <f>+Precio_diario_hortalizas[[#This Row],[Precio promedio ponderado]]/Precio_diario_hortalizas[[#This Row],[Kg o Unidades]]</f>
        <v>300</v>
      </c>
    </row>
    <row r="2546" spans="1:16" hidden="1" x14ac:dyDescent="0.35">
      <c r="A2546" s="15" t="s">
        <v>174</v>
      </c>
      <c r="B2546" s="1" t="str">
        <f>+VLOOKUP(A2546,Codigos_mercados_mayoristas[],2,0)</f>
        <v>Metropolitana</v>
      </c>
      <c r="C2546" s="1">
        <f>+VLOOKUP(A2546,Codigos_mercados_mayoristas[],3,0)</f>
        <v>13</v>
      </c>
      <c r="D2546" s="30">
        <v>44153</v>
      </c>
      <c r="E2546" s="4" t="s">
        <v>196</v>
      </c>
      <c r="F2546" s="15" t="s">
        <v>23</v>
      </c>
      <c r="G2546" s="15" t="s">
        <v>24</v>
      </c>
      <c r="H2546" s="15" t="s">
        <v>19</v>
      </c>
      <c r="I2546" s="15">
        <v>330</v>
      </c>
      <c r="J2546" s="29">
        <v>4000</v>
      </c>
      <c r="K2546" s="29">
        <v>3000</v>
      </c>
      <c r="L2546" s="29">
        <v>3545</v>
      </c>
      <c r="M2546" s="15" t="s">
        <v>89</v>
      </c>
      <c r="N2546" s="15" t="s">
        <v>63</v>
      </c>
      <c r="O2546">
        <f>+VLOOKUP(Precio_diario_hortalizas[[#This Row],[Unidad de comercialización]],Codigos_kg[],2,0)</f>
        <v>15</v>
      </c>
      <c r="P2546">
        <f>+Precio_diario_hortalizas[[#This Row],[Precio promedio ponderado]]/Precio_diario_hortalizas[[#This Row],[Kg o Unidades]]</f>
        <v>236.33333333333334</v>
      </c>
    </row>
    <row r="2547" spans="1:16" hidden="1" x14ac:dyDescent="0.35">
      <c r="A2547" s="15" t="s">
        <v>174</v>
      </c>
      <c r="B2547" s="1" t="str">
        <f>+VLOOKUP(A2547,Codigos_mercados_mayoristas[],2,0)</f>
        <v>Metropolitana</v>
      </c>
      <c r="C2547" s="1">
        <f>+VLOOKUP(A2547,Codigos_mercados_mayoristas[],3,0)</f>
        <v>13</v>
      </c>
      <c r="D2547" s="30">
        <v>44153</v>
      </c>
      <c r="E2547" s="4" t="s">
        <v>196</v>
      </c>
      <c r="F2547" s="15" t="s">
        <v>23</v>
      </c>
      <c r="G2547" s="15" t="s">
        <v>90</v>
      </c>
      <c r="H2547" s="15" t="s">
        <v>13</v>
      </c>
      <c r="I2547" s="15">
        <v>180</v>
      </c>
      <c r="J2547" s="29">
        <v>3000</v>
      </c>
      <c r="K2547" s="29">
        <v>3000</v>
      </c>
      <c r="L2547" s="29">
        <v>3000</v>
      </c>
      <c r="M2547" s="15" t="s">
        <v>26</v>
      </c>
      <c r="N2547" s="15" t="s">
        <v>118</v>
      </c>
      <c r="O2547">
        <f>+VLOOKUP(Precio_diario_hortalizas[[#This Row],[Unidad de comercialización]],Codigos_kg[],2,0)</f>
        <v>18</v>
      </c>
      <c r="P2547">
        <f>+Precio_diario_hortalizas[[#This Row],[Precio promedio ponderado]]/Precio_diario_hortalizas[[#This Row],[Kg o Unidades]]</f>
        <v>166.66666666666666</v>
      </c>
    </row>
    <row r="2548" spans="1:16" hidden="1" x14ac:dyDescent="0.35">
      <c r="A2548" s="15" t="s">
        <v>174</v>
      </c>
      <c r="B2548" s="1" t="str">
        <f>+VLOOKUP(A2548,Codigos_mercados_mayoristas[],2,0)</f>
        <v>Metropolitana</v>
      </c>
      <c r="C2548" s="1">
        <f>+VLOOKUP(A2548,Codigos_mercados_mayoristas[],3,0)</f>
        <v>13</v>
      </c>
      <c r="D2548" s="30">
        <v>44153</v>
      </c>
      <c r="E2548" s="4" t="s">
        <v>196</v>
      </c>
      <c r="F2548" s="15" t="s">
        <v>23</v>
      </c>
      <c r="G2548" s="15" t="s">
        <v>91</v>
      </c>
      <c r="H2548" s="15" t="s">
        <v>19</v>
      </c>
      <c r="I2548" s="15">
        <v>150</v>
      </c>
      <c r="J2548" s="29">
        <v>4000</v>
      </c>
      <c r="K2548" s="29">
        <v>4000</v>
      </c>
      <c r="L2548" s="29">
        <v>4000</v>
      </c>
      <c r="M2548" s="15" t="s">
        <v>89</v>
      </c>
      <c r="N2548" s="15" t="s">
        <v>118</v>
      </c>
      <c r="O2548">
        <f>+VLOOKUP(Precio_diario_hortalizas[[#This Row],[Unidad de comercialización]],Codigos_kg[],2,0)</f>
        <v>15</v>
      </c>
      <c r="P2548">
        <f>+Precio_diario_hortalizas[[#This Row],[Precio promedio ponderado]]/Precio_diario_hortalizas[[#This Row],[Kg o Unidades]]</f>
        <v>266.66666666666669</v>
      </c>
    </row>
    <row r="2549" spans="1:16" hidden="1" x14ac:dyDescent="0.35">
      <c r="A2549" s="15" t="s">
        <v>174</v>
      </c>
      <c r="B2549" s="1" t="str">
        <f>+VLOOKUP(A2549,Codigos_mercados_mayoristas[],2,0)</f>
        <v>Metropolitana</v>
      </c>
      <c r="C2549" s="1">
        <f>+VLOOKUP(A2549,Codigos_mercados_mayoristas[],3,0)</f>
        <v>13</v>
      </c>
      <c r="D2549" s="30">
        <v>44153</v>
      </c>
      <c r="E2549" s="4" t="s">
        <v>196</v>
      </c>
      <c r="F2549" s="15" t="s">
        <v>23</v>
      </c>
      <c r="G2549" s="15" t="s">
        <v>91</v>
      </c>
      <c r="H2549" s="15" t="s">
        <v>13</v>
      </c>
      <c r="I2549" s="15">
        <v>200</v>
      </c>
      <c r="J2549" s="29">
        <v>3000</v>
      </c>
      <c r="K2549" s="29">
        <v>3000</v>
      </c>
      <c r="L2549" s="29">
        <v>3000</v>
      </c>
      <c r="M2549" s="15" t="s">
        <v>26</v>
      </c>
      <c r="N2549" s="15" t="s">
        <v>118</v>
      </c>
      <c r="O2549">
        <f>+VLOOKUP(Precio_diario_hortalizas[[#This Row],[Unidad de comercialización]],Codigos_kg[],2,0)</f>
        <v>18</v>
      </c>
      <c r="P2549">
        <f>+Precio_diario_hortalizas[[#This Row],[Precio promedio ponderado]]/Precio_diario_hortalizas[[#This Row],[Kg o Unidades]]</f>
        <v>166.66666666666666</v>
      </c>
    </row>
    <row r="2550" spans="1:16" hidden="1" x14ac:dyDescent="0.35">
      <c r="A2550" s="15" t="s">
        <v>174</v>
      </c>
      <c r="B2550" s="1" t="str">
        <f>+VLOOKUP(A2550,Codigos_mercados_mayoristas[],2,0)</f>
        <v>Metropolitana</v>
      </c>
      <c r="C2550" s="1">
        <f>+VLOOKUP(A2550,Codigos_mercados_mayoristas[],3,0)</f>
        <v>13</v>
      </c>
      <c r="D2550" s="30">
        <v>44153</v>
      </c>
      <c r="E2550" s="4" t="s">
        <v>196</v>
      </c>
      <c r="F2550" s="15" t="s">
        <v>94</v>
      </c>
      <c r="G2550" s="15" t="s">
        <v>173</v>
      </c>
      <c r="H2550" s="15" t="s">
        <v>96</v>
      </c>
      <c r="I2550" s="15">
        <v>250</v>
      </c>
      <c r="J2550" s="29">
        <v>12000</v>
      </c>
      <c r="K2550" s="29">
        <v>12000</v>
      </c>
      <c r="L2550" s="29">
        <v>12000</v>
      </c>
      <c r="M2550" s="15" t="s">
        <v>39</v>
      </c>
      <c r="N2550" s="15" t="s">
        <v>156</v>
      </c>
      <c r="O2550">
        <f>+VLOOKUP(Precio_diario_hortalizas[[#This Row],[Unidad de comercialización]],Codigos_kg[],2,0)</f>
        <v>25</v>
      </c>
      <c r="P2550">
        <f>+Precio_diario_hortalizas[[#This Row],[Precio promedio ponderado]]/Precio_diario_hortalizas[[#This Row],[Kg o Unidades]]</f>
        <v>480</v>
      </c>
    </row>
    <row r="2551" spans="1:16" hidden="1" x14ac:dyDescent="0.35">
      <c r="A2551" s="15" t="s">
        <v>174</v>
      </c>
      <c r="B2551" s="1" t="str">
        <f>+VLOOKUP(A2551,Codigos_mercados_mayoristas[],2,0)</f>
        <v>Metropolitana</v>
      </c>
      <c r="C2551" s="1">
        <f>+VLOOKUP(A2551,Codigos_mercados_mayoristas[],3,0)</f>
        <v>13</v>
      </c>
      <c r="D2551" s="30">
        <v>44153</v>
      </c>
      <c r="E2551" s="4" t="s">
        <v>196</v>
      </c>
      <c r="F2551" s="15" t="s">
        <v>94</v>
      </c>
      <c r="G2551" s="15" t="s">
        <v>95</v>
      </c>
      <c r="H2551" s="15" t="s">
        <v>96</v>
      </c>
      <c r="I2551" s="15">
        <v>320</v>
      </c>
      <c r="J2551" s="29">
        <v>12000</v>
      </c>
      <c r="K2551" s="29">
        <v>11500</v>
      </c>
      <c r="L2551" s="29">
        <v>11812</v>
      </c>
      <c r="M2551" s="15" t="s">
        <v>39</v>
      </c>
      <c r="N2551" s="15" t="s">
        <v>273</v>
      </c>
      <c r="O2551">
        <f>+VLOOKUP(Precio_diario_hortalizas[[#This Row],[Unidad de comercialización]],Codigos_kg[],2,0)</f>
        <v>25</v>
      </c>
      <c r="P2551">
        <f>+Precio_diario_hortalizas[[#This Row],[Precio promedio ponderado]]/Precio_diario_hortalizas[[#This Row],[Kg o Unidades]]</f>
        <v>472.48</v>
      </c>
    </row>
    <row r="2552" spans="1:16" hidden="1" x14ac:dyDescent="0.35">
      <c r="A2552" s="15" t="s">
        <v>174</v>
      </c>
      <c r="B2552" s="1" t="str">
        <f>+VLOOKUP(A2552,Codigos_mercados_mayoristas[],2,0)</f>
        <v>Metropolitana</v>
      </c>
      <c r="C2552" s="1">
        <f>+VLOOKUP(A2552,Codigos_mercados_mayoristas[],3,0)</f>
        <v>13</v>
      </c>
      <c r="D2552" s="30">
        <v>44153</v>
      </c>
      <c r="E2552" s="4" t="s">
        <v>196</v>
      </c>
      <c r="F2552" s="15" t="s">
        <v>53</v>
      </c>
      <c r="G2552" s="15" t="s">
        <v>12</v>
      </c>
      <c r="H2552" s="15" t="s">
        <v>19</v>
      </c>
      <c r="I2552" s="15">
        <v>140</v>
      </c>
      <c r="J2552" s="29">
        <v>10000</v>
      </c>
      <c r="K2552" s="29">
        <v>9000</v>
      </c>
      <c r="L2552" s="29">
        <v>9571</v>
      </c>
      <c r="M2552" s="15" t="s">
        <v>97</v>
      </c>
      <c r="N2552" s="15" t="s">
        <v>15</v>
      </c>
      <c r="O2552">
        <f>+VLOOKUP(Precio_diario_hortalizas[[#This Row],[Unidad de comercialización]],Codigos_kg[],2,0)</f>
        <v>70</v>
      </c>
      <c r="P2552">
        <f>+Precio_diario_hortalizas[[#This Row],[Precio promedio ponderado]]/Precio_diario_hortalizas[[#This Row],[Kg o Unidades]]</f>
        <v>136.72857142857143</v>
      </c>
    </row>
    <row r="2553" spans="1:16" hidden="1" x14ac:dyDescent="0.35">
      <c r="A2553" s="15" t="s">
        <v>174</v>
      </c>
      <c r="B2553" s="1" t="str">
        <f>+VLOOKUP(A2553,Codigos_mercados_mayoristas[],2,0)</f>
        <v>Metropolitana</v>
      </c>
      <c r="C2553" s="1">
        <f>+VLOOKUP(A2553,Codigos_mercados_mayoristas[],3,0)</f>
        <v>13</v>
      </c>
      <c r="D2553" s="30">
        <v>44153</v>
      </c>
      <c r="E2553" s="4" t="s">
        <v>196</v>
      </c>
      <c r="F2553" s="15" t="s">
        <v>132</v>
      </c>
      <c r="G2553" s="15" t="s">
        <v>12</v>
      </c>
      <c r="H2553" s="15" t="s">
        <v>19</v>
      </c>
      <c r="I2553" s="15">
        <v>65</v>
      </c>
      <c r="J2553" s="29">
        <v>12000</v>
      </c>
      <c r="K2553" s="29">
        <v>10000</v>
      </c>
      <c r="L2553" s="29">
        <v>10769</v>
      </c>
      <c r="M2553" s="15" t="s">
        <v>81</v>
      </c>
      <c r="N2553" s="15" t="s">
        <v>118</v>
      </c>
      <c r="O2553">
        <f>+VLOOKUP(Precio_diario_hortalizas[[#This Row],[Unidad de comercialización]],Codigos_kg[],2,0)</f>
        <v>3</v>
      </c>
      <c r="P2553">
        <f>+Precio_diario_hortalizas[[#This Row],[Precio promedio ponderado]]/Precio_diario_hortalizas[[#This Row],[Kg o Unidades]]</f>
        <v>3589.6666666666665</v>
      </c>
    </row>
    <row r="2554" spans="1:16" hidden="1" x14ac:dyDescent="0.35">
      <c r="A2554" s="15" t="s">
        <v>174</v>
      </c>
      <c r="B2554" s="1" t="str">
        <f>+VLOOKUP(A2554,Codigos_mercados_mayoristas[],2,0)</f>
        <v>Metropolitana</v>
      </c>
      <c r="C2554" s="1">
        <f>+VLOOKUP(A2554,Codigos_mercados_mayoristas[],3,0)</f>
        <v>13</v>
      </c>
      <c r="D2554" s="30">
        <v>44153</v>
      </c>
      <c r="E2554" s="4" t="s">
        <v>196</v>
      </c>
      <c r="F2554" s="15" t="s">
        <v>27</v>
      </c>
      <c r="G2554" s="15" t="s">
        <v>98</v>
      </c>
      <c r="H2554" s="15" t="s">
        <v>19</v>
      </c>
      <c r="I2554" s="15">
        <v>75</v>
      </c>
      <c r="J2554" s="29">
        <v>30000</v>
      </c>
      <c r="K2554" s="29">
        <v>28000</v>
      </c>
      <c r="L2554" s="29">
        <v>28667</v>
      </c>
      <c r="M2554" s="15" t="s">
        <v>56</v>
      </c>
      <c r="N2554" s="15" t="s">
        <v>63</v>
      </c>
      <c r="O2554">
        <f>+VLOOKUP(Precio_diario_hortalizas[[#This Row],[Unidad de comercialización]],Codigos_kg[],2,0)</f>
        <v>18</v>
      </c>
      <c r="P2554">
        <f>+Precio_diario_hortalizas[[#This Row],[Precio promedio ponderado]]/Precio_diario_hortalizas[[#This Row],[Kg o Unidades]]</f>
        <v>1592.6111111111111</v>
      </c>
    </row>
    <row r="2555" spans="1:16" hidden="1" x14ac:dyDescent="0.35">
      <c r="A2555" s="15" t="s">
        <v>174</v>
      </c>
      <c r="B2555" s="1" t="str">
        <f>+VLOOKUP(A2555,Codigos_mercados_mayoristas[],2,0)</f>
        <v>Metropolitana</v>
      </c>
      <c r="C2555" s="1">
        <f>+VLOOKUP(A2555,Codigos_mercados_mayoristas[],3,0)</f>
        <v>13</v>
      </c>
      <c r="D2555" s="30">
        <v>44153</v>
      </c>
      <c r="E2555" s="4" t="s">
        <v>196</v>
      </c>
      <c r="F2555" s="15" t="s">
        <v>27</v>
      </c>
      <c r="G2555" s="15" t="s">
        <v>98</v>
      </c>
      <c r="H2555" s="15" t="s">
        <v>13</v>
      </c>
      <c r="I2555" s="15">
        <v>50</v>
      </c>
      <c r="J2555" s="29">
        <v>26000</v>
      </c>
      <c r="K2555" s="29">
        <v>26000</v>
      </c>
      <c r="L2555" s="29">
        <v>26000</v>
      </c>
      <c r="M2555" s="15" t="s">
        <v>56</v>
      </c>
      <c r="N2555" s="15" t="s">
        <v>63</v>
      </c>
      <c r="O2555">
        <f>+VLOOKUP(Precio_diario_hortalizas[[#This Row],[Unidad de comercialización]],Codigos_kg[],2,0)</f>
        <v>18</v>
      </c>
      <c r="P2555">
        <f>+Precio_diario_hortalizas[[#This Row],[Precio promedio ponderado]]/Precio_diario_hortalizas[[#This Row],[Kg o Unidades]]</f>
        <v>1444.4444444444443</v>
      </c>
    </row>
    <row r="2556" spans="1:16" x14ac:dyDescent="0.35">
      <c r="A2556" s="15" t="s">
        <v>174</v>
      </c>
      <c r="B2556" s="1" t="str">
        <f>+VLOOKUP(A2556,Codigos_mercados_mayoristas[],2,0)</f>
        <v>Metropolitana</v>
      </c>
      <c r="C2556" s="1">
        <f>+VLOOKUP(A2556,Codigos_mercados_mayoristas[],3,0)</f>
        <v>13</v>
      </c>
      <c r="D2556" s="30">
        <v>44153</v>
      </c>
      <c r="E2556" s="4" t="s">
        <v>196</v>
      </c>
      <c r="F2556" s="15" t="s">
        <v>158</v>
      </c>
      <c r="G2556" s="15" t="s">
        <v>12</v>
      </c>
      <c r="H2556" s="15" t="s">
        <v>19</v>
      </c>
      <c r="I2556" s="15">
        <v>40</v>
      </c>
      <c r="J2556" s="29">
        <v>43000</v>
      </c>
      <c r="K2556" s="29">
        <v>42000</v>
      </c>
      <c r="L2556" s="29">
        <v>42500</v>
      </c>
      <c r="M2556" s="15" t="s">
        <v>58</v>
      </c>
      <c r="N2556" s="15" t="s">
        <v>34</v>
      </c>
      <c r="O2556">
        <f>+VLOOKUP(Precio_diario_hortalizas[[#This Row],[Unidad de comercialización]],Codigos_kg[],2,0)</f>
        <v>25</v>
      </c>
      <c r="P2556">
        <f>+Precio_diario_hortalizas[[#This Row],[Precio promedio ponderado]]/Precio_diario_hortalizas[[#This Row],[Kg o Unidades]]</f>
        <v>1700</v>
      </c>
    </row>
    <row r="2557" spans="1:16" hidden="1" x14ac:dyDescent="0.35">
      <c r="A2557" s="15" t="s">
        <v>174</v>
      </c>
      <c r="B2557" s="1" t="str">
        <f>+VLOOKUP(A2557,Codigos_mercados_mayoristas[],2,0)</f>
        <v>Metropolitana</v>
      </c>
      <c r="C2557" s="1">
        <f>+VLOOKUP(A2557,Codigos_mercados_mayoristas[],3,0)</f>
        <v>13</v>
      </c>
      <c r="D2557" s="30">
        <v>44153</v>
      </c>
      <c r="E2557" s="4" t="s">
        <v>196</v>
      </c>
      <c r="F2557" s="15" t="s">
        <v>30</v>
      </c>
      <c r="G2557" s="15" t="s">
        <v>57</v>
      </c>
      <c r="H2557" s="15" t="s">
        <v>19</v>
      </c>
      <c r="I2557" s="15">
        <v>30</v>
      </c>
      <c r="J2557" s="29">
        <v>45000</v>
      </c>
      <c r="K2557" s="29">
        <v>45000</v>
      </c>
      <c r="L2557" s="29">
        <v>45000</v>
      </c>
      <c r="M2557" s="15" t="s">
        <v>44</v>
      </c>
      <c r="N2557" s="15" t="s">
        <v>45</v>
      </c>
      <c r="O2557">
        <f>+VLOOKUP(Precio_diario_hortalizas[[#This Row],[Unidad de comercialización]],Codigos_kg[],2,0)</f>
        <v>25</v>
      </c>
      <c r="P2557">
        <f>+Precio_diario_hortalizas[[#This Row],[Precio promedio ponderado]]/Precio_diario_hortalizas[[#This Row],[Kg o Unidades]]</f>
        <v>1800</v>
      </c>
    </row>
    <row r="2558" spans="1:16" hidden="1" x14ac:dyDescent="0.35">
      <c r="A2558" s="15" t="s">
        <v>174</v>
      </c>
      <c r="B2558" s="1" t="str">
        <f>+VLOOKUP(A2558,Codigos_mercados_mayoristas[],2,0)</f>
        <v>Metropolitana</v>
      </c>
      <c r="C2558" s="1">
        <f>+VLOOKUP(A2558,Codigos_mercados_mayoristas[],3,0)</f>
        <v>13</v>
      </c>
      <c r="D2558" s="30">
        <v>44153</v>
      </c>
      <c r="E2558" s="4" t="s">
        <v>196</v>
      </c>
      <c r="F2558" s="15" t="s">
        <v>30</v>
      </c>
      <c r="G2558" s="15" t="s">
        <v>57</v>
      </c>
      <c r="H2558" s="15" t="s">
        <v>19</v>
      </c>
      <c r="I2558" s="15">
        <v>50</v>
      </c>
      <c r="J2558" s="29">
        <v>40000</v>
      </c>
      <c r="K2558" s="29">
        <v>40000</v>
      </c>
      <c r="L2558" s="29">
        <v>40000</v>
      </c>
      <c r="M2558" s="15" t="s">
        <v>58</v>
      </c>
      <c r="N2558" s="15" t="s">
        <v>45</v>
      </c>
      <c r="O2558">
        <f>+VLOOKUP(Precio_diario_hortalizas[[#This Row],[Unidad de comercialización]],Codigos_kg[],2,0)</f>
        <v>25</v>
      </c>
      <c r="P2558">
        <f>+Precio_diario_hortalizas[[#This Row],[Precio promedio ponderado]]/Precio_diario_hortalizas[[#This Row],[Kg o Unidades]]</f>
        <v>1600</v>
      </c>
    </row>
    <row r="2559" spans="1:16" hidden="1" x14ac:dyDescent="0.35">
      <c r="A2559" s="15" t="s">
        <v>174</v>
      </c>
      <c r="B2559" s="1" t="str">
        <f>+VLOOKUP(A2559,Codigos_mercados_mayoristas[],2,0)</f>
        <v>Metropolitana</v>
      </c>
      <c r="C2559" s="1">
        <f>+VLOOKUP(A2559,Codigos_mercados_mayoristas[],3,0)</f>
        <v>13</v>
      </c>
      <c r="D2559" s="30">
        <v>44153</v>
      </c>
      <c r="E2559" s="4" t="s">
        <v>196</v>
      </c>
      <c r="F2559" s="15" t="s">
        <v>30</v>
      </c>
      <c r="G2559" s="15" t="s">
        <v>12</v>
      </c>
      <c r="H2559" s="15" t="s">
        <v>19</v>
      </c>
      <c r="I2559" s="15">
        <v>55</v>
      </c>
      <c r="J2559" s="29">
        <v>55000</v>
      </c>
      <c r="K2559" s="29">
        <v>53000</v>
      </c>
      <c r="L2559" s="29">
        <v>53909</v>
      </c>
      <c r="M2559" s="15" t="s">
        <v>58</v>
      </c>
      <c r="N2559" s="15" t="s">
        <v>139</v>
      </c>
      <c r="O2559">
        <f>+VLOOKUP(Precio_diario_hortalizas[[#This Row],[Unidad de comercialización]],Codigos_kg[],2,0)</f>
        <v>25</v>
      </c>
      <c r="P2559">
        <f>+Precio_diario_hortalizas[[#This Row],[Precio promedio ponderado]]/Precio_diario_hortalizas[[#This Row],[Kg o Unidades]]</f>
        <v>2156.36</v>
      </c>
    </row>
    <row r="2560" spans="1:16" hidden="1" x14ac:dyDescent="0.35">
      <c r="A2560" s="15" t="s">
        <v>174</v>
      </c>
      <c r="B2560" s="1" t="str">
        <f>+VLOOKUP(A2560,Codigos_mercados_mayoristas[],2,0)</f>
        <v>Metropolitana</v>
      </c>
      <c r="C2560" s="1">
        <f>+VLOOKUP(A2560,Codigos_mercados_mayoristas[],3,0)</f>
        <v>13</v>
      </c>
      <c r="D2560" s="30">
        <v>44153</v>
      </c>
      <c r="E2560" s="4" t="s">
        <v>196</v>
      </c>
      <c r="F2560" s="15" t="s">
        <v>159</v>
      </c>
      <c r="G2560" s="15" t="s">
        <v>12</v>
      </c>
      <c r="H2560" s="15" t="s">
        <v>19</v>
      </c>
      <c r="I2560" s="29">
        <v>15000</v>
      </c>
      <c r="J2560" s="29">
        <v>3000</v>
      </c>
      <c r="K2560" s="29">
        <v>2500</v>
      </c>
      <c r="L2560" s="29">
        <v>2733</v>
      </c>
      <c r="M2560" s="15" t="s">
        <v>160</v>
      </c>
      <c r="N2560" s="15" t="s">
        <v>152</v>
      </c>
      <c r="O2560">
        <f>+VLOOKUP(Precio_diario_hortalizas[[#This Row],[Unidad de comercialización]],Codigos_kg[],2,0)</f>
        <v>100</v>
      </c>
      <c r="P2560">
        <f>+Precio_diario_hortalizas[[#This Row],[Precio promedio ponderado]]/Precio_diario_hortalizas[[#This Row],[Kg o Unidades]]</f>
        <v>27.33</v>
      </c>
    </row>
    <row r="2561" spans="1:16" hidden="1" x14ac:dyDescent="0.35">
      <c r="A2561" s="15" t="s">
        <v>174</v>
      </c>
      <c r="B2561" s="1" t="str">
        <f>+VLOOKUP(A2561,Codigos_mercados_mayoristas[],2,0)</f>
        <v>Metropolitana</v>
      </c>
      <c r="C2561" s="1">
        <f>+VLOOKUP(A2561,Codigos_mercados_mayoristas[],3,0)</f>
        <v>13</v>
      </c>
      <c r="D2561" s="30">
        <v>44153</v>
      </c>
      <c r="E2561" s="4" t="s">
        <v>196</v>
      </c>
      <c r="F2561" s="15" t="s">
        <v>99</v>
      </c>
      <c r="G2561" s="15" t="s">
        <v>100</v>
      </c>
      <c r="H2561" s="15" t="s">
        <v>19</v>
      </c>
      <c r="I2561" s="29">
        <v>1200</v>
      </c>
      <c r="J2561" s="29">
        <v>1000</v>
      </c>
      <c r="K2561" s="29">
        <v>1000</v>
      </c>
      <c r="L2561" s="29">
        <v>1000</v>
      </c>
      <c r="M2561" s="15" t="s">
        <v>14</v>
      </c>
      <c r="N2561" s="15" t="s">
        <v>139</v>
      </c>
      <c r="O2561">
        <f>+VLOOKUP(Precio_diario_hortalizas[[#This Row],[Unidad de comercialización]],Codigos_kg[],2,0)</f>
        <v>1</v>
      </c>
      <c r="P2561">
        <f>+Precio_diario_hortalizas[[#This Row],[Precio promedio ponderado]]/Precio_diario_hortalizas[[#This Row],[Kg o Unidades]]</f>
        <v>1000</v>
      </c>
    </row>
    <row r="2562" spans="1:16" hidden="1" x14ac:dyDescent="0.35">
      <c r="A2562" s="15" t="s">
        <v>174</v>
      </c>
      <c r="B2562" s="1" t="str">
        <f>+VLOOKUP(A2562,Codigos_mercados_mayoristas[],2,0)</f>
        <v>Metropolitana</v>
      </c>
      <c r="C2562" s="1">
        <f>+VLOOKUP(A2562,Codigos_mercados_mayoristas[],3,0)</f>
        <v>13</v>
      </c>
      <c r="D2562" s="30">
        <v>44153</v>
      </c>
      <c r="E2562" s="4" t="s">
        <v>196</v>
      </c>
      <c r="F2562" s="15" t="s">
        <v>32</v>
      </c>
      <c r="G2562" s="15" t="s">
        <v>12</v>
      </c>
      <c r="H2562" s="15" t="s">
        <v>19</v>
      </c>
      <c r="I2562" s="15">
        <v>350</v>
      </c>
      <c r="J2562" s="15">
        <v>900</v>
      </c>
      <c r="K2562" s="15">
        <v>800</v>
      </c>
      <c r="L2562" s="15">
        <v>843</v>
      </c>
      <c r="M2562" s="15" t="s">
        <v>33</v>
      </c>
      <c r="N2562" s="15" t="s">
        <v>34</v>
      </c>
      <c r="O2562">
        <f>+VLOOKUP(Precio_diario_hortalizas[[#This Row],[Unidad de comercialización]],Codigos_kg[],2,0)</f>
        <v>1</v>
      </c>
      <c r="P2562">
        <f>+Precio_diario_hortalizas[[#This Row],[Precio promedio ponderado]]/Precio_diario_hortalizas[[#This Row],[Kg o Unidades]]</f>
        <v>843</v>
      </c>
    </row>
    <row r="2563" spans="1:16" hidden="1" x14ac:dyDescent="0.35">
      <c r="A2563" s="15" t="s">
        <v>174</v>
      </c>
      <c r="B2563" s="1" t="str">
        <f>+VLOOKUP(A2563,Codigos_mercados_mayoristas[],2,0)</f>
        <v>Metropolitana</v>
      </c>
      <c r="C2563" s="1">
        <f>+VLOOKUP(A2563,Codigos_mercados_mayoristas[],3,0)</f>
        <v>13</v>
      </c>
      <c r="D2563" s="30">
        <v>44153</v>
      </c>
      <c r="E2563" s="4" t="s">
        <v>196</v>
      </c>
      <c r="F2563" s="15" t="s">
        <v>38</v>
      </c>
      <c r="G2563" s="15" t="s">
        <v>12</v>
      </c>
      <c r="H2563" s="15" t="s">
        <v>19</v>
      </c>
      <c r="I2563" s="15">
        <v>330</v>
      </c>
      <c r="J2563" s="29">
        <v>8000</v>
      </c>
      <c r="K2563" s="29">
        <v>7000</v>
      </c>
      <c r="L2563" s="29">
        <v>7455</v>
      </c>
      <c r="M2563" s="15" t="s">
        <v>101</v>
      </c>
      <c r="N2563" s="15" t="s">
        <v>118</v>
      </c>
      <c r="O2563">
        <f>+VLOOKUP(Precio_diario_hortalizas[[#This Row],[Unidad de comercialización]],Codigos_kg[],2,0)</f>
        <v>20</v>
      </c>
      <c r="P2563">
        <f>+Precio_diario_hortalizas[[#This Row],[Precio promedio ponderado]]/Precio_diario_hortalizas[[#This Row],[Kg o Unidades]]</f>
        <v>372.75</v>
      </c>
    </row>
    <row r="2564" spans="1:16" hidden="1" x14ac:dyDescent="0.35">
      <c r="A2564" s="15" t="s">
        <v>174</v>
      </c>
      <c r="B2564" s="1" t="str">
        <f>+VLOOKUP(A2564,Codigos_mercados_mayoristas[],2,0)</f>
        <v>Metropolitana</v>
      </c>
      <c r="C2564" s="1">
        <f>+VLOOKUP(A2564,Codigos_mercados_mayoristas[],3,0)</f>
        <v>13</v>
      </c>
      <c r="D2564" s="30">
        <v>44153</v>
      </c>
      <c r="E2564" s="4" t="s">
        <v>196</v>
      </c>
      <c r="F2564" s="15" t="s">
        <v>38</v>
      </c>
      <c r="G2564" s="15" t="s">
        <v>12</v>
      </c>
      <c r="H2564" s="15" t="s">
        <v>13</v>
      </c>
      <c r="I2564" s="15">
        <v>240</v>
      </c>
      <c r="J2564" s="29">
        <v>6000</v>
      </c>
      <c r="K2564" s="29">
        <v>6000</v>
      </c>
      <c r="L2564" s="29">
        <v>6000</v>
      </c>
      <c r="M2564" s="15" t="s">
        <v>101</v>
      </c>
      <c r="N2564" s="15" t="s">
        <v>118</v>
      </c>
      <c r="O2564">
        <f>+VLOOKUP(Precio_diario_hortalizas[[#This Row],[Unidad de comercialización]],Codigos_kg[],2,0)</f>
        <v>20</v>
      </c>
      <c r="P2564">
        <f>+Precio_diario_hortalizas[[#This Row],[Precio promedio ponderado]]/Precio_diario_hortalizas[[#This Row],[Kg o Unidades]]</f>
        <v>300</v>
      </c>
    </row>
    <row r="2565" spans="1:16" hidden="1" x14ac:dyDescent="0.35">
      <c r="A2565" s="15" t="s">
        <v>174</v>
      </c>
      <c r="B2565" s="1" t="str">
        <f>+VLOOKUP(A2565,Codigos_mercados_mayoristas[],2,0)</f>
        <v>Metropolitana</v>
      </c>
      <c r="C2565" s="1">
        <f>+VLOOKUP(A2565,Codigos_mercados_mayoristas[],3,0)</f>
        <v>13</v>
      </c>
      <c r="D2565" s="30">
        <v>44153</v>
      </c>
      <c r="E2565" s="4" t="s">
        <v>196</v>
      </c>
      <c r="F2565" s="15" t="s">
        <v>102</v>
      </c>
      <c r="G2565" s="15" t="s">
        <v>103</v>
      </c>
      <c r="H2565" s="15" t="s">
        <v>96</v>
      </c>
      <c r="I2565" s="15">
        <v>280</v>
      </c>
      <c r="J2565" s="29">
        <v>1900</v>
      </c>
      <c r="K2565" s="29">
        <v>1800</v>
      </c>
      <c r="L2565" s="29">
        <v>1864</v>
      </c>
      <c r="M2565" s="15" t="s">
        <v>33</v>
      </c>
      <c r="N2565" s="15" t="s">
        <v>123</v>
      </c>
      <c r="O2565">
        <f>+VLOOKUP(Precio_diario_hortalizas[[#This Row],[Unidad de comercialización]],Codigos_kg[],2,0)</f>
        <v>1</v>
      </c>
      <c r="P2565">
        <f>+Precio_diario_hortalizas[[#This Row],[Precio promedio ponderado]]/Precio_diario_hortalizas[[#This Row],[Kg o Unidades]]</f>
        <v>1864</v>
      </c>
    </row>
    <row r="2566" spans="1:16" hidden="1" x14ac:dyDescent="0.35">
      <c r="A2566" s="15" t="s">
        <v>174</v>
      </c>
      <c r="B2566" s="1" t="str">
        <f>+VLOOKUP(A2566,Codigos_mercados_mayoristas[],2,0)</f>
        <v>Metropolitana</v>
      </c>
      <c r="C2566" s="1">
        <f>+VLOOKUP(A2566,Codigos_mercados_mayoristas[],3,0)</f>
        <v>13</v>
      </c>
      <c r="D2566" s="30">
        <v>44153</v>
      </c>
      <c r="E2566" s="4" t="s">
        <v>196</v>
      </c>
      <c r="F2566" s="15" t="s">
        <v>102</v>
      </c>
      <c r="G2566" s="15" t="s">
        <v>104</v>
      </c>
      <c r="H2566" s="15" t="s">
        <v>76</v>
      </c>
      <c r="I2566" s="15">
        <v>300</v>
      </c>
      <c r="J2566" s="29">
        <v>1600</v>
      </c>
      <c r="K2566" s="29">
        <v>1600</v>
      </c>
      <c r="L2566" s="29">
        <v>1600</v>
      </c>
      <c r="M2566" s="15" t="s">
        <v>33</v>
      </c>
      <c r="N2566" s="15" t="s">
        <v>118</v>
      </c>
      <c r="O2566">
        <f>+VLOOKUP(Precio_diario_hortalizas[[#This Row],[Unidad de comercialización]],Codigos_kg[],2,0)</f>
        <v>1</v>
      </c>
      <c r="P2566">
        <f>+Precio_diario_hortalizas[[#This Row],[Precio promedio ponderado]]/Precio_diario_hortalizas[[#This Row],[Kg o Unidades]]</f>
        <v>1600</v>
      </c>
    </row>
    <row r="2567" spans="1:16" hidden="1" x14ac:dyDescent="0.35">
      <c r="A2567" s="15" t="s">
        <v>174</v>
      </c>
      <c r="B2567" s="1" t="str">
        <f>+VLOOKUP(A2567,Codigos_mercados_mayoristas[],2,0)</f>
        <v>Metropolitana</v>
      </c>
      <c r="C2567" s="1">
        <f>+VLOOKUP(A2567,Codigos_mercados_mayoristas[],3,0)</f>
        <v>13</v>
      </c>
      <c r="D2567" s="30">
        <v>44153</v>
      </c>
      <c r="E2567" s="4" t="s">
        <v>196</v>
      </c>
      <c r="F2567" s="15" t="s">
        <v>102</v>
      </c>
      <c r="G2567" s="15" t="s">
        <v>104</v>
      </c>
      <c r="H2567" s="15" t="s">
        <v>96</v>
      </c>
      <c r="I2567" s="15">
        <v>380</v>
      </c>
      <c r="J2567" s="29">
        <v>1200</v>
      </c>
      <c r="K2567" s="29">
        <v>1100</v>
      </c>
      <c r="L2567" s="29">
        <v>1147</v>
      </c>
      <c r="M2567" s="15" t="s">
        <v>33</v>
      </c>
      <c r="N2567" s="15" t="s">
        <v>118</v>
      </c>
      <c r="O2567">
        <f>+VLOOKUP(Precio_diario_hortalizas[[#This Row],[Unidad de comercialización]],Codigos_kg[],2,0)</f>
        <v>1</v>
      </c>
      <c r="P2567">
        <f>+Precio_diario_hortalizas[[#This Row],[Precio promedio ponderado]]/Precio_diario_hortalizas[[#This Row],[Kg o Unidades]]</f>
        <v>1147</v>
      </c>
    </row>
    <row r="2568" spans="1:16" hidden="1" x14ac:dyDescent="0.35">
      <c r="A2568" s="15" t="s">
        <v>174</v>
      </c>
      <c r="B2568" s="26" t="str">
        <f>+VLOOKUP(A2568,Codigos_mercados_mayoristas[],2,0)</f>
        <v>Metropolitana</v>
      </c>
      <c r="C2568" s="26">
        <f>+VLOOKUP(A2568,Codigos_mercados_mayoristas[],3,0)</f>
        <v>13</v>
      </c>
      <c r="D2568" s="30">
        <v>44153</v>
      </c>
      <c r="E2568" s="4" t="s">
        <v>196</v>
      </c>
      <c r="F2568" s="15" t="s">
        <v>106</v>
      </c>
      <c r="G2568" s="15" t="s">
        <v>12</v>
      </c>
      <c r="H2568" s="15" t="s">
        <v>19</v>
      </c>
      <c r="I2568" s="15">
        <v>160</v>
      </c>
      <c r="J2568" s="29">
        <v>7000</v>
      </c>
      <c r="K2568" s="29">
        <v>7000</v>
      </c>
      <c r="L2568" s="29">
        <v>7000</v>
      </c>
      <c r="M2568" s="15" t="s">
        <v>165</v>
      </c>
      <c r="N2568" s="15" t="s">
        <v>123</v>
      </c>
      <c r="O2568">
        <f>+VLOOKUP(Precio_diario_hortalizas[[#This Row],[Unidad de comercialización]],Codigos_kg[],2,0)</f>
        <v>50</v>
      </c>
      <c r="P2568">
        <f>+Precio_diario_hortalizas[[#This Row],[Precio promedio ponderado]]/Precio_diario_hortalizas[[#This Row],[Kg o Unidades]]</f>
        <v>140</v>
      </c>
    </row>
    <row r="2569" spans="1:16" hidden="1" x14ac:dyDescent="0.35">
      <c r="A2569" s="15" t="s">
        <v>141</v>
      </c>
      <c r="B2569" s="1" t="str">
        <f>+VLOOKUP(A2569,Codigos_mercados_mayoristas[],2,0)</f>
        <v>Metropolitana</v>
      </c>
      <c r="C2569" s="1">
        <f>+VLOOKUP(A2569,Codigos_mercados_mayoristas[],3,0)</f>
        <v>13</v>
      </c>
      <c r="D2569" s="30">
        <v>44153</v>
      </c>
      <c r="E2569" s="4" t="s">
        <v>196</v>
      </c>
      <c r="F2569" s="15" t="s">
        <v>85</v>
      </c>
      <c r="G2569" s="15" t="s">
        <v>86</v>
      </c>
      <c r="H2569" s="15" t="s">
        <v>769</v>
      </c>
      <c r="I2569" s="15">
        <v>85</v>
      </c>
      <c r="J2569" s="29">
        <v>11000</v>
      </c>
      <c r="K2569" s="29">
        <v>10000</v>
      </c>
      <c r="L2569" s="29">
        <v>10471</v>
      </c>
      <c r="M2569" s="15" t="s">
        <v>37</v>
      </c>
      <c r="N2569" s="15" t="s">
        <v>125</v>
      </c>
      <c r="O2569">
        <f>+VLOOKUP(Precio_diario_hortalizas[[#This Row],[Unidad de comercialización]],Codigos_kg[],2,0)</f>
        <v>10</v>
      </c>
      <c r="P2569">
        <f>+Precio_diario_hortalizas[[#This Row],[Precio promedio ponderado]]/Precio_diario_hortalizas[[#This Row],[Kg o Unidades]]</f>
        <v>1047.0999999999999</v>
      </c>
    </row>
    <row r="2570" spans="1:16" hidden="1" x14ac:dyDescent="0.35">
      <c r="A2570" s="15" t="s">
        <v>141</v>
      </c>
      <c r="B2570" s="1" t="str">
        <f>+VLOOKUP(A2570,Codigos_mercados_mayoristas[],2,0)</f>
        <v>Metropolitana</v>
      </c>
      <c r="C2570" s="1">
        <f>+VLOOKUP(A2570,Codigos_mercados_mayoristas[],3,0)</f>
        <v>13</v>
      </c>
      <c r="D2570" s="30">
        <v>44153</v>
      </c>
      <c r="E2570" s="4" t="s">
        <v>196</v>
      </c>
      <c r="F2570" s="15" t="s">
        <v>85</v>
      </c>
      <c r="G2570" s="15" t="s">
        <v>86</v>
      </c>
      <c r="H2570" s="15" t="s">
        <v>19</v>
      </c>
      <c r="I2570" s="15">
        <v>520</v>
      </c>
      <c r="J2570" s="29">
        <v>9000</v>
      </c>
      <c r="K2570" s="29">
        <v>8500</v>
      </c>
      <c r="L2570" s="29">
        <v>8760</v>
      </c>
      <c r="M2570" s="15" t="s">
        <v>37</v>
      </c>
      <c r="N2570" s="15" t="s">
        <v>125</v>
      </c>
      <c r="O2570">
        <f>+VLOOKUP(Precio_diario_hortalizas[[#This Row],[Unidad de comercialización]],Codigos_kg[],2,0)</f>
        <v>10</v>
      </c>
      <c r="P2570">
        <f>+Precio_diario_hortalizas[[#This Row],[Precio promedio ponderado]]/Precio_diario_hortalizas[[#This Row],[Kg o Unidades]]</f>
        <v>876</v>
      </c>
    </row>
    <row r="2571" spans="1:16" hidden="1" x14ac:dyDescent="0.35">
      <c r="A2571" s="15" t="s">
        <v>141</v>
      </c>
      <c r="B2571" s="1" t="str">
        <f>+VLOOKUP(A2571,Codigos_mercados_mayoristas[],2,0)</f>
        <v>Metropolitana</v>
      </c>
      <c r="C2571" s="1">
        <f>+VLOOKUP(A2571,Codigos_mercados_mayoristas[],3,0)</f>
        <v>13</v>
      </c>
      <c r="D2571" s="30">
        <v>44153</v>
      </c>
      <c r="E2571" s="4" t="s">
        <v>196</v>
      </c>
      <c r="F2571" s="15" t="s">
        <v>85</v>
      </c>
      <c r="G2571" s="15" t="s">
        <v>86</v>
      </c>
      <c r="H2571" s="15" t="s">
        <v>13</v>
      </c>
      <c r="I2571" s="15">
        <v>360</v>
      </c>
      <c r="J2571" s="29">
        <v>7000</v>
      </c>
      <c r="K2571" s="29">
        <v>6500</v>
      </c>
      <c r="L2571" s="29">
        <v>6778</v>
      </c>
      <c r="M2571" s="15" t="s">
        <v>37</v>
      </c>
      <c r="N2571" s="15" t="s">
        <v>125</v>
      </c>
      <c r="O2571">
        <f>+VLOOKUP(Precio_diario_hortalizas[[#This Row],[Unidad de comercialización]],Codigos_kg[],2,0)</f>
        <v>10</v>
      </c>
      <c r="P2571">
        <f>+Precio_diario_hortalizas[[#This Row],[Precio promedio ponderado]]/Precio_diario_hortalizas[[#This Row],[Kg o Unidades]]</f>
        <v>677.8</v>
      </c>
    </row>
    <row r="2572" spans="1:16" hidden="1" x14ac:dyDescent="0.35">
      <c r="A2572" s="15" t="s">
        <v>141</v>
      </c>
      <c r="B2572" s="1" t="str">
        <f>+VLOOKUP(A2572,Codigos_mercados_mayoristas[],2,0)</f>
        <v>Metropolitana</v>
      </c>
      <c r="C2572" s="1">
        <f>+VLOOKUP(A2572,Codigos_mercados_mayoristas[],3,0)</f>
        <v>13</v>
      </c>
      <c r="D2572" s="30">
        <v>44153</v>
      </c>
      <c r="E2572" s="4" t="s">
        <v>196</v>
      </c>
      <c r="F2572" s="15" t="s">
        <v>35</v>
      </c>
      <c r="G2572" s="15" t="s">
        <v>36</v>
      </c>
      <c r="H2572" s="15" t="s">
        <v>69</v>
      </c>
      <c r="I2572" s="29">
        <v>1040</v>
      </c>
      <c r="J2572" s="29">
        <v>11000</v>
      </c>
      <c r="K2572" s="29">
        <v>10000</v>
      </c>
      <c r="L2572" s="29">
        <v>10538</v>
      </c>
      <c r="M2572" s="15" t="s">
        <v>59</v>
      </c>
      <c r="N2572" s="15" t="s">
        <v>63</v>
      </c>
      <c r="O2572">
        <f>+VLOOKUP(Precio_diario_hortalizas[[#This Row],[Unidad de comercialización]],Codigos_kg[],2,0)</f>
        <v>18</v>
      </c>
      <c r="P2572">
        <f>+Precio_diario_hortalizas[[#This Row],[Precio promedio ponderado]]/Precio_diario_hortalizas[[#This Row],[Kg o Unidades]]</f>
        <v>585.44444444444446</v>
      </c>
    </row>
    <row r="2573" spans="1:16" hidden="1" x14ac:dyDescent="0.35">
      <c r="A2573" s="15" t="s">
        <v>141</v>
      </c>
      <c r="B2573" s="1" t="str">
        <f>+VLOOKUP(A2573,Codigos_mercados_mayoristas[],2,0)</f>
        <v>Metropolitana</v>
      </c>
      <c r="C2573" s="1">
        <f>+VLOOKUP(A2573,Codigos_mercados_mayoristas[],3,0)</f>
        <v>13</v>
      </c>
      <c r="D2573" s="30">
        <v>44153</v>
      </c>
      <c r="E2573" s="4" t="s">
        <v>196</v>
      </c>
      <c r="F2573" s="15" t="s">
        <v>35</v>
      </c>
      <c r="G2573" s="15" t="s">
        <v>36</v>
      </c>
      <c r="H2573" s="15" t="s">
        <v>19</v>
      </c>
      <c r="I2573" s="29">
        <v>1180</v>
      </c>
      <c r="J2573" s="29">
        <v>9000</v>
      </c>
      <c r="K2573" s="29">
        <v>8000</v>
      </c>
      <c r="L2573" s="29">
        <v>8508</v>
      </c>
      <c r="M2573" s="15" t="s">
        <v>59</v>
      </c>
      <c r="N2573" s="15" t="s">
        <v>63</v>
      </c>
      <c r="O2573">
        <f>+VLOOKUP(Precio_diario_hortalizas[[#This Row],[Unidad de comercialización]],Codigos_kg[],2,0)</f>
        <v>18</v>
      </c>
      <c r="P2573">
        <f>+Precio_diario_hortalizas[[#This Row],[Precio promedio ponderado]]/Precio_diario_hortalizas[[#This Row],[Kg o Unidades]]</f>
        <v>472.66666666666669</v>
      </c>
    </row>
    <row r="2574" spans="1:16" hidden="1" x14ac:dyDescent="0.35">
      <c r="A2574" s="15" t="s">
        <v>141</v>
      </c>
      <c r="B2574" s="1" t="str">
        <f>+VLOOKUP(A2574,Codigos_mercados_mayoristas[],2,0)</f>
        <v>Metropolitana</v>
      </c>
      <c r="C2574" s="1">
        <f>+VLOOKUP(A2574,Codigos_mercados_mayoristas[],3,0)</f>
        <v>13</v>
      </c>
      <c r="D2574" s="30">
        <v>44153</v>
      </c>
      <c r="E2574" s="4" t="s">
        <v>196</v>
      </c>
      <c r="F2574" s="15" t="s">
        <v>35</v>
      </c>
      <c r="G2574" s="15" t="s">
        <v>36</v>
      </c>
      <c r="H2574" s="15" t="s">
        <v>13</v>
      </c>
      <c r="I2574" s="15">
        <v>730</v>
      </c>
      <c r="J2574" s="29">
        <v>7000</v>
      </c>
      <c r="K2574" s="29">
        <v>6000</v>
      </c>
      <c r="L2574" s="29">
        <v>6616</v>
      </c>
      <c r="M2574" s="15" t="s">
        <v>59</v>
      </c>
      <c r="N2574" s="15" t="s">
        <v>63</v>
      </c>
      <c r="O2574">
        <f>+VLOOKUP(Precio_diario_hortalizas[[#This Row],[Unidad de comercialización]],Codigos_kg[],2,0)</f>
        <v>18</v>
      </c>
      <c r="P2574">
        <f>+Precio_diario_hortalizas[[#This Row],[Precio promedio ponderado]]/Precio_diario_hortalizas[[#This Row],[Kg o Unidades]]</f>
        <v>367.55555555555554</v>
      </c>
    </row>
    <row r="2575" spans="1:16" hidden="1" x14ac:dyDescent="0.35">
      <c r="A2575" s="15" t="s">
        <v>141</v>
      </c>
      <c r="B2575" s="26" t="str">
        <f>+VLOOKUP(A2575,Codigos_mercados_mayoristas[],2,0)</f>
        <v>Metropolitana</v>
      </c>
      <c r="C2575" s="26">
        <f>+VLOOKUP(A2575,Codigos_mercados_mayoristas[],3,0)</f>
        <v>13</v>
      </c>
      <c r="D2575" s="30">
        <v>44153</v>
      </c>
      <c r="E2575" s="4" t="s">
        <v>196</v>
      </c>
      <c r="F2575" s="15" t="s">
        <v>35</v>
      </c>
      <c r="G2575" s="15" t="s">
        <v>36</v>
      </c>
      <c r="H2575" s="15" t="s">
        <v>16</v>
      </c>
      <c r="I2575" s="15">
        <v>700</v>
      </c>
      <c r="J2575" s="29">
        <v>5000</v>
      </c>
      <c r="K2575" s="29">
        <v>4500</v>
      </c>
      <c r="L2575" s="29">
        <v>4800</v>
      </c>
      <c r="M2575" s="15" t="s">
        <v>59</v>
      </c>
      <c r="N2575" s="15" t="s">
        <v>63</v>
      </c>
      <c r="O2575">
        <f>+VLOOKUP(Precio_diario_hortalizas[[#This Row],[Unidad de comercialización]],Codigos_kg[],2,0)</f>
        <v>18</v>
      </c>
      <c r="P2575">
        <f>+Precio_diario_hortalizas[[#This Row],[Precio promedio ponderado]]/Precio_diario_hortalizas[[#This Row],[Kg o Unidades]]</f>
        <v>266.66666666666669</v>
      </c>
    </row>
    <row r="2576" spans="1:16" hidden="1" x14ac:dyDescent="0.35">
      <c r="A2576" s="15" t="s">
        <v>134</v>
      </c>
      <c r="B2576" s="1" t="str">
        <f>+VLOOKUP(A2576,Codigos_mercados_mayoristas[],2,0)</f>
        <v>Maule</v>
      </c>
      <c r="C2576" s="1">
        <f>+VLOOKUP(A2576,Codigos_mercados_mayoristas[],3,0)</f>
        <v>7</v>
      </c>
      <c r="D2576" s="30">
        <v>44153</v>
      </c>
      <c r="E2576" s="4" t="s">
        <v>196</v>
      </c>
      <c r="F2576" s="15" t="s">
        <v>61</v>
      </c>
      <c r="G2576" s="15" t="s">
        <v>12</v>
      </c>
      <c r="H2576" s="15" t="s">
        <v>19</v>
      </c>
      <c r="I2576" s="15">
        <v>500</v>
      </c>
      <c r="J2576" s="29">
        <v>1500</v>
      </c>
      <c r="K2576" s="29">
        <v>1500</v>
      </c>
      <c r="L2576" s="29">
        <v>1500</v>
      </c>
      <c r="M2576" s="15" t="s">
        <v>108</v>
      </c>
      <c r="N2576" s="15" t="s">
        <v>109</v>
      </c>
      <c r="O2576">
        <f>+VLOOKUP(Precio_diario_hortalizas[[#This Row],[Unidad de comercialización]],Codigos_kg[],2,0)</f>
        <v>4</v>
      </c>
      <c r="P2576">
        <f>+Precio_diario_hortalizas[[#This Row],[Precio promedio ponderado]]/Precio_diario_hortalizas[[#This Row],[Kg o Unidades]]</f>
        <v>375</v>
      </c>
    </row>
    <row r="2577" spans="1:16" hidden="1" x14ac:dyDescent="0.35">
      <c r="A2577" s="15" t="s">
        <v>134</v>
      </c>
      <c r="B2577" s="1" t="str">
        <f>+VLOOKUP(A2577,Codigos_mercados_mayoristas[],2,0)</f>
        <v>Maule</v>
      </c>
      <c r="C2577" s="1">
        <f>+VLOOKUP(A2577,Codigos_mercados_mayoristas[],3,0)</f>
        <v>7</v>
      </c>
      <c r="D2577" s="30">
        <v>44153</v>
      </c>
      <c r="E2577" s="4" t="s">
        <v>196</v>
      </c>
      <c r="F2577" s="15" t="s">
        <v>64</v>
      </c>
      <c r="G2577" s="15" t="s">
        <v>65</v>
      </c>
      <c r="H2577" s="15" t="s">
        <v>19</v>
      </c>
      <c r="I2577" s="15">
        <v>300</v>
      </c>
      <c r="J2577" s="29">
        <v>10000</v>
      </c>
      <c r="K2577" s="29">
        <v>10000</v>
      </c>
      <c r="L2577" s="29">
        <v>10000</v>
      </c>
      <c r="M2577" s="15" t="s">
        <v>715</v>
      </c>
      <c r="N2577" s="15" t="s">
        <v>66</v>
      </c>
      <c r="O2577">
        <f>+VLOOKUP(Precio_diario_hortalizas[[#This Row],[Unidad de comercialización]],Codigos_kg[],2,0)</f>
        <v>10</v>
      </c>
      <c r="P2577">
        <f>+Precio_diario_hortalizas[[#This Row],[Precio promedio ponderado]]/Precio_diario_hortalizas[[#This Row],[Kg o Unidades]]</f>
        <v>1000</v>
      </c>
    </row>
    <row r="2578" spans="1:16" hidden="1" x14ac:dyDescent="0.35">
      <c r="A2578" s="15" t="s">
        <v>134</v>
      </c>
      <c r="B2578" s="1" t="str">
        <f>+VLOOKUP(A2578,Codigos_mercados_mayoristas[],2,0)</f>
        <v>Maule</v>
      </c>
      <c r="C2578" s="1">
        <f>+VLOOKUP(A2578,Codigos_mercados_mayoristas[],3,0)</f>
        <v>7</v>
      </c>
      <c r="D2578" s="30">
        <v>44153</v>
      </c>
      <c r="E2578" s="4" t="s">
        <v>196</v>
      </c>
      <c r="F2578" s="15" t="s">
        <v>46</v>
      </c>
      <c r="G2578" s="15" t="s">
        <v>113</v>
      </c>
      <c r="H2578" s="15" t="s">
        <v>19</v>
      </c>
      <c r="I2578" s="15">
        <v>400</v>
      </c>
      <c r="J2578" s="29">
        <v>8000</v>
      </c>
      <c r="K2578" s="29">
        <v>8000</v>
      </c>
      <c r="L2578" s="29">
        <v>8000</v>
      </c>
      <c r="M2578" s="15" t="s">
        <v>749</v>
      </c>
      <c r="N2578" s="15" t="s">
        <v>139</v>
      </c>
      <c r="O2578">
        <f>+VLOOKUP(Precio_diario_hortalizas[[#This Row],[Unidad de comercialización]],Codigos_kg[],2,0)</f>
        <v>35</v>
      </c>
      <c r="P2578">
        <f>+Precio_diario_hortalizas[[#This Row],[Precio promedio ponderado]]/Precio_diario_hortalizas[[#This Row],[Kg o Unidades]]</f>
        <v>228.57142857142858</v>
      </c>
    </row>
    <row r="2579" spans="1:16" hidden="1" x14ac:dyDescent="0.35">
      <c r="A2579" s="15" t="s">
        <v>134</v>
      </c>
      <c r="B2579" s="1" t="str">
        <f>+VLOOKUP(A2579,Codigos_mercados_mayoristas[],2,0)</f>
        <v>Maule</v>
      </c>
      <c r="C2579" s="1">
        <f>+VLOOKUP(A2579,Codigos_mercados_mayoristas[],3,0)</f>
        <v>7</v>
      </c>
      <c r="D2579" s="30">
        <v>44153</v>
      </c>
      <c r="E2579" s="4" t="s">
        <v>196</v>
      </c>
      <c r="F2579" s="15" t="s">
        <v>115</v>
      </c>
      <c r="G2579" s="15" t="s">
        <v>12</v>
      </c>
      <c r="H2579" s="15" t="s">
        <v>19</v>
      </c>
      <c r="I2579" s="15">
        <v>300</v>
      </c>
      <c r="J2579" s="29">
        <v>20000</v>
      </c>
      <c r="K2579" s="29">
        <v>20000</v>
      </c>
      <c r="L2579" s="29">
        <v>20000</v>
      </c>
      <c r="M2579" s="15" t="s">
        <v>39</v>
      </c>
      <c r="N2579" s="15" t="s">
        <v>109</v>
      </c>
      <c r="O2579">
        <f>+VLOOKUP(Precio_diario_hortalizas[[#This Row],[Unidad de comercialización]],Codigos_kg[],2,0)</f>
        <v>25</v>
      </c>
      <c r="P2579">
        <f>+Precio_diario_hortalizas[[#This Row],[Precio promedio ponderado]]/Precio_diario_hortalizas[[#This Row],[Kg o Unidades]]</f>
        <v>800</v>
      </c>
    </row>
    <row r="2580" spans="1:16" hidden="1" x14ac:dyDescent="0.35">
      <c r="A2580" s="15" t="s">
        <v>134</v>
      </c>
      <c r="B2580" s="1" t="str">
        <f>+VLOOKUP(A2580,Codigos_mercados_mayoristas[],2,0)</f>
        <v>Maule</v>
      </c>
      <c r="C2580" s="1">
        <f>+VLOOKUP(A2580,Codigos_mercados_mayoristas[],3,0)</f>
        <v>7</v>
      </c>
      <c r="D2580" s="30">
        <v>44153</v>
      </c>
      <c r="E2580" s="4" t="s">
        <v>196</v>
      </c>
      <c r="F2580" s="15" t="s">
        <v>73</v>
      </c>
      <c r="G2580" s="15" t="s">
        <v>12</v>
      </c>
      <c r="H2580" s="15" t="s">
        <v>19</v>
      </c>
      <c r="I2580" s="29">
        <v>4000</v>
      </c>
      <c r="J2580" s="15">
        <v>500</v>
      </c>
      <c r="K2580" s="15">
        <v>500</v>
      </c>
      <c r="L2580" s="15">
        <v>500</v>
      </c>
      <c r="M2580" s="15" t="s">
        <v>135</v>
      </c>
      <c r="N2580" s="15" t="s">
        <v>109</v>
      </c>
      <c r="O2580">
        <f>+VLOOKUP(Precio_diario_hortalizas[[#This Row],[Unidad de comercialización]],Codigos_kg[],2,0)</f>
        <v>5</v>
      </c>
      <c r="P2580">
        <f>+Precio_diario_hortalizas[[#This Row],[Precio promedio ponderado]]/Precio_diario_hortalizas[[#This Row],[Kg o Unidades]]</f>
        <v>100</v>
      </c>
    </row>
    <row r="2581" spans="1:16" hidden="1" x14ac:dyDescent="0.35">
      <c r="A2581" s="15" t="s">
        <v>134</v>
      </c>
      <c r="B2581" s="1" t="str">
        <f>+VLOOKUP(A2581,Codigos_mercados_mayoristas[],2,0)</f>
        <v>Maule</v>
      </c>
      <c r="C2581" s="1">
        <f>+VLOOKUP(A2581,Codigos_mercados_mayoristas[],3,0)</f>
        <v>7</v>
      </c>
      <c r="D2581" s="30">
        <v>44153</v>
      </c>
      <c r="E2581" s="4" t="s">
        <v>196</v>
      </c>
      <c r="F2581" s="15" t="s">
        <v>11</v>
      </c>
      <c r="G2581" s="15" t="s">
        <v>12</v>
      </c>
      <c r="H2581" s="15" t="s">
        <v>19</v>
      </c>
      <c r="I2581" s="29">
        <v>5000</v>
      </c>
      <c r="J2581" s="15">
        <v>400</v>
      </c>
      <c r="K2581" s="15">
        <v>400</v>
      </c>
      <c r="L2581" s="15">
        <v>400</v>
      </c>
      <c r="M2581" s="15" t="s">
        <v>14</v>
      </c>
      <c r="N2581" s="15" t="s">
        <v>109</v>
      </c>
      <c r="O2581">
        <f>+VLOOKUP(Precio_diario_hortalizas[[#This Row],[Unidad de comercialización]],Codigos_kg[],2,0)</f>
        <v>1</v>
      </c>
      <c r="P2581">
        <f>+Precio_diario_hortalizas[[#This Row],[Precio promedio ponderado]]/Precio_diario_hortalizas[[#This Row],[Kg o Unidades]]</f>
        <v>400</v>
      </c>
    </row>
    <row r="2582" spans="1:16" hidden="1" x14ac:dyDescent="0.35">
      <c r="A2582" s="15" t="s">
        <v>134</v>
      </c>
      <c r="B2582" s="1" t="str">
        <f>+VLOOKUP(A2582,Codigos_mercados_mayoristas[],2,0)</f>
        <v>Maule</v>
      </c>
      <c r="C2582" s="1">
        <f>+VLOOKUP(A2582,Codigos_mercados_mayoristas[],3,0)</f>
        <v>7</v>
      </c>
      <c r="D2582" s="30">
        <v>44153</v>
      </c>
      <c r="E2582" s="4" t="s">
        <v>196</v>
      </c>
      <c r="F2582" s="15" t="s">
        <v>75</v>
      </c>
      <c r="G2582" s="15" t="s">
        <v>12</v>
      </c>
      <c r="H2582" s="15" t="s">
        <v>96</v>
      </c>
      <c r="I2582" s="29">
        <v>40000</v>
      </c>
      <c r="J2582" s="29">
        <v>1700</v>
      </c>
      <c r="K2582" s="29">
        <v>1600</v>
      </c>
      <c r="L2582" s="29">
        <v>1650</v>
      </c>
      <c r="M2582" s="15" t="s">
        <v>136</v>
      </c>
      <c r="N2582" s="15" t="s">
        <v>123</v>
      </c>
      <c r="O2582">
        <f>+VLOOKUP(Precio_diario_hortalizas[[#This Row],[Unidad de comercialización]],Codigos_kg[],2,0)</f>
        <v>10</v>
      </c>
      <c r="P2582">
        <f>+Precio_diario_hortalizas[[#This Row],[Precio promedio ponderado]]/Precio_diario_hortalizas[[#This Row],[Kg o Unidades]]</f>
        <v>165</v>
      </c>
    </row>
    <row r="2583" spans="1:16" hidden="1" x14ac:dyDescent="0.35">
      <c r="A2583" s="15" t="s">
        <v>134</v>
      </c>
      <c r="B2583" s="1" t="str">
        <f>+VLOOKUP(A2583,Codigos_mercados_mayoristas[],2,0)</f>
        <v>Maule</v>
      </c>
      <c r="C2583" s="1">
        <f>+VLOOKUP(A2583,Codigos_mercados_mayoristas[],3,0)</f>
        <v>7</v>
      </c>
      <c r="D2583" s="30">
        <v>44153</v>
      </c>
      <c r="E2583" s="4" t="s">
        <v>196</v>
      </c>
      <c r="F2583" s="15" t="s">
        <v>75</v>
      </c>
      <c r="G2583" s="15" t="s">
        <v>12</v>
      </c>
      <c r="H2583" s="15" t="s">
        <v>137</v>
      </c>
      <c r="I2583" s="29">
        <v>20000</v>
      </c>
      <c r="J2583" s="29">
        <v>1300</v>
      </c>
      <c r="K2583" s="29">
        <v>1300</v>
      </c>
      <c r="L2583" s="29">
        <v>1300</v>
      </c>
      <c r="M2583" s="15" t="s">
        <v>136</v>
      </c>
      <c r="N2583" s="15" t="s">
        <v>123</v>
      </c>
      <c r="O2583">
        <f>+VLOOKUP(Precio_diario_hortalizas[[#This Row],[Unidad de comercialización]],Codigos_kg[],2,0)</f>
        <v>10</v>
      </c>
      <c r="P2583">
        <f>+Precio_diario_hortalizas[[#This Row],[Precio promedio ponderado]]/Precio_diario_hortalizas[[#This Row],[Kg o Unidades]]</f>
        <v>130</v>
      </c>
    </row>
    <row r="2584" spans="1:16" hidden="1" x14ac:dyDescent="0.35">
      <c r="A2584" s="15" t="s">
        <v>134</v>
      </c>
      <c r="B2584" s="1" t="str">
        <f>+VLOOKUP(A2584,Codigos_mercados_mayoristas[],2,0)</f>
        <v>Maule</v>
      </c>
      <c r="C2584" s="1">
        <f>+VLOOKUP(A2584,Codigos_mercados_mayoristas[],3,0)</f>
        <v>7</v>
      </c>
      <c r="D2584" s="30">
        <v>44153</v>
      </c>
      <c r="E2584" s="4" t="s">
        <v>196</v>
      </c>
      <c r="F2584" s="15" t="s">
        <v>84</v>
      </c>
      <c r="G2584" s="15" t="s">
        <v>12</v>
      </c>
      <c r="H2584" s="15" t="s">
        <v>19</v>
      </c>
      <c r="I2584" s="29">
        <v>3000</v>
      </c>
      <c r="J2584" s="15">
        <v>600</v>
      </c>
      <c r="K2584" s="15">
        <v>600</v>
      </c>
      <c r="L2584" s="15">
        <v>600</v>
      </c>
      <c r="M2584" s="15" t="s">
        <v>14</v>
      </c>
      <c r="N2584" s="15" t="s">
        <v>109</v>
      </c>
      <c r="O2584">
        <f>+VLOOKUP(Precio_diario_hortalizas[[#This Row],[Unidad de comercialización]],Codigos_kg[],2,0)</f>
        <v>1</v>
      </c>
      <c r="P2584">
        <f>+Precio_diario_hortalizas[[#This Row],[Precio promedio ponderado]]/Precio_diario_hortalizas[[#This Row],[Kg o Unidades]]</f>
        <v>600</v>
      </c>
    </row>
    <row r="2585" spans="1:16" hidden="1" x14ac:dyDescent="0.35">
      <c r="A2585" s="15" t="s">
        <v>134</v>
      </c>
      <c r="B2585" s="1" t="str">
        <f>+VLOOKUP(A2585,Codigos_mercados_mayoristas[],2,0)</f>
        <v>Maule</v>
      </c>
      <c r="C2585" s="1">
        <f>+VLOOKUP(A2585,Codigos_mercados_mayoristas[],3,0)</f>
        <v>7</v>
      </c>
      <c r="D2585" s="30">
        <v>44153</v>
      </c>
      <c r="E2585" s="4" t="s">
        <v>196</v>
      </c>
      <c r="F2585" s="15" t="s">
        <v>85</v>
      </c>
      <c r="G2585" s="15" t="s">
        <v>86</v>
      </c>
      <c r="H2585" s="15" t="s">
        <v>19</v>
      </c>
      <c r="I2585" s="29">
        <v>4000</v>
      </c>
      <c r="J2585" s="15">
        <v>900</v>
      </c>
      <c r="K2585" s="15">
        <v>900</v>
      </c>
      <c r="L2585" s="15">
        <v>900</v>
      </c>
      <c r="M2585" s="15" t="s">
        <v>31</v>
      </c>
      <c r="N2585" s="15" t="s">
        <v>125</v>
      </c>
      <c r="O2585">
        <f>+VLOOKUP(Precio_diario_hortalizas[[#This Row],[Unidad de comercialización]],Codigos_kg[],2,0)</f>
        <v>1</v>
      </c>
      <c r="P2585">
        <f>+Precio_diario_hortalizas[[#This Row],[Precio promedio ponderado]]/Precio_diario_hortalizas[[#This Row],[Kg o Unidades]]</f>
        <v>900</v>
      </c>
    </row>
    <row r="2586" spans="1:16" hidden="1" x14ac:dyDescent="0.35">
      <c r="A2586" s="15" t="s">
        <v>134</v>
      </c>
      <c r="B2586" s="1" t="str">
        <f>+VLOOKUP(A2586,Codigos_mercados_mayoristas[],2,0)</f>
        <v>Maule</v>
      </c>
      <c r="C2586" s="1">
        <f>+VLOOKUP(A2586,Codigos_mercados_mayoristas[],3,0)</f>
        <v>7</v>
      </c>
      <c r="D2586" s="30">
        <v>44153</v>
      </c>
      <c r="E2586" s="4" t="s">
        <v>196</v>
      </c>
      <c r="F2586" s="15" t="s">
        <v>52</v>
      </c>
      <c r="G2586" s="15" t="s">
        <v>12</v>
      </c>
      <c r="H2586" s="15" t="s">
        <v>19</v>
      </c>
      <c r="I2586" s="15">
        <v>500</v>
      </c>
      <c r="J2586" s="29">
        <v>6000</v>
      </c>
      <c r="K2586" s="29">
        <v>6000</v>
      </c>
      <c r="L2586" s="29">
        <v>6000</v>
      </c>
      <c r="M2586" s="15" t="s">
        <v>39</v>
      </c>
      <c r="N2586" s="15" t="s">
        <v>109</v>
      </c>
      <c r="O2586">
        <f>+VLOOKUP(Precio_diario_hortalizas[[#This Row],[Unidad de comercialización]],Codigos_kg[],2,0)</f>
        <v>25</v>
      </c>
      <c r="P2586">
        <f>+Precio_diario_hortalizas[[#This Row],[Precio promedio ponderado]]/Precio_diario_hortalizas[[#This Row],[Kg o Unidades]]</f>
        <v>240</v>
      </c>
    </row>
    <row r="2587" spans="1:16" hidden="1" x14ac:dyDescent="0.35">
      <c r="A2587" s="15" t="s">
        <v>134</v>
      </c>
      <c r="B2587" s="1" t="str">
        <f>+VLOOKUP(A2587,Codigos_mercados_mayoristas[],2,0)</f>
        <v>Maule</v>
      </c>
      <c r="C2587" s="1">
        <f>+VLOOKUP(A2587,Codigos_mercados_mayoristas[],3,0)</f>
        <v>7</v>
      </c>
      <c r="D2587" s="30">
        <v>44153</v>
      </c>
      <c r="E2587" s="4" t="s">
        <v>196</v>
      </c>
      <c r="F2587" s="15" t="s">
        <v>23</v>
      </c>
      <c r="G2587" s="15" t="s">
        <v>87</v>
      </c>
      <c r="H2587" s="15" t="s">
        <v>19</v>
      </c>
      <c r="I2587" s="15">
        <v>500</v>
      </c>
      <c r="J2587" s="29">
        <v>2500</v>
      </c>
      <c r="K2587" s="29">
        <v>2500</v>
      </c>
      <c r="L2587" s="29">
        <v>2500</v>
      </c>
      <c r="M2587" s="15" t="s">
        <v>88</v>
      </c>
      <c r="N2587" s="15" t="s">
        <v>109</v>
      </c>
      <c r="O2587">
        <f>+VLOOKUP(Precio_diario_hortalizas[[#This Row],[Unidad de comercialización]],Codigos_kg[],2,0)</f>
        <v>10</v>
      </c>
      <c r="P2587">
        <f>+Precio_diario_hortalizas[[#This Row],[Precio promedio ponderado]]/Precio_diario_hortalizas[[#This Row],[Kg o Unidades]]</f>
        <v>250</v>
      </c>
    </row>
    <row r="2588" spans="1:16" hidden="1" x14ac:dyDescent="0.35">
      <c r="A2588" s="15" t="s">
        <v>134</v>
      </c>
      <c r="B2588" s="1" t="str">
        <f>+VLOOKUP(A2588,Codigos_mercados_mayoristas[],2,0)</f>
        <v>Maule</v>
      </c>
      <c r="C2588" s="1">
        <f>+VLOOKUP(A2588,Codigos_mercados_mayoristas[],3,0)</f>
        <v>7</v>
      </c>
      <c r="D2588" s="30">
        <v>44153</v>
      </c>
      <c r="E2588" s="4" t="s">
        <v>196</v>
      </c>
      <c r="F2588" s="15" t="s">
        <v>23</v>
      </c>
      <c r="G2588" s="15" t="s">
        <v>24</v>
      </c>
      <c r="H2588" s="15" t="s">
        <v>19</v>
      </c>
      <c r="I2588" s="15">
        <v>500</v>
      </c>
      <c r="J2588" s="29">
        <v>2500</v>
      </c>
      <c r="K2588" s="29">
        <v>2500</v>
      </c>
      <c r="L2588" s="29">
        <v>2500</v>
      </c>
      <c r="M2588" s="15" t="s">
        <v>89</v>
      </c>
      <c r="N2588" s="15" t="s">
        <v>109</v>
      </c>
      <c r="O2588">
        <f>+VLOOKUP(Precio_diario_hortalizas[[#This Row],[Unidad de comercialización]],Codigos_kg[],2,0)</f>
        <v>15</v>
      </c>
      <c r="P2588">
        <f>+Precio_diario_hortalizas[[#This Row],[Precio promedio ponderado]]/Precio_diario_hortalizas[[#This Row],[Kg o Unidades]]</f>
        <v>166.66666666666666</v>
      </c>
    </row>
    <row r="2589" spans="1:16" hidden="1" x14ac:dyDescent="0.35">
      <c r="A2589" s="15" t="s">
        <v>134</v>
      </c>
      <c r="B2589" s="1" t="str">
        <f>+VLOOKUP(A2589,Codigos_mercados_mayoristas[],2,0)</f>
        <v>Maule</v>
      </c>
      <c r="C2589" s="1">
        <f>+VLOOKUP(A2589,Codigos_mercados_mayoristas[],3,0)</f>
        <v>7</v>
      </c>
      <c r="D2589" s="30">
        <v>44153</v>
      </c>
      <c r="E2589" s="4" t="s">
        <v>196</v>
      </c>
      <c r="F2589" s="15" t="s">
        <v>23</v>
      </c>
      <c r="G2589" s="15" t="s">
        <v>47</v>
      </c>
      <c r="H2589" s="15" t="s">
        <v>19</v>
      </c>
      <c r="I2589" s="15">
        <v>500</v>
      </c>
      <c r="J2589" s="29">
        <v>2500</v>
      </c>
      <c r="K2589" s="29">
        <v>2500</v>
      </c>
      <c r="L2589" s="29">
        <v>2500</v>
      </c>
      <c r="M2589" s="15" t="s">
        <v>26</v>
      </c>
      <c r="N2589" s="15" t="s">
        <v>109</v>
      </c>
      <c r="O2589">
        <f>+VLOOKUP(Precio_diario_hortalizas[[#This Row],[Unidad de comercialización]],Codigos_kg[],2,0)</f>
        <v>18</v>
      </c>
      <c r="P2589">
        <f>+Precio_diario_hortalizas[[#This Row],[Precio promedio ponderado]]/Precio_diario_hortalizas[[#This Row],[Kg o Unidades]]</f>
        <v>138.88888888888889</v>
      </c>
    </row>
    <row r="2590" spans="1:16" hidden="1" x14ac:dyDescent="0.35">
      <c r="A2590" s="15" t="s">
        <v>134</v>
      </c>
      <c r="B2590" s="1" t="str">
        <f>+VLOOKUP(A2590,Codigos_mercados_mayoristas[],2,0)</f>
        <v>Maule</v>
      </c>
      <c r="C2590" s="1">
        <f>+VLOOKUP(A2590,Codigos_mercados_mayoristas[],3,0)</f>
        <v>7</v>
      </c>
      <c r="D2590" s="30">
        <v>44153</v>
      </c>
      <c r="E2590" s="4" t="s">
        <v>196</v>
      </c>
      <c r="F2590" s="15" t="s">
        <v>23</v>
      </c>
      <c r="G2590" s="15" t="s">
        <v>91</v>
      </c>
      <c r="H2590" s="15" t="s">
        <v>19</v>
      </c>
      <c r="I2590" s="15">
        <v>500</v>
      </c>
      <c r="J2590" s="29">
        <v>2500</v>
      </c>
      <c r="K2590" s="29">
        <v>2500</v>
      </c>
      <c r="L2590" s="29">
        <v>2500</v>
      </c>
      <c r="M2590" s="15" t="s">
        <v>26</v>
      </c>
      <c r="N2590" s="15" t="s">
        <v>109</v>
      </c>
      <c r="O2590">
        <f>+VLOOKUP(Precio_diario_hortalizas[[#This Row],[Unidad de comercialización]],Codigos_kg[],2,0)</f>
        <v>18</v>
      </c>
      <c r="P2590">
        <f>+Precio_diario_hortalizas[[#This Row],[Precio promedio ponderado]]/Precio_diario_hortalizas[[#This Row],[Kg o Unidades]]</f>
        <v>138.88888888888889</v>
      </c>
    </row>
    <row r="2591" spans="1:16" hidden="1" x14ac:dyDescent="0.35">
      <c r="A2591" s="15" t="s">
        <v>134</v>
      </c>
      <c r="B2591" s="1" t="str">
        <f>+VLOOKUP(A2591,Codigos_mercados_mayoristas[],2,0)</f>
        <v>Maule</v>
      </c>
      <c r="C2591" s="1">
        <f>+VLOOKUP(A2591,Codigos_mercados_mayoristas[],3,0)</f>
        <v>7</v>
      </c>
      <c r="D2591" s="30">
        <v>44153</v>
      </c>
      <c r="E2591" s="4" t="s">
        <v>196</v>
      </c>
      <c r="F2591" s="15" t="s">
        <v>94</v>
      </c>
      <c r="G2591" s="15" t="s">
        <v>95</v>
      </c>
      <c r="H2591" s="15" t="s">
        <v>96</v>
      </c>
      <c r="I2591" s="29">
        <v>1500</v>
      </c>
      <c r="J2591" s="29">
        <v>9000</v>
      </c>
      <c r="K2591" s="29">
        <v>9000</v>
      </c>
      <c r="L2591" s="29">
        <v>9000</v>
      </c>
      <c r="M2591" s="15" t="s">
        <v>39</v>
      </c>
      <c r="N2591" s="15" t="s">
        <v>123</v>
      </c>
      <c r="O2591">
        <f>+VLOOKUP(Precio_diario_hortalizas[[#This Row],[Unidad de comercialización]],Codigos_kg[],2,0)</f>
        <v>25</v>
      </c>
      <c r="P2591">
        <f>+Precio_diario_hortalizas[[#This Row],[Precio promedio ponderado]]/Precio_diario_hortalizas[[#This Row],[Kg o Unidades]]</f>
        <v>360</v>
      </c>
    </row>
    <row r="2592" spans="1:16" hidden="1" x14ac:dyDescent="0.35">
      <c r="A2592" s="15" t="s">
        <v>134</v>
      </c>
      <c r="B2592" s="1" t="str">
        <f>+VLOOKUP(A2592,Codigos_mercados_mayoristas[],2,0)</f>
        <v>Maule</v>
      </c>
      <c r="C2592" s="1">
        <f>+VLOOKUP(A2592,Codigos_mercados_mayoristas[],3,0)</f>
        <v>7</v>
      </c>
      <c r="D2592" s="30">
        <v>44153</v>
      </c>
      <c r="E2592" s="4" t="s">
        <v>196</v>
      </c>
      <c r="F2592" s="15" t="s">
        <v>27</v>
      </c>
      <c r="G2592" s="15" t="s">
        <v>55</v>
      </c>
      <c r="H2592" s="15" t="s">
        <v>19</v>
      </c>
      <c r="I2592" s="15">
        <v>200</v>
      </c>
      <c r="J2592" s="29">
        <v>28000</v>
      </c>
      <c r="K2592" s="29">
        <v>28000</v>
      </c>
      <c r="L2592" s="29">
        <v>28000</v>
      </c>
      <c r="M2592" s="15" t="s">
        <v>29</v>
      </c>
      <c r="N2592" s="15" t="s">
        <v>109</v>
      </c>
      <c r="O2592">
        <f>+VLOOKUP(Precio_diario_hortalizas[[#This Row],[Unidad de comercialización]],Codigos_kg[],2,0)</f>
        <v>15</v>
      </c>
      <c r="P2592">
        <f>+Precio_diario_hortalizas[[#This Row],[Precio promedio ponderado]]/Precio_diario_hortalizas[[#This Row],[Kg o Unidades]]</f>
        <v>1866.6666666666667</v>
      </c>
    </row>
    <row r="2593" spans="1:16" hidden="1" x14ac:dyDescent="0.35">
      <c r="A2593" s="15" t="s">
        <v>134</v>
      </c>
      <c r="B2593" s="1" t="str">
        <f>+VLOOKUP(A2593,Codigos_mercados_mayoristas[],2,0)</f>
        <v>Maule</v>
      </c>
      <c r="C2593" s="1">
        <f>+VLOOKUP(A2593,Codigos_mercados_mayoristas[],3,0)</f>
        <v>7</v>
      </c>
      <c r="D2593" s="30">
        <v>44153</v>
      </c>
      <c r="E2593" s="4" t="s">
        <v>196</v>
      </c>
      <c r="F2593" s="15" t="s">
        <v>27</v>
      </c>
      <c r="G2593" s="15" t="s">
        <v>28</v>
      </c>
      <c r="H2593" s="15" t="s">
        <v>19</v>
      </c>
      <c r="I2593" s="15">
        <v>300</v>
      </c>
      <c r="J2593" s="29">
        <v>40000</v>
      </c>
      <c r="K2593" s="29">
        <v>40000</v>
      </c>
      <c r="L2593" s="29">
        <v>40000</v>
      </c>
      <c r="M2593" s="15" t="s">
        <v>29</v>
      </c>
      <c r="N2593" s="15" t="s">
        <v>15</v>
      </c>
      <c r="O2593">
        <f>+VLOOKUP(Precio_diario_hortalizas[[#This Row],[Unidad de comercialización]],Codigos_kg[],2,0)</f>
        <v>15</v>
      </c>
      <c r="P2593">
        <f>+Precio_diario_hortalizas[[#This Row],[Precio promedio ponderado]]/Precio_diario_hortalizas[[#This Row],[Kg o Unidades]]</f>
        <v>2666.6666666666665</v>
      </c>
    </row>
    <row r="2594" spans="1:16" hidden="1" x14ac:dyDescent="0.35">
      <c r="A2594" s="15" t="s">
        <v>134</v>
      </c>
      <c r="B2594" s="1" t="str">
        <f>+VLOOKUP(A2594,Codigos_mercados_mayoristas[],2,0)</f>
        <v>Maule</v>
      </c>
      <c r="C2594" s="1">
        <f>+VLOOKUP(A2594,Codigos_mercados_mayoristas[],3,0)</f>
        <v>7</v>
      </c>
      <c r="D2594" s="30">
        <v>44153</v>
      </c>
      <c r="E2594" s="4" t="s">
        <v>196</v>
      </c>
      <c r="F2594" s="15" t="s">
        <v>30</v>
      </c>
      <c r="G2594" s="15" t="s">
        <v>12</v>
      </c>
      <c r="H2594" s="15" t="s">
        <v>19</v>
      </c>
      <c r="I2594" s="15">
        <v>100</v>
      </c>
      <c r="J2594" s="29">
        <v>40000</v>
      </c>
      <c r="K2594" s="29">
        <v>40000</v>
      </c>
      <c r="L2594" s="29">
        <v>40000</v>
      </c>
      <c r="M2594" s="15" t="s">
        <v>58</v>
      </c>
      <c r="N2594" s="15" t="s">
        <v>139</v>
      </c>
      <c r="O2594">
        <f>+VLOOKUP(Precio_diario_hortalizas[[#This Row],[Unidad de comercialización]],Codigos_kg[],2,0)</f>
        <v>25</v>
      </c>
      <c r="P2594">
        <f>+Precio_diario_hortalizas[[#This Row],[Precio promedio ponderado]]/Precio_diario_hortalizas[[#This Row],[Kg o Unidades]]</f>
        <v>1600</v>
      </c>
    </row>
    <row r="2595" spans="1:16" hidden="1" x14ac:dyDescent="0.35">
      <c r="A2595" s="15" t="s">
        <v>134</v>
      </c>
      <c r="B2595" s="1" t="str">
        <f>+VLOOKUP(A2595,Codigos_mercados_mayoristas[],2,0)</f>
        <v>Maule</v>
      </c>
      <c r="C2595" s="1">
        <f>+VLOOKUP(A2595,Codigos_mercados_mayoristas[],3,0)</f>
        <v>7</v>
      </c>
      <c r="D2595" s="30">
        <v>44153</v>
      </c>
      <c r="E2595" s="4" t="s">
        <v>196</v>
      </c>
      <c r="F2595" s="15" t="s">
        <v>99</v>
      </c>
      <c r="G2595" s="15" t="s">
        <v>100</v>
      </c>
      <c r="H2595" s="15" t="s">
        <v>19</v>
      </c>
      <c r="I2595" s="29">
        <v>5000</v>
      </c>
      <c r="J2595" s="15">
        <v>900</v>
      </c>
      <c r="K2595" s="15">
        <v>900</v>
      </c>
      <c r="L2595" s="15">
        <v>900</v>
      </c>
      <c r="M2595" s="15" t="s">
        <v>14</v>
      </c>
      <c r="N2595" s="15" t="s">
        <v>139</v>
      </c>
      <c r="O2595">
        <f>+VLOOKUP(Precio_diario_hortalizas[[#This Row],[Unidad de comercialización]],Codigos_kg[],2,0)</f>
        <v>1</v>
      </c>
      <c r="P2595">
        <f>+Precio_diario_hortalizas[[#This Row],[Precio promedio ponderado]]/Precio_diario_hortalizas[[#This Row],[Kg o Unidades]]</f>
        <v>900</v>
      </c>
    </row>
    <row r="2596" spans="1:16" hidden="1" x14ac:dyDescent="0.35">
      <c r="A2596" s="15" t="s">
        <v>134</v>
      </c>
      <c r="B2596" s="1" t="str">
        <f>+VLOOKUP(A2596,Codigos_mercados_mayoristas[],2,0)</f>
        <v>Maule</v>
      </c>
      <c r="C2596" s="1">
        <f>+VLOOKUP(A2596,Codigos_mercados_mayoristas[],3,0)</f>
        <v>7</v>
      </c>
      <c r="D2596" s="30">
        <v>44153</v>
      </c>
      <c r="E2596" s="4" t="s">
        <v>196</v>
      </c>
      <c r="F2596" s="15" t="s">
        <v>35</v>
      </c>
      <c r="G2596" s="15" t="s">
        <v>36</v>
      </c>
      <c r="H2596" s="15" t="s">
        <v>19</v>
      </c>
      <c r="I2596" s="29">
        <v>3500</v>
      </c>
      <c r="J2596" s="29">
        <v>8000</v>
      </c>
      <c r="K2596" s="29">
        <v>8000</v>
      </c>
      <c r="L2596" s="29">
        <v>8000</v>
      </c>
      <c r="M2596" s="15" t="s">
        <v>29</v>
      </c>
      <c r="N2596" s="15" t="s">
        <v>109</v>
      </c>
      <c r="O2596">
        <f>+VLOOKUP(Precio_diario_hortalizas[[#This Row],[Unidad de comercialización]],Codigos_kg[],2,0)</f>
        <v>15</v>
      </c>
      <c r="P2596">
        <f>+Precio_diario_hortalizas[[#This Row],[Precio promedio ponderado]]/Precio_diario_hortalizas[[#This Row],[Kg o Unidades]]</f>
        <v>533.33333333333337</v>
      </c>
    </row>
    <row r="2597" spans="1:16" hidden="1" x14ac:dyDescent="0.35">
      <c r="A2597" s="15" t="s">
        <v>134</v>
      </c>
      <c r="B2597" s="1" t="str">
        <f>+VLOOKUP(A2597,Codigos_mercados_mayoristas[],2,0)</f>
        <v>Maule</v>
      </c>
      <c r="C2597" s="1">
        <f>+VLOOKUP(A2597,Codigos_mercados_mayoristas[],3,0)</f>
        <v>7</v>
      </c>
      <c r="D2597" s="30">
        <v>44153</v>
      </c>
      <c r="E2597" s="4" t="s">
        <v>196</v>
      </c>
      <c r="F2597" s="15" t="s">
        <v>35</v>
      </c>
      <c r="G2597" s="15" t="s">
        <v>36</v>
      </c>
      <c r="H2597" s="15" t="s">
        <v>13</v>
      </c>
      <c r="I2597" s="29">
        <v>1500</v>
      </c>
      <c r="J2597" s="29">
        <v>6500</v>
      </c>
      <c r="K2597" s="29">
        <v>6500</v>
      </c>
      <c r="L2597" s="29">
        <v>6500</v>
      </c>
      <c r="M2597" s="15" t="s">
        <v>29</v>
      </c>
      <c r="N2597" s="15" t="s">
        <v>109</v>
      </c>
      <c r="O2597">
        <f>+VLOOKUP(Precio_diario_hortalizas[[#This Row],[Unidad de comercialización]],Codigos_kg[],2,0)</f>
        <v>15</v>
      </c>
      <c r="P2597">
        <f>+Precio_diario_hortalizas[[#This Row],[Precio promedio ponderado]]/Precio_diario_hortalizas[[#This Row],[Kg o Unidades]]</f>
        <v>433.33333333333331</v>
      </c>
    </row>
    <row r="2598" spans="1:16" hidden="1" x14ac:dyDescent="0.35">
      <c r="A2598" s="15" t="s">
        <v>134</v>
      </c>
      <c r="B2598" s="1" t="str">
        <f>+VLOOKUP(A2598,Codigos_mercados_mayoristas[],2,0)</f>
        <v>Maule</v>
      </c>
      <c r="C2598" s="1">
        <f>+VLOOKUP(A2598,Codigos_mercados_mayoristas[],3,0)</f>
        <v>7</v>
      </c>
      <c r="D2598" s="30">
        <v>44153</v>
      </c>
      <c r="E2598" s="4" t="s">
        <v>196</v>
      </c>
      <c r="F2598" s="15" t="s">
        <v>38</v>
      </c>
      <c r="G2598" s="15" t="s">
        <v>12</v>
      </c>
      <c r="H2598" s="15" t="s">
        <v>19</v>
      </c>
      <c r="I2598" s="15">
        <v>500</v>
      </c>
      <c r="J2598" s="29">
        <v>6000</v>
      </c>
      <c r="K2598" s="29">
        <v>6000</v>
      </c>
      <c r="L2598" s="29">
        <v>6000</v>
      </c>
      <c r="M2598" s="15" t="s">
        <v>101</v>
      </c>
      <c r="N2598" s="15" t="s">
        <v>139</v>
      </c>
      <c r="O2598">
        <f>+VLOOKUP(Precio_diario_hortalizas[[#This Row],[Unidad de comercialización]],Codigos_kg[],2,0)</f>
        <v>20</v>
      </c>
      <c r="P2598">
        <f>+Precio_diario_hortalizas[[#This Row],[Precio promedio ponderado]]/Precio_diario_hortalizas[[#This Row],[Kg o Unidades]]</f>
        <v>300</v>
      </c>
    </row>
    <row r="2599" spans="1:16" hidden="1" x14ac:dyDescent="0.35">
      <c r="A2599" s="15" t="s">
        <v>134</v>
      </c>
      <c r="B2599" s="26" t="str">
        <f>+VLOOKUP(A2599,Codigos_mercados_mayoristas[],2,0)</f>
        <v>Maule</v>
      </c>
      <c r="C2599" s="26">
        <f>+VLOOKUP(A2599,Codigos_mercados_mayoristas[],3,0)</f>
        <v>7</v>
      </c>
      <c r="D2599" s="30">
        <v>44153</v>
      </c>
      <c r="E2599" s="4" t="s">
        <v>196</v>
      </c>
      <c r="F2599" s="15" t="s">
        <v>106</v>
      </c>
      <c r="G2599" s="15" t="s">
        <v>12</v>
      </c>
      <c r="H2599" s="15" t="s">
        <v>19</v>
      </c>
      <c r="I2599" s="15">
        <v>500</v>
      </c>
      <c r="J2599" s="29">
        <v>5000</v>
      </c>
      <c r="K2599" s="29">
        <v>5000</v>
      </c>
      <c r="L2599" s="29">
        <v>5000</v>
      </c>
      <c r="M2599" s="15" t="s">
        <v>54</v>
      </c>
      <c r="N2599" s="15" t="s">
        <v>109</v>
      </c>
      <c r="O2599">
        <f>+VLOOKUP(Precio_diario_hortalizas[[#This Row],[Unidad de comercialización]],Codigos_kg[],2,0)</f>
        <v>60</v>
      </c>
      <c r="P2599">
        <f>+Precio_diario_hortalizas[[#This Row],[Precio promedio ponderado]]/Precio_diario_hortalizas[[#This Row],[Kg o Unidades]]</f>
        <v>83.333333333333329</v>
      </c>
    </row>
    <row r="2600" spans="1:16" hidden="1" x14ac:dyDescent="0.35">
      <c r="A2600" s="15" t="s">
        <v>60</v>
      </c>
      <c r="B2600" s="1" t="str">
        <f>+VLOOKUP(A2600,Codigos_mercados_mayoristas[],2,0)</f>
        <v>Valparaíso</v>
      </c>
      <c r="C2600" s="1">
        <f>+VLOOKUP(A2600,Codigos_mercados_mayoristas[],3,0)</f>
        <v>5</v>
      </c>
      <c r="D2600" s="30">
        <v>44153</v>
      </c>
      <c r="E2600" s="4" t="s">
        <v>196</v>
      </c>
      <c r="F2600" s="15" t="s">
        <v>61</v>
      </c>
      <c r="G2600" s="15" t="s">
        <v>12</v>
      </c>
      <c r="H2600" s="15" t="s">
        <v>19</v>
      </c>
      <c r="I2600" s="15">
        <v>230</v>
      </c>
      <c r="J2600" s="29">
        <v>2500</v>
      </c>
      <c r="K2600" s="29">
        <v>2300</v>
      </c>
      <c r="L2600" s="29">
        <v>2396</v>
      </c>
      <c r="M2600" s="15" t="s">
        <v>62</v>
      </c>
      <c r="N2600" s="15" t="s">
        <v>63</v>
      </c>
      <c r="O2600">
        <f>+VLOOKUP(Precio_diario_hortalizas[[#This Row],[Unidad de comercialización]],Codigos_kg[],2,0)</f>
        <v>6</v>
      </c>
      <c r="P2600">
        <f>+Precio_diario_hortalizas[[#This Row],[Precio promedio ponderado]]/Precio_diario_hortalizas[[#This Row],[Kg o Unidades]]</f>
        <v>399.33333333333331</v>
      </c>
    </row>
    <row r="2601" spans="1:16" hidden="1" x14ac:dyDescent="0.35">
      <c r="A2601" s="15" t="s">
        <v>60</v>
      </c>
      <c r="B2601" s="1" t="str">
        <f>+VLOOKUP(A2601,Codigos_mercados_mayoristas[],2,0)</f>
        <v>Valparaíso</v>
      </c>
      <c r="C2601" s="1">
        <f>+VLOOKUP(A2601,Codigos_mercados_mayoristas[],3,0)</f>
        <v>5</v>
      </c>
      <c r="D2601" s="30">
        <v>44153</v>
      </c>
      <c r="E2601" s="4" t="s">
        <v>196</v>
      </c>
      <c r="F2601" s="15" t="s">
        <v>723</v>
      </c>
      <c r="G2601" s="15" t="s">
        <v>12</v>
      </c>
      <c r="H2601" s="15" t="s">
        <v>19</v>
      </c>
      <c r="I2601" s="15">
        <v>60</v>
      </c>
      <c r="J2601" s="29">
        <v>6000</v>
      </c>
      <c r="K2601" s="29">
        <v>6000</v>
      </c>
      <c r="L2601" s="29">
        <v>6000</v>
      </c>
      <c r="M2601" s="15" t="s">
        <v>203</v>
      </c>
      <c r="N2601" s="15" t="s">
        <v>63</v>
      </c>
      <c r="O2601">
        <f>+VLOOKUP(Precio_diario_hortalizas[[#This Row],[Unidad de comercialización]],Codigos_kg[],2,0)</f>
        <v>16</v>
      </c>
      <c r="P2601">
        <f>+Precio_diario_hortalizas[[#This Row],[Precio promedio ponderado]]/Precio_diario_hortalizas[[#This Row],[Kg o Unidades]]</f>
        <v>375</v>
      </c>
    </row>
    <row r="2602" spans="1:16" hidden="1" x14ac:dyDescent="0.35">
      <c r="A2602" s="15" t="s">
        <v>60</v>
      </c>
      <c r="B2602" s="1" t="str">
        <f>+VLOOKUP(A2602,Codigos_mercados_mayoristas[],2,0)</f>
        <v>Valparaíso</v>
      </c>
      <c r="C2602" s="1">
        <f>+VLOOKUP(A2602,Codigos_mercados_mayoristas[],3,0)</f>
        <v>5</v>
      </c>
      <c r="D2602" s="30">
        <v>44153</v>
      </c>
      <c r="E2602" s="4" t="s">
        <v>196</v>
      </c>
      <c r="F2602" s="15" t="s">
        <v>64</v>
      </c>
      <c r="G2602" s="15" t="s">
        <v>65</v>
      </c>
      <c r="H2602" s="15" t="s">
        <v>120</v>
      </c>
      <c r="I2602" s="15">
        <v>55</v>
      </c>
      <c r="J2602" s="29">
        <v>3000</v>
      </c>
      <c r="K2602" s="29">
        <v>3000</v>
      </c>
      <c r="L2602" s="29">
        <v>3000</v>
      </c>
      <c r="M2602" s="15" t="s">
        <v>143</v>
      </c>
      <c r="N2602" s="15" t="s">
        <v>133</v>
      </c>
      <c r="O2602">
        <f>+VLOOKUP(Precio_diario_hortalizas[[#This Row],[Unidad de comercialización]],Codigos_kg[],2,0)</f>
        <v>20</v>
      </c>
      <c r="P2602">
        <f>+Precio_diario_hortalizas[[#This Row],[Precio promedio ponderado]]/Precio_diario_hortalizas[[#This Row],[Kg o Unidades]]</f>
        <v>150</v>
      </c>
    </row>
    <row r="2603" spans="1:16" hidden="1" x14ac:dyDescent="0.35">
      <c r="A2603" s="15" t="s">
        <v>60</v>
      </c>
      <c r="B2603" s="1" t="str">
        <f>+VLOOKUP(A2603,Codigos_mercados_mayoristas[],2,0)</f>
        <v>Valparaíso</v>
      </c>
      <c r="C2603" s="1">
        <f>+VLOOKUP(A2603,Codigos_mercados_mayoristas[],3,0)</f>
        <v>5</v>
      </c>
      <c r="D2603" s="30">
        <v>44153</v>
      </c>
      <c r="E2603" s="4" t="s">
        <v>196</v>
      </c>
      <c r="F2603" s="15" t="s">
        <v>64</v>
      </c>
      <c r="G2603" s="15" t="s">
        <v>65</v>
      </c>
      <c r="H2603" s="15" t="s">
        <v>19</v>
      </c>
      <c r="I2603" s="15">
        <v>35</v>
      </c>
      <c r="J2603" s="29">
        <v>9000</v>
      </c>
      <c r="K2603" s="29">
        <v>9000</v>
      </c>
      <c r="L2603" s="29">
        <v>9000</v>
      </c>
      <c r="M2603" s="15" t="s">
        <v>37</v>
      </c>
      <c r="N2603" s="15" t="s">
        <v>66</v>
      </c>
      <c r="O2603">
        <f>+VLOOKUP(Precio_diario_hortalizas[[#This Row],[Unidad de comercialización]],Codigos_kg[],2,0)</f>
        <v>10</v>
      </c>
      <c r="P2603">
        <f>+Precio_diario_hortalizas[[#This Row],[Precio promedio ponderado]]/Precio_diario_hortalizas[[#This Row],[Kg o Unidades]]</f>
        <v>900</v>
      </c>
    </row>
    <row r="2604" spans="1:16" hidden="1" x14ac:dyDescent="0.35">
      <c r="A2604" s="15" t="s">
        <v>60</v>
      </c>
      <c r="B2604" s="1" t="str">
        <f>+VLOOKUP(A2604,Codigos_mercados_mayoristas[],2,0)</f>
        <v>Valparaíso</v>
      </c>
      <c r="C2604" s="1">
        <f>+VLOOKUP(A2604,Codigos_mercados_mayoristas[],3,0)</f>
        <v>5</v>
      </c>
      <c r="D2604" s="30">
        <v>44153</v>
      </c>
      <c r="E2604" s="4" t="s">
        <v>196</v>
      </c>
      <c r="F2604" s="15" t="s">
        <v>42</v>
      </c>
      <c r="G2604" s="15" t="s">
        <v>43</v>
      </c>
      <c r="H2604" s="15" t="s">
        <v>19</v>
      </c>
      <c r="I2604" s="15">
        <v>25</v>
      </c>
      <c r="J2604" s="29">
        <v>30000</v>
      </c>
      <c r="K2604" s="29">
        <v>30000</v>
      </c>
      <c r="L2604" s="29">
        <v>30000</v>
      </c>
      <c r="M2604" s="15" t="s">
        <v>44</v>
      </c>
      <c r="N2604" s="15" t="s">
        <v>45</v>
      </c>
      <c r="O2604">
        <f>+VLOOKUP(Precio_diario_hortalizas[[#This Row],[Unidad de comercialización]],Codigos_kg[],2,0)</f>
        <v>25</v>
      </c>
      <c r="P2604">
        <f>+Precio_diario_hortalizas[[#This Row],[Precio promedio ponderado]]/Precio_diario_hortalizas[[#This Row],[Kg o Unidades]]</f>
        <v>1200</v>
      </c>
    </row>
    <row r="2605" spans="1:16" hidden="1" x14ac:dyDescent="0.35">
      <c r="A2605" s="15" t="s">
        <v>60</v>
      </c>
      <c r="B2605" s="1" t="str">
        <f>+VLOOKUP(A2605,Codigos_mercados_mayoristas[],2,0)</f>
        <v>Valparaíso</v>
      </c>
      <c r="C2605" s="1">
        <f>+VLOOKUP(A2605,Codigos_mercados_mayoristas[],3,0)</f>
        <v>5</v>
      </c>
      <c r="D2605" s="30">
        <v>44153</v>
      </c>
      <c r="E2605" s="4" t="s">
        <v>196</v>
      </c>
      <c r="F2605" s="15" t="s">
        <v>42</v>
      </c>
      <c r="G2605" s="15" t="s">
        <v>110</v>
      </c>
      <c r="H2605" s="15" t="s">
        <v>19</v>
      </c>
      <c r="I2605" s="15">
        <v>35</v>
      </c>
      <c r="J2605" s="29">
        <v>21000</v>
      </c>
      <c r="K2605" s="29">
        <v>21000</v>
      </c>
      <c r="L2605" s="29">
        <v>21000</v>
      </c>
      <c r="M2605" s="15" t="s">
        <v>29</v>
      </c>
      <c r="N2605" s="15" t="s">
        <v>133</v>
      </c>
      <c r="O2605">
        <f>+VLOOKUP(Precio_diario_hortalizas[[#This Row],[Unidad de comercialización]],Codigos_kg[],2,0)</f>
        <v>15</v>
      </c>
      <c r="P2605">
        <f>+Precio_diario_hortalizas[[#This Row],[Precio promedio ponderado]]/Precio_diario_hortalizas[[#This Row],[Kg o Unidades]]</f>
        <v>1400</v>
      </c>
    </row>
    <row r="2606" spans="1:16" hidden="1" x14ac:dyDescent="0.35">
      <c r="A2606" s="15" t="s">
        <v>60</v>
      </c>
      <c r="B2606" s="1" t="str">
        <f>+VLOOKUP(A2606,Codigos_mercados_mayoristas[],2,0)</f>
        <v>Valparaíso</v>
      </c>
      <c r="C2606" s="1">
        <f>+VLOOKUP(A2606,Codigos_mercados_mayoristas[],3,0)</f>
        <v>5</v>
      </c>
      <c r="D2606" s="30">
        <v>44153</v>
      </c>
      <c r="E2606" s="4" t="s">
        <v>196</v>
      </c>
      <c r="F2606" s="15" t="s">
        <v>46</v>
      </c>
      <c r="G2606" s="15" t="s">
        <v>47</v>
      </c>
      <c r="H2606" s="15" t="s">
        <v>69</v>
      </c>
      <c r="I2606" s="29">
        <v>3300</v>
      </c>
      <c r="J2606" s="15">
        <v>300</v>
      </c>
      <c r="K2606" s="15">
        <v>300</v>
      </c>
      <c r="L2606" s="15">
        <v>300</v>
      </c>
      <c r="M2606" s="15" t="s">
        <v>14</v>
      </c>
      <c r="N2606" s="15" t="s">
        <v>70</v>
      </c>
      <c r="O2606">
        <f>+VLOOKUP(Precio_diario_hortalizas[[#This Row],[Unidad de comercialización]],Codigos_kg[],2,0)</f>
        <v>1</v>
      </c>
      <c r="P2606">
        <f>+Precio_diario_hortalizas[[#This Row],[Precio promedio ponderado]]/Precio_diario_hortalizas[[#This Row],[Kg o Unidades]]</f>
        <v>300</v>
      </c>
    </row>
    <row r="2607" spans="1:16" hidden="1" x14ac:dyDescent="0.35">
      <c r="A2607" s="15" t="s">
        <v>60</v>
      </c>
      <c r="B2607" s="1" t="str">
        <f>+VLOOKUP(A2607,Codigos_mercados_mayoristas[],2,0)</f>
        <v>Valparaíso</v>
      </c>
      <c r="C2607" s="1">
        <f>+VLOOKUP(A2607,Codigos_mercados_mayoristas[],3,0)</f>
        <v>5</v>
      </c>
      <c r="D2607" s="30">
        <v>44153</v>
      </c>
      <c r="E2607" s="4" t="s">
        <v>196</v>
      </c>
      <c r="F2607" s="15" t="s">
        <v>46</v>
      </c>
      <c r="G2607" s="15" t="s">
        <v>47</v>
      </c>
      <c r="H2607" s="15" t="s">
        <v>19</v>
      </c>
      <c r="I2607" s="29">
        <v>3500</v>
      </c>
      <c r="J2607" s="15">
        <v>220</v>
      </c>
      <c r="K2607" s="15">
        <v>220</v>
      </c>
      <c r="L2607" s="15">
        <v>220</v>
      </c>
      <c r="M2607" s="15" t="s">
        <v>14</v>
      </c>
      <c r="N2607" s="15" t="s">
        <v>70</v>
      </c>
      <c r="O2607">
        <f>+VLOOKUP(Precio_diario_hortalizas[[#This Row],[Unidad de comercialización]],Codigos_kg[],2,0)</f>
        <v>1</v>
      </c>
      <c r="P2607">
        <f>+Precio_diario_hortalizas[[#This Row],[Precio promedio ponderado]]/Precio_diario_hortalizas[[#This Row],[Kg o Unidades]]</f>
        <v>220</v>
      </c>
    </row>
    <row r="2608" spans="1:16" hidden="1" x14ac:dyDescent="0.35">
      <c r="A2608" s="15" t="s">
        <v>60</v>
      </c>
      <c r="B2608" s="1" t="str">
        <f>+VLOOKUP(A2608,Codigos_mercados_mayoristas[],2,0)</f>
        <v>Valparaíso</v>
      </c>
      <c r="C2608" s="1">
        <f>+VLOOKUP(A2608,Codigos_mercados_mayoristas[],3,0)</f>
        <v>5</v>
      </c>
      <c r="D2608" s="30">
        <v>44153</v>
      </c>
      <c r="E2608" s="4" t="s">
        <v>196</v>
      </c>
      <c r="F2608" s="15" t="s">
        <v>71</v>
      </c>
      <c r="G2608" s="15" t="s">
        <v>43</v>
      </c>
      <c r="H2608" s="15" t="s">
        <v>19</v>
      </c>
      <c r="I2608" s="15">
        <v>110</v>
      </c>
      <c r="J2608" s="29">
        <v>9000</v>
      </c>
      <c r="K2608" s="29">
        <v>9000</v>
      </c>
      <c r="L2608" s="29">
        <v>9000</v>
      </c>
      <c r="M2608" s="15" t="s">
        <v>68</v>
      </c>
      <c r="N2608" s="15" t="s">
        <v>72</v>
      </c>
      <c r="O2608">
        <f>+VLOOKUP(Precio_diario_hortalizas[[#This Row],[Unidad de comercialización]],Codigos_kg[],2,0)</f>
        <v>6</v>
      </c>
      <c r="P2608">
        <f>+Precio_diario_hortalizas[[#This Row],[Precio promedio ponderado]]/Precio_diario_hortalizas[[#This Row],[Kg o Unidades]]</f>
        <v>1500</v>
      </c>
    </row>
    <row r="2609" spans="1:16" hidden="1" x14ac:dyDescent="0.35">
      <c r="A2609" s="15" t="s">
        <v>60</v>
      </c>
      <c r="B2609" s="1" t="str">
        <f>+VLOOKUP(A2609,Codigos_mercados_mayoristas[],2,0)</f>
        <v>Valparaíso</v>
      </c>
      <c r="C2609" s="1">
        <f>+VLOOKUP(A2609,Codigos_mercados_mayoristas[],3,0)</f>
        <v>5</v>
      </c>
      <c r="D2609" s="30">
        <v>44153</v>
      </c>
      <c r="E2609" s="4" t="s">
        <v>196</v>
      </c>
      <c r="F2609" s="15" t="s">
        <v>71</v>
      </c>
      <c r="G2609" s="15" t="s">
        <v>43</v>
      </c>
      <c r="H2609" s="15" t="s">
        <v>13</v>
      </c>
      <c r="I2609" s="15">
        <v>120</v>
      </c>
      <c r="J2609" s="29">
        <v>6000</v>
      </c>
      <c r="K2609" s="29">
        <v>6000</v>
      </c>
      <c r="L2609" s="29">
        <v>6000</v>
      </c>
      <c r="M2609" s="15" t="s">
        <v>68</v>
      </c>
      <c r="N2609" s="15" t="s">
        <v>72</v>
      </c>
      <c r="O2609">
        <f>+VLOOKUP(Precio_diario_hortalizas[[#This Row],[Unidad de comercialización]],Codigos_kg[],2,0)</f>
        <v>6</v>
      </c>
      <c r="P2609">
        <f>+Precio_diario_hortalizas[[#This Row],[Precio promedio ponderado]]/Precio_diario_hortalizas[[#This Row],[Kg o Unidades]]</f>
        <v>1000</v>
      </c>
    </row>
    <row r="2610" spans="1:16" hidden="1" x14ac:dyDescent="0.35">
      <c r="A2610" s="15" t="s">
        <v>60</v>
      </c>
      <c r="B2610" s="1" t="str">
        <f>+VLOOKUP(A2610,Codigos_mercados_mayoristas[],2,0)</f>
        <v>Valparaíso</v>
      </c>
      <c r="C2610" s="1">
        <f>+VLOOKUP(A2610,Codigos_mercados_mayoristas[],3,0)</f>
        <v>5</v>
      </c>
      <c r="D2610" s="30">
        <v>44153</v>
      </c>
      <c r="E2610" s="4" t="s">
        <v>196</v>
      </c>
      <c r="F2610" s="15" t="s">
        <v>115</v>
      </c>
      <c r="G2610" s="15" t="s">
        <v>116</v>
      </c>
      <c r="H2610" s="15" t="s">
        <v>19</v>
      </c>
      <c r="I2610" s="15">
        <v>45</v>
      </c>
      <c r="J2610" s="29">
        <v>21000</v>
      </c>
      <c r="K2610" s="29">
        <v>20000</v>
      </c>
      <c r="L2610" s="29">
        <v>20556</v>
      </c>
      <c r="M2610" s="15" t="s">
        <v>58</v>
      </c>
      <c r="N2610" s="15" t="s">
        <v>45</v>
      </c>
      <c r="O2610">
        <f>+VLOOKUP(Precio_diario_hortalizas[[#This Row],[Unidad de comercialización]],Codigos_kg[],2,0)</f>
        <v>25</v>
      </c>
      <c r="P2610">
        <f>+Precio_diario_hortalizas[[#This Row],[Precio promedio ponderado]]/Precio_diario_hortalizas[[#This Row],[Kg o Unidades]]</f>
        <v>822.24</v>
      </c>
    </row>
    <row r="2611" spans="1:16" hidden="1" x14ac:dyDescent="0.35">
      <c r="A2611" s="15" t="s">
        <v>60</v>
      </c>
      <c r="B2611" s="1" t="str">
        <f>+VLOOKUP(A2611,Codigos_mercados_mayoristas[],2,0)</f>
        <v>Valparaíso</v>
      </c>
      <c r="C2611" s="1">
        <f>+VLOOKUP(A2611,Codigos_mercados_mayoristas[],3,0)</f>
        <v>5</v>
      </c>
      <c r="D2611" s="30">
        <v>44153</v>
      </c>
      <c r="E2611" s="4" t="s">
        <v>196</v>
      </c>
      <c r="F2611" s="15" t="s">
        <v>73</v>
      </c>
      <c r="G2611" s="15" t="s">
        <v>12</v>
      </c>
      <c r="H2611" s="15" t="s">
        <v>19</v>
      </c>
      <c r="I2611" s="29">
        <v>2500</v>
      </c>
      <c r="J2611" s="15">
        <v>450</v>
      </c>
      <c r="K2611" s="15">
        <v>400</v>
      </c>
      <c r="L2611" s="15">
        <v>424</v>
      </c>
      <c r="M2611" s="15" t="s">
        <v>74</v>
      </c>
      <c r="N2611" s="15" t="s">
        <v>63</v>
      </c>
      <c r="O2611">
        <f>+VLOOKUP(Precio_diario_hortalizas[[#This Row],[Unidad de comercialización]],Codigos_kg[],2,0)</f>
        <v>4</v>
      </c>
      <c r="P2611">
        <f>+Precio_diario_hortalizas[[#This Row],[Precio promedio ponderado]]/Precio_diario_hortalizas[[#This Row],[Kg o Unidades]]</f>
        <v>106</v>
      </c>
    </row>
    <row r="2612" spans="1:16" hidden="1" x14ac:dyDescent="0.35">
      <c r="A2612" s="15" t="s">
        <v>60</v>
      </c>
      <c r="B2612" s="1" t="str">
        <f>+VLOOKUP(A2612,Codigos_mercados_mayoristas[],2,0)</f>
        <v>Valparaíso</v>
      </c>
      <c r="C2612" s="1">
        <f>+VLOOKUP(A2612,Codigos_mercados_mayoristas[],3,0)</f>
        <v>5</v>
      </c>
      <c r="D2612" s="30">
        <v>44153</v>
      </c>
      <c r="E2612" s="4" t="s">
        <v>196</v>
      </c>
      <c r="F2612" s="15" t="s">
        <v>73</v>
      </c>
      <c r="G2612" s="15" t="s">
        <v>12</v>
      </c>
      <c r="H2612" s="15" t="s">
        <v>13</v>
      </c>
      <c r="I2612" s="29">
        <v>1200</v>
      </c>
      <c r="J2612" s="15">
        <v>300</v>
      </c>
      <c r="K2612" s="15">
        <v>300</v>
      </c>
      <c r="L2612" s="15">
        <v>300</v>
      </c>
      <c r="M2612" s="15" t="s">
        <v>74</v>
      </c>
      <c r="N2612" s="15" t="s">
        <v>63</v>
      </c>
      <c r="O2612">
        <f>+VLOOKUP(Precio_diario_hortalizas[[#This Row],[Unidad de comercialización]],Codigos_kg[],2,0)</f>
        <v>4</v>
      </c>
      <c r="P2612">
        <f>+Precio_diario_hortalizas[[#This Row],[Precio promedio ponderado]]/Precio_diario_hortalizas[[#This Row],[Kg o Unidades]]</f>
        <v>75</v>
      </c>
    </row>
    <row r="2613" spans="1:16" hidden="1" x14ac:dyDescent="0.35">
      <c r="A2613" s="15" t="s">
        <v>60</v>
      </c>
      <c r="B2613" s="1" t="str">
        <f>+VLOOKUP(A2613,Codigos_mercados_mayoristas[],2,0)</f>
        <v>Valparaíso</v>
      </c>
      <c r="C2613" s="1">
        <f>+VLOOKUP(A2613,Codigos_mercados_mayoristas[],3,0)</f>
        <v>5</v>
      </c>
      <c r="D2613" s="30">
        <v>44153</v>
      </c>
      <c r="E2613" s="4" t="s">
        <v>196</v>
      </c>
      <c r="F2613" s="15" t="s">
        <v>11</v>
      </c>
      <c r="G2613" s="15" t="s">
        <v>12</v>
      </c>
      <c r="H2613" s="15" t="s">
        <v>19</v>
      </c>
      <c r="I2613" s="15">
        <v>850</v>
      </c>
      <c r="J2613" s="15">
        <v>600</v>
      </c>
      <c r="K2613" s="15">
        <v>600</v>
      </c>
      <c r="L2613" s="15">
        <v>600</v>
      </c>
      <c r="M2613" s="15" t="s">
        <v>14</v>
      </c>
      <c r="N2613" s="15" t="s">
        <v>63</v>
      </c>
      <c r="O2613">
        <f>+VLOOKUP(Precio_diario_hortalizas[[#This Row],[Unidad de comercialización]],Codigos_kg[],2,0)</f>
        <v>1</v>
      </c>
      <c r="P2613">
        <f>+Precio_diario_hortalizas[[#This Row],[Precio promedio ponderado]]/Precio_diario_hortalizas[[#This Row],[Kg o Unidades]]</f>
        <v>600</v>
      </c>
    </row>
    <row r="2614" spans="1:16" hidden="1" x14ac:dyDescent="0.35">
      <c r="A2614" s="15" t="s">
        <v>60</v>
      </c>
      <c r="B2614" s="1" t="str">
        <f>+VLOOKUP(A2614,Codigos_mercados_mayoristas[],2,0)</f>
        <v>Valparaíso</v>
      </c>
      <c r="C2614" s="1">
        <f>+VLOOKUP(A2614,Codigos_mercados_mayoristas[],3,0)</f>
        <v>5</v>
      </c>
      <c r="D2614" s="30">
        <v>44153</v>
      </c>
      <c r="E2614" s="4" t="s">
        <v>196</v>
      </c>
      <c r="F2614" s="15" t="s">
        <v>11</v>
      </c>
      <c r="G2614" s="15" t="s">
        <v>12</v>
      </c>
      <c r="H2614" s="15" t="s">
        <v>13</v>
      </c>
      <c r="I2614" s="15">
        <v>950</v>
      </c>
      <c r="J2614" s="15">
        <v>500</v>
      </c>
      <c r="K2614" s="15">
        <v>500</v>
      </c>
      <c r="L2614" s="15">
        <v>500</v>
      </c>
      <c r="M2614" s="15" t="s">
        <v>14</v>
      </c>
      <c r="N2614" s="15" t="s">
        <v>63</v>
      </c>
      <c r="O2614">
        <f>+VLOOKUP(Precio_diario_hortalizas[[#This Row],[Unidad de comercialización]],Codigos_kg[],2,0)</f>
        <v>1</v>
      </c>
      <c r="P2614">
        <f>+Precio_diario_hortalizas[[#This Row],[Precio promedio ponderado]]/Precio_diario_hortalizas[[#This Row],[Kg o Unidades]]</f>
        <v>500</v>
      </c>
    </row>
    <row r="2615" spans="1:16" hidden="1" x14ac:dyDescent="0.35">
      <c r="A2615" s="15" t="s">
        <v>60</v>
      </c>
      <c r="B2615" s="1" t="str">
        <f>+VLOOKUP(A2615,Codigos_mercados_mayoristas[],2,0)</f>
        <v>Valparaíso</v>
      </c>
      <c r="C2615" s="1">
        <f>+VLOOKUP(A2615,Codigos_mercados_mayoristas[],3,0)</f>
        <v>5</v>
      </c>
      <c r="D2615" s="30">
        <v>44153</v>
      </c>
      <c r="E2615" s="4" t="s">
        <v>196</v>
      </c>
      <c r="F2615" s="15" t="s">
        <v>75</v>
      </c>
      <c r="G2615" s="15" t="s">
        <v>12</v>
      </c>
      <c r="H2615" s="15" t="s">
        <v>76</v>
      </c>
      <c r="I2615" s="15">
        <v>95</v>
      </c>
      <c r="J2615" s="29">
        <v>13000</v>
      </c>
      <c r="K2615" s="29">
        <v>12000</v>
      </c>
      <c r="L2615" s="29">
        <v>12526</v>
      </c>
      <c r="M2615" s="15" t="s">
        <v>77</v>
      </c>
      <c r="N2615" s="15" t="s">
        <v>105</v>
      </c>
      <c r="O2615">
        <f>+VLOOKUP(Precio_diario_hortalizas[[#This Row],[Unidad de comercialización]],Codigos_kg[],2,0)</f>
        <v>20</v>
      </c>
      <c r="P2615">
        <f>+Precio_diario_hortalizas[[#This Row],[Precio promedio ponderado]]/Precio_diario_hortalizas[[#This Row],[Kg o Unidades]]</f>
        <v>626.29999999999995</v>
      </c>
    </row>
    <row r="2616" spans="1:16" hidden="1" x14ac:dyDescent="0.35">
      <c r="A2616" s="15" t="s">
        <v>60</v>
      </c>
      <c r="B2616" s="1" t="str">
        <f>+VLOOKUP(A2616,Codigos_mercados_mayoristas[],2,0)</f>
        <v>Valparaíso</v>
      </c>
      <c r="C2616" s="1">
        <f>+VLOOKUP(A2616,Codigos_mercados_mayoristas[],3,0)</f>
        <v>5</v>
      </c>
      <c r="D2616" s="30">
        <v>44153</v>
      </c>
      <c r="E2616" s="4" t="s">
        <v>196</v>
      </c>
      <c r="F2616" s="15" t="s">
        <v>75</v>
      </c>
      <c r="G2616" s="15" t="s">
        <v>12</v>
      </c>
      <c r="H2616" s="15" t="s">
        <v>96</v>
      </c>
      <c r="I2616" s="15">
        <v>280</v>
      </c>
      <c r="J2616" s="29">
        <v>2800</v>
      </c>
      <c r="K2616" s="29">
        <v>2500</v>
      </c>
      <c r="L2616" s="29">
        <v>2671</v>
      </c>
      <c r="M2616" s="15" t="s">
        <v>143</v>
      </c>
      <c r="N2616" s="15" t="s">
        <v>63</v>
      </c>
      <c r="O2616">
        <f>+VLOOKUP(Precio_diario_hortalizas[[#This Row],[Unidad de comercialización]],Codigos_kg[],2,0)</f>
        <v>20</v>
      </c>
      <c r="P2616">
        <f>+Precio_diario_hortalizas[[#This Row],[Precio promedio ponderado]]/Precio_diario_hortalizas[[#This Row],[Kg o Unidades]]</f>
        <v>133.55000000000001</v>
      </c>
    </row>
    <row r="2617" spans="1:16" hidden="1" x14ac:dyDescent="0.35">
      <c r="A2617" s="15" t="s">
        <v>60</v>
      </c>
      <c r="B2617" s="1" t="str">
        <f>+VLOOKUP(A2617,Codigos_mercados_mayoristas[],2,0)</f>
        <v>Valparaíso</v>
      </c>
      <c r="C2617" s="1">
        <f>+VLOOKUP(A2617,Codigos_mercados_mayoristas[],3,0)</f>
        <v>5</v>
      </c>
      <c r="D2617" s="30">
        <v>44153</v>
      </c>
      <c r="E2617" s="4" t="s">
        <v>196</v>
      </c>
      <c r="F2617" s="15" t="s">
        <v>75</v>
      </c>
      <c r="G2617" s="15" t="s">
        <v>12</v>
      </c>
      <c r="H2617" s="15" t="s">
        <v>148</v>
      </c>
      <c r="I2617" s="15">
        <v>45</v>
      </c>
      <c r="J2617" s="29">
        <v>11000</v>
      </c>
      <c r="K2617" s="29">
        <v>11000</v>
      </c>
      <c r="L2617" s="29">
        <v>11000</v>
      </c>
      <c r="M2617" s="15" t="s">
        <v>77</v>
      </c>
      <c r="N2617" s="15" t="s">
        <v>105</v>
      </c>
      <c r="O2617">
        <f>+VLOOKUP(Precio_diario_hortalizas[[#This Row],[Unidad de comercialización]],Codigos_kg[],2,0)</f>
        <v>20</v>
      </c>
      <c r="P2617">
        <f>+Precio_diario_hortalizas[[#This Row],[Precio promedio ponderado]]/Precio_diario_hortalizas[[#This Row],[Kg o Unidades]]</f>
        <v>550</v>
      </c>
    </row>
    <row r="2618" spans="1:16" hidden="1" x14ac:dyDescent="0.35">
      <c r="A2618" s="15" t="s">
        <v>60</v>
      </c>
      <c r="B2618" s="1" t="str">
        <f>+VLOOKUP(A2618,Codigos_mercados_mayoristas[],2,0)</f>
        <v>Valparaíso</v>
      </c>
      <c r="C2618" s="1">
        <f>+VLOOKUP(A2618,Codigos_mercados_mayoristas[],3,0)</f>
        <v>5</v>
      </c>
      <c r="D2618" s="30">
        <v>44153</v>
      </c>
      <c r="E2618" s="4" t="s">
        <v>196</v>
      </c>
      <c r="F2618" s="15" t="s">
        <v>75</v>
      </c>
      <c r="G2618" s="15" t="s">
        <v>12</v>
      </c>
      <c r="H2618" s="15" t="s">
        <v>137</v>
      </c>
      <c r="I2618" s="15">
        <v>160</v>
      </c>
      <c r="J2618" s="29">
        <v>2000</v>
      </c>
      <c r="K2618" s="29">
        <v>2000</v>
      </c>
      <c r="L2618" s="29">
        <v>2000</v>
      </c>
      <c r="M2618" s="15" t="s">
        <v>143</v>
      </c>
      <c r="N2618" s="15" t="s">
        <v>63</v>
      </c>
      <c r="O2618">
        <f>+VLOOKUP(Precio_diario_hortalizas[[#This Row],[Unidad de comercialización]],Codigos_kg[],2,0)</f>
        <v>20</v>
      </c>
      <c r="P2618">
        <f>+Precio_diario_hortalizas[[#This Row],[Precio promedio ponderado]]/Precio_diario_hortalizas[[#This Row],[Kg o Unidades]]</f>
        <v>100</v>
      </c>
    </row>
    <row r="2619" spans="1:16" hidden="1" x14ac:dyDescent="0.35">
      <c r="A2619" s="15" t="s">
        <v>60</v>
      </c>
      <c r="B2619" s="1" t="str">
        <f>+VLOOKUP(A2619,Codigos_mercados_mayoristas[],2,0)</f>
        <v>Valparaíso</v>
      </c>
      <c r="C2619" s="1">
        <f>+VLOOKUP(A2619,Codigos_mercados_mayoristas[],3,0)</f>
        <v>5</v>
      </c>
      <c r="D2619" s="30">
        <v>44153</v>
      </c>
      <c r="E2619" s="4" t="s">
        <v>196</v>
      </c>
      <c r="F2619" s="15" t="s">
        <v>78</v>
      </c>
      <c r="G2619" s="15" t="s">
        <v>12</v>
      </c>
      <c r="H2619" s="15" t="s">
        <v>19</v>
      </c>
      <c r="I2619" s="15">
        <v>160</v>
      </c>
      <c r="J2619" s="29">
        <v>3000</v>
      </c>
      <c r="K2619" s="29">
        <v>3000</v>
      </c>
      <c r="L2619" s="29">
        <v>3000</v>
      </c>
      <c r="M2619" s="15" t="s">
        <v>79</v>
      </c>
      <c r="N2619" s="15" t="s">
        <v>63</v>
      </c>
      <c r="O2619">
        <f>+VLOOKUP(Precio_diario_hortalizas[[#This Row],[Unidad de comercialización]],Codigos_kg[],2,0)</f>
        <v>36</v>
      </c>
      <c r="P2619">
        <f>+Precio_diario_hortalizas[[#This Row],[Precio promedio ponderado]]/Precio_diario_hortalizas[[#This Row],[Kg o Unidades]]</f>
        <v>83.333333333333329</v>
      </c>
    </row>
    <row r="2620" spans="1:16" hidden="1" x14ac:dyDescent="0.35">
      <c r="A2620" s="15" t="s">
        <v>60</v>
      </c>
      <c r="B2620" s="1" t="str">
        <f>+VLOOKUP(A2620,Codigos_mercados_mayoristas[],2,0)</f>
        <v>Valparaíso</v>
      </c>
      <c r="C2620" s="1">
        <f>+VLOOKUP(A2620,Codigos_mercados_mayoristas[],3,0)</f>
        <v>5</v>
      </c>
      <c r="D2620" s="30">
        <v>44153</v>
      </c>
      <c r="E2620" s="4" t="s">
        <v>196</v>
      </c>
      <c r="F2620" s="15" t="s">
        <v>78</v>
      </c>
      <c r="G2620" s="15" t="s">
        <v>12</v>
      </c>
      <c r="H2620" s="15" t="s">
        <v>13</v>
      </c>
      <c r="I2620" s="15">
        <v>150</v>
      </c>
      <c r="J2620" s="29">
        <v>2000</v>
      </c>
      <c r="K2620" s="29">
        <v>2000</v>
      </c>
      <c r="L2620" s="29">
        <v>2000</v>
      </c>
      <c r="M2620" s="15" t="s">
        <v>79</v>
      </c>
      <c r="N2620" s="15" t="s">
        <v>63</v>
      </c>
      <c r="O2620">
        <f>+VLOOKUP(Precio_diario_hortalizas[[#This Row],[Unidad de comercialización]],Codigos_kg[],2,0)</f>
        <v>36</v>
      </c>
      <c r="P2620">
        <f>+Precio_diario_hortalizas[[#This Row],[Precio promedio ponderado]]/Precio_diario_hortalizas[[#This Row],[Kg o Unidades]]</f>
        <v>55.555555555555557</v>
      </c>
    </row>
    <row r="2621" spans="1:16" hidden="1" x14ac:dyDescent="0.35">
      <c r="A2621" s="15" t="s">
        <v>60</v>
      </c>
      <c r="B2621" s="1" t="str">
        <f>+VLOOKUP(A2621,Codigos_mercados_mayoristas[],2,0)</f>
        <v>Valparaíso</v>
      </c>
      <c r="C2621" s="1">
        <f>+VLOOKUP(A2621,Codigos_mercados_mayoristas[],3,0)</f>
        <v>5</v>
      </c>
      <c r="D2621" s="30">
        <v>44153</v>
      </c>
      <c r="E2621" s="4" t="s">
        <v>196</v>
      </c>
      <c r="F2621" s="15" t="s">
        <v>17</v>
      </c>
      <c r="G2621" s="15" t="s">
        <v>18</v>
      </c>
      <c r="H2621" s="15" t="s">
        <v>19</v>
      </c>
      <c r="I2621" s="15">
        <v>40</v>
      </c>
      <c r="J2621" s="29">
        <v>20000</v>
      </c>
      <c r="K2621" s="29">
        <v>20000</v>
      </c>
      <c r="L2621" s="29">
        <v>20000</v>
      </c>
      <c r="M2621" s="15" t="s">
        <v>20</v>
      </c>
      <c r="N2621" s="15" t="s">
        <v>15</v>
      </c>
      <c r="O2621">
        <f>+VLOOKUP(Precio_diario_hortalizas[[#This Row],[Unidad de comercialización]],Codigos_kg[],2,0)</f>
        <v>50</v>
      </c>
      <c r="P2621">
        <f>+Precio_diario_hortalizas[[#This Row],[Precio promedio ponderado]]/Precio_diario_hortalizas[[#This Row],[Kg o Unidades]]</f>
        <v>400</v>
      </c>
    </row>
    <row r="2622" spans="1:16" hidden="1" x14ac:dyDescent="0.35">
      <c r="A2622" s="15" t="s">
        <v>60</v>
      </c>
      <c r="B2622" s="1" t="str">
        <f>+VLOOKUP(A2622,Codigos_mercados_mayoristas[],2,0)</f>
        <v>Valparaíso</v>
      </c>
      <c r="C2622" s="1">
        <f>+VLOOKUP(A2622,Codigos_mercados_mayoristas[],3,0)</f>
        <v>5</v>
      </c>
      <c r="D2622" s="30">
        <v>44153</v>
      </c>
      <c r="E2622" s="4" t="s">
        <v>196</v>
      </c>
      <c r="F2622" s="15" t="s">
        <v>80</v>
      </c>
      <c r="G2622" s="15" t="s">
        <v>12</v>
      </c>
      <c r="H2622" s="15" t="s">
        <v>19</v>
      </c>
      <c r="I2622" s="15">
        <v>120</v>
      </c>
      <c r="J2622" s="29">
        <v>1500</v>
      </c>
      <c r="K2622" s="29">
        <v>1500</v>
      </c>
      <c r="L2622" s="29">
        <v>1500</v>
      </c>
      <c r="M2622" s="15" t="s">
        <v>81</v>
      </c>
      <c r="N2622" s="15" t="s">
        <v>63</v>
      </c>
      <c r="O2622">
        <f>+VLOOKUP(Precio_diario_hortalizas[[#This Row],[Unidad de comercialización]],Codigos_kg[],2,0)</f>
        <v>3</v>
      </c>
      <c r="P2622">
        <f>+Precio_diario_hortalizas[[#This Row],[Precio promedio ponderado]]/Precio_diario_hortalizas[[#This Row],[Kg o Unidades]]</f>
        <v>500</v>
      </c>
    </row>
    <row r="2623" spans="1:16" hidden="1" x14ac:dyDescent="0.35">
      <c r="A2623" s="15" t="s">
        <v>60</v>
      </c>
      <c r="B2623" s="1" t="str">
        <f>+VLOOKUP(A2623,Codigos_mercados_mayoristas[],2,0)</f>
        <v>Valparaíso</v>
      </c>
      <c r="C2623" s="1">
        <f>+VLOOKUP(A2623,Codigos_mercados_mayoristas[],3,0)</f>
        <v>5</v>
      </c>
      <c r="D2623" s="30">
        <v>44153</v>
      </c>
      <c r="E2623" s="4" t="s">
        <v>196</v>
      </c>
      <c r="F2623" s="15" t="s">
        <v>82</v>
      </c>
      <c r="G2623" s="15" t="s">
        <v>12</v>
      </c>
      <c r="H2623" s="15" t="s">
        <v>19</v>
      </c>
      <c r="I2623" s="15">
        <v>50</v>
      </c>
      <c r="J2623" s="29">
        <v>3500</v>
      </c>
      <c r="K2623" s="29">
        <v>3500</v>
      </c>
      <c r="L2623" s="29">
        <v>3500</v>
      </c>
      <c r="M2623" s="15" t="s">
        <v>83</v>
      </c>
      <c r="N2623" s="15" t="s">
        <v>63</v>
      </c>
      <c r="O2623">
        <f>+VLOOKUP(Precio_diario_hortalizas[[#This Row],[Unidad de comercialización]],Codigos_kg[],2,0)</f>
        <v>3</v>
      </c>
      <c r="P2623">
        <f>+Precio_diario_hortalizas[[#This Row],[Precio promedio ponderado]]/Precio_diario_hortalizas[[#This Row],[Kg o Unidades]]</f>
        <v>1166.6666666666667</v>
      </c>
    </row>
    <row r="2624" spans="1:16" hidden="1" x14ac:dyDescent="0.35">
      <c r="A2624" s="15" t="s">
        <v>60</v>
      </c>
      <c r="B2624" s="1" t="str">
        <f>+VLOOKUP(A2624,Codigos_mercados_mayoristas[],2,0)</f>
        <v>Valparaíso</v>
      </c>
      <c r="C2624" s="1">
        <f>+VLOOKUP(A2624,Codigos_mercados_mayoristas[],3,0)</f>
        <v>5</v>
      </c>
      <c r="D2624" s="30">
        <v>44153</v>
      </c>
      <c r="E2624" s="4" t="s">
        <v>196</v>
      </c>
      <c r="F2624" s="15" t="s">
        <v>84</v>
      </c>
      <c r="G2624" s="15" t="s">
        <v>12</v>
      </c>
      <c r="H2624" s="15" t="s">
        <v>19</v>
      </c>
      <c r="I2624" s="29">
        <v>1800</v>
      </c>
      <c r="J2624" s="15">
        <v>650</v>
      </c>
      <c r="K2624" s="15">
        <v>600</v>
      </c>
      <c r="L2624" s="15">
        <v>624</v>
      </c>
      <c r="M2624" s="15" t="s">
        <v>14</v>
      </c>
      <c r="N2624" s="15" t="s">
        <v>63</v>
      </c>
      <c r="O2624">
        <f>+VLOOKUP(Precio_diario_hortalizas[[#This Row],[Unidad de comercialización]],Codigos_kg[],2,0)</f>
        <v>1</v>
      </c>
      <c r="P2624">
        <f>+Precio_diario_hortalizas[[#This Row],[Precio promedio ponderado]]/Precio_diario_hortalizas[[#This Row],[Kg o Unidades]]</f>
        <v>624</v>
      </c>
    </row>
    <row r="2625" spans="1:16" hidden="1" x14ac:dyDescent="0.35">
      <c r="A2625" s="15" t="s">
        <v>60</v>
      </c>
      <c r="B2625" s="1" t="str">
        <f>+VLOOKUP(A2625,Codigos_mercados_mayoristas[],2,0)</f>
        <v>Valparaíso</v>
      </c>
      <c r="C2625" s="1">
        <f>+VLOOKUP(A2625,Codigos_mercados_mayoristas[],3,0)</f>
        <v>5</v>
      </c>
      <c r="D2625" s="30">
        <v>44153</v>
      </c>
      <c r="E2625" s="4" t="s">
        <v>196</v>
      </c>
      <c r="F2625" s="15" t="s">
        <v>84</v>
      </c>
      <c r="G2625" s="15" t="s">
        <v>12</v>
      </c>
      <c r="H2625" s="15" t="s">
        <v>13</v>
      </c>
      <c r="I2625" s="15">
        <v>900</v>
      </c>
      <c r="J2625" s="15">
        <v>500</v>
      </c>
      <c r="K2625" s="15">
        <v>500</v>
      </c>
      <c r="L2625" s="15">
        <v>500</v>
      </c>
      <c r="M2625" s="15" t="s">
        <v>14</v>
      </c>
      <c r="N2625" s="15" t="s">
        <v>63</v>
      </c>
      <c r="O2625">
        <f>+VLOOKUP(Precio_diario_hortalizas[[#This Row],[Unidad de comercialización]],Codigos_kg[],2,0)</f>
        <v>1</v>
      </c>
      <c r="P2625">
        <f>+Precio_diario_hortalizas[[#This Row],[Precio promedio ponderado]]/Precio_diario_hortalizas[[#This Row],[Kg o Unidades]]</f>
        <v>500</v>
      </c>
    </row>
    <row r="2626" spans="1:16" hidden="1" x14ac:dyDescent="0.35">
      <c r="A2626" s="15" t="s">
        <v>60</v>
      </c>
      <c r="B2626" s="1" t="str">
        <f>+VLOOKUP(A2626,Codigos_mercados_mayoristas[],2,0)</f>
        <v>Valparaíso</v>
      </c>
      <c r="C2626" s="1">
        <f>+VLOOKUP(A2626,Codigos_mercados_mayoristas[],3,0)</f>
        <v>5</v>
      </c>
      <c r="D2626" s="30">
        <v>44153</v>
      </c>
      <c r="E2626" s="4" t="s">
        <v>196</v>
      </c>
      <c r="F2626" s="15" t="s">
        <v>21</v>
      </c>
      <c r="G2626" s="15" t="s">
        <v>12</v>
      </c>
      <c r="H2626" s="15" t="s">
        <v>19</v>
      </c>
      <c r="I2626" s="15">
        <v>160</v>
      </c>
      <c r="J2626" s="29">
        <v>3300</v>
      </c>
      <c r="K2626" s="29">
        <v>3000</v>
      </c>
      <c r="L2626" s="29">
        <v>3150</v>
      </c>
      <c r="M2626" s="15" t="s">
        <v>83</v>
      </c>
      <c r="N2626" s="15" t="s">
        <v>63</v>
      </c>
      <c r="O2626">
        <f>+VLOOKUP(Precio_diario_hortalizas[[#This Row],[Unidad de comercialización]],Codigos_kg[],2,0)</f>
        <v>3</v>
      </c>
      <c r="P2626">
        <f>+Precio_diario_hortalizas[[#This Row],[Precio promedio ponderado]]/Precio_diario_hortalizas[[#This Row],[Kg o Unidades]]</f>
        <v>1050</v>
      </c>
    </row>
    <row r="2627" spans="1:16" hidden="1" x14ac:dyDescent="0.35">
      <c r="A2627" s="15" t="s">
        <v>60</v>
      </c>
      <c r="B2627" s="1" t="str">
        <f>+VLOOKUP(A2627,Codigos_mercados_mayoristas[],2,0)</f>
        <v>Valparaíso</v>
      </c>
      <c r="C2627" s="1">
        <f>+VLOOKUP(A2627,Codigos_mercados_mayoristas[],3,0)</f>
        <v>5</v>
      </c>
      <c r="D2627" s="30">
        <v>44153</v>
      </c>
      <c r="E2627" s="4" t="s">
        <v>196</v>
      </c>
      <c r="F2627" s="15" t="s">
        <v>85</v>
      </c>
      <c r="G2627" s="15" t="s">
        <v>86</v>
      </c>
      <c r="H2627" s="15" t="s">
        <v>19</v>
      </c>
      <c r="I2627" s="15">
        <v>550</v>
      </c>
      <c r="J2627" s="29">
        <v>1200</v>
      </c>
      <c r="K2627" s="29">
        <v>1200</v>
      </c>
      <c r="L2627" s="29">
        <v>1200</v>
      </c>
      <c r="M2627" s="15" t="s">
        <v>31</v>
      </c>
      <c r="N2627" s="15" t="s">
        <v>63</v>
      </c>
      <c r="O2627">
        <f>+VLOOKUP(Precio_diario_hortalizas[[#This Row],[Unidad de comercialización]],Codigos_kg[],2,0)</f>
        <v>1</v>
      </c>
      <c r="P2627">
        <f>+Precio_diario_hortalizas[[#This Row],[Precio promedio ponderado]]/Precio_diario_hortalizas[[#This Row],[Kg o Unidades]]</f>
        <v>1200</v>
      </c>
    </row>
    <row r="2628" spans="1:16" hidden="1" x14ac:dyDescent="0.35">
      <c r="A2628" s="15" t="s">
        <v>60</v>
      </c>
      <c r="B2628" s="1" t="str">
        <f>+VLOOKUP(A2628,Codigos_mercados_mayoristas[],2,0)</f>
        <v>Valparaíso</v>
      </c>
      <c r="C2628" s="1">
        <f>+VLOOKUP(A2628,Codigos_mercados_mayoristas[],3,0)</f>
        <v>5</v>
      </c>
      <c r="D2628" s="30">
        <v>44153</v>
      </c>
      <c r="E2628" s="4" t="s">
        <v>196</v>
      </c>
      <c r="F2628" s="15" t="s">
        <v>85</v>
      </c>
      <c r="G2628" s="15" t="s">
        <v>86</v>
      </c>
      <c r="H2628" s="15" t="s">
        <v>13</v>
      </c>
      <c r="I2628" s="15">
        <v>600</v>
      </c>
      <c r="J2628" s="29">
        <v>1000</v>
      </c>
      <c r="K2628" s="29">
        <v>1000</v>
      </c>
      <c r="L2628" s="29">
        <v>1000</v>
      </c>
      <c r="M2628" s="15" t="s">
        <v>31</v>
      </c>
      <c r="N2628" s="15" t="s">
        <v>63</v>
      </c>
      <c r="O2628">
        <f>+VLOOKUP(Precio_diario_hortalizas[[#This Row],[Unidad de comercialización]],Codigos_kg[],2,0)</f>
        <v>1</v>
      </c>
      <c r="P2628">
        <f>+Precio_diario_hortalizas[[#This Row],[Precio promedio ponderado]]/Precio_diario_hortalizas[[#This Row],[Kg o Unidades]]</f>
        <v>1000</v>
      </c>
    </row>
    <row r="2629" spans="1:16" hidden="1" x14ac:dyDescent="0.35">
      <c r="A2629" s="15" t="s">
        <v>60</v>
      </c>
      <c r="B2629" s="1" t="str">
        <f>+VLOOKUP(A2629,Codigos_mercados_mayoristas[],2,0)</f>
        <v>Valparaíso</v>
      </c>
      <c r="C2629" s="1">
        <f>+VLOOKUP(A2629,Codigos_mercados_mayoristas[],3,0)</f>
        <v>5</v>
      </c>
      <c r="D2629" s="30">
        <v>44153</v>
      </c>
      <c r="E2629" s="4" t="s">
        <v>196</v>
      </c>
      <c r="F2629" s="15" t="s">
        <v>52</v>
      </c>
      <c r="G2629" s="15" t="s">
        <v>12</v>
      </c>
      <c r="H2629" s="15" t="s">
        <v>19</v>
      </c>
      <c r="I2629" s="15">
        <v>40</v>
      </c>
      <c r="J2629" s="29">
        <v>7000</v>
      </c>
      <c r="K2629" s="29">
        <v>7000</v>
      </c>
      <c r="L2629" s="29">
        <v>7000</v>
      </c>
      <c r="M2629" s="15" t="s">
        <v>39</v>
      </c>
      <c r="N2629" s="15" t="s">
        <v>63</v>
      </c>
      <c r="O2629">
        <f>+VLOOKUP(Precio_diario_hortalizas[[#This Row],[Unidad de comercialización]],Codigos_kg[],2,0)</f>
        <v>25</v>
      </c>
      <c r="P2629">
        <f>+Precio_diario_hortalizas[[#This Row],[Precio promedio ponderado]]/Precio_diario_hortalizas[[#This Row],[Kg o Unidades]]</f>
        <v>280</v>
      </c>
    </row>
    <row r="2630" spans="1:16" hidden="1" x14ac:dyDescent="0.35">
      <c r="A2630" s="15" t="s">
        <v>60</v>
      </c>
      <c r="B2630" s="1" t="str">
        <f>+VLOOKUP(A2630,Codigos_mercados_mayoristas[],2,0)</f>
        <v>Valparaíso</v>
      </c>
      <c r="C2630" s="1">
        <f>+VLOOKUP(A2630,Codigos_mercados_mayoristas[],3,0)</f>
        <v>5</v>
      </c>
      <c r="D2630" s="30">
        <v>44153</v>
      </c>
      <c r="E2630" s="4" t="s">
        <v>196</v>
      </c>
      <c r="F2630" s="15" t="s">
        <v>23</v>
      </c>
      <c r="G2630" s="15" t="s">
        <v>87</v>
      </c>
      <c r="H2630" s="15" t="s">
        <v>19</v>
      </c>
      <c r="I2630" s="15">
        <v>150</v>
      </c>
      <c r="J2630" s="29">
        <v>4300</v>
      </c>
      <c r="K2630" s="29">
        <v>4000</v>
      </c>
      <c r="L2630" s="29">
        <v>4140</v>
      </c>
      <c r="M2630" s="15" t="s">
        <v>88</v>
      </c>
      <c r="N2630" s="15" t="s">
        <v>63</v>
      </c>
      <c r="O2630">
        <f>+VLOOKUP(Precio_diario_hortalizas[[#This Row],[Unidad de comercialización]],Codigos_kg[],2,0)</f>
        <v>10</v>
      </c>
      <c r="P2630">
        <f>+Precio_diario_hortalizas[[#This Row],[Precio promedio ponderado]]/Precio_diario_hortalizas[[#This Row],[Kg o Unidades]]</f>
        <v>414</v>
      </c>
    </row>
    <row r="2631" spans="1:16" hidden="1" x14ac:dyDescent="0.35">
      <c r="A2631" s="15" t="s">
        <v>60</v>
      </c>
      <c r="B2631" s="1" t="str">
        <f>+VLOOKUP(A2631,Codigos_mercados_mayoristas[],2,0)</f>
        <v>Valparaíso</v>
      </c>
      <c r="C2631" s="1">
        <f>+VLOOKUP(A2631,Codigos_mercados_mayoristas[],3,0)</f>
        <v>5</v>
      </c>
      <c r="D2631" s="30">
        <v>44153</v>
      </c>
      <c r="E2631" s="4" t="s">
        <v>196</v>
      </c>
      <c r="F2631" s="15" t="s">
        <v>23</v>
      </c>
      <c r="G2631" s="15" t="s">
        <v>24</v>
      </c>
      <c r="H2631" s="15" t="s">
        <v>19</v>
      </c>
      <c r="I2631" s="15">
        <v>115</v>
      </c>
      <c r="J2631" s="29">
        <v>6300</v>
      </c>
      <c r="K2631" s="29">
        <v>6000</v>
      </c>
      <c r="L2631" s="29">
        <v>6157</v>
      </c>
      <c r="M2631" s="15" t="s">
        <v>89</v>
      </c>
      <c r="N2631" s="15" t="s">
        <v>63</v>
      </c>
      <c r="O2631">
        <f>+VLOOKUP(Precio_diario_hortalizas[[#This Row],[Unidad de comercialización]],Codigos_kg[],2,0)</f>
        <v>15</v>
      </c>
      <c r="P2631">
        <f>+Precio_diario_hortalizas[[#This Row],[Precio promedio ponderado]]/Precio_diario_hortalizas[[#This Row],[Kg o Unidades]]</f>
        <v>410.46666666666664</v>
      </c>
    </row>
    <row r="2632" spans="1:16" hidden="1" x14ac:dyDescent="0.35">
      <c r="A2632" s="15" t="s">
        <v>60</v>
      </c>
      <c r="B2632" s="1" t="str">
        <f>+VLOOKUP(A2632,Codigos_mercados_mayoristas[],2,0)</f>
        <v>Valparaíso</v>
      </c>
      <c r="C2632" s="1">
        <f>+VLOOKUP(A2632,Codigos_mercados_mayoristas[],3,0)</f>
        <v>5</v>
      </c>
      <c r="D2632" s="30">
        <v>44153</v>
      </c>
      <c r="E2632" s="4" t="s">
        <v>196</v>
      </c>
      <c r="F2632" s="15" t="s">
        <v>23</v>
      </c>
      <c r="G2632" s="15" t="s">
        <v>90</v>
      </c>
      <c r="H2632" s="15" t="s">
        <v>19</v>
      </c>
      <c r="I2632" s="15">
        <v>70</v>
      </c>
      <c r="J2632" s="29">
        <v>6000</v>
      </c>
      <c r="K2632" s="29">
        <v>6000</v>
      </c>
      <c r="L2632" s="29">
        <v>6000</v>
      </c>
      <c r="M2632" s="15" t="s">
        <v>26</v>
      </c>
      <c r="N2632" s="15" t="s">
        <v>63</v>
      </c>
      <c r="O2632">
        <f>+VLOOKUP(Precio_diario_hortalizas[[#This Row],[Unidad de comercialización]],Codigos_kg[],2,0)</f>
        <v>18</v>
      </c>
      <c r="P2632">
        <f>+Precio_diario_hortalizas[[#This Row],[Precio promedio ponderado]]/Precio_diario_hortalizas[[#This Row],[Kg o Unidades]]</f>
        <v>333.33333333333331</v>
      </c>
    </row>
    <row r="2633" spans="1:16" hidden="1" x14ac:dyDescent="0.35">
      <c r="A2633" s="15" t="s">
        <v>60</v>
      </c>
      <c r="B2633" s="1" t="str">
        <f>+VLOOKUP(A2633,Codigos_mercados_mayoristas[],2,0)</f>
        <v>Valparaíso</v>
      </c>
      <c r="C2633" s="1">
        <f>+VLOOKUP(A2633,Codigos_mercados_mayoristas[],3,0)</f>
        <v>5</v>
      </c>
      <c r="D2633" s="30">
        <v>44153</v>
      </c>
      <c r="E2633" s="4" t="s">
        <v>196</v>
      </c>
      <c r="F2633" s="15" t="s">
        <v>23</v>
      </c>
      <c r="G2633" s="15" t="s">
        <v>91</v>
      </c>
      <c r="H2633" s="15" t="s">
        <v>19</v>
      </c>
      <c r="I2633" s="15">
        <v>70</v>
      </c>
      <c r="J2633" s="29">
        <v>6000</v>
      </c>
      <c r="K2633" s="29">
        <v>6000</v>
      </c>
      <c r="L2633" s="29">
        <v>6000</v>
      </c>
      <c r="M2633" s="15" t="s">
        <v>26</v>
      </c>
      <c r="N2633" s="15" t="s">
        <v>63</v>
      </c>
      <c r="O2633">
        <f>+VLOOKUP(Precio_diario_hortalizas[[#This Row],[Unidad de comercialización]],Codigos_kg[],2,0)</f>
        <v>18</v>
      </c>
      <c r="P2633">
        <f>+Precio_diario_hortalizas[[#This Row],[Precio promedio ponderado]]/Precio_diario_hortalizas[[#This Row],[Kg o Unidades]]</f>
        <v>333.33333333333331</v>
      </c>
    </row>
    <row r="2634" spans="1:16" hidden="1" x14ac:dyDescent="0.35">
      <c r="A2634" s="15" t="s">
        <v>60</v>
      </c>
      <c r="B2634" s="1" t="str">
        <f>+VLOOKUP(A2634,Codigos_mercados_mayoristas[],2,0)</f>
        <v>Valparaíso</v>
      </c>
      <c r="C2634" s="1">
        <f>+VLOOKUP(A2634,Codigos_mercados_mayoristas[],3,0)</f>
        <v>5</v>
      </c>
      <c r="D2634" s="30">
        <v>44153</v>
      </c>
      <c r="E2634" s="4" t="s">
        <v>196</v>
      </c>
      <c r="F2634" s="15" t="s">
        <v>23</v>
      </c>
      <c r="G2634" s="15" t="s">
        <v>92</v>
      </c>
      <c r="H2634" s="15" t="s">
        <v>19</v>
      </c>
      <c r="I2634" s="15">
        <v>130</v>
      </c>
      <c r="J2634" s="29">
        <v>4500</v>
      </c>
      <c r="K2634" s="29">
        <v>4000</v>
      </c>
      <c r="L2634" s="29">
        <v>4269</v>
      </c>
      <c r="M2634" s="15" t="s">
        <v>93</v>
      </c>
      <c r="N2634" s="15" t="s">
        <v>63</v>
      </c>
      <c r="O2634">
        <f>+VLOOKUP(Precio_diario_hortalizas[[#This Row],[Unidad de comercialización]],Codigos_kg[],2,0)</f>
        <v>20</v>
      </c>
      <c r="P2634">
        <f>+Precio_diario_hortalizas[[#This Row],[Precio promedio ponderado]]/Precio_diario_hortalizas[[#This Row],[Kg o Unidades]]</f>
        <v>213.45</v>
      </c>
    </row>
    <row r="2635" spans="1:16" hidden="1" x14ac:dyDescent="0.35">
      <c r="A2635" s="15" t="s">
        <v>60</v>
      </c>
      <c r="B2635" s="1" t="str">
        <f>+VLOOKUP(A2635,Codigos_mercados_mayoristas[],2,0)</f>
        <v>Valparaíso</v>
      </c>
      <c r="C2635" s="1">
        <f>+VLOOKUP(A2635,Codigos_mercados_mayoristas[],3,0)</f>
        <v>5</v>
      </c>
      <c r="D2635" s="30">
        <v>44153</v>
      </c>
      <c r="E2635" s="4" t="s">
        <v>196</v>
      </c>
      <c r="F2635" s="15" t="s">
        <v>94</v>
      </c>
      <c r="G2635" s="15" t="s">
        <v>95</v>
      </c>
      <c r="H2635" s="15" t="s">
        <v>96</v>
      </c>
      <c r="I2635" s="15">
        <v>340</v>
      </c>
      <c r="J2635" s="29">
        <v>8500</v>
      </c>
      <c r="K2635" s="29">
        <v>8000</v>
      </c>
      <c r="L2635" s="29">
        <v>8235</v>
      </c>
      <c r="M2635" s="15" t="s">
        <v>39</v>
      </c>
      <c r="N2635" s="15" t="s">
        <v>63</v>
      </c>
      <c r="O2635">
        <f>+VLOOKUP(Precio_diario_hortalizas[[#This Row],[Unidad de comercialización]],Codigos_kg[],2,0)</f>
        <v>25</v>
      </c>
      <c r="P2635">
        <f>+Precio_diario_hortalizas[[#This Row],[Precio promedio ponderado]]/Precio_diario_hortalizas[[#This Row],[Kg o Unidades]]</f>
        <v>329.4</v>
      </c>
    </row>
    <row r="2636" spans="1:16" hidden="1" x14ac:dyDescent="0.35">
      <c r="A2636" s="15" t="s">
        <v>60</v>
      </c>
      <c r="B2636" s="1" t="str">
        <f>+VLOOKUP(A2636,Codigos_mercados_mayoristas[],2,0)</f>
        <v>Valparaíso</v>
      </c>
      <c r="C2636" s="1">
        <f>+VLOOKUP(A2636,Codigos_mercados_mayoristas[],3,0)</f>
        <v>5</v>
      </c>
      <c r="D2636" s="30">
        <v>44153</v>
      </c>
      <c r="E2636" s="4" t="s">
        <v>196</v>
      </c>
      <c r="F2636" s="15" t="s">
        <v>53</v>
      </c>
      <c r="G2636" s="15" t="s">
        <v>12</v>
      </c>
      <c r="H2636" s="15" t="s">
        <v>19</v>
      </c>
      <c r="I2636" s="15">
        <v>130</v>
      </c>
      <c r="J2636" s="29">
        <v>7500</v>
      </c>
      <c r="K2636" s="29">
        <v>7000</v>
      </c>
      <c r="L2636" s="29">
        <v>7231</v>
      </c>
      <c r="M2636" s="15" t="s">
        <v>97</v>
      </c>
      <c r="N2636" s="15" t="s">
        <v>133</v>
      </c>
      <c r="O2636">
        <f>+VLOOKUP(Precio_diario_hortalizas[[#This Row],[Unidad de comercialización]],Codigos_kg[],2,0)</f>
        <v>70</v>
      </c>
      <c r="P2636">
        <f>+Precio_diario_hortalizas[[#This Row],[Precio promedio ponderado]]/Precio_diario_hortalizas[[#This Row],[Kg o Unidades]]</f>
        <v>103.3</v>
      </c>
    </row>
    <row r="2637" spans="1:16" hidden="1" x14ac:dyDescent="0.35">
      <c r="A2637" s="15" t="s">
        <v>60</v>
      </c>
      <c r="B2637" s="1" t="str">
        <f>+VLOOKUP(A2637,Codigos_mercados_mayoristas[],2,0)</f>
        <v>Valparaíso</v>
      </c>
      <c r="C2637" s="1">
        <f>+VLOOKUP(A2637,Codigos_mercados_mayoristas[],3,0)</f>
        <v>5</v>
      </c>
      <c r="D2637" s="30">
        <v>44153</v>
      </c>
      <c r="E2637" s="4" t="s">
        <v>196</v>
      </c>
      <c r="F2637" s="15" t="s">
        <v>27</v>
      </c>
      <c r="G2637" s="15" t="s">
        <v>28</v>
      </c>
      <c r="H2637" s="15" t="s">
        <v>19</v>
      </c>
      <c r="I2637" s="15">
        <v>38</v>
      </c>
      <c r="J2637" s="29">
        <v>38000</v>
      </c>
      <c r="K2637" s="29">
        <v>38000</v>
      </c>
      <c r="L2637" s="29">
        <v>38000</v>
      </c>
      <c r="M2637" s="15" t="s">
        <v>29</v>
      </c>
      <c r="N2637" s="15" t="s">
        <v>15</v>
      </c>
      <c r="O2637">
        <f>+VLOOKUP(Precio_diario_hortalizas[[#This Row],[Unidad de comercialización]],Codigos_kg[],2,0)</f>
        <v>15</v>
      </c>
      <c r="P2637">
        <f>+Precio_diario_hortalizas[[#This Row],[Precio promedio ponderado]]/Precio_diario_hortalizas[[#This Row],[Kg o Unidades]]</f>
        <v>2533.3333333333335</v>
      </c>
    </row>
    <row r="2638" spans="1:16" hidden="1" x14ac:dyDescent="0.35">
      <c r="A2638" s="15" t="s">
        <v>60</v>
      </c>
      <c r="B2638" s="1" t="str">
        <f>+VLOOKUP(A2638,Codigos_mercados_mayoristas[],2,0)</f>
        <v>Valparaíso</v>
      </c>
      <c r="C2638" s="1">
        <f>+VLOOKUP(A2638,Codigos_mercados_mayoristas[],3,0)</f>
        <v>5</v>
      </c>
      <c r="D2638" s="30">
        <v>44153</v>
      </c>
      <c r="E2638" s="4" t="s">
        <v>196</v>
      </c>
      <c r="F2638" s="15" t="s">
        <v>27</v>
      </c>
      <c r="G2638" s="15" t="s">
        <v>28</v>
      </c>
      <c r="H2638" s="15" t="s">
        <v>13</v>
      </c>
      <c r="I2638" s="15">
        <v>35</v>
      </c>
      <c r="J2638" s="29">
        <v>34000</v>
      </c>
      <c r="K2638" s="29">
        <v>34000</v>
      </c>
      <c r="L2638" s="29">
        <v>34000</v>
      </c>
      <c r="M2638" s="15" t="s">
        <v>29</v>
      </c>
      <c r="N2638" s="15" t="s">
        <v>15</v>
      </c>
      <c r="O2638">
        <f>+VLOOKUP(Precio_diario_hortalizas[[#This Row],[Unidad de comercialización]],Codigos_kg[],2,0)</f>
        <v>15</v>
      </c>
      <c r="P2638">
        <f>+Precio_diario_hortalizas[[#This Row],[Precio promedio ponderado]]/Precio_diario_hortalizas[[#This Row],[Kg o Unidades]]</f>
        <v>2266.6666666666665</v>
      </c>
    </row>
    <row r="2639" spans="1:16" hidden="1" x14ac:dyDescent="0.35">
      <c r="A2639" s="15" t="s">
        <v>60</v>
      </c>
      <c r="B2639" s="1" t="str">
        <f>+VLOOKUP(A2639,Codigos_mercados_mayoristas[],2,0)</f>
        <v>Valparaíso</v>
      </c>
      <c r="C2639" s="1">
        <f>+VLOOKUP(A2639,Codigos_mercados_mayoristas[],3,0)</f>
        <v>5</v>
      </c>
      <c r="D2639" s="30">
        <v>44153</v>
      </c>
      <c r="E2639" s="4" t="s">
        <v>196</v>
      </c>
      <c r="F2639" s="15" t="s">
        <v>27</v>
      </c>
      <c r="G2639" s="15" t="s">
        <v>98</v>
      </c>
      <c r="H2639" s="15" t="s">
        <v>19</v>
      </c>
      <c r="I2639" s="15">
        <v>38</v>
      </c>
      <c r="J2639" s="29">
        <v>30000</v>
      </c>
      <c r="K2639" s="29">
        <v>30000</v>
      </c>
      <c r="L2639" s="29">
        <v>30000</v>
      </c>
      <c r="M2639" s="15" t="s">
        <v>29</v>
      </c>
      <c r="N2639" s="15" t="s">
        <v>15</v>
      </c>
      <c r="O2639">
        <f>+VLOOKUP(Precio_diario_hortalizas[[#This Row],[Unidad de comercialización]],Codigos_kg[],2,0)</f>
        <v>15</v>
      </c>
      <c r="P2639">
        <f>+Precio_diario_hortalizas[[#This Row],[Precio promedio ponderado]]/Precio_diario_hortalizas[[#This Row],[Kg o Unidades]]</f>
        <v>2000</v>
      </c>
    </row>
    <row r="2640" spans="1:16" hidden="1" x14ac:dyDescent="0.35">
      <c r="A2640" s="15" t="s">
        <v>60</v>
      </c>
      <c r="B2640" s="1" t="str">
        <f>+VLOOKUP(A2640,Codigos_mercados_mayoristas[],2,0)</f>
        <v>Valparaíso</v>
      </c>
      <c r="C2640" s="1">
        <f>+VLOOKUP(A2640,Codigos_mercados_mayoristas[],3,0)</f>
        <v>5</v>
      </c>
      <c r="D2640" s="30">
        <v>44153</v>
      </c>
      <c r="E2640" s="4" t="s">
        <v>196</v>
      </c>
      <c r="F2640" s="15" t="s">
        <v>27</v>
      </c>
      <c r="G2640" s="15" t="s">
        <v>98</v>
      </c>
      <c r="H2640" s="15" t="s">
        <v>13</v>
      </c>
      <c r="I2640" s="15">
        <v>35</v>
      </c>
      <c r="J2640" s="29">
        <v>25000</v>
      </c>
      <c r="K2640" s="29">
        <v>25000</v>
      </c>
      <c r="L2640" s="29">
        <v>25000</v>
      </c>
      <c r="M2640" s="15" t="s">
        <v>29</v>
      </c>
      <c r="N2640" s="15" t="s">
        <v>15</v>
      </c>
      <c r="O2640">
        <f>+VLOOKUP(Precio_diario_hortalizas[[#This Row],[Unidad de comercialización]],Codigos_kg[],2,0)</f>
        <v>15</v>
      </c>
      <c r="P2640">
        <f>+Precio_diario_hortalizas[[#This Row],[Precio promedio ponderado]]/Precio_diario_hortalizas[[#This Row],[Kg o Unidades]]</f>
        <v>1666.6666666666667</v>
      </c>
    </row>
    <row r="2641" spans="1:16" hidden="1" x14ac:dyDescent="0.35">
      <c r="A2641" s="15" t="s">
        <v>60</v>
      </c>
      <c r="B2641" s="1" t="str">
        <f>+VLOOKUP(A2641,Codigos_mercados_mayoristas[],2,0)</f>
        <v>Valparaíso</v>
      </c>
      <c r="C2641" s="1">
        <f>+VLOOKUP(A2641,Codigos_mercados_mayoristas[],3,0)</f>
        <v>5</v>
      </c>
      <c r="D2641" s="30">
        <v>44153</v>
      </c>
      <c r="E2641" s="4" t="s">
        <v>196</v>
      </c>
      <c r="F2641" s="15" t="s">
        <v>30</v>
      </c>
      <c r="G2641" s="15" t="s">
        <v>57</v>
      </c>
      <c r="H2641" s="15" t="s">
        <v>19</v>
      </c>
      <c r="I2641" s="15">
        <v>35</v>
      </c>
      <c r="J2641" s="29">
        <v>30000</v>
      </c>
      <c r="K2641" s="29">
        <v>30000</v>
      </c>
      <c r="L2641" s="29">
        <v>30000</v>
      </c>
      <c r="M2641" s="15" t="s">
        <v>58</v>
      </c>
      <c r="N2641" s="15" t="s">
        <v>105</v>
      </c>
      <c r="O2641">
        <f>+VLOOKUP(Precio_diario_hortalizas[[#This Row],[Unidad de comercialización]],Codigos_kg[],2,0)</f>
        <v>25</v>
      </c>
      <c r="P2641">
        <f>+Precio_diario_hortalizas[[#This Row],[Precio promedio ponderado]]/Precio_diario_hortalizas[[#This Row],[Kg o Unidades]]</f>
        <v>1200</v>
      </c>
    </row>
    <row r="2642" spans="1:16" hidden="1" x14ac:dyDescent="0.35">
      <c r="A2642" s="15" t="s">
        <v>60</v>
      </c>
      <c r="B2642" s="1" t="str">
        <f>+VLOOKUP(A2642,Codigos_mercados_mayoristas[],2,0)</f>
        <v>Valparaíso</v>
      </c>
      <c r="C2642" s="1">
        <f>+VLOOKUP(A2642,Codigos_mercados_mayoristas[],3,0)</f>
        <v>5</v>
      </c>
      <c r="D2642" s="30">
        <v>44153</v>
      </c>
      <c r="E2642" s="4" t="s">
        <v>196</v>
      </c>
      <c r="F2642" s="15" t="s">
        <v>99</v>
      </c>
      <c r="G2642" s="15" t="s">
        <v>100</v>
      </c>
      <c r="H2642" s="15" t="s">
        <v>19</v>
      </c>
      <c r="I2642" s="29">
        <v>1700</v>
      </c>
      <c r="J2642" s="15">
        <v>650</v>
      </c>
      <c r="K2642" s="15">
        <v>600</v>
      </c>
      <c r="L2642" s="15">
        <v>625</v>
      </c>
      <c r="M2642" s="15" t="s">
        <v>14</v>
      </c>
      <c r="N2642" s="15" t="s">
        <v>63</v>
      </c>
      <c r="O2642">
        <f>+VLOOKUP(Precio_diario_hortalizas[[#This Row],[Unidad de comercialización]],Codigos_kg[],2,0)</f>
        <v>1</v>
      </c>
      <c r="P2642">
        <f>+Precio_diario_hortalizas[[#This Row],[Precio promedio ponderado]]/Precio_diario_hortalizas[[#This Row],[Kg o Unidades]]</f>
        <v>625</v>
      </c>
    </row>
    <row r="2643" spans="1:16" hidden="1" x14ac:dyDescent="0.35">
      <c r="A2643" s="15" t="s">
        <v>60</v>
      </c>
      <c r="B2643" s="1" t="str">
        <f>+VLOOKUP(A2643,Codigos_mercados_mayoristas[],2,0)</f>
        <v>Valparaíso</v>
      </c>
      <c r="C2643" s="1">
        <f>+VLOOKUP(A2643,Codigos_mercados_mayoristas[],3,0)</f>
        <v>5</v>
      </c>
      <c r="D2643" s="30">
        <v>44153</v>
      </c>
      <c r="E2643" s="4" t="s">
        <v>196</v>
      </c>
      <c r="F2643" s="15" t="s">
        <v>99</v>
      </c>
      <c r="G2643" s="15" t="s">
        <v>100</v>
      </c>
      <c r="H2643" s="15" t="s">
        <v>13</v>
      </c>
      <c r="I2643" s="15">
        <v>880</v>
      </c>
      <c r="J2643" s="15">
        <v>500</v>
      </c>
      <c r="K2643" s="15">
        <v>500</v>
      </c>
      <c r="L2643" s="15">
        <v>500</v>
      </c>
      <c r="M2643" s="15" t="s">
        <v>14</v>
      </c>
      <c r="N2643" s="15" t="s">
        <v>63</v>
      </c>
      <c r="O2643">
        <f>+VLOOKUP(Precio_diario_hortalizas[[#This Row],[Unidad de comercialización]],Codigos_kg[],2,0)</f>
        <v>1</v>
      </c>
      <c r="P2643">
        <f>+Precio_diario_hortalizas[[#This Row],[Precio promedio ponderado]]/Precio_diario_hortalizas[[#This Row],[Kg o Unidades]]</f>
        <v>500</v>
      </c>
    </row>
    <row r="2644" spans="1:16" hidden="1" x14ac:dyDescent="0.35">
      <c r="A2644" s="15" t="s">
        <v>60</v>
      </c>
      <c r="B2644" s="1" t="str">
        <f>+VLOOKUP(A2644,Codigos_mercados_mayoristas[],2,0)</f>
        <v>Valparaíso</v>
      </c>
      <c r="C2644" s="1">
        <f>+VLOOKUP(A2644,Codigos_mercados_mayoristas[],3,0)</f>
        <v>5</v>
      </c>
      <c r="D2644" s="30">
        <v>44153</v>
      </c>
      <c r="E2644" s="4" t="s">
        <v>196</v>
      </c>
      <c r="F2644" s="15" t="s">
        <v>32</v>
      </c>
      <c r="G2644" s="15" t="s">
        <v>12</v>
      </c>
      <c r="H2644" s="15" t="s">
        <v>19</v>
      </c>
      <c r="I2644" s="15">
        <v>160</v>
      </c>
      <c r="J2644" s="15">
        <v>900</v>
      </c>
      <c r="K2644" s="15">
        <v>900</v>
      </c>
      <c r="L2644" s="15">
        <v>900</v>
      </c>
      <c r="M2644" s="15" t="s">
        <v>33</v>
      </c>
      <c r="N2644" s="15" t="s">
        <v>34</v>
      </c>
      <c r="O2644">
        <f>+VLOOKUP(Precio_diario_hortalizas[[#This Row],[Unidad de comercialización]],Codigos_kg[],2,0)</f>
        <v>1</v>
      </c>
      <c r="P2644">
        <f>+Precio_diario_hortalizas[[#This Row],[Precio promedio ponderado]]/Precio_diario_hortalizas[[#This Row],[Kg o Unidades]]</f>
        <v>900</v>
      </c>
    </row>
    <row r="2645" spans="1:16" hidden="1" x14ac:dyDescent="0.35">
      <c r="A2645" s="15" t="s">
        <v>60</v>
      </c>
      <c r="B2645" s="1" t="str">
        <f>+VLOOKUP(A2645,Codigos_mercados_mayoristas[],2,0)</f>
        <v>Valparaíso</v>
      </c>
      <c r="C2645" s="1">
        <f>+VLOOKUP(A2645,Codigos_mercados_mayoristas[],3,0)</f>
        <v>5</v>
      </c>
      <c r="D2645" s="30">
        <v>44153</v>
      </c>
      <c r="E2645" s="4" t="s">
        <v>196</v>
      </c>
      <c r="F2645" s="15" t="s">
        <v>35</v>
      </c>
      <c r="G2645" s="15" t="s">
        <v>36</v>
      </c>
      <c r="H2645" s="15" t="s">
        <v>69</v>
      </c>
      <c r="I2645" s="15">
        <v>180</v>
      </c>
      <c r="J2645" s="29">
        <v>18000</v>
      </c>
      <c r="K2645" s="29">
        <v>18000</v>
      </c>
      <c r="L2645" s="29">
        <v>18000</v>
      </c>
      <c r="M2645" s="15" t="s">
        <v>59</v>
      </c>
      <c r="N2645" s="15" t="s">
        <v>133</v>
      </c>
      <c r="O2645">
        <f>+VLOOKUP(Precio_diario_hortalizas[[#This Row],[Unidad de comercialización]],Codigos_kg[],2,0)</f>
        <v>18</v>
      </c>
      <c r="P2645">
        <f>+Precio_diario_hortalizas[[#This Row],[Precio promedio ponderado]]/Precio_diario_hortalizas[[#This Row],[Kg o Unidades]]</f>
        <v>1000</v>
      </c>
    </row>
    <row r="2646" spans="1:16" hidden="1" x14ac:dyDescent="0.35">
      <c r="A2646" s="15" t="s">
        <v>60</v>
      </c>
      <c r="B2646" s="1" t="str">
        <f>+VLOOKUP(A2646,Codigos_mercados_mayoristas[],2,0)</f>
        <v>Valparaíso</v>
      </c>
      <c r="C2646" s="1">
        <f>+VLOOKUP(A2646,Codigos_mercados_mayoristas[],3,0)</f>
        <v>5</v>
      </c>
      <c r="D2646" s="30">
        <v>44153</v>
      </c>
      <c r="E2646" s="4" t="s">
        <v>196</v>
      </c>
      <c r="F2646" s="15" t="s">
        <v>35</v>
      </c>
      <c r="G2646" s="15" t="s">
        <v>36</v>
      </c>
      <c r="H2646" s="15" t="s">
        <v>19</v>
      </c>
      <c r="I2646" s="15">
        <v>230</v>
      </c>
      <c r="J2646" s="29">
        <v>16000</v>
      </c>
      <c r="K2646" s="29">
        <v>16000</v>
      </c>
      <c r="L2646" s="29">
        <v>16000</v>
      </c>
      <c r="M2646" s="15" t="s">
        <v>59</v>
      </c>
      <c r="N2646" s="15" t="s">
        <v>133</v>
      </c>
      <c r="O2646">
        <f>+VLOOKUP(Precio_diario_hortalizas[[#This Row],[Unidad de comercialización]],Codigos_kg[],2,0)</f>
        <v>18</v>
      </c>
      <c r="P2646">
        <f>+Precio_diario_hortalizas[[#This Row],[Precio promedio ponderado]]/Precio_diario_hortalizas[[#This Row],[Kg o Unidades]]</f>
        <v>888.88888888888891</v>
      </c>
    </row>
    <row r="2647" spans="1:16" hidden="1" x14ac:dyDescent="0.35">
      <c r="A2647" s="15" t="s">
        <v>60</v>
      </c>
      <c r="B2647" s="1" t="str">
        <f>+VLOOKUP(A2647,Codigos_mercados_mayoristas[],2,0)</f>
        <v>Valparaíso</v>
      </c>
      <c r="C2647" s="1">
        <f>+VLOOKUP(A2647,Codigos_mercados_mayoristas[],3,0)</f>
        <v>5</v>
      </c>
      <c r="D2647" s="30">
        <v>44153</v>
      </c>
      <c r="E2647" s="4" t="s">
        <v>196</v>
      </c>
      <c r="F2647" s="15" t="s">
        <v>35</v>
      </c>
      <c r="G2647" s="15" t="s">
        <v>36</v>
      </c>
      <c r="H2647" s="15" t="s">
        <v>19</v>
      </c>
      <c r="I2647" s="15">
        <v>350</v>
      </c>
      <c r="J2647" s="29">
        <v>7000</v>
      </c>
      <c r="K2647" s="29">
        <v>7000</v>
      </c>
      <c r="L2647" s="29">
        <v>7000</v>
      </c>
      <c r="M2647" s="15" t="s">
        <v>111</v>
      </c>
      <c r="N2647" s="15" t="s">
        <v>15</v>
      </c>
      <c r="O2647">
        <f>+VLOOKUP(Precio_diario_hortalizas[[#This Row],[Unidad de comercialización]],Codigos_kg[],2,0)</f>
        <v>12</v>
      </c>
      <c r="P2647">
        <f>+Precio_diario_hortalizas[[#This Row],[Precio promedio ponderado]]/Precio_diario_hortalizas[[#This Row],[Kg o Unidades]]</f>
        <v>583.33333333333337</v>
      </c>
    </row>
    <row r="2648" spans="1:16" hidden="1" x14ac:dyDescent="0.35">
      <c r="A2648" s="15" t="s">
        <v>60</v>
      </c>
      <c r="B2648" s="1" t="str">
        <f>+VLOOKUP(A2648,Codigos_mercados_mayoristas[],2,0)</f>
        <v>Valparaíso</v>
      </c>
      <c r="C2648" s="1">
        <f>+VLOOKUP(A2648,Codigos_mercados_mayoristas[],3,0)</f>
        <v>5</v>
      </c>
      <c r="D2648" s="30">
        <v>44153</v>
      </c>
      <c r="E2648" s="4" t="s">
        <v>196</v>
      </c>
      <c r="F2648" s="15" t="s">
        <v>35</v>
      </c>
      <c r="G2648" s="15" t="s">
        <v>36</v>
      </c>
      <c r="H2648" s="15" t="s">
        <v>13</v>
      </c>
      <c r="I2648" s="15">
        <v>160</v>
      </c>
      <c r="J2648" s="29">
        <v>13000</v>
      </c>
      <c r="K2648" s="29">
        <v>13000</v>
      </c>
      <c r="L2648" s="29">
        <v>13000</v>
      </c>
      <c r="M2648" s="15" t="s">
        <v>59</v>
      </c>
      <c r="N2648" s="15" t="s">
        <v>133</v>
      </c>
      <c r="O2648">
        <f>+VLOOKUP(Precio_diario_hortalizas[[#This Row],[Unidad de comercialización]],Codigos_kg[],2,0)</f>
        <v>18</v>
      </c>
      <c r="P2648">
        <f>+Precio_diario_hortalizas[[#This Row],[Precio promedio ponderado]]/Precio_diario_hortalizas[[#This Row],[Kg o Unidades]]</f>
        <v>722.22222222222217</v>
      </c>
    </row>
    <row r="2649" spans="1:16" hidden="1" x14ac:dyDescent="0.35">
      <c r="A2649" s="15" t="s">
        <v>60</v>
      </c>
      <c r="B2649" s="1" t="str">
        <f>+VLOOKUP(A2649,Codigos_mercados_mayoristas[],2,0)</f>
        <v>Valparaíso</v>
      </c>
      <c r="C2649" s="1">
        <f>+VLOOKUP(A2649,Codigos_mercados_mayoristas[],3,0)</f>
        <v>5</v>
      </c>
      <c r="D2649" s="30">
        <v>44153</v>
      </c>
      <c r="E2649" s="4" t="s">
        <v>196</v>
      </c>
      <c r="F2649" s="15" t="s">
        <v>38</v>
      </c>
      <c r="G2649" s="15" t="s">
        <v>12</v>
      </c>
      <c r="H2649" s="15" t="s">
        <v>19</v>
      </c>
      <c r="I2649" s="15">
        <v>120</v>
      </c>
      <c r="J2649" s="29">
        <v>5500</v>
      </c>
      <c r="K2649" s="29">
        <v>5500</v>
      </c>
      <c r="L2649" s="29">
        <v>5500</v>
      </c>
      <c r="M2649" s="15" t="s">
        <v>101</v>
      </c>
      <c r="N2649" s="15" t="s">
        <v>63</v>
      </c>
      <c r="O2649">
        <f>+VLOOKUP(Precio_diario_hortalizas[[#This Row],[Unidad de comercialización]],Codigos_kg[],2,0)</f>
        <v>20</v>
      </c>
      <c r="P2649">
        <f>+Precio_diario_hortalizas[[#This Row],[Precio promedio ponderado]]/Precio_diario_hortalizas[[#This Row],[Kg o Unidades]]</f>
        <v>275</v>
      </c>
    </row>
    <row r="2650" spans="1:16" hidden="1" x14ac:dyDescent="0.35">
      <c r="A2650" s="15" t="s">
        <v>60</v>
      </c>
      <c r="B2650" s="1" t="str">
        <f>+VLOOKUP(A2650,Codigos_mercados_mayoristas[],2,0)</f>
        <v>Valparaíso</v>
      </c>
      <c r="C2650" s="1">
        <f>+VLOOKUP(A2650,Codigos_mercados_mayoristas[],3,0)</f>
        <v>5</v>
      </c>
      <c r="D2650" s="30">
        <v>44153</v>
      </c>
      <c r="E2650" s="4" t="s">
        <v>196</v>
      </c>
      <c r="F2650" s="15" t="s">
        <v>102</v>
      </c>
      <c r="G2650" s="15" t="s">
        <v>103</v>
      </c>
      <c r="H2650" s="15" t="s">
        <v>96</v>
      </c>
      <c r="I2650" s="15">
        <v>70</v>
      </c>
      <c r="J2650" s="29">
        <v>1800</v>
      </c>
      <c r="K2650" s="29">
        <v>1800</v>
      </c>
      <c r="L2650" s="29">
        <v>1800</v>
      </c>
      <c r="M2650" s="15" t="s">
        <v>33</v>
      </c>
      <c r="N2650" s="15" t="s">
        <v>34</v>
      </c>
      <c r="O2650">
        <f>+VLOOKUP(Precio_diario_hortalizas[[#This Row],[Unidad de comercialización]],Codigos_kg[],2,0)</f>
        <v>1</v>
      </c>
      <c r="P2650">
        <f>+Precio_diario_hortalizas[[#This Row],[Precio promedio ponderado]]/Precio_diario_hortalizas[[#This Row],[Kg o Unidades]]</f>
        <v>1800</v>
      </c>
    </row>
    <row r="2651" spans="1:16" hidden="1" x14ac:dyDescent="0.35">
      <c r="A2651" s="15" t="s">
        <v>60</v>
      </c>
      <c r="B2651" s="26" t="str">
        <f>+VLOOKUP(A2651,Codigos_mercados_mayoristas[],2,0)</f>
        <v>Valparaíso</v>
      </c>
      <c r="C2651" s="26">
        <f>+VLOOKUP(A2651,Codigos_mercados_mayoristas[],3,0)</f>
        <v>5</v>
      </c>
      <c r="D2651" s="30">
        <v>44153</v>
      </c>
      <c r="E2651" s="4" t="s">
        <v>196</v>
      </c>
      <c r="F2651" s="15" t="s">
        <v>106</v>
      </c>
      <c r="G2651" s="15" t="s">
        <v>12</v>
      </c>
      <c r="H2651" s="15" t="s">
        <v>19</v>
      </c>
      <c r="I2651" s="15">
        <v>120</v>
      </c>
      <c r="J2651" s="29">
        <v>7000</v>
      </c>
      <c r="K2651" s="29">
        <v>7000</v>
      </c>
      <c r="L2651" s="29">
        <v>7000</v>
      </c>
      <c r="M2651" s="15" t="s">
        <v>97</v>
      </c>
      <c r="N2651" s="15" t="s">
        <v>63</v>
      </c>
      <c r="O2651">
        <f>+VLOOKUP(Precio_diario_hortalizas[[#This Row],[Unidad de comercialización]],Codigos_kg[],2,0)</f>
        <v>70</v>
      </c>
      <c r="P2651">
        <f>+Precio_diario_hortalizas[[#This Row],[Precio promedio ponderado]]/Precio_diario_hortalizas[[#This Row],[Kg o Unidades]]</f>
        <v>100</v>
      </c>
    </row>
    <row r="2652" spans="1:16" hidden="1" x14ac:dyDescent="0.35">
      <c r="A2652" s="15" t="s">
        <v>170</v>
      </c>
      <c r="B2652" s="1" t="str">
        <f>+VLOOKUP(A2652,Codigos_mercados_mayoristas[],2,0)</f>
        <v>Coquimbo</v>
      </c>
      <c r="C2652" s="1">
        <f>+VLOOKUP(A2652,Codigos_mercados_mayoristas[],3,0)</f>
        <v>4</v>
      </c>
      <c r="D2652" s="30">
        <v>44153</v>
      </c>
      <c r="E2652" s="4" t="s">
        <v>196</v>
      </c>
      <c r="F2652" s="15" t="s">
        <v>61</v>
      </c>
      <c r="G2652" s="15" t="s">
        <v>12</v>
      </c>
      <c r="H2652" s="15" t="s">
        <v>19</v>
      </c>
      <c r="I2652" s="29">
        <v>2600</v>
      </c>
      <c r="J2652" s="15">
        <v>500</v>
      </c>
      <c r="K2652" s="15">
        <v>400</v>
      </c>
      <c r="L2652" s="15">
        <v>450</v>
      </c>
      <c r="M2652" s="15" t="s">
        <v>725</v>
      </c>
      <c r="N2652" s="15" t="s">
        <v>139</v>
      </c>
      <c r="O2652">
        <f>+VLOOKUP(Precio_diario_hortalizas[[#This Row],[Unidad de comercialización]],Codigos_kg[],2,0)</f>
        <v>2</v>
      </c>
      <c r="P2652">
        <f>+Precio_diario_hortalizas[[#This Row],[Precio promedio ponderado]]/Precio_diario_hortalizas[[#This Row],[Kg o Unidades]]</f>
        <v>225</v>
      </c>
    </row>
    <row r="2653" spans="1:16" hidden="1" x14ac:dyDescent="0.35">
      <c r="A2653" s="15" t="s">
        <v>170</v>
      </c>
      <c r="B2653" s="1" t="str">
        <f>+VLOOKUP(A2653,Codigos_mercados_mayoristas[],2,0)</f>
        <v>Coquimbo</v>
      </c>
      <c r="C2653" s="1">
        <f>+VLOOKUP(A2653,Codigos_mercados_mayoristas[],3,0)</f>
        <v>4</v>
      </c>
      <c r="D2653" s="30">
        <v>44153</v>
      </c>
      <c r="E2653" s="4" t="s">
        <v>196</v>
      </c>
      <c r="F2653" s="15" t="s">
        <v>61</v>
      </c>
      <c r="G2653" s="15" t="s">
        <v>12</v>
      </c>
      <c r="H2653" s="15" t="s">
        <v>13</v>
      </c>
      <c r="I2653" s="29">
        <v>1520</v>
      </c>
      <c r="J2653" s="15">
        <v>350</v>
      </c>
      <c r="K2653" s="15">
        <v>300</v>
      </c>
      <c r="L2653" s="15">
        <v>325</v>
      </c>
      <c r="M2653" s="15" t="s">
        <v>725</v>
      </c>
      <c r="N2653" s="15" t="s">
        <v>139</v>
      </c>
      <c r="O2653">
        <f>+VLOOKUP(Precio_diario_hortalizas[[#This Row],[Unidad de comercialización]],Codigos_kg[],2,0)</f>
        <v>2</v>
      </c>
      <c r="P2653">
        <f>+Precio_diario_hortalizas[[#This Row],[Precio promedio ponderado]]/Precio_diario_hortalizas[[#This Row],[Kg o Unidades]]</f>
        <v>162.5</v>
      </c>
    </row>
    <row r="2654" spans="1:16" hidden="1" x14ac:dyDescent="0.35">
      <c r="A2654" s="15" t="s">
        <v>170</v>
      </c>
      <c r="B2654" s="1" t="str">
        <f>+VLOOKUP(A2654,Codigos_mercados_mayoristas[],2,0)</f>
        <v>Coquimbo</v>
      </c>
      <c r="C2654" s="1">
        <f>+VLOOKUP(A2654,Codigos_mercados_mayoristas[],3,0)</f>
        <v>4</v>
      </c>
      <c r="D2654" s="30">
        <v>44153</v>
      </c>
      <c r="E2654" s="4" t="s">
        <v>196</v>
      </c>
      <c r="F2654" s="15" t="s">
        <v>42</v>
      </c>
      <c r="G2654" s="15" t="s">
        <v>110</v>
      </c>
      <c r="H2654" s="15" t="s">
        <v>19</v>
      </c>
      <c r="I2654" s="15">
        <v>680</v>
      </c>
      <c r="J2654" s="29">
        <v>20000</v>
      </c>
      <c r="K2654" s="29">
        <v>19000</v>
      </c>
      <c r="L2654" s="29">
        <v>19500</v>
      </c>
      <c r="M2654" s="15" t="s">
        <v>111</v>
      </c>
      <c r="N2654" s="15" t="s">
        <v>15</v>
      </c>
      <c r="O2654">
        <f>+VLOOKUP(Precio_diario_hortalizas[[#This Row],[Unidad de comercialización]],Codigos_kg[],2,0)</f>
        <v>12</v>
      </c>
      <c r="P2654">
        <f>+Precio_diario_hortalizas[[#This Row],[Precio promedio ponderado]]/Precio_diario_hortalizas[[#This Row],[Kg o Unidades]]</f>
        <v>1625</v>
      </c>
    </row>
    <row r="2655" spans="1:16" hidden="1" x14ac:dyDescent="0.35">
      <c r="A2655" s="15" t="s">
        <v>170</v>
      </c>
      <c r="B2655" s="1" t="str">
        <f>+VLOOKUP(A2655,Codigos_mercados_mayoristas[],2,0)</f>
        <v>Coquimbo</v>
      </c>
      <c r="C2655" s="1">
        <f>+VLOOKUP(A2655,Codigos_mercados_mayoristas[],3,0)</f>
        <v>4</v>
      </c>
      <c r="D2655" s="30">
        <v>44153</v>
      </c>
      <c r="E2655" s="4" t="s">
        <v>196</v>
      </c>
      <c r="F2655" s="15" t="s">
        <v>71</v>
      </c>
      <c r="G2655" s="15" t="s">
        <v>43</v>
      </c>
      <c r="H2655" s="15" t="s">
        <v>19</v>
      </c>
      <c r="I2655" s="29">
        <v>2800</v>
      </c>
      <c r="J2655" s="29">
        <v>8000</v>
      </c>
      <c r="K2655" s="29">
        <v>7500</v>
      </c>
      <c r="L2655" s="29">
        <v>7750</v>
      </c>
      <c r="M2655" s="15" t="s">
        <v>68</v>
      </c>
      <c r="N2655" s="15" t="s">
        <v>139</v>
      </c>
      <c r="O2655">
        <f>+VLOOKUP(Precio_diario_hortalizas[[#This Row],[Unidad de comercialización]],Codigos_kg[],2,0)</f>
        <v>6</v>
      </c>
      <c r="P2655">
        <f>+Precio_diario_hortalizas[[#This Row],[Precio promedio ponderado]]/Precio_diario_hortalizas[[#This Row],[Kg o Unidades]]</f>
        <v>1291.6666666666667</v>
      </c>
    </row>
    <row r="2656" spans="1:16" hidden="1" x14ac:dyDescent="0.35">
      <c r="A2656" s="15" t="s">
        <v>170</v>
      </c>
      <c r="B2656" s="1" t="str">
        <f>+VLOOKUP(A2656,Codigos_mercados_mayoristas[],2,0)</f>
        <v>Coquimbo</v>
      </c>
      <c r="C2656" s="1">
        <f>+VLOOKUP(A2656,Codigos_mercados_mayoristas[],3,0)</f>
        <v>4</v>
      </c>
      <c r="D2656" s="30">
        <v>44153</v>
      </c>
      <c r="E2656" s="4" t="s">
        <v>196</v>
      </c>
      <c r="F2656" s="15" t="s">
        <v>71</v>
      </c>
      <c r="G2656" s="15" t="s">
        <v>43</v>
      </c>
      <c r="H2656" s="15" t="s">
        <v>13</v>
      </c>
      <c r="I2656" s="29">
        <v>1600</v>
      </c>
      <c r="J2656" s="29">
        <v>7000</v>
      </c>
      <c r="K2656" s="29">
        <v>6500</v>
      </c>
      <c r="L2656" s="29">
        <v>6750</v>
      </c>
      <c r="M2656" s="15" t="s">
        <v>68</v>
      </c>
      <c r="N2656" s="15" t="s">
        <v>139</v>
      </c>
      <c r="O2656">
        <f>+VLOOKUP(Precio_diario_hortalizas[[#This Row],[Unidad de comercialización]],Codigos_kg[],2,0)</f>
        <v>6</v>
      </c>
      <c r="P2656">
        <f>+Precio_diario_hortalizas[[#This Row],[Precio promedio ponderado]]/Precio_diario_hortalizas[[#This Row],[Kg o Unidades]]</f>
        <v>1125</v>
      </c>
    </row>
    <row r="2657" spans="1:16" hidden="1" x14ac:dyDescent="0.35">
      <c r="A2657" s="15" t="s">
        <v>170</v>
      </c>
      <c r="B2657" s="1" t="str">
        <f>+VLOOKUP(A2657,Codigos_mercados_mayoristas[],2,0)</f>
        <v>Coquimbo</v>
      </c>
      <c r="C2657" s="1">
        <f>+VLOOKUP(A2657,Codigos_mercados_mayoristas[],3,0)</f>
        <v>4</v>
      </c>
      <c r="D2657" s="30">
        <v>44153</v>
      </c>
      <c r="E2657" s="4" t="s">
        <v>196</v>
      </c>
      <c r="F2657" s="15" t="s">
        <v>11</v>
      </c>
      <c r="G2657" s="15" t="s">
        <v>12</v>
      </c>
      <c r="H2657" s="15" t="s">
        <v>19</v>
      </c>
      <c r="I2657" s="29">
        <v>2800</v>
      </c>
      <c r="J2657" s="15">
        <v>600</v>
      </c>
      <c r="K2657" s="15">
        <v>550</v>
      </c>
      <c r="L2657" s="15">
        <v>575</v>
      </c>
      <c r="M2657" s="15" t="s">
        <v>14</v>
      </c>
      <c r="N2657" s="15" t="s">
        <v>139</v>
      </c>
      <c r="O2657">
        <f>+VLOOKUP(Precio_diario_hortalizas[[#This Row],[Unidad de comercialización]],Codigos_kg[],2,0)</f>
        <v>1</v>
      </c>
      <c r="P2657">
        <f>+Precio_diario_hortalizas[[#This Row],[Precio promedio ponderado]]/Precio_diario_hortalizas[[#This Row],[Kg o Unidades]]</f>
        <v>575</v>
      </c>
    </row>
    <row r="2658" spans="1:16" hidden="1" x14ac:dyDescent="0.35">
      <c r="A2658" s="15" t="s">
        <v>170</v>
      </c>
      <c r="B2658" s="1" t="str">
        <f>+VLOOKUP(A2658,Codigos_mercados_mayoristas[],2,0)</f>
        <v>Coquimbo</v>
      </c>
      <c r="C2658" s="1">
        <f>+VLOOKUP(A2658,Codigos_mercados_mayoristas[],3,0)</f>
        <v>4</v>
      </c>
      <c r="D2658" s="30">
        <v>44153</v>
      </c>
      <c r="E2658" s="4" t="s">
        <v>196</v>
      </c>
      <c r="F2658" s="15" t="s">
        <v>11</v>
      </c>
      <c r="G2658" s="15" t="s">
        <v>12</v>
      </c>
      <c r="H2658" s="15" t="s">
        <v>13</v>
      </c>
      <c r="I2658" s="29">
        <v>1560</v>
      </c>
      <c r="J2658" s="15">
        <v>500</v>
      </c>
      <c r="K2658" s="15">
        <v>450</v>
      </c>
      <c r="L2658" s="15">
        <v>475</v>
      </c>
      <c r="M2658" s="15" t="s">
        <v>14</v>
      </c>
      <c r="N2658" s="15" t="s">
        <v>139</v>
      </c>
      <c r="O2658">
        <f>+VLOOKUP(Precio_diario_hortalizas[[#This Row],[Unidad de comercialización]],Codigos_kg[],2,0)</f>
        <v>1</v>
      </c>
      <c r="P2658">
        <f>+Precio_diario_hortalizas[[#This Row],[Precio promedio ponderado]]/Precio_diario_hortalizas[[#This Row],[Kg o Unidades]]</f>
        <v>475</v>
      </c>
    </row>
    <row r="2659" spans="1:16" hidden="1" x14ac:dyDescent="0.35">
      <c r="A2659" s="15" t="s">
        <v>170</v>
      </c>
      <c r="B2659" s="1" t="str">
        <f>+VLOOKUP(A2659,Codigos_mercados_mayoristas[],2,0)</f>
        <v>Coquimbo</v>
      </c>
      <c r="C2659" s="1">
        <f>+VLOOKUP(A2659,Codigos_mercados_mayoristas[],3,0)</f>
        <v>4</v>
      </c>
      <c r="D2659" s="30">
        <v>44153</v>
      </c>
      <c r="E2659" s="4" t="s">
        <v>196</v>
      </c>
      <c r="F2659" s="15" t="s">
        <v>75</v>
      </c>
      <c r="G2659" s="15" t="s">
        <v>12</v>
      </c>
      <c r="H2659" s="15" t="s">
        <v>96</v>
      </c>
      <c r="I2659" s="29">
        <v>2400</v>
      </c>
      <c r="J2659" s="29">
        <v>8500</v>
      </c>
      <c r="K2659" s="29">
        <v>8000</v>
      </c>
      <c r="L2659" s="29">
        <v>8250</v>
      </c>
      <c r="M2659" s="15" t="s">
        <v>121</v>
      </c>
      <c r="N2659" s="15" t="s">
        <v>123</v>
      </c>
      <c r="O2659">
        <f>+VLOOKUP(Precio_diario_hortalizas[[#This Row],[Unidad de comercialización]],Codigos_kg[],2,0)</f>
        <v>18</v>
      </c>
      <c r="P2659">
        <f>+Precio_diario_hortalizas[[#This Row],[Precio promedio ponderado]]/Precio_diario_hortalizas[[#This Row],[Kg o Unidades]]</f>
        <v>458.33333333333331</v>
      </c>
    </row>
    <row r="2660" spans="1:16" hidden="1" x14ac:dyDescent="0.35">
      <c r="A2660" s="15" t="s">
        <v>170</v>
      </c>
      <c r="B2660" s="1" t="str">
        <f>+VLOOKUP(A2660,Codigos_mercados_mayoristas[],2,0)</f>
        <v>Coquimbo</v>
      </c>
      <c r="C2660" s="1">
        <f>+VLOOKUP(A2660,Codigos_mercados_mayoristas[],3,0)</f>
        <v>4</v>
      </c>
      <c r="D2660" s="30">
        <v>44153</v>
      </c>
      <c r="E2660" s="4" t="s">
        <v>196</v>
      </c>
      <c r="F2660" s="15" t="s">
        <v>75</v>
      </c>
      <c r="G2660" s="15" t="s">
        <v>12</v>
      </c>
      <c r="H2660" s="15" t="s">
        <v>19</v>
      </c>
      <c r="I2660" s="29">
        <v>2400</v>
      </c>
      <c r="J2660" s="29">
        <v>8000</v>
      </c>
      <c r="K2660" s="29">
        <v>7500</v>
      </c>
      <c r="L2660" s="29">
        <v>7750</v>
      </c>
      <c r="M2660" s="15" t="s">
        <v>121</v>
      </c>
      <c r="N2660" s="15" t="s">
        <v>34</v>
      </c>
      <c r="O2660">
        <f>+VLOOKUP(Precio_diario_hortalizas[[#This Row],[Unidad de comercialización]],Codigos_kg[],2,0)</f>
        <v>18</v>
      </c>
      <c r="P2660">
        <f>+Precio_diario_hortalizas[[#This Row],[Precio promedio ponderado]]/Precio_diario_hortalizas[[#This Row],[Kg o Unidades]]</f>
        <v>430.55555555555554</v>
      </c>
    </row>
    <row r="2661" spans="1:16" hidden="1" x14ac:dyDescent="0.35">
      <c r="A2661" s="15" t="s">
        <v>170</v>
      </c>
      <c r="B2661" s="1" t="str">
        <f>+VLOOKUP(A2661,Codigos_mercados_mayoristas[],2,0)</f>
        <v>Coquimbo</v>
      </c>
      <c r="C2661" s="1">
        <f>+VLOOKUP(A2661,Codigos_mercados_mayoristas[],3,0)</f>
        <v>4</v>
      </c>
      <c r="D2661" s="30">
        <v>44153</v>
      </c>
      <c r="E2661" s="4" t="s">
        <v>196</v>
      </c>
      <c r="F2661" s="15" t="s">
        <v>78</v>
      </c>
      <c r="G2661" s="15" t="s">
        <v>12</v>
      </c>
      <c r="H2661" s="15" t="s">
        <v>19</v>
      </c>
      <c r="I2661" s="29">
        <v>2600</v>
      </c>
      <c r="J2661" s="29">
        <v>1000</v>
      </c>
      <c r="K2661" s="15">
        <v>800</v>
      </c>
      <c r="L2661" s="15">
        <v>900</v>
      </c>
      <c r="M2661" s="15" t="s">
        <v>191</v>
      </c>
      <c r="N2661" s="15" t="s">
        <v>139</v>
      </c>
      <c r="O2661">
        <f>+VLOOKUP(Precio_diario_hortalizas[[#This Row],[Unidad de comercialización]],Codigos_kg[],2,0)</f>
        <v>6</v>
      </c>
      <c r="P2661">
        <f>+Precio_diario_hortalizas[[#This Row],[Precio promedio ponderado]]/Precio_diario_hortalizas[[#This Row],[Kg o Unidades]]</f>
        <v>150</v>
      </c>
    </row>
    <row r="2662" spans="1:16" hidden="1" x14ac:dyDescent="0.35">
      <c r="A2662" s="15" t="s">
        <v>170</v>
      </c>
      <c r="B2662" s="1" t="str">
        <f>+VLOOKUP(A2662,Codigos_mercados_mayoristas[],2,0)</f>
        <v>Coquimbo</v>
      </c>
      <c r="C2662" s="1">
        <f>+VLOOKUP(A2662,Codigos_mercados_mayoristas[],3,0)</f>
        <v>4</v>
      </c>
      <c r="D2662" s="30">
        <v>44153</v>
      </c>
      <c r="E2662" s="4" t="s">
        <v>196</v>
      </c>
      <c r="F2662" s="15" t="s">
        <v>17</v>
      </c>
      <c r="G2662" s="15" t="s">
        <v>50</v>
      </c>
      <c r="H2662" s="15" t="s">
        <v>19</v>
      </c>
      <c r="I2662" s="15">
        <v>560</v>
      </c>
      <c r="J2662" s="29">
        <v>28000</v>
      </c>
      <c r="K2662" s="29">
        <v>27000</v>
      </c>
      <c r="L2662" s="29">
        <v>27500</v>
      </c>
      <c r="M2662" s="15" t="s">
        <v>51</v>
      </c>
      <c r="N2662" s="15" t="s">
        <v>45</v>
      </c>
      <c r="O2662">
        <f>+VLOOKUP(Precio_diario_hortalizas[[#This Row],[Unidad de comercialización]],Codigos_kg[],2,0)</f>
        <v>70</v>
      </c>
      <c r="P2662">
        <f>+Precio_diario_hortalizas[[#This Row],[Precio promedio ponderado]]/Precio_diario_hortalizas[[#This Row],[Kg o Unidades]]</f>
        <v>392.85714285714283</v>
      </c>
    </row>
    <row r="2663" spans="1:16" hidden="1" x14ac:dyDescent="0.35">
      <c r="A2663" s="15" t="s">
        <v>170</v>
      </c>
      <c r="B2663" s="1" t="str">
        <f>+VLOOKUP(A2663,Codigos_mercados_mayoristas[],2,0)</f>
        <v>Coquimbo</v>
      </c>
      <c r="C2663" s="1">
        <f>+VLOOKUP(A2663,Codigos_mercados_mayoristas[],3,0)</f>
        <v>4</v>
      </c>
      <c r="D2663" s="30">
        <v>44153</v>
      </c>
      <c r="E2663" s="4" t="s">
        <v>196</v>
      </c>
      <c r="F2663" s="15" t="s">
        <v>17</v>
      </c>
      <c r="G2663" s="15" t="s">
        <v>50</v>
      </c>
      <c r="H2663" s="15" t="s">
        <v>19</v>
      </c>
      <c r="I2663" s="15">
        <v>700</v>
      </c>
      <c r="J2663" s="29">
        <v>24000</v>
      </c>
      <c r="K2663" s="29">
        <v>23000</v>
      </c>
      <c r="L2663" s="29">
        <v>23500</v>
      </c>
      <c r="M2663" s="15" t="s">
        <v>51</v>
      </c>
      <c r="N2663" s="15" t="s">
        <v>15</v>
      </c>
      <c r="O2663">
        <f>+VLOOKUP(Precio_diario_hortalizas[[#This Row],[Unidad de comercialización]],Codigos_kg[],2,0)</f>
        <v>70</v>
      </c>
      <c r="P2663">
        <f>+Precio_diario_hortalizas[[#This Row],[Precio promedio ponderado]]/Precio_diario_hortalizas[[#This Row],[Kg o Unidades]]</f>
        <v>335.71428571428572</v>
      </c>
    </row>
    <row r="2664" spans="1:16" hidden="1" x14ac:dyDescent="0.35">
      <c r="A2664" s="15" t="s">
        <v>170</v>
      </c>
      <c r="B2664" s="1" t="str">
        <f>+VLOOKUP(A2664,Codigos_mercados_mayoristas[],2,0)</f>
        <v>Coquimbo</v>
      </c>
      <c r="C2664" s="1">
        <f>+VLOOKUP(A2664,Codigos_mercados_mayoristas[],3,0)</f>
        <v>4</v>
      </c>
      <c r="D2664" s="30">
        <v>44153</v>
      </c>
      <c r="E2664" s="4" t="s">
        <v>196</v>
      </c>
      <c r="F2664" s="15" t="s">
        <v>17</v>
      </c>
      <c r="G2664" s="15" t="s">
        <v>50</v>
      </c>
      <c r="H2664" s="15" t="s">
        <v>19</v>
      </c>
      <c r="I2664" s="29">
        <v>20000</v>
      </c>
      <c r="J2664" s="15">
        <v>500</v>
      </c>
      <c r="K2664" s="15">
        <v>400</v>
      </c>
      <c r="L2664" s="15">
        <v>450</v>
      </c>
      <c r="M2664" s="15" t="s">
        <v>14</v>
      </c>
      <c r="N2664" s="15" t="s">
        <v>45</v>
      </c>
      <c r="O2664">
        <f>+VLOOKUP(Precio_diario_hortalizas[[#This Row],[Unidad de comercialización]],Codigos_kg[],2,0)</f>
        <v>1</v>
      </c>
      <c r="P2664">
        <f>+Precio_diario_hortalizas[[#This Row],[Precio promedio ponderado]]/Precio_diario_hortalizas[[#This Row],[Kg o Unidades]]</f>
        <v>450</v>
      </c>
    </row>
    <row r="2665" spans="1:16" hidden="1" x14ac:dyDescent="0.35">
      <c r="A2665" s="15" t="s">
        <v>170</v>
      </c>
      <c r="B2665" s="1" t="str">
        <f>+VLOOKUP(A2665,Codigos_mercados_mayoristas[],2,0)</f>
        <v>Coquimbo</v>
      </c>
      <c r="C2665" s="1">
        <f>+VLOOKUP(A2665,Codigos_mercados_mayoristas[],3,0)</f>
        <v>4</v>
      </c>
      <c r="D2665" s="30">
        <v>44153</v>
      </c>
      <c r="E2665" s="4" t="s">
        <v>196</v>
      </c>
      <c r="F2665" s="15" t="s">
        <v>84</v>
      </c>
      <c r="G2665" s="15" t="s">
        <v>12</v>
      </c>
      <c r="H2665" s="15" t="s">
        <v>19</v>
      </c>
      <c r="I2665" s="29">
        <v>2600</v>
      </c>
      <c r="J2665" s="15">
        <v>600</v>
      </c>
      <c r="K2665" s="15">
        <v>550</v>
      </c>
      <c r="L2665" s="15">
        <v>575</v>
      </c>
      <c r="M2665" s="15" t="s">
        <v>14</v>
      </c>
      <c r="N2665" s="15" t="s">
        <v>139</v>
      </c>
      <c r="O2665">
        <f>+VLOOKUP(Precio_diario_hortalizas[[#This Row],[Unidad de comercialización]],Codigos_kg[],2,0)</f>
        <v>1</v>
      </c>
      <c r="P2665">
        <f>+Precio_diario_hortalizas[[#This Row],[Precio promedio ponderado]]/Precio_diario_hortalizas[[#This Row],[Kg o Unidades]]</f>
        <v>575</v>
      </c>
    </row>
    <row r="2666" spans="1:16" hidden="1" x14ac:dyDescent="0.35">
      <c r="A2666" s="15" t="s">
        <v>170</v>
      </c>
      <c r="B2666" s="1" t="str">
        <f>+VLOOKUP(A2666,Codigos_mercados_mayoristas[],2,0)</f>
        <v>Coquimbo</v>
      </c>
      <c r="C2666" s="1">
        <f>+VLOOKUP(A2666,Codigos_mercados_mayoristas[],3,0)</f>
        <v>4</v>
      </c>
      <c r="D2666" s="30">
        <v>44153</v>
      </c>
      <c r="E2666" s="4" t="s">
        <v>196</v>
      </c>
      <c r="F2666" s="15" t="s">
        <v>84</v>
      </c>
      <c r="G2666" s="15" t="s">
        <v>12</v>
      </c>
      <c r="H2666" s="15" t="s">
        <v>13</v>
      </c>
      <c r="I2666" s="29">
        <v>1500</v>
      </c>
      <c r="J2666" s="15">
        <v>500</v>
      </c>
      <c r="K2666" s="15">
        <v>450</v>
      </c>
      <c r="L2666" s="15">
        <v>475</v>
      </c>
      <c r="M2666" s="15" t="s">
        <v>14</v>
      </c>
      <c r="N2666" s="15" t="s">
        <v>139</v>
      </c>
      <c r="O2666">
        <f>+VLOOKUP(Precio_diario_hortalizas[[#This Row],[Unidad de comercialización]],Codigos_kg[],2,0)</f>
        <v>1</v>
      </c>
      <c r="P2666">
        <f>+Precio_diario_hortalizas[[#This Row],[Precio promedio ponderado]]/Precio_diario_hortalizas[[#This Row],[Kg o Unidades]]</f>
        <v>475</v>
      </c>
    </row>
    <row r="2667" spans="1:16" hidden="1" x14ac:dyDescent="0.35">
      <c r="A2667" s="15" t="s">
        <v>170</v>
      </c>
      <c r="B2667" s="1" t="str">
        <f>+VLOOKUP(A2667,Codigos_mercados_mayoristas[],2,0)</f>
        <v>Coquimbo</v>
      </c>
      <c r="C2667" s="1">
        <f>+VLOOKUP(A2667,Codigos_mercados_mayoristas[],3,0)</f>
        <v>4</v>
      </c>
      <c r="D2667" s="30">
        <v>44153</v>
      </c>
      <c r="E2667" s="4" t="s">
        <v>196</v>
      </c>
      <c r="F2667" s="15" t="s">
        <v>21</v>
      </c>
      <c r="G2667" s="15" t="s">
        <v>12</v>
      </c>
      <c r="H2667" s="15" t="s">
        <v>19</v>
      </c>
      <c r="I2667" s="29">
        <v>2400</v>
      </c>
      <c r="J2667" s="15">
        <v>500</v>
      </c>
      <c r="K2667" s="15">
        <v>400</v>
      </c>
      <c r="L2667" s="15">
        <v>450</v>
      </c>
      <c r="M2667" s="15" t="s">
        <v>726</v>
      </c>
      <c r="N2667" s="15" t="s">
        <v>139</v>
      </c>
      <c r="O2667">
        <f>+VLOOKUP(Precio_diario_hortalizas[[#This Row],[Unidad de comercialización]],Codigos_kg[],2,0)</f>
        <v>0.5</v>
      </c>
      <c r="P2667">
        <f>+Precio_diario_hortalizas[[#This Row],[Precio promedio ponderado]]/Precio_diario_hortalizas[[#This Row],[Kg o Unidades]]</f>
        <v>900</v>
      </c>
    </row>
    <row r="2668" spans="1:16" hidden="1" x14ac:dyDescent="0.35">
      <c r="A2668" s="15" t="s">
        <v>170</v>
      </c>
      <c r="B2668" s="1" t="str">
        <f>+VLOOKUP(A2668,Codigos_mercados_mayoristas[],2,0)</f>
        <v>Coquimbo</v>
      </c>
      <c r="C2668" s="1">
        <f>+VLOOKUP(A2668,Codigos_mercados_mayoristas[],3,0)</f>
        <v>4</v>
      </c>
      <c r="D2668" s="30">
        <v>44153</v>
      </c>
      <c r="E2668" s="4" t="s">
        <v>196</v>
      </c>
      <c r="F2668" s="15" t="s">
        <v>23</v>
      </c>
      <c r="G2668" s="15" t="s">
        <v>87</v>
      </c>
      <c r="H2668" s="15" t="s">
        <v>19</v>
      </c>
      <c r="I2668" s="15">
        <v>760</v>
      </c>
      <c r="J2668" s="29">
        <v>3500</v>
      </c>
      <c r="K2668" s="29">
        <v>3000</v>
      </c>
      <c r="L2668" s="29">
        <v>3250</v>
      </c>
      <c r="M2668" s="15" t="s">
        <v>88</v>
      </c>
      <c r="N2668" s="15" t="s">
        <v>139</v>
      </c>
      <c r="O2668">
        <f>+VLOOKUP(Precio_diario_hortalizas[[#This Row],[Unidad de comercialización]],Codigos_kg[],2,0)</f>
        <v>10</v>
      </c>
      <c r="P2668">
        <f>+Precio_diario_hortalizas[[#This Row],[Precio promedio ponderado]]/Precio_diario_hortalizas[[#This Row],[Kg o Unidades]]</f>
        <v>325</v>
      </c>
    </row>
    <row r="2669" spans="1:16" hidden="1" x14ac:dyDescent="0.35">
      <c r="A2669" s="15" t="s">
        <v>170</v>
      </c>
      <c r="B2669" s="1" t="str">
        <f>+VLOOKUP(A2669,Codigos_mercados_mayoristas[],2,0)</f>
        <v>Coquimbo</v>
      </c>
      <c r="C2669" s="1">
        <f>+VLOOKUP(A2669,Codigos_mercados_mayoristas[],3,0)</f>
        <v>4</v>
      </c>
      <c r="D2669" s="30">
        <v>44153</v>
      </c>
      <c r="E2669" s="4" t="s">
        <v>196</v>
      </c>
      <c r="F2669" s="15" t="s">
        <v>23</v>
      </c>
      <c r="G2669" s="15" t="s">
        <v>24</v>
      </c>
      <c r="H2669" s="15" t="s">
        <v>19</v>
      </c>
      <c r="I2669" s="15">
        <v>800</v>
      </c>
      <c r="J2669" s="29">
        <v>4000</v>
      </c>
      <c r="K2669" s="29">
        <v>3500</v>
      </c>
      <c r="L2669" s="29">
        <v>3750</v>
      </c>
      <c r="M2669" s="15" t="s">
        <v>89</v>
      </c>
      <c r="N2669" s="15" t="s">
        <v>139</v>
      </c>
      <c r="O2669">
        <f>+VLOOKUP(Precio_diario_hortalizas[[#This Row],[Unidad de comercialización]],Codigos_kg[],2,0)</f>
        <v>15</v>
      </c>
      <c r="P2669">
        <f>+Precio_diario_hortalizas[[#This Row],[Precio promedio ponderado]]/Precio_diario_hortalizas[[#This Row],[Kg o Unidades]]</f>
        <v>250</v>
      </c>
    </row>
    <row r="2670" spans="1:16" hidden="1" x14ac:dyDescent="0.35">
      <c r="A2670" s="15" t="s">
        <v>170</v>
      </c>
      <c r="B2670" s="1" t="str">
        <f>+VLOOKUP(A2670,Codigos_mercados_mayoristas[],2,0)</f>
        <v>Coquimbo</v>
      </c>
      <c r="C2670" s="1">
        <f>+VLOOKUP(A2670,Codigos_mercados_mayoristas[],3,0)</f>
        <v>4</v>
      </c>
      <c r="D2670" s="30">
        <v>44153</v>
      </c>
      <c r="E2670" s="4" t="s">
        <v>196</v>
      </c>
      <c r="F2670" s="15" t="s">
        <v>23</v>
      </c>
      <c r="G2670" s="15" t="s">
        <v>24</v>
      </c>
      <c r="H2670" s="15" t="s">
        <v>13</v>
      </c>
      <c r="I2670" s="15">
        <v>520</v>
      </c>
      <c r="J2670" s="29">
        <v>3000</v>
      </c>
      <c r="K2670" s="29">
        <v>2500</v>
      </c>
      <c r="L2670" s="29">
        <v>2750</v>
      </c>
      <c r="M2670" s="15" t="s">
        <v>26</v>
      </c>
      <c r="N2670" s="15" t="s">
        <v>139</v>
      </c>
      <c r="O2670">
        <f>+VLOOKUP(Precio_diario_hortalizas[[#This Row],[Unidad de comercialización]],Codigos_kg[],2,0)</f>
        <v>18</v>
      </c>
      <c r="P2670">
        <f>+Precio_diario_hortalizas[[#This Row],[Precio promedio ponderado]]/Precio_diario_hortalizas[[#This Row],[Kg o Unidades]]</f>
        <v>152.77777777777777</v>
      </c>
    </row>
    <row r="2671" spans="1:16" hidden="1" x14ac:dyDescent="0.35">
      <c r="A2671" s="15" t="s">
        <v>170</v>
      </c>
      <c r="B2671" s="1" t="str">
        <f>+VLOOKUP(A2671,Codigos_mercados_mayoristas[],2,0)</f>
        <v>Coquimbo</v>
      </c>
      <c r="C2671" s="1">
        <f>+VLOOKUP(A2671,Codigos_mercados_mayoristas[],3,0)</f>
        <v>4</v>
      </c>
      <c r="D2671" s="30">
        <v>44153</v>
      </c>
      <c r="E2671" s="4" t="s">
        <v>196</v>
      </c>
      <c r="F2671" s="15" t="s">
        <v>23</v>
      </c>
      <c r="G2671" s="15" t="s">
        <v>47</v>
      </c>
      <c r="H2671" s="15" t="s">
        <v>19</v>
      </c>
      <c r="I2671" s="15">
        <v>720</v>
      </c>
      <c r="J2671" s="29">
        <v>4000</v>
      </c>
      <c r="K2671" s="29">
        <v>3500</v>
      </c>
      <c r="L2671" s="29">
        <v>3750</v>
      </c>
      <c r="M2671" s="15" t="s">
        <v>89</v>
      </c>
      <c r="N2671" s="15" t="s">
        <v>139</v>
      </c>
      <c r="O2671">
        <f>+VLOOKUP(Precio_diario_hortalizas[[#This Row],[Unidad de comercialización]],Codigos_kg[],2,0)</f>
        <v>15</v>
      </c>
      <c r="P2671">
        <f>+Precio_diario_hortalizas[[#This Row],[Precio promedio ponderado]]/Precio_diario_hortalizas[[#This Row],[Kg o Unidades]]</f>
        <v>250</v>
      </c>
    </row>
    <row r="2672" spans="1:16" hidden="1" x14ac:dyDescent="0.35">
      <c r="A2672" s="15" t="s">
        <v>170</v>
      </c>
      <c r="B2672" s="1" t="str">
        <f>+VLOOKUP(A2672,Codigos_mercados_mayoristas[],2,0)</f>
        <v>Coquimbo</v>
      </c>
      <c r="C2672" s="1">
        <f>+VLOOKUP(A2672,Codigos_mercados_mayoristas[],3,0)</f>
        <v>4</v>
      </c>
      <c r="D2672" s="30">
        <v>44153</v>
      </c>
      <c r="E2672" s="4" t="s">
        <v>196</v>
      </c>
      <c r="F2672" s="15" t="s">
        <v>23</v>
      </c>
      <c r="G2672" s="15" t="s">
        <v>90</v>
      </c>
      <c r="H2672" s="15" t="s">
        <v>19</v>
      </c>
      <c r="I2672" s="15">
        <v>760</v>
      </c>
      <c r="J2672" s="29">
        <v>4000</v>
      </c>
      <c r="K2672" s="29">
        <v>3500</v>
      </c>
      <c r="L2672" s="29">
        <v>3750</v>
      </c>
      <c r="M2672" s="15" t="s">
        <v>89</v>
      </c>
      <c r="N2672" s="15" t="s">
        <v>139</v>
      </c>
      <c r="O2672">
        <f>+VLOOKUP(Precio_diario_hortalizas[[#This Row],[Unidad de comercialización]],Codigos_kg[],2,0)</f>
        <v>15</v>
      </c>
      <c r="P2672">
        <f>+Precio_diario_hortalizas[[#This Row],[Precio promedio ponderado]]/Precio_diario_hortalizas[[#This Row],[Kg o Unidades]]</f>
        <v>250</v>
      </c>
    </row>
    <row r="2673" spans="1:16" hidden="1" x14ac:dyDescent="0.35">
      <c r="A2673" s="15" t="s">
        <v>170</v>
      </c>
      <c r="B2673" s="1" t="str">
        <f>+VLOOKUP(A2673,Codigos_mercados_mayoristas[],2,0)</f>
        <v>Coquimbo</v>
      </c>
      <c r="C2673" s="1">
        <f>+VLOOKUP(A2673,Codigos_mercados_mayoristas[],3,0)</f>
        <v>4</v>
      </c>
      <c r="D2673" s="30">
        <v>44153</v>
      </c>
      <c r="E2673" s="4" t="s">
        <v>196</v>
      </c>
      <c r="F2673" s="15" t="s">
        <v>23</v>
      </c>
      <c r="G2673" s="15" t="s">
        <v>90</v>
      </c>
      <c r="H2673" s="15" t="s">
        <v>13</v>
      </c>
      <c r="I2673" s="15">
        <v>500</v>
      </c>
      <c r="J2673" s="29">
        <v>3000</v>
      </c>
      <c r="K2673" s="29">
        <v>2500</v>
      </c>
      <c r="L2673" s="29">
        <v>2750</v>
      </c>
      <c r="M2673" s="15" t="s">
        <v>26</v>
      </c>
      <c r="N2673" s="15" t="s">
        <v>139</v>
      </c>
      <c r="O2673">
        <f>+VLOOKUP(Precio_diario_hortalizas[[#This Row],[Unidad de comercialización]],Codigos_kg[],2,0)</f>
        <v>18</v>
      </c>
      <c r="P2673">
        <f>+Precio_diario_hortalizas[[#This Row],[Precio promedio ponderado]]/Precio_diario_hortalizas[[#This Row],[Kg o Unidades]]</f>
        <v>152.77777777777777</v>
      </c>
    </row>
    <row r="2674" spans="1:16" hidden="1" x14ac:dyDescent="0.35">
      <c r="A2674" s="15" t="s">
        <v>170</v>
      </c>
      <c r="B2674" s="1" t="str">
        <f>+VLOOKUP(A2674,Codigos_mercados_mayoristas[],2,0)</f>
        <v>Coquimbo</v>
      </c>
      <c r="C2674" s="1">
        <f>+VLOOKUP(A2674,Codigos_mercados_mayoristas[],3,0)</f>
        <v>4</v>
      </c>
      <c r="D2674" s="30">
        <v>44153</v>
      </c>
      <c r="E2674" s="4" t="s">
        <v>196</v>
      </c>
      <c r="F2674" s="15" t="s">
        <v>23</v>
      </c>
      <c r="G2674" s="15" t="s">
        <v>91</v>
      </c>
      <c r="H2674" s="15" t="s">
        <v>19</v>
      </c>
      <c r="I2674" s="15">
        <v>760</v>
      </c>
      <c r="J2674" s="29">
        <v>4000</v>
      </c>
      <c r="K2674" s="29">
        <v>3500</v>
      </c>
      <c r="L2674" s="29">
        <v>3750</v>
      </c>
      <c r="M2674" s="15" t="s">
        <v>89</v>
      </c>
      <c r="N2674" s="15" t="s">
        <v>139</v>
      </c>
      <c r="O2674">
        <f>+VLOOKUP(Precio_diario_hortalizas[[#This Row],[Unidad de comercialización]],Codigos_kg[],2,0)</f>
        <v>15</v>
      </c>
      <c r="P2674">
        <f>+Precio_diario_hortalizas[[#This Row],[Precio promedio ponderado]]/Precio_diario_hortalizas[[#This Row],[Kg o Unidades]]</f>
        <v>250</v>
      </c>
    </row>
    <row r="2675" spans="1:16" hidden="1" x14ac:dyDescent="0.35">
      <c r="A2675" s="15" t="s">
        <v>170</v>
      </c>
      <c r="B2675" s="1" t="str">
        <f>+VLOOKUP(A2675,Codigos_mercados_mayoristas[],2,0)</f>
        <v>Coquimbo</v>
      </c>
      <c r="C2675" s="1">
        <f>+VLOOKUP(A2675,Codigos_mercados_mayoristas[],3,0)</f>
        <v>4</v>
      </c>
      <c r="D2675" s="30">
        <v>44153</v>
      </c>
      <c r="E2675" s="4" t="s">
        <v>196</v>
      </c>
      <c r="F2675" s="15" t="s">
        <v>23</v>
      </c>
      <c r="G2675" s="15" t="s">
        <v>91</v>
      </c>
      <c r="H2675" s="15" t="s">
        <v>13</v>
      </c>
      <c r="I2675" s="15">
        <v>540</v>
      </c>
      <c r="J2675" s="29">
        <v>3000</v>
      </c>
      <c r="K2675" s="29">
        <v>2500</v>
      </c>
      <c r="L2675" s="29">
        <v>2750</v>
      </c>
      <c r="M2675" s="15" t="s">
        <v>26</v>
      </c>
      <c r="N2675" s="15" t="s">
        <v>139</v>
      </c>
      <c r="O2675">
        <f>+VLOOKUP(Precio_diario_hortalizas[[#This Row],[Unidad de comercialización]],Codigos_kg[],2,0)</f>
        <v>18</v>
      </c>
      <c r="P2675">
        <f>+Precio_diario_hortalizas[[#This Row],[Precio promedio ponderado]]/Precio_diario_hortalizas[[#This Row],[Kg o Unidades]]</f>
        <v>152.77777777777777</v>
      </c>
    </row>
    <row r="2676" spans="1:16" hidden="1" x14ac:dyDescent="0.35">
      <c r="A2676" s="15" t="s">
        <v>170</v>
      </c>
      <c r="B2676" s="1" t="str">
        <f>+VLOOKUP(A2676,Codigos_mercados_mayoristas[],2,0)</f>
        <v>Coquimbo</v>
      </c>
      <c r="C2676" s="1">
        <f>+VLOOKUP(A2676,Codigos_mercados_mayoristas[],3,0)</f>
        <v>4</v>
      </c>
      <c r="D2676" s="30">
        <v>44153</v>
      </c>
      <c r="E2676" s="4" t="s">
        <v>196</v>
      </c>
      <c r="F2676" s="15" t="s">
        <v>23</v>
      </c>
      <c r="G2676" s="15" t="s">
        <v>92</v>
      </c>
      <c r="H2676" s="15" t="s">
        <v>19</v>
      </c>
      <c r="I2676" s="15">
        <v>760</v>
      </c>
      <c r="J2676" s="29">
        <v>4000</v>
      </c>
      <c r="K2676" s="29">
        <v>3500</v>
      </c>
      <c r="L2676" s="29">
        <v>3750</v>
      </c>
      <c r="M2676" s="15" t="s">
        <v>93</v>
      </c>
      <c r="N2676" s="15" t="s">
        <v>139</v>
      </c>
      <c r="O2676">
        <f>+VLOOKUP(Precio_diario_hortalizas[[#This Row],[Unidad de comercialización]],Codigos_kg[],2,0)</f>
        <v>20</v>
      </c>
      <c r="P2676">
        <f>+Precio_diario_hortalizas[[#This Row],[Precio promedio ponderado]]/Precio_diario_hortalizas[[#This Row],[Kg o Unidades]]</f>
        <v>187.5</v>
      </c>
    </row>
    <row r="2677" spans="1:16" hidden="1" x14ac:dyDescent="0.35">
      <c r="A2677" s="15" t="s">
        <v>170</v>
      </c>
      <c r="B2677" s="1" t="str">
        <f>+VLOOKUP(A2677,Codigos_mercados_mayoristas[],2,0)</f>
        <v>Coquimbo</v>
      </c>
      <c r="C2677" s="1">
        <f>+VLOOKUP(A2677,Codigos_mercados_mayoristas[],3,0)</f>
        <v>4</v>
      </c>
      <c r="D2677" s="30">
        <v>44153</v>
      </c>
      <c r="E2677" s="4" t="s">
        <v>196</v>
      </c>
      <c r="F2677" s="15" t="s">
        <v>94</v>
      </c>
      <c r="G2677" s="15" t="s">
        <v>173</v>
      </c>
      <c r="H2677" s="15" t="s">
        <v>120</v>
      </c>
      <c r="I2677" s="29">
        <v>2000</v>
      </c>
      <c r="J2677" s="29">
        <v>9000</v>
      </c>
      <c r="K2677" s="29">
        <v>8500</v>
      </c>
      <c r="L2677" s="29">
        <v>8750</v>
      </c>
      <c r="M2677" s="15" t="s">
        <v>39</v>
      </c>
      <c r="N2677" s="15" t="s">
        <v>139</v>
      </c>
      <c r="O2677">
        <f>+VLOOKUP(Precio_diario_hortalizas[[#This Row],[Unidad de comercialización]],Codigos_kg[],2,0)</f>
        <v>25</v>
      </c>
      <c r="P2677">
        <f>+Precio_diario_hortalizas[[#This Row],[Precio promedio ponderado]]/Precio_diario_hortalizas[[#This Row],[Kg o Unidades]]</f>
        <v>350</v>
      </c>
    </row>
    <row r="2678" spans="1:16" hidden="1" x14ac:dyDescent="0.35">
      <c r="A2678" s="15" t="s">
        <v>170</v>
      </c>
      <c r="B2678" s="1" t="str">
        <f>+VLOOKUP(A2678,Codigos_mercados_mayoristas[],2,0)</f>
        <v>Coquimbo</v>
      </c>
      <c r="C2678" s="1">
        <f>+VLOOKUP(A2678,Codigos_mercados_mayoristas[],3,0)</f>
        <v>4</v>
      </c>
      <c r="D2678" s="30">
        <v>44153</v>
      </c>
      <c r="E2678" s="4" t="s">
        <v>196</v>
      </c>
      <c r="F2678" s="15" t="s">
        <v>53</v>
      </c>
      <c r="G2678" s="15" t="s">
        <v>12</v>
      </c>
      <c r="H2678" s="15" t="s">
        <v>19</v>
      </c>
      <c r="I2678" s="15">
        <v>800</v>
      </c>
      <c r="J2678" s="29">
        <v>8000</v>
      </c>
      <c r="K2678" s="29">
        <v>7500</v>
      </c>
      <c r="L2678" s="29">
        <v>7750</v>
      </c>
      <c r="M2678" s="15" t="s">
        <v>54</v>
      </c>
      <c r="N2678" s="15" t="s">
        <v>15</v>
      </c>
      <c r="O2678">
        <f>+VLOOKUP(Precio_diario_hortalizas[[#This Row],[Unidad de comercialización]],Codigos_kg[],2,0)</f>
        <v>60</v>
      </c>
      <c r="P2678">
        <f>+Precio_diario_hortalizas[[#This Row],[Precio promedio ponderado]]/Precio_diario_hortalizas[[#This Row],[Kg o Unidades]]</f>
        <v>129.16666666666666</v>
      </c>
    </row>
    <row r="2679" spans="1:16" hidden="1" x14ac:dyDescent="0.35">
      <c r="A2679" s="15" t="s">
        <v>170</v>
      </c>
      <c r="B2679" s="1" t="str">
        <f>+VLOOKUP(A2679,Codigos_mercados_mayoristas[],2,0)</f>
        <v>Coquimbo</v>
      </c>
      <c r="C2679" s="1">
        <f>+VLOOKUP(A2679,Codigos_mercados_mayoristas[],3,0)</f>
        <v>4</v>
      </c>
      <c r="D2679" s="30">
        <v>44153</v>
      </c>
      <c r="E2679" s="4" t="s">
        <v>196</v>
      </c>
      <c r="F2679" s="15" t="s">
        <v>53</v>
      </c>
      <c r="G2679" s="15" t="s">
        <v>12</v>
      </c>
      <c r="H2679" s="15" t="s">
        <v>19</v>
      </c>
      <c r="I2679" s="15">
        <v>700</v>
      </c>
      <c r="J2679" s="29">
        <v>10000</v>
      </c>
      <c r="K2679" s="29">
        <v>9500</v>
      </c>
      <c r="L2679" s="29">
        <v>9750</v>
      </c>
      <c r="M2679" s="15" t="s">
        <v>97</v>
      </c>
      <c r="N2679" s="15" t="s">
        <v>45</v>
      </c>
      <c r="O2679">
        <f>+VLOOKUP(Precio_diario_hortalizas[[#This Row],[Unidad de comercialización]],Codigos_kg[],2,0)</f>
        <v>70</v>
      </c>
      <c r="P2679">
        <f>+Precio_diario_hortalizas[[#This Row],[Precio promedio ponderado]]/Precio_diario_hortalizas[[#This Row],[Kg o Unidades]]</f>
        <v>139.28571428571428</v>
      </c>
    </row>
    <row r="2680" spans="1:16" hidden="1" x14ac:dyDescent="0.35">
      <c r="A2680" s="15" t="s">
        <v>170</v>
      </c>
      <c r="B2680" s="1" t="str">
        <f>+VLOOKUP(A2680,Codigos_mercados_mayoristas[],2,0)</f>
        <v>Coquimbo</v>
      </c>
      <c r="C2680" s="1">
        <f>+VLOOKUP(A2680,Codigos_mercados_mayoristas[],3,0)</f>
        <v>4</v>
      </c>
      <c r="D2680" s="30">
        <v>44153</v>
      </c>
      <c r="E2680" s="4" t="s">
        <v>196</v>
      </c>
      <c r="F2680" s="15" t="s">
        <v>27</v>
      </c>
      <c r="G2680" s="15" t="s">
        <v>55</v>
      </c>
      <c r="H2680" s="15" t="s">
        <v>19</v>
      </c>
      <c r="I2680" s="15">
        <v>600</v>
      </c>
      <c r="J2680" s="29">
        <v>25000</v>
      </c>
      <c r="K2680" s="29">
        <v>24500</v>
      </c>
      <c r="L2680" s="29">
        <v>24750</v>
      </c>
      <c r="M2680" s="15" t="s">
        <v>56</v>
      </c>
      <c r="N2680" s="15" t="s">
        <v>45</v>
      </c>
      <c r="O2680">
        <f>+VLOOKUP(Precio_diario_hortalizas[[#This Row],[Unidad de comercialización]],Codigos_kg[],2,0)</f>
        <v>18</v>
      </c>
      <c r="P2680">
        <f>+Precio_diario_hortalizas[[#This Row],[Precio promedio ponderado]]/Precio_diario_hortalizas[[#This Row],[Kg o Unidades]]</f>
        <v>1375</v>
      </c>
    </row>
    <row r="2681" spans="1:16" hidden="1" x14ac:dyDescent="0.35">
      <c r="A2681" s="15" t="s">
        <v>170</v>
      </c>
      <c r="B2681" s="1" t="str">
        <f>+VLOOKUP(A2681,Codigos_mercados_mayoristas[],2,0)</f>
        <v>Coquimbo</v>
      </c>
      <c r="C2681" s="1">
        <f>+VLOOKUP(A2681,Codigos_mercados_mayoristas[],3,0)</f>
        <v>4</v>
      </c>
      <c r="D2681" s="30">
        <v>44153</v>
      </c>
      <c r="E2681" s="4" t="s">
        <v>196</v>
      </c>
      <c r="F2681" s="15" t="s">
        <v>27</v>
      </c>
      <c r="G2681" s="15" t="s">
        <v>55</v>
      </c>
      <c r="H2681" s="15" t="s">
        <v>13</v>
      </c>
      <c r="I2681" s="15">
        <v>500</v>
      </c>
      <c r="J2681" s="29">
        <v>22000</v>
      </c>
      <c r="K2681" s="29">
        <v>21500</v>
      </c>
      <c r="L2681" s="29">
        <v>21750</v>
      </c>
      <c r="M2681" s="15" t="s">
        <v>56</v>
      </c>
      <c r="N2681" s="15" t="s">
        <v>45</v>
      </c>
      <c r="O2681">
        <f>+VLOOKUP(Precio_diario_hortalizas[[#This Row],[Unidad de comercialización]],Codigos_kg[],2,0)</f>
        <v>18</v>
      </c>
      <c r="P2681">
        <f>+Precio_diario_hortalizas[[#This Row],[Precio promedio ponderado]]/Precio_diario_hortalizas[[#This Row],[Kg o Unidades]]</f>
        <v>1208.3333333333333</v>
      </c>
    </row>
    <row r="2682" spans="1:16" hidden="1" x14ac:dyDescent="0.35">
      <c r="A2682" s="15" t="s">
        <v>170</v>
      </c>
      <c r="B2682" s="1" t="str">
        <f>+VLOOKUP(A2682,Codigos_mercados_mayoristas[],2,0)</f>
        <v>Coquimbo</v>
      </c>
      <c r="C2682" s="1">
        <f>+VLOOKUP(A2682,Codigos_mercados_mayoristas[],3,0)</f>
        <v>4</v>
      </c>
      <c r="D2682" s="30">
        <v>44153</v>
      </c>
      <c r="E2682" s="4" t="s">
        <v>196</v>
      </c>
      <c r="F2682" s="15" t="s">
        <v>27</v>
      </c>
      <c r="G2682" s="15" t="s">
        <v>55</v>
      </c>
      <c r="H2682" s="15" t="s">
        <v>16</v>
      </c>
      <c r="I2682" s="15">
        <v>400</v>
      </c>
      <c r="J2682" s="29">
        <v>20000</v>
      </c>
      <c r="K2682" s="29">
        <v>19500</v>
      </c>
      <c r="L2682" s="29">
        <v>19750</v>
      </c>
      <c r="M2682" s="15" t="s">
        <v>56</v>
      </c>
      <c r="N2682" s="15" t="s">
        <v>45</v>
      </c>
      <c r="O2682">
        <f>+VLOOKUP(Precio_diario_hortalizas[[#This Row],[Unidad de comercialización]],Codigos_kg[],2,0)</f>
        <v>18</v>
      </c>
      <c r="P2682">
        <f>+Precio_diario_hortalizas[[#This Row],[Precio promedio ponderado]]/Precio_diario_hortalizas[[#This Row],[Kg o Unidades]]</f>
        <v>1097.2222222222222</v>
      </c>
    </row>
    <row r="2683" spans="1:16" hidden="1" x14ac:dyDescent="0.35">
      <c r="A2683" s="15" t="s">
        <v>170</v>
      </c>
      <c r="B2683" s="1" t="str">
        <f>+VLOOKUP(A2683,Codigos_mercados_mayoristas[],2,0)</f>
        <v>Coquimbo</v>
      </c>
      <c r="C2683" s="1">
        <f>+VLOOKUP(A2683,Codigos_mercados_mayoristas[],3,0)</f>
        <v>4</v>
      </c>
      <c r="D2683" s="30">
        <v>44153</v>
      </c>
      <c r="E2683" s="4" t="s">
        <v>196</v>
      </c>
      <c r="F2683" s="15" t="s">
        <v>27</v>
      </c>
      <c r="G2683" s="15" t="s">
        <v>28</v>
      </c>
      <c r="H2683" s="15" t="s">
        <v>19</v>
      </c>
      <c r="I2683" s="15">
        <v>800</v>
      </c>
      <c r="J2683" s="29">
        <v>41000</v>
      </c>
      <c r="K2683" s="29">
        <v>40000</v>
      </c>
      <c r="L2683" s="29">
        <v>40500</v>
      </c>
      <c r="M2683" s="15" t="s">
        <v>29</v>
      </c>
      <c r="N2683" s="15" t="s">
        <v>15</v>
      </c>
      <c r="O2683">
        <f>+VLOOKUP(Precio_diario_hortalizas[[#This Row],[Unidad de comercialización]],Codigos_kg[],2,0)</f>
        <v>15</v>
      </c>
      <c r="P2683">
        <f>+Precio_diario_hortalizas[[#This Row],[Precio promedio ponderado]]/Precio_diario_hortalizas[[#This Row],[Kg o Unidades]]</f>
        <v>2700</v>
      </c>
    </row>
    <row r="2684" spans="1:16" hidden="1" x14ac:dyDescent="0.35">
      <c r="A2684" s="15" t="s">
        <v>170</v>
      </c>
      <c r="B2684" s="1" t="str">
        <f>+VLOOKUP(A2684,Codigos_mercados_mayoristas[],2,0)</f>
        <v>Coquimbo</v>
      </c>
      <c r="C2684" s="1">
        <f>+VLOOKUP(A2684,Codigos_mercados_mayoristas[],3,0)</f>
        <v>4</v>
      </c>
      <c r="D2684" s="30">
        <v>44153</v>
      </c>
      <c r="E2684" s="4" t="s">
        <v>196</v>
      </c>
      <c r="F2684" s="15" t="s">
        <v>27</v>
      </c>
      <c r="G2684" s="15" t="s">
        <v>28</v>
      </c>
      <c r="H2684" s="15" t="s">
        <v>13</v>
      </c>
      <c r="I2684" s="15">
        <v>600</v>
      </c>
      <c r="J2684" s="29">
        <v>38000</v>
      </c>
      <c r="K2684" s="29">
        <v>37000</v>
      </c>
      <c r="L2684" s="29">
        <v>37500</v>
      </c>
      <c r="M2684" s="15" t="s">
        <v>29</v>
      </c>
      <c r="N2684" s="15" t="s">
        <v>15</v>
      </c>
      <c r="O2684">
        <f>+VLOOKUP(Precio_diario_hortalizas[[#This Row],[Unidad de comercialización]],Codigos_kg[],2,0)</f>
        <v>15</v>
      </c>
      <c r="P2684">
        <f>+Precio_diario_hortalizas[[#This Row],[Precio promedio ponderado]]/Precio_diario_hortalizas[[#This Row],[Kg o Unidades]]</f>
        <v>2500</v>
      </c>
    </row>
    <row r="2685" spans="1:16" hidden="1" x14ac:dyDescent="0.35">
      <c r="A2685" s="15" t="s">
        <v>170</v>
      </c>
      <c r="B2685" s="1" t="str">
        <f>+VLOOKUP(A2685,Codigos_mercados_mayoristas[],2,0)</f>
        <v>Coquimbo</v>
      </c>
      <c r="C2685" s="1">
        <f>+VLOOKUP(A2685,Codigos_mercados_mayoristas[],3,0)</f>
        <v>4</v>
      </c>
      <c r="D2685" s="30">
        <v>44153</v>
      </c>
      <c r="E2685" s="4" t="s">
        <v>196</v>
      </c>
      <c r="F2685" s="15" t="s">
        <v>27</v>
      </c>
      <c r="G2685" s="15" t="s">
        <v>98</v>
      </c>
      <c r="H2685" s="15" t="s">
        <v>19</v>
      </c>
      <c r="I2685" s="15">
        <v>800</v>
      </c>
      <c r="J2685" s="29">
        <v>25000</v>
      </c>
      <c r="K2685" s="29">
        <v>24000</v>
      </c>
      <c r="L2685" s="29">
        <v>24500</v>
      </c>
      <c r="M2685" s="15" t="s">
        <v>29</v>
      </c>
      <c r="N2685" s="15" t="s">
        <v>15</v>
      </c>
      <c r="O2685">
        <f>+VLOOKUP(Precio_diario_hortalizas[[#This Row],[Unidad de comercialización]],Codigos_kg[],2,0)</f>
        <v>15</v>
      </c>
      <c r="P2685">
        <f>+Precio_diario_hortalizas[[#This Row],[Precio promedio ponderado]]/Precio_diario_hortalizas[[#This Row],[Kg o Unidades]]</f>
        <v>1633.3333333333333</v>
      </c>
    </row>
    <row r="2686" spans="1:16" hidden="1" x14ac:dyDescent="0.35">
      <c r="A2686" s="15" t="s">
        <v>170</v>
      </c>
      <c r="B2686" s="1" t="str">
        <f>+VLOOKUP(A2686,Codigos_mercados_mayoristas[],2,0)</f>
        <v>Coquimbo</v>
      </c>
      <c r="C2686" s="1">
        <f>+VLOOKUP(A2686,Codigos_mercados_mayoristas[],3,0)</f>
        <v>4</v>
      </c>
      <c r="D2686" s="30">
        <v>44153</v>
      </c>
      <c r="E2686" s="4" t="s">
        <v>196</v>
      </c>
      <c r="F2686" s="15" t="s">
        <v>27</v>
      </c>
      <c r="G2686" s="15" t="s">
        <v>98</v>
      </c>
      <c r="H2686" s="15" t="s">
        <v>13</v>
      </c>
      <c r="I2686" s="15">
        <v>600</v>
      </c>
      <c r="J2686" s="29">
        <v>21000</v>
      </c>
      <c r="K2686" s="29">
        <v>20000</v>
      </c>
      <c r="L2686" s="29">
        <v>20500</v>
      </c>
      <c r="M2686" s="15" t="s">
        <v>29</v>
      </c>
      <c r="N2686" s="15" t="s">
        <v>15</v>
      </c>
      <c r="O2686">
        <f>+VLOOKUP(Precio_diario_hortalizas[[#This Row],[Unidad de comercialización]],Codigos_kg[],2,0)</f>
        <v>15</v>
      </c>
      <c r="P2686">
        <f>+Precio_diario_hortalizas[[#This Row],[Precio promedio ponderado]]/Precio_diario_hortalizas[[#This Row],[Kg o Unidades]]</f>
        <v>1366.6666666666667</v>
      </c>
    </row>
    <row r="2687" spans="1:16" hidden="1" x14ac:dyDescent="0.35">
      <c r="A2687" s="15" t="s">
        <v>170</v>
      </c>
      <c r="B2687" s="1" t="str">
        <f>+VLOOKUP(A2687,Codigos_mercados_mayoristas[],2,0)</f>
        <v>Coquimbo</v>
      </c>
      <c r="C2687" s="1">
        <f>+VLOOKUP(A2687,Codigos_mercados_mayoristas[],3,0)</f>
        <v>4</v>
      </c>
      <c r="D2687" s="30">
        <v>44153</v>
      </c>
      <c r="E2687" s="4" t="s">
        <v>196</v>
      </c>
      <c r="F2687" s="15" t="s">
        <v>30</v>
      </c>
      <c r="G2687" s="15" t="s">
        <v>57</v>
      </c>
      <c r="H2687" s="15" t="s">
        <v>19</v>
      </c>
      <c r="I2687" s="15">
        <v>600</v>
      </c>
      <c r="J2687" s="29">
        <v>37000</v>
      </c>
      <c r="K2687" s="29">
        <v>36500</v>
      </c>
      <c r="L2687" s="29">
        <v>36750</v>
      </c>
      <c r="M2687" s="15" t="s">
        <v>58</v>
      </c>
      <c r="N2687" s="15" t="s">
        <v>45</v>
      </c>
      <c r="O2687">
        <f>+VLOOKUP(Precio_diario_hortalizas[[#This Row],[Unidad de comercialización]],Codigos_kg[],2,0)</f>
        <v>25</v>
      </c>
      <c r="P2687">
        <f>+Precio_diario_hortalizas[[#This Row],[Precio promedio ponderado]]/Precio_diario_hortalizas[[#This Row],[Kg o Unidades]]</f>
        <v>1470</v>
      </c>
    </row>
    <row r="2688" spans="1:16" hidden="1" x14ac:dyDescent="0.35">
      <c r="A2688" s="15" t="s">
        <v>170</v>
      </c>
      <c r="B2688" s="1" t="str">
        <f>+VLOOKUP(A2688,Codigos_mercados_mayoristas[],2,0)</f>
        <v>Coquimbo</v>
      </c>
      <c r="C2688" s="1">
        <f>+VLOOKUP(A2688,Codigos_mercados_mayoristas[],3,0)</f>
        <v>4</v>
      </c>
      <c r="D2688" s="30">
        <v>44153</v>
      </c>
      <c r="E2688" s="4" t="s">
        <v>196</v>
      </c>
      <c r="F2688" s="15" t="s">
        <v>99</v>
      </c>
      <c r="G2688" s="15" t="s">
        <v>161</v>
      </c>
      <c r="H2688" s="15" t="s">
        <v>19</v>
      </c>
      <c r="I2688" s="29">
        <v>2400</v>
      </c>
      <c r="J2688" s="15">
        <v>700</v>
      </c>
      <c r="K2688" s="15">
        <v>650</v>
      </c>
      <c r="L2688" s="15">
        <v>675</v>
      </c>
      <c r="M2688" s="15" t="s">
        <v>14</v>
      </c>
      <c r="N2688" s="15" t="s">
        <v>139</v>
      </c>
      <c r="O2688">
        <f>+VLOOKUP(Precio_diario_hortalizas[[#This Row],[Unidad de comercialización]],Codigos_kg[],2,0)</f>
        <v>1</v>
      </c>
      <c r="P2688">
        <f>+Precio_diario_hortalizas[[#This Row],[Precio promedio ponderado]]/Precio_diario_hortalizas[[#This Row],[Kg o Unidades]]</f>
        <v>675</v>
      </c>
    </row>
    <row r="2689" spans="1:16" hidden="1" x14ac:dyDescent="0.35">
      <c r="A2689" s="15" t="s">
        <v>170</v>
      </c>
      <c r="B2689" s="1" t="str">
        <f>+VLOOKUP(A2689,Codigos_mercados_mayoristas[],2,0)</f>
        <v>Coquimbo</v>
      </c>
      <c r="C2689" s="1">
        <f>+VLOOKUP(A2689,Codigos_mercados_mayoristas[],3,0)</f>
        <v>4</v>
      </c>
      <c r="D2689" s="30">
        <v>44153</v>
      </c>
      <c r="E2689" s="4" t="s">
        <v>196</v>
      </c>
      <c r="F2689" s="15" t="s">
        <v>99</v>
      </c>
      <c r="G2689" s="15" t="s">
        <v>161</v>
      </c>
      <c r="H2689" s="15" t="s">
        <v>13</v>
      </c>
      <c r="I2689" s="29">
        <v>1600</v>
      </c>
      <c r="J2689" s="15">
        <v>600</v>
      </c>
      <c r="K2689" s="15">
        <v>550</v>
      </c>
      <c r="L2689" s="15">
        <v>575</v>
      </c>
      <c r="M2689" s="15" t="s">
        <v>14</v>
      </c>
      <c r="N2689" s="15" t="s">
        <v>139</v>
      </c>
      <c r="O2689">
        <f>+VLOOKUP(Precio_diario_hortalizas[[#This Row],[Unidad de comercialización]],Codigos_kg[],2,0)</f>
        <v>1</v>
      </c>
      <c r="P2689">
        <f>+Precio_diario_hortalizas[[#This Row],[Precio promedio ponderado]]/Precio_diario_hortalizas[[#This Row],[Kg o Unidades]]</f>
        <v>575</v>
      </c>
    </row>
    <row r="2690" spans="1:16" hidden="1" x14ac:dyDescent="0.35">
      <c r="A2690" s="15" t="s">
        <v>170</v>
      </c>
      <c r="B2690" s="1" t="str">
        <f>+VLOOKUP(A2690,Codigos_mercados_mayoristas[],2,0)</f>
        <v>Coquimbo</v>
      </c>
      <c r="C2690" s="1">
        <f>+VLOOKUP(A2690,Codigos_mercados_mayoristas[],3,0)</f>
        <v>4</v>
      </c>
      <c r="D2690" s="30">
        <v>44153</v>
      </c>
      <c r="E2690" s="4" t="s">
        <v>196</v>
      </c>
      <c r="F2690" s="15" t="s">
        <v>99</v>
      </c>
      <c r="G2690" s="15" t="s">
        <v>100</v>
      </c>
      <c r="H2690" s="15" t="s">
        <v>19</v>
      </c>
      <c r="I2690" s="29">
        <v>2400</v>
      </c>
      <c r="J2690" s="15">
        <v>700</v>
      </c>
      <c r="K2690" s="15">
        <v>650</v>
      </c>
      <c r="L2690" s="15">
        <v>675</v>
      </c>
      <c r="M2690" s="15" t="s">
        <v>14</v>
      </c>
      <c r="N2690" s="15" t="s">
        <v>139</v>
      </c>
      <c r="O2690">
        <f>+VLOOKUP(Precio_diario_hortalizas[[#This Row],[Unidad de comercialización]],Codigos_kg[],2,0)</f>
        <v>1</v>
      </c>
      <c r="P2690">
        <f>+Precio_diario_hortalizas[[#This Row],[Precio promedio ponderado]]/Precio_diario_hortalizas[[#This Row],[Kg o Unidades]]</f>
        <v>675</v>
      </c>
    </row>
    <row r="2691" spans="1:16" hidden="1" x14ac:dyDescent="0.35">
      <c r="A2691" s="15" t="s">
        <v>170</v>
      </c>
      <c r="B2691" s="1" t="str">
        <f>+VLOOKUP(A2691,Codigos_mercados_mayoristas[],2,0)</f>
        <v>Coquimbo</v>
      </c>
      <c r="C2691" s="1">
        <f>+VLOOKUP(A2691,Codigos_mercados_mayoristas[],3,0)</f>
        <v>4</v>
      </c>
      <c r="D2691" s="30">
        <v>44153</v>
      </c>
      <c r="E2691" s="4" t="s">
        <v>196</v>
      </c>
      <c r="F2691" s="15" t="s">
        <v>99</v>
      </c>
      <c r="G2691" s="15" t="s">
        <v>100</v>
      </c>
      <c r="H2691" s="15" t="s">
        <v>13</v>
      </c>
      <c r="I2691" s="29">
        <v>1560</v>
      </c>
      <c r="J2691" s="15">
        <v>600</v>
      </c>
      <c r="K2691" s="15">
        <v>550</v>
      </c>
      <c r="L2691" s="15">
        <v>575</v>
      </c>
      <c r="M2691" s="15" t="s">
        <v>14</v>
      </c>
      <c r="N2691" s="15" t="s">
        <v>139</v>
      </c>
      <c r="O2691">
        <f>+VLOOKUP(Precio_diario_hortalizas[[#This Row],[Unidad de comercialización]],Codigos_kg[],2,0)</f>
        <v>1</v>
      </c>
      <c r="P2691">
        <f>+Precio_diario_hortalizas[[#This Row],[Precio promedio ponderado]]/Precio_diario_hortalizas[[#This Row],[Kg o Unidades]]</f>
        <v>575</v>
      </c>
    </row>
    <row r="2692" spans="1:16" hidden="1" x14ac:dyDescent="0.35">
      <c r="A2692" s="15" t="s">
        <v>170</v>
      </c>
      <c r="B2692" s="1" t="str">
        <f>+VLOOKUP(A2692,Codigos_mercados_mayoristas[],2,0)</f>
        <v>Coquimbo</v>
      </c>
      <c r="C2692" s="1">
        <f>+VLOOKUP(A2692,Codigos_mercados_mayoristas[],3,0)</f>
        <v>4</v>
      </c>
      <c r="D2692" s="30">
        <v>44153</v>
      </c>
      <c r="E2692" s="4" t="s">
        <v>196</v>
      </c>
      <c r="F2692" s="15" t="s">
        <v>99</v>
      </c>
      <c r="G2692" s="15" t="s">
        <v>119</v>
      </c>
      <c r="H2692" s="15" t="s">
        <v>19</v>
      </c>
      <c r="I2692" s="29">
        <v>2200</v>
      </c>
      <c r="J2692" s="15">
        <v>700</v>
      </c>
      <c r="K2692" s="15">
        <v>650</v>
      </c>
      <c r="L2692" s="15">
        <v>675</v>
      </c>
      <c r="M2692" s="15" t="s">
        <v>14</v>
      </c>
      <c r="N2692" s="15" t="s">
        <v>139</v>
      </c>
      <c r="O2692">
        <f>+VLOOKUP(Precio_diario_hortalizas[[#This Row],[Unidad de comercialización]],Codigos_kg[],2,0)</f>
        <v>1</v>
      </c>
      <c r="P2692">
        <f>+Precio_diario_hortalizas[[#This Row],[Precio promedio ponderado]]/Precio_diario_hortalizas[[#This Row],[Kg o Unidades]]</f>
        <v>675</v>
      </c>
    </row>
    <row r="2693" spans="1:16" hidden="1" x14ac:dyDescent="0.35">
      <c r="A2693" s="15" t="s">
        <v>170</v>
      </c>
      <c r="B2693" s="1" t="str">
        <f>+VLOOKUP(A2693,Codigos_mercados_mayoristas[],2,0)</f>
        <v>Coquimbo</v>
      </c>
      <c r="C2693" s="1">
        <f>+VLOOKUP(A2693,Codigos_mercados_mayoristas[],3,0)</f>
        <v>4</v>
      </c>
      <c r="D2693" s="30">
        <v>44153</v>
      </c>
      <c r="E2693" s="4" t="s">
        <v>196</v>
      </c>
      <c r="F2693" s="15" t="s">
        <v>99</v>
      </c>
      <c r="G2693" s="15" t="s">
        <v>119</v>
      </c>
      <c r="H2693" s="15" t="s">
        <v>13</v>
      </c>
      <c r="I2693" s="29">
        <v>1600</v>
      </c>
      <c r="J2693" s="15">
        <v>600</v>
      </c>
      <c r="K2693" s="15">
        <v>550</v>
      </c>
      <c r="L2693" s="15">
        <v>575</v>
      </c>
      <c r="M2693" s="15" t="s">
        <v>14</v>
      </c>
      <c r="N2693" s="15" t="s">
        <v>139</v>
      </c>
      <c r="O2693">
        <f>+VLOOKUP(Precio_diario_hortalizas[[#This Row],[Unidad de comercialización]],Codigos_kg[],2,0)</f>
        <v>1</v>
      </c>
      <c r="P2693">
        <f>+Precio_diario_hortalizas[[#This Row],[Precio promedio ponderado]]/Precio_diario_hortalizas[[#This Row],[Kg o Unidades]]</f>
        <v>575</v>
      </c>
    </row>
    <row r="2694" spans="1:16" hidden="1" x14ac:dyDescent="0.35">
      <c r="A2694" s="15" t="s">
        <v>170</v>
      </c>
      <c r="B2694" s="1" t="str">
        <f>+VLOOKUP(A2694,Codigos_mercados_mayoristas[],2,0)</f>
        <v>Coquimbo</v>
      </c>
      <c r="C2694" s="1">
        <f>+VLOOKUP(A2694,Codigos_mercados_mayoristas[],3,0)</f>
        <v>4</v>
      </c>
      <c r="D2694" s="30">
        <v>44153</v>
      </c>
      <c r="E2694" s="4" t="s">
        <v>196</v>
      </c>
      <c r="F2694" s="15" t="s">
        <v>35</v>
      </c>
      <c r="G2694" s="15" t="s">
        <v>36</v>
      </c>
      <c r="H2694" s="15" t="s">
        <v>19</v>
      </c>
      <c r="I2694" s="15">
        <v>600</v>
      </c>
      <c r="J2694" s="29">
        <v>15000</v>
      </c>
      <c r="K2694" s="29">
        <v>14000</v>
      </c>
      <c r="L2694" s="29">
        <v>14500</v>
      </c>
      <c r="M2694" s="15" t="s">
        <v>59</v>
      </c>
      <c r="N2694" s="15" t="s">
        <v>45</v>
      </c>
      <c r="O2694">
        <f>+VLOOKUP(Precio_diario_hortalizas[[#This Row],[Unidad de comercialización]],Codigos_kg[],2,0)</f>
        <v>18</v>
      </c>
      <c r="P2694">
        <f>+Precio_diario_hortalizas[[#This Row],[Precio promedio ponderado]]/Precio_diario_hortalizas[[#This Row],[Kg o Unidades]]</f>
        <v>805.55555555555554</v>
      </c>
    </row>
    <row r="2695" spans="1:16" hidden="1" x14ac:dyDescent="0.35">
      <c r="A2695" s="15" t="s">
        <v>170</v>
      </c>
      <c r="B2695" s="1" t="str">
        <f>+VLOOKUP(A2695,Codigos_mercados_mayoristas[],2,0)</f>
        <v>Coquimbo</v>
      </c>
      <c r="C2695" s="1">
        <f>+VLOOKUP(A2695,Codigos_mercados_mayoristas[],3,0)</f>
        <v>4</v>
      </c>
      <c r="D2695" s="30">
        <v>44153</v>
      </c>
      <c r="E2695" s="4" t="s">
        <v>196</v>
      </c>
      <c r="F2695" s="15" t="s">
        <v>35</v>
      </c>
      <c r="G2695" s="15" t="s">
        <v>36</v>
      </c>
      <c r="H2695" s="15" t="s">
        <v>19</v>
      </c>
      <c r="I2695" s="15">
        <v>600</v>
      </c>
      <c r="J2695" s="29">
        <v>10500</v>
      </c>
      <c r="K2695" s="29">
        <v>10000</v>
      </c>
      <c r="L2695" s="29">
        <v>10250</v>
      </c>
      <c r="M2695" s="15" t="s">
        <v>59</v>
      </c>
      <c r="N2695" s="15" t="s">
        <v>15</v>
      </c>
      <c r="O2695">
        <f>+VLOOKUP(Precio_diario_hortalizas[[#This Row],[Unidad de comercialización]],Codigos_kg[],2,0)</f>
        <v>18</v>
      </c>
      <c r="P2695">
        <f>+Precio_diario_hortalizas[[#This Row],[Precio promedio ponderado]]/Precio_diario_hortalizas[[#This Row],[Kg o Unidades]]</f>
        <v>569.44444444444446</v>
      </c>
    </row>
    <row r="2696" spans="1:16" hidden="1" x14ac:dyDescent="0.35">
      <c r="A2696" s="15" t="s">
        <v>170</v>
      </c>
      <c r="B2696" s="1" t="str">
        <f>+VLOOKUP(A2696,Codigos_mercados_mayoristas[],2,0)</f>
        <v>Coquimbo</v>
      </c>
      <c r="C2696" s="1">
        <f>+VLOOKUP(A2696,Codigos_mercados_mayoristas[],3,0)</f>
        <v>4</v>
      </c>
      <c r="D2696" s="30">
        <v>44153</v>
      </c>
      <c r="E2696" s="4" t="s">
        <v>196</v>
      </c>
      <c r="F2696" s="15" t="s">
        <v>35</v>
      </c>
      <c r="G2696" s="15" t="s">
        <v>36</v>
      </c>
      <c r="H2696" s="15" t="s">
        <v>19</v>
      </c>
      <c r="I2696" s="15">
        <v>800</v>
      </c>
      <c r="J2696" s="29">
        <v>5500</v>
      </c>
      <c r="K2696" s="29">
        <v>5300</v>
      </c>
      <c r="L2696" s="29">
        <v>5400</v>
      </c>
      <c r="M2696" s="15" t="s">
        <v>37</v>
      </c>
      <c r="N2696" s="15" t="s">
        <v>15</v>
      </c>
      <c r="O2696">
        <f>+VLOOKUP(Precio_diario_hortalizas[[#This Row],[Unidad de comercialización]],Codigos_kg[],2,0)</f>
        <v>10</v>
      </c>
      <c r="P2696">
        <f>+Precio_diario_hortalizas[[#This Row],[Precio promedio ponderado]]/Precio_diario_hortalizas[[#This Row],[Kg o Unidades]]</f>
        <v>540</v>
      </c>
    </row>
    <row r="2697" spans="1:16" hidden="1" x14ac:dyDescent="0.35">
      <c r="A2697" s="15" t="s">
        <v>170</v>
      </c>
      <c r="B2697" s="1" t="str">
        <f>+VLOOKUP(A2697,Codigos_mercados_mayoristas[],2,0)</f>
        <v>Coquimbo</v>
      </c>
      <c r="C2697" s="1">
        <f>+VLOOKUP(A2697,Codigos_mercados_mayoristas[],3,0)</f>
        <v>4</v>
      </c>
      <c r="D2697" s="30">
        <v>44153</v>
      </c>
      <c r="E2697" s="4" t="s">
        <v>196</v>
      </c>
      <c r="F2697" s="15" t="s">
        <v>35</v>
      </c>
      <c r="G2697" s="15" t="s">
        <v>36</v>
      </c>
      <c r="H2697" s="15" t="s">
        <v>13</v>
      </c>
      <c r="I2697" s="15">
        <v>400</v>
      </c>
      <c r="J2697" s="29">
        <v>11000</v>
      </c>
      <c r="K2697" s="29">
        <v>10500</v>
      </c>
      <c r="L2697" s="29">
        <v>10750</v>
      </c>
      <c r="M2697" s="15" t="s">
        <v>59</v>
      </c>
      <c r="N2697" s="15" t="s">
        <v>45</v>
      </c>
      <c r="O2697">
        <f>+VLOOKUP(Precio_diario_hortalizas[[#This Row],[Unidad de comercialización]],Codigos_kg[],2,0)</f>
        <v>18</v>
      </c>
      <c r="P2697">
        <f>+Precio_diario_hortalizas[[#This Row],[Precio promedio ponderado]]/Precio_diario_hortalizas[[#This Row],[Kg o Unidades]]</f>
        <v>597.22222222222217</v>
      </c>
    </row>
    <row r="2698" spans="1:16" hidden="1" x14ac:dyDescent="0.35">
      <c r="A2698" s="15" t="s">
        <v>170</v>
      </c>
      <c r="B2698" s="1" t="str">
        <f>+VLOOKUP(A2698,Codigos_mercados_mayoristas[],2,0)</f>
        <v>Coquimbo</v>
      </c>
      <c r="C2698" s="1">
        <f>+VLOOKUP(A2698,Codigos_mercados_mayoristas[],3,0)</f>
        <v>4</v>
      </c>
      <c r="D2698" s="30">
        <v>44153</v>
      </c>
      <c r="E2698" s="4" t="s">
        <v>196</v>
      </c>
      <c r="F2698" s="15" t="s">
        <v>35</v>
      </c>
      <c r="G2698" s="15" t="s">
        <v>36</v>
      </c>
      <c r="H2698" s="15" t="s">
        <v>13</v>
      </c>
      <c r="I2698" s="15">
        <v>400</v>
      </c>
      <c r="J2698" s="29">
        <v>4500</v>
      </c>
      <c r="K2698" s="29">
        <v>4000</v>
      </c>
      <c r="L2698" s="29">
        <v>4250</v>
      </c>
      <c r="M2698" s="15" t="s">
        <v>37</v>
      </c>
      <c r="N2698" s="15" t="s">
        <v>15</v>
      </c>
      <c r="O2698">
        <f>+VLOOKUP(Precio_diario_hortalizas[[#This Row],[Unidad de comercialización]],Codigos_kg[],2,0)</f>
        <v>10</v>
      </c>
      <c r="P2698">
        <f>+Precio_diario_hortalizas[[#This Row],[Precio promedio ponderado]]/Precio_diario_hortalizas[[#This Row],[Kg o Unidades]]</f>
        <v>425</v>
      </c>
    </row>
    <row r="2699" spans="1:16" hidden="1" x14ac:dyDescent="0.35">
      <c r="A2699" s="15" t="s">
        <v>170</v>
      </c>
      <c r="B2699" s="1" t="str">
        <f>+VLOOKUP(A2699,Codigos_mercados_mayoristas[],2,0)</f>
        <v>Coquimbo</v>
      </c>
      <c r="C2699" s="1">
        <f>+VLOOKUP(A2699,Codigos_mercados_mayoristas[],3,0)</f>
        <v>4</v>
      </c>
      <c r="D2699" s="30">
        <v>44153</v>
      </c>
      <c r="E2699" s="4" t="s">
        <v>196</v>
      </c>
      <c r="F2699" s="15" t="s">
        <v>35</v>
      </c>
      <c r="G2699" s="15" t="s">
        <v>36</v>
      </c>
      <c r="H2699" s="15" t="s">
        <v>16</v>
      </c>
      <c r="I2699" s="15">
        <v>400</v>
      </c>
      <c r="J2699" s="29">
        <v>3500</v>
      </c>
      <c r="K2699" s="29">
        <v>3000</v>
      </c>
      <c r="L2699" s="29">
        <v>3250</v>
      </c>
      <c r="M2699" s="15" t="s">
        <v>37</v>
      </c>
      <c r="N2699" s="15" t="s">
        <v>15</v>
      </c>
      <c r="O2699">
        <f>+VLOOKUP(Precio_diario_hortalizas[[#This Row],[Unidad de comercialización]],Codigos_kg[],2,0)</f>
        <v>10</v>
      </c>
      <c r="P2699">
        <f>+Precio_diario_hortalizas[[#This Row],[Precio promedio ponderado]]/Precio_diario_hortalizas[[#This Row],[Kg o Unidades]]</f>
        <v>325</v>
      </c>
    </row>
    <row r="2700" spans="1:16" hidden="1" x14ac:dyDescent="0.35">
      <c r="A2700" s="15" t="s">
        <v>170</v>
      </c>
      <c r="B2700" s="1" t="str">
        <f>+VLOOKUP(A2700,Codigos_mercados_mayoristas[],2,0)</f>
        <v>Coquimbo</v>
      </c>
      <c r="C2700" s="1">
        <f>+VLOOKUP(A2700,Codigos_mercados_mayoristas[],3,0)</f>
        <v>4</v>
      </c>
      <c r="D2700" s="30">
        <v>44153</v>
      </c>
      <c r="E2700" s="4" t="s">
        <v>196</v>
      </c>
      <c r="F2700" s="15" t="s">
        <v>38</v>
      </c>
      <c r="G2700" s="15" t="s">
        <v>12</v>
      </c>
      <c r="H2700" s="15" t="s">
        <v>19</v>
      </c>
      <c r="I2700" s="15">
        <v>720</v>
      </c>
      <c r="J2700" s="29">
        <v>5000</v>
      </c>
      <c r="K2700" s="29">
        <v>4800</v>
      </c>
      <c r="L2700" s="29">
        <v>4900</v>
      </c>
      <c r="M2700" s="15" t="s">
        <v>101</v>
      </c>
      <c r="N2700" s="15" t="s">
        <v>139</v>
      </c>
      <c r="O2700">
        <f>+VLOOKUP(Precio_diario_hortalizas[[#This Row],[Unidad de comercialización]],Codigos_kg[],2,0)</f>
        <v>20</v>
      </c>
      <c r="P2700">
        <f>+Precio_diario_hortalizas[[#This Row],[Precio promedio ponderado]]/Precio_diario_hortalizas[[#This Row],[Kg o Unidades]]</f>
        <v>245</v>
      </c>
    </row>
    <row r="2701" spans="1:16" hidden="1" x14ac:dyDescent="0.35">
      <c r="A2701" s="15" t="s">
        <v>170</v>
      </c>
      <c r="B2701" s="1" t="str">
        <f>+VLOOKUP(A2701,Codigos_mercados_mayoristas[],2,0)</f>
        <v>Coquimbo</v>
      </c>
      <c r="C2701" s="1">
        <f>+VLOOKUP(A2701,Codigos_mercados_mayoristas[],3,0)</f>
        <v>4</v>
      </c>
      <c r="D2701" s="30">
        <v>44153</v>
      </c>
      <c r="E2701" s="4" t="s">
        <v>196</v>
      </c>
      <c r="F2701" s="15" t="s">
        <v>102</v>
      </c>
      <c r="G2701" s="15" t="s">
        <v>103</v>
      </c>
      <c r="H2701" s="15" t="s">
        <v>96</v>
      </c>
      <c r="I2701" s="15">
        <v>700</v>
      </c>
      <c r="J2701" s="29">
        <v>1900</v>
      </c>
      <c r="K2701" s="29">
        <v>1800</v>
      </c>
      <c r="L2701" s="29">
        <v>1850</v>
      </c>
      <c r="M2701" s="15" t="s">
        <v>33</v>
      </c>
      <c r="N2701" s="15" t="s">
        <v>34</v>
      </c>
      <c r="O2701">
        <f>+VLOOKUP(Precio_diario_hortalizas[[#This Row],[Unidad de comercialización]],Codigos_kg[],2,0)</f>
        <v>1</v>
      </c>
      <c r="P2701">
        <f>+Precio_diario_hortalizas[[#This Row],[Precio promedio ponderado]]/Precio_diario_hortalizas[[#This Row],[Kg o Unidades]]</f>
        <v>1850</v>
      </c>
    </row>
    <row r="2702" spans="1:16" hidden="1" x14ac:dyDescent="0.35">
      <c r="A2702" s="15" t="s">
        <v>170</v>
      </c>
      <c r="B2702" s="26" t="str">
        <f>+VLOOKUP(A2702,Codigos_mercados_mayoristas[],2,0)</f>
        <v>Coquimbo</v>
      </c>
      <c r="C2702" s="26">
        <f>+VLOOKUP(A2702,Codigos_mercados_mayoristas[],3,0)</f>
        <v>4</v>
      </c>
      <c r="D2702" s="30">
        <v>44153</v>
      </c>
      <c r="E2702" s="4" t="s">
        <v>196</v>
      </c>
      <c r="F2702" s="15" t="s">
        <v>106</v>
      </c>
      <c r="G2702" s="15" t="s">
        <v>12</v>
      </c>
      <c r="H2702" s="15" t="s">
        <v>19</v>
      </c>
      <c r="I2702" s="15">
        <v>680</v>
      </c>
      <c r="J2702" s="29">
        <v>6000</v>
      </c>
      <c r="K2702" s="29">
        <v>5000</v>
      </c>
      <c r="L2702" s="29">
        <v>5500</v>
      </c>
      <c r="M2702" s="15" t="s">
        <v>97</v>
      </c>
      <c r="N2702" s="15" t="s">
        <v>45</v>
      </c>
      <c r="O2702">
        <f>+VLOOKUP(Precio_diario_hortalizas[[#This Row],[Unidad de comercialización]],Codigos_kg[],2,0)</f>
        <v>70</v>
      </c>
      <c r="P2702">
        <f>+Precio_diario_hortalizas[[#This Row],[Precio promedio ponderado]]/Precio_diario_hortalizas[[#This Row],[Kg o Unidades]]</f>
        <v>78.571428571428569</v>
      </c>
    </row>
    <row r="2703" spans="1:16" hidden="1" x14ac:dyDescent="0.35">
      <c r="A2703" s="15" t="s">
        <v>41</v>
      </c>
      <c r="B2703" s="1" t="str">
        <f>+VLOOKUP(A2703,Codigos_mercados_mayoristas[],2,0)</f>
        <v>Coquimbo</v>
      </c>
      <c r="C2703" s="1">
        <f>+VLOOKUP(A2703,Codigos_mercados_mayoristas[],3,0)</f>
        <v>4</v>
      </c>
      <c r="D2703" s="30">
        <v>44153</v>
      </c>
      <c r="E2703" s="4" t="s">
        <v>196</v>
      </c>
      <c r="F2703" s="15" t="s">
        <v>42</v>
      </c>
      <c r="G2703" s="15" t="s">
        <v>43</v>
      </c>
      <c r="H2703" s="15" t="s">
        <v>19</v>
      </c>
      <c r="I2703" s="15">
        <v>300</v>
      </c>
      <c r="J2703" s="29">
        <v>20000</v>
      </c>
      <c r="K2703" s="29">
        <v>18000</v>
      </c>
      <c r="L2703" s="29">
        <v>19000</v>
      </c>
      <c r="M2703" s="15" t="s">
        <v>44</v>
      </c>
      <c r="N2703" s="15" t="s">
        <v>45</v>
      </c>
      <c r="O2703">
        <f>+VLOOKUP(Precio_diario_hortalizas[[#This Row],[Unidad de comercialización]],Codigos_kg[],2,0)</f>
        <v>25</v>
      </c>
      <c r="P2703">
        <f>+Precio_diario_hortalizas[[#This Row],[Precio promedio ponderado]]/Precio_diario_hortalizas[[#This Row],[Kg o Unidades]]</f>
        <v>760</v>
      </c>
    </row>
    <row r="2704" spans="1:16" hidden="1" x14ac:dyDescent="0.35">
      <c r="A2704" s="15" t="s">
        <v>41</v>
      </c>
      <c r="B2704" s="1" t="str">
        <f>+VLOOKUP(A2704,Codigos_mercados_mayoristas[],2,0)</f>
        <v>Coquimbo</v>
      </c>
      <c r="C2704" s="1">
        <f>+VLOOKUP(A2704,Codigos_mercados_mayoristas[],3,0)</f>
        <v>4</v>
      </c>
      <c r="D2704" s="30">
        <v>44153</v>
      </c>
      <c r="E2704" s="4" t="s">
        <v>196</v>
      </c>
      <c r="F2704" s="15" t="s">
        <v>42</v>
      </c>
      <c r="G2704" s="15" t="s">
        <v>43</v>
      </c>
      <c r="H2704" s="15" t="s">
        <v>13</v>
      </c>
      <c r="I2704" s="15">
        <v>140</v>
      </c>
      <c r="J2704" s="29">
        <v>15000</v>
      </c>
      <c r="K2704" s="29">
        <v>13000</v>
      </c>
      <c r="L2704" s="29">
        <v>14000</v>
      </c>
      <c r="M2704" s="15" t="s">
        <v>44</v>
      </c>
      <c r="N2704" s="15" t="s">
        <v>45</v>
      </c>
      <c r="O2704">
        <f>+VLOOKUP(Precio_diario_hortalizas[[#This Row],[Unidad de comercialización]],Codigos_kg[],2,0)</f>
        <v>25</v>
      </c>
      <c r="P2704">
        <f>+Precio_diario_hortalizas[[#This Row],[Precio promedio ponderado]]/Precio_diario_hortalizas[[#This Row],[Kg o Unidades]]</f>
        <v>560</v>
      </c>
    </row>
    <row r="2705" spans="1:16" hidden="1" x14ac:dyDescent="0.35">
      <c r="A2705" s="15" t="s">
        <v>41</v>
      </c>
      <c r="B2705" s="1" t="str">
        <f>+VLOOKUP(A2705,Codigos_mercados_mayoristas[],2,0)</f>
        <v>Coquimbo</v>
      </c>
      <c r="C2705" s="1">
        <f>+VLOOKUP(A2705,Codigos_mercados_mayoristas[],3,0)</f>
        <v>4</v>
      </c>
      <c r="D2705" s="30">
        <v>44153</v>
      </c>
      <c r="E2705" s="4" t="s">
        <v>196</v>
      </c>
      <c r="F2705" s="15" t="s">
        <v>17</v>
      </c>
      <c r="G2705" s="15" t="s">
        <v>50</v>
      </c>
      <c r="H2705" s="15" t="s">
        <v>19</v>
      </c>
      <c r="I2705" s="29">
        <v>1100</v>
      </c>
      <c r="J2705" s="29">
        <v>18000</v>
      </c>
      <c r="K2705" s="29">
        <v>17000</v>
      </c>
      <c r="L2705" s="29">
        <v>17500</v>
      </c>
      <c r="M2705" s="15" t="s">
        <v>51</v>
      </c>
      <c r="N2705" s="15" t="s">
        <v>45</v>
      </c>
      <c r="O2705">
        <f>+VLOOKUP(Precio_diario_hortalizas[[#This Row],[Unidad de comercialización]],Codigos_kg[],2,0)</f>
        <v>70</v>
      </c>
      <c r="P2705">
        <f>+Precio_diario_hortalizas[[#This Row],[Precio promedio ponderado]]/Precio_diario_hortalizas[[#This Row],[Kg o Unidades]]</f>
        <v>250</v>
      </c>
    </row>
    <row r="2706" spans="1:16" x14ac:dyDescent="0.35">
      <c r="A2706" s="15" t="s">
        <v>41</v>
      </c>
      <c r="B2706" s="1" t="str">
        <f>+VLOOKUP(A2706,Codigos_mercados_mayoristas[],2,0)</f>
        <v>Coquimbo</v>
      </c>
      <c r="C2706" s="1">
        <f>+VLOOKUP(A2706,Codigos_mercados_mayoristas[],3,0)</f>
        <v>4</v>
      </c>
      <c r="D2706" s="30">
        <v>44153</v>
      </c>
      <c r="E2706" s="4" t="s">
        <v>196</v>
      </c>
      <c r="F2706" s="15" t="s">
        <v>748</v>
      </c>
      <c r="G2706" s="15" t="s">
        <v>210</v>
      </c>
      <c r="H2706" s="15" t="s">
        <v>200</v>
      </c>
      <c r="I2706" s="15">
        <v>300</v>
      </c>
      <c r="J2706" s="29">
        <v>15000</v>
      </c>
      <c r="K2706" s="29">
        <v>14500</v>
      </c>
      <c r="L2706" s="29">
        <v>14750</v>
      </c>
      <c r="M2706" s="15" t="s">
        <v>59</v>
      </c>
      <c r="N2706" s="15" t="s">
        <v>45</v>
      </c>
      <c r="O2706">
        <f>+VLOOKUP(Precio_diario_hortalizas[[#This Row],[Unidad de comercialización]],Codigos_kg[],2,0)</f>
        <v>18</v>
      </c>
      <c r="P2706">
        <f>+Precio_diario_hortalizas[[#This Row],[Precio promedio ponderado]]/Precio_diario_hortalizas[[#This Row],[Kg o Unidades]]</f>
        <v>819.44444444444446</v>
      </c>
    </row>
    <row r="2707" spans="1:16" x14ac:dyDescent="0.35">
      <c r="A2707" s="15" t="s">
        <v>41</v>
      </c>
      <c r="B2707" s="1" t="str">
        <f>+VLOOKUP(A2707,Codigos_mercados_mayoristas[],2,0)</f>
        <v>Coquimbo</v>
      </c>
      <c r="C2707" s="1">
        <f>+VLOOKUP(A2707,Codigos_mercados_mayoristas[],3,0)</f>
        <v>4</v>
      </c>
      <c r="D2707" s="30">
        <v>44153</v>
      </c>
      <c r="E2707" s="4" t="s">
        <v>196</v>
      </c>
      <c r="F2707" s="15" t="s">
        <v>748</v>
      </c>
      <c r="G2707" s="15" t="s">
        <v>210</v>
      </c>
      <c r="H2707" s="15" t="s">
        <v>19</v>
      </c>
      <c r="I2707" s="15">
        <v>300</v>
      </c>
      <c r="J2707" s="29">
        <v>13000</v>
      </c>
      <c r="K2707" s="29">
        <v>12500</v>
      </c>
      <c r="L2707" s="29">
        <v>12750</v>
      </c>
      <c r="M2707" s="15" t="s">
        <v>59</v>
      </c>
      <c r="N2707" s="15" t="s">
        <v>45</v>
      </c>
      <c r="O2707">
        <f>+VLOOKUP(Precio_diario_hortalizas[[#This Row],[Unidad de comercialización]],Codigos_kg[],2,0)</f>
        <v>18</v>
      </c>
      <c r="P2707">
        <f>+Precio_diario_hortalizas[[#This Row],[Precio promedio ponderado]]/Precio_diario_hortalizas[[#This Row],[Kg o Unidades]]</f>
        <v>708.33333333333337</v>
      </c>
    </row>
    <row r="2708" spans="1:16" x14ac:dyDescent="0.35">
      <c r="A2708" s="15" t="s">
        <v>41</v>
      </c>
      <c r="B2708" s="1" t="str">
        <f>+VLOOKUP(A2708,Codigos_mercados_mayoristas[],2,0)</f>
        <v>Coquimbo</v>
      </c>
      <c r="C2708" s="1">
        <f>+VLOOKUP(A2708,Codigos_mercados_mayoristas[],3,0)</f>
        <v>4</v>
      </c>
      <c r="D2708" s="30">
        <v>44153</v>
      </c>
      <c r="E2708" s="4" t="s">
        <v>196</v>
      </c>
      <c r="F2708" s="15" t="s">
        <v>748</v>
      </c>
      <c r="G2708" s="15" t="s">
        <v>210</v>
      </c>
      <c r="H2708" s="15" t="s">
        <v>13</v>
      </c>
      <c r="I2708" s="15">
        <v>240</v>
      </c>
      <c r="J2708" s="29">
        <v>10000</v>
      </c>
      <c r="K2708" s="29">
        <v>9500</v>
      </c>
      <c r="L2708" s="29">
        <v>9750</v>
      </c>
      <c r="M2708" s="15" t="s">
        <v>59</v>
      </c>
      <c r="N2708" s="15" t="s">
        <v>45</v>
      </c>
      <c r="O2708">
        <f>+VLOOKUP(Precio_diario_hortalizas[[#This Row],[Unidad de comercialización]],Codigos_kg[],2,0)</f>
        <v>18</v>
      </c>
      <c r="P2708">
        <f>+Precio_diario_hortalizas[[#This Row],[Precio promedio ponderado]]/Precio_diario_hortalizas[[#This Row],[Kg o Unidades]]</f>
        <v>541.66666666666663</v>
      </c>
    </row>
    <row r="2709" spans="1:16" hidden="1" x14ac:dyDescent="0.35">
      <c r="A2709" s="15" t="s">
        <v>41</v>
      </c>
      <c r="B2709" s="1" t="str">
        <f>+VLOOKUP(A2709,Codigos_mercados_mayoristas[],2,0)</f>
        <v>Coquimbo</v>
      </c>
      <c r="C2709" s="1">
        <f>+VLOOKUP(A2709,Codigos_mercados_mayoristas[],3,0)</f>
        <v>4</v>
      </c>
      <c r="D2709" s="30">
        <v>44153</v>
      </c>
      <c r="E2709" s="4" t="s">
        <v>196</v>
      </c>
      <c r="F2709" s="15" t="s">
        <v>53</v>
      </c>
      <c r="G2709" s="15" t="s">
        <v>12</v>
      </c>
      <c r="H2709" s="15" t="s">
        <v>19</v>
      </c>
      <c r="I2709" s="29">
        <v>1000</v>
      </c>
      <c r="J2709" s="29">
        <v>7000</v>
      </c>
      <c r="K2709" s="29">
        <v>6500</v>
      </c>
      <c r="L2709" s="29">
        <v>6750</v>
      </c>
      <c r="M2709" s="15" t="s">
        <v>97</v>
      </c>
      <c r="N2709" s="15" t="s">
        <v>45</v>
      </c>
      <c r="O2709">
        <f>+VLOOKUP(Precio_diario_hortalizas[[#This Row],[Unidad de comercialización]],Codigos_kg[],2,0)</f>
        <v>70</v>
      </c>
      <c r="P2709">
        <f>+Precio_diario_hortalizas[[#This Row],[Precio promedio ponderado]]/Precio_diario_hortalizas[[#This Row],[Kg o Unidades]]</f>
        <v>96.428571428571431</v>
      </c>
    </row>
    <row r="2710" spans="1:16" hidden="1" x14ac:dyDescent="0.35">
      <c r="A2710" s="15" t="s">
        <v>41</v>
      </c>
      <c r="B2710" s="1" t="str">
        <f>+VLOOKUP(A2710,Codigos_mercados_mayoristas[],2,0)</f>
        <v>Coquimbo</v>
      </c>
      <c r="C2710" s="1">
        <f>+VLOOKUP(A2710,Codigos_mercados_mayoristas[],3,0)</f>
        <v>4</v>
      </c>
      <c r="D2710" s="30">
        <v>44153</v>
      </c>
      <c r="E2710" s="4" t="s">
        <v>196</v>
      </c>
      <c r="F2710" s="15" t="s">
        <v>53</v>
      </c>
      <c r="G2710" s="15" t="s">
        <v>12</v>
      </c>
      <c r="H2710" s="15" t="s">
        <v>13</v>
      </c>
      <c r="I2710" s="15">
        <v>300</v>
      </c>
      <c r="J2710" s="29">
        <v>5000</v>
      </c>
      <c r="K2710" s="29">
        <v>4500</v>
      </c>
      <c r="L2710" s="29">
        <v>4750</v>
      </c>
      <c r="M2710" s="15" t="s">
        <v>722</v>
      </c>
      <c r="N2710" s="15" t="s">
        <v>45</v>
      </c>
      <c r="O2710">
        <f>+VLOOKUP(Precio_diario_hortalizas[[#This Row],[Unidad de comercialización]],Codigos_kg[],2,0)</f>
        <v>100</v>
      </c>
      <c r="P2710">
        <f>+Precio_diario_hortalizas[[#This Row],[Precio promedio ponderado]]/Precio_diario_hortalizas[[#This Row],[Kg o Unidades]]</f>
        <v>47.5</v>
      </c>
    </row>
    <row r="2711" spans="1:16" hidden="1" x14ac:dyDescent="0.35">
      <c r="A2711" s="15" t="s">
        <v>41</v>
      </c>
      <c r="B2711" s="1" t="str">
        <f>+VLOOKUP(A2711,Codigos_mercados_mayoristas[],2,0)</f>
        <v>Coquimbo</v>
      </c>
      <c r="C2711" s="1">
        <f>+VLOOKUP(A2711,Codigos_mercados_mayoristas[],3,0)</f>
        <v>4</v>
      </c>
      <c r="D2711" s="30">
        <v>44153</v>
      </c>
      <c r="E2711" s="4" t="s">
        <v>196</v>
      </c>
      <c r="F2711" s="15" t="s">
        <v>27</v>
      </c>
      <c r="G2711" s="15" t="s">
        <v>55</v>
      </c>
      <c r="H2711" s="15" t="s">
        <v>19</v>
      </c>
      <c r="I2711" s="15">
        <v>700</v>
      </c>
      <c r="J2711" s="29">
        <v>17000</v>
      </c>
      <c r="K2711" s="29">
        <v>16500</v>
      </c>
      <c r="L2711" s="29">
        <v>16750</v>
      </c>
      <c r="M2711" s="15" t="s">
        <v>56</v>
      </c>
      <c r="N2711" s="15" t="s">
        <v>45</v>
      </c>
      <c r="O2711">
        <f>+VLOOKUP(Precio_diario_hortalizas[[#This Row],[Unidad de comercialización]],Codigos_kg[],2,0)</f>
        <v>18</v>
      </c>
      <c r="P2711">
        <f>+Precio_diario_hortalizas[[#This Row],[Precio promedio ponderado]]/Precio_diario_hortalizas[[#This Row],[Kg o Unidades]]</f>
        <v>930.55555555555554</v>
      </c>
    </row>
    <row r="2712" spans="1:16" hidden="1" x14ac:dyDescent="0.35">
      <c r="A2712" s="15" t="s">
        <v>41</v>
      </c>
      <c r="B2712" s="1" t="str">
        <f>+VLOOKUP(A2712,Codigos_mercados_mayoristas[],2,0)</f>
        <v>Coquimbo</v>
      </c>
      <c r="C2712" s="1">
        <f>+VLOOKUP(A2712,Codigos_mercados_mayoristas[],3,0)</f>
        <v>4</v>
      </c>
      <c r="D2712" s="30">
        <v>44153</v>
      </c>
      <c r="E2712" s="4" t="s">
        <v>196</v>
      </c>
      <c r="F2712" s="15" t="s">
        <v>27</v>
      </c>
      <c r="G2712" s="15" t="s">
        <v>55</v>
      </c>
      <c r="H2712" s="15" t="s">
        <v>13</v>
      </c>
      <c r="I2712" s="15">
        <v>500</v>
      </c>
      <c r="J2712" s="29">
        <v>12000</v>
      </c>
      <c r="K2712" s="29">
        <v>11500</v>
      </c>
      <c r="L2712" s="29">
        <v>11750</v>
      </c>
      <c r="M2712" s="15" t="s">
        <v>56</v>
      </c>
      <c r="N2712" s="15" t="s">
        <v>45</v>
      </c>
      <c r="O2712">
        <f>+VLOOKUP(Precio_diario_hortalizas[[#This Row],[Unidad de comercialización]],Codigos_kg[],2,0)</f>
        <v>18</v>
      </c>
      <c r="P2712">
        <f>+Precio_diario_hortalizas[[#This Row],[Precio promedio ponderado]]/Precio_diario_hortalizas[[#This Row],[Kg o Unidades]]</f>
        <v>652.77777777777783</v>
      </c>
    </row>
    <row r="2713" spans="1:16" hidden="1" x14ac:dyDescent="0.35">
      <c r="A2713" s="15" t="s">
        <v>41</v>
      </c>
      <c r="B2713" s="1" t="str">
        <f>+VLOOKUP(A2713,Codigos_mercados_mayoristas[],2,0)</f>
        <v>Coquimbo</v>
      </c>
      <c r="C2713" s="1">
        <f>+VLOOKUP(A2713,Codigos_mercados_mayoristas[],3,0)</f>
        <v>4</v>
      </c>
      <c r="D2713" s="30">
        <v>44153</v>
      </c>
      <c r="E2713" s="4" t="s">
        <v>196</v>
      </c>
      <c r="F2713" s="15" t="s">
        <v>27</v>
      </c>
      <c r="G2713" s="15" t="s">
        <v>55</v>
      </c>
      <c r="H2713" s="15" t="s">
        <v>16</v>
      </c>
      <c r="I2713" s="15">
        <v>300</v>
      </c>
      <c r="J2713" s="29">
        <v>8000</v>
      </c>
      <c r="K2713" s="29">
        <v>7500</v>
      </c>
      <c r="L2713" s="29">
        <v>7750</v>
      </c>
      <c r="M2713" s="15" t="s">
        <v>56</v>
      </c>
      <c r="N2713" s="15" t="s">
        <v>45</v>
      </c>
      <c r="O2713">
        <f>+VLOOKUP(Precio_diario_hortalizas[[#This Row],[Unidad de comercialización]],Codigos_kg[],2,0)</f>
        <v>18</v>
      </c>
      <c r="P2713">
        <f>+Precio_diario_hortalizas[[#This Row],[Precio promedio ponderado]]/Precio_diario_hortalizas[[#This Row],[Kg o Unidades]]</f>
        <v>430.55555555555554</v>
      </c>
    </row>
    <row r="2714" spans="1:16" hidden="1" x14ac:dyDescent="0.35">
      <c r="A2714" s="15" t="s">
        <v>41</v>
      </c>
      <c r="B2714" s="1" t="str">
        <f>+VLOOKUP(A2714,Codigos_mercados_mayoristas[],2,0)</f>
        <v>Coquimbo</v>
      </c>
      <c r="C2714" s="1">
        <f>+VLOOKUP(A2714,Codigos_mercados_mayoristas[],3,0)</f>
        <v>4</v>
      </c>
      <c r="D2714" s="30">
        <v>44153</v>
      </c>
      <c r="E2714" s="4" t="s">
        <v>196</v>
      </c>
      <c r="F2714" s="15" t="s">
        <v>30</v>
      </c>
      <c r="G2714" s="15" t="s">
        <v>57</v>
      </c>
      <c r="H2714" s="15" t="s">
        <v>19</v>
      </c>
      <c r="I2714" s="15">
        <v>900</v>
      </c>
      <c r="J2714" s="29">
        <v>34000</v>
      </c>
      <c r="K2714" s="29">
        <v>33000</v>
      </c>
      <c r="L2714" s="29">
        <v>33500</v>
      </c>
      <c r="M2714" s="15" t="s">
        <v>58</v>
      </c>
      <c r="N2714" s="15" t="s">
        <v>45</v>
      </c>
      <c r="O2714">
        <f>+VLOOKUP(Precio_diario_hortalizas[[#This Row],[Unidad de comercialización]],Codigos_kg[],2,0)</f>
        <v>25</v>
      </c>
      <c r="P2714">
        <f>+Precio_diario_hortalizas[[#This Row],[Precio promedio ponderado]]/Precio_diario_hortalizas[[#This Row],[Kg o Unidades]]</f>
        <v>1340</v>
      </c>
    </row>
    <row r="2715" spans="1:16" hidden="1" x14ac:dyDescent="0.35">
      <c r="A2715" s="15" t="s">
        <v>41</v>
      </c>
      <c r="B2715" s="1" t="str">
        <f>+VLOOKUP(A2715,Codigos_mercados_mayoristas[],2,0)</f>
        <v>Coquimbo</v>
      </c>
      <c r="C2715" s="1">
        <f>+VLOOKUP(A2715,Codigos_mercados_mayoristas[],3,0)</f>
        <v>4</v>
      </c>
      <c r="D2715" s="30">
        <v>44153</v>
      </c>
      <c r="E2715" s="4" t="s">
        <v>196</v>
      </c>
      <c r="F2715" s="15" t="s">
        <v>35</v>
      </c>
      <c r="G2715" s="15" t="s">
        <v>36</v>
      </c>
      <c r="H2715" s="15" t="s">
        <v>19</v>
      </c>
      <c r="I2715" s="29">
        <v>2700</v>
      </c>
      <c r="J2715" s="29">
        <v>11000</v>
      </c>
      <c r="K2715" s="29">
        <v>10500</v>
      </c>
      <c r="L2715" s="29">
        <v>10750</v>
      </c>
      <c r="M2715" s="15" t="s">
        <v>59</v>
      </c>
      <c r="N2715" s="15" t="s">
        <v>45</v>
      </c>
      <c r="O2715">
        <f>+VLOOKUP(Precio_diario_hortalizas[[#This Row],[Unidad de comercialización]],Codigos_kg[],2,0)</f>
        <v>18</v>
      </c>
      <c r="P2715">
        <f>+Precio_diario_hortalizas[[#This Row],[Precio promedio ponderado]]/Precio_diario_hortalizas[[#This Row],[Kg o Unidades]]</f>
        <v>597.22222222222217</v>
      </c>
    </row>
    <row r="2716" spans="1:16" hidden="1" x14ac:dyDescent="0.35">
      <c r="A2716" s="15" t="s">
        <v>41</v>
      </c>
      <c r="B2716" s="1" t="str">
        <f>+VLOOKUP(A2716,Codigos_mercados_mayoristas[],2,0)</f>
        <v>Coquimbo</v>
      </c>
      <c r="C2716" s="1">
        <f>+VLOOKUP(A2716,Codigos_mercados_mayoristas[],3,0)</f>
        <v>4</v>
      </c>
      <c r="D2716" s="30">
        <v>44153</v>
      </c>
      <c r="E2716" s="4" t="s">
        <v>196</v>
      </c>
      <c r="F2716" s="15" t="s">
        <v>35</v>
      </c>
      <c r="G2716" s="15" t="s">
        <v>36</v>
      </c>
      <c r="H2716" s="15" t="s">
        <v>13</v>
      </c>
      <c r="I2716" s="29">
        <v>2400</v>
      </c>
      <c r="J2716" s="29">
        <v>8000</v>
      </c>
      <c r="K2716" s="29">
        <v>7500</v>
      </c>
      <c r="L2716" s="29">
        <v>7750</v>
      </c>
      <c r="M2716" s="15" t="s">
        <v>59</v>
      </c>
      <c r="N2716" s="15" t="s">
        <v>45</v>
      </c>
      <c r="O2716">
        <f>+VLOOKUP(Precio_diario_hortalizas[[#This Row],[Unidad de comercialización]],Codigos_kg[],2,0)</f>
        <v>18</v>
      </c>
      <c r="P2716">
        <f>+Precio_diario_hortalizas[[#This Row],[Precio promedio ponderado]]/Precio_diario_hortalizas[[#This Row],[Kg o Unidades]]</f>
        <v>430.55555555555554</v>
      </c>
    </row>
    <row r="2717" spans="1:16" hidden="1" x14ac:dyDescent="0.35">
      <c r="A2717" s="15" t="s">
        <v>41</v>
      </c>
      <c r="B2717" s="26" t="str">
        <f>+VLOOKUP(A2717,Codigos_mercados_mayoristas[],2,0)</f>
        <v>Coquimbo</v>
      </c>
      <c r="C2717" s="26">
        <f>+VLOOKUP(A2717,Codigos_mercados_mayoristas[],3,0)</f>
        <v>4</v>
      </c>
      <c r="D2717" s="30">
        <v>44153</v>
      </c>
      <c r="E2717" s="4" t="s">
        <v>196</v>
      </c>
      <c r="F2717" s="15" t="s">
        <v>35</v>
      </c>
      <c r="G2717" s="15" t="s">
        <v>36</v>
      </c>
      <c r="H2717" s="15" t="s">
        <v>16</v>
      </c>
      <c r="I2717" s="29">
        <v>1900</v>
      </c>
      <c r="J2717" s="29">
        <v>6000</v>
      </c>
      <c r="K2717" s="29">
        <v>5500</v>
      </c>
      <c r="L2717" s="29">
        <v>5750</v>
      </c>
      <c r="M2717" s="15" t="s">
        <v>59</v>
      </c>
      <c r="N2717" s="15" t="s">
        <v>45</v>
      </c>
      <c r="O2717">
        <f>+VLOOKUP(Precio_diario_hortalizas[[#This Row],[Unidad de comercialización]],Codigos_kg[],2,0)</f>
        <v>18</v>
      </c>
      <c r="P2717">
        <f>+Precio_diario_hortalizas[[#This Row],[Precio promedio ponderado]]/Precio_diario_hortalizas[[#This Row],[Kg o Unidades]]</f>
        <v>319.44444444444446</v>
      </c>
    </row>
    <row r="2718" spans="1:16" hidden="1" x14ac:dyDescent="0.35">
      <c r="A2718" s="15" t="s">
        <v>188</v>
      </c>
      <c r="B2718" s="1" t="str">
        <f>+VLOOKUP(A2718,Codigos_mercados_mayoristas[],2,0)</f>
        <v>Bíobío</v>
      </c>
      <c r="C2718" s="1">
        <f>+VLOOKUP(A2718,Codigos_mercados_mayoristas[],3,0)</f>
        <v>8</v>
      </c>
      <c r="D2718" s="30">
        <v>44153</v>
      </c>
      <c r="E2718" s="4" t="s">
        <v>196</v>
      </c>
      <c r="F2718" s="15" t="s">
        <v>61</v>
      </c>
      <c r="G2718" s="15" t="s">
        <v>12</v>
      </c>
      <c r="H2718" s="15" t="s">
        <v>19</v>
      </c>
      <c r="I2718" s="15">
        <v>200</v>
      </c>
      <c r="J2718" s="15">
        <v>700</v>
      </c>
      <c r="K2718" s="15">
        <v>600</v>
      </c>
      <c r="L2718" s="15">
        <v>650</v>
      </c>
      <c r="M2718" s="15" t="s">
        <v>167</v>
      </c>
      <c r="N2718" s="15" t="s">
        <v>140</v>
      </c>
      <c r="O2718">
        <f>+VLOOKUP(Precio_diario_hortalizas[[#This Row],[Unidad de comercialización]],Codigos_kg[],2,0)</f>
        <v>1</v>
      </c>
      <c r="P2718">
        <f>+Precio_diario_hortalizas[[#This Row],[Precio promedio ponderado]]/Precio_diario_hortalizas[[#This Row],[Kg o Unidades]]</f>
        <v>650</v>
      </c>
    </row>
    <row r="2719" spans="1:16" hidden="1" x14ac:dyDescent="0.35">
      <c r="A2719" s="15" t="s">
        <v>188</v>
      </c>
      <c r="B2719" s="1" t="str">
        <f>+VLOOKUP(A2719,Codigos_mercados_mayoristas[],2,0)</f>
        <v>Bíobío</v>
      </c>
      <c r="C2719" s="1">
        <f>+VLOOKUP(A2719,Codigos_mercados_mayoristas[],3,0)</f>
        <v>8</v>
      </c>
      <c r="D2719" s="30">
        <v>44153</v>
      </c>
      <c r="E2719" s="4" t="s">
        <v>196</v>
      </c>
      <c r="F2719" s="15" t="s">
        <v>61</v>
      </c>
      <c r="G2719" s="15" t="s">
        <v>12</v>
      </c>
      <c r="H2719" s="15" t="s">
        <v>13</v>
      </c>
      <c r="I2719" s="15">
        <v>100</v>
      </c>
      <c r="J2719" s="15">
        <v>500</v>
      </c>
      <c r="K2719" s="15">
        <v>500</v>
      </c>
      <c r="L2719" s="15">
        <v>500</v>
      </c>
      <c r="M2719" s="15" t="s">
        <v>167</v>
      </c>
      <c r="N2719" s="15" t="s">
        <v>140</v>
      </c>
      <c r="O2719">
        <f>+VLOOKUP(Precio_diario_hortalizas[[#This Row],[Unidad de comercialización]],Codigos_kg[],2,0)</f>
        <v>1</v>
      </c>
      <c r="P2719">
        <f>+Precio_diario_hortalizas[[#This Row],[Precio promedio ponderado]]/Precio_diario_hortalizas[[#This Row],[Kg o Unidades]]</f>
        <v>500</v>
      </c>
    </row>
    <row r="2720" spans="1:16" hidden="1" x14ac:dyDescent="0.35">
      <c r="A2720" s="15" t="s">
        <v>188</v>
      </c>
      <c r="B2720" s="1" t="str">
        <f>+VLOOKUP(A2720,Codigos_mercados_mayoristas[],2,0)</f>
        <v>Bíobío</v>
      </c>
      <c r="C2720" s="1">
        <f>+VLOOKUP(A2720,Codigos_mercados_mayoristas[],3,0)</f>
        <v>8</v>
      </c>
      <c r="D2720" s="30">
        <v>44153</v>
      </c>
      <c r="E2720" s="4" t="s">
        <v>196</v>
      </c>
      <c r="F2720" s="15" t="s">
        <v>21</v>
      </c>
      <c r="G2720" s="15" t="s">
        <v>12</v>
      </c>
      <c r="H2720" s="15" t="s">
        <v>19</v>
      </c>
      <c r="I2720" s="15">
        <v>60</v>
      </c>
      <c r="J2720" s="29">
        <v>8500</v>
      </c>
      <c r="K2720" s="29">
        <v>8000</v>
      </c>
      <c r="L2720" s="29">
        <v>8250</v>
      </c>
      <c r="M2720" s="15" t="s">
        <v>151</v>
      </c>
      <c r="N2720" s="15" t="s">
        <v>118</v>
      </c>
      <c r="O2720">
        <f>+VLOOKUP(Precio_diario_hortalizas[[#This Row],[Unidad de comercialización]],Codigos_kg[],2,0)</f>
        <v>10</v>
      </c>
      <c r="P2720">
        <f>+Precio_diario_hortalizas[[#This Row],[Precio promedio ponderado]]/Precio_diario_hortalizas[[#This Row],[Kg o Unidades]]</f>
        <v>825</v>
      </c>
    </row>
    <row r="2721" spans="1:16" hidden="1" x14ac:dyDescent="0.35">
      <c r="A2721" s="15" t="s">
        <v>188</v>
      </c>
      <c r="B2721" s="1" t="str">
        <f>+VLOOKUP(A2721,Codigos_mercados_mayoristas[],2,0)</f>
        <v>Bíobío</v>
      </c>
      <c r="C2721" s="1">
        <f>+VLOOKUP(A2721,Codigos_mercados_mayoristas[],3,0)</f>
        <v>8</v>
      </c>
      <c r="D2721" s="30">
        <v>44153</v>
      </c>
      <c r="E2721" s="4" t="s">
        <v>196</v>
      </c>
      <c r="F2721" s="15" t="s">
        <v>52</v>
      </c>
      <c r="G2721" s="15" t="s">
        <v>12</v>
      </c>
      <c r="H2721" s="15" t="s">
        <v>19</v>
      </c>
      <c r="I2721" s="15">
        <v>100</v>
      </c>
      <c r="J2721" s="29">
        <v>11000</v>
      </c>
      <c r="K2721" s="29">
        <v>10000</v>
      </c>
      <c r="L2721" s="29">
        <v>10500</v>
      </c>
      <c r="M2721" s="15" t="s">
        <v>39</v>
      </c>
      <c r="N2721" s="15" t="s">
        <v>118</v>
      </c>
      <c r="O2721">
        <f>+VLOOKUP(Precio_diario_hortalizas[[#This Row],[Unidad de comercialización]],Codigos_kg[],2,0)</f>
        <v>25</v>
      </c>
      <c r="P2721">
        <f>+Precio_diario_hortalizas[[#This Row],[Precio promedio ponderado]]/Precio_diario_hortalizas[[#This Row],[Kg o Unidades]]</f>
        <v>420</v>
      </c>
    </row>
    <row r="2722" spans="1:16" hidden="1" x14ac:dyDescent="0.35">
      <c r="A2722" s="15" t="s">
        <v>188</v>
      </c>
      <c r="B2722" s="1" t="str">
        <f>+VLOOKUP(A2722,Codigos_mercados_mayoristas[],2,0)</f>
        <v>Bíobío</v>
      </c>
      <c r="C2722" s="1">
        <f>+VLOOKUP(A2722,Codigos_mercados_mayoristas[],3,0)</f>
        <v>8</v>
      </c>
      <c r="D2722" s="30">
        <v>44153</v>
      </c>
      <c r="E2722" s="4" t="s">
        <v>196</v>
      </c>
      <c r="F2722" s="15" t="s">
        <v>23</v>
      </c>
      <c r="G2722" s="15" t="s">
        <v>91</v>
      </c>
      <c r="H2722" s="15" t="s">
        <v>19</v>
      </c>
      <c r="I2722" s="15">
        <v>100</v>
      </c>
      <c r="J2722" s="29">
        <v>3500</v>
      </c>
      <c r="K2722" s="29">
        <v>3000</v>
      </c>
      <c r="L2722" s="29">
        <v>3250</v>
      </c>
      <c r="M2722" s="15" t="s">
        <v>89</v>
      </c>
      <c r="N2722" s="15" t="s">
        <v>118</v>
      </c>
      <c r="O2722">
        <f>+VLOOKUP(Precio_diario_hortalizas[[#This Row],[Unidad de comercialización]],Codigos_kg[],2,0)</f>
        <v>15</v>
      </c>
      <c r="P2722">
        <f>+Precio_diario_hortalizas[[#This Row],[Precio promedio ponderado]]/Precio_diario_hortalizas[[#This Row],[Kg o Unidades]]</f>
        <v>216.66666666666666</v>
      </c>
    </row>
    <row r="2723" spans="1:16" hidden="1" x14ac:dyDescent="0.35">
      <c r="A2723" s="15" t="s">
        <v>188</v>
      </c>
      <c r="B2723" s="1" t="str">
        <f>+VLOOKUP(A2723,Codigos_mercados_mayoristas[],2,0)</f>
        <v>Bíobío</v>
      </c>
      <c r="C2723" s="1">
        <f>+VLOOKUP(A2723,Codigos_mercados_mayoristas[],3,0)</f>
        <v>8</v>
      </c>
      <c r="D2723" s="30">
        <v>44153</v>
      </c>
      <c r="E2723" s="4" t="s">
        <v>196</v>
      </c>
      <c r="F2723" s="15" t="s">
        <v>23</v>
      </c>
      <c r="G2723" s="15" t="s">
        <v>92</v>
      </c>
      <c r="H2723" s="15" t="s">
        <v>19</v>
      </c>
      <c r="I2723" s="15">
        <v>100</v>
      </c>
      <c r="J2723" s="29">
        <v>3500</v>
      </c>
      <c r="K2723" s="29">
        <v>3000</v>
      </c>
      <c r="L2723" s="29">
        <v>3250</v>
      </c>
      <c r="M2723" s="15" t="s">
        <v>93</v>
      </c>
      <c r="N2723" s="15" t="s">
        <v>118</v>
      </c>
      <c r="O2723">
        <f>+VLOOKUP(Precio_diario_hortalizas[[#This Row],[Unidad de comercialización]],Codigos_kg[],2,0)</f>
        <v>20</v>
      </c>
      <c r="P2723">
        <f>+Precio_diario_hortalizas[[#This Row],[Precio promedio ponderado]]/Precio_diario_hortalizas[[#This Row],[Kg o Unidades]]</f>
        <v>162.5</v>
      </c>
    </row>
    <row r="2724" spans="1:16" hidden="1" x14ac:dyDescent="0.35">
      <c r="A2724" s="15" t="s">
        <v>188</v>
      </c>
      <c r="B2724" s="1" t="str">
        <f>+VLOOKUP(A2724,Codigos_mercados_mayoristas[],2,0)</f>
        <v>Bíobío</v>
      </c>
      <c r="C2724" s="1">
        <f>+VLOOKUP(A2724,Codigos_mercados_mayoristas[],3,0)</f>
        <v>8</v>
      </c>
      <c r="D2724" s="30">
        <v>44153</v>
      </c>
      <c r="E2724" s="4" t="s">
        <v>196</v>
      </c>
      <c r="F2724" s="15" t="s">
        <v>94</v>
      </c>
      <c r="G2724" s="15" t="s">
        <v>126</v>
      </c>
      <c r="H2724" s="15" t="s">
        <v>96</v>
      </c>
      <c r="I2724" s="29">
        <v>1000</v>
      </c>
      <c r="J2724" s="29">
        <v>10000</v>
      </c>
      <c r="K2724" s="29">
        <v>9000</v>
      </c>
      <c r="L2724" s="29">
        <v>9500</v>
      </c>
      <c r="M2724" s="15" t="s">
        <v>39</v>
      </c>
      <c r="N2724" s="15" t="s">
        <v>192</v>
      </c>
      <c r="O2724">
        <f>+VLOOKUP(Precio_diario_hortalizas[[#This Row],[Unidad de comercialización]],Codigos_kg[],2,0)</f>
        <v>25</v>
      </c>
      <c r="P2724">
        <f>+Precio_diario_hortalizas[[#This Row],[Precio promedio ponderado]]/Precio_diario_hortalizas[[#This Row],[Kg o Unidades]]</f>
        <v>380</v>
      </c>
    </row>
    <row r="2725" spans="1:16" hidden="1" x14ac:dyDescent="0.35">
      <c r="A2725" s="15" t="s">
        <v>188</v>
      </c>
      <c r="B2725" s="1" t="str">
        <f>+VLOOKUP(A2725,Codigos_mercados_mayoristas[],2,0)</f>
        <v>Bíobío</v>
      </c>
      <c r="C2725" s="1">
        <f>+VLOOKUP(A2725,Codigos_mercados_mayoristas[],3,0)</f>
        <v>8</v>
      </c>
      <c r="D2725" s="30">
        <v>44153</v>
      </c>
      <c r="E2725" s="4" t="s">
        <v>196</v>
      </c>
      <c r="F2725" s="15" t="s">
        <v>53</v>
      </c>
      <c r="G2725" s="15" t="s">
        <v>12</v>
      </c>
      <c r="H2725" s="15" t="s">
        <v>19</v>
      </c>
      <c r="I2725" s="15">
        <v>200</v>
      </c>
      <c r="J2725" s="29">
        <v>9000</v>
      </c>
      <c r="K2725" s="29">
        <v>8000</v>
      </c>
      <c r="L2725" s="29">
        <v>8500</v>
      </c>
      <c r="M2725" s="15" t="s">
        <v>54</v>
      </c>
      <c r="N2725" s="15" t="s">
        <v>15</v>
      </c>
      <c r="O2725">
        <f>+VLOOKUP(Precio_diario_hortalizas[[#This Row],[Unidad de comercialización]],Codigos_kg[],2,0)</f>
        <v>60</v>
      </c>
      <c r="P2725">
        <f>+Precio_diario_hortalizas[[#This Row],[Precio promedio ponderado]]/Precio_diario_hortalizas[[#This Row],[Kg o Unidades]]</f>
        <v>141.66666666666666</v>
      </c>
    </row>
    <row r="2726" spans="1:16" hidden="1" x14ac:dyDescent="0.35">
      <c r="A2726" s="15" t="s">
        <v>188</v>
      </c>
      <c r="B2726" s="1" t="str">
        <f>+VLOOKUP(A2726,Codigos_mercados_mayoristas[],2,0)</f>
        <v>Bíobío</v>
      </c>
      <c r="C2726" s="1">
        <f>+VLOOKUP(A2726,Codigos_mercados_mayoristas[],3,0)</f>
        <v>8</v>
      </c>
      <c r="D2726" s="30">
        <v>44153</v>
      </c>
      <c r="E2726" s="4" t="s">
        <v>196</v>
      </c>
      <c r="F2726" s="15" t="s">
        <v>132</v>
      </c>
      <c r="G2726" s="15" t="s">
        <v>12</v>
      </c>
      <c r="H2726" s="15" t="s">
        <v>19</v>
      </c>
      <c r="I2726" s="15">
        <v>200</v>
      </c>
      <c r="J2726" s="15">
        <v>700</v>
      </c>
      <c r="K2726" s="15">
        <v>600</v>
      </c>
      <c r="L2726" s="15">
        <v>650</v>
      </c>
      <c r="M2726" s="15" t="s">
        <v>167</v>
      </c>
      <c r="N2726" s="15" t="s">
        <v>140</v>
      </c>
      <c r="O2726">
        <f>+VLOOKUP(Precio_diario_hortalizas[[#This Row],[Unidad de comercialización]],Codigos_kg[],2,0)</f>
        <v>1</v>
      </c>
      <c r="P2726">
        <f>+Precio_diario_hortalizas[[#This Row],[Precio promedio ponderado]]/Precio_diario_hortalizas[[#This Row],[Kg o Unidades]]</f>
        <v>650</v>
      </c>
    </row>
    <row r="2727" spans="1:16" hidden="1" x14ac:dyDescent="0.35">
      <c r="A2727" s="15" t="s">
        <v>188</v>
      </c>
      <c r="B2727" s="1" t="str">
        <f>+VLOOKUP(A2727,Codigos_mercados_mayoristas[],2,0)</f>
        <v>Bíobío</v>
      </c>
      <c r="C2727" s="1">
        <f>+VLOOKUP(A2727,Codigos_mercados_mayoristas[],3,0)</f>
        <v>8</v>
      </c>
      <c r="D2727" s="30">
        <v>44153</v>
      </c>
      <c r="E2727" s="4" t="s">
        <v>196</v>
      </c>
      <c r="F2727" s="15" t="s">
        <v>132</v>
      </c>
      <c r="G2727" s="15" t="s">
        <v>12</v>
      </c>
      <c r="H2727" s="15" t="s">
        <v>13</v>
      </c>
      <c r="I2727" s="15">
        <v>100</v>
      </c>
      <c r="J2727" s="15">
        <v>500</v>
      </c>
      <c r="K2727" s="15">
        <v>500</v>
      </c>
      <c r="L2727" s="15">
        <v>500</v>
      </c>
      <c r="M2727" s="15" t="s">
        <v>167</v>
      </c>
      <c r="N2727" s="15" t="s">
        <v>140</v>
      </c>
      <c r="O2727">
        <f>+VLOOKUP(Precio_diario_hortalizas[[#This Row],[Unidad de comercialización]],Codigos_kg[],2,0)</f>
        <v>1</v>
      </c>
      <c r="P2727">
        <f>+Precio_diario_hortalizas[[#This Row],[Precio promedio ponderado]]/Precio_diario_hortalizas[[#This Row],[Kg o Unidades]]</f>
        <v>500</v>
      </c>
    </row>
    <row r="2728" spans="1:16" hidden="1" x14ac:dyDescent="0.35">
      <c r="A2728" s="15" t="s">
        <v>188</v>
      </c>
      <c r="B2728" s="1" t="str">
        <f>+VLOOKUP(A2728,Codigos_mercados_mayoristas[],2,0)</f>
        <v>Bíobío</v>
      </c>
      <c r="C2728" s="1">
        <f>+VLOOKUP(A2728,Codigos_mercados_mayoristas[],3,0)</f>
        <v>8</v>
      </c>
      <c r="D2728" s="30">
        <v>44153</v>
      </c>
      <c r="E2728" s="4" t="s">
        <v>196</v>
      </c>
      <c r="F2728" s="15" t="s">
        <v>30</v>
      </c>
      <c r="G2728" s="15" t="s">
        <v>57</v>
      </c>
      <c r="H2728" s="15" t="s">
        <v>19</v>
      </c>
      <c r="I2728" s="15">
        <v>100</v>
      </c>
      <c r="J2728" s="29">
        <v>44000</v>
      </c>
      <c r="K2728" s="29">
        <v>42000</v>
      </c>
      <c r="L2728" s="29">
        <v>43000</v>
      </c>
      <c r="M2728" s="15" t="s">
        <v>39</v>
      </c>
      <c r="N2728" s="15" t="s">
        <v>109</v>
      </c>
      <c r="O2728">
        <f>+VLOOKUP(Precio_diario_hortalizas[[#This Row],[Unidad de comercialización]],Codigos_kg[],2,0)</f>
        <v>25</v>
      </c>
      <c r="P2728">
        <f>+Precio_diario_hortalizas[[#This Row],[Precio promedio ponderado]]/Precio_diario_hortalizas[[#This Row],[Kg o Unidades]]</f>
        <v>1720</v>
      </c>
    </row>
    <row r="2729" spans="1:16" hidden="1" x14ac:dyDescent="0.35">
      <c r="A2729" s="15" t="s">
        <v>188</v>
      </c>
      <c r="B2729" s="1" t="str">
        <f>+VLOOKUP(A2729,Codigos_mercados_mayoristas[],2,0)</f>
        <v>Bíobío</v>
      </c>
      <c r="C2729" s="1">
        <f>+VLOOKUP(A2729,Codigos_mercados_mayoristas[],3,0)</f>
        <v>8</v>
      </c>
      <c r="D2729" s="30">
        <v>44153</v>
      </c>
      <c r="E2729" s="4" t="s">
        <v>196</v>
      </c>
      <c r="F2729" s="15" t="s">
        <v>99</v>
      </c>
      <c r="G2729" s="15" t="s">
        <v>100</v>
      </c>
      <c r="H2729" s="15" t="s">
        <v>19</v>
      </c>
      <c r="I2729" s="15">
        <v>600</v>
      </c>
      <c r="J2729" s="15">
        <v>800</v>
      </c>
      <c r="K2729" s="15">
        <v>700</v>
      </c>
      <c r="L2729" s="15">
        <v>750</v>
      </c>
      <c r="M2729" s="15" t="s">
        <v>14</v>
      </c>
      <c r="N2729" s="15" t="s">
        <v>118</v>
      </c>
      <c r="O2729">
        <f>+VLOOKUP(Precio_diario_hortalizas[[#This Row],[Unidad de comercialización]],Codigos_kg[],2,0)</f>
        <v>1</v>
      </c>
      <c r="P2729">
        <f>+Precio_diario_hortalizas[[#This Row],[Precio promedio ponderado]]/Precio_diario_hortalizas[[#This Row],[Kg o Unidades]]</f>
        <v>750</v>
      </c>
    </row>
    <row r="2730" spans="1:16" hidden="1" x14ac:dyDescent="0.35">
      <c r="A2730" s="15" t="s">
        <v>188</v>
      </c>
      <c r="B2730" s="1" t="str">
        <f>+VLOOKUP(A2730,Codigos_mercados_mayoristas[],2,0)</f>
        <v>Bíobío</v>
      </c>
      <c r="C2730" s="1">
        <f>+VLOOKUP(A2730,Codigos_mercados_mayoristas[],3,0)</f>
        <v>8</v>
      </c>
      <c r="D2730" s="30">
        <v>44153</v>
      </c>
      <c r="E2730" s="4" t="s">
        <v>196</v>
      </c>
      <c r="F2730" s="15" t="s">
        <v>99</v>
      </c>
      <c r="G2730" s="15" t="s">
        <v>100</v>
      </c>
      <c r="H2730" s="15" t="s">
        <v>13</v>
      </c>
      <c r="I2730" s="15">
        <v>300</v>
      </c>
      <c r="J2730" s="15">
        <v>600</v>
      </c>
      <c r="K2730" s="15">
        <v>600</v>
      </c>
      <c r="L2730" s="15">
        <v>600</v>
      </c>
      <c r="M2730" s="15" t="s">
        <v>14</v>
      </c>
      <c r="N2730" s="15" t="s">
        <v>118</v>
      </c>
      <c r="O2730">
        <f>+VLOOKUP(Precio_diario_hortalizas[[#This Row],[Unidad de comercialización]],Codigos_kg[],2,0)</f>
        <v>1</v>
      </c>
      <c r="P2730">
        <f>+Precio_diario_hortalizas[[#This Row],[Precio promedio ponderado]]/Precio_diario_hortalizas[[#This Row],[Kg o Unidades]]</f>
        <v>600</v>
      </c>
    </row>
    <row r="2731" spans="1:16" hidden="1" x14ac:dyDescent="0.35">
      <c r="A2731" s="15" t="s">
        <v>188</v>
      </c>
      <c r="B2731" s="1" t="str">
        <f>+VLOOKUP(A2731,Codigos_mercados_mayoristas[],2,0)</f>
        <v>Bíobío</v>
      </c>
      <c r="C2731" s="1">
        <f>+VLOOKUP(A2731,Codigos_mercados_mayoristas[],3,0)</f>
        <v>8</v>
      </c>
      <c r="D2731" s="30">
        <v>44153</v>
      </c>
      <c r="E2731" s="4" t="s">
        <v>196</v>
      </c>
      <c r="F2731" s="15" t="s">
        <v>99</v>
      </c>
      <c r="G2731" s="15" t="s">
        <v>119</v>
      </c>
      <c r="H2731" s="15" t="s">
        <v>19</v>
      </c>
      <c r="I2731" s="15">
        <v>400</v>
      </c>
      <c r="J2731" s="29">
        <v>1100</v>
      </c>
      <c r="K2731" s="29">
        <v>1000</v>
      </c>
      <c r="L2731" s="29">
        <v>1050</v>
      </c>
      <c r="M2731" s="15" t="s">
        <v>14</v>
      </c>
      <c r="N2731" s="15" t="s">
        <v>118</v>
      </c>
      <c r="O2731">
        <f>+VLOOKUP(Precio_diario_hortalizas[[#This Row],[Unidad de comercialización]],Codigos_kg[],2,0)</f>
        <v>1</v>
      </c>
      <c r="P2731">
        <f>+Precio_diario_hortalizas[[#This Row],[Precio promedio ponderado]]/Precio_diario_hortalizas[[#This Row],[Kg o Unidades]]</f>
        <v>1050</v>
      </c>
    </row>
    <row r="2732" spans="1:16" hidden="1" x14ac:dyDescent="0.35">
      <c r="A2732" s="15" t="s">
        <v>188</v>
      </c>
      <c r="B2732" s="1" t="str">
        <f>+VLOOKUP(A2732,Codigos_mercados_mayoristas[],2,0)</f>
        <v>Bíobío</v>
      </c>
      <c r="C2732" s="1">
        <f>+VLOOKUP(A2732,Codigos_mercados_mayoristas[],3,0)</f>
        <v>8</v>
      </c>
      <c r="D2732" s="30">
        <v>44153</v>
      </c>
      <c r="E2732" s="4" t="s">
        <v>196</v>
      </c>
      <c r="F2732" s="15" t="s">
        <v>99</v>
      </c>
      <c r="G2732" s="15" t="s">
        <v>119</v>
      </c>
      <c r="H2732" s="15" t="s">
        <v>13</v>
      </c>
      <c r="I2732" s="15">
        <v>200</v>
      </c>
      <c r="J2732" s="15">
        <v>900</v>
      </c>
      <c r="K2732" s="15">
        <v>900</v>
      </c>
      <c r="L2732" s="15">
        <v>900</v>
      </c>
      <c r="M2732" s="15" t="s">
        <v>14</v>
      </c>
      <c r="N2732" s="15" t="s">
        <v>118</v>
      </c>
      <c r="O2732">
        <f>+VLOOKUP(Precio_diario_hortalizas[[#This Row],[Unidad de comercialización]],Codigos_kg[],2,0)</f>
        <v>1</v>
      </c>
      <c r="P2732">
        <f>+Precio_diario_hortalizas[[#This Row],[Precio promedio ponderado]]/Precio_diario_hortalizas[[#This Row],[Kg o Unidades]]</f>
        <v>900</v>
      </c>
    </row>
    <row r="2733" spans="1:16" hidden="1" x14ac:dyDescent="0.35">
      <c r="A2733" s="15" t="s">
        <v>188</v>
      </c>
      <c r="B2733" s="1" t="str">
        <f>+VLOOKUP(A2733,Codigos_mercados_mayoristas[],2,0)</f>
        <v>Bíobío</v>
      </c>
      <c r="C2733" s="1">
        <f>+VLOOKUP(A2733,Codigos_mercados_mayoristas[],3,0)</f>
        <v>8</v>
      </c>
      <c r="D2733" s="30">
        <v>44153</v>
      </c>
      <c r="E2733" s="4" t="s">
        <v>196</v>
      </c>
      <c r="F2733" s="15" t="s">
        <v>35</v>
      </c>
      <c r="G2733" s="15" t="s">
        <v>36</v>
      </c>
      <c r="H2733" s="15" t="s">
        <v>19</v>
      </c>
      <c r="I2733" s="15">
        <v>300</v>
      </c>
      <c r="J2733" s="29">
        <v>12000</v>
      </c>
      <c r="K2733" s="29">
        <v>12000</v>
      </c>
      <c r="L2733" s="29">
        <v>12000</v>
      </c>
      <c r="M2733" s="15" t="s">
        <v>59</v>
      </c>
      <c r="N2733" s="15" t="s">
        <v>15</v>
      </c>
      <c r="O2733">
        <f>+VLOOKUP(Precio_diario_hortalizas[[#This Row],[Unidad de comercialización]],Codigos_kg[],2,0)</f>
        <v>18</v>
      </c>
      <c r="P2733">
        <f>+Precio_diario_hortalizas[[#This Row],[Precio promedio ponderado]]/Precio_diario_hortalizas[[#This Row],[Kg o Unidades]]</f>
        <v>666.66666666666663</v>
      </c>
    </row>
    <row r="2734" spans="1:16" hidden="1" x14ac:dyDescent="0.35">
      <c r="A2734" s="15" t="s">
        <v>188</v>
      </c>
      <c r="B2734" s="1" t="str">
        <f>+VLOOKUP(A2734,Codigos_mercados_mayoristas[],2,0)</f>
        <v>Bíobío</v>
      </c>
      <c r="C2734" s="1">
        <f>+VLOOKUP(A2734,Codigos_mercados_mayoristas[],3,0)</f>
        <v>8</v>
      </c>
      <c r="D2734" s="30">
        <v>44153</v>
      </c>
      <c r="E2734" s="4" t="s">
        <v>196</v>
      </c>
      <c r="F2734" s="15" t="s">
        <v>35</v>
      </c>
      <c r="G2734" s="15" t="s">
        <v>36</v>
      </c>
      <c r="H2734" s="15" t="s">
        <v>19</v>
      </c>
      <c r="I2734" s="15">
        <v>400</v>
      </c>
      <c r="J2734" s="29">
        <v>14000</v>
      </c>
      <c r="K2734" s="29">
        <v>13000</v>
      </c>
      <c r="L2734" s="29">
        <v>13500</v>
      </c>
      <c r="M2734" s="15" t="s">
        <v>59</v>
      </c>
      <c r="N2734" s="15" t="s">
        <v>109</v>
      </c>
      <c r="O2734">
        <f>+VLOOKUP(Precio_diario_hortalizas[[#This Row],[Unidad de comercialización]],Codigos_kg[],2,0)</f>
        <v>18</v>
      </c>
      <c r="P2734">
        <f>+Precio_diario_hortalizas[[#This Row],[Precio promedio ponderado]]/Precio_diario_hortalizas[[#This Row],[Kg o Unidades]]</f>
        <v>750</v>
      </c>
    </row>
    <row r="2735" spans="1:16" hidden="1" x14ac:dyDescent="0.35">
      <c r="A2735" s="15" t="s">
        <v>188</v>
      </c>
      <c r="B2735" s="1" t="str">
        <f>+VLOOKUP(A2735,Codigos_mercados_mayoristas[],2,0)</f>
        <v>Bíobío</v>
      </c>
      <c r="C2735" s="1">
        <f>+VLOOKUP(A2735,Codigos_mercados_mayoristas[],3,0)</f>
        <v>8</v>
      </c>
      <c r="D2735" s="30">
        <v>44153</v>
      </c>
      <c r="E2735" s="4" t="s">
        <v>196</v>
      </c>
      <c r="F2735" s="15" t="s">
        <v>35</v>
      </c>
      <c r="G2735" s="15" t="s">
        <v>36</v>
      </c>
      <c r="H2735" s="15" t="s">
        <v>13</v>
      </c>
      <c r="I2735" s="15">
        <v>200</v>
      </c>
      <c r="J2735" s="29">
        <v>10000</v>
      </c>
      <c r="K2735" s="29">
        <v>10000</v>
      </c>
      <c r="L2735" s="29">
        <v>10000</v>
      </c>
      <c r="M2735" s="15" t="s">
        <v>59</v>
      </c>
      <c r="N2735" s="15" t="s">
        <v>15</v>
      </c>
      <c r="O2735">
        <f>+VLOOKUP(Precio_diario_hortalizas[[#This Row],[Unidad de comercialización]],Codigos_kg[],2,0)</f>
        <v>18</v>
      </c>
      <c r="P2735">
        <f>+Precio_diario_hortalizas[[#This Row],[Precio promedio ponderado]]/Precio_diario_hortalizas[[#This Row],[Kg o Unidades]]</f>
        <v>555.55555555555554</v>
      </c>
    </row>
    <row r="2736" spans="1:16" hidden="1" x14ac:dyDescent="0.35">
      <c r="A2736" s="15" t="s">
        <v>188</v>
      </c>
      <c r="B2736" s="1" t="str">
        <f>+VLOOKUP(A2736,Codigos_mercados_mayoristas[],2,0)</f>
        <v>Bíobío</v>
      </c>
      <c r="C2736" s="1">
        <f>+VLOOKUP(A2736,Codigos_mercados_mayoristas[],3,0)</f>
        <v>8</v>
      </c>
      <c r="D2736" s="30">
        <v>44153</v>
      </c>
      <c r="E2736" s="4" t="s">
        <v>196</v>
      </c>
      <c r="F2736" s="15" t="s">
        <v>35</v>
      </c>
      <c r="G2736" s="15" t="s">
        <v>36</v>
      </c>
      <c r="H2736" s="15" t="s">
        <v>13</v>
      </c>
      <c r="I2736" s="15">
        <v>400</v>
      </c>
      <c r="J2736" s="29">
        <v>12000</v>
      </c>
      <c r="K2736" s="29">
        <v>11000</v>
      </c>
      <c r="L2736" s="29">
        <v>11500</v>
      </c>
      <c r="M2736" s="15" t="s">
        <v>59</v>
      </c>
      <c r="N2736" s="15" t="s">
        <v>109</v>
      </c>
      <c r="O2736">
        <f>+VLOOKUP(Precio_diario_hortalizas[[#This Row],[Unidad de comercialización]],Codigos_kg[],2,0)</f>
        <v>18</v>
      </c>
      <c r="P2736">
        <f>+Precio_diario_hortalizas[[#This Row],[Precio promedio ponderado]]/Precio_diario_hortalizas[[#This Row],[Kg o Unidades]]</f>
        <v>638.88888888888891</v>
      </c>
    </row>
    <row r="2737" spans="1:16" hidden="1" x14ac:dyDescent="0.35">
      <c r="A2737" s="15" t="s">
        <v>188</v>
      </c>
      <c r="B2737" s="1" t="str">
        <f>+VLOOKUP(A2737,Codigos_mercados_mayoristas[],2,0)</f>
        <v>Bíobío</v>
      </c>
      <c r="C2737" s="1">
        <f>+VLOOKUP(A2737,Codigos_mercados_mayoristas[],3,0)</f>
        <v>8</v>
      </c>
      <c r="D2737" s="30">
        <v>44153</v>
      </c>
      <c r="E2737" s="4" t="s">
        <v>196</v>
      </c>
      <c r="F2737" s="15" t="s">
        <v>102</v>
      </c>
      <c r="G2737" s="15" t="s">
        <v>103</v>
      </c>
      <c r="H2737" s="15" t="s">
        <v>96</v>
      </c>
      <c r="I2737" s="15">
        <v>200</v>
      </c>
      <c r="J2737" s="29">
        <v>1800</v>
      </c>
      <c r="K2737" s="29">
        <v>1800</v>
      </c>
      <c r="L2737" s="29">
        <v>1800</v>
      </c>
      <c r="M2737" s="15" t="s">
        <v>33</v>
      </c>
      <c r="N2737" s="15" t="s">
        <v>123</v>
      </c>
      <c r="O2737">
        <f>+VLOOKUP(Precio_diario_hortalizas[[#This Row],[Unidad de comercialización]],Codigos_kg[],2,0)</f>
        <v>1</v>
      </c>
      <c r="P2737">
        <f>+Precio_diario_hortalizas[[#This Row],[Precio promedio ponderado]]/Precio_diario_hortalizas[[#This Row],[Kg o Unidades]]</f>
        <v>1800</v>
      </c>
    </row>
    <row r="2738" spans="1:16" hidden="1" x14ac:dyDescent="0.35">
      <c r="A2738" s="15" t="s">
        <v>188</v>
      </c>
      <c r="B2738" s="1" t="str">
        <f>+VLOOKUP(A2738,Codigos_mercados_mayoristas[],2,0)</f>
        <v>Bíobío</v>
      </c>
      <c r="C2738" s="1">
        <f>+VLOOKUP(A2738,Codigos_mercados_mayoristas[],3,0)</f>
        <v>8</v>
      </c>
      <c r="D2738" s="30">
        <v>44153</v>
      </c>
      <c r="E2738" s="4" t="s">
        <v>196</v>
      </c>
      <c r="F2738" s="15" t="s">
        <v>102</v>
      </c>
      <c r="G2738" s="15" t="s">
        <v>103</v>
      </c>
      <c r="H2738" s="15" t="s">
        <v>137</v>
      </c>
      <c r="I2738" s="15">
        <v>200</v>
      </c>
      <c r="J2738" s="29">
        <v>1500</v>
      </c>
      <c r="K2738" s="29">
        <v>1500</v>
      </c>
      <c r="L2738" s="29">
        <v>1500</v>
      </c>
      <c r="M2738" s="15" t="s">
        <v>33</v>
      </c>
      <c r="N2738" s="15" t="s">
        <v>123</v>
      </c>
      <c r="O2738">
        <f>+VLOOKUP(Precio_diario_hortalizas[[#This Row],[Unidad de comercialización]],Codigos_kg[],2,0)</f>
        <v>1</v>
      </c>
      <c r="P2738">
        <f>+Precio_diario_hortalizas[[#This Row],[Precio promedio ponderado]]/Precio_diario_hortalizas[[#This Row],[Kg o Unidades]]</f>
        <v>1500</v>
      </c>
    </row>
    <row r="2739" spans="1:16" hidden="1" x14ac:dyDescent="0.35">
      <c r="A2739" s="15" t="s">
        <v>188</v>
      </c>
      <c r="B2739" s="1" t="str">
        <f>+VLOOKUP(A2739,Codigos_mercados_mayoristas[],2,0)</f>
        <v>Bíobío</v>
      </c>
      <c r="C2739" s="1">
        <f>+VLOOKUP(A2739,Codigos_mercados_mayoristas[],3,0)</f>
        <v>8</v>
      </c>
      <c r="D2739" s="30">
        <v>44153</v>
      </c>
      <c r="E2739" s="4" t="s">
        <v>196</v>
      </c>
      <c r="F2739" s="15" t="s">
        <v>102</v>
      </c>
      <c r="G2739" s="15" t="s">
        <v>104</v>
      </c>
      <c r="H2739" s="15" t="s">
        <v>76</v>
      </c>
      <c r="I2739" s="15">
        <v>300</v>
      </c>
      <c r="J2739" s="29">
        <v>1400</v>
      </c>
      <c r="K2739" s="29">
        <v>1400</v>
      </c>
      <c r="L2739" s="29">
        <v>1400</v>
      </c>
      <c r="M2739" s="15" t="s">
        <v>33</v>
      </c>
      <c r="N2739" s="15" t="s">
        <v>123</v>
      </c>
      <c r="O2739">
        <f>+VLOOKUP(Precio_diario_hortalizas[[#This Row],[Unidad de comercialización]],Codigos_kg[],2,0)</f>
        <v>1</v>
      </c>
      <c r="P2739">
        <f>+Precio_diario_hortalizas[[#This Row],[Precio promedio ponderado]]/Precio_diario_hortalizas[[#This Row],[Kg o Unidades]]</f>
        <v>1400</v>
      </c>
    </row>
    <row r="2740" spans="1:16" hidden="1" x14ac:dyDescent="0.35">
      <c r="A2740" s="15" t="s">
        <v>188</v>
      </c>
      <c r="B2740" s="26" t="str">
        <f>+VLOOKUP(A2740,Codigos_mercados_mayoristas[],2,0)</f>
        <v>Bíobío</v>
      </c>
      <c r="C2740" s="26">
        <f>+VLOOKUP(A2740,Codigos_mercados_mayoristas[],3,0)</f>
        <v>8</v>
      </c>
      <c r="D2740" s="30">
        <v>44153</v>
      </c>
      <c r="E2740" s="4" t="s">
        <v>196</v>
      </c>
      <c r="F2740" s="15" t="s">
        <v>102</v>
      </c>
      <c r="G2740" s="15" t="s">
        <v>104</v>
      </c>
      <c r="H2740" s="15" t="s">
        <v>148</v>
      </c>
      <c r="I2740" s="15">
        <v>200</v>
      </c>
      <c r="J2740" s="29">
        <v>1200</v>
      </c>
      <c r="K2740" s="29">
        <v>1200</v>
      </c>
      <c r="L2740" s="29">
        <v>1200</v>
      </c>
      <c r="M2740" s="15" t="s">
        <v>33</v>
      </c>
      <c r="N2740" s="15" t="s">
        <v>123</v>
      </c>
      <c r="O2740">
        <f>+VLOOKUP(Precio_diario_hortalizas[[#This Row],[Unidad de comercialización]],Codigos_kg[],2,0)</f>
        <v>1</v>
      </c>
      <c r="P2740">
        <f>+Precio_diario_hortalizas[[#This Row],[Precio promedio ponderado]]/Precio_diario_hortalizas[[#This Row],[Kg o Unidades]]</f>
        <v>1200</v>
      </c>
    </row>
    <row r="2741" spans="1:16" hidden="1" x14ac:dyDescent="0.35">
      <c r="A2741" s="15" t="s">
        <v>107</v>
      </c>
      <c r="B2741" s="1" t="str">
        <f>+VLOOKUP(A2741,Codigos_mercados_mayoristas[],2,0)</f>
        <v>Los Lagos</v>
      </c>
      <c r="C2741" s="1">
        <f>+VLOOKUP(A2741,Codigos_mercados_mayoristas[],3,0)</f>
        <v>10</v>
      </c>
      <c r="D2741" s="30">
        <v>44153</v>
      </c>
      <c r="E2741" s="4" t="s">
        <v>196</v>
      </c>
      <c r="F2741" s="40" t="s">
        <v>78</v>
      </c>
      <c r="G2741" s="40" t="s">
        <v>12</v>
      </c>
      <c r="H2741" s="40" t="s">
        <v>19</v>
      </c>
      <c r="I2741" s="41">
        <v>22</v>
      </c>
      <c r="J2741" s="41">
        <v>6000</v>
      </c>
      <c r="K2741" s="41">
        <v>6000</v>
      </c>
      <c r="L2741" s="41">
        <v>6000</v>
      </c>
      <c r="M2741" s="40" t="s">
        <v>79</v>
      </c>
      <c r="N2741" s="40" t="s">
        <v>118</v>
      </c>
      <c r="O2741">
        <f>+VLOOKUP(Precio_diario_hortalizas[[#This Row],[Unidad de comercialización]],Codigos_kg[],2,0)</f>
        <v>36</v>
      </c>
      <c r="P2741">
        <f>+Precio_diario_hortalizas[[#This Row],[Precio promedio ponderado]]/Precio_diario_hortalizas[[#This Row],[Kg o Unidades]]</f>
        <v>166.66666666666666</v>
      </c>
    </row>
    <row r="2742" spans="1:16" hidden="1" x14ac:dyDescent="0.35">
      <c r="A2742" s="15" t="s">
        <v>107</v>
      </c>
      <c r="B2742" s="1" t="str">
        <f>+VLOOKUP(A2742,Codigos_mercados_mayoristas[],2,0)</f>
        <v>Los Lagos</v>
      </c>
      <c r="C2742" s="1">
        <f>+VLOOKUP(A2742,Codigos_mercados_mayoristas[],3,0)</f>
        <v>10</v>
      </c>
      <c r="D2742" s="30">
        <v>44153</v>
      </c>
      <c r="E2742" s="4" t="s">
        <v>196</v>
      </c>
      <c r="F2742" s="38" t="s">
        <v>82</v>
      </c>
      <c r="G2742" s="38" t="s">
        <v>12</v>
      </c>
      <c r="H2742" s="38" t="s">
        <v>19</v>
      </c>
      <c r="I2742" s="39">
        <v>20</v>
      </c>
      <c r="J2742" s="39">
        <v>4000</v>
      </c>
      <c r="K2742" s="39">
        <v>4000</v>
      </c>
      <c r="L2742" s="39">
        <v>4000</v>
      </c>
      <c r="M2742" s="38" t="s">
        <v>182</v>
      </c>
      <c r="N2742" s="38" t="s">
        <v>130</v>
      </c>
      <c r="O2742">
        <f>+VLOOKUP(Precio_diario_hortalizas[[#This Row],[Unidad de comercialización]],Codigos_kg[],2,0)</f>
        <v>2</v>
      </c>
      <c r="P2742">
        <f>+Precio_diario_hortalizas[[#This Row],[Precio promedio ponderado]]/Precio_diario_hortalizas[[#This Row],[Kg o Unidades]]</f>
        <v>2000</v>
      </c>
    </row>
    <row r="2743" spans="1:16" hidden="1" x14ac:dyDescent="0.35">
      <c r="A2743" s="15" t="s">
        <v>107</v>
      </c>
      <c r="B2743" s="1" t="str">
        <f>+VLOOKUP(A2743,Codigos_mercados_mayoristas[],2,0)</f>
        <v>Los Lagos</v>
      </c>
      <c r="C2743" s="1">
        <f>+VLOOKUP(A2743,Codigos_mercados_mayoristas[],3,0)</f>
        <v>10</v>
      </c>
      <c r="D2743" s="30">
        <v>44153</v>
      </c>
      <c r="E2743" s="4" t="s">
        <v>196</v>
      </c>
      <c r="F2743" s="38" t="s">
        <v>85</v>
      </c>
      <c r="G2743" s="38" t="s">
        <v>86</v>
      </c>
      <c r="H2743" s="38" t="s">
        <v>19</v>
      </c>
      <c r="I2743" s="39">
        <v>200</v>
      </c>
      <c r="J2743" s="39">
        <v>1600</v>
      </c>
      <c r="K2743" s="39">
        <v>1600</v>
      </c>
      <c r="L2743" s="39">
        <v>1600</v>
      </c>
      <c r="M2743" s="38" t="s">
        <v>31</v>
      </c>
      <c r="N2743" s="38" t="s">
        <v>125</v>
      </c>
      <c r="O2743">
        <f>+VLOOKUP(Precio_diario_hortalizas[[#This Row],[Unidad de comercialización]],Codigos_kg[],2,0)</f>
        <v>1</v>
      </c>
      <c r="P2743">
        <f>+Precio_diario_hortalizas[[#This Row],[Precio promedio ponderado]]/Precio_diario_hortalizas[[#This Row],[Kg o Unidades]]</f>
        <v>1600</v>
      </c>
    </row>
    <row r="2744" spans="1:16" hidden="1" x14ac:dyDescent="0.35">
      <c r="A2744" s="15" t="s">
        <v>107</v>
      </c>
      <c r="B2744" s="1" t="str">
        <f>+VLOOKUP(A2744,Codigos_mercados_mayoristas[],2,0)</f>
        <v>Los Lagos</v>
      </c>
      <c r="C2744" s="1">
        <f>+VLOOKUP(A2744,Codigos_mercados_mayoristas[],3,0)</f>
        <v>10</v>
      </c>
      <c r="D2744" s="30">
        <v>44153</v>
      </c>
      <c r="E2744" s="4" t="s">
        <v>196</v>
      </c>
      <c r="F2744" s="38" t="s">
        <v>52</v>
      </c>
      <c r="G2744" s="38" t="s">
        <v>12</v>
      </c>
      <c r="H2744" s="38" t="s">
        <v>19</v>
      </c>
      <c r="I2744" s="39">
        <v>42</v>
      </c>
      <c r="J2744" s="39">
        <v>11000</v>
      </c>
      <c r="K2744" s="39">
        <v>11000</v>
      </c>
      <c r="L2744" s="39">
        <v>11000</v>
      </c>
      <c r="M2744" s="38" t="s">
        <v>39</v>
      </c>
      <c r="N2744" s="38" t="s">
        <v>109</v>
      </c>
      <c r="O2744">
        <f>+VLOOKUP(Precio_diario_hortalizas[[#This Row],[Unidad de comercialización]],Codigos_kg[],2,0)</f>
        <v>25</v>
      </c>
      <c r="P2744">
        <f>+Precio_diario_hortalizas[[#This Row],[Precio promedio ponderado]]/Precio_diario_hortalizas[[#This Row],[Kg o Unidades]]</f>
        <v>440</v>
      </c>
    </row>
    <row r="2745" spans="1:16" hidden="1" x14ac:dyDescent="0.35">
      <c r="A2745" s="15" t="s">
        <v>107</v>
      </c>
      <c r="B2745" s="1" t="str">
        <f>+VLOOKUP(A2745,Codigos_mercados_mayoristas[],2,0)</f>
        <v>Los Lagos</v>
      </c>
      <c r="C2745" s="1">
        <f>+VLOOKUP(A2745,Codigos_mercados_mayoristas[],3,0)</f>
        <v>10</v>
      </c>
      <c r="D2745" s="30">
        <v>44153</v>
      </c>
      <c r="E2745" s="4" t="s">
        <v>196</v>
      </c>
      <c r="F2745" s="38" t="s">
        <v>23</v>
      </c>
      <c r="G2745" s="38" t="s">
        <v>24</v>
      </c>
      <c r="H2745" s="38" t="s">
        <v>19</v>
      </c>
      <c r="I2745" s="39">
        <v>40</v>
      </c>
      <c r="J2745" s="39">
        <v>6000</v>
      </c>
      <c r="K2745" s="39">
        <v>6000</v>
      </c>
      <c r="L2745" s="39">
        <v>6000</v>
      </c>
      <c r="M2745" s="38" t="s">
        <v>89</v>
      </c>
      <c r="N2745" s="38" t="s">
        <v>114</v>
      </c>
      <c r="O2745">
        <f>+VLOOKUP(Precio_diario_hortalizas[[#This Row],[Unidad de comercialización]],Codigos_kg[],2,0)</f>
        <v>15</v>
      </c>
      <c r="P2745">
        <f>+Precio_diario_hortalizas[[#This Row],[Precio promedio ponderado]]/Precio_diario_hortalizas[[#This Row],[Kg o Unidades]]</f>
        <v>400</v>
      </c>
    </row>
    <row r="2746" spans="1:16" hidden="1" x14ac:dyDescent="0.35">
      <c r="A2746" s="15" t="s">
        <v>107</v>
      </c>
      <c r="B2746" s="1" t="str">
        <f>+VLOOKUP(A2746,Codigos_mercados_mayoristas[],2,0)</f>
        <v>Los Lagos</v>
      </c>
      <c r="C2746" s="1">
        <f>+VLOOKUP(A2746,Codigos_mercados_mayoristas[],3,0)</f>
        <v>10</v>
      </c>
      <c r="D2746" s="30">
        <v>44153</v>
      </c>
      <c r="E2746" s="4" t="s">
        <v>196</v>
      </c>
      <c r="F2746" s="38" t="s">
        <v>94</v>
      </c>
      <c r="G2746" s="38" t="s">
        <v>169</v>
      </c>
      <c r="H2746" s="38" t="s">
        <v>76</v>
      </c>
      <c r="I2746" s="39">
        <v>100</v>
      </c>
      <c r="J2746" s="39">
        <v>8000</v>
      </c>
      <c r="K2746" s="39">
        <v>8000</v>
      </c>
      <c r="L2746" s="39">
        <v>8000</v>
      </c>
      <c r="M2746" s="38" t="s">
        <v>39</v>
      </c>
      <c r="N2746" s="38" t="s">
        <v>128</v>
      </c>
      <c r="O2746">
        <f>+VLOOKUP(Precio_diario_hortalizas[[#This Row],[Unidad de comercialización]],Codigos_kg[],2,0)</f>
        <v>25</v>
      </c>
      <c r="P2746">
        <f>+Precio_diario_hortalizas[[#This Row],[Precio promedio ponderado]]/Precio_diario_hortalizas[[#This Row],[Kg o Unidades]]</f>
        <v>320</v>
      </c>
    </row>
    <row r="2747" spans="1:16" hidden="1" x14ac:dyDescent="0.35">
      <c r="A2747" s="15" t="s">
        <v>107</v>
      </c>
      <c r="B2747" s="1" t="str">
        <f>+VLOOKUP(A2747,Codigos_mercados_mayoristas[],2,0)</f>
        <v>Los Lagos</v>
      </c>
      <c r="C2747" s="1">
        <f>+VLOOKUP(A2747,Codigos_mercados_mayoristas[],3,0)</f>
        <v>10</v>
      </c>
      <c r="D2747" s="30">
        <v>44153</v>
      </c>
      <c r="E2747" s="4" t="s">
        <v>196</v>
      </c>
      <c r="F2747" s="38" t="s">
        <v>53</v>
      </c>
      <c r="G2747" s="38" t="s">
        <v>12</v>
      </c>
      <c r="H2747" s="38" t="s">
        <v>19</v>
      </c>
      <c r="I2747" s="39">
        <v>20</v>
      </c>
      <c r="J2747" s="39">
        <v>10000</v>
      </c>
      <c r="K2747" s="39">
        <v>10000</v>
      </c>
      <c r="L2747" s="39">
        <v>10000</v>
      </c>
      <c r="M2747" s="38" t="s">
        <v>54</v>
      </c>
      <c r="N2747" s="38" t="s">
        <v>15</v>
      </c>
      <c r="O2747">
        <f>+VLOOKUP(Precio_diario_hortalizas[[#This Row],[Unidad de comercialización]],Codigos_kg[],2,0)</f>
        <v>60</v>
      </c>
      <c r="P2747">
        <f>+Precio_diario_hortalizas[[#This Row],[Precio promedio ponderado]]/Precio_diario_hortalizas[[#This Row],[Kg o Unidades]]</f>
        <v>166.66666666666666</v>
      </c>
    </row>
    <row r="2748" spans="1:16" hidden="1" x14ac:dyDescent="0.35">
      <c r="A2748" s="15" t="s">
        <v>107</v>
      </c>
      <c r="B2748" s="1" t="str">
        <f>+VLOOKUP(A2748,Codigos_mercados_mayoristas[],2,0)</f>
        <v>Los Lagos</v>
      </c>
      <c r="C2748" s="1">
        <f>+VLOOKUP(A2748,Codigos_mercados_mayoristas[],3,0)</f>
        <v>10</v>
      </c>
      <c r="D2748" s="30">
        <v>44153</v>
      </c>
      <c r="E2748" s="4" t="s">
        <v>196</v>
      </c>
      <c r="F2748" s="38" t="s">
        <v>99</v>
      </c>
      <c r="G2748" s="38" t="s">
        <v>100</v>
      </c>
      <c r="H2748" s="38" t="s">
        <v>19</v>
      </c>
      <c r="I2748" s="39">
        <v>250</v>
      </c>
      <c r="J2748" s="39">
        <v>1200</v>
      </c>
      <c r="K2748" s="39">
        <v>1200</v>
      </c>
      <c r="L2748" s="39">
        <v>1200</v>
      </c>
      <c r="M2748" s="38" t="s">
        <v>14</v>
      </c>
      <c r="N2748" s="38" t="s">
        <v>118</v>
      </c>
      <c r="O2748">
        <f>+VLOOKUP(Precio_diario_hortalizas[[#This Row],[Unidad de comercialización]],Codigos_kg[],2,0)</f>
        <v>1</v>
      </c>
      <c r="P2748">
        <f>+Precio_diario_hortalizas[[#This Row],[Precio promedio ponderado]]/Precio_diario_hortalizas[[#This Row],[Kg o Unidades]]</f>
        <v>1200</v>
      </c>
    </row>
    <row r="2749" spans="1:16" hidden="1" x14ac:dyDescent="0.35">
      <c r="A2749" s="15" t="s">
        <v>107</v>
      </c>
      <c r="B2749" s="1" t="str">
        <f>+VLOOKUP(A2749,Codigos_mercados_mayoristas[],2,0)</f>
        <v>Los Lagos</v>
      </c>
      <c r="C2749" s="1">
        <f>+VLOOKUP(A2749,Codigos_mercados_mayoristas[],3,0)</f>
        <v>10</v>
      </c>
      <c r="D2749" s="30">
        <v>44153</v>
      </c>
      <c r="E2749" s="4" t="s">
        <v>196</v>
      </c>
      <c r="F2749" s="38" t="s">
        <v>32</v>
      </c>
      <c r="G2749" s="38" t="s">
        <v>12</v>
      </c>
      <c r="H2749" s="38" t="s">
        <v>19</v>
      </c>
      <c r="I2749" s="39">
        <v>100</v>
      </c>
      <c r="J2749" s="39">
        <v>1200</v>
      </c>
      <c r="K2749" s="39">
        <v>1200</v>
      </c>
      <c r="L2749" s="39">
        <v>1200</v>
      </c>
      <c r="M2749" s="38" t="s">
        <v>14</v>
      </c>
      <c r="N2749" s="38" t="s">
        <v>34</v>
      </c>
      <c r="O2749">
        <f>+VLOOKUP(Precio_diario_hortalizas[[#This Row],[Unidad de comercialización]],Codigos_kg[],2,0)</f>
        <v>1</v>
      </c>
      <c r="P2749">
        <f>+Precio_diario_hortalizas[[#This Row],[Precio promedio ponderado]]/Precio_diario_hortalizas[[#This Row],[Kg o Unidades]]</f>
        <v>1200</v>
      </c>
    </row>
    <row r="2750" spans="1:16" hidden="1" x14ac:dyDescent="0.35">
      <c r="A2750" s="15" t="s">
        <v>107</v>
      </c>
      <c r="B2750" s="26" t="str">
        <f>+VLOOKUP(A2750,Codigos_mercados_mayoristas[],2,0)</f>
        <v>Los Lagos</v>
      </c>
      <c r="C2750" s="26">
        <f>+VLOOKUP(A2750,Codigos_mercados_mayoristas[],3,0)</f>
        <v>10</v>
      </c>
      <c r="D2750" s="30">
        <v>44153</v>
      </c>
      <c r="E2750" s="4" t="s">
        <v>196</v>
      </c>
      <c r="F2750" s="38" t="s">
        <v>102</v>
      </c>
      <c r="G2750" s="38" t="s">
        <v>104</v>
      </c>
      <c r="H2750" s="38" t="s">
        <v>96</v>
      </c>
      <c r="I2750" s="39">
        <v>250</v>
      </c>
      <c r="J2750" s="39">
        <v>1500</v>
      </c>
      <c r="K2750" s="39">
        <v>1500</v>
      </c>
      <c r="L2750" s="39">
        <v>1500</v>
      </c>
      <c r="M2750" s="38" t="s">
        <v>33</v>
      </c>
      <c r="N2750" s="38" t="s">
        <v>118</v>
      </c>
      <c r="O2750">
        <f>+VLOOKUP(Precio_diario_hortalizas[[#This Row],[Unidad de comercialización]],Codigos_kg[],2,0)</f>
        <v>1</v>
      </c>
      <c r="P2750">
        <f>+Precio_diario_hortalizas[[#This Row],[Precio promedio ponderado]]/Precio_diario_hortalizas[[#This Row],[Kg o Unidades]]</f>
        <v>1500</v>
      </c>
    </row>
    <row r="2751" spans="1:16" hidden="1" x14ac:dyDescent="0.35">
      <c r="A2751" s="15" t="s">
        <v>178</v>
      </c>
      <c r="B2751" s="1" t="str">
        <f>+VLOOKUP(A2751,Codigos_mercados_mayoristas[],2,0)</f>
        <v>La Araucanía</v>
      </c>
      <c r="C2751" s="1">
        <f>+VLOOKUP(A2751,Codigos_mercados_mayoristas[],3,0)</f>
        <v>9</v>
      </c>
      <c r="D2751" s="30">
        <v>44153</v>
      </c>
      <c r="E2751" s="4" t="s">
        <v>196</v>
      </c>
      <c r="F2751" s="15" t="s">
        <v>61</v>
      </c>
      <c r="G2751" s="15" t="s">
        <v>12</v>
      </c>
      <c r="H2751" s="15" t="s">
        <v>19</v>
      </c>
      <c r="I2751" s="15">
        <v>55</v>
      </c>
      <c r="J2751" s="29">
        <v>6000</v>
      </c>
      <c r="K2751" s="29">
        <v>6000</v>
      </c>
      <c r="L2751" s="29">
        <v>6000</v>
      </c>
      <c r="M2751" s="15" t="s">
        <v>179</v>
      </c>
      <c r="N2751" s="15" t="s">
        <v>180</v>
      </c>
      <c r="O2751">
        <f>+VLOOKUP(Precio_diario_hortalizas[[#This Row],[Unidad de comercialización]],Codigos_kg[],2,0)</f>
        <v>12</v>
      </c>
      <c r="P2751">
        <f>+Precio_diario_hortalizas[[#This Row],[Precio promedio ponderado]]/Precio_diario_hortalizas[[#This Row],[Kg o Unidades]]</f>
        <v>500</v>
      </c>
    </row>
    <row r="2752" spans="1:16" hidden="1" x14ac:dyDescent="0.35">
      <c r="A2752" s="15" t="s">
        <v>178</v>
      </c>
      <c r="B2752" s="1" t="str">
        <f>+VLOOKUP(A2752,Codigos_mercados_mayoristas[],2,0)</f>
        <v>La Araucanía</v>
      </c>
      <c r="C2752" s="1">
        <f>+VLOOKUP(A2752,Codigos_mercados_mayoristas[],3,0)</f>
        <v>9</v>
      </c>
      <c r="D2752" s="30">
        <v>44153</v>
      </c>
      <c r="E2752" s="4" t="s">
        <v>196</v>
      </c>
      <c r="F2752" s="15" t="s">
        <v>64</v>
      </c>
      <c r="G2752" s="15" t="s">
        <v>65</v>
      </c>
      <c r="H2752" s="15" t="s">
        <v>19</v>
      </c>
      <c r="I2752" s="15">
        <v>160</v>
      </c>
      <c r="J2752" s="29">
        <v>11000</v>
      </c>
      <c r="K2752" s="29">
        <v>10000</v>
      </c>
      <c r="L2752" s="29">
        <v>10406</v>
      </c>
      <c r="M2752" s="15" t="s">
        <v>37</v>
      </c>
      <c r="N2752" s="15" t="s">
        <v>66</v>
      </c>
      <c r="O2752">
        <f>+VLOOKUP(Precio_diario_hortalizas[[#This Row],[Unidad de comercialización]],Codigos_kg[],2,0)</f>
        <v>10</v>
      </c>
      <c r="P2752">
        <f>+Precio_diario_hortalizas[[#This Row],[Precio promedio ponderado]]/Precio_diario_hortalizas[[#This Row],[Kg o Unidades]]</f>
        <v>1040.5999999999999</v>
      </c>
    </row>
    <row r="2753" spans="1:16" hidden="1" x14ac:dyDescent="0.35">
      <c r="A2753" s="15" t="s">
        <v>178</v>
      </c>
      <c r="B2753" s="1" t="str">
        <f>+VLOOKUP(A2753,Codigos_mercados_mayoristas[],2,0)</f>
        <v>La Araucanía</v>
      </c>
      <c r="C2753" s="1">
        <f>+VLOOKUP(A2753,Codigos_mercados_mayoristas[],3,0)</f>
        <v>9</v>
      </c>
      <c r="D2753" s="30">
        <v>44153</v>
      </c>
      <c r="E2753" s="4" t="s">
        <v>196</v>
      </c>
      <c r="F2753" s="15" t="s">
        <v>42</v>
      </c>
      <c r="G2753" s="15" t="s">
        <v>43</v>
      </c>
      <c r="H2753" s="15" t="s">
        <v>19</v>
      </c>
      <c r="I2753" s="15">
        <v>55</v>
      </c>
      <c r="J2753" s="29">
        <v>40000</v>
      </c>
      <c r="K2753" s="29">
        <v>40000</v>
      </c>
      <c r="L2753" s="29">
        <v>40000</v>
      </c>
      <c r="M2753" s="15" t="s">
        <v>44</v>
      </c>
      <c r="N2753" s="15" t="s">
        <v>45</v>
      </c>
      <c r="O2753">
        <f>+VLOOKUP(Precio_diario_hortalizas[[#This Row],[Unidad de comercialización]],Codigos_kg[],2,0)</f>
        <v>25</v>
      </c>
      <c r="P2753">
        <f>+Precio_diario_hortalizas[[#This Row],[Precio promedio ponderado]]/Precio_diario_hortalizas[[#This Row],[Kg o Unidades]]</f>
        <v>1600</v>
      </c>
    </row>
    <row r="2754" spans="1:16" hidden="1" x14ac:dyDescent="0.35">
      <c r="A2754" s="15" t="s">
        <v>178</v>
      </c>
      <c r="B2754" s="1" t="str">
        <f>+VLOOKUP(A2754,Codigos_mercados_mayoristas[],2,0)</f>
        <v>La Araucanía</v>
      </c>
      <c r="C2754" s="1">
        <f>+VLOOKUP(A2754,Codigos_mercados_mayoristas[],3,0)</f>
        <v>9</v>
      </c>
      <c r="D2754" s="30">
        <v>44153</v>
      </c>
      <c r="E2754" s="4" t="s">
        <v>196</v>
      </c>
      <c r="F2754" s="15" t="s">
        <v>146</v>
      </c>
      <c r="G2754" s="15" t="s">
        <v>12</v>
      </c>
      <c r="H2754" s="15" t="s">
        <v>19</v>
      </c>
      <c r="I2754" s="15">
        <v>20</v>
      </c>
      <c r="J2754" s="29">
        <v>10000</v>
      </c>
      <c r="K2754" s="29">
        <v>10000</v>
      </c>
      <c r="L2754" s="29">
        <v>10000</v>
      </c>
      <c r="M2754" s="15" t="s">
        <v>54</v>
      </c>
      <c r="N2754" s="15" t="s">
        <v>15</v>
      </c>
      <c r="O2754">
        <f>+VLOOKUP(Precio_diario_hortalizas[[#This Row],[Unidad de comercialización]],Codigos_kg[],2,0)</f>
        <v>60</v>
      </c>
      <c r="P2754">
        <f>+Precio_diario_hortalizas[[#This Row],[Precio promedio ponderado]]/Precio_diario_hortalizas[[#This Row],[Kg o Unidades]]</f>
        <v>166.66666666666666</v>
      </c>
    </row>
    <row r="2755" spans="1:16" hidden="1" x14ac:dyDescent="0.35">
      <c r="A2755" s="15" t="s">
        <v>178</v>
      </c>
      <c r="B2755" s="1" t="str">
        <f>+VLOOKUP(A2755,Codigos_mercados_mayoristas[],2,0)</f>
        <v>La Araucanía</v>
      </c>
      <c r="C2755" s="1">
        <f>+VLOOKUP(A2755,Codigos_mercados_mayoristas[],3,0)</f>
        <v>9</v>
      </c>
      <c r="D2755" s="30">
        <v>44153</v>
      </c>
      <c r="E2755" s="4" t="s">
        <v>196</v>
      </c>
      <c r="F2755" s="15" t="s">
        <v>73</v>
      </c>
      <c r="G2755" s="15" t="s">
        <v>12</v>
      </c>
      <c r="H2755" s="15" t="s">
        <v>19</v>
      </c>
      <c r="I2755" s="15">
        <v>110</v>
      </c>
      <c r="J2755" s="29">
        <v>9000</v>
      </c>
      <c r="K2755" s="29">
        <v>9000</v>
      </c>
      <c r="L2755" s="29">
        <v>9000</v>
      </c>
      <c r="M2755" s="15" t="s">
        <v>181</v>
      </c>
      <c r="N2755" s="15" t="s">
        <v>109</v>
      </c>
      <c r="O2755">
        <f>+VLOOKUP(Precio_diario_hortalizas[[#This Row],[Unidad de comercialización]],Codigos_kg[],2,0)</f>
        <v>12</v>
      </c>
      <c r="P2755">
        <f>+Precio_diario_hortalizas[[#This Row],[Precio promedio ponderado]]/Precio_diario_hortalizas[[#This Row],[Kg o Unidades]]</f>
        <v>750</v>
      </c>
    </row>
    <row r="2756" spans="1:16" hidden="1" x14ac:dyDescent="0.35">
      <c r="A2756" s="15" t="s">
        <v>178</v>
      </c>
      <c r="B2756" s="1" t="str">
        <f>+VLOOKUP(A2756,Codigos_mercados_mayoristas[],2,0)</f>
        <v>La Araucanía</v>
      </c>
      <c r="C2756" s="1">
        <f>+VLOOKUP(A2756,Codigos_mercados_mayoristas[],3,0)</f>
        <v>9</v>
      </c>
      <c r="D2756" s="30">
        <v>44153</v>
      </c>
      <c r="E2756" s="4" t="s">
        <v>196</v>
      </c>
      <c r="F2756" s="15" t="s">
        <v>11</v>
      </c>
      <c r="G2756" s="15" t="s">
        <v>12</v>
      </c>
      <c r="H2756" s="15" t="s">
        <v>19</v>
      </c>
      <c r="I2756" s="29">
        <v>2000</v>
      </c>
      <c r="J2756" s="15">
        <v>900</v>
      </c>
      <c r="K2756" s="15">
        <v>800</v>
      </c>
      <c r="L2756" s="15">
        <v>862</v>
      </c>
      <c r="M2756" s="15" t="s">
        <v>14</v>
      </c>
      <c r="N2756" s="15" t="s">
        <v>109</v>
      </c>
      <c r="O2756">
        <f>+VLOOKUP(Precio_diario_hortalizas[[#This Row],[Unidad de comercialización]],Codigos_kg[],2,0)</f>
        <v>1</v>
      </c>
      <c r="P2756">
        <f>+Precio_diario_hortalizas[[#This Row],[Precio promedio ponderado]]/Precio_diario_hortalizas[[#This Row],[Kg o Unidades]]</f>
        <v>862</v>
      </c>
    </row>
    <row r="2757" spans="1:16" hidden="1" x14ac:dyDescent="0.35">
      <c r="A2757" s="15" t="s">
        <v>178</v>
      </c>
      <c r="B2757" s="1" t="str">
        <f>+VLOOKUP(A2757,Codigos_mercados_mayoristas[],2,0)</f>
        <v>La Araucanía</v>
      </c>
      <c r="C2757" s="1">
        <f>+VLOOKUP(A2757,Codigos_mercados_mayoristas[],3,0)</f>
        <v>9</v>
      </c>
      <c r="D2757" s="30">
        <v>44153</v>
      </c>
      <c r="E2757" s="4" t="s">
        <v>196</v>
      </c>
      <c r="F2757" s="15" t="s">
        <v>75</v>
      </c>
      <c r="G2757" s="15" t="s">
        <v>12</v>
      </c>
      <c r="H2757" s="15" t="s">
        <v>96</v>
      </c>
      <c r="I2757" s="29">
        <v>8000</v>
      </c>
      <c r="J2757" s="29">
        <v>2000</v>
      </c>
      <c r="K2757" s="29">
        <v>2000</v>
      </c>
      <c r="L2757" s="29">
        <v>2000</v>
      </c>
      <c r="M2757" s="15" t="s">
        <v>143</v>
      </c>
      <c r="N2757" s="15" t="s">
        <v>109</v>
      </c>
      <c r="O2757">
        <f>+VLOOKUP(Precio_diario_hortalizas[[#This Row],[Unidad de comercialización]],Codigos_kg[],2,0)</f>
        <v>20</v>
      </c>
      <c r="P2757">
        <f>+Precio_diario_hortalizas[[#This Row],[Precio promedio ponderado]]/Precio_diario_hortalizas[[#This Row],[Kg o Unidades]]</f>
        <v>100</v>
      </c>
    </row>
    <row r="2758" spans="1:16" hidden="1" x14ac:dyDescent="0.35">
      <c r="A2758" s="15" t="s">
        <v>178</v>
      </c>
      <c r="B2758" s="1" t="str">
        <f>+VLOOKUP(A2758,Codigos_mercados_mayoristas[],2,0)</f>
        <v>La Araucanía</v>
      </c>
      <c r="C2758" s="1">
        <f>+VLOOKUP(A2758,Codigos_mercados_mayoristas[],3,0)</f>
        <v>9</v>
      </c>
      <c r="D2758" s="30">
        <v>44153</v>
      </c>
      <c r="E2758" s="4" t="s">
        <v>196</v>
      </c>
      <c r="F2758" s="15" t="s">
        <v>75</v>
      </c>
      <c r="G2758" s="15" t="s">
        <v>12</v>
      </c>
      <c r="H2758" s="15" t="s">
        <v>19</v>
      </c>
      <c r="I2758" s="29">
        <v>1600</v>
      </c>
      <c r="J2758" s="29">
        <v>9000</v>
      </c>
      <c r="K2758" s="29">
        <v>8500</v>
      </c>
      <c r="L2758" s="29">
        <v>8703</v>
      </c>
      <c r="M2758" s="15" t="s">
        <v>121</v>
      </c>
      <c r="N2758" s="15" t="s">
        <v>34</v>
      </c>
      <c r="O2758">
        <f>+VLOOKUP(Precio_diario_hortalizas[[#This Row],[Unidad de comercialización]],Codigos_kg[],2,0)</f>
        <v>18</v>
      </c>
      <c r="P2758">
        <f>+Precio_diario_hortalizas[[#This Row],[Precio promedio ponderado]]/Precio_diario_hortalizas[[#This Row],[Kg o Unidades]]</f>
        <v>483.5</v>
      </c>
    </row>
    <row r="2759" spans="1:16" hidden="1" x14ac:dyDescent="0.35">
      <c r="A2759" s="15" t="s">
        <v>178</v>
      </c>
      <c r="B2759" s="1" t="str">
        <f>+VLOOKUP(A2759,Codigos_mercados_mayoristas[],2,0)</f>
        <v>La Araucanía</v>
      </c>
      <c r="C2759" s="1">
        <f>+VLOOKUP(A2759,Codigos_mercados_mayoristas[],3,0)</f>
        <v>9</v>
      </c>
      <c r="D2759" s="30">
        <v>44153</v>
      </c>
      <c r="E2759" s="4" t="s">
        <v>196</v>
      </c>
      <c r="F2759" s="15" t="s">
        <v>78</v>
      </c>
      <c r="G2759" s="15" t="s">
        <v>12</v>
      </c>
      <c r="H2759" s="15" t="s">
        <v>19</v>
      </c>
      <c r="I2759" s="15">
        <v>65</v>
      </c>
      <c r="J2759" s="29">
        <v>5000</v>
      </c>
      <c r="K2759" s="29">
        <v>5000</v>
      </c>
      <c r="L2759" s="29">
        <v>5000</v>
      </c>
      <c r="M2759" s="15" t="s">
        <v>181</v>
      </c>
      <c r="N2759" s="15" t="s">
        <v>180</v>
      </c>
      <c r="O2759">
        <f>+VLOOKUP(Precio_diario_hortalizas[[#This Row],[Unidad de comercialización]],Codigos_kg[],2,0)</f>
        <v>12</v>
      </c>
      <c r="P2759">
        <f>+Precio_diario_hortalizas[[#This Row],[Precio promedio ponderado]]/Precio_diario_hortalizas[[#This Row],[Kg o Unidades]]</f>
        <v>416.66666666666669</v>
      </c>
    </row>
    <row r="2760" spans="1:16" hidden="1" x14ac:dyDescent="0.35">
      <c r="A2760" s="15" t="s">
        <v>178</v>
      </c>
      <c r="B2760" s="1" t="str">
        <f>+VLOOKUP(A2760,Codigos_mercados_mayoristas[],2,0)</f>
        <v>La Araucanía</v>
      </c>
      <c r="C2760" s="1">
        <f>+VLOOKUP(A2760,Codigos_mercados_mayoristas[],3,0)</f>
        <v>9</v>
      </c>
      <c r="D2760" s="30">
        <v>44153</v>
      </c>
      <c r="E2760" s="4" t="s">
        <v>196</v>
      </c>
      <c r="F2760" s="15" t="s">
        <v>80</v>
      </c>
      <c r="G2760" s="15" t="s">
        <v>12</v>
      </c>
      <c r="H2760" s="15" t="s">
        <v>19</v>
      </c>
      <c r="I2760" s="15">
        <v>65</v>
      </c>
      <c r="J2760" s="29">
        <v>5000</v>
      </c>
      <c r="K2760" s="29">
        <v>5000</v>
      </c>
      <c r="L2760" s="29">
        <v>5000</v>
      </c>
      <c r="M2760" s="15" t="s">
        <v>81</v>
      </c>
      <c r="N2760" s="15" t="s">
        <v>180</v>
      </c>
      <c r="O2760">
        <f>+VLOOKUP(Precio_diario_hortalizas[[#This Row],[Unidad de comercialización]],Codigos_kg[],2,0)</f>
        <v>3</v>
      </c>
      <c r="P2760">
        <f>+Precio_diario_hortalizas[[#This Row],[Precio promedio ponderado]]/Precio_diario_hortalizas[[#This Row],[Kg o Unidades]]</f>
        <v>1666.6666666666667</v>
      </c>
    </row>
    <row r="2761" spans="1:16" hidden="1" x14ac:dyDescent="0.35">
      <c r="A2761" s="15" t="s">
        <v>178</v>
      </c>
      <c r="B2761" s="1" t="str">
        <f>+VLOOKUP(A2761,Codigos_mercados_mayoristas[],2,0)</f>
        <v>La Araucanía</v>
      </c>
      <c r="C2761" s="1">
        <f>+VLOOKUP(A2761,Codigos_mercados_mayoristas[],3,0)</f>
        <v>9</v>
      </c>
      <c r="D2761" s="30">
        <v>44153</v>
      </c>
      <c r="E2761" s="4" t="s">
        <v>196</v>
      </c>
      <c r="F2761" s="15" t="s">
        <v>82</v>
      </c>
      <c r="G2761" s="15" t="s">
        <v>12</v>
      </c>
      <c r="H2761" s="15" t="s">
        <v>19</v>
      </c>
      <c r="I2761" s="15">
        <v>110</v>
      </c>
      <c r="J2761" s="29">
        <v>3500</v>
      </c>
      <c r="K2761" s="29">
        <v>3000</v>
      </c>
      <c r="L2761" s="29">
        <v>3159</v>
      </c>
      <c r="M2761" s="15" t="s">
        <v>182</v>
      </c>
      <c r="N2761" s="15" t="s">
        <v>180</v>
      </c>
      <c r="O2761">
        <f>+VLOOKUP(Precio_diario_hortalizas[[#This Row],[Unidad de comercialización]],Codigos_kg[],2,0)</f>
        <v>2</v>
      </c>
      <c r="P2761">
        <f>+Precio_diario_hortalizas[[#This Row],[Precio promedio ponderado]]/Precio_diario_hortalizas[[#This Row],[Kg o Unidades]]</f>
        <v>1579.5</v>
      </c>
    </row>
    <row r="2762" spans="1:16" hidden="1" x14ac:dyDescent="0.35">
      <c r="A2762" s="15" t="s">
        <v>178</v>
      </c>
      <c r="B2762" s="1" t="str">
        <f>+VLOOKUP(A2762,Codigos_mercados_mayoristas[],2,0)</f>
        <v>La Araucanía</v>
      </c>
      <c r="C2762" s="1">
        <f>+VLOOKUP(A2762,Codigos_mercados_mayoristas[],3,0)</f>
        <v>9</v>
      </c>
      <c r="D2762" s="30">
        <v>44153</v>
      </c>
      <c r="E2762" s="4" t="s">
        <v>196</v>
      </c>
      <c r="F2762" s="15" t="s">
        <v>84</v>
      </c>
      <c r="G2762" s="15" t="s">
        <v>12</v>
      </c>
      <c r="H2762" s="15" t="s">
        <v>19</v>
      </c>
      <c r="I2762" s="29">
        <v>2000</v>
      </c>
      <c r="J2762" s="15">
        <v>900</v>
      </c>
      <c r="K2762" s="15">
        <v>800</v>
      </c>
      <c r="L2762" s="15">
        <v>838</v>
      </c>
      <c r="M2762" s="15" t="s">
        <v>14</v>
      </c>
      <c r="N2762" s="15" t="s">
        <v>109</v>
      </c>
      <c r="O2762">
        <f>+VLOOKUP(Precio_diario_hortalizas[[#This Row],[Unidad de comercialización]],Codigos_kg[],2,0)</f>
        <v>1</v>
      </c>
      <c r="P2762">
        <f>+Precio_diario_hortalizas[[#This Row],[Precio promedio ponderado]]/Precio_diario_hortalizas[[#This Row],[Kg o Unidades]]</f>
        <v>838</v>
      </c>
    </row>
    <row r="2763" spans="1:16" hidden="1" x14ac:dyDescent="0.35">
      <c r="A2763" s="15" t="s">
        <v>178</v>
      </c>
      <c r="B2763" s="1" t="str">
        <f>+VLOOKUP(A2763,Codigos_mercados_mayoristas[],2,0)</f>
        <v>La Araucanía</v>
      </c>
      <c r="C2763" s="1">
        <f>+VLOOKUP(A2763,Codigos_mercados_mayoristas[],3,0)</f>
        <v>9</v>
      </c>
      <c r="D2763" s="30">
        <v>44153</v>
      </c>
      <c r="E2763" s="4" t="s">
        <v>196</v>
      </c>
      <c r="F2763" s="15" t="s">
        <v>21</v>
      </c>
      <c r="G2763" s="15" t="s">
        <v>12</v>
      </c>
      <c r="H2763" s="15" t="s">
        <v>19</v>
      </c>
      <c r="I2763" s="15">
        <v>75</v>
      </c>
      <c r="J2763" s="29">
        <v>6000</v>
      </c>
      <c r="K2763" s="29">
        <v>6000</v>
      </c>
      <c r="L2763" s="29">
        <v>6000</v>
      </c>
      <c r="M2763" s="15" t="s">
        <v>81</v>
      </c>
      <c r="N2763" s="15" t="s">
        <v>130</v>
      </c>
      <c r="O2763">
        <f>+VLOOKUP(Precio_diario_hortalizas[[#This Row],[Unidad de comercialización]],Codigos_kg[],2,0)</f>
        <v>3</v>
      </c>
      <c r="P2763">
        <f>+Precio_diario_hortalizas[[#This Row],[Precio promedio ponderado]]/Precio_diario_hortalizas[[#This Row],[Kg o Unidades]]</f>
        <v>2000</v>
      </c>
    </row>
    <row r="2764" spans="1:16" hidden="1" x14ac:dyDescent="0.35">
      <c r="A2764" s="15" t="s">
        <v>178</v>
      </c>
      <c r="B2764" s="1" t="str">
        <f>+VLOOKUP(A2764,Codigos_mercados_mayoristas[],2,0)</f>
        <v>La Araucanía</v>
      </c>
      <c r="C2764" s="1">
        <f>+VLOOKUP(A2764,Codigos_mercados_mayoristas[],3,0)</f>
        <v>9</v>
      </c>
      <c r="D2764" s="30">
        <v>44153</v>
      </c>
      <c r="E2764" s="4" t="s">
        <v>196</v>
      </c>
      <c r="F2764" s="15" t="s">
        <v>85</v>
      </c>
      <c r="G2764" s="15" t="s">
        <v>86</v>
      </c>
      <c r="H2764" s="15" t="s">
        <v>19</v>
      </c>
      <c r="I2764" s="15">
        <v>580</v>
      </c>
      <c r="J2764" s="29">
        <v>1000</v>
      </c>
      <c r="K2764" s="15">
        <v>900</v>
      </c>
      <c r="L2764" s="15">
        <v>952</v>
      </c>
      <c r="M2764" s="15" t="s">
        <v>31</v>
      </c>
      <c r="N2764" s="15" t="s">
        <v>109</v>
      </c>
      <c r="O2764">
        <f>+VLOOKUP(Precio_diario_hortalizas[[#This Row],[Unidad de comercialización]],Codigos_kg[],2,0)</f>
        <v>1</v>
      </c>
      <c r="P2764">
        <f>+Precio_diario_hortalizas[[#This Row],[Precio promedio ponderado]]/Precio_diario_hortalizas[[#This Row],[Kg o Unidades]]</f>
        <v>952</v>
      </c>
    </row>
    <row r="2765" spans="1:16" hidden="1" x14ac:dyDescent="0.35">
      <c r="A2765" s="15" t="s">
        <v>178</v>
      </c>
      <c r="B2765" s="1" t="str">
        <f>+VLOOKUP(A2765,Codigos_mercados_mayoristas[],2,0)</f>
        <v>La Araucanía</v>
      </c>
      <c r="C2765" s="1">
        <f>+VLOOKUP(A2765,Codigos_mercados_mayoristas[],3,0)</f>
        <v>9</v>
      </c>
      <c r="D2765" s="30">
        <v>44153</v>
      </c>
      <c r="E2765" s="4" t="s">
        <v>196</v>
      </c>
      <c r="F2765" s="15" t="s">
        <v>85</v>
      </c>
      <c r="G2765" s="15" t="s">
        <v>86</v>
      </c>
      <c r="H2765" s="15" t="s">
        <v>13</v>
      </c>
      <c r="I2765" s="15">
        <v>280</v>
      </c>
      <c r="J2765" s="15">
        <v>800</v>
      </c>
      <c r="K2765" s="15">
        <v>800</v>
      </c>
      <c r="L2765" s="15">
        <v>800</v>
      </c>
      <c r="M2765" s="15" t="s">
        <v>31</v>
      </c>
      <c r="N2765" s="15" t="s">
        <v>109</v>
      </c>
      <c r="O2765">
        <f>+VLOOKUP(Precio_diario_hortalizas[[#This Row],[Unidad de comercialización]],Codigos_kg[],2,0)</f>
        <v>1</v>
      </c>
      <c r="P2765">
        <f>+Precio_diario_hortalizas[[#This Row],[Precio promedio ponderado]]/Precio_diario_hortalizas[[#This Row],[Kg o Unidades]]</f>
        <v>800</v>
      </c>
    </row>
    <row r="2766" spans="1:16" hidden="1" x14ac:dyDescent="0.35">
      <c r="A2766" s="15" t="s">
        <v>178</v>
      </c>
      <c r="B2766" s="1" t="str">
        <f>+VLOOKUP(A2766,Codigos_mercados_mayoristas[],2,0)</f>
        <v>La Araucanía</v>
      </c>
      <c r="C2766" s="1">
        <f>+VLOOKUP(A2766,Codigos_mercados_mayoristas[],3,0)</f>
        <v>9</v>
      </c>
      <c r="D2766" s="30">
        <v>44153</v>
      </c>
      <c r="E2766" s="4" t="s">
        <v>196</v>
      </c>
      <c r="F2766" s="15" t="s">
        <v>52</v>
      </c>
      <c r="G2766" s="15" t="s">
        <v>12</v>
      </c>
      <c r="H2766" s="15" t="s">
        <v>19</v>
      </c>
      <c r="I2766" s="15">
        <v>125</v>
      </c>
      <c r="J2766" s="29">
        <v>8000</v>
      </c>
      <c r="K2766" s="29">
        <v>8000</v>
      </c>
      <c r="L2766" s="29">
        <v>8000</v>
      </c>
      <c r="M2766" s="15" t="s">
        <v>39</v>
      </c>
      <c r="N2766" s="15" t="s">
        <v>130</v>
      </c>
      <c r="O2766">
        <f>+VLOOKUP(Precio_diario_hortalizas[[#This Row],[Unidad de comercialización]],Codigos_kg[],2,0)</f>
        <v>25</v>
      </c>
      <c r="P2766">
        <f>+Precio_diario_hortalizas[[#This Row],[Precio promedio ponderado]]/Precio_diario_hortalizas[[#This Row],[Kg o Unidades]]</f>
        <v>320</v>
      </c>
    </row>
    <row r="2767" spans="1:16" hidden="1" x14ac:dyDescent="0.35">
      <c r="A2767" s="15" t="s">
        <v>178</v>
      </c>
      <c r="B2767" s="1" t="str">
        <f>+VLOOKUP(A2767,Codigos_mercados_mayoristas[],2,0)</f>
        <v>La Araucanía</v>
      </c>
      <c r="C2767" s="1">
        <f>+VLOOKUP(A2767,Codigos_mercados_mayoristas[],3,0)</f>
        <v>9</v>
      </c>
      <c r="D2767" s="30">
        <v>44153</v>
      </c>
      <c r="E2767" s="4" t="s">
        <v>196</v>
      </c>
      <c r="F2767" s="15" t="s">
        <v>23</v>
      </c>
      <c r="G2767" s="15" t="s">
        <v>87</v>
      </c>
      <c r="H2767" s="15" t="s">
        <v>19</v>
      </c>
      <c r="I2767" s="15">
        <v>110</v>
      </c>
      <c r="J2767" s="29">
        <v>5000</v>
      </c>
      <c r="K2767" s="29">
        <v>5000</v>
      </c>
      <c r="L2767" s="29">
        <v>5000</v>
      </c>
      <c r="M2767" s="15" t="s">
        <v>88</v>
      </c>
      <c r="N2767" s="15" t="s">
        <v>109</v>
      </c>
      <c r="O2767">
        <f>+VLOOKUP(Precio_diario_hortalizas[[#This Row],[Unidad de comercialización]],Codigos_kg[],2,0)</f>
        <v>10</v>
      </c>
      <c r="P2767">
        <f>+Precio_diario_hortalizas[[#This Row],[Precio promedio ponderado]]/Precio_diario_hortalizas[[#This Row],[Kg o Unidades]]</f>
        <v>500</v>
      </c>
    </row>
    <row r="2768" spans="1:16" hidden="1" x14ac:dyDescent="0.35">
      <c r="A2768" s="15" t="s">
        <v>178</v>
      </c>
      <c r="B2768" s="1" t="str">
        <f>+VLOOKUP(A2768,Codigos_mercados_mayoristas[],2,0)</f>
        <v>La Araucanía</v>
      </c>
      <c r="C2768" s="1">
        <f>+VLOOKUP(A2768,Codigos_mercados_mayoristas[],3,0)</f>
        <v>9</v>
      </c>
      <c r="D2768" s="30">
        <v>44153</v>
      </c>
      <c r="E2768" s="4" t="s">
        <v>196</v>
      </c>
      <c r="F2768" s="15" t="s">
        <v>23</v>
      </c>
      <c r="G2768" s="15" t="s">
        <v>24</v>
      </c>
      <c r="H2768" s="15" t="s">
        <v>19</v>
      </c>
      <c r="I2768" s="15">
        <v>185</v>
      </c>
      <c r="J2768" s="29">
        <v>4000</v>
      </c>
      <c r="K2768" s="29">
        <v>4000</v>
      </c>
      <c r="L2768" s="29">
        <v>4000</v>
      </c>
      <c r="M2768" s="15" t="s">
        <v>89</v>
      </c>
      <c r="N2768" s="15" t="s">
        <v>130</v>
      </c>
      <c r="O2768">
        <f>+VLOOKUP(Precio_diario_hortalizas[[#This Row],[Unidad de comercialización]],Codigos_kg[],2,0)</f>
        <v>15</v>
      </c>
      <c r="P2768">
        <f>+Precio_diario_hortalizas[[#This Row],[Precio promedio ponderado]]/Precio_diario_hortalizas[[#This Row],[Kg o Unidades]]</f>
        <v>266.66666666666669</v>
      </c>
    </row>
    <row r="2769" spans="1:16" hidden="1" x14ac:dyDescent="0.35">
      <c r="A2769" s="15" t="s">
        <v>178</v>
      </c>
      <c r="B2769" s="1" t="str">
        <f>+VLOOKUP(A2769,Codigos_mercados_mayoristas[],2,0)</f>
        <v>La Araucanía</v>
      </c>
      <c r="C2769" s="1">
        <f>+VLOOKUP(A2769,Codigos_mercados_mayoristas[],3,0)</f>
        <v>9</v>
      </c>
      <c r="D2769" s="30">
        <v>44153</v>
      </c>
      <c r="E2769" s="4" t="s">
        <v>196</v>
      </c>
      <c r="F2769" s="15" t="s">
        <v>23</v>
      </c>
      <c r="G2769" s="15" t="s">
        <v>24</v>
      </c>
      <c r="H2769" s="15" t="s">
        <v>19</v>
      </c>
      <c r="I2769" s="15">
        <v>850</v>
      </c>
      <c r="J2769" s="29">
        <v>4500</v>
      </c>
      <c r="K2769" s="29">
        <v>4500</v>
      </c>
      <c r="L2769" s="29">
        <v>4500</v>
      </c>
      <c r="M2769" s="15" t="s">
        <v>89</v>
      </c>
      <c r="N2769" s="15" t="s">
        <v>109</v>
      </c>
      <c r="O2769">
        <f>+VLOOKUP(Precio_diario_hortalizas[[#This Row],[Unidad de comercialización]],Codigos_kg[],2,0)</f>
        <v>15</v>
      </c>
      <c r="P2769">
        <f>+Precio_diario_hortalizas[[#This Row],[Precio promedio ponderado]]/Precio_diario_hortalizas[[#This Row],[Kg o Unidades]]</f>
        <v>300</v>
      </c>
    </row>
    <row r="2770" spans="1:16" hidden="1" x14ac:dyDescent="0.35">
      <c r="A2770" s="15" t="s">
        <v>178</v>
      </c>
      <c r="B2770" s="1" t="str">
        <f>+VLOOKUP(A2770,Codigos_mercados_mayoristas[],2,0)</f>
        <v>La Araucanía</v>
      </c>
      <c r="C2770" s="1">
        <f>+VLOOKUP(A2770,Codigos_mercados_mayoristas[],3,0)</f>
        <v>9</v>
      </c>
      <c r="D2770" s="30">
        <v>44153</v>
      </c>
      <c r="E2770" s="4" t="s">
        <v>196</v>
      </c>
      <c r="F2770" s="15" t="s">
        <v>94</v>
      </c>
      <c r="G2770" s="15" t="s">
        <v>126</v>
      </c>
      <c r="H2770" s="15" t="s">
        <v>76</v>
      </c>
      <c r="I2770" s="15">
        <v>650</v>
      </c>
      <c r="J2770" s="29">
        <v>8000</v>
      </c>
      <c r="K2770" s="29">
        <v>8000</v>
      </c>
      <c r="L2770" s="29">
        <v>8000</v>
      </c>
      <c r="M2770" s="15" t="s">
        <v>39</v>
      </c>
      <c r="N2770" s="15" t="s">
        <v>180</v>
      </c>
      <c r="O2770">
        <f>+VLOOKUP(Precio_diario_hortalizas[[#This Row],[Unidad de comercialización]],Codigos_kg[],2,0)</f>
        <v>25</v>
      </c>
      <c r="P2770">
        <f>+Precio_diario_hortalizas[[#This Row],[Precio promedio ponderado]]/Precio_diario_hortalizas[[#This Row],[Kg o Unidades]]</f>
        <v>320</v>
      </c>
    </row>
    <row r="2771" spans="1:16" hidden="1" x14ac:dyDescent="0.35">
      <c r="A2771" s="15" t="s">
        <v>178</v>
      </c>
      <c r="B2771" s="1" t="str">
        <f>+VLOOKUP(A2771,Codigos_mercados_mayoristas[],2,0)</f>
        <v>La Araucanía</v>
      </c>
      <c r="C2771" s="1">
        <f>+VLOOKUP(A2771,Codigos_mercados_mayoristas[],3,0)</f>
        <v>9</v>
      </c>
      <c r="D2771" s="30">
        <v>44153</v>
      </c>
      <c r="E2771" s="4" t="s">
        <v>196</v>
      </c>
      <c r="F2771" s="15" t="s">
        <v>94</v>
      </c>
      <c r="G2771" s="15" t="s">
        <v>169</v>
      </c>
      <c r="H2771" s="15" t="s">
        <v>96</v>
      </c>
      <c r="I2771" s="15">
        <v>380</v>
      </c>
      <c r="J2771" s="29">
        <v>15000</v>
      </c>
      <c r="K2771" s="29">
        <v>15000</v>
      </c>
      <c r="L2771" s="29">
        <v>15000</v>
      </c>
      <c r="M2771" s="15" t="s">
        <v>39</v>
      </c>
      <c r="N2771" s="15" t="s">
        <v>180</v>
      </c>
      <c r="O2771">
        <f>+VLOOKUP(Precio_diario_hortalizas[[#This Row],[Unidad de comercialización]],Codigos_kg[],2,0)</f>
        <v>25</v>
      </c>
      <c r="P2771">
        <f>+Precio_diario_hortalizas[[#This Row],[Precio promedio ponderado]]/Precio_diario_hortalizas[[#This Row],[Kg o Unidades]]</f>
        <v>600</v>
      </c>
    </row>
    <row r="2772" spans="1:16" hidden="1" x14ac:dyDescent="0.35">
      <c r="A2772" s="15" t="s">
        <v>178</v>
      </c>
      <c r="B2772" s="1" t="str">
        <f>+VLOOKUP(A2772,Codigos_mercados_mayoristas[],2,0)</f>
        <v>La Araucanía</v>
      </c>
      <c r="C2772" s="1">
        <f>+VLOOKUP(A2772,Codigos_mercados_mayoristas[],3,0)</f>
        <v>9</v>
      </c>
      <c r="D2772" s="30">
        <v>44153</v>
      </c>
      <c r="E2772" s="4" t="s">
        <v>196</v>
      </c>
      <c r="F2772" s="15" t="s">
        <v>94</v>
      </c>
      <c r="G2772" s="15" t="s">
        <v>129</v>
      </c>
      <c r="H2772" s="15" t="s">
        <v>96</v>
      </c>
      <c r="I2772" s="15">
        <v>850</v>
      </c>
      <c r="J2772" s="29">
        <v>15000</v>
      </c>
      <c r="K2772" s="29">
        <v>15000</v>
      </c>
      <c r="L2772" s="29">
        <v>15000</v>
      </c>
      <c r="M2772" s="15" t="s">
        <v>39</v>
      </c>
      <c r="N2772" s="15" t="s">
        <v>180</v>
      </c>
      <c r="O2772">
        <f>+VLOOKUP(Precio_diario_hortalizas[[#This Row],[Unidad de comercialización]],Codigos_kg[],2,0)</f>
        <v>25</v>
      </c>
      <c r="P2772">
        <f>+Precio_diario_hortalizas[[#This Row],[Precio promedio ponderado]]/Precio_diario_hortalizas[[#This Row],[Kg o Unidades]]</f>
        <v>600</v>
      </c>
    </row>
    <row r="2773" spans="1:16" hidden="1" x14ac:dyDescent="0.35">
      <c r="A2773" s="15" t="s">
        <v>178</v>
      </c>
      <c r="B2773" s="1" t="str">
        <f>+VLOOKUP(A2773,Codigos_mercados_mayoristas[],2,0)</f>
        <v>La Araucanía</v>
      </c>
      <c r="C2773" s="1">
        <f>+VLOOKUP(A2773,Codigos_mercados_mayoristas[],3,0)</f>
        <v>9</v>
      </c>
      <c r="D2773" s="30">
        <v>44153</v>
      </c>
      <c r="E2773" s="4" t="s">
        <v>196</v>
      </c>
      <c r="F2773" s="15" t="s">
        <v>53</v>
      </c>
      <c r="G2773" s="15" t="s">
        <v>12</v>
      </c>
      <c r="H2773" s="15" t="s">
        <v>19</v>
      </c>
      <c r="I2773" s="15">
        <v>235</v>
      </c>
      <c r="J2773" s="29">
        <v>9000</v>
      </c>
      <c r="K2773" s="29">
        <v>8000</v>
      </c>
      <c r="L2773" s="29">
        <v>8468</v>
      </c>
      <c r="M2773" s="15" t="s">
        <v>54</v>
      </c>
      <c r="N2773" s="15" t="s">
        <v>109</v>
      </c>
      <c r="O2773">
        <f>+VLOOKUP(Precio_diario_hortalizas[[#This Row],[Unidad de comercialización]],Codigos_kg[],2,0)</f>
        <v>60</v>
      </c>
      <c r="P2773">
        <f>+Precio_diario_hortalizas[[#This Row],[Precio promedio ponderado]]/Precio_diario_hortalizas[[#This Row],[Kg o Unidades]]</f>
        <v>141.13333333333333</v>
      </c>
    </row>
    <row r="2774" spans="1:16" hidden="1" x14ac:dyDescent="0.35">
      <c r="A2774" s="15" t="s">
        <v>178</v>
      </c>
      <c r="B2774" s="1" t="str">
        <f>+VLOOKUP(A2774,Codigos_mercados_mayoristas[],2,0)</f>
        <v>La Araucanía</v>
      </c>
      <c r="C2774" s="1">
        <f>+VLOOKUP(A2774,Codigos_mercados_mayoristas[],3,0)</f>
        <v>9</v>
      </c>
      <c r="D2774" s="30">
        <v>44153</v>
      </c>
      <c r="E2774" s="4" t="s">
        <v>196</v>
      </c>
      <c r="F2774" s="15" t="s">
        <v>132</v>
      </c>
      <c r="G2774" s="15" t="s">
        <v>12</v>
      </c>
      <c r="H2774" s="15" t="s">
        <v>19</v>
      </c>
      <c r="I2774" s="15">
        <v>55</v>
      </c>
      <c r="J2774" s="29">
        <v>5000</v>
      </c>
      <c r="K2774" s="29">
        <v>4000</v>
      </c>
      <c r="L2774" s="29">
        <v>4364</v>
      </c>
      <c r="M2774" s="15" t="s">
        <v>83</v>
      </c>
      <c r="N2774" s="15" t="s">
        <v>180</v>
      </c>
      <c r="O2774">
        <f>+VLOOKUP(Precio_diario_hortalizas[[#This Row],[Unidad de comercialización]],Codigos_kg[],2,0)</f>
        <v>3</v>
      </c>
      <c r="P2774">
        <f>+Precio_diario_hortalizas[[#This Row],[Precio promedio ponderado]]/Precio_diario_hortalizas[[#This Row],[Kg o Unidades]]</f>
        <v>1454.6666666666667</v>
      </c>
    </row>
    <row r="2775" spans="1:16" hidden="1" x14ac:dyDescent="0.35">
      <c r="A2775" s="15" t="s">
        <v>178</v>
      </c>
      <c r="B2775" s="1" t="str">
        <f>+VLOOKUP(A2775,Codigos_mercados_mayoristas[],2,0)</f>
        <v>La Araucanía</v>
      </c>
      <c r="C2775" s="1">
        <f>+VLOOKUP(A2775,Codigos_mercados_mayoristas[],3,0)</f>
        <v>9</v>
      </c>
      <c r="D2775" s="30">
        <v>44153</v>
      </c>
      <c r="E2775" s="4" t="s">
        <v>196</v>
      </c>
      <c r="F2775" s="15" t="s">
        <v>27</v>
      </c>
      <c r="G2775" s="15" t="s">
        <v>28</v>
      </c>
      <c r="H2775" s="15" t="s">
        <v>19</v>
      </c>
      <c r="I2775" s="15">
        <v>55</v>
      </c>
      <c r="J2775" s="29">
        <v>50000</v>
      </c>
      <c r="K2775" s="29">
        <v>50000</v>
      </c>
      <c r="L2775" s="29">
        <v>50000</v>
      </c>
      <c r="M2775" s="15" t="s">
        <v>29</v>
      </c>
      <c r="N2775" s="15" t="s">
        <v>15</v>
      </c>
      <c r="O2775">
        <f>+VLOOKUP(Precio_diario_hortalizas[[#This Row],[Unidad de comercialización]],Codigos_kg[],2,0)</f>
        <v>15</v>
      </c>
      <c r="P2775">
        <f>+Precio_diario_hortalizas[[#This Row],[Precio promedio ponderado]]/Precio_diario_hortalizas[[#This Row],[Kg o Unidades]]</f>
        <v>3333.3333333333335</v>
      </c>
    </row>
    <row r="2776" spans="1:16" hidden="1" x14ac:dyDescent="0.35">
      <c r="A2776" s="15" t="s">
        <v>178</v>
      </c>
      <c r="B2776" s="1" t="str">
        <f>+VLOOKUP(A2776,Codigos_mercados_mayoristas[],2,0)</f>
        <v>La Araucanía</v>
      </c>
      <c r="C2776" s="1">
        <f>+VLOOKUP(A2776,Codigos_mercados_mayoristas[],3,0)</f>
        <v>9</v>
      </c>
      <c r="D2776" s="30">
        <v>44153</v>
      </c>
      <c r="E2776" s="4" t="s">
        <v>196</v>
      </c>
      <c r="F2776" s="15" t="s">
        <v>27</v>
      </c>
      <c r="G2776" s="15" t="s">
        <v>98</v>
      </c>
      <c r="H2776" s="15" t="s">
        <v>19</v>
      </c>
      <c r="I2776" s="15">
        <v>85</v>
      </c>
      <c r="J2776" s="29">
        <v>40000</v>
      </c>
      <c r="K2776" s="29">
        <v>40000</v>
      </c>
      <c r="L2776" s="29">
        <v>40000</v>
      </c>
      <c r="M2776" s="15" t="s">
        <v>29</v>
      </c>
      <c r="N2776" s="15" t="s">
        <v>45</v>
      </c>
      <c r="O2776">
        <f>+VLOOKUP(Precio_diario_hortalizas[[#This Row],[Unidad de comercialización]],Codigos_kg[],2,0)</f>
        <v>15</v>
      </c>
      <c r="P2776">
        <f>+Precio_diario_hortalizas[[#This Row],[Precio promedio ponderado]]/Precio_diario_hortalizas[[#This Row],[Kg o Unidades]]</f>
        <v>2666.6666666666665</v>
      </c>
    </row>
    <row r="2777" spans="1:16" hidden="1" x14ac:dyDescent="0.35">
      <c r="A2777" s="15" t="s">
        <v>178</v>
      </c>
      <c r="B2777" s="1" t="str">
        <f>+VLOOKUP(A2777,Codigos_mercados_mayoristas[],2,0)</f>
        <v>La Araucanía</v>
      </c>
      <c r="C2777" s="1">
        <f>+VLOOKUP(A2777,Codigos_mercados_mayoristas[],3,0)</f>
        <v>9</v>
      </c>
      <c r="D2777" s="30">
        <v>44153</v>
      </c>
      <c r="E2777" s="4" t="s">
        <v>196</v>
      </c>
      <c r="F2777" s="15" t="s">
        <v>99</v>
      </c>
      <c r="G2777" s="15" t="s">
        <v>100</v>
      </c>
      <c r="H2777" s="15" t="s">
        <v>19</v>
      </c>
      <c r="I2777" s="29">
        <v>1250</v>
      </c>
      <c r="J2777" s="29">
        <v>1100</v>
      </c>
      <c r="K2777" s="29">
        <v>1100</v>
      </c>
      <c r="L2777" s="29">
        <v>1100</v>
      </c>
      <c r="M2777" s="15" t="s">
        <v>14</v>
      </c>
      <c r="N2777" s="15" t="s">
        <v>109</v>
      </c>
      <c r="O2777">
        <f>+VLOOKUP(Precio_diario_hortalizas[[#This Row],[Unidad de comercialización]],Codigos_kg[],2,0)</f>
        <v>1</v>
      </c>
      <c r="P2777">
        <f>+Precio_diario_hortalizas[[#This Row],[Precio promedio ponderado]]/Precio_diario_hortalizas[[#This Row],[Kg o Unidades]]</f>
        <v>1100</v>
      </c>
    </row>
    <row r="2778" spans="1:16" hidden="1" x14ac:dyDescent="0.35">
      <c r="A2778" s="15" t="s">
        <v>178</v>
      </c>
      <c r="B2778" s="1" t="str">
        <f>+VLOOKUP(A2778,Codigos_mercados_mayoristas[],2,0)</f>
        <v>La Araucanía</v>
      </c>
      <c r="C2778" s="1">
        <f>+VLOOKUP(A2778,Codigos_mercados_mayoristas[],3,0)</f>
        <v>9</v>
      </c>
      <c r="D2778" s="30">
        <v>44153</v>
      </c>
      <c r="E2778" s="4" t="s">
        <v>196</v>
      </c>
      <c r="F2778" s="15" t="s">
        <v>99</v>
      </c>
      <c r="G2778" s="15" t="s">
        <v>100</v>
      </c>
      <c r="H2778" s="15" t="s">
        <v>13</v>
      </c>
      <c r="I2778" s="15">
        <v>950</v>
      </c>
      <c r="J2778" s="29">
        <v>1000</v>
      </c>
      <c r="K2778" s="29">
        <v>1000</v>
      </c>
      <c r="L2778" s="29">
        <v>1000</v>
      </c>
      <c r="M2778" s="15" t="s">
        <v>14</v>
      </c>
      <c r="N2778" s="15" t="s">
        <v>109</v>
      </c>
      <c r="O2778">
        <f>+VLOOKUP(Precio_diario_hortalizas[[#This Row],[Unidad de comercialización]],Codigos_kg[],2,0)</f>
        <v>1</v>
      </c>
      <c r="P2778">
        <f>+Precio_diario_hortalizas[[#This Row],[Precio promedio ponderado]]/Precio_diario_hortalizas[[#This Row],[Kg o Unidades]]</f>
        <v>1000</v>
      </c>
    </row>
    <row r="2779" spans="1:16" hidden="1" x14ac:dyDescent="0.35">
      <c r="A2779" s="15" t="s">
        <v>178</v>
      </c>
      <c r="B2779" s="1" t="str">
        <f>+VLOOKUP(A2779,Codigos_mercados_mayoristas[],2,0)</f>
        <v>La Araucanía</v>
      </c>
      <c r="C2779" s="1">
        <f>+VLOOKUP(A2779,Codigos_mercados_mayoristas[],3,0)</f>
        <v>9</v>
      </c>
      <c r="D2779" s="30">
        <v>44153</v>
      </c>
      <c r="E2779" s="4" t="s">
        <v>196</v>
      </c>
      <c r="F2779" s="15" t="s">
        <v>32</v>
      </c>
      <c r="G2779" s="15" t="s">
        <v>12</v>
      </c>
      <c r="H2779" s="15" t="s">
        <v>19</v>
      </c>
      <c r="I2779" s="15">
        <v>650</v>
      </c>
      <c r="J2779" s="29">
        <v>1000</v>
      </c>
      <c r="K2779" s="29">
        <v>1000</v>
      </c>
      <c r="L2779" s="29">
        <v>1000</v>
      </c>
      <c r="M2779" s="15" t="s">
        <v>33</v>
      </c>
      <c r="N2779" s="15" t="s">
        <v>34</v>
      </c>
      <c r="O2779">
        <f>+VLOOKUP(Precio_diario_hortalizas[[#This Row],[Unidad de comercialización]],Codigos_kg[],2,0)</f>
        <v>1</v>
      </c>
      <c r="P2779">
        <f>+Precio_diario_hortalizas[[#This Row],[Precio promedio ponderado]]/Precio_diario_hortalizas[[#This Row],[Kg o Unidades]]</f>
        <v>1000</v>
      </c>
    </row>
    <row r="2780" spans="1:16" hidden="1" x14ac:dyDescent="0.35">
      <c r="A2780" s="15" t="s">
        <v>178</v>
      </c>
      <c r="B2780" s="1" t="str">
        <f>+VLOOKUP(A2780,Codigos_mercados_mayoristas[],2,0)</f>
        <v>La Araucanía</v>
      </c>
      <c r="C2780" s="1">
        <f>+VLOOKUP(A2780,Codigos_mercados_mayoristas[],3,0)</f>
        <v>9</v>
      </c>
      <c r="D2780" s="30">
        <v>44153</v>
      </c>
      <c r="E2780" s="4" t="s">
        <v>196</v>
      </c>
      <c r="F2780" s="15" t="s">
        <v>35</v>
      </c>
      <c r="G2780" s="15" t="s">
        <v>36</v>
      </c>
      <c r="H2780" s="15" t="s">
        <v>19</v>
      </c>
      <c r="I2780" s="15">
        <v>850</v>
      </c>
      <c r="J2780" s="29">
        <v>15000</v>
      </c>
      <c r="K2780" s="29">
        <v>15000</v>
      </c>
      <c r="L2780" s="29">
        <v>15000</v>
      </c>
      <c r="M2780" s="15" t="s">
        <v>59</v>
      </c>
      <c r="N2780" s="15" t="s">
        <v>133</v>
      </c>
      <c r="O2780">
        <f>+VLOOKUP(Precio_diario_hortalizas[[#This Row],[Unidad de comercialización]],Codigos_kg[],2,0)</f>
        <v>18</v>
      </c>
      <c r="P2780">
        <f>+Precio_diario_hortalizas[[#This Row],[Precio promedio ponderado]]/Precio_diario_hortalizas[[#This Row],[Kg o Unidades]]</f>
        <v>833.33333333333337</v>
      </c>
    </row>
    <row r="2781" spans="1:16" hidden="1" x14ac:dyDescent="0.35">
      <c r="A2781" s="15" t="s">
        <v>178</v>
      </c>
      <c r="B2781" s="1" t="str">
        <f>+VLOOKUP(A2781,Codigos_mercados_mayoristas[],2,0)</f>
        <v>La Araucanía</v>
      </c>
      <c r="C2781" s="1">
        <f>+VLOOKUP(A2781,Codigos_mercados_mayoristas[],3,0)</f>
        <v>9</v>
      </c>
      <c r="D2781" s="30">
        <v>44153</v>
      </c>
      <c r="E2781" s="4" t="s">
        <v>196</v>
      </c>
      <c r="F2781" s="15" t="s">
        <v>35</v>
      </c>
      <c r="G2781" s="15" t="s">
        <v>36</v>
      </c>
      <c r="H2781" s="15" t="s">
        <v>19</v>
      </c>
      <c r="I2781" s="29">
        <v>1750</v>
      </c>
      <c r="J2781" s="29">
        <v>6000</v>
      </c>
      <c r="K2781" s="29">
        <v>5000</v>
      </c>
      <c r="L2781" s="29">
        <v>5543</v>
      </c>
      <c r="M2781" s="15" t="s">
        <v>37</v>
      </c>
      <c r="N2781" s="15" t="s">
        <v>15</v>
      </c>
      <c r="O2781">
        <f>+VLOOKUP(Precio_diario_hortalizas[[#This Row],[Unidad de comercialización]],Codigos_kg[],2,0)</f>
        <v>10</v>
      </c>
      <c r="P2781">
        <f>+Precio_diario_hortalizas[[#This Row],[Precio promedio ponderado]]/Precio_diario_hortalizas[[#This Row],[Kg o Unidades]]</f>
        <v>554.29999999999995</v>
      </c>
    </row>
    <row r="2782" spans="1:16" hidden="1" x14ac:dyDescent="0.35">
      <c r="A2782" s="15" t="s">
        <v>178</v>
      </c>
      <c r="B2782" s="1" t="str">
        <f>+VLOOKUP(A2782,Codigos_mercados_mayoristas[],2,0)</f>
        <v>La Araucanía</v>
      </c>
      <c r="C2782" s="1">
        <f>+VLOOKUP(A2782,Codigos_mercados_mayoristas[],3,0)</f>
        <v>9</v>
      </c>
      <c r="D2782" s="30">
        <v>44153</v>
      </c>
      <c r="E2782" s="4" t="s">
        <v>196</v>
      </c>
      <c r="F2782" s="15" t="s">
        <v>35</v>
      </c>
      <c r="G2782" s="15" t="s">
        <v>721</v>
      </c>
      <c r="H2782" s="15" t="s">
        <v>19</v>
      </c>
      <c r="I2782" s="29">
        <v>2100</v>
      </c>
      <c r="J2782" s="29">
        <v>11000</v>
      </c>
      <c r="K2782" s="29">
        <v>10000</v>
      </c>
      <c r="L2782" s="29">
        <v>10310</v>
      </c>
      <c r="M2782" s="15" t="s">
        <v>29</v>
      </c>
      <c r="N2782" s="15" t="s">
        <v>109</v>
      </c>
      <c r="O2782">
        <f>+VLOOKUP(Precio_diario_hortalizas[[#This Row],[Unidad de comercialización]],Codigos_kg[],2,0)</f>
        <v>15</v>
      </c>
      <c r="P2782">
        <f>+Precio_diario_hortalizas[[#This Row],[Precio promedio ponderado]]/Precio_diario_hortalizas[[#This Row],[Kg o Unidades]]</f>
        <v>687.33333333333337</v>
      </c>
    </row>
    <row r="2783" spans="1:16" hidden="1" x14ac:dyDescent="0.35">
      <c r="A2783" s="15" t="s">
        <v>178</v>
      </c>
      <c r="B2783" s="1" t="str">
        <f>+VLOOKUP(A2783,Codigos_mercados_mayoristas[],2,0)</f>
        <v>La Araucanía</v>
      </c>
      <c r="C2783" s="1">
        <f>+VLOOKUP(A2783,Codigos_mercados_mayoristas[],3,0)</f>
        <v>9</v>
      </c>
      <c r="D2783" s="30">
        <v>44153</v>
      </c>
      <c r="E2783" s="4" t="s">
        <v>196</v>
      </c>
      <c r="F2783" s="15" t="s">
        <v>38</v>
      </c>
      <c r="G2783" s="15" t="s">
        <v>12</v>
      </c>
      <c r="H2783" s="15" t="s">
        <v>19</v>
      </c>
      <c r="I2783" s="15">
        <v>180</v>
      </c>
      <c r="J2783" s="29">
        <v>6000</v>
      </c>
      <c r="K2783" s="29">
        <v>6000</v>
      </c>
      <c r="L2783" s="29">
        <v>6000</v>
      </c>
      <c r="M2783" s="15" t="s">
        <v>39</v>
      </c>
      <c r="N2783" s="15" t="s">
        <v>109</v>
      </c>
      <c r="O2783">
        <f>+VLOOKUP(Precio_diario_hortalizas[[#This Row],[Unidad de comercialización]],Codigos_kg[],2,0)</f>
        <v>25</v>
      </c>
      <c r="P2783">
        <f>+Precio_diario_hortalizas[[#This Row],[Precio promedio ponderado]]/Precio_diario_hortalizas[[#This Row],[Kg o Unidades]]</f>
        <v>240</v>
      </c>
    </row>
    <row r="2784" spans="1:16" hidden="1" x14ac:dyDescent="0.35">
      <c r="A2784" s="15" t="s">
        <v>178</v>
      </c>
      <c r="B2784" s="1" t="str">
        <f>+VLOOKUP(A2784,Codigos_mercados_mayoristas[],2,0)</f>
        <v>La Araucanía</v>
      </c>
      <c r="C2784" s="1">
        <f>+VLOOKUP(A2784,Codigos_mercados_mayoristas[],3,0)</f>
        <v>9</v>
      </c>
      <c r="D2784" s="30">
        <v>44153</v>
      </c>
      <c r="E2784" s="4" t="s">
        <v>196</v>
      </c>
      <c r="F2784" s="15" t="s">
        <v>102</v>
      </c>
      <c r="G2784" s="15" t="s">
        <v>103</v>
      </c>
      <c r="H2784" s="15" t="s">
        <v>137</v>
      </c>
      <c r="I2784" s="15">
        <v>850</v>
      </c>
      <c r="J2784" s="29">
        <v>1800</v>
      </c>
      <c r="K2784" s="29">
        <v>1800</v>
      </c>
      <c r="L2784" s="29">
        <v>1800</v>
      </c>
      <c r="M2784" s="15" t="s">
        <v>33</v>
      </c>
      <c r="N2784" s="15" t="s">
        <v>34</v>
      </c>
      <c r="O2784">
        <f>+VLOOKUP(Precio_diario_hortalizas[[#This Row],[Unidad de comercialización]],Codigos_kg[],2,0)</f>
        <v>1</v>
      </c>
      <c r="P2784">
        <f>+Precio_diario_hortalizas[[#This Row],[Precio promedio ponderado]]/Precio_diario_hortalizas[[#This Row],[Kg o Unidades]]</f>
        <v>1800</v>
      </c>
    </row>
    <row r="2785" spans="1:16" hidden="1" x14ac:dyDescent="0.35">
      <c r="A2785" s="15" t="s">
        <v>178</v>
      </c>
      <c r="B2785" s="1" t="str">
        <f>+VLOOKUP(A2785,Codigos_mercados_mayoristas[],2,0)</f>
        <v>La Araucanía</v>
      </c>
      <c r="C2785" s="1">
        <f>+VLOOKUP(A2785,Codigos_mercados_mayoristas[],3,0)</f>
        <v>9</v>
      </c>
      <c r="D2785" s="30">
        <v>44153</v>
      </c>
      <c r="E2785" s="4" t="s">
        <v>196</v>
      </c>
      <c r="F2785" s="15" t="s">
        <v>102</v>
      </c>
      <c r="G2785" s="15" t="s">
        <v>770</v>
      </c>
      <c r="H2785" s="15" t="s">
        <v>96</v>
      </c>
      <c r="I2785" s="15">
        <v>950</v>
      </c>
      <c r="J2785" s="29">
        <v>1400</v>
      </c>
      <c r="K2785" s="29">
        <v>1400</v>
      </c>
      <c r="L2785" s="29">
        <v>1400</v>
      </c>
      <c r="M2785" s="15" t="s">
        <v>33</v>
      </c>
      <c r="N2785" s="15" t="s">
        <v>123</v>
      </c>
      <c r="O2785">
        <f>+VLOOKUP(Precio_diario_hortalizas[[#This Row],[Unidad de comercialización]],Codigos_kg[],2,0)</f>
        <v>1</v>
      </c>
      <c r="P2785">
        <f>+Precio_diario_hortalizas[[#This Row],[Precio promedio ponderado]]/Precio_diario_hortalizas[[#This Row],[Kg o Unidades]]</f>
        <v>1400</v>
      </c>
    </row>
    <row r="2786" spans="1:16" hidden="1" x14ac:dyDescent="0.35">
      <c r="A2786" s="15" t="s">
        <v>178</v>
      </c>
      <c r="B2786" s="26" t="str">
        <f>+VLOOKUP(A2786,Codigos_mercados_mayoristas[],2,0)</f>
        <v>La Araucanía</v>
      </c>
      <c r="C2786" s="26">
        <f>+VLOOKUP(A2786,Codigos_mercados_mayoristas[],3,0)</f>
        <v>9</v>
      </c>
      <c r="D2786" s="30">
        <v>44153</v>
      </c>
      <c r="E2786" s="4" t="s">
        <v>196</v>
      </c>
      <c r="F2786" s="15" t="s">
        <v>106</v>
      </c>
      <c r="G2786" s="15" t="s">
        <v>12</v>
      </c>
      <c r="H2786" s="15" t="s">
        <v>19</v>
      </c>
      <c r="I2786" s="15">
        <v>110</v>
      </c>
      <c r="J2786" s="29">
        <v>8000</v>
      </c>
      <c r="K2786" s="29">
        <v>8000</v>
      </c>
      <c r="L2786" s="29">
        <v>8000</v>
      </c>
      <c r="M2786" s="15" t="s">
        <v>54</v>
      </c>
      <c r="N2786" s="15" t="s">
        <v>109</v>
      </c>
      <c r="O2786">
        <f>+VLOOKUP(Precio_diario_hortalizas[[#This Row],[Unidad de comercialización]],Codigos_kg[],2,0)</f>
        <v>60</v>
      </c>
      <c r="P2786">
        <f>+Precio_diario_hortalizas[[#This Row],[Precio promedio ponderado]]/Precio_diario_hortalizas[[#This Row],[Kg o Unidades]]</f>
        <v>133.33333333333334</v>
      </c>
    </row>
    <row r="2787" spans="1:16" hidden="1" x14ac:dyDescent="0.35">
      <c r="A2787" s="15" t="s">
        <v>166</v>
      </c>
      <c r="B2787" s="1" t="str">
        <f>+VLOOKUP(A2787,Codigos_mercados_mayoristas[],2,0)</f>
        <v>Ñuble</v>
      </c>
      <c r="C2787" s="1">
        <f>+VLOOKUP(A2787,Codigos_mercados_mayoristas[],3,0)</f>
        <v>16</v>
      </c>
      <c r="D2787" s="30">
        <v>44153</v>
      </c>
      <c r="E2787" s="4" t="s">
        <v>196</v>
      </c>
      <c r="F2787" s="15" t="s">
        <v>61</v>
      </c>
      <c r="G2787" s="15" t="s">
        <v>12</v>
      </c>
      <c r="H2787" s="15" t="s">
        <v>19</v>
      </c>
      <c r="I2787" s="15">
        <v>210</v>
      </c>
      <c r="J2787" s="15">
        <v>350</v>
      </c>
      <c r="K2787" s="15">
        <v>300</v>
      </c>
      <c r="L2787" s="15">
        <v>319</v>
      </c>
      <c r="M2787" s="15" t="s">
        <v>167</v>
      </c>
      <c r="N2787" s="15" t="s">
        <v>168</v>
      </c>
      <c r="O2787">
        <f>+VLOOKUP(Precio_diario_hortalizas[[#This Row],[Unidad de comercialización]],Codigos_kg[],2,0)</f>
        <v>1</v>
      </c>
      <c r="P2787">
        <f>+Precio_diario_hortalizas[[#This Row],[Precio promedio ponderado]]/Precio_diario_hortalizas[[#This Row],[Kg o Unidades]]</f>
        <v>319</v>
      </c>
    </row>
    <row r="2788" spans="1:16" hidden="1" x14ac:dyDescent="0.35">
      <c r="A2788" s="15" t="s">
        <v>166</v>
      </c>
      <c r="B2788" s="1" t="str">
        <f>+VLOOKUP(A2788,Codigos_mercados_mayoristas[],2,0)</f>
        <v>Ñuble</v>
      </c>
      <c r="C2788" s="1">
        <f>+VLOOKUP(A2788,Codigos_mercados_mayoristas[],3,0)</f>
        <v>16</v>
      </c>
      <c r="D2788" s="30">
        <v>44153</v>
      </c>
      <c r="E2788" s="4" t="s">
        <v>196</v>
      </c>
      <c r="F2788" s="15" t="s">
        <v>61</v>
      </c>
      <c r="G2788" s="15" t="s">
        <v>12</v>
      </c>
      <c r="H2788" s="15" t="s">
        <v>19</v>
      </c>
      <c r="I2788" s="15">
        <v>65</v>
      </c>
      <c r="J2788" s="29">
        <v>4500</v>
      </c>
      <c r="K2788" s="29">
        <v>4000</v>
      </c>
      <c r="L2788" s="29">
        <v>4231</v>
      </c>
      <c r="M2788" s="15" t="s">
        <v>81</v>
      </c>
      <c r="N2788" s="15" t="s">
        <v>168</v>
      </c>
      <c r="O2788">
        <f>+VLOOKUP(Precio_diario_hortalizas[[#This Row],[Unidad de comercialización]],Codigos_kg[],2,0)</f>
        <v>3</v>
      </c>
      <c r="P2788">
        <f>+Precio_diario_hortalizas[[#This Row],[Precio promedio ponderado]]/Precio_diario_hortalizas[[#This Row],[Kg o Unidades]]</f>
        <v>1410.3333333333333</v>
      </c>
    </row>
    <row r="2789" spans="1:16" hidden="1" x14ac:dyDescent="0.35">
      <c r="A2789" s="15" t="s">
        <v>166</v>
      </c>
      <c r="B2789" s="1" t="str">
        <f>+VLOOKUP(A2789,Codigos_mercados_mayoristas[],2,0)</f>
        <v>Ñuble</v>
      </c>
      <c r="C2789" s="1">
        <f>+VLOOKUP(A2789,Codigos_mercados_mayoristas[],3,0)</f>
        <v>16</v>
      </c>
      <c r="D2789" s="30">
        <v>44153</v>
      </c>
      <c r="E2789" s="4" t="s">
        <v>196</v>
      </c>
      <c r="F2789" s="15" t="s">
        <v>64</v>
      </c>
      <c r="G2789" s="15" t="s">
        <v>65</v>
      </c>
      <c r="H2789" s="15" t="s">
        <v>19</v>
      </c>
      <c r="I2789" s="15">
        <v>130</v>
      </c>
      <c r="J2789" s="29">
        <v>10000</v>
      </c>
      <c r="K2789" s="29">
        <v>9500</v>
      </c>
      <c r="L2789" s="29">
        <v>9769</v>
      </c>
      <c r="M2789" s="15" t="s">
        <v>37</v>
      </c>
      <c r="N2789" s="15" t="s">
        <v>66</v>
      </c>
      <c r="O2789">
        <f>+VLOOKUP(Precio_diario_hortalizas[[#This Row],[Unidad de comercialización]],Codigos_kg[],2,0)</f>
        <v>10</v>
      </c>
      <c r="P2789">
        <f>+Precio_diario_hortalizas[[#This Row],[Precio promedio ponderado]]/Precio_diario_hortalizas[[#This Row],[Kg o Unidades]]</f>
        <v>976.9</v>
      </c>
    </row>
    <row r="2790" spans="1:16" hidden="1" x14ac:dyDescent="0.35">
      <c r="A2790" s="15" t="s">
        <v>166</v>
      </c>
      <c r="B2790" s="1" t="str">
        <f>+VLOOKUP(A2790,Codigos_mercados_mayoristas[],2,0)</f>
        <v>Ñuble</v>
      </c>
      <c r="C2790" s="1">
        <f>+VLOOKUP(A2790,Codigos_mercados_mayoristas[],3,0)</f>
        <v>16</v>
      </c>
      <c r="D2790" s="30">
        <v>44153</v>
      </c>
      <c r="E2790" s="4" t="s">
        <v>196</v>
      </c>
      <c r="F2790" s="15" t="s">
        <v>42</v>
      </c>
      <c r="G2790" s="15" t="s">
        <v>43</v>
      </c>
      <c r="H2790" s="15" t="s">
        <v>19</v>
      </c>
      <c r="I2790" s="15">
        <v>75</v>
      </c>
      <c r="J2790" s="29">
        <v>2000</v>
      </c>
      <c r="K2790" s="29">
        <v>1800</v>
      </c>
      <c r="L2790" s="29">
        <v>1933</v>
      </c>
      <c r="M2790" s="15" t="s">
        <v>31</v>
      </c>
      <c r="N2790" s="15" t="s">
        <v>114</v>
      </c>
      <c r="O2790">
        <f>+VLOOKUP(Precio_diario_hortalizas[[#This Row],[Unidad de comercialización]],Codigos_kg[],2,0)</f>
        <v>1</v>
      </c>
      <c r="P2790">
        <f>+Precio_diario_hortalizas[[#This Row],[Precio promedio ponderado]]/Precio_diario_hortalizas[[#This Row],[Kg o Unidades]]</f>
        <v>1933</v>
      </c>
    </row>
    <row r="2791" spans="1:16" hidden="1" x14ac:dyDescent="0.35">
      <c r="A2791" s="15" t="s">
        <v>166</v>
      </c>
      <c r="B2791" s="1" t="str">
        <f>+VLOOKUP(A2791,Codigos_mercados_mayoristas[],2,0)</f>
        <v>Ñuble</v>
      </c>
      <c r="C2791" s="1">
        <f>+VLOOKUP(A2791,Codigos_mercados_mayoristas[],3,0)</f>
        <v>16</v>
      </c>
      <c r="D2791" s="30">
        <v>44153</v>
      </c>
      <c r="E2791" s="4" t="s">
        <v>196</v>
      </c>
      <c r="F2791" s="15" t="s">
        <v>71</v>
      </c>
      <c r="G2791" s="15" t="s">
        <v>43</v>
      </c>
      <c r="H2791" s="15" t="s">
        <v>19</v>
      </c>
      <c r="I2791" s="15">
        <v>70</v>
      </c>
      <c r="J2791" s="29">
        <v>10000</v>
      </c>
      <c r="K2791" s="29">
        <v>9500</v>
      </c>
      <c r="L2791" s="29">
        <v>9714</v>
      </c>
      <c r="M2791" s="15" t="s">
        <v>68</v>
      </c>
      <c r="N2791" s="15" t="s">
        <v>114</v>
      </c>
      <c r="O2791">
        <f>+VLOOKUP(Precio_diario_hortalizas[[#This Row],[Unidad de comercialización]],Codigos_kg[],2,0)</f>
        <v>6</v>
      </c>
      <c r="P2791">
        <f>+Precio_diario_hortalizas[[#This Row],[Precio promedio ponderado]]/Precio_diario_hortalizas[[#This Row],[Kg o Unidades]]</f>
        <v>1619</v>
      </c>
    </row>
    <row r="2792" spans="1:16" hidden="1" x14ac:dyDescent="0.35">
      <c r="A2792" s="15" t="s">
        <v>166</v>
      </c>
      <c r="B2792" s="1" t="str">
        <f>+VLOOKUP(A2792,Codigos_mercados_mayoristas[],2,0)</f>
        <v>Ñuble</v>
      </c>
      <c r="C2792" s="1">
        <f>+VLOOKUP(A2792,Codigos_mercados_mayoristas[],3,0)</f>
        <v>16</v>
      </c>
      <c r="D2792" s="30">
        <v>44153</v>
      </c>
      <c r="E2792" s="4" t="s">
        <v>196</v>
      </c>
      <c r="F2792" s="15" t="s">
        <v>115</v>
      </c>
      <c r="G2792" s="15" t="s">
        <v>12</v>
      </c>
      <c r="H2792" s="15" t="s">
        <v>19</v>
      </c>
      <c r="I2792" s="15">
        <v>27</v>
      </c>
      <c r="J2792" s="29">
        <v>20000</v>
      </c>
      <c r="K2792" s="29">
        <v>19500</v>
      </c>
      <c r="L2792" s="29">
        <v>19722</v>
      </c>
      <c r="M2792" s="15" t="s">
        <v>39</v>
      </c>
      <c r="N2792" s="15" t="s">
        <v>168</v>
      </c>
      <c r="O2792">
        <f>+VLOOKUP(Precio_diario_hortalizas[[#This Row],[Unidad de comercialización]],Codigos_kg[],2,0)</f>
        <v>25</v>
      </c>
      <c r="P2792">
        <f>+Precio_diario_hortalizas[[#This Row],[Precio promedio ponderado]]/Precio_diario_hortalizas[[#This Row],[Kg o Unidades]]</f>
        <v>788.88</v>
      </c>
    </row>
    <row r="2793" spans="1:16" hidden="1" x14ac:dyDescent="0.35">
      <c r="A2793" s="15" t="s">
        <v>166</v>
      </c>
      <c r="B2793" s="1" t="str">
        <f>+VLOOKUP(A2793,Codigos_mercados_mayoristas[],2,0)</f>
        <v>Ñuble</v>
      </c>
      <c r="C2793" s="1">
        <f>+VLOOKUP(A2793,Codigos_mercados_mayoristas[],3,0)</f>
        <v>16</v>
      </c>
      <c r="D2793" s="30">
        <v>44153</v>
      </c>
      <c r="E2793" s="4" t="s">
        <v>196</v>
      </c>
      <c r="F2793" s="15" t="s">
        <v>115</v>
      </c>
      <c r="G2793" s="15" t="s">
        <v>12</v>
      </c>
      <c r="H2793" s="15" t="s">
        <v>19</v>
      </c>
      <c r="I2793" s="15">
        <v>42</v>
      </c>
      <c r="J2793" s="29">
        <v>21000</v>
      </c>
      <c r="K2793" s="29">
        <v>20000</v>
      </c>
      <c r="L2793" s="29">
        <v>20429</v>
      </c>
      <c r="M2793" s="15" t="s">
        <v>39</v>
      </c>
      <c r="N2793" s="15" t="s">
        <v>109</v>
      </c>
      <c r="O2793">
        <f>+VLOOKUP(Precio_diario_hortalizas[[#This Row],[Unidad de comercialización]],Codigos_kg[],2,0)</f>
        <v>25</v>
      </c>
      <c r="P2793">
        <f>+Precio_diario_hortalizas[[#This Row],[Precio promedio ponderado]]/Precio_diario_hortalizas[[#This Row],[Kg o Unidades]]</f>
        <v>817.16</v>
      </c>
    </row>
    <row r="2794" spans="1:16" hidden="1" x14ac:dyDescent="0.35">
      <c r="A2794" s="15" t="s">
        <v>166</v>
      </c>
      <c r="B2794" s="1" t="str">
        <f>+VLOOKUP(A2794,Codigos_mercados_mayoristas[],2,0)</f>
        <v>Ñuble</v>
      </c>
      <c r="C2794" s="1">
        <f>+VLOOKUP(A2794,Codigos_mercados_mayoristas[],3,0)</f>
        <v>16</v>
      </c>
      <c r="D2794" s="30">
        <v>44153</v>
      </c>
      <c r="E2794" s="4" t="s">
        <v>196</v>
      </c>
      <c r="F2794" s="15" t="s">
        <v>146</v>
      </c>
      <c r="G2794" s="15" t="s">
        <v>12</v>
      </c>
      <c r="H2794" s="15" t="s">
        <v>19</v>
      </c>
      <c r="I2794" s="15">
        <v>60</v>
      </c>
      <c r="J2794" s="29">
        <v>10000</v>
      </c>
      <c r="K2794" s="29">
        <v>9500</v>
      </c>
      <c r="L2794" s="29">
        <v>9792</v>
      </c>
      <c r="M2794" s="15" t="s">
        <v>54</v>
      </c>
      <c r="N2794" s="15" t="s">
        <v>15</v>
      </c>
      <c r="O2794">
        <f>+VLOOKUP(Precio_diario_hortalizas[[#This Row],[Unidad de comercialización]],Codigos_kg[],2,0)</f>
        <v>60</v>
      </c>
      <c r="P2794">
        <f>+Precio_diario_hortalizas[[#This Row],[Precio promedio ponderado]]/Precio_diario_hortalizas[[#This Row],[Kg o Unidades]]</f>
        <v>163.19999999999999</v>
      </c>
    </row>
    <row r="2795" spans="1:16" hidden="1" x14ac:dyDescent="0.35">
      <c r="A2795" s="15" t="s">
        <v>166</v>
      </c>
      <c r="B2795" s="1" t="str">
        <f>+VLOOKUP(A2795,Codigos_mercados_mayoristas[],2,0)</f>
        <v>Ñuble</v>
      </c>
      <c r="C2795" s="1">
        <f>+VLOOKUP(A2795,Codigos_mercados_mayoristas[],3,0)</f>
        <v>16</v>
      </c>
      <c r="D2795" s="30">
        <v>44153</v>
      </c>
      <c r="E2795" s="4" t="s">
        <v>196</v>
      </c>
      <c r="F2795" s="15" t="s">
        <v>73</v>
      </c>
      <c r="G2795" s="15" t="s">
        <v>12</v>
      </c>
      <c r="H2795" s="15" t="s">
        <v>19</v>
      </c>
      <c r="I2795" s="15">
        <v>350</v>
      </c>
      <c r="J2795" s="15">
        <v>750</v>
      </c>
      <c r="K2795" s="15">
        <v>700</v>
      </c>
      <c r="L2795" s="15">
        <v>726</v>
      </c>
      <c r="M2795" s="15" t="s">
        <v>135</v>
      </c>
      <c r="N2795" s="15" t="s">
        <v>109</v>
      </c>
      <c r="O2795">
        <f>+VLOOKUP(Precio_diario_hortalizas[[#This Row],[Unidad de comercialización]],Codigos_kg[],2,0)</f>
        <v>5</v>
      </c>
      <c r="P2795">
        <f>+Precio_diario_hortalizas[[#This Row],[Precio promedio ponderado]]/Precio_diario_hortalizas[[#This Row],[Kg o Unidades]]</f>
        <v>145.19999999999999</v>
      </c>
    </row>
    <row r="2796" spans="1:16" hidden="1" x14ac:dyDescent="0.35">
      <c r="A2796" s="15" t="s">
        <v>166</v>
      </c>
      <c r="B2796" s="1" t="str">
        <f>+VLOOKUP(A2796,Codigos_mercados_mayoristas[],2,0)</f>
        <v>Ñuble</v>
      </c>
      <c r="C2796" s="1">
        <f>+VLOOKUP(A2796,Codigos_mercados_mayoristas[],3,0)</f>
        <v>16</v>
      </c>
      <c r="D2796" s="30">
        <v>44153</v>
      </c>
      <c r="E2796" s="4" t="s">
        <v>196</v>
      </c>
      <c r="F2796" s="15" t="s">
        <v>11</v>
      </c>
      <c r="G2796" s="15" t="s">
        <v>12</v>
      </c>
      <c r="H2796" s="15" t="s">
        <v>19</v>
      </c>
      <c r="I2796" s="29">
        <v>3300</v>
      </c>
      <c r="J2796" s="15">
        <v>800</v>
      </c>
      <c r="K2796" s="15">
        <v>700</v>
      </c>
      <c r="L2796" s="15">
        <v>755</v>
      </c>
      <c r="M2796" s="15" t="s">
        <v>14</v>
      </c>
      <c r="N2796" s="15" t="s">
        <v>109</v>
      </c>
      <c r="O2796">
        <f>+VLOOKUP(Precio_diario_hortalizas[[#This Row],[Unidad de comercialización]],Codigos_kg[],2,0)</f>
        <v>1</v>
      </c>
      <c r="P2796">
        <f>+Precio_diario_hortalizas[[#This Row],[Precio promedio ponderado]]/Precio_diario_hortalizas[[#This Row],[Kg o Unidades]]</f>
        <v>755</v>
      </c>
    </row>
    <row r="2797" spans="1:16" hidden="1" x14ac:dyDescent="0.35">
      <c r="A2797" s="15" t="s">
        <v>166</v>
      </c>
      <c r="B2797" s="1" t="str">
        <f>+VLOOKUP(A2797,Codigos_mercados_mayoristas[],2,0)</f>
        <v>Ñuble</v>
      </c>
      <c r="C2797" s="1">
        <f>+VLOOKUP(A2797,Codigos_mercados_mayoristas[],3,0)</f>
        <v>16</v>
      </c>
      <c r="D2797" s="30">
        <v>44153</v>
      </c>
      <c r="E2797" s="4" t="s">
        <v>196</v>
      </c>
      <c r="F2797" s="15" t="s">
        <v>11</v>
      </c>
      <c r="G2797" s="15" t="s">
        <v>12</v>
      </c>
      <c r="H2797" s="15" t="s">
        <v>13</v>
      </c>
      <c r="I2797" s="29">
        <v>1200</v>
      </c>
      <c r="J2797" s="15">
        <v>500</v>
      </c>
      <c r="K2797" s="15">
        <v>500</v>
      </c>
      <c r="L2797" s="15">
        <v>500</v>
      </c>
      <c r="M2797" s="15" t="s">
        <v>14</v>
      </c>
      <c r="N2797" s="15" t="s">
        <v>109</v>
      </c>
      <c r="O2797">
        <f>+VLOOKUP(Precio_diario_hortalizas[[#This Row],[Unidad de comercialización]],Codigos_kg[],2,0)</f>
        <v>1</v>
      </c>
      <c r="P2797">
        <f>+Precio_diario_hortalizas[[#This Row],[Precio promedio ponderado]]/Precio_diario_hortalizas[[#This Row],[Kg o Unidades]]</f>
        <v>500</v>
      </c>
    </row>
    <row r="2798" spans="1:16" hidden="1" x14ac:dyDescent="0.35">
      <c r="A2798" s="15" t="s">
        <v>166</v>
      </c>
      <c r="B2798" s="1" t="str">
        <f>+VLOOKUP(A2798,Codigos_mercados_mayoristas[],2,0)</f>
        <v>Ñuble</v>
      </c>
      <c r="C2798" s="1">
        <f>+VLOOKUP(A2798,Codigos_mercados_mayoristas[],3,0)</f>
        <v>16</v>
      </c>
      <c r="D2798" s="30">
        <v>44153</v>
      </c>
      <c r="E2798" s="4" t="s">
        <v>196</v>
      </c>
      <c r="F2798" s="15" t="s">
        <v>75</v>
      </c>
      <c r="G2798" s="15" t="s">
        <v>119</v>
      </c>
      <c r="H2798" s="15" t="s">
        <v>19</v>
      </c>
      <c r="I2798" s="15">
        <v>80</v>
      </c>
      <c r="J2798" s="29">
        <v>12000</v>
      </c>
      <c r="K2798" s="29">
        <v>11000</v>
      </c>
      <c r="L2798" s="29">
        <v>11625</v>
      </c>
      <c r="M2798" s="15" t="s">
        <v>121</v>
      </c>
      <c r="N2798" s="15" t="s">
        <v>34</v>
      </c>
      <c r="O2798">
        <f>+VLOOKUP(Precio_diario_hortalizas[[#This Row],[Unidad de comercialización]],Codigos_kg[],2,0)</f>
        <v>18</v>
      </c>
      <c r="P2798">
        <f>+Precio_diario_hortalizas[[#This Row],[Precio promedio ponderado]]/Precio_diario_hortalizas[[#This Row],[Kg o Unidades]]</f>
        <v>645.83333333333337</v>
      </c>
    </row>
    <row r="2799" spans="1:16" hidden="1" x14ac:dyDescent="0.35">
      <c r="A2799" s="15" t="s">
        <v>166</v>
      </c>
      <c r="B2799" s="1" t="str">
        <f>+VLOOKUP(A2799,Codigos_mercados_mayoristas[],2,0)</f>
        <v>Ñuble</v>
      </c>
      <c r="C2799" s="1">
        <f>+VLOOKUP(A2799,Codigos_mercados_mayoristas[],3,0)</f>
        <v>16</v>
      </c>
      <c r="D2799" s="30">
        <v>44153</v>
      </c>
      <c r="E2799" s="4" t="s">
        <v>196</v>
      </c>
      <c r="F2799" s="15" t="s">
        <v>75</v>
      </c>
      <c r="G2799" s="15" t="s">
        <v>12</v>
      </c>
      <c r="H2799" s="15" t="s">
        <v>96</v>
      </c>
      <c r="I2799" s="29">
        <v>32000</v>
      </c>
      <c r="J2799" s="29">
        <v>2000</v>
      </c>
      <c r="K2799" s="29">
        <v>1800</v>
      </c>
      <c r="L2799" s="29">
        <v>1912</v>
      </c>
      <c r="M2799" s="15" t="s">
        <v>136</v>
      </c>
      <c r="N2799" s="15" t="s">
        <v>109</v>
      </c>
      <c r="O2799">
        <f>+VLOOKUP(Precio_diario_hortalizas[[#This Row],[Unidad de comercialización]],Codigos_kg[],2,0)</f>
        <v>10</v>
      </c>
      <c r="P2799">
        <f>+Precio_diario_hortalizas[[#This Row],[Precio promedio ponderado]]/Precio_diario_hortalizas[[#This Row],[Kg o Unidades]]</f>
        <v>191.2</v>
      </c>
    </row>
    <row r="2800" spans="1:16" hidden="1" x14ac:dyDescent="0.35">
      <c r="A2800" s="15" t="s">
        <v>166</v>
      </c>
      <c r="B2800" s="1" t="str">
        <f>+VLOOKUP(A2800,Codigos_mercados_mayoristas[],2,0)</f>
        <v>Ñuble</v>
      </c>
      <c r="C2800" s="1">
        <f>+VLOOKUP(A2800,Codigos_mercados_mayoristas[],3,0)</f>
        <v>16</v>
      </c>
      <c r="D2800" s="30">
        <v>44153</v>
      </c>
      <c r="E2800" s="4" t="s">
        <v>196</v>
      </c>
      <c r="F2800" s="15" t="s">
        <v>75</v>
      </c>
      <c r="G2800" s="15" t="s">
        <v>12</v>
      </c>
      <c r="H2800" s="15" t="s">
        <v>137</v>
      </c>
      <c r="I2800" s="29">
        <v>27000</v>
      </c>
      <c r="J2800" s="29">
        <v>1600</v>
      </c>
      <c r="K2800" s="29">
        <v>1400</v>
      </c>
      <c r="L2800" s="29">
        <v>1511</v>
      </c>
      <c r="M2800" s="15" t="s">
        <v>136</v>
      </c>
      <c r="N2800" s="15" t="s">
        <v>109</v>
      </c>
      <c r="O2800">
        <f>+VLOOKUP(Precio_diario_hortalizas[[#This Row],[Unidad de comercialización]],Codigos_kg[],2,0)</f>
        <v>10</v>
      </c>
      <c r="P2800">
        <f>+Precio_diario_hortalizas[[#This Row],[Precio promedio ponderado]]/Precio_diario_hortalizas[[#This Row],[Kg o Unidades]]</f>
        <v>151.1</v>
      </c>
    </row>
    <row r="2801" spans="1:16" hidden="1" x14ac:dyDescent="0.35">
      <c r="A2801" s="15" t="s">
        <v>166</v>
      </c>
      <c r="B2801" s="1" t="str">
        <f>+VLOOKUP(A2801,Codigos_mercados_mayoristas[],2,0)</f>
        <v>Ñuble</v>
      </c>
      <c r="C2801" s="1">
        <f>+VLOOKUP(A2801,Codigos_mercados_mayoristas[],3,0)</f>
        <v>16</v>
      </c>
      <c r="D2801" s="30">
        <v>44153</v>
      </c>
      <c r="E2801" s="4" t="s">
        <v>196</v>
      </c>
      <c r="F2801" s="15" t="s">
        <v>75</v>
      </c>
      <c r="G2801" s="15" t="s">
        <v>12</v>
      </c>
      <c r="H2801" s="15" t="s">
        <v>144</v>
      </c>
      <c r="I2801" s="29">
        <v>16000</v>
      </c>
      <c r="J2801" s="29">
        <v>1100</v>
      </c>
      <c r="K2801" s="29">
        <v>1000</v>
      </c>
      <c r="L2801" s="29">
        <v>1044</v>
      </c>
      <c r="M2801" s="15" t="s">
        <v>136</v>
      </c>
      <c r="N2801" s="15" t="s">
        <v>109</v>
      </c>
      <c r="O2801">
        <f>+VLOOKUP(Precio_diario_hortalizas[[#This Row],[Unidad de comercialización]],Codigos_kg[],2,0)</f>
        <v>10</v>
      </c>
      <c r="P2801">
        <f>+Precio_diario_hortalizas[[#This Row],[Precio promedio ponderado]]/Precio_diario_hortalizas[[#This Row],[Kg o Unidades]]</f>
        <v>104.4</v>
      </c>
    </row>
    <row r="2802" spans="1:16" hidden="1" x14ac:dyDescent="0.35">
      <c r="A2802" s="15" t="s">
        <v>166</v>
      </c>
      <c r="B2802" s="1" t="str">
        <f>+VLOOKUP(A2802,Codigos_mercados_mayoristas[],2,0)</f>
        <v>Ñuble</v>
      </c>
      <c r="C2802" s="1">
        <f>+VLOOKUP(A2802,Codigos_mercados_mayoristas[],3,0)</f>
        <v>16</v>
      </c>
      <c r="D2802" s="30">
        <v>44153</v>
      </c>
      <c r="E2802" s="4" t="s">
        <v>196</v>
      </c>
      <c r="F2802" s="15" t="s">
        <v>75</v>
      </c>
      <c r="G2802" s="15" t="s">
        <v>12</v>
      </c>
      <c r="H2802" s="15" t="s">
        <v>19</v>
      </c>
      <c r="I2802" s="15">
        <v>140</v>
      </c>
      <c r="J2802" s="29">
        <v>9000</v>
      </c>
      <c r="K2802" s="29">
        <v>8500</v>
      </c>
      <c r="L2802" s="29">
        <v>8786</v>
      </c>
      <c r="M2802" s="15" t="s">
        <v>121</v>
      </c>
      <c r="N2802" s="15" t="s">
        <v>34</v>
      </c>
      <c r="O2802">
        <f>+VLOOKUP(Precio_diario_hortalizas[[#This Row],[Unidad de comercialización]],Codigos_kg[],2,0)</f>
        <v>18</v>
      </c>
      <c r="P2802">
        <f>+Precio_diario_hortalizas[[#This Row],[Precio promedio ponderado]]/Precio_diario_hortalizas[[#This Row],[Kg o Unidades]]</f>
        <v>488.11111111111109</v>
      </c>
    </row>
    <row r="2803" spans="1:16" hidden="1" x14ac:dyDescent="0.35">
      <c r="A2803" s="15" t="s">
        <v>166</v>
      </c>
      <c r="B2803" s="1" t="str">
        <f>+VLOOKUP(A2803,Codigos_mercados_mayoristas[],2,0)</f>
        <v>Ñuble</v>
      </c>
      <c r="C2803" s="1">
        <f>+VLOOKUP(A2803,Codigos_mercados_mayoristas[],3,0)</f>
        <v>16</v>
      </c>
      <c r="D2803" s="30">
        <v>44153</v>
      </c>
      <c r="E2803" s="4" t="s">
        <v>196</v>
      </c>
      <c r="F2803" s="15" t="s">
        <v>78</v>
      </c>
      <c r="G2803" s="15" t="s">
        <v>12</v>
      </c>
      <c r="H2803" s="15" t="s">
        <v>19</v>
      </c>
      <c r="I2803" s="15">
        <v>60</v>
      </c>
      <c r="J2803" s="29">
        <v>5000</v>
      </c>
      <c r="K2803" s="29">
        <v>4500</v>
      </c>
      <c r="L2803" s="29">
        <v>4792</v>
      </c>
      <c r="M2803" s="15" t="s">
        <v>79</v>
      </c>
      <c r="N2803" s="15" t="s">
        <v>118</v>
      </c>
      <c r="O2803">
        <f>+VLOOKUP(Precio_diario_hortalizas[[#This Row],[Unidad de comercialización]],Codigos_kg[],2,0)</f>
        <v>36</v>
      </c>
      <c r="P2803">
        <f>+Precio_diario_hortalizas[[#This Row],[Precio promedio ponderado]]/Precio_diario_hortalizas[[#This Row],[Kg o Unidades]]</f>
        <v>133.11111111111111</v>
      </c>
    </row>
    <row r="2804" spans="1:16" hidden="1" x14ac:dyDescent="0.35">
      <c r="A2804" s="15" t="s">
        <v>166</v>
      </c>
      <c r="B2804" s="1" t="str">
        <f>+VLOOKUP(A2804,Codigos_mercados_mayoristas[],2,0)</f>
        <v>Ñuble</v>
      </c>
      <c r="C2804" s="1">
        <f>+VLOOKUP(A2804,Codigos_mercados_mayoristas[],3,0)</f>
        <v>16</v>
      </c>
      <c r="D2804" s="30">
        <v>44153</v>
      </c>
      <c r="E2804" s="4" t="s">
        <v>196</v>
      </c>
      <c r="F2804" s="15" t="s">
        <v>17</v>
      </c>
      <c r="G2804" s="15" t="s">
        <v>50</v>
      </c>
      <c r="H2804" s="15" t="s">
        <v>19</v>
      </c>
      <c r="I2804" s="15">
        <v>80</v>
      </c>
      <c r="J2804" s="29">
        <v>28000</v>
      </c>
      <c r="K2804" s="29">
        <v>27000</v>
      </c>
      <c r="L2804" s="29">
        <v>27375</v>
      </c>
      <c r="M2804" s="15" t="s">
        <v>51</v>
      </c>
      <c r="N2804" s="15" t="s">
        <v>15</v>
      </c>
      <c r="O2804">
        <f>+VLOOKUP(Precio_diario_hortalizas[[#This Row],[Unidad de comercialización]],Codigos_kg[],2,0)</f>
        <v>70</v>
      </c>
      <c r="P2804">
        <f>+Precio_diario_hortalizas[[#This Row],[Precio promedio ponderado]]/Precio_diario_hortalizas[[#This Row],[Kg o Unidades]]</f>
        <v>391.07142857142856</v>
      </c>
    </row>
    <row r="2805" spans="1:16" hidden="1" x14ac:dyDescent="0.35">
      <c r="A2805" s="15" t="s">
        <v>166</v>
      </c>
      <c r="B2805" s="1" t="str">
        <f>+VLOOKUP(A2805,Codigos_mercados_mayoristas[],2,0)</f>
        <v>Ñuble</v>
      </c>
      <c r="C2805" s="1">
        <f>+VLOOKUP(A2805,Codigos_mercados_mayoristas[],3,0)</f>
        <v>16</v>
      </c>
      <c r="D2805" s="30">
        <v>44153</v>
      </c>
      <c r="E2805" s="4" t="s">
        <v>196</v>
      </c>
      <c r="F2805" s="15" t="s">
        <v>82</v>
      </c>
      <c r="G2805" s="15" t="s">
        <v>12</v>
      </c>
      <c r="H2805" s="15" t="s">
        <v>19</v>
      </c>
      <c r="I2805" s="15">
        <v>160</v>
      </c>
      <c r="J2805" s="15">
        <v>600</v>
      </c>
      <c r="K2805" s="15">
        <v>500</v>
      </c>
      <c r="L2805" s="15">
        <v>556</v>
      </c>
      <c r="M2805" s="15" t="s">
        <v>167</v>
      </c>
      <c r="N2805" s="15" t="s">
        <v>168</v>
      </c>
      <c r="O2805">
        <f>+VLOOKUP(Precio_diario_hortalizas[[#This Row],[Unidad de comercialización]],Codigos_kg[],2,0)</f>
        <v>1</v>
      </c>
      <c r="P2805">
        <f>+Precio_diario_hortalizas[[#This Row],[Precio promedio ponderado]]/Precio_diario_hortalizas[[#This Row],[Kg o Unidades]]</f>
        <v>556</v>
      </c>
    </row>
    <row r="2806" spans="1:16" hidden="1" x14ac:dyDescent="0.35">
      <c r="A2806" s="15" t="s">
        <v>166</v>
      </c>
      <c r="B2806" s="1" t="str">
        <f>+VLOOKUP(A2806,Codigos_mercados_mayoristas[],2,0)</f>
        <v>Ñuble</v>
      </c>
      <c r="C2806" s="1">
        <f>+VLOOKUP(A2806,Codigos_mercados_mayoristas[],3,0)</f>
        <v>16</v>
      </c>
      <c r="D2806" s="30">
        <v>44153</v>
      </c>
      <c r="E2806" s="4" t="s">
        <v>196</v>
      </c>
      <c r="F2806" s="15" t="s">
        <v>84</v>
      </c>
      <c r="G2806" s="15" t="s">
        <v>12</v>
      </c>
      <c r="H2806" s="15" t="s">
        <v>19</v>
      </c>
      <c r="I2806" s="29">
        <v>3300</v>
      </c>
      <c r="J2806" s="15">
        <v>800</v>
      </c>
      <c r="K2806" s="15">
        <v>700</v>
      </c>
      <c r="L2806" s="15">
        <v>755</v>
      </c>
      <c r="M2806" s="15" t="s">
        <v>14</v>
      </c>
      <c r="N2806" s="15" t="s">
        <v>109</v>
      </c>
      <c r="O2806">
        <f>+VLOOKUP(Precio_diario_hortalizas[[#This Row],[Unidad de comercialización]],Codigos_kg[],2,0)</f>
        <v>1</v>
      </c>
      <c r="P2806">
        <f>+Precio_diario_hortalizas[[#This Row],[Precio promedio ponderado]]/Precio_diario_hortalizas[[#This Row],[Kg o Unidades]]</f>
        <v>755</v>
      </c>
    </row>
    <row r="2807" spans="1:16" hidden="1" x14ac:dyDescent="0.35">
      <c r="A2807" s="15" t="s">
        <v>166</v>
      </c>
      <c r="B2807" s="1" t="str">
        <f>+VLOOKUP(A2807,Codigos_mercados_mayoristas[],2,0)</f>
        <v>Ñuble</v>
      </c>
      <c r="C2807" s="1">
        <f>+VLOOKUP(A2807,Codigos_mercados_mayoristas[],3,0)</f>
        <v>16</v>
      </c>
      <c r="D2807" s="30">
        <v>44153</v>
      </c>
      <c r="E2807" s="4" t="s">
        <v>196</v>
      </c>
      <c r="F2807" s="15" t="s">
        <v>52</v>
      </c>
      <c r="G2807" s="15" t="s">
        <v>12</v>
      </c>
      <c r="H2807" s="15" t="s">
        <v>19</v>
      </c>
      <c r="I2807" s="15">
        <v>150</v>
      </c>
      <c r="J2807" s="29">
        <v>7000</v>
      </c>
      <c r="K2807" s="29">
        <v>6500</v>
      </c>
      <c r="L2807" s="29">
        <v>6733</v>
      </c>
      <c r="M2807" s="15" t="s">
        <v>39</v>
      </c>
      <c r="N2807" s="15" t="s">
        <v>109</v>
      </c>
      <c r="O2807">
        <f>+VLOOKUP(Precio_diario_hortalizas[[#This Row],[Unidad de comercialización]],Codigos_kg[],2,0)</f>
        <v>25</v>
      </c>
      <c r="P2807">
        <f>+Precio_diario_hortalizas[[#This Row],[Precio promedio ponderado]]/Precio_diario_hortalizas[[#This Row],[Kg o Unidades]]</f>
        <v>269.32</v>
      </c>
    </row>
    <row r="2808" spans="1:16" hidden="1" x14ac:dyDescent="0.35">
      <c r="A2808" s="15" t="s">
        <v>166</v>
      </c>
      <c r="B2808" s="1" t="str">
        <f>+VLOOKUP(A2808,Codigos_mercados_mayoristas[],2,0)</f>
        <v>Ñuble</v>
      </c>
      <c r="C2808" s="1">
        <f>+VLOOKUP(A2808,Codigos_mercados_mayoristas[],3,0)</f>
        <v>16</v>
      </c>
      <c r="D2808" s="30">
        <v>44153</v>
      </c>
      <c r="E2808" s="4" t="s">
        <v>196</v>
      </c>
      <c r="F2808" s="15" t="s">
        <v>23</v>
      </c>
      <c r="G2808" s="15" t="s">
        <v>87</v>
      </c>
      <c r="H2808" s="15" t="s">
        <v>19</v>
      </c>
      <c r="I2808" s="15">
        <v>50</v>
      </c>
      <c r="J2808" s="29">
        <v>3000</v>
      </c>
      <c r="K2808" s="29">
        <v>3000</v>
      </c>
      <c r="L2808" s="29">
        <v>3000</v>
      </c>
      <c r="M2808" s="15" t="s">
        <v>88</v>
      </c>
      <c r="N2808" s="15" t="s">
        <v>168</v>
      </c>
      <c r="O2808">
        <f>+VLOOKUP(Precio_diario_hortalizas[[#This Row],[Unidad de comercialización]],Codigos_kg[],2,0)</f>
        <v>10</v>
      </c>
      <c r="P2808">
        <f>+Precio_diario_hortalizas[[#This Row],[Precio promedio ponderado]]/Precio_diario_hortalizas[[#This Row],[Kg o Unidades]]</f>
        <v>300</v>
      </c>
    </row>
    <row r="2809" spans="1:16" hidden="1" x14ac:dyDescent="0.35">
      <c r="A2809" s="15" t="s">
        <v>166</v>
      </c>
      <c r="B2809" s="1" t="str">
        <f>+VLOOKUP(A2809,Codigos_mercados_mayoristas[],2,0)</f>
        <v>Ñuble</v>
      </c>
      <c r="C2809" s="1">
        <f>+VLOOKUP(A2809,Codigos_mercados_mayoristas[],3,0)</f>
        <v>16</v>
      </c>
      <c r="D2809" s="30">
        <v>44153</v>
      </c>
      <c r="E2809" s="4" t="s">
        <v>196</v>
      </c>
      <c r="F2809" s="15" t="s">
        <v>23</v>
      </c>
      <c r="G2809" s="15" t="s">
        <v>87</v>
      </c>
      <c r="H2809" s="15" t="s">
        <v>19</v>
      </c>
      <c r="I2809" s="15">
        <v>160</v>
      </c>
      <c r="J2809" s="29">
        <v>3500</v>
      </c>
      <c r="K2809" s="29">
        <v>3000</v>
      </c>
      <c r="L2809" s="29">
        <v>3219</v>
      </c>
      <c r="M2809" s="15" t="s">
        <v>88</v>
      </c>
      <c r="N2809" s="15" t="s">
        <v>118</v>
      </c>
      <c r="O2809">
        <f>+VLOOKUP(Precio_diario_hortalizas[[#This Row],[Unidad de comercialización]],Codigos_kg[],2,0)</f>
        <v>10</v>
      </c>
      <c r="P2809">
        <f>+Precio_diario_hortalizas[[#This Row],[Precio promedio ponderado]]/Precio_diario_hortalizas[[#This Row],[Kg o Unidades]]</f>
        <v>321.89999999999998</v>
      </c>
    </row>
    <row r="2810" spans="1:16" hidden="1" x14ac:dyDescent="0.35">
      <c r="A2810" s="15" t="s">
        <v>166</v>
      </c>
      <c r="B2810" s="1" t="str">
        <f>+VLOOKUP(A2810,Codigos_mercados_mayoristas[],2,0)</f>
        <v>Ñuble</v>
      </c>
      <c r="C2810" s="1">
        <f>+VLOOKUP(A2810,Codigos_mercados_mayoristas[],3,0)</f>
        <v>16</v>
      </c>
      <c r="D2810" s="30">
        <v>44153</v>
      </c>
      <c r="E2810" s="4" t="s">
        <v>196</v>
      </c>
      <c r="F2810" s="15" t="s">
        <v>23</v>
      </c>
      <c r="G2810" s="15" t="s">
        <v>24</v>
      </c>
      <c r="H2810" s="15" t="s">
        <v>19</v>
      </c>
      <c r="I2810" s="15">
        <v>220</v>
      </c>
      <c r="J2810" s="29">
        <v>4000</v>
      </c>
      <c r="K2810" s="29">
        <v>3500</v>
      </c>
      <c r="L2810" s="29">
        <v>3818</v>
      </c>
      <c r="M2810" s="15" t="s">
        <v>89</v>
      </c>
      <c r="N2810" s="15" t="s">
        <v>168</v>
      </c>
      <c r="O2810">
        <f>+VLOOKUP(Precio_diario_hortalizas[[#This Row],[Unidad de comercialización]],Codigos_kg[],2,0)</f>
        <v>15</v>
      </c>
      <c r="P2810">
        <f>+Precio_diario_hortalizas[[#This Row],[Precio promedio ponderado]]/Precio_diario_hortalizas[[#This Row],[Kg o Unidades]]</f>
        <v>254.53333333333333</v>
      </c>
    </row>
    <row r="2811" spans="1:16" hidden="1" x14ac:dyDescent="0.35">
      <c r="A2811" s="15" t="s">
        <v>166</v>
      </c>
      <c r="B2811" s="1" t="str">
        <f>+VLOOKUP(A2811,Codigos_mercados_mayoristas[],2,0)</f>
        <v>Ñuble</v>
      </c>
      <c r="C2811" s="1">
        <f>+VLOOKUP(A2811,Codigos_mercados_mayoristas[],3,0)</f>
        <v>16</v>
      </c>
      <c r="D2811" s="30">
        <v>44153</v>
      </c>
      <c r="E2811" s="4" t="s">
        <v>196</v>
      </c>
      <c r="F2811" s="15" t="s">
        <v>23</v>
      </c>
      <c r="G2811" s="15" t="s">
        <v>24</v>
      </c>
      <c r="H2811" s="15" t="s">
        <v>19</v>
      </c>
      <c r="I2811" s="15">
        <v>150</v>
      </c>
      <c r="J2811" s="29">
        <v>4000</v>
      </c>
      <c r="K2811" s="29">
        <v>4000</v>
      </c>
      <c r="L2811" s="29">
        <v>4000</v>
      </c>
      <c r="M2811" s="15" t="s">
        <v>89</v>
      </c>
      <c r="N2811" s="15" t="s">
        <v>109</v>
      </c>
      <c r="O2811">
        <f>+VLOOKUP(Precio_diario_hortalizas[[#This Row],[Unidad de comercialización]],Codigos_kg[],2,0)</f>
        <v>15</v>
      </c>
      <c r="P2811">
        <f>+Precio_diario_hortalizas[[#This Row],[Precio promedio ponderado]]/Precio_diario_hortalizas[[#This Row],[Kg o Unidades]]</f>
        <v>266.66666666666669</v>
      </c>
    </row>
    <row r="2812" spans="1:16" hidden="1" x14ac:dyDescent="0.35">
      <c r="A2812" s="15" t="s">
        <v>166</v>
      </c>
      <c r="B2812" s="1" t="str">
        <f>+VLOOKUP(A2812,Codigos_mercados_mayoristas[],2,0)</f>
        <v>Ñuble</v>
      </c>
      <c r="C2812" s="1">
        <f>+VLOOKUP(A2812,Codigos_mercados_mayoristas[],3,0)</f>
        <v>16</v>
      </c>
      <c r="D2812" s="30">
        <v>44153</v>
      </c>
      <c r="E2812" s="4" t="s">
        <v>196</v>
      </c>
      <c r="F2812" s="15" t="s">
        <v>23</v>
      </c>
      <c r="G2812" s="15" t="s">
        <v>91</v>
      </c>
      <c r="H2812" s="15" t="s">
        <v>19</v>
      </c>
      <c r="I2812" s="15">
        <v>220</v>
      </c>
      <c r="J2812" s="29">
        <v>4000</v>
      </c>
      <c r="K2812" s="29">
        <v>3500</v>
      </c>
      <c r="L2812" s="29">
        <v>3773</v>
      </c>
      <c r="M2812" s="15" t="s">
        <v>89</v>
      </c>
      <c r="N2812" s="15" t="s">
        <v>109</v>
      </c>
      <c r="O2812">
        <f>+VLOOKUP(Precio_diario_hortalizas[[#This Row],[Unidad de comercialización]],Codigos_kg[],2,0)</f>
        <v>15</v>
      </c>
      <c r="P2812">
        <f>+Precio_diario_hortalizas[[#This Row],[Precio promedio ponderado]]/Precio_diario_hortalizas[[#This Row],[Kg o Unidades]]</f>
        <v>251.53333333333333</v>
      </c>
    </row>
    <row r="2813" spans="1:16" hidden="1" x14ac:dyDescent="0.35">
      <c r="A2813" s="15" t="s">
        <v>166</v>
      </c>
      <c r="B2813" s="1" t="str">
        <f>+VLOOKUP(A2813,Codigos_mercados_mayoristas[],2,0)</f>
        <v>Ñuble</v>
      </c>
      <c r="C2813" s="1">
        <f>+VLOOKUP(A2813,Codigos_mercados_mayoristas[],3,0)</f>
        <v>16</v>
      </c>
      <c r="D2813" s="30">
        <v>44153</v>
      </c>
      <c r="E2813" s="4" t="s">
        <v>196</v>
      </c>
      <c r="F2813" s="15" t="s">
        <v>94</v>
      </c>
      <c r="G2813" s="15" t="s">
        <v>126</v>
      </c>
      <c r="H2813" s="15" t="s">
        <v>127</v>
      </c>
      <c r="I2813" s="15">
        <v>260</v>
      </c>
      <c r="J2813" s="29">
        <v>10000</v>
      </c>
      <c r="K2813" s="29">
        <v>9500</v>
      </c>
      <c r="L2813" s="29">
        <v>9769</v>
      </c>
      <c r="M2813" s="15" t="s">
        <v>39</v>
      </c>
      <c r="N2813" s="15" t="s">
        <v>130</v>
      </c>
      <c r="O2813">
        <f>+VLOOKUP(Precio_diario_hortalizas[[#This Row],[Unidad de comercialización]],Codigos_kg[],2,0)</f>
        <v>25</v>
      </c>
      <c r="P2813">
        <f>+Precio_diario_hortalizas[[#This Row],[Precio promedio ponderado]]/Precio_diario_hortalizas[[#This Row],[Kg o Unidades]]</f>
        <v>390.76</v>
      </c>
    </row>
    <row r="2814" spans="1:16" hidden="1" x14ac:dyDescent="0.35">
      <c r="A2814" s="15" t="s">
        <v>166</v>
      </c>
      <c r="B2814" s="1" t="str">
        <f>+VLOOKUP(A2814,Codigos_mercados_mayoristas[],2,0)</f>
        <v>Ñuble</v>
      </c>
      <c r="C2814" s="1">
        <f>+VLOOKUP(A2814,Codigos_mercados_mayoristas[],3,0)</f>
        <v>16</v>
      </c>
      <c r="D2814" s="30">
        <v>44153</v>
      </c>
      <c r="E2814" s="4" t="s">
        <v>196</v>
      </c>
      <c r="F2814" s="15" t="s">
        <v>94</v>
      </c>
      <c r="G2814" s="15" t="s">
        <v>95</v>
      </c>
      <c r="H2814" s="15" t="s">
        <v>96</v>
      </c>
      <c r="I2814" s="15">
        <v>310</v>
      </c>
      <c r="J2814" s="29">
        <v>8000</v>
      </c>
      <c r="K2814" s="29">
        <v>7500</v>
      </c>
      <c r="L2814" s="29">
        <v>7726</v>
      </c>
      <c r="M2814" s="15" t="s">
        <v>39</v>
      </c>
      <c r="N2814" s="15" t="s">
        <v>123</v>
      </c>
      <c r="O2814">
        <f>+VLOOKUP(Precio_diario_hortalizas[[#This Row],[Unidad de comercialización]],Codigos_kg[],2,0)</f>
        <v>25</v>
      </c>
      <c r="P2814">
        <f>+Precio_diario_hortalizas[[#This Row],[Precio promedio ponderado]]/Precio_diario_hortalizas[[#This Row],[Kg o Unidades]]</f>
        <v>309.04000000000002</v>
      </c>
    </row>
    <row r="2815" spans="1:16" hidden="1" x14ac:dyDescent="0.35">
      <c r="A2815" s="15" t="s">
        <v>166</v>
      </c>
      <c r="B2815" s="1" t="str">
        <f>+VLOOKUP(A2815,Codigos_mercados_mayoristas[],2,0)</f>
        <v>Ñuble</v>
      </c>
      <c r="C2815" s="1">
        <f>+VLOOKUP(A2815,Codigos_mercados_mayoristas[],3,0)</f>
        <v>16</v>
      </c>
      <c r="D2815" s="30">
        <v>44153</v>
      </c>
      <c r="E2815" s="4" t="s">
        <v>196</v>
      </c>
      <c r="F2815" s="15" t="s">
        <v>53</v>
      </c>
      <c r="G2815" s="15" t="s">
        <v>12</v>
      </c>
      <c r="H2815" s="15" t="s">
        <v>19</v>
      </c>
      <c r="I2815" s="15">
        <v>130</v>
      </c>
      <c r="J2815" s="29">
        <v>8000</v>
      </c>
      <c r="K2815" s="29">
        <v>7500</v>
      </c>
      <c r="L2815" s="29">
        <v>7808</v>
      </c>
      <c r="M2815" s="15" t="s">
        <v>97</v>
      </c>
      <c r="N2815" s="15" t="s">
        <v>15</v>
      </c>
      <c r="O2815">
        <f>+VLOOKUP(Precio_diario_hortalizas[[#This Row],[Unidad de comercialización]],Codigos_kg[],2,0)</f>
        <v>70</v>
      </c>
      <c r="P2815">
        <f>+Precio_diario_hortalizas[[#This Row],[Precio promedio ponderado]]/Precio_diario_hortalizas[[#This Row],[Kg o Unidades]]</f>
        <v>111.54285714285714</v>
      </c>
    </row>
    <row r="2816" spans="1:16" hidden="1" x14ac:dyDescent="0.35">
      <c r="A2816" s="15" t="s">
        <v>166</v>
      </c>
      <c r="B2816" s="1" t="str">
        <f>+VLOOKUP(A2816,Codigos_mercados_mayoristas[],2,0)</f>
        <v>Ñuble</v>
      </c>
      <c r="C2816" s="1">
        <f>+VLOOKUP(A2816,Codigos_mercados_mayoristas[],3,0)</f>
        <v>16</v>
      </c>
      <c r="D2816" s="30">
        <v>44153</v>
      </c>
      <c r="E2816" s="4" t="s">
        <v>196</v>
      </c>
      <c r="F2816" s="15" t="s">
        <v>53</v>
      </c>
      <c r="G2816" s="15" t="s">
        <v>12</v>
      </c>
      <c r="H2816" s="15" t="s">
        <v>19</v>
      </c>
      <c r="I2816" s="15">
        <v>80</v>
      </c>
      <c r="J2816" s="29">
        <v>8000</v>
      </c>
      <c r="K2816" s="29">
        <v>8000</v>
      </c>
      <c r="L2816" s="29">
        <v>8000</v>
      </c>
      <c r="M2816" s="15" t="s">
        <v>97</v>
      </c>
      <c r="N2816" s="15" t="s">
        <v>109</v>
      </c>
      <c r="O2816">
        <f>+VLOOKUP(Precio_diario_hortalizas[[#This Row],[Unidad de comercialización]],Codigos_kg[],2,0)</f>
        <v>70</v>
      </c>
      <c r="P2816">
        <f>+Precio_diario_hortalizas[[#This Row],[Precio promedio ponderado]]/Precio_diario_hortalizas[[#This Row],[Kg o Unidades]]</f>
        <v>114.28571428571429</v>
      </c>
    </row>
    <row r="2817" spans="1:16" hidden="1" x14ac:dyDescent="0.35">
      <c r="A2817" s="15" t="s">
        <v>166</v>
      </c>
      <c r="B2817" s="1" t="str">
        <f>+VLOOKUP(A2817,Codigos_mercados_mayoristas[],2,0)</f>
        <v>Ñuble</v>
      </c>
      <c r="C2817" s="1">
        <f>+VLOOKUP(A2817,Codigos_mercados_mayoristas[],3,0)</f>
        <v>16</v>
      </c>
      <c r="D2817" s="30">
        <v>44153</v>
      </c>
      <c r="E2817" s="4" t="s">
        <v>196</v>
      </c>
      <c r="F2817" s="15" t="s">
        <v>27</v>
      </c>
      <c r="G2817" s="15" t="s">
        <v>28</v>
      </c>
      <c r="H2817" s="15" t="s">
        <v>69</v>
      </c>
      <c r="I2817" s="15">
        <v>70</v>
      </c>
      <c r="J2817" s="29">
        <v>45000</v>
      </c>
      <c r="K2817" s="29">
        <v>44000</v>
      </c>
      <c r="L2817" s="29">
        <v>44429</v>
      </c>
      <c r="M2817" s="15" t="s">
        <v>29</v>
      </c>
      <c r="N2817" s="15" t="s">
        <v>15</v>
      </c>
      <c r="O2817">
        <f>+VLOOKUP(Precio_diario_hortalizas[[#This Row],[Unidad de comercialización]],Codigos_kg[],2,0)</f>
        <v>15</v>
      </c>
      <c r="P2817">
        <f>+Precio_diario_hortalizas[[#This Row],[Precio promedio ponderado]]/Precio_diario_hortalizas[[#This Row],[Kg o Unidades]]</f>
        <v>2961.9333333333334</v>
      </c>
    </row>
    <row r="2818" spans="1:16" hidden="1" x14ac:dyDescent="0.35">
      <c r="A2818" s="15" t="s">
        <v>166</v>
      </c>
      <c r="B2818" s="1" t="str">
        <f>+VLOOKUP(A2818,Codigos_mercados_mayoristas[],2,0)</f>
        <v>Ñuble</v>
      </c>
      <c r="C2818" s="1">
        <f>+VLOOKUP(A2818,Codigos_mercados_mayoristas[],3,0)</f>
        <v>16</v>
      </c>
      <c r="D2818" s="30">
        <v>44153</v>
      </c>
      <c r="E2818" s="4" t="s">
        <v>196</v>
      </c>
      <c r="F2818" s="15" t="s">
        <v>27</v>
      </c>
      <c r="G2818" s="15" t="s">
        <v>28</v>
      </c>
      <c r="H2818" s="15" t="s">
        <v>19</v>
      </c>
      <c r="I2818" s="15">
        <v>30</v>
      </c>
      <c r="J2818" s="29">
        <v>40000</v>
      </c>
      <c r="K2818" s="29">
        <v>40000</v>
      </c>
      <c r="L2818" s="29">
        <v>40000</v>
      </c>
      <c r="M2818" s="15" t="s">
        <v>29</v>
      </c>
      <c r="N2818" s="15" t="s">
        <v>15</v>
      </c>
      <c r="O2818">
        <f>+VLOOKUP(Precio_diario_hortalizas[[#This Row],[Unidad de comercialización]],Codigos_kg[],2,0)</f>
        <v>15</v>
      </c>
      <c r="P2818">
        <f>+Precio_diario_hortalizas[[#This Row],[Precio promedio ponderado]]/Precio_diario_hortalizas[[#This Row],[Kg o Unidades]]</f>
        <v>2666.6666666666665</v>
      </c>
    </row>
    <row r="2819" spans="1:16" hidden="1" x14ac:dyDescent="0.35">
      <c r="A2819" s="15" t="s">
        <v>166</v>
      </c>
      <c r="B2819" s="1" t="str">
        <f>+VLOOKUP(A2819,Codigos_mercados_mayoristas[],2,0)</f>
        <v>Ñuble</v>
      </c>
      <c r="C2819" s="1">
        <f>+VLOOKUP(A2819,Codigos_mercados_mayoristas[],3,0)</f>
        <v>16</v>
      </c>
      <c r="D2819" s="30">
        <v>44153</v>
      </c>
      <c r="E2819" s="4" t="s">
        <v>196</v>
      </c>
      <c r="F2819" s="15" t="s">
        <v>27</v>
      </c>
      <c r="G2819" s="15" t="s">
        <v>98</v>
      </c>
      <c r="H2819" s="15" t="s">
        <v>19</v>
      </c>
      <c r="I2819" s="15">
        <v>105</v>
      </c>
      <c r="J2819" s="29">
        <v>36000</v>
      </c>
      <c r="K2819" s="29">
        <v>35000</v>
      </c>
      <c r="L2819" s="29">
        <v>35571</v>
      </c>
      <c r="M2819" s="15" t="s">
        <v>29</v>
      </c>
      <c r="N2819" s="15" t="s">
        <v>15</v>
      </c>
      <c r="O2819">
        <f>+VLOOKUP(Precio_diario_hortalizas[[#This Row],[Unidad de comercialización]],Codigos_kg[],2,0)</f>
        <v>15</v>
      </c>
      <c r="P2819">
        <f>+Precio_diario_hortalizas[[#This Row],[Precio promedio ponderado]]/Precio_diario_hortalizas[[#This Row],[Kg o Unidades]]</f>
        <v>2371.4</v>
      </c>
    </row>
    <row r="2820" spans="1:16" hidden="1" x14ac:dyDescent="0.35">
      <c r="A2820" s="15" t="s">
        <v>166</v>
      </c>
      <c r="B2820" s="1" t="str">
        <f>+VLOOKUP(A2820,Codigos_mercados_mayoristas[],2,0)</f>
        <v>Ñuble</v>
      </c>
      <c r="C2820" s="1">
        <f>+VLOOKUP(A2820,Codigos_mercados_mayoristas[],3,0)</f>
        <v>16</v>
      </c>
      <c r="D2820" s="30">
        <v>44153</v>
      </c>
      <c r="E2820" s="4" t="s">
        <v>196</v>
      </c>
      <c r="F2820" s="15" t="s">
        <v>30</v>
      </c>
      <c r="G2820" s="15" t="s">
        <v>57</v>
      </c>
      <c r="H2820" s="15" t="s">
        <v>19</v>
      </c>
      <c r="I2820" s="15">
        <v>63</v>
      </c>
      <c r="J2820" s="29">
        <v>37000</v>
      </c>
      <c r="K2820" s="29">
        <v>36000</v>
      </c>
      <c r="L2820" s="29">
        <v>36556</v>
      </c>
      <c r="M2820" s="15" t="s">
        <v>58</v>
      </c>
      <c r="N2820" s="15" t="s">
        <v>45</v>
      </c>
      <c r="O2820">
        <f>+VLOOKUP(Precio_diario_hortalizas[[#This Row],[Unidad de comercialización]],Codigos_kg[],2,0)</f>
        <v>25</v>
      </c>
      <c r="P2820">
        <f>+Precio_diario_hortalizas[[#This Row],[Precio promedio ponderado]]/Precio_diario_hortalizas[[#This Row],[Kg o Unidades]]</f>
        <v>1462.24</v>
      </c>
    </row>
    <row r="2821" spans="1:16" hidden="1" x14ac:dyDescent="0.35">
      <c r="A2821" s="15" t="s">
        <v>166</v>
      </c>
      <c r="B2821" s="1" t="str">
        <f>+VLOOKUP(A2821,Codigos_mercados_mayoristas[],2,0)</f>
        <v>Ñuble</v>
      </c>
      <c r="C2821" s="1">
        <f>+VLOOKUP(A2821,Codigos_mercados_mayoristas[],3,0)</f>
        <v>16</v>
      </c>
      <c r="D2821" s="30">
        <v>44153</v>
      </c>
      <c r="E2821" s="4" t="s">
        <v>196</v>
      </c>
      <c r="F2821" s="15" t="s">
        <v>99</v>
      </c>
      <c r="G2821" s="15" t="s">
        <v>100</v>
      </c>
      <c r="H2821" s="15" t="s">
        <v>19</v>
      </c>
      <c r="I2821" s="29">
        <v>3300</v>
      </c>
      <c r="J2821" s="29">
        <v>1100</v>
      </c>
      <c r="K2821" s="29">
        <v>1000</v>
      </c>
      <c r="L2821" s="29">
        <v>1045</v>
      </c>
      <c r="M2821" s="15" t="s">
        <v>14</v>
      </c>
      <c r="N2821" s="15" t="s">
        <v>114</v>
      </c>
      <c r="O2821">
        <f>+VLOOKUP(Precio_diario_hortalizas[[#This Row],[Unidad de comercialización]],Codigos_kg[],2,0)</f>
        <v>1</v>
      </c>
      <c r="P2821">
        <f>+Precio_diario_hortalizas[[#This Row],[Precio promedio ponderado]]/Precio_diario_hortalizas[[#This Row],[Kg o Unidades]]</f>
        <v>1045</v>
      </c>
    </row>
    <row r="2822" spans="1:16" hidden="1" x14ac:dyDescent="0.35">
      <c r="A2822" s="15" t="s">
        <v>166</v>
      </c>
      <c r="B2822" s="1" t="str">
        <f>+VLOOKUP(A2822,Codigos_mercados_mayoristas[],2,0)</f>
        <v>Ñuble</v>
      </c>
      <c r="C2822" s="1">
        <f>+VLOOKUP(A2822,Codigos_mercados_mayoristas[],3,0)</f>
        <v>16</v>
      </c>
      <c r="D2822" s="30">
        <v>44153</v>
      </c>
      <c r="E2822" s="4" t="s">
        <v>196</v>
      </c>
      <c r="F2822" s="15" t="s">
        <v>32</v>
      </c>
      <c r="G2822" s="15" t="s">
        <v>12</v>
      </c>
      <c r="H2822" s="15" t="s">
        <v>19</v>
      </c>
      <c r="I2822" s="15">
        <v>800</v>
      </c>
      <c r="J2822" s="15">
        <v>750</v>
      </c>
      <c r="K2822" s="15">
        <v>700</v>
      </c>
      <c r="L2822" s="15">
        <v>719</v>
      </c>
      <c r="M2822" s="15" t="s">
        <v>33</v>
      </c>
      <c r="N2822" s="15" t="s">
        <v>34</v>
      </c>
      <c r="O2822">
        <f>+VLOOKUP(Precio_diario_hortalizas[[#This Row],[Unidad de comercialización]],Codigos_kg[],2,0)</f>
        <v>1</v>
      </c>
      <c r="P2822">
        <f>+Precio_diario_hortalizas[[#This Row],[Precio promedio ponderado]]/Precio_diario_hortalizas[[#This Row],[Kg o Unidades]]</f>
        <v>719</v>
      </c>
    </row>
    <row r="2823" spans="1:16" hidden="1" x14ac:dyDescent="0.35">
      <c r="A2823" s="15" t="s">
        <v>166</v>
      </c>
      <c r="B2823" s="1" t="str">
        <f>+VLOOKUP(A2823,Codigos_mercados_mayoristas[],2,0)</f>
        <v>Ñuble</v>
      </c>
      <c r="C2823" s="1">
        <f>+VLOOKUP(A2823,Codigos_mercados_mayoristas[],3,0)</f>
        <v>16</v>
      </c>
      <c r="D2823" s="30">
        <v>44153</v>
      </c>
      <c r="E2823" s="4" t="s">
        <v>196</v>
      </c>
      <c r="F2823" s="15" t="s">
        <v>35</v>
      </c>
      <c r="G2823" s="15" t="s">
        <v>36</v>
      </c>
      <c r="H2823" s="15" t="s">
        <v>19</v>
      </c>
      <c r="I2823" s="15">
        <v>330</v>
      </c>
      <c r="J2823" s="29">
        <v>6000</v>
      </c>
      <c r="K2823" s="29">
        <v>5500</v>
      </c>
      <c r="L2823" s="29">
        <v>5773</v>
      </c>
      <c r="M2823" s="15" t="s">
        <v>37</v>
      </c>
      <c r="N2823" s="15" t="s">
        <v>15</v>
      </c>
      <c r="O2823">
        <f>+VLOOKUP(Precio_diario_hortalizas[[#This Row],[Unidad de comercialización]],Codigos_kg[],2,0)</f>
        <v>10</v>
      </c>
      <c r="P2823">
        <f>+Precio_diario_hortalizas[[#This Row],[Precio promedio ponderado]]/Precio_diario_hortalizas[[#This Row],[Kg o Unidades]]</f>
        <v>577.29999999999995</v>
      </c>
    </row>
    <row r="2824" spans="1:16" hidden="1" x14ac:dyDescent="0.35">
      <c r="A2824" s="15" t="s">
        <v>166</v>
      </c>
      <c r="B2824" s="1" t="str">
        <f>+VLOOKUP(A2824,Codigos_mercados_mayoristas[],2,0)</f>
        <v>Ñuble</v>
      </c>
      <c r="C2824" s="1">
        <f>+VLOOKUP(A2824,Codigos_mercados_mayoristas[],3,0)</f>
        <v>16</v>
      </c>
      <c r="D2824" s="30">
        <v>44153</v>
      </c>
      <c r="E2824" s="4" t="s">
        <v>196</v>
      </c>
      <c r="F2824" s="15" t="s">
        <v>35</v>
      </c>
      <c r="G2824" s="15" t="s">
        <v>36</v>
      </c>
      <c r="H2824" s="15" t="s">
        <v>19</v>
      </c>
      <c r="I2824" s="15">
        <v>320</v>
      </c>
      <c r="J2824" s="29">
        <v>9000</v>
      </c>
      <c r="K2824" s="29">
        <v>8000</v>
      </c>
      <c r="L2824" s="29">
        <v>8562</v>
      </c>
      <c r="M2824" s="15" t="s">
        <v>29</v>
      </c>
      <c r="N2824" s="15" t="s">
        <v>105</v>
      </c>
      <c r="O2824">
        <f>+VLOOKUP(Precio_diario_hortalizas[[#This Row],[Unidad de comercialización]],Codigos_kg[],2,0)</f>
        <v>15</v>
      </c>
      <c r="P2824">
        <f>+Precio_diario_hortalizas[[#This Row],[Precio promedio ponderado]]/Precio_diario_hortalizas[[#This Row],[Kg o Unidades]]</f>
        <v>570.79999999999995</v>
      </c>
    </row>
    <row r="2825" spans="1:16" hidden="1" x14ac:dyDescent="0.35">
      <c r="A2825" s="15" t="s">
        <v>166</v>
      </c>
      <c r="B2825" s="1" t="str">
        <f>+VLOOKUP(A2825,Codigos_mercados_mayoristas[],2,0)</f>
        <v>Ñuble</v>
      </c>
      <c r="C2825" s="1">
        <f>+VLOOKUP(A2825,Codigos_mercados_mayoristas[],3,0)</f>
        <v>16</v>
      </c>
      <c r="D2825" s="30">
        <v>44153</v>
      </c>
      <c r="E2825" s="4" t="s">
        <v>196</v>
      </c>
      <c r="F2825" s="15" t="s">
        <v>38</v>
      </c>
      <c r="G2825" s="15" t="s">
        <v>12</v>
      </c>
      <c r="H2825" s="15" t="s">
        <v>19</v>
      </c>
      <c r="I2825" s="15">
        <v>300</v>
      </c>
      <c r="J2825" s="29">
        <v>6000</v>
      </c>
      <c r="K2825" s="29">
        <v>5500</v>
      </c>
      <c r="L2825" s="29">
        <v>5800</v>
      </c>
      <c r="M2825" s="15" t="s">
        <v>101</v>
      </c>
      <c r="N2825" s="15" t="s">
        <v>168</v>
      </c>
      <c r="O2825">
        <f>+VLOOKUP(Precio_diario_hortalizas[[#This Row],[Unidad de comercialización]],Codigos_kg[],2,0)</f>
        <v>20</v>
      </c>
      <c r="P2825">
        <f>+Precio_diario_hortalizas[[#This Row],[Precio promedio ponderado]]/Precio_diario_hortalizas[[#This Row],[Kg o Unidades]]</f>
        <v>290</v>
      </c>
    </row>
    <row r="2826" spans="1:16" hidden="1" x14ac:dyDescent="0.35">
      <c r="A2826" s="15" t="s">
        <v>166</v>
      </c>
      <c r="B2826" s="1" t="str">
        <f>+VLOOKUP(A2826,Codigos_mercados_mayoristas[],2,0)</f>
        <v>Ñuble</v>
      </c>
      <c r="C2826" s="1">
        <f>+VLOOKUP(A2826,Codigos_mercados_mayoristas[],3,0)</f>
        <v>16</v>
      </c>
      <c r="D2826" s="30">
        <v>44153</v>
      </c>
      <c r="E2826" s="4" t="s">
        <v>196</v>
      </c>
      <c r="F2826" s="15" t="s">
        <v>106</v>
      </c>
      <c r="G2826" s="15" t="s">
        <v>12</v>
      </c>
      <c r="H2826" s="15" t="s">
        <v>19</v>
      </c>
      <c r="I2826" s="15">
        <v>80</v>
      </c>
      <c r="J2826" s="29">
        <v>8000</v>
      </c>
      <c r="K2826" s="29">
        <v>7500</v>
      </c>
      <c r="L2826" s="29">
        <v>7781</v>
      </c>
      <c r="M2826" s="15" t="s">
        <v>54</v>
      </c>
      <c r="N2826" s="15" t="s">
        <v>123</v>
      </c>
      <c r="O2826">
        <f>+VLOOKUP(Precio_diario_hortalizas[[#This Row],[Unidad de comercialización]],Codigos_kg[],2,0)</f>
        <v>60</v>
      </c>
      <c r="P2826">
        <f>+Precio_diario_hortalizas[[#This Row],[Precio promedio ponderado]]/Precio_diario_hortalizas[[#This Row],[Kg o Unidades]]</f>
        <v>129.68333333333334</v>
      </c>
    </row>
    <row r="2827" spans="1:16" hidden="1" x14ac:dyDescent="0.35">
      <c r="A2827" s="15" t="s">
        <v>166</v>
      </c>
      <c r="B2827" s="26" t="str">
        <f>+VLOOKUP(A2827,Codigos_mercados_mayoristas[],2,0)</f>
        <v>Ñuble</v>
      </c>
      <c r="C2827" s="26">
        <f>+VLOOKUP(A2827,Codigos_mercados_mayoristas[],3,0)</f>
        <v>16</v>
      </c>
      <c r="D2827" s="30">
        <v>44153</v>
      </c>
      <c r="E2827" s="4" t="s">
        <v>196</v>
      </c>
      <c r="F2827" s="15" t="s">
        <v>106</v>
      </c>
      <c r="G2827" s="15" t="s">
        <v>12</v>
      </c>
      <c r="H2827" s="15" t="s">
        <v>19</v>
      </c>
      <c r="I2827" s="15">
        <v>170</v>
      </c>
      <c r="J2827" s="29">
        <v>8000</v>
      </c>
      <c r="K2827" s="29">
        <v>7500</v>
      </c>
      <c r="L2827" s="29">
        <v>7765</v>
      </c>
      <c r="M2827" s="15" t="s">
        <v>54</v>
      </c>
      <c r="N2827" s="15" t="s">
        <v>109</v>
      </c>
      <c r="O2827">
        <f>+VLOOKUP(Precio_diario_hortalizas[[#This Row],[Unidad de comercialización]],Codigos_kg[],2,0)</f>
        <v>60</v>
      </c>
      <c r="P2827">
        <f>+Precio_diario_hortalizas[[#This Row],[Precio promedio ponderado]]/Precio_diario_hortalizas[[#This Row],[Kg o Unidades]]</f>
        <v>129.41666666666666</v>
      </c>
    </row>
    <row r="2828" spans="1:16" hidden="1" x14ac:dyDescent="0.35">
      <c r="A2828" s="15" t="s">
        <v>10</v>
      </c>
      <c r="B2828" s="1" t="str">
        <f>+VLOOKUP(A2828,Codigos_mercados_mayoristas[],2,0)</f>
        <v>Arica y Parinacota</v>
      </c>
      <c r="C2828" s="1">
        <f>+VLOOKUP(A2828,Codigos_mercados_mayoristas[],3,0)</f>
        <v>15</v>
      </c>
      <c r="D2828" s="30">
        <v>44153</v>
      </c>
      <c r="E2828" s="4" t="s">
        <v>196</v>
      </c>
      <c r="F2828" s="15" t="s">
        <v>73</v>
      </c>
      <c r="G2828" s="15" t="s">
        <v>12</v>
      </c>
      <c r="H2828" s="15" t="s">
        <v>19</v>
      </c>
      <c r="I2828" s="29">
        <v>1200</v>
      </c>
      <c r="J2828" s="15">
        <v>400</v>
      </c>
      <c r="K2828" s="15">
        <v>350</v>
      </c>
      <c r="L2828" s="15">
        <v>375</v>
      </c>
      <c r="M2828" s="15" t="s">
        <v>74</v>
      </c>
      <c r="N2828" s="15" t="s">
        <v>15</v>
      </c>
      <c r="O2828">
        <f>+VLOOKUP(Precio_diario_hortalizas[[#This Row],[Unidad de comercialización]],Codigos_kg[],2,0)</f>
        <v>4</v>
      </c>
      <c r="P2828">
        <f>+Precio_diario_hortalizas[[#This Row],[Precio promedio ponderado]]/Precio_diario_hortalizas[[#This Row],[Kg o Unidades]]</f>
        <v>93.75</v>
      </c>
    </row>
    <row r="2829" spans="1:16" hidden="1" x14ac:dyDescent="0.35">
      <c r="A2829" s="15" t="s">
        <v>10</v>
      </c>
      <c r="B2829" s="1" t="str">
        <f>+VLOOKUP(A2829,Codigos_mercados_mayoristas[],2,0)</f>
        <v>Arica y Parinacota</v>
      </c>
      <c r="C2829" s="1">
        <f>+VLOOKUP(A2829,Codigos_mercados_mayoristas[],3,0)</f>
        <v>15</v>
      </c>
      <c r="D2829" s="30">
        <v>44153</v>
      </c>
      <c r="E2829" s="4" t="s">
        <v>196</v>
      </c>
      <c r="F2829" s="15" t="s">
        <v>73</v>
      </c>
      <c r="G2829" s="15" t="s">
        <v>12</v>
      </c>
      <c r="H2829" s="15" t="s">
        <v>13</v>
      </c>
      <c r="I2829" s="29">
        <v>1000</v>
      </c>
      <c r="J2829" s="15">
        <v>400</v>
      </c>
      <c r="K2829" s="15">
        <v>350</v>
      </c>
      <c r="L2829" s="15">
        <v>375</v>
      </c>
      <c r="M2829" s="15" t="s">
        <v>135</v>
      </c>
      <c r="N2829" s="15" t="s">
        <v>15</v>
      </c>
      <c r="O2829">
        <f>+VLOOKUP(Precio_diario_hortalizas[[#This Row],[Unidad de comercialización]],Codigos_kg[],2,0)</f>
        <v>5</v>
      </c>
      <c r="P2829">
        <f>+Precio_diario_hortalizas[[#This Row],[Precio promedio ponderado]]/Precio_diario_hortalizas[[#This Row],[Kg o Unidades]]</f>
        <v>75</v>
      </c>
    </row>
    <row r="2830" spans="1:16" hidden="1" x14ac:dyDescent="0.35">
      <c r="A2830" s="15" t="s">
        <v>10</v>
      </c>
      <c r="B2830" s="1" t="str">
        <f>+VLOOKUP(A2830,Codigos_mercados_mayoristas[],2,0)</f>
        <v>Arica y Parinacota</v>
      </c>
      <c r="C2830" s="1">
        <f>+VLOOKUP(A2830,Codigos_mercados_mayoristas[],3,0)</f>
        <v>15</v>
      </c>
      <c r="D2830" s="30">
        <v>44153</v>
      </c>
      <c r="E2830" s="4" t="s">
        <v>196</v>
      </c>
      <c r="F2830" s="15" t="s">
        <v>11</v>
      </c>
      <c r="G2830" s="15" t="s">
        <v>12</v>
      </c>
      <c r="H2830" s="15" t="s">
        <v>13</v>
      </c>
      <c r="I2830" s="29">
        <v>1200</v>
      </c>
      <c r="J2830" s="15">
        <v>400</v>
      </c>
      <c r="K2830" s="15">
        <v>350</v>
      </c>
      <c r="L2830" s="15">
        <v>375</v>
      </c>
      <c r="M2830" s="15" t="s">
        <v>14</v>
      </c>
      <c r="N2830" s="15" t="s">
        <v>15</v>
      </c>
      <c r="O2830">
        <f>+VLOOKUP(Precio_diario_hortalizas[[#This Row],[Unidad de comercialización]],Codigos_kg[],2,0)</f>
        <v>1</v>
      </c>
      <c r="P2830">
        <f>+Precio_diario_hortalizas[[#This Row],[Precio promedio ponderado]]/Precio_diario_hortalizas[[#This Row],[Kg o Unidades]]</f>
        <v>375</v>
      </c>
    </row>
    <row r="2831" spans="1:16" hidden="1" x14ac:dyDescent="0.35">
      <c r="A2831" s="15" t="s">
        <v>10</v>
      </c>
      <c r="B2831" s="1" t="str">
        <f>+VLOOKUP(A2831,Codigos_mercados_mayoristas[],2,0)</f>
        <v>Arica y Parinacota</v>
      </c>
      <c r="C2831" s="1">
        <f>+VLOOKUP(A2831,Codigos_mercados_mayoristas[],3,0)</f>
        <v>15</v>
      </c>
      <c r="D2831" s="30">
        <v>44153</v>
      </c>
      <c r="E2831" s="4" t="s">
        <v>196</v>
      </c>
      <c r="F2831" s="15" t="s">
        <v>11</v>
      </c>
      <c r="G2831" s="15" t="s">
        <v>12</v>
      </c>
      <c r="H2831" s="15" t="s">
        <v>16</v>
      </c>
      <c r="I2831" s="29">
        <v>1200</v>
      </c>
      <c r="J2831" s="15">
        <v>350</v>
      </c>
      <c r="K2831" s="15">
        <v>300</v>
      </c>
      <c r="L2831" s="15">
        <v>325</v>
      </c>
      <c r="M2831" s="15" t="s">
        <v>14</v>
      </c>
      <c r="N2831" s="15" t="s">
        <v>15</v>
      </c>
      <c r="O2831">
        <f>+VLOOKUP(Precio_diario_hortalizas[[#This Row],[Unidad de comercialización]],Codigos_kg[],2,0)</f>
        <v>1</v>
      </c>
      <c r="P2831">
        <f>+Precio_diario_hortalizas[[#This Row],[Precio promedio ponderado]]/Precio_diario_hortalizas[[#This Row],[Kg o Unidades]]</f>
        <v>325</v>
      </c>
    </row>
    <row r="2832" spans="1:16" hidden="1" x14ac:dyDescent="0.35">
      <c r="A2832" s="15" t="s">
        <v>10</v>
      </c>
      <c r="B2832" s="1" t="str">
        <f>+VLOOKUP(A2832,Codigos_mercados_mayoristas[],2,0)</f>
        <v>Arica y Parinacota</v>
      </c>
      <c r="C2832" s="1">
        <f>+VLOOKUP(A2832,Codigos_mercados_mayoristas[],3,0)</f>
        <v>15</v>
      </c>
      <c r="D2832" s="30">
        <v>44153</v>
      </c>
      <c r="E2832" s="4" t="s">
        <v>196</v>
      </c>
      <c r="F2832" s="15" t="s">
        <v>75</v>
      </c>
      <c r="G2832" s="15" t="s">
        <v>12</v>
      </c>
      <c r="H2832" s="15" t="s">
        <v>120</v>
      </c>
      <c r="I2832" s="15">
        <v>400</v>
      </c>
      <c r="J2832" s="29">
        <v>6000</v>
      </c>
      <c r="K2832" s="29">
        <v>5500</v>
      </c>
      <c r="L2832" s="29">
        <v>5750</v>
      </c>
      <c r="M2832" s="15" t="s">
        <v>121</v>
      </c>
      <c r="N2832" s="15" t="s">
        <v>15</v>
      </c>
      <c r="O2832">
        <f>+VLOOKUP(Precio_diario_hortalizas[[#This Row],[Unidad de comercialización]],Codigos_kg[],2,0)</f>
        <v>18</v>
      </c>
      <c r="P2832">
        <f>+Precio_diario_hortalizas[[#This Row],[Precio promedio ponderado]]/Precio_diario_hortalizas[[#This Row],[Kg o Unidades]]</f>
        <v>319.44444444444446</v>
      </c>
    </row>
    <row r="2833" spans="1:16" hidden="1" x14ac:dyDescent="0.35">
      <c r="A2833" s="15" t="s">
        <v>10</v>
      </c>
      <c r="B2833" s="1" t="str">
        <f>+VLOOKUP(A2833,Codigos_mercados_mayoristas[],2,0)</f>
        <v>Arica y Parinacota</v>
      </c>
      <c r="C2833" s="1">
        <f>+VLOOKUP(A2833,Codigos_mercados_mayoristas[],3,0)</f>
        <v>15</v>
      </c>
      <c r="D2833" s="30">
        <v>44153</v>
      </c>
      <c r="E2833" s="4" t="s">
        <v>196</v>
      </c>
      <c r="F2833" s="15" t="s">
        <v>75</v>
      </c>
      <c r="G2833" s="15" t="s">
        <v>12</v>
      </c>
      <c r="H2833" s="15" t="s">
        <v>189</v>
      </c>
      <c r="I2833" s="15">
        <v>225</v>
      </c>
      <c r="J2833" s="29">
        <v>5000</v>
      </c>
      <c r="K2833" s="29">
        <v>5000</v>
      </c>
      <c r="L2833" s="29">
        <v>5000</v>
      </c>
      <c r="M2833" s="15" t="s">
        <v>121</v>
      </c>
      <c r="N2833" s="15" t="s">
        <v>15</v>
      </c>
      <c r="O2833">
        <f>+VLOOKUP(Precio_diario_hortalizas[[#This Row],[Unidad de comercialización]],Codigos_kg[],2,0)</f>
        <v>18</v>
      </c>
      <c r="P2833">
        <f>+Precio_diario_hortalizas[[#This Row],[Precio promedio ponderado]]/Precio_diario_hortalizas[[#This Row],[Kg o Unidades]]</f>
        <v>277.77777777777777</v>
      </c>
    </row>
    <row r="2834" spans="1:16" hidden="1" x14ac:dyDescent="0.35">
      <c r="A2834" s="15" t="s">
        <v>10</v>
      </c>
      <c r="B2834" s="1" t="str">
        <f>+VLOOKUP(A2834,Codigos_mercados_mayoristas[],2,0)</f>
        <v>Arica y Parinacota</v>
      </c>
      <c r="C2834" s="1">
        <f>+VLOOKUP(A2834,Codigos_mercados_mayoristas[],3,0)</f>
        <v>15</v>
      </c>
      <c r="D2834" s="30">
        <v>44153</v>
      </c>
      <c r="E2834" s="4" t="s">
        <v>196</v>
      </c>
      <c r="F2834" s="15" t="s">
        <v>75</v>
      </c>
      <c r="G2834" s="15" t="s">
        <v>12</v>
      </c>
      <c r="H2834" s="15" t="s">
        <v>729</v>
      </c>
      <c r="I2834" s="15">
        <v>470</v>
      </c>
      <c r="J2834" s="29">
        <v>4500</v>
      </c>
      <c r="K2834" s="29">
        <v>4000</v>
      </c>
      <c r="L2834" s="29">
        <v>4250</v>
      </c>
      <c r="M2834" s="15" t="s">
        <v>121</v>
      </c>
      <c r="N2834" s="15" t="s">
        <v>15</v>
      </c>
      <c r="O2834">
        <f>+VLOOKUP(Precio_diario_hortalizas[[#This Row],[Unidad de comercialización]],Codigos_kg[],2,0)</f>
        <v>18</v>
      </c>
      <c r="P2834">
        <f>+Precio_diario_hortalizas[[#This Row],[Precio promedio ponderado]]/Precio_diario_hortalizas[[#This Row],[Kg o Unidades]]</f>
        <v>236.11111111111111</v>
      </c>
    </row>
    <row r="2835" spans="1:16" hidden="1" x14ac:dyDescent="0.35">
      <c r="A2835" s="15" t="s">
        <v>10</v>
      </c>
      <c r="B2835" s="1" t="str">
        <f>+VLOOKUP(A2835,Codigos_mercados_mayoristas[],2,0)</f>
        <v>Arica y Parinacota</v>
      </c>
      <c r="C2835" s="1">
        <f>+VLOOKUP(A2835,Codigos_mercados_mayoristas[],3,0)</f>
        <v>15</v>
      </c>
      <c r="D2835" s="30">
        <v>44153</v>
      </c>
      <c r="E2835" s="4" t="s">
        <v>196</v>
      </c>
      <c r="F2835" s="15" t="s">
        <v>17</v>
      </c>
      <c r="G2835" s="15" t="s">
        <v>732</v>
      </c>
      <c r="H2835" s="15" t="s">
        <v>19</v>
      </c>
      <c r="I2835" s="15">
        <v>40</v>
      </c>
      <c r="J2835" s="29">
        <v>18000</v>
      </c>
      <c r="K2835" s="29">
        <v>17000</v>
      </c>
      <c r="L2835" s="29">
        <v>17500</v>
      </c>
      <c r="M2835" s="15" t="s">
        <v>733</v>
      </c>
      <c r="N2835" s="15" t="s">
        <v>15</v>
      </c>
      <c r="O2835">
        <f>+VLOOKUP(Precio_diario_hortalizas[[#This Row],[Unidad de comercialización]],Codigos_kg[],2,0)</f>
        <v>50</v>
      </c>
      <c r="P2835">
        <f>+Precio_diario_hortalizas[[#This Row],[Precio promedio ponderado]]/Precio_diario_hortalizas[[#This Row],[Kg o Unidades]]</f>
        <v>350</v>
      </c>
    </row>
    <row r="2836" spans="1:16" hidden="1" x14ac:dyDescent="0.35">
      <c r="A2836" s="15" t="s">
        <v>10</v>
      </c>
      <c r="B2836" s="1" t="str">
        <f>+VLOOKUP(A2836,Codigos_mercados_mayoristas[],2,0)</f>
        <v>Arica y Parinacota</v>
      </c>
      <c r="C2836" s="1">
        <f>+VLOOKUP(A2836,Codigos_mercados_mayoristas[],3,0)</f>
        <v>15</v>
      </c>
      <c r="D2836" s="30">
        <v>44153</v>
      </c>
      <c r="E2836" s="4" t="s">
        <v>196</v>
      </c>
      <c r="F2836" s="15" t="s">
        <v>17</v>
      </c>
      <c r="G2836" s="15" t="s">
        <v>732</v>
      </c>
      <c r="H2836" s="15" t="s">
        <v>13</v>
      </c>
      <c r="I2836" s="15">
        <v>50</v>
      </c>
      <c r="J2836" s="29">
        <v>18000</v>
      </c>
      <c r="K2836" s="29">
        <v>17000</v>
      </c>
      <c r="L2836" s="29">
        <v>17500</v>
      </c>
      <c r="M2836" s="15" t="s">
        <v>734</v>
      </c>
      <c r="N2836" s="15" t="s">
        <v>15</v>
      </c>
      <c r="O2836">
        <f>+VLOOKUP(Precio_diario_hortalizas[[#This Row],[Unidad de comercialización]],Codigos_kg[],2,0)</f>
        <v>75</v>
      </c>
      <c r="P2836">
        <f>+Precio_diario_hortalizas[[#This Row],[Precio promedio ponderado]]/Precio_diario_hortalizas[[#This Row],[Kg o Unidades]]</f>
        <v>233.33333333333334</v>
      </c>
    </row>
    <row r="2837" spans="1:16" hidden="1" x14ac:dyDescent="0.35">
      <c r="A2837" s="15" t="s">
        <v>10</v>
      </c>
      <c r="B2837" s="1" t="str">
        <f>+VLOOKUP(A2837,Codigos_mercados_mayoristas[],2,0)</f>
        <v>Arica y Parinacota</v>
      </c>
      <c r="C2837" s="1">
        <f>+VLOOKUP(A2837,Codigos_mercados_mayoristas[],3,0)</f>
        <v>15</v>
      </c>
      <c r="D2837" s="30">
        <v>44153</v>
      </c>
      <c r="E2837" s="4" t="s">
        <v>196</v>
      </c>
      <c r="F2837" s="15" t="s">
        <v>17</v>
      </c>
      <c r="G2837" s="15" t="s">
        <v>732</v>
      </c>
      <c r="H2837" s="15" t="s">
        <v>16</v>
      </c>
      <c r="I2837" s="15">
        <v>60</v>
      </c>
      <c r="J2837" s="29">
        <v>16000</v>
      </c>
      <c r="K2837" s="29">
        <v>15000</v>
      </c>
      <c r="L2837" s="29">
        <v>15500</v>
      </c>
      <c r="M2837" s="15" t="s">
        <v>735</v>
      </c>
      <c r="N2837" s="15" t="s">
        <v>15</v>
      </c>
      <c r="O2837">
        <f>+VLOOKUP(Precio_diario_hortalizas[[#This Row],[Unidad de comercialización]],Codigos_kg[],2,0)</f>
        <v>100</v>
      </c>
      <c r="P2837">
        <f>+Precio_diario_hortalizas[[#This Row],[Precio promedio ponderado]]/Precio_diario_hortalizas[[#This Row],[Kg o Unidades]]</f>
        <v>155</v>
      </c>
    </row>
    <row r="2838" spans="1:16" hidden="1" x14ac:dyDescent="0.35">
      <c r="A2838" s="15" t="s">
        <v>10</v>
      </c>
      <c r="B2838" s="1" t="str">
        <f>+VLOOKUP(A2838,Codigos_mercados_mayoristas[],2,0)</f>
        <v>Arica y Parinacota</v>
      </c>
      <c r="C2838" s="1">
        <f>+VLOOKUP(A2838,Codigos_mercados_mayoristas[],3,0)</f>
        <v>15</v>
      </c>
      <c r="D2838" s="30">
        <v>44153</v>
      </c>
      <c r="E2838" s="4" t="s">
        <v>196</v>
      </c>
      <c r="F2838" s="15" t="s">
        <v>23</v>
      </c>
      <c r="G2838" s="15" t="s">
        <v>24</v>
      </c>
      <c r="H2838" s="15" t="s">
        <v>19</v>
      </c>
      <c r="I2838" s="15">
        <v>120</v>
      </c>
      <c r="J2838" s="29">
        <v>4000</v>
      </c>
      <c r="K2838" s="29">
        <v>3500</v>
      </c>
      <c r="L2838" s="29">
        <v>3750</v>
      </c>
      <c r="M2838" s="15" t="s">
        <v>25</v>
      </c>
      <c r="N2838" s="15" t="s">
        <v>15</v>
      </c>
      <c r="O2838">
        <f>+VLOOKUP(Precio_diario_hortalizas[[#This Row],[Unidad de comercialización]],Codigos_kg[],2,0)</f>
        <v>12</v>
      </c>
      <c r="P2838">
        <f>+Precio_diario_hortalizas[[#This Row],[Precio promedio ponderado]]/Precio_diario_hortalizas[[#This Row],[Kg o Unidades]]</f>
        <v>312.5</v>
      </c>
    </row>
    <row r="2839" spans="1:16" hidden="1" x14ac:dyDescent="0.35">
      <c r="A2839" s="15" t="s">
        <v>10</v>
      </c>
      <c r="B2839" s="1" t="str">
        <f>+VLOOKUP(A2839,Codigos_mercados_mayoristas[],2,0)</f>
        <v>Arica y Parinacota</v>
      </c>
      <c r="C2839" s="1">
        <f>+VLOOKUP(A2839,Codigos_mercados_mayoristas[],3,0)</f>
        <v>15</v>
      </c>
      <c r="D2839" s="30">
        <v>44153</v>
      </c>
      <c r="E2839" s="4" t="s">
        <v>196</v>
      </c>
      <c r="F2839" s="15" t="s">
        <v>23</v>
      </c>
      <c r="G2839" s="15" t="s">
        <v>24</v>
      </c>
      <c r="H2839" s="15" t="s">
        <v>13</v>
      </c>
      <c r="I2839" s="15">
        <v>160</v>
      </c>
      <c r="J2839" s="29">
        <v>4000</v>
      </c>
      <c r="K2839" s="29">
        <v>3500</v>
      </c>
      <c r="L2839" s="29">
        <v>3750</v>
      </c>
      <c r="M2839" s="15" t="s">
        <v>26</v>
      </c>
      <c r="N2839" s="15" t="s">
        <v>15</v>
      </c>
      <c r="O2839">
        <f>+VLOOKUP(Precio_diario_hortalizas[[#This Row],[Unidad de comercialización]],Codigos_kg[],2,0)</f>
        <v>18</v>
      </c>
      <c r="P2839">
        <f>+Precio_diario_hortalizas[[#This Row],[Precio promedio ponderado]]/Precio_diario_hortalizas[[#This Row],[Kg o Unidades]]</f>
        <v>208.33333333333334</v>
      </c>
    </row>
    <row r="2840" spans="1:16" hidden="1" x14ac:dyDescent="0.35">
      <c r="A2840" s="15" t="s">
        <v>10</v>
      </c>
      <c r="B2840" s="1" t="str">
        <f>+VLOOKUP(A2840,Codigos_mercados_mayoristas[],2,0)</f>
        <v>Arica y Parinacota</v>
      </c>
      <c r="C2840" s="1">
        <f>+VLOOKUP(A2840,Codigos_mercados_mayoristas[],3,0)</f>
        <v>15</v>
      </c>
      <c r="D2840" s="30">
        <v>44153</v>
      </c>
      <c r="E2840" s="4" t="s">
        <v>196</v>
      </c>
      <c r="F2840" s="15" t="s">
        <v>35</v>
      </c>
      <c r="G2840" s="15" t="s">
        <v>36</v>
      </c>
      <c r="H2840" s="15" t="s">
        <v>19</v>
      </c>
      <c r="I2840" s="15">
        <v>500</v>
      </c>
      <c r="J2840" s="29">
        <v>4000</v>
      </c>
      <c r="K2840" s="29">
        <v>3500</v>
      </c>
      <c r="L2840" s="29">
        <v>3750</v>
      </c>
      <c r="M2840" s="15" t="s">
        <v>37</v>
      </c>
      <c r="N2840" s="15" t="s">
        <v>15</v>
      </c>
      <c r="O2840">
        <f>+VLOOKUP(Precio_diario_hortalizas[[#This Row],[Unidad de comercialización]],Codigos_kg[],2,0)</f>
        <v>10</v>
      </c>
      <c r="P2840">
        <f>+Precio_diario_hortalizas[[#This Row],[Precio promedio ponderado]]/Precio_diario_hortalizas[[#This Row],[Kg o Unidades]]</f>
        <v>375</v>
      </c>
    </row>
    <row r="2841" spans="1:16" hidden="1" x14ac:dyDescent="0.35">
      <c r="A2841" s="15" t="s">
        <v>10</v>
      </c>
      <c r="B2841" s="1" t="str">
        <f>+VLOOKUP(A2841,Codigos_mercados_mayoristas[],2,0)</f>
        <v>Arica y Parinacota</v>
      </c>
      <c r="C2841" s="1">
        <f>+VLOOKUP(A2841,Codigos_mercados_mayoristas[],3,0)</f>
        <v>15</v>
      </c>
      <c r="D2841" s="30">
        <v>44153</v>
      </c>
      <c r="E2841" s="4" t="s">
        <v>196</v>
      </c>
      <c r="F2841" s="15" t="s">
        <v>35</v>
      </c>
      <c r="G2841" s="15" t="s">
        <v>36</v>
      </c>
      <c r="H2841" s="15" t="s">
        <v>13</v>
      </c>
      <c r="I2841" s="15">
        <v>560</v>
      </c>
      <c r="J2841" s="29">
        <v>3500</v>
      </c>
      <c r="K2841" s="29">
        <v>3000</v>
      </c>
      <c r="L2841" s="29">
        <v>3250</v>
      </c>
      <c r="M2841" s="15" t="s">
        <v>37</v>
      </c>
      <c r="N2841" s="15" t="s">
        <v>15</v>
      </c>
      <c r="O2841">
        <f>+VLOOKUP(Precio_diario_hortalizas[[#This Row],[Unidad de comercialización]],Codigos_kg[],2,0)</f>
        <v>10</v>
      </c>
      <c r="P2841">
        <f>+Precio_diario_hortalizas[[#This Row],[Precio promedio ponderado]]/Precio_diario_hortalizas[[#This Row],[Kg o Unidades]]</f>
        <v>325</v>
      </c>
    </row>
    <row r="2842" spans="1:16" hidden="1" x14ac:dyDescent="0.35">
      <c r="A2842" s="15" t="s">
        <v>10</v>
      </c>
      <c r="B2842" s="1" t="str">
        <f>+VLOOKUP(A2842,Codigos_mercados_mayoristas[],2,0)</f>
        <v>Arica y Parinacota</v>
      </c>
      <c r="C2842" s="1">
        <f>+VLOOKUP(A2842,Codigos_mercados_mayoristas[],3,0)</f>
        <v>15</v>
      </c>
      <c r="D2842" s="30">
        <v>44153</v>
      </c>
      <c r="E2842" s="4" t="s">
        <v>196</v>
      </c>
      <c r="F2842" s="15" t="s">
        <v>35</v>
      </c>
      <c r="G2842" s="15" t="s">
        <v>36</v>
      </c>
      <c r="H2842" s="15" t="s">
        <v>16</v>
      </c>
      <c r="I2842" s="15">
        <v>600</v>
      </c>
      <c r="J2842" s="29">
        <v>3000</v>
      </c>
      <c r="K2842" s="29">
        <v>2500</v>
      </c>
      <c r="L2842" s="29">
        <v>2750</v>
      </c>
      <c r="M2842" s="15" t="s">
        <v>37</v>
      </c>
      <c r="N2842" s="15" t="s">
        <v>15</v>
      </c>
      <c r="O2842">
        <f>+VLOOKUP(Precio_diario_hortalizas[[#This Row],[Unidad de comercialización]],Codigos_kg[],2,0)</f>
        <v>10</v>
      </c>
      <c r="P2842">
        <f>+Precio_diario_hortalizas[[#This Row],[Precio promedio ponderado]]/Precio_diario_hortalizas[[#This Row],[Kg o Unidades]]</f>
        <v>275</v>
      </c>
    </row>
    <row r="2843" spans="1:16" hidden="1" x14ac:dyDescent="0.35">
      <c r="A2843" s="15" t="s">
        <v>10</v>
      </c>
      <c r="B2843" s="26" t="str">
        <f>+VLOOKUP(A2843,Codigos_mercados_mayoristas[],2,0)</f>
        <v>Arica y Parinacota</v>
      </c>
      <c r="C2843" s="26">
        <f>+VLOOKUP(A2843,Codigos_mercados_mayoristas[],3,0)</f>
        <v>15</v>
      </c>
      <c r="D2843" s="30">
        <v>44153</v>
      </c>
      <c r="E2843" s="4" t="s">
        <v>196</v>
      </c>
      <c r="F2843" s="15" t="s">
        <v>38</v>
      </c>
      <c r="G2843" s="15" t="s">
        <v>12</v>
      </c>
      <c r="H2843" s="15" t="s">
        <v>19</v>
      </c>
      <c r="I2843" s="15">
        <v>90</v>
      </c>
      <c r="J2843" s="29">
        <v>12000</v>
      </c>
      <c r="K2843" s="29">
        <v>10000</v>
      </c>
      <c r="L2843" s="29">
        <v>11000</v>
      </c>
      <c r="M2843" s="15" t="s">
        <v>39</v>
      </c>
      <c r="N2843" s="15" t="s">
        <v>40</v>
      </c>
      <c r="O2843">
        <f>+VLOOKUP(Precio_diario_hortalizas[[#This Row],[Unidad de comercialización]],Codigos_kg[],2,0)</f>
        <v>25</v>
      </c>
      <c r="P2843">
        <f>+Precio_diario_hortalizas[[#This Row],[Precio promedio ponderado]]/Precio_diario_hortalizas[[#This Row],[Kg o Unidades]]</f>
        <v>440</v>
      </c>
    </row>
    <row r="2844" spans="1:16" hidden="1" x14ac:dyDescent="0.35">
      <c r="A2844" s="15" t="s">
        <v>142</v>
      </c>
      <c r="B2844" s="1" t="str">
        <f>+VLOOKUP(A2844,Codigos_mercados_mayoristas[],2,0)</f>
        <v>Metropolitana</v>
      </c>
      <c r="C2844" s="1">
        <f>+VLOOKUP(A2844,Codigos_mercados_mayoristas[],3,0)</f>
        <v>13</v>
      </c>
      <c r="D2844" s="30">
        <v>44155</v>
      </c>
      <c r="E2844" s="4" t="s">
        <v>196</v>
      </c>
      <c r="F2844" s="15" t="s">
        <v>61</v>
      </c>
      <c r="G2844" s="15" t="s">
        <v>12</v>
      </c>
      <c r="H2844" s="15" t="s">
        <v>19</v>
      </c>
      <c r="I2844" s="15">
        <v>250</v>
      </c>
      <c r="J2844" s="29">
        <v>12000</v>
      </c>
      <c r="K2844" s="29">
        <v>10000</v>
      </c>
      <c r="L2844" s="29">
        <v>11000</v>
      </c>
      <c r="M2844" s="15" t="s">
        <v>81</v>
      </c>
      <c r="N2844" s="15" t="s">
        <v>118</v>
      </c>
      <c r="O2844">
        <f>+VLOOKUP(Precio_diario_hortalizas[[#This Row],[Unidad de comercialización]],Codigos_kg[],2,0)</f>
        <v>3</v>
      </c>
      <c r="P2844">
        <f>+Precio_diario_hortalizas[[#This Row],[Precio promedio ponderado]]/Precio_diario_hortalizas[[#This Row],[Kg o Unidades]]</f>
        <v>3666.6666666666665</v>
      </c>
    </row>
    <row r="2845" spans="1:16" hidden="1" x14ac:dyDescent="0.35">
      <c r="A2845" s="15" t="s">
        <v>142</v>
      </c>
      <c r="B2845" s="1" t="str">
        <f>+VLOOKUP(A2845,Codigos_mercados_mayoristas[],2,0)</f>
        <v>Metropolitana</v>
      </c>
      <c r="C2845" s="1">
        <f>+VLOOKUP(A2845,Codigos_mercados_mayoristas[],3,0)</f>
        <v>13</v>
      </c>
      <c r="D2845" s="30">
        <v>44155</v>
      </c>
      <c r="E2845" s="4" t="s">
        <v>196</v>
      </c>
      <c r="F2845" s="15" t="s">
        <v>61</v>
      </c>
      <c r="G2845" s="15" t="s">
        <v>12</v>
      </c>
      <c r="H2845" s="15" t="s">
        <v>13</v>
      </c>
      <c r="I2845" s="15">
        <v>160</v>
      </c>
      <c r="J2845" s="29">
        <v>8000</v>
      </c>
      <c r="K2845" s="29">
        <v>8000</v>
      </c>
      <c r="L2845" s="29">
        <v>8000</v>
      </c>
      <c r="M2845" s="15" t="s">
        <v>81</v>
      </c>
      <c r="N2845" s="15" t="s">
        <v>118</v>
      </c>
      <c r="O2845">
        <f>+VLOOKUP(Precio_diario_hortalizas[[#This Row],[Unidad de comercialización]],Codigos_kg[],2,0)</f>
        <v>3</v>
      </c>
      <c r="P2845">
        <f>+Precio_diario_hortalizas[[#This Row],[Precio promedio ponderado]]/Precio_diario_hortalizas[[#This Row],[Kg o Unidades]]</f>
        <v>2666.6666666666665</v>
      </c>
    </row>
    <row r="2846" spans="1:16" hidden="1" x14ac:dyDescent="0.35">
      <c r="A2846" s="15" t="s">
        <v>142</v>
      </c>
      <c r="B2846" s="1" t="str">
        <f>+VLOOKUP(A2846,Codigos_mercados_mayoristas[],2,0)</f>
        <v>Metropolitana</v>
      </c>
      <c r="C2846" s="1">
        <f>+VLOOKUP(A2846,Codigos_mercados_mayoristas[],3,0)</f>
        <v>13</v>
      </c>
      <c r="D2846" s="30">
        <v>44155</v>
      </c>
      <c r="E2846" s="4" t="s">
        <v>196</v>
      </c>
      <c r="F2846" s="15" t="s">
        <v>64</v>
      </c>
      <c r="G2846" s="15" t="s">
        <v>65</v>
      </c>
      <c r="H2846" s="15" t="s">
        <v>96</v>
      </c>
      <c r="I2846" s="29">
        <v>35000</v>
      </c>
      <c r="J2846" s="29">
        <v>1500</v>
      </c>
      <c r="K2846" s="29">
        <v>1500</v>
      </c>
      <c r="L2846" s="29">
        <v>1500</v>
      </c>
      <c r="M2846" s="15" t="s">
        <v>143</v>
      </c>
      <c r="N2846" s="15" t="s">
        <v>156</v>
      </c>
      <c r="O2846">
        <f>+VLOOKUP(Precio_diario_hortalizas[[#This Row],[Unidad de comercialización]],Codigos_kg[],2,0)</f>
        <v>20</v>
      </c>
      <c r="P2846">
        <f>+Precio_diario_hortalizas[[#This Row],[Precio promedio ponderado]]/Precio_diario_hortalizas[[#This Row],[Kg o Unidades]]</f>
        <v>75</v>
      </c>
    </row>
    <row r="2847" spans="1:16" hidden="1" x14ac:dyDescent="0.35">
      <c r="A2847" s="15" t="s">
        <v>142</v>
      </c>
      <c r="B2847" s="1" t="str">
        <f>+VLOOKUP(A2847,Codigos_mercados_mayoristas[],2,0)</f>
        <v>Metropolitana</v>
      </c>
      <c r="C2847" s="1">
        <f>+VLOOKUP(A2847,Codigos_mercados_mayoristas[],3,0)</f>
        <v>13</v>
      </c>
      <c r="D2847" s="30">
        <v>44155</v>
      </c>
      <c r="E2847" s="4" t="s">
        <v>196</v>
      </c>
      <c r="F2847" s="15" t="s">
        <v>64</v>
      </c>
      <c r="G2847" s="15" t="s">
        <v>65</v>
      </c>
      <c r="H2847" s="15" t="s">
        <v>137</v>
      </c>
      <c r="I2847" s="29">
        <v>28000</v>
      </c>
      <c r="J2847" s="29">
        <v>1200</v>
      </c>
      <c r="K2847" s="29">
        <v>1200</v>
      </c>
      <c r="L2847" s="29">
        <v>1200</v>
      </c>
      <c r="M2847" s="15" t="s">
        <v>143</v>
      </c>
      <c r="N2847" s="15" t="s">
        <v>156</v>
      </c>
      <c r="O2847">
        <f>+VLOOKUP(Precio_diario_hortalizas[[#This Row],[Unidad de comercialización]],Codigos_kg[],2,0)</f>
        <v>20</v>
      </c>
      <c r="P2847">
        <f>+Precio_diario_hortalizas[[#This Row],[Precio promedio ponderado]]/Precio_diario_hortalizas[[#This Row],[Kg o Unidades]]</f>
        <v>60</v>
      </c>
    </row>
    <row r="2848" spans="1:16" hidden="1" x14ac:dyDescent="0.35">
      <c r="A2848" s="15" t="s">
        <v>142</v>
      </c>
      <c r="B2848" s="1" t="str">
        <f>+VLOOKUP(A2848,Codigos_mercados_mayoristas[],2,0)</f>
        <v>Metropolitana</v>
      </c>
      <c r="C2848" s="1">
        <f>+VLOOKUP(A2848,Codigos_mercados_mayoristas[],3,0)</f>
        <v>13</v>
      </c>
      <c r="D2848" s="30">
        <v>44155</v>
      </c>
      <c r="E2848" s="4" t="s">
        <v>196</v>
      </c>
      <c r="F2848" s="15" t="s">
        <v>64</v>
      </c>
      <c r="G2848" s="15" t="s">
        <v>65</v>
      </c>
      <c r="H2848" s="15" t="s">
        <v>144</v>
      </c>
      <c r="I2848" s="29">
        <v>15000</v>
      </c>
      <c r="J2848" s="15">
        <v>700</v>
      </c>
      <c r="K2848" s="15">
        <v>700</v>
      </c>
      <c r="L2848" s="15">
        <v>700</v>
      </c>
      <c r="M2848" s="15" t="s">
        <v>143</v>
      </c>
      <c r="N2848" s="15" t="s">
        <v>156</v>
      </c>
      <c r="O2848">
        <f>+VLOOKUP(Precio_diario_hortalizas[[#This Row],[Unidad de comercialización]],Codigos_kg[],2,0)</f>
        <v>20</v>
      </c>
      <c r="P2848">
        <f>+Precio_diario_hortalizas[[#This Row],[Precio promedio ponderado]]/Precio_diario_hortalizas[[#This Row],[Kg o Unidades]]</f>
        <v>35</v>
      </c>
    </row>
    <row r="2849" spans="1:16" hidden="1" x14ac:dyDescent="0.35">
      <c r="A2849" s="15" t="s">
        <v>142</v>
      </c>
      <c r="B2849" s="1" t="str">
        <f>+VLOOKUP(A2849,Codigos_mercados_mayoristas[],2,0)</f>
        <v>Metropolitana</v>
      </c>
      <c r="C2849" s="1">
        <f>+VLOOKUP(A2849,Codigos_mercados_mayoristas[],3,0)</f>
        <v>13</v>
      </c>
      <c r="D2849" s="30">
        <v>44155</v>
      </c>
      <c r="E2849" s="4" t="s">
        <v>196</v>
      </c>
      <c r="F2849" s="15" t="s">
        <v>64</v>
      </c>
      <c r="G2849" s="15" t="s">
        <v>65</v>
      </c>
      <c r="H2849" s="15" t="s">
        <v>150</v>
      </c>
      <c r="I2849" s="29">
        <v>24000</v>
      </c>
      <c r="J2849" s="29">
        <v>2400</v>
      </c>
      <c r="K2849" s="29">
        <v>2400</v>
      </c>
      <c r="L2849" s="29">
        <v>2400</v>
      </c>
      <c r="M2849" s="15" t="s">
        <v>143</v>
      </c>
      <c r="N2849" s="15" t="s">
        <v>156</v>
      </c>
      <c r="O2849">
        <f>+VLOOKUP(Precio_diario_hortalizas[[#This Row],[Unidad de comercialización]],Codigos_kg[],2,0)</f>
        <v>20</v>
      </c>
      <c r="P2849">
        <f>+Precio_diario_hortalizas[[#This Row],[Precio promedio ponderado]]/Precio_diario_hortalizas[[#This Row],[Kg o Unidades]]</f>
        <v>120</v>
      </c>
    </row>
    <row r="2850" spans="1:16" hidden="1" x14ac:dyDescent="0.35">
      <c r="A2850" s="15" t="s">
        <v>142</v>
      </c>
      <c r="B2850" s="1" t="str">
        <f>+VLOOKUP(A2850,Codigos_mercados_mayoristas[],2,0)</f>
        <v>Metropolitana</v>
      </c>
      <c r="C2850" s="1">
        <f>+VLOOKUP(A2850,Codigos_mercados_mayoristas[],3,0)</f>
        <v>13</v>
      </c>
      <c r="D2850" s="30">
        <v>44155</v>
      </c>
      <c r="E2850" s="4" t="s">
        <v>196</v>
      </c>
      <c r="F2850" s="15" t="s">
        <v>64</v>
      </c>
      <c r="G2850" s="15" t="s">
        <v>65</v>
      </c>
      <c r="H2850" s="15" t="s">
        <v>19</v>
      </c>
      <c r="I2850" s="29">
        <v>2400</v>
      </c>
      <c r="J2850" s="29">
        <v>8500</v>
      </c>
      <c r="K2850" s="29">
        <v>8000</v>
      </c>
      <c r="L2850" s="29">
        <v>8312</v>
      </c>
      <c r="M2850" s="15" t="s">
        <v>37</v>
      </c>
      <c r="N2850" s="15" t="s">
        <v>66</v>
      </c>
      <c r="O2850">
        <f>+VLOOKUP(Precio_diario_hortalizas[[#This Row],[Unidad de comercialización]],Codigos_kg[],2,0)</f>
        <v>10</v>
      </c>
      <c r="P2850">
        <f>+Precio_diario_hortalizas[[#This Row],[Precio promedio ponderado]]/Precio_diario_hortalizas[[#This Row],[Kg o Unidades]]</f>
        <v>831.2</v>
      </c>
    </row>
    <row r="2851" spans="1:16" hidden="1" x14ac:dyDescent="0.35">
      <c r="A2851" s="15" t="s">
        <v>142</v>
      </c>
      <c r="B2851" s="1" t="str">
        <f>+VLOOKUP(A2851,Codigos_mercados_mayoristas[],2,0)</f>
        <v>Metropolitana</v>
      </c>
      <c r="C2851" s="1">
        <f>+VLOOKUP(A2851,Codigos_mercados_mayoristas[],3,0)</f>
        <v>13</v>
      </c>
      <c r="D2851" s="30">
        <v>44155</v>
      </c>
      <c r="E2851" s="4" t="s">
        <v>196</v>
      </c>
      <c r="F2851" s="15" t="s">
        <v>42</v>
      </c>
      <c r="G2851" s="15" t="s">
        <v>43</v>
      </c>
      <c r="H2851" s="15" t="s">
        <v>19</v>
      </c>
      <c r="I2851" s="15">
        <v>50</v>
      </c>
      <c r="J2851" s="29">
        <v>25000</v>
      </c>
      <c r="K2851" s="29">
        <v>23000</v>
      </c>
      <c r="L2851" s="29">
        <v>23920</v>
      </c>
      <c r="M2851" s="15" t="s">
        <v>44</v>
      </c>
      <c r="N2851" s="15" t="s">
        <v>45</v>
      </c>
      <c r="O2851">
        <f>+VLOOKUP(Precio_diario_hortalizas[[#This Row],[Unidad de comercialización]],Codigos_kg[],2,0)</f>
        <v>25</v>
      </c>
      <c r="P2851">
        <f>+Precio_diario_hortalizas[[#This Row],[Precio promedio ponderado]]/Precio_diario_hortalizas[[#This Row],[Kg o Unidades]]</f>
        <v>956.8</v>
      </c>
    </row>
    <row r="2852" spans="1:16" hidden="1" x14ac:dyDescent="0.35">
      <c r="A2852" s="15" t="s">
        <v>142</v>
      </c>
      <c r="B2852" s="1" t="str">
        <f>+VLOOKUP(A2852,Codigos_mercados_mayoristas[],2,0)</f>
        <v>Metropolitana</v>
      </c>
      <c r="C2852" s="1">
        <f>+VLOOKUP(A2852,Codigos_mercados_mayoristas[],3,0)</f>
        <v>13</v>
      </c>
      <c r="D2852" s="30">
        <v>44155</v>
      </c>
      <c r="E2852" s="4" t="s">
        <v>196</v>
      </c>
      <c r="F2852" s="15" t="s">
        <v>42</v>
      </c>
      <c r="G2852" s="15" t="s">
        <v>43</v>
      </c>
      <c r="H2852" s="15" t="s">
        <v>13</v>
      </c>
      <c r="I2852" s="15">
        <v>20</v>
      </c>
      <c r="J2852" s="29">
        <v>20000</v>
      </c>
      <c r="K2852" s="29">
        <v>20000</v>
      </c>
      <c r="L2852" s="29">
        <v>20000</v>
      </c>
      <c r="M2852" s="15" t="s">
        <v>44</v>
      </c>
      <c r="N2852" s="15" t="s">
        <v>45</v>
      </c>
      <c r="O2852">
        <f>+VLOOKUP(Precio_diario_hortalizas[[#This Row],[Unidad de comercialización]],Codigos_kg[],2,0)</f>
        <v>25</v>
      </c>
      <c r="P2852">
        <f>+Precio_diario_hortalizas[[#This Row],[Precio promedio ponderado]]/Precio_diario_hortalizas[[#This Row],[Kg o Unidades]]</f>
        <v>800</v>
      </c>
    </row>
    <row r="2853" spans="1:16" hidden="1" x14ac:dyDescent="0.35">
      <c r="A2853" s="15" t="s">
        <v>142</v>
      </c>
      <c r="B2853" s="1" t="str">
        <f>+VLOOKUP(A2853,Codigos_mercados_mayoristas[],2,0)</f>
        <v>Metropolitana</v>
      </c>
      <c r="C2853" s="1">
        <f>+VLOOKUP(A2853,Codigos_mercados_mayoristas[],3,0)</f>
        <v>13</v>
      </c>
      <c r="D2853" s="30">
        <v>44155</v>
      </c>
      <c r="E2853" s="4" t="s">
        <v>196</v>
      </c>
      <c r="F2853" s="15" t="s">
        <v>67</v>
      </c>
      <c r="G2853" s="15" t="s">
        <v>12</v>
      </c>
      <c r="H2853" s="15" t="s">
        <v>19</v>
      </c>
      <c r="I2853" s="29">
        <v>1310</v>
      </c>
      <c r="J2853" s="29">
        <v>5000</v>
      </c>
      <c r="K2853" s="29">
        <v>4000</v>
      </c>
      <c r="L2853" s="29">
        <v>4710</v>
      </c>
      <c r="M2853" s="15" t="s">
        <v>68</v>
      </c>
      <c r="N2853" s="15" t="s">
        <v>118</v>
      </c>
      <c r="O2853">
        <f>+VLOOKUP(Precio_diario_hortalizas[[#This Row],[Unidad de comercialización]],Codigos_kg[],2,0)</f>
        <v>6</v>
      </c>
      <c r="P2853">
        <f>+Precio_diario_hortalizas[[#This Row],[Precio promedio ponderado]]/Precio_diario_hortalizas[[#This Row],[Kg o Unidades]]</f>
        <v>785</v>
      </c>
    </row>
    <row r="2854" spans="1:16" hidden="1" x14ac:dyDescent="0.35">
      <c r="A2854" s="15" t="s">
        <v>142</v>
      </c>
      <c r="B2854" s="1" t="str">
        <f>+VLOOKUP(A2854,Codigos_mercados_mayoristas[],2,0)</f>
        <v>Metropolitana</v>
      </c>
      <c r="C2854" s="1">
        <f>+VLOOKUP(A2854,Codigos_mercados_mayoristas[],3,0)</f>
        <v>13</v>
      </c>
      <c r="D2854" s="30">
        <v>44155</v>
      </c>
      <c r="E2854" s="4" t="s">
        <v>196</v>
      </c>
      <c r="F2854" s="15" t="s">
        <v>71</v>
      </c>
      <c r="G2854" s="15" t="s">
        <v>43</v>
      </c>
      <c r="H2854" s="15" t="s">
        <v>19</v>
      </c>
      <c r="I2854" s="29">
        <v>1400</v>
      </c>
      <c r="J2854" s="29">
        <v>10000</v>
      </c>
      <c r="K2854" s="29">
        <v>9000</v>
      </c>
      <c r="L2854" s="29">
        <v>9571</v>
      </c>
      <c r="M2854" s="15" t="s">
        <v>68</v>
      </c>
      <c r="N2854" s="15" t="s">
        <v>114</v>
      </c>
      <c r="O2854">
        <f>+VLOOKUP(Precio_diario_hortalizas[[#This Row],[Unidad de comercialización]],Codigos_kg[],2,0)</f>
        <v>6</v>
      </c>
      <c r="P2854">
        <f>+Precio_diario_hortalizas[[#This Row],[Precio promedio ponderado]]/Precio_diario_hortalizas[[#This Row],[Kg o Unidades]]</f>
        <v>1595.1666666666667</v>
      </c>
    </row>
    <row r="2855" spans="1:16" hidden="1" x14ac:dyDescent="0.35">
      <c r="A2855" s="15" t="s">
        <v>142</v>
      </c>
      <c r="B2855" s="1" t="str">
        <f>+VLOOKUP(A2855,Codigos_mercados_mayoristas[],2,0)</f>
        <v>Metropolitana</v>
      </c>
      <c r="C2855" s="1">
        <f>+VLOOKUP(A2855,Codigos_mercados_mayoristas[],3,0)</f>
        <v>13</v>
      </c>
      <c r="D2855" s="30">
        <v>44155</v>
      </c>
      <c r="E2855" s="4" t="s">
        <v>196</v>
      </c>
      <c r="F2855" s="15" t="s">
        <v>71</v>
      </c>
      <c r="G2855" s="15" t="s">
        <v>43</v>
      </c>
      <c r="H2855" s="15" t="s">
        <v>13</v>
      </c>
      <c r="I2855" s="15">
        <v>400</v>
      </c>
      <c r="J2855" s="29">
        <v>7000</v>
      </c>
      <c r="K2855" s="29">
        <v>7000</v>
      </c>
      <c r="L2855" s="29">
        <v>7000</v>
      </c>
      <c r="M2855" s="15" t="s">
        <v>68</v>
      </c>
      <c r="N2855" s="15" t="s">
        <v>114</v>
      </c>
      <c r="O2855">
        <f>+VLOOKUP(Precio_diario_hortalizas[[#This Row],[Unidad de comercialización]],Codigos_kg[],2,0)</f>
        <v>6</v>
      </c>
      <c r="P2855">
        <f>+Precio_diario_hortalizas[[#This Row],[Precio promedio ponderado]]/Precio_diario_hortalizas[[#This Row],[Kg o Unidades]]</f>
        <v>1166.6666666666667</v>
      </c>
    </row>
    <row r="2856" spans="1:16" hidden="1" x14ac:dyDescent="0.35">
      <c r="A2856" s="15" t="s">
        <v>142</v>
      </c>
      <c r="B2856" s="1" t="str">
        <f>+VLOOKUP(A2856,Codigos_mercados_mayoristas[],2,0)</f>
        <v>Metropolitana</v>
      </c>
      <c r="C2856" s="1">
        <f>+VLOOKUP(A2856,Codigos_mercados_mayoristas[],3,0)</f>
        <v>13</v>
      </c>
      <c r="D2856" s="30">
        <v>44155</v>
      </c>
      <c r="E2856" s="4" t="s">
        <v>196</v>
      </c>
      <c r="F2856" s="15" t="s">
        <v>115</v>
      </c>
      <c r="G2856" s="15" t="s">
        <v>12</v>
      </c>
      <c r="H2856" s="15" t="s">
        <v>19</v>
      </c>
      <c r="I2856" s="15">
        <v>400</v>
      </c>
      <c r="J2856" s="29">
        <v>18000</v>
      </c>
      <c r="K2856" s="29">
        <v>2000</v>
      </c>
      <c r="L2856" s="29">
        <v>11200</v>
      </c>
      <c r="M2856" s="15" t="s">
        <v>39</v>
      </c>
      <c r="N2856" s="15" t="s">
        <v>109</v>
      </c>
      <c r="O2856">
        <f>+VLOOKUP(Precio_diario_hortalizas[[#This Row],[Unidad de comercialización]],Codigos_kg[],2,0)</f>
        <v>25</v>
      </c>
      <c r="P2856">
        <f>+Precio_diario_hortalizas[[#This Row],[Precio promedio ponderado]]/Precio_diario_hortalizas[[#This Row],[Kg o Unidades]]</f>
        <v>448</v>
      </c>
    </row>
    <row r="2857" spans="1:16" hidden="1" x14ac:dyDescent="0.35">
      <c r="A2857" s="15" t="s">
        <v>142</v>
      </c>
      <c r="B2857" s="1" t="str">
        <f>+VLOOKUP(A2857,Codigos_mercados_mayoristas[],2,0)</f>
        <v>Metropolitana</v>
      </c>
      <c r="C2857" s="1">
        <f>+VLOOKUP(A2857,Codigos_mercados_mayoristas[],3,0)</f>
        <v>13</v>
      </c>
      <c r="D2857" s="30">
        <v>44155</v>
      </c>
      <c r="E2857" s="4" t="s">
        <v>196</v>
      </c>
      <c r="F2857" s="15" t="s">
        <v>73</v>
      </c>
      <c r="G2857" s="15" t="s">
        <v>12</v>
      </c>
      <c r="H2857" s="15" t="s">
        <v>19</v>
      </c>
      <c r="I2857" s="29">
        <v>43000</v>
      </c>
      <c r="J2857" s="15">
        <v>100</v>
      </c>
      <c r="K2857" s="15">
        <v>90</v>
      </c>
      <c r="L2857" s="15">
        <v>95</v>
      </c>
      <c r="M2857" s="15" t="s">
        <v>14</v>
      </c>
      <c r="N2857" s="15" t="s">
        <v>118</v>
      </c>
      <c r="O2857">
        <f>+VLOOKUP(Precio_diario_hortalizas[[#This Row],[Unidad de comercialización]],Codigos_kg[],2,0)</f>
        <v>1</v>
      </c>
      <c r="P2857">
        <f>+Precio_diario_hortalizas[[#This Row],[Precio promedio ponderado]]/Precio_diario_hortalizas[[#This Row],[Kg o Unidades]]</f>
        <v>95</v>
      </c>
    </row>
    <row r="2858" spans="1:16" hidden="1" x14ac:dyDescent="0.35">
      <c r="A2858" s="15" t="s">
        <v>142</v>
      </c>
      <c r="B2858" s="1" t="str">
        <f>+VLOOKUP(A2858,Codigos_mercados_mayoristas[],2,0)</f>
        <v>Metropolitana</v>
      </c>
      <c r="C2858" s="1">
        <f>+VLOOKUP(A2858,Codigos_mercados_mayoristas[],3,0)</f>
        <v>13</v>
      </c>
      <c r="D2858" s="30">
        <v>44155</v>
      </c>
      <c r="E2858" s="4" t="s">
        <v>196</v>
      </c>
      <c r="F2858" s="15" t="s">
        <v>73</v>
      </c>
      <c r="G2858" s="15" t="s">
        <v>12</v>
      </c>
      <c r="H2858" s="15" t="s">
        <v>13</v>
      </c>
      <c r="I2858" s="29">
        <v>25000</v>
      </c>
      <c r="J2858" s="15">
        <v>70</v>
      </c>
      <c r="K2858" s="15">
        <v>70</v>
      </c>
      <c r="L2858" s="15">
        <v>70</v>
      </c>
      <c r="M2858" s="15" t="s">
        <v>14</v>
      </c>
      <c r="N2858" s="15" t="s">
        <v>118</v>
      </c>
      <c r="O2858">
        <f>+VLOOKUP(Precio_diario_hortalizas[[#This Row],[Unidad de comercialización]],Codigos_kg[],2,0)</f>
        <v>1</v>
      </c>
      <c r="P2858">
        <f>+Precio_diario_hortalizas[[#This Row],[Precio promedio ponderado]]/Precio_diario_hortalizas[[#This Row],[Kg o Unidades]]</f>
        <v>70</v>
      </c>
    </row>
    <row r="2859" spans="1:16" hidden="1" x14ac:dyDescent="0.35">
      <c r="A2859" s="15" t="s">
        <v>142</v>
      </c>
      <c r="B2859" s="1" t="str">
        <f>+VLOOKUP(A2859,Codigos_mercados_mayoristas[],2,0)</f>
        <v>Metropolitana</v>
      </c>
      <c r="C2859" s="1">
        <f>+VLOOKUP(A2859,Codigos_mercados_mayoristas[],3,0)</f>
        <v>13</v>
      </c>
      <c r="D2859" s="30">
        <v>44155</v>
      </c>
      <c r="E2859" s="4" t="s">
        <v>196</v>
      </c>
      <c r="F2859" s="15" t="s">
        <v>11</v>
      </c>
      <c r="G2859" s="15" t="s">
        <v>12</v>
      </c>
      <c r="H2859" s="15" t="s">
        <v>19</v>
      </c>
      <c r="I2859" s="29">
        <v>10380</v>
      </c>
      <c r="J2859" s="15">
        <v>900</v>
      </c>
      <c r="K2859" s="15">
        <v>500</v>
      </c>
      <c r="L2859" s="15">
        <v>569</v>
      </c>
      <c r="M2859" s="15" t="s">
        <v>14</v>
      </c>
      <c r="N2859" s="15" t="s">
        <v>118</v>
      </c>
      <c r="O2859">
        <f>+VLOOKUP(Precio_diario_hortalizas[[#This Row],[Unidad de comercialización]],Codigos_kg[],2,0)</f>
        <v>1</v>
      </c>
      <c r="P2859">
        <f>+Precio_diario_hortalizas[[#This Row],[Precio promedio ponderado]]/Precio_diario_hortalizas[[#This Row],[Kg o Unidades]]</f>
        <v>569</v>
      </c>
    </row>
    <row r="2860" spans="1:16" hidden="1" x14ac:dyDescent="0.35">
      <c r="A2860" s="15" t="s">
        <v>142</v>
      </c>
      <c r="B2860" s="1" t="str">
        <f>+VLOOKUP(A2860,Codigos_mercados_mayoristas[],2,0)</f>
        <v>Metropolitana</v>
      </c>
      <c r="C2860" s="1">
        <f>+VLOOKUP(A2860,Codigos_mercados_mayoristas[],3,0)</f>
        <v>13</v>
      </c>
      <c r="D2860" s="30">
        <v>44155</v>
      </c>
      <c r="E2860" s="4" t="s">
        <v>196</v>
      </c>
      <c r="F2860" s="15" t="s">
        <v>11</v>
      </c>
      <c r="G2860" s="15" t="s">
        <v>12</v>
      </c>
      <c r="H2860" s="15" t="s">
        <v>13</v>
      </c>
      <c r="I2860" s="29">
        <v>3650</v>
      </c>
      <c r="J2860" s="15">
        <v>600</v>
      </c>
      <c r="K2860" s="15">
        <v>400</v>
      </c>
      <c r="L2860" s="15">
        <v>414</v>
      </c>
      <c r="M2860" s="15" t="s">
        <v>14</v>
      </c>
      <c r="N2860" s="15" t="s">
        <v>118</v>
      </c>
      <c r="O2860">
        <f>+VLOOKUP(Precio_diario_hortalizas[[#This Row],[Unidad de comercialización]],Codigos_kg[],2,0)</f>
        <v>1</v>
      </c>
      <c r="P2860">
        <f>+Precio_diario_hortalizas[[#This Row],[Precio promedio ponderado]]/Precio_diario_hortalizas[[#This Row],[Kg o Unidades]]</f>
        <v>414</v>
      </c>
    </row>
    <row r="2861" spans="1:16" hidden="1" x14ac:dyDescent="0.35">
      <c r="A2861" s="15" t="s">
        <v>142</v>
      </c>
      <c r="B2861" s="1" t="str">
        <f>+VLOOKUP(A2861,Codigos_mercados_mayoristas[],2,0)</f>
        <v>Metropolitana</v>
      </c>
      <c r="C2861" s="1">
        <f>+VLOOKUP(A2861,Codigos_mercados_mayoristas[],3,0)</f>
        <v>13</v>
      </c>
      <c r="D2861" s="30">
        <v>44155</v>
      </c>
      <c r="E2861" s="4" t="s">
        <v>196</v>
      </c>
      <c r="F2861" s="15" t="s">
        <v>75</v>
      </c>
      <c r="G2861" s="15" t="s">
        <v>12</v>
      </c>
      <c r="H2861" s="15" t="s">
        <v>76</v>
      </c>
      <c r="I2861" s="29">
        <v>1700</v>
      </c>
      <c r="J2861" s="29">
        <v>15000</v>
      </c>
      <c r="K2861" s="29">
        <v>15000</v>
      </c>
      <c r="L2861" s="29">
        <v>15000</v>
      </c>
      <c r="M2861" s="15" t="s">
        <v>147</v>
      </c>
      <c r="N2861" s="15" t="s">
        <v>118</v>
      </c>
      <c r="O2861">
        <f>+VLOOKUP(Precio_diario_hortalizas[[#This Row],[Unidad de comercialización]],Codigos_kg[],2,0)</f>
        <v>20</v>
      </c>
      <c r="P2861">
        <f>+Precio_diario_hortalizas[[#This Row],[Precio promedio ponderado]]/Precio_diario_hortalizas[[#This Row],[Kg o Unidades]]</f>
        <v>750</v>
      </c>
    </row>
    <row r="2862" spans="1:16" hidden="1" x14ac:dyDescent="0.35">
      <c r="A2862" s="15" t="s">
        <v>142</v>
      </c>
      <c r="B2862" s="1" t="str">
        <f>+VLOOKUP(A2862,Codigos_mercados_mayoristas[],2,0)</f>
        <v>Metropolitana</v>
      </c>
      <c r="C2862" s="1">
        <f>+VLOOKUP(A2862,Codigos_mercados_mayoristas[],3,0)</f>
        <v>13</v>
      </c>
      <c r="D2862" s="30">
        <v>44155</v>
      </c>
      <c r="E2862" s="4" t="s">
        <v>196</v>
      </c>
      <c r="F2862" s="15" t="s">
        <v>75</v>
      </c>
      <c r="G2862" s="15" t="s">
        <v>12</v>
      </c>
      <c r="H2862" s="15" t="s">
        <v>96</v>
      </c>
      <c r="I2862" s="29">
        <v>2400</v>
      </c>
      <c r="J2862" s="29">
        <v>7500</v>
      </c>
      <c r="K2862" s="29">
        <v>7500</v>
      </c>
      <c r="L2862" s="29">
        <v>7500</v>
      </c>
      <c r="M2862" s="15" t="s">
        <v>121</v>
      </c>
      <c r="N2862" s="15" t="s">
        <v>118</v>
      </c>
      <c r="O2862">
        <f>+VLOOKUP(Precio_diario_hortalizas[[#This Row],[Unidad de comercialización]],Codigos_kg[],2,0)</f>
        <v>18</v>
      </c>
      <c r="P2862">
        <f>+Precio_diario_hortalizas[[#This Row],[Precio promedio ponderado]]/Precio_diario_hortalizas[[#This Row],[Kg o Unidades]]</f>
        <v>416.66666666666669</v>
      </c>
    </row>
    <row r="2863" spans="1:16" hidden="1" x14ac:dyDescent="0.35">
      <c r="A2863" s="15" t="s">
        <v>142</v>
      </c>
      <c r="B2863" s="1" t="str">
        <f>+VLOOKUP(A2863,Codigos_mercados_mayoristas[],2,0)</f>
        <v>Metropolitana</v>
      </c>
      <c r="C2863" s="1">
        <f>+VLOOKUP(A2863,Codigos_mercados_mayoristas[],3,0)</f>
        <v>13</v>
      </c>
      <c r="D2863" s="30">
        <v>44155</v>
      </c>
      <c r="E2863" s="4" t="s">
        <v>196</v>
      </c>
      <c r="F2863" s="15" t="s">
        <v>75</v>
      </c>
      <c r="G2863" s="15" t="s">
        <v>12</v>
      </c>
      <c r="H2863" s="15" t="s">
        <v>96</v>
      </c>
      <c r="I2863" s="29">
        <v>1500</v>
      </c>
      <c r="J2863" s="29">
        <v>7500</v>
      </c>
      <c r="K2863" s="29">
        <v>7500</v>
      </c>
      <c r="L2863" s="29">
        <v>7500</v>
      </c>
      <c r="M2863" s="15" t="s">
        <v>121</v>
      </c>
      <c r="N2863" s="15" t="s">
        <v>123</v>
      </c>
      <c r="O2863">
        <f>+VLOOKUP(Precio_diario_hortalizas[[#This Row],[Unidad de comercialización]],Codigos_kg[],2,0)</f>
        <v>18</v>
      </c>
      <c r="P2863">
        <f>+Precio_diario_hortalizas[[#This Row],[Precio promedio ponderado]]/Precio_diario_hortalizas[[#This Row],[Kg o Unidades]]</f>
        <v>416.66666666666669</v>
      </c>
    </row>
    <row r="2864" spans="1:16" hidden="1" x14ac:dyDescent="0.35">
      <c r="A2864" s="15" t="s">
        <v>142</v>
      </c>
      <c r="B2864" s="1" t="str">
        <f>+VLOOKUP(A2864,Codigos_mercados_mayoristas[],2,0)</f>
        <v>Metropolitana</v>
      </c>
      <c r="C2864" s="1">
        <f>+VLOOKUP(A2864,Codigos_mercados_mayoristas[],3,0)</f>
        <v>13</v>
      </c>
      <c r="D2864" s="30">
        <v>44155</v>
      </c>
      <c r="E2864" s="4" t="s">
        <v>196</v>
      </c>
      <c r="F2864" s="15" t="s">
        <v>75</v>
      </c>
      <c r="G2864" s="15" t="s">
        <v>12</v>
      </c>
      <c r="H2864" s="15" t="s">
        <v>96</v>
      </c>
      <c r="I2864" s="29">
        <v>75000</v>
      </c>
      <c r="J2864" s="29">
        <v>2000</v>
      </c>
      <c r="K2864" s="29">
        <v>2000</v>
      </c>
      <c r="L2864" s="29">
        <v>2000</v>
      </c>
      <c r="M2864" s="15" t="s">
        <v>143</v>
      </c>
      <c r="N2864" s="15" t="s">
        <v>118</v>
      </c>
      <c r="O2864">
        <f>+VLOOKUP(Precio_diario_hortalizas[[#This Row],[Unidad de comercialización]],Codigos_kg[],2,0)</f>
        <v>20</v>
      </c>
      <c r="P2864">
        <f>+Precio_diario_hortalizas[[#This Row],[Precio promedio ponderado]]/Precio_diario_hortalizas[[#This Row],[Kg o Unidades]]</f>
        <v>100</v>
      </c>
    </row>
    <row r="2865" spans="1:16" hidden="1" x14ac:dyDescent="0.35">
      <c r="A2865" s="15" t="s">
        <v>142</v>
      </c>
      <c r="B2865" s="1" t="str">
        <f>+VLOOKUP(A2865,Codigos_mercados_mayoristas[],2,0)</f>
        <v>Metropolitana</v>
      </c>
      <c r="C2865" s="1">
        <f>+VLOOKUP(A2865,Codigos_mercados_mayoristas[],3,0)</f>
        <v>13</v>
      </c>
      <c r="D2865" s="30">
        <v>44155</v>
      </c>
      <c r="E2865" s="4" t="s">
        <v>196</v>
      </c>
      <c r="F2865" s="15" t="s">
        <v>75</v>
      </c>
      <c r="G2865" s="15" t="s">
        <v>12</v>
      </c>
      <c r="H2865" s="15" t="s">
        <v>96</v>
      </c>
      <c r="I2865" s="29">
        <v>57000</v>
      </c>
      <c r="J2865" s="29">
        <v>2000</v>
      </c>
      <c r="K2865" s="29">
        <v>2000</v>
      </c>
      <c r="L2865" s="29">
        <v>2000</v>
      </c>
      <c r="M2865" s="15" t="s">
        <v>143</v>
      </c>
      <c r="N2865" s="15" t="s">
        <v>123</v>
      </c>
      <c r="O2865">
        <f>+VLOOKUP(Precio_diario_hortalizas[[#This Row],[Unidad de comercialización]],Codigos_kg[],2,0)</f>
        <v>20</v>
      </c>
      <c r="P2865">
        <f>+Precio_diario_hortalizas[[#This Row],[Precio promedio ponderado]]/Precio_diario_hortalizas[[#This Row],[Kg o Unidades]]</f>
        <v>100</v>
      </c>
    </row>
    <row r="2866" spans="1:16" hidden="1" x14ac:dyDescent="0.35">
      <c r="A2866" s="15" t="s">
        <v>142</v>
      </c>
      <c r="B2866" s="1" t="str">
        <f>+VLOOKUP(A2866,Codigos_mercados_mayoristas[],2,0)</f>
        <v>Metropolitana</v>
      </c>
      <c r="C2866" s="1">
        <f>+VLOOKUP(A2866,Codigos_mercados_mayoristas[],3,0)</f>
        <v>13</v>
      </c>
      <c r="D2866" s="30">
        <v>44155</v>
      </c>
      <c r="E2866" s="4" t="s">
        <v>196</v>
      </c>
      <c r="F2866" s="15" t="s">
        <v>75</v>
      </c>
      <c r="G2866" s="15" t="s">
        <v>12</v>
      </c>
      <c r="H2866" s="15" t="s">
        <v>148</v>
      </c>
      <c r="I2866" s="29">
        <v>1200</v>
      </c>
      <c r="J2866" s="29">
        <v>17000</v>
      </c>
      <c r="K2866" s="29">
        <v>17000</v>
      </c>
      <c r="L2866" s="29">
        <v>17000</v>
      </c>
      <c r="M2866" s="15" t="s">
        <v>147</v>
      </c>
      <c r="N2866" s="15" t="s">
        <v>118</v>
      </c>
      <c r="O2866">
        <f>+VLOOKUP(Precio_diario_hortalizas[[#This Row],[Unidad de comercialización]],Codigos_kg[],2,0)</f>
        <v>20</v>
      </c>
      <c r="P2866">
        <f>+Precio_diario_hortalizas[[#This Row],[Precio promedio ponderado]]/Precio_diario_hortalizas[[#This Row],[Kg o Unidades]]</f>
        <v>850</v>
      </c>
    </row>
    <row r="2867" spans="1:16" hidden="1" x14ac:dyDescent="0.35">
      <c r="A2867" s="15" t="s">
        <v>142</v>
      </c>
      <c r="B2867" s="1" t="str">
        <f>+VLOOKUP(A2867,Codigos_mercados_mayoristas[],2,0)</f>
        <v>Metropolitana</v>
      </c>
      <c r="C2867" s="1">
        <f>+VLOOKUP(A2867,Codigos_mercados_mayoristas[],3,0)</f>
        <v>13</v>
      </c>
      <c r="D2867" s="30">
        <v>44155</v>
      </c>
      <c r="E2867" s="4" t="s">
        <v>196</v>
      </c>
      <c r="F2867" s="15" t="s">
        <v>75</v>
      </c>
      <c r="G2867" s="15" t="s">
        <v>12</v>
      </c>
      <c r="H2867" s="15" t="s">
        <v>137</v>
      </c>
      <c r="I2867" s="29">
        <v>1900</v>
      </c>
      <c r="J2867" s="29">
        <v>7000</v>
      </c>
      <c r="K2867" s="29">
        <v>7000</v>
      </c>
      <c r="L2867" s="29">
        <v>7000</v>
      </c>
      <c r="M2867" s="15" t="s">
        <v>121</v>
      </c>
      <c r="N2867" s="15" t="s">
        <v>118</v>
      </c>
      <c r="O2867">
        <f>+VLOOKUP(Precio_diario_hortalizas[[#This Row],[Unidad de comercialización]],Codigos_kg[],2,0)</f>
        <v>18</v>
      </c>
      <c r="P2867">
        <f>+Precio_diario_hortalizas[[#This Row],[Precio promedio ponderado]]/Precio_diario_hortalizas[[#This Row],[Kg o Unidades]]</f>
        <v>388.88888888888891</v>
      </c>
    </row>
    <row r="2868" spans="1:16" hidden="1" x14ac:dyDescent="0.35">
      <c r="A2868" s="15" t="s">
        <v>142</v>
      </c>
      <c r="B2868" s="1" t="str">
        <f>+VLOOKUP(A2868,Codigos_mercados_mayoristas[],2,0)</f>
        <v>Metropolitana</v>
      </c>
      <c r="C2868" s="1">
        <f>+VLOOKUP(A2868,Codigos_mercados_mayoristas[],3,0)</f>
        <v>13</v>
      </c>
      <c r="D2868" s="30">
        <v>44155</v>
      </c>
      <c r="E2868" s="4" t="s">
        <v>196</v>
      </c>
      <c r="F2868" s="15" t="s">
        <v>75</v>
      </c>
      <c r="G2868" s="15" t="s">
        <v>12</v>
      </c>
      <c r="H2868" s="15" t="s">
        <v>137</v>
      </c>
      <c r="I2868" s="15">
        <v>800</v>
      </c>
      <c r="J2868" s="29">
        <v>7000</v>
      </c>
      <c r="K2868" s="29">
        <v>7000</v>
      </c>
      <c r="L2868" s="29">
        <v>7000</v>
      </c>
      <c r="M2868" s="15" t="s">
        <v>121</v>
      </c>
      <c r="N2868" s="15" t="s">
        <v>123</v>
      </c>
      <c r="O2868">
        <f>+VLOOKUP(Precio_diario_hortalizas[[#This Row],[Unidad de comercialización]],Codigos_kg[],2,0)</f>
        <v>18</v>
      </c>
      <c r="P2868">
        <f>+Precio_diario_hortalizas[[#This Row],[Precio promedio ponderado]]/Precio_diario_hortalizas[[#This Row],[Kg o Unidades]]</f>
        <v>388.88888888888891</v>
      </c>
    </row>
    <row r="2869" spans="1:16" hidden="1" x14ac:dyDescent="0.35">
      <c r="A2869" s="15" t="s">
        <v>142</v>
      </c>
      <c r="B2869" s="1" t="str">
        <f>+VLOOKUP(A2869,Codigos_mercados_mayoristas[],2,0)</f>
        <v>Metropolitana</v>
      </c>
      <c r="C2869" s="1">
        <f>+VLOOKUP(A2869,Codigos_mercados_mayoristas[],3,0)</f>
        <v>13</v>
      </c>
      <c r="D2869" s="30">
        <v>44155</v>
      </c>
      <c r="E2869" s="4" t="s">
        <v>196</v>
      </c>
      <c r="F2869" s="15" t="s">
        <v>75</v>
      </c>
      <c r="G2869" s="15" t="s">
        <v>12</v>
      </c>
      <c r="H2869" s="15" t="s">
        <v>137</v>
      </c>
      <c r="I2869" s="29">
        <v>53000</v>
      </c>
      <c r="J2869" s="29">
        <v>1400</v>
      </c>
      <c r="K2869" s="29">
        <v>1400</v>
      </c>
      <c r="L2869" s="29">
        <v>1400</v>
      </c>
      <c r="M2869" s="15" t="s">
        <v>143</v>
      </c>
      <c r="N2869" s="15" t="s">
        <v>118</v>
      </c>
      <c r="O2869">
        <f>+VLOOKUP(Precio_diario_hortalizas[[#This Row],[Unidad de comercialización]],Codigos_kg[],2,0)</f>
        <v>20</v>
      </c>
      <c r="P2869">
        <f>+Precio_diario_hortalizas[[#This Row],[Precio promedio ponderado]]/Precio_diario_hortalizas[[#This Row],[Kg o Unidades]]</f>
        <v>70</v>
      </c>
    </row>
    <row r="2870" spans="1:16" hidden="1" x14ac:dyDescent="0.35">
      <c r="A2870" s="15" t="s">
        <v>142</v>
      </c>
      <c r="B2870" s="1" t="str">
        <f>+VLOOKUP(A2870,Codigos_mercados_mayoristas[],2,0)</f>
        <v>Metropolitana</v>
      </c>
      <c r="C2870" s="1">
        <f>+VLOOKUP(A2870,Codigos_mercados_mayoristas[],3,0)</f>
        <v>13</v>
      </c>
      <c r="D2870" s="30">
        <v>44155</v>
      </c>
      <c r="E2870" s="4" t="s">
        <v>196</v>
      </c>
      <c r="F2870" s="15" t="s">
        <v>75</v>
      </c>
      <c r="G2870" s="15" t="s">
        <v>12</v>
      </c>
      <c r="H2870" s="15" t="s">
        <v>137</v>
      </c>
      <c r="I2870" s="29">
        <v>48000</v>
      </c>
      <c r="J2870" s="29">
        <v>1500</v>
      </c>
      <c r="K2870" s="29">
        <v>1500</v>
      </c>
      <c r="L2870" s="29">
        <v>1500</v>
      </c>
      <c r="M2870" s="15" t="s">
        <v>143</v>
      </c>
      <c r="N2870" s="15" t="s">
        <v>123</v>
      </c>
      <c r="O2870">
        <f>+VLOOKUP(Precio_diario_hortalizas[[#This Row],[Unidad de comercialización]],Codigos_kg[],2,0)</f>
        <v>20</v>
      </c>
      <c r="P2870">
        <f>+Precio_diario_hortalizas[[#This Row],[Precio promedio ponderado]]/Precio_diario_hortalizas[[#This Row],[Kg o Unidades]]</f>
        <v>75</v>
      </c>
    </row>
    <row r="2871" spans="1:16" hidden="1" x14ac:dyDescent="0.35">
      <c r="A2871" s="15" t="s">
        <v>142</v>
      </c>
      <c r="B2871" s="1" t="str">
        <f>+VLOOKUP(A2871,Codigos_mercados_mayoristas[],2,0)</f>
        <v>Metropolitana</v>
      </c>
      <c r="C2871" s="1">
        <f>+VLOOKUP(A2871,Codigos_mercados_mayoristas[],3,0)</f>
        <v>13</v>
      </c>
      <c r="D2871" s="30">
        <v>44155</v>
      </c>
      <c r="E2871" s="4" t="s">
        <v>196</v>
      </c>
      <c r="F2871" s="15" t="s">
        <v>75</v>
      </c>
      <c r="G2871" s="15" t="s">
        <v>12</v>
      </c>
      <c r="H2871" s="15" t="s">
        <v>149</v>
      </c>
      <c r="I2871" s="15">
        <v>900</v>
      </c>
      <c r="J2871" s="29">
        <v>17000</v>
      </c>
      <c r="K2871" s="29">
        <v>17000</v>
      </c>
      <c r="L2871" s="29">
        <v>17000</v>
      </c>
      <c r="M2871" s="15" t="s">
        <v>147</v>
      </c>
      <c r="N2871" s="15" t="s">
        <v>118</v>
      </c>
      <c r="O2871">
        <f>+VLOOKUP(Precio_diario_hortalizas[[#This Row],[Unidad de comercialización]],Codigos_kg[],2,0)</f>
        <v>20</v>
      </c>
      <c r="P2871">
        <f>+Precio_diario_hortalizas[[#This Row],[Precio promedio ponderado]]/Precio_diario_hortalizas[[#This Row],[Kg o Unidades]]</f>
        <v>850</v>
      </c>
    </row>
    <row r="2872" spans="1:16" hidden="1" x14ac:dyDescent="0.35">
      <c r="A2872" s="15" t="s">
        <v>142</v>
      </c>
      <c r="B2872" s="1" t="str">
        <f>+VLOOKUP(A2872,Codigos_mercados_mayoristas[],2,0)</f>
        <v>Metropolitana</v>
      </c>
      <c r="C2872" s="1">
        <f>+VLOOKUP(A2872,Codigos_mercados_mayoristas[],3,0)</f>
        <v>13</v>
      </c>
      <c r="D2872" s="30">
        <v>44155</v>
      </c>
      <c r="E2872" s="4" t="s">
        <v>196</v>
      </c>
      <c r="F2872" s="15" t="s">
        <v>75</v>
      </c>
      <c r="G2872" s="15" t="s">
        <v>12</v>
      </c>
      <c r="H2872" s="15" t="s">
        <v>144</v>
      </c>
      <c r="I2872" s="29">
        <v>1200</v>
      </c>
      <c r="J2872" s="29">
        <v>6000</v>
      </c>
      <c r="K2872" s="29">
        <v>6000</v>
      </c>
      <c r="L2872" s="29">
        <v>6000</v>
      </c>
      <c r="M2872" s="15" t="s">
        <v>121</v>
      </c>
      <c r="N2872" s="15" t="s">
        <v>118</v>
      </c>
      <c r="O2872">
        <f>+VLOOKUP(Precio_diario_hortalizas[[#This Row],[Unidad de comercialización]],Codigos_kg[],2,0)</f>
        <v>18</v>
      </c>
      <c r="P2872">
        <f>+Precio_diario_hortalizas[[#This Row],[Precio promedio ponderado]]/Precio_diario_hortalizas[[#This Row],[Kg o Unidades]]</f>
        <v>333.33333333333331</v>
      </c>
    </row>
    <row r="2873" spans="1:16" hidden="1" x14ac:dyDescent="0.35">
      <c r="A2873" s="15" t="s">
        <v>142</v>
      </c>
      <c r="B2873" s="1" t="str">
        <f>+VLOOKUP(A2873,Codigos_mercados_mayoristas[],2,0)</f>
        <v>Metropolitana</v>
      </c>
      <c r="C2873" s="1">
        <f>+VLOOKUP(A2873,Codigos_mercados_mayoristas[],3,0)</f>
        <v>13</v>
      </c>
      <c r="D2873" s="30">
        <v>44155</v>
      </c>
      <c r="E2873" s="4" t="s">
        <v>196</v>
      </c>
      <c r="F2873" s="15" t="s">
        <v>75</v>
      </c>
      <c r="G2873" s="15" t="s">
        <v>12</v>
      </c>
      <c r="H2873" s="15" t="s">
        <v>144</v>
      </c>
      <c r="I2873" s="15">
        <v>400</v>
      </c>
      <c r="J2873" s="29">
        <v>6000</v>
      </c>
      <c r="K2873" s="29">
        <v>6000</v>
      </c>
      <c r="L2873" s="29">
        <v>6000</v>
      </c>
      <c r="M2873" s="15" t="s">
        <v>121</v>
      </c>
      <c r="N2873" s="15" t="s">
        <v>123</v>
      </c>
      <c r="O2873">
        <f>+VLOOKUP(Precio_diario_hortalizas[[#This Row],[Unidad de comercialización]],Codigos_kg[],2,0)</f>
        <v>18</v>
      </c>
      <c r="P2873">
        <f>+Precio_diario_hortalizas[[#This Row],[Precio promedio ponderado]]/Precio_diario_hortalizas[[#This Row],[Kg o Unidades]]</f>
        <v>333.33333333333331</v>
      </c>
    </row>
    <row r="2874" spans="1:16" hidden="1" x14ac:dyDescent="0.35">
      <c r="A2874" s="15" t="s">
        <v>142</v>
      </c>
      <c r="B2874" s="1" t="str">
        <f>+VLOOKUP(A2874,Codigos_mercados_mayoristas[],2,0)</f>
        <v>Metropolitana</v>
      </c>
      <c r="C2874" s="1">
        <f>+VLOOKUP(A2874,Codigos_mercados_mayoristas[],3,0)</f>
        <v>13</v>
      </c>
      <c r="D2874" s="30">
        <v>44155</v>
      </c>
      <c r="E2874" s="4" t="s">
        <v>196</v>
      </c>
      <c r="F2874" s="15" t="s">
        <v>75</v>
      </c>
      <c r="G2874" s="15" t="s">
        <v>12</v>
      </c>
      <c r="H2874" s="15" t="s">
        <v>144</v>
      </c>
      <c r="I2874" s="29">
        <v>36000</v>
      </c>
      <c r="J2874" s="15">
        <v>800</v>
      </c>
      <c r="K2874" s="15">
        <v>800</v>
      </c>
      <c r="L2874" s="15">
        <v>800</v>
      </c>
      <c r="M2874" s="15" t="s">
        <v>143</v>
      </c>
      <c r="N2874" s="15" t="s">
        <v>118</v>
      </c>
      <c r="O2874">
        <f>+VLOOKUP(Precio_diario_hortalizas[[#This Row],[Unidad de comercialización]],Codigos_kg[],2,0)</f>
        <v>20</v>
      </c>
      <c r="P2874">
        <f>+Precio_diario_hortalizas[[#This Row],[Precio promedio ponderado]]/Precio_diario_hortalizas[[#This Row],[Kg o Unidades]]</f>
        <v>40</v>
      </c>
    </row>
    <row r="2875" spans="1:16" hidden="1" x14ac:dyDescent="0.35">
      <c r="A2875" s="15" t="s">
        <v>142</v>
      </c>
      <c r="B2875" s="1" t="str">
        <f>+VLOOKUP(A2875,Codigos_mercados_mayoristas[],2,0)</f>
        <v>Metropolitana</v>
      </c>
      <c r="C2875" s="1">
        <f>+VLOOKUP(A2875,Codigos_mercados_mayoristas[],3,0)</f>
        <v>13</v>
      </c>
      <c r="D2875" s="30">
        <v>44155</v>
      </c>
      <c r="E2875" s="4" t="s">
        <v>196</v>
      </c>
      <c r="F2875" s="15" t="s">
        <v>75</v>
      </c>
      <c r="G2875" s="15" t="s">
        <v>12</v>
      </c>
      <c r="H2875" s="15" t="s">
        <v>144</v>
      </c>
      <c r="I2875" s="29">
        <v>25000</v>
      </c>
      <c r="J2875" s="29">
        <v>1000</v>
      </c>
      <c r="K2875" s="29">
        <v>1000</v>
      </c>
      <c r="L2875" s="29">
        <v>1000</v>
      </c>
      <c r="M2875" s="15" t="s">
        <v>143</v>
      </c>
      <c r="N2875" s="15" t="s">
        <v>123</v>
      </c>
      <c r="O2875">
        <f>+VLOOKUP(Precio_diario_hortalizas[[#This Row],[Unidad de comercialización]],Codigos_kg[],2,0)</f>
        <v>20</v>
      </c>
      <c r="P2875">
        <f>+Precio_diario_hortalizas[[#This Row],[Precio promedio ponderado]]/Precio_diario_hortalizas[[#This Row],[Kg o Unidades]]</f>
        <v>50</v>
      </c>
    </row>
    <row r="2876" spans="1:16" hidden="1" x14ac:dyDescent="0.35">
      <c r="A2876" s="15" t="s">
        <v>142</v>
      </c>
      <c r="B2876" s="1" t="str">
        <f>+VLOOKUP(A2876,Codigos_mercados_mayoristas[],2,0)</f>
        <v>Metropolitana</v>
      </c>
      <c r="C2876" s="1">
        <f>+VLOOKUP(A2876,Codigos_mercados_mayoristas[],3,0)</f>
        <v>13</v>
      </c>
      <c r="D2876" s="30">
        <v>44155</v>
      </c>
      <c r="E2876" s="4" t="s">
        <v>196</v>
      </c>
      <c r="F2876" s="15" t="s">
        <v>75</v>
      </c>
      <c r="G2876" s="15" t="s">
        <v>12</v>
      </c>
      <c r="H2876" s="15" t="s">
        <v>150</v>
      </c>
      <c r="I2876" s="29">
        <v>35000</v>
      </c>
      <c r="J2876" s="29">
        <v>2600</v>
      </c>
      <c r="K2876" s="29">
        <v>2600</v>
      </c>
      <c r="L2876" s="29">
        <v>2600</v>
      </c>
      <c r="M2876" s="15" t="s">
        <v>143</v>
      </c>
      <c r="N2876" s="15" t="s">
        <v>118</v>
      </c>
      <c r="O2876">
        <f>+VLOOKUP(Precio_diario_hortalizas[[#This Row],[Unidad de comercialización]],Codigos_kg[],2,0)</f>
        <v>20</v>
      </c>
      <c r="P2876">
        <f>+Precio_diario_hortalizas[[#This Row],[Precio promedio ponderado]]/Precio_diario_hortalizas[[#This Row],[Kg o Unidades]]</f>
        <v>130</v>
      </c>
    </row>
    <row r="2877" spans="1:16" hidden="1" x14ac:dyDescent="0.35">
      <c r="A2877" s="15" t="s">
        <v>142</v>
      </c>
      <c r="B2877" s="1" t="str">
        <f>+VLOOKUP(A2877,Codigos_mercados_mayoristas[],2,0)</f>
        <v>Metropolitana</v>
      </c>
      <c r="C2877" s="1">
        <f>+VLOOKUP(A2877,Codigos_mercados_mayoristas[],3,0)</f>
        <v>13</v>
      </c>
      <c r="D2877" s="30">
        <v>44155</v>
      </c>
      <c r="E2877" s="4" t="s">
        <v>196</v>
      </c>
      <c r="F2877" s="15" t="s">
        <v>75</v>
      </c>
      <c r="G2877" s="15" t="s">
        <v>12</v>
      </c>
      <c r="H2877" s="15" t="s">
        <v>150</v>
      </c>
      <c r="I2877" s="29">
        <v>39000</v>
      </c>
      <c r="J2877" s="29">
        <v>2600</v>
      </c>
      <c r="K2877" s="29">
        <v>2600</v>
      </c>
      <c r="L2877" s="29">
        <v>2600</v>
      </c>
      <c r="M2877" s="15" t="s">
        <v>143</v>
      </c>
      <c r="N2877" s="15" t="s">
        <v>123</v>
      </c>
      <c r="O2877">
        <f>+VLOOKUP(Precio_diario_hortalizas[[#This Row],[Unidad de comercialización]],Codigos_kg[],2,0)</f>
        <v>20</v>
      </c>
      <c r="P2877">
        <f>+Precio_diario_hortalizas[[#This Row],[Precio promedio ponderado]]/Precio_diario_hortalizas[[#This Row],[Kg o Unidades]]</f>
        <v>130</v>
      </c>
    </row>
    <row r="2878" spans="1:16" hidden="1" x14ac:dyDescent="0.35">
      <c r="A2878" s="15" t="s">
        <v>142</v>
      </c>
      <c r="B2878" s="1" t="str">
        <f>+VLOOKUP(A2878,Codigos_mercados_mayoristas[],2,0)</f>
        <v>Metropolitana</v>
      </c>
      <c r="C2878" s="1">
        <f>+VLOOKUP(A2878,Codigos_mercados_mayoristas[],3,0)</f>
        <v>13</v>
      </c>
      <c r="D2878" s="30">
        <v>44155</v>
      </c>
      <c r="E2878" s="4" t="s">
        <v>196</v>
      </c>
      <c r="F2878" s="15" t="s">
        <v>78</v>
      </c>
      <c r="G2878" s="15" t="s">
        <v>12</v>
      </c>
      <c r="H2878" s="15" t="s">
        <v>69</v>
      </c>
      <c r="I2878" s="15">
        <v>530</v>
      </c>
      <c r="J2878" s="29">
        <v>2600</v>
      </c>
      <c r="K2878" s="29">
        <v>2500</v>
      </c>
      <c r="L2878" s="29">
        <v>2549</v>
      </c>
      <c r="M2878" s="15" t="s">
        <v>79</v>
      </c>
      <c r="N2878" s="15" t="s">
        <v>118</v>
      </c>
      <c r="O2878">
        <f>+VLOOKUP(Precio_diario_hortalizas[[#This Row],[Unidad de comercialización]],Codigos_kg[],2,0)</f>
        <v>36</v>
      </c>
      <c r="P2878">
        <f>+Precio_diario_hortalizas[[#This Row],[Precio promedio ponderado]]/Precio_diario_hortalizas[[#This Row],[Kg o Unidades]]</f>
        <v>70.805555555555557</v>
      </c>
    </row>
    <row r="2879" spans="1:16" hidden="1" x14ac:dyDescent="0.35">
      <c r="A2879" s="15" t="s">
        <v>142</v>
      </c>
      <c r="B2879" s="1" t="str">
        <f>+VLOOKUP(A2879,Codigos_mercados_mayoristas[],2,0)</f>
        <v>Metropolitana</v>
      </c>
      <c r="C2879" s="1">
        <f>+VLOOKUP(A2879,Codigos_mercados_mayoristas[],3,0)</f>
        <v>13</v>
      </c>
      <c r="D2879" s="30">
        <v>44155</v>
      </c>
      <c r="E2879" s="4" t="s">
        <v>196</v>
      </c>
      <c r="F2879" s="15" t="s">
        <v>78</v>
      </c>
      <c r="G2879" s="15" t="s">
        <v>12</v>
      </c>
      <c r="H2879" s="15" t="s">
        <v>19</v>
      </c>
      <c r="I2879" s="15">
        <v>920</v>
      </c>
      <c r="J2879" s="29">
        <v>2200</v>
      </c>
      <c r="K2879" s="29">
        <v>2100</v>
      </c>
      <c r="L2879" s="29">
        <v>2174</v>
      </c>
      <c r="M2879" s="15" t="s">
        <v>79</v>
      </c>
      <c r="N2879" s="15" t="s">
        <v>118</v>
      </c>
      <c r="O2879">
        <f>+VLOOKUP(Precio_diario_hortalizas[[#This Row],[Unidad de comercialización]],Codigos_kg[],2,0)</f>
        <v>36</v>
      </c>
      <c r="P2879">
        <f>+Precio_diario_hortalizas[[#This Row],[Precio promedio ponderado]]/Precio_diario_hortalizas[[#This Row],[Kg o Unidades]]</f>
        <v>60.388888888888886</v>
      </c>
    </row>
    <row r="2880" spans="1:16" hidden="1" x14ac:dyDescent="0.35">
      <c r="A2880" s="15" t="s">
        <v>142</v>
      </c>
      <c r="B2880" s="1" t="str">
        <f>+VLOOKUP(A2880,Codigos_mercados_mayoristas[],2,0)</f>
        <v>Metropolitana</v>
      </c>
      <c r="C2880" s="1">
        <f>+VLOOKUP(A2880,Codigos_mercados_mayoristas[],3,0)</f>
        <v>13</v>
      </c>
      <c r="D2880" s="30">
        <v>44155</v>
      </c>
      <c r="E2880" s="4" t="s">
        <v>196</v>
      </c>
      <c r="F2880" s="15" t="s">
        <v>78</v>
      </c>
      <c r="G2880" s="15" t="s">
        <v>12</v>
      </c>
      <c r="H2880" s="15" t="s">
        <v>13</v>
      </c>
      <c r="I2880" s="15">
        <v>620</v>
      </c>
      <c r="J2880" s="29">
        <v>1900</v>
      </c>
      <c r="K2880" s="29">
        <v>1700</v>
      </c>
      <c r="L2880" s="29">
        <v>1861</v>
      </c>
      <c r="M2880" s="15" t="s">
        <v>79</v>
      </c>
      <c r="N2880" s="15" t="s">
        <v>118</v>
      </c>
      <c r="O2880">
        <f>+VLOOKUP(Precio_diario_hortalizas[[#This Row],[Unidad de comercialización]],Codigos_kg[],2,0)</f>
        <v>36</v>
      </c>
      <c r="P2880">
        <f>+Precio_diario_hortalizas[[#This Row],[Precio promedio ponderado]]/Precio_diario_hortalizas[[#This Row],[Kg o Unidades]]</f>
        <v>51.694444444444443</v>
      </c>
    </row>
    <row r="2881" spans="1:16" hidden="1" x14ac:dyDescent="0.35">
      <c r="A2881" s="15" t="s">
        <v>142</v>
      </c>
      <c r="B2881" s="1" t="str">
        <f>+VLOOKUP(A2881,Codigos_mercados_mayoristas[],2,0)</f>
        <v>Metropolitana</v>
      </c>
      <c r="C2881" s="1">
        <f>+VLOOKUP(A2881,Codigos_mercados_mayoristas[],3,0)</f>
        <v>13</v>
      </c>
      <c r="D2881" s="30">
        <v>44155</v>
      </c>
      <c r="E2881" s="4" t="s">
        <v>196</v>
      </c>
      <c r="F2881" s="15" t="s">
        <v>80</v>
      </c>
      <c r="G2881" s="15" t="s">
        <v>12</v>
      </c>
      <c r="H2881" s="15" t="s">
        <v>19</v>
      </c>
      <c r="I2881" s="15">
        <v>690</v>
      </c>
      <c r="J2881" s="15">
        <v>900</v>
      </c>
      <c r="K2881" s="15">
        <v>800</v>
      </c>
      <c r="L2881" s="15">
        <v>836</v>
      </c>
      <c r="M2881" s="15" t="s">
        <v>81</v>
      </c>
      <c r="N2881" s="15" t="s">
        <v>118</v>
      </c>
      <c r="O2881">
        <f>+VLOOKUP(Precio_diario_hortalizas[[#This Row],[Unidad de comercialización]],Codigos_kg[],2,0)</f>
        <v>3</v>
      </c>
      <c r="P2881">
        <f>+Precio_diario_hortalizas[[#This Row],[Precio promedio ponderado]]/Precio_diario_hortalizas[[#This Row],[Kg o Unidades]]</f>
        <v>278.66666666666669</v>
      </c>
    </row>
    <row r="2882" spans="1:16" hidden="1" x14ac:dyDescent="0.35">
      <c r="A2882" s="15" t="s">
        <v>142</v>
      </c>
      <c r="B2882" s="1" t="str">
        <f>+VLOOKUP(A2882,Codigos_mercados_mayoristas[],2,0)</f>
        <v>Metropolitana</v>
      </c>
      <c r="C2882" s="1">
        <f>+VLOOKUP(A2882,Codigos_mercados_mayoristas[],3,0)</f>
        <v>13</v>
      </c>
      <c r="D2882" s="30">
        <v>44155</v>
      </c>
      <c r="E2882" s="4" t="s">
        <v>196</v>
      </c>
      <c r="F2882" s="15" t="s">
        <v>80</v>
      </c>
      <c r="G2882" s="15" t="s">
        <v>12</v>
      </c>
      <c r="H2882" s="15" t="s">
        <v>13</v>
      </c>
      <c r="I2882" s="15">
        <v>410</v>
      </c>
      <c r="J2882" s="15">
        <v>700</v>
      </c>
      <c r="K2882" s="15">
        <v>700</v>
      </c>
      <c r="L2882" s="15">
        <v>700</v>
      </c>
      <c r="M2882" s="15" t="s">
        <v>81</v>
      </c>
      <c r="N2882" s="15" t="s">
        <v>118</v>
      </c>
      <c r="O2882">
        <f>+VLOOKUP(Precio_diario_hortalizas[[#This Row],[Unidad de comercialización]],Codigos_kg[],2,0)</f>
        <v>3</v>
      </c>
      <c r="P2882">
        <f>+Precio_diario_hortalizas[[#This Row],[Precio promedio ponderado]]/Precio_diario_hortalizas[[#This Row],[Kg o Unidades]]</f>
        <v>233.33333333333334</v>
      </c>
    </row>
    <row r="2883" spans="1:16" hidden="1" x14ac:dyDescent="0.35">
      <c r="A2883" s="15" t="s">
        <v>142</v>
      </c>
      <c r="B2883" s="1" t="str">
        <f>+VLOOKUP(A2883,Codigos_mercados_mayoristas[],2,0)</f>
        <v>Metropolitana</v>
      </c>
      <c r="C2883" s="1">
        <f>+VLOOKUP(A2883,Codigos_mercados_mayoristas[],3,0)</f>
        <v>13</v>
      </c>
      <c r="D2883" s="30">
        <v>44155</v>
      </c>
      <c r="E2883" s="4" t="s">
        <v>196</v>
      </c>
      <c r="F2883" s="15" t="s">
        <v>82</v>
      </c>
      <c r="G2883" s="15" t="s">
        <v>12</v>
      </c>
      <c r="H2883" s="15" t="s">
        <v>19</v>
      </c>
      <c r="I2883" s="15">
        <v>160</v>
      </c>
      <c r="J2883" s="29">
        <v>5000</v>
      </c>
      <c r="K2883" s="29">
        <v>5000</v>
      </c>
      <c r="L2883" s="29">
        <v>5000</v>
      </c>
      <c r="M2883" s="15" t="s">
        <v>124</v>
      </c>
      <c r="N2883" s="15" t="s">
        <v>180</v>
      </c>
      <c r="O2883">
        <f>+VLOOKUP(Precio_diario_hortalizas[[#This Row],[Unidad de comercialización]],Codigos_kg[],2,0)</f>
        <v>36</v>
      </c>
      <c r="P2883">
        <f>+Precio_diario_hortalizas[[#This Row],[Precio promedio ponderado]]/Precio_diario_hortalizas[[#This Row],[Kg o Unidades]]</f>
        <v>138.88888888888889</v>
      </c>
    </row>
    <row r="2884" spans="1:16" hidden="1" x14ac:dyDescent="0.35">
      <c r="A2884" s="15" t="s">
        <v>142</v>
      </c>
      <c r="B2884" s="1" t="str">
        <f>+VLOOKUP(A2884,Codigos_mercados_mayoristas[],2,0)</f>
        <v>Metropolitana</v>
      </c>
      <c r="C2884" s="1">
        <f>+VLOOKUP(A2884,Codigos_mercados_mayoristas[],3,0)</f>
        <v>13</v>
      </c>
      <c r="D2884" s="30">
        <v>44155</v>
      </c>
      <c r="E2884" s="4" t="s">
        <v>196</v>
      </c>
      <c r="F2884" s="15" t="s">
        <v>82</v>
      </c>
      <c r="G2884" s="15" t="s">
        <v>12</v>
      </c>
      <c r="H2884" s="15" t="s">
        <v>19</v>
      </c>
      <c r="I2884" s="15">
        <v>220</v>
      </c>
      <c r="J2884" s="29">
        <v>5000</v>
      </c>
      <c r="K2884" s="29">
        <v>5000</v>
      </c>
      <c r="L2884" s="29">
        <v>5000</v>
      </c>
      <c r="M2884" s="15" t="s">
        <v>124</v>
      </c>
      <c r="N2884" s="15" t="s">
        <v>118</v>
      </c>
      <c r="O2884">
        <f>+VLOOKUP(Precio_diario_hortalizas[[#This Row],[Unidad de comercialización]],Codigos_kg[],2,0)</f>
        <v>36</v>
      </c>
      <c r="P2884">
        <f>+Precio_diario_hortalizas[[#This Row],[Precio promedio ponderado]]/Precio_diario_hortalizas[[#This Row],[Kg o Unidades]]</f>
        <v>138.88888888888889</v>
      </c>
    </row>
    <row r="2885" spans="1:16" hidden="1" x14ac:dyDescent="0.35">
      <c r="A2885" s="15" t="s">
        <v>142</v>
      </c>
      <c r="B2885" s="1" t="str">
        <f>+VLOOKUP(A2885,Codigos_mercados_mayoristas[],2,0)</f>
        <v>Metropolitana</v>
      </c>
      <c r="C2885" s="1">
        <f>+VLOOKUP(A2885,Codigos_mercados_mayoristas[],3,0)</f>
        <v>13</v>
      </c>
      <c r="D2885" s="30">
        <v>44155</v>
      </c>
      <c r="E2885" s="4" t="s">
        <v>196</v>
      </c>
      <c r="F2885" s="15" t="s">
        <v>82</v>
      </c>
      <c r="G2885" s="15" t="s">
        <v>12</v>
      </c>
      <c r="H2885" s="15" t="s">
        <v>19</v>
      </c>
      <c r="I2885" s="15">
        <v>250</v>
      </c>
      <c r="J2885" s="29">
        <v>14000</v>
      </c>
      <c r="K2885" s="29">
        <v>13000</v>
      </c>
      <c r="L2885" s="29">
        <v>13500</v>
      </c>
      <c r="M2885" s="15" t="s">
        <v>81</v>
      </c>
      <c r="N2885" s="15" t="s">
        <v>180</v>
      </c>
      <c r="O2885">
        <f>+VLOOKUP(Precio_diario_hortalizas[[#This Row],[Unidad de comercialización]],Codigos_kg[],2,0)</f>
        <v>3</v>
      </c>
      <c r="P2885">
        <f>+Precio_diario_hortalizas[[#This Row],[Precio promedio ponderado]]/Precio_diario_hortalizas[[#This Row],[Kg o Unidades]]</f>
        <v>4500</v>
      </c>
    </row>
    <row r="2886" spans="1:16" hidden="1" x14ac:dyDescent="0.35">
      <c r="A2886" s="15" t="s">
        <v>142</v>
      </c>
      <c r="B2886" s="1" t="str">
        <f>+VLOOKUP(A2886,Codigos_mercados_mayoristas[],2,0)</f>
        <v>Metropolitana</v>
      </c>
      <c r="C2886" s="1">
        <f>+VLOOKUP(A2886,Codigos_mercados_mayoristas[],3,0)</f>
        <v>13</v>
      </c>
      <c r="D2886" s="30">
        <v>44155</v>
      </c>
      <c r="E2886" s="4" t="s">
        <v>196</v>
      </c>
      <c r="F2886" s="15" t="s">
        <v>82</v>
      </c>
      <c r="G2886" s="15" t="s">
        <v>12</v>
      </c>
      <c r="H2886" s="15" t="s">
        <v>19</v>
      </c>
      <c r="I2886" s="15">
        <v>380</v>
      </c>
      <c r="J2886" s="29">
        <v>12000</v>
      </c>
      <c r="K2886" s="29">
        <v>12000</v>
      </c>
      <c r="L2886" s="29">
        <v>12000</v>
      </c>
      <c r="M2886" s="15" t="s">
        <v>81</v>
      </c>
      <c r="N2886" s="15" t="s">
        <v>118</v>
      </c>
      <c r="O2886">
        <f>+VLOOKUP(Precio_diario_hortalizas[[#This Row],[Unidad de comercialización]],Codigos_kg[],2,0)</f>
        <v>3</v>
      </c>
      <c r="P2886">
        <f>+Precio_diario_hortalizas[[#This Row],[Precio promedio ponderado]]/Precio_diario_hortalizas[[#This Row],[Kg o Unidades]]</f>
        <v>4000</v>
      </c>
    </row>
    <row r="2887" spans="1:16" hidden="1" x14ac:dyDescent="0.35">
      <c r="A2887" s="15" t="s">
        <v>142</v>
      </c>
      <c r="B2887" s="1" t="str">
        <f>+VLOOKUP(A2887,Codigos_mercados_mayoristas[],2,0)</f>
        <v>Metropolitana</v>
      </c>
      <c r="C2887" s="1">
        <f>+VLOOKUP(A2887,Codigos_mercados_mayoristas[],3,0)</f>
        <v>13</v>
      </c>
      <c r="D2887" s="30">
        <v>44155</v>
      </c>
      <c r="E2887" s="4" t="s">
        <v>196</v>
      </c>
      <c r="F2887" s="15" t="s">
        <v>82</v>
      </c>
      <c r="G2887" s="15" t="s">
        <v>12</v>
      </c>
      <c r="H2887" s="15" t="s">
        <v>13</v>
      </c>
      <c r="I2887" s="15">
        <v>120</v>
      </c>
      <c r="J2887" s="29">
        <v>4000</v>
      </c>
      <c r="K2887" s="29">
        <v>4000</v>
      </c>
      <c r="L2887" s="29">
        <v>4000</v>
      </c>
      <c r="M2887" s="15" t="s">
        <v>124</v>
      </c>
      <c r="N2887" s="15" t="s">
        <v>118</v>
      </c>
      <c r="O2887">
        <f>+VLOOKUP(Precio_diario_hortalizas[[#This Row],[Unidad de comercialización]],Codigos_kg[],2,0)</f>
        <v>36</v>
      </c>
      <c r="P2887">
        <f>+Precio_diario_hortalizas[[#This Row],[Precio promedio ponderado]]/Precio_diario_hortalizas[[#This Row],[Kg o Unidades]]</f>
        <v>111.11111111111111</v>
      </c>
    </row>
    <row r="2888" spans="1:16" hidden="1" x14ac:dyDescent="0.35">
      <c r="A2888" s="15" t="s">
        <v>142</v>
      </c>
      <c r="B2888" s="1" t="str">
        <f>+VLOOKUP(A2888,Codigos_mercados_mayoristas[],2,0)</f>
        <v>Metropolitana</v>
      </c>
      <c r="C2888" s="1">
        <f>+VLOOKUP(A2888,Codigos_mercados_mayoristas[],3,0)</f>
        <v>13</v>
      </c>
      <c r="D2888" s="30">
        <v>44155</v>
      </c>
      <c r="E2888" s="4" t="s">
        <v>196</v>
      </c>
      <c r="F2888" s="15" t="s">
        <v>82</v>
      </c>
      <c r="G2888" s="15" t="s">
        <v>12</v>
      </c>
      <c r="H2888" s="15" t="s">
        <v>13</v>
      </c>
      <c r="I2888" s="15">
        <v>160</v>
      </c>
      <c r="J2888" s="29">
        <v>10000</v>
      </c>
      <c r="K2888" s="29">
        <v>10000</v>
      </c>
      <c r="L2888" s="29">
        <v>10000</v>
      </c>
      <c r="M2888" s="15" t="s">
        <v>81</v>
      </c>
      <c r="N2888" s="15" t="s">
        <v>118</v>
      </c>
      <c r="O2888">
        <f>+VLOOKUP(Precio_diario_hortalizas[[#This Row],[Unidad de comercialización]],Codigos_kg[],2,0)</f>
        <v>3</v>
      </c>
      <c r="P2888">
        <f>+Precio_diario_hortalizas[[#This Row],[Precio promedio ponderado]]/Precio_diario_hortalizas[[#This Row],[Kg o Unidades]]</f>
        <v>3333.3333333333335</v>
      </c>
    </row>
    <row r="2889" spans="1:16" hidden="1" x14ac:dyDescent="0.35">
      <c r="A2889" s="15" t="s">
        <v>142</v>
      </c>
      <c r="B2889" s="1" t="str">
        <f>+VLOOKUP(A2889,Codigos_mercados_mayoristas[],2,0)</f>
        <v>Metropolitana</v>
      </c>
      <c r="C2889" s="1">
        <f>+VLOOKUP(A2889,Codigos_mercados_mayoristas[],3,0)</f>
        <v>13</v>
      </c>
      <c r="D2889" s="30">
        <v>44155</v>
      </c>
      <c r="E2889" s="4" t="s">
        <v>196</v>
      </c>
      <c r="F2889" s="15" t="s">
        <v>84</v>
      </c>
      <c r="G2889" s="15" t="s">
        <v>12</v>
      </c>
      <c r="H2889" s="15" t="s">
        <v>19</v>
      </c>
      <c r="I2889" s="29">
        <v>21900</v>
      </c>
      <c r="J2889" s="15">
        <v>900</v>
      </c>
      <c r="K2889" s="15">
        <v>500</v>
      </c>
      <c r="L2889" s="15">
        <v>739</v>
      </c>
      <c r="M2889" s="15" t="s">
        <v>14</v>
      </c>
      <c r="N2889" s="15" t="s">
        <v>118</v>
      </c>
      <c r="O2889">
        <f>+VLOOKUP(Precio_diario_hortalizas[[#This Row],[Unidad de comercialización]],Codigos_kg[],2,0)</f>
        <v>1</v>
      </c>
      <c r="P2889">
        <f>+Precio_diario_hortalizas[[#This Row],[Precio promedio ponderado]]/Precio_diario_hortalizas[[#This Row],[Kg o Unidades]]</f>
        <v>739</v>
      </c>
    </row>
    <row r="2890" spans="1:16" hidden="1" x14ac:dyDescent="0.35">
      <c r="A2890" s="15" t="s">
        <v>142</v>
      </c>
      <c r="B2890" s="1" t="str">
        <f>+VLOOKUP(A2890,Codigos_mercados_mayoristas[],2,0)</f>
        <v>Metropolitana</v>
      </c>
      <c r="C2890" s="1">
        <f>+VLOOKUP(A2890,Codigos_mercados_mayoristas[],3,0)</f>
        <v>13</v>
      </c>
      <c r="D2890" s="30">
        <v>44155</v>
      </c>
      <c r="E2890" s="4" t="s">
        <v>196</v>
      </c>
      <c r="F2890" s="15" t="s">
        <v>84</v>
      </c>
      <c r="G2890" s="15" t="s">
        <v>12</v>
      </c>
      <c r="H2890" s="15" t="s">
        <v>13</v>
      </c>
      <c r="I2890" s="29">
        <v>8900</v>
      </c>
      <c r="J2890" s="29">
        <v>4000</v>
      </c>
      <c r="K2890" s="15">
        <v>600</v>
      </c>
      <c r="L2890" s="29">
        <v>1899</v>
      </c>
      <c r="M2890" s="15" t="s">
        <v>14</v>
      </c>
      <c r="N2890" s="15" t="s">
        <v>118</v>
      </c>
      <c r="O2890">
        <f>+VLOOKUP(Precio_diario_hortalizas[[#This Row],[Unidad de comercialización]],Codigos_kg[],2,0)</f>
        <v>1</v>
      </c>
      <c r="P2890">
        <f>+Precio_diario_hortalizas[[#This Row],[Precio promedio ponderado]]/Precio_diario_hortalizas[[#This Row],[Kg o Unidades]]</f>
        <v>1899</v>
      </c>
    </row>
    <row r="2891" spans="1:16" hidden="1" x14ac:dyDescent="0.35">
      <c r="A2891" s="15" t="s">
        <v>142</v>
      </c>
      <c r="B2891" s="1" t="str">
        <f>+VLOOKUP(A2891,Codigos_mercados_mayoristas[],2,0)</f>
        <v>Metropolitana</v>
      </c>
      <c r="C2891" s="1">
        <f>+VLOOKUP(A2891,Codigos_mercados_mayoristas[],3,0)</f>
        <v>13</v>
      </c>
      <c r="D2891" s="30">
        <v>44155</v>
      </c>
      <c r="E2891" s="4" t="s">
        <v>196</v>
      </c>
      <c r="F2891" s="15" t="s">
        <v>21</v>
      </c>
      <c r="G2891" s="15" t="s">
        <v>12</v>
      </c>
      <c r="H2891" s="15" t="s">
        <v>19</v>
      </c>
      <c r="I2891" s="15">
        <v>340</v>
      </c>
      <c r="J2891" s="29">
        <v>9000</v>
      </c>
      <c r="K2891" s="29">
        <v>8000</v>
      </c>
      <c r="L2891" s="29">
        <v>8500</v>
      </c>
      <c r="M2891" s="15" t="s">
        <v>151</v>
      </c>
      <c r="N2891" s="15" t="s">
        <v>152</v>
      </c>
      <c r="O2891">
        <f>+VLOOKUP(Precio_diario_hortalizas[[#This Row],[Unidad de comercialización]],Codigos_kg[],2,0)</f>
        <v>10</v>
      </c>
      <c r="P2891">
        <f>+Precio_diario_hortalizas[[#This Row],[Precio promedio ponderado]]/Precio_diario_hortalizas[[#This Row],[Kg o Unidades]]</f>
        <v>850</v>
      </c>
    </row>
    <row r="2892" spans="1:16" hidden="1" x14ac:dyDescent="0.35">
      <c r="A2892" s="15" t="s">
        <v>142</v>
      </c>
      <c r="B2892" s="1" t="str">
        <f>+VLOOKUP(A2892,Codigos_mercados_mayoristas[],2,0)</f>
        <v>Metropolitana</v>
      </c>
      <c r="C2892" s="1">
        <f>+VLOOKUP(A2892,Codigos_mercados_mayoristas[],3,0)</f>
        <v>13</v>
      </c>
      <c r="D2892" s="30">
        <v>44155</v>
      </c>
      <c r="E2892" s="4" t="s">
        <v>196</v>
      </c>
      <c r="F2892" s="15" t="s">
        <v>85</v>
      </c>
      <c r="G2892" s="15" t="s">
        <v>86</v>
      </c>
      <c r="H2892" s="15" t="s">
        <v>19</v>
      </c>
      <c r="I2892" s="29">
        <v>4300</v>
      </c>
      <c r="J2892" s="29">
        <v>1000</v>
      </c>
      <c r="K2892" s="29">
        <v>1000</v>
      </c>
      <c r="L2892" s="29">
        <v>1000</v>
      </c>
      <c r="M2892" s="15" t="s">
        <v>31</v>
      </c>
      <c r="N2892" s="15" t="s">
        <v>125</v>
      </c>
      <c r="O2892">
        <f>+VLOOKUP(Precio_diario_hortalizas[[#This Row],[Unidad de comercialización]],Codigos_kg[],2,0)</f>
        <v>1</v>
      </c>
      <c r="P2892">
        <f>+Precio_diario_hortalizas[[#This Row],[Precio promedio ponderado]]/Precio_diario_hortalizas[[#This Row],[Kg o Unidades]]</f>
        <v>1000</v>
      </c>
    </row>
    <row r="2893" spans="1:16" hidden="1" x14ac:dyDescent="0.35">
      <c r="A2893" s="15" t="s">
        <v>142</v>
      </c>
      <c r="B2893" s="1" t="str">
        <f>+VLOOKUP(A2893,Codigos_mercados_mayoristas[],2,0)</f>
        <v>Metropolitana</v>
      </c>
      <c r="C2893" s="1">
        <f>+VLOOKUP(A2893,Codigos_mercados_mayoristas[],3,0)</f>
        <v>13</v>
      </c>
      <c r="D2893" s="30">
        <v>44155</v>
      </c>
      <c r="E2893" s="4" t="s">
        <v>196</v>
      </c>
      <c r="F2893" s="15" t="s">
        <v>85</v>
      </c>
      <c r="G2893" s="15" t="s">
        <v>86</v>
      </c>
      <c r="H2893" s="15" t="s">
        <v>13</v>
      </c>
      <c r="I2893" s="29">
        <v>2500</v>
      </c>
      <c r="J2893" s="15">
        <v>800</v>
      </c>
      <c r="K2893" s="15">
        <v>800</v>
      </c>
      <c r="L2893" s="15">
        <v>800</v>
      </c>
      <c r="M2893" s="15" t="s">
        <v>31</v>
      </c>
      <c r="N2893" s="15" t="s">
        <v>125</v>
      </c>
      <c r="O2893">
        <f>+VLOOKUP(Precio_diario_hortalizas[[#This Row],[Unidad de comercialización]],Codigos_kg[],2,0)</f>
        <v>1</v>
      </c>
      <c r="P2893">
        <f>+Precio_diario_hortalizas[[#This Row],[Precio promedio ponderado]]/Precio_diario_hortalizas[[#This Row],[Kg o Unidades]]</f>
        <v>800</v>
      </c>
    </row>
    <row r="2894" spans="1:16" hidden="1" x14ac:dyDescent="0.35">
      <c r="A2894" s="15" t="s">
        <v>142</v>
      </c>
      <c r="B2894" s="1" t="str">
        <f>+VLOOKUP(A2894,Codigos_mercados_mayoristas[],2,0)</f>
        <v>Metropolitana</v>
      </c>
      <c r="C2894" s="1">
        <f>+VLOOKUP(A2894,Codigos_mercados_mayoristas[],3,0)</f>
        <v>13</v>
      </c>
      <c r="D2894" s="30">
        <v>44155</v>
      </c>
      <c r="E2894" s="4" t="s">
        <v>196</v>
      </c>
      <c r="F2894" s="15" t="s">
        <v>52</v>
      </c>
      <c r="G2894" s="15" t="s">
        <v>12</v>
      </c>
      <c r="H2894" s="15" t="s">
        <v>19</v>
      </c>
      <c r="I2894" s="15">
        <v>390</v>
      </c>
      <c r="J2894" s="29">
        <v>10000</v>
      </c>
      <c r="K2894" s="29">
        <v>8000</v>
      </c>
      <c r="L2894" s="29">
        <v>9179</v>
      </c>
      <c r="M2894" s="15" t="s">
        <v>39</v>
      </c>
      <c r="N2894" s="15" t="s">
        <v>109</v>
      </c>
      <c r="O2894">
        <f>+VLOOKUP(Precio_diario_hortalizas[[#This Row],[Unidad de comercialización]],Codigos_kg[],2,0)</f>
        <v>25</v>
      </c>
      <c r="P2894">
        <f>+Precio_diario_hortalizas[[#This Row],[Precio promedio ponderado]]/Precio_diario_hortalizas[[#This Row],[Kg o Unidades]]</f>
        <v>367.16</v>
      </c>
    </row>
    <row r="2895" spans="1:16" hidden="1" x14ac:dyDescent="0.35">
      <c r="A2895" s="15" t="s">
        <v>142</v>
      </c>
      <c r="B2895" s="1" t="str">
        <f>+VLOOKUP(A2895,Codigos_mercados_mayoristas[],2,0)</f>
        <v>Metropolitana</v>
      </c>
      <c r="C2895" s="1">
        <f>+VLOOKUP(A2895,Codigos_mercados_mayoristas[],3,0)</f>
        <v>13</v>
      </c>
      <c r="D2895" s="30">
        <v>44155</v>
      </c>
      <c r="E2895" s="4" t="s">
        <v>196</v>
      </c>
      <c r="F2895" s="15" t="s">
        <v>23</v>
      </c>
      <c r="G2895" s="15" t="s">
        <v>87</v>
      </c>
      <c r="H2895" s="15" t="s">
        <v>19</v>
      </c>
      <c r="I2895" s="29">
        <v>2190</v>
      </c>
      <c r="J2895" s="29">
        <v>3000</v>
      </c>
      <c r="K2895" s="29">
        <v>2500</v>
      </c>
      <c r="L2895" s="29">
        <v>2739</v>
      </c>
      <c r="M2895" s="15" t="s">
        <v>88</v>
      </c>
      <c r="N2895" s="15" t="s">
        <v>118</v>
      </c>
      <c r="O2895">
        <f>+VLOOKUP(Precio_diario_hortalizas[[#This Row],[Unidad de comercialización]],Codigos_kg[],2,0)</f>
        <v>10</v>
      </c>
      <c r="P2895">
        <f>+Precio_diario_hortalizas[[#This Row],[Precio promedio ponderado]]/Precio_diario_hortalizas[[#This Row],[Kg o Unidades]]</f>
        <v>273.89999999999998</v>
      </c>
    </row>
    <row r="2896" spans="1:16" hidden="1" x14ac:dyDescent="0.35">
      <c r="A2896" s="15" t="s">
        <v>142</v>
      </c>
      <c r="B2896" s="1" t="str">
        <f>+VLOOKUP(A2896,Codigos_mercados_mayoristas[],2,0)</f>
        <v>Metropolitana</v>
      </c>
      <c r="C2896" s="1">
        <f>+VLOOKUP(A2896,Codigos_mercados_mayoristas[],3,0)</f>
        <v>13</v>
      </c>
      <c r="D2896" s="30">
        <v>44155</v>
      </c>
      <c r="E2896" s="4" t="s">
        <v>196</v>
      </c>
      <c r="F2896" s="15" t="s">
        <v>23</v>
      </c>
      <c r="G2896" s="15" t="s">
        <v>87</v>
      </c>
      <c r="H2896" s="15" t="s">
        <v>13</v>
      </c>
      <c r="I2896" s="29">
        <v>1750</v>
      </c>
      <c r="J2896" s="29">
        <v>2000</v>
      </c>
      <c r="K2896" s="29">
        <v>1500</v>
      </c>
      <c r="L2896" s="29">
        <v>1786</v>
      </c>
      <c r="M2896" s="15" t="s">
        <v>25</v>
      </c>
      <c r="N2896" s="15" t="s">
        <v>118</v>
      </c>
      <c r="O2896">
        <f>+VLOOKUP(Precio_diario_hortalizas[[#This Row],[Unidad de comercialización]],Codigos_kg[],2,0)</f>
        <v>12</v>
      </c>
      <c r="P2896">
        <f>+Precio_diario_hortalizas[[#This Row],[Precio promedio ponderado]]/Precio_diario_hortalizas[[#This Row],[Kg o Unidades]]</f>
        <v>148.83333333333334</v>
      </c>
    </row>
    <row r="2897" spans="1:16" hidden="1" x14ac:dyDescent="0.35">
      <c r="A2897" s="15" t="s">
        <v>142</v>
      </c>
      <c r="B2897" s="1" t="str">
        <f>+VLOOKUP(A2897,Codigos_mercados_mayoristas[],2,0)</f>
        <v>Metropolitana</v>
      </c>
      <c r="C2897" s="1">
        <f>+VLOOKUP(A2897,Codigos_mercados_mayoristas[],3,0)</f>
        <v>13</v>
      </c>
      <c r="D2897" s="30">
        <v>44155</v>
      </c>
      <c r="E2897" s="4" t="s">
        <v>196</v>
      </c>
      <c r="F2897" s="15" t="s">
        <v>23</v>
      </c>
      <c r="G2897" s="15" t="s">
        <v>24</v>
      </c>
      <c r="H2897" s="15" t="s">
        <v>19</v>
      </c>
      <c r="I2897" s="29">
        <v>6560</v>
      </c>
      <c r="J2897" s="29">
        <v>3000</v>
      </c>
      <c r="K2897" s="29">
        <v>2500</v>
      </c>
      <c r="L2897" s="29">
        <v>2807</v>
      </c>
      <c r="M2897" s="15" t="s">
        <v>89</v>
      </c>
      <c r="N2897" s="15" t="s">
        <v>114</v>
      </c>
      <c r="O2897">
        <f>+VLOOKUP(Precio_diario_hortalizas[[#This Row],[Unidad de comercialización]],Codigos_kg[],2,0)</f>
        <v>15</v>
      </c>
      <c r="P2897">
        <f>+Precio_diario_hortalizas[[#This Row],[Precio promedio ponderado]]/Precio_diario_hortalizas[[#This Row],[Kg o Unidades]]</f>
        <v>187.13333333333333</v>
      </c>
    </row>
    <row r="2898" spans="1:16" hidden="1" x14ac:dyDescent="0.35">
      <c r="A2898" s="15" t="s">
        <v>142</v>
      </c>
      <c r="B2898" s="1" t="str">
        <f>+VLOOKUP(A2898,Codigos_mercados_mayoristas[],2,0)</f>
        <v>Metropolitana</v>
      </c>
      <c r="C2898" s="1">
        <f>+VLOOKUP(A2898,Codigos_mercados_mayoristas[],3,0)</f>
        <v>13</v>
      </c>
      <c r="D2898" s="30">
        <v>44155</v>
      </c>
      <c r="E2898" s="4" t="s">
        <v>196</v>
      </c>
      <c r="F2898" s="15" t="s">
        <v>23</v>
      </c>
      <c r="G2898" s="15" t="s">
        <v>24</v>
      </c>
      <c r="H2898" s="15" t="s">
        <v>13</v>
      </c>
      <c r="I2898" s="29">
        <v>3530</v>
      </c>
      <c r="J2898" s="29">
        <v>2000</v>
      </c>
      <c r="K2898" s="29">
        <v>1500</v>
      </c>
      <c r="L2898" s="29">
        <v>1710</v>
      </c>
      <c r="M2898" s="15" t="s">
        <v>26</v>
      </c>
      <c r="N2898" s="15" t="s">
        <v>114</v>
      </c>
      <c r="O2898">
        <f>+VLOOKUP(Precio_diario_hortalizas[[#This Row],[Unidad de comercialización]],Codigos_kg[],2,0)</f>
        <v>18</v>
      </c>
      <c r="P2898">
        <f>+Precio_diario_hortalizas[[#This Row],[Precio promedio ponderado]]/Precio_diario_hortalizas[[#This Row],[Kg o Unidades]]</f>
        <v>95</v>
      </c>
    </row>
    <row r="2899" spans="1:16" hidden="1" x14ac:dyDescent="0.35">
      <c r="A2899" s="15" t="s">
        <v>142</v>
      </c>
      <c r="B2899" s="1" t="str">
        <f>+VLOOKUP(A2899,Codigos_mercados_mayoristas[],2,0)</f>
        <v>Metropolitana</v>
      </c>
      <c r="C2899" s="1">
        <f>+VLOOKUP(A2899,Codigos_mercados_mayoristas[],3,0)</f>
        <v>13</v>
      </c>
      <c r="D2899" s="30">
        <v>44155</v>
      </c>
      <c r="E2899" s="4" t="s">
        <v>196</v>
      </c>
      <c r="F2899" s="15" t="s">
        <v>23</v>
      </c>
      <c r="G2899" s="15" t="s">
        <v>47</v>
      </c>
      <c r="H2899" s="15" t="s">
        <v>19</v>
      </c>
      <c r="I2899" s="15">
        <v>340</v>
      </c>
      <c r="J2899" s="29">
        <v>3000</v>
      </c>
      <c r="K2899" s="29">
        <v>2500</v>
      </c>
      <c r="L2899" s="29">
        <v>2750</v>
      </c>
      <c r="M2899" s="15" t="s">
        <v>89</v>
      </c>
      <c r="N2899" s="15" t="s">
        <v>118</v>
      </c>
      <c r="O2899">
        <f>+VLOOKUP(Precio_diario_hortalizas[[#This Row],[Unidad de comercialización]],Codigos_kg[],2,0)</f>
        <v>15</v>
      </c>
      <c r="P2899">
        <f>+Precio_diario_hortalizas[[#This Row],[Precio promedio ponderado]]/Precio_diario_hortalizas[[#This Row],[Kg o Unidades]]</f>
        <v>183.33333333333334</v>
      </c>
    </row>
    <row r="2900" spans="1:16" hidden="1" x14ac:dyDescent="0.35">
      <c r="A2900" s="15" t="s">
        <v>142</v>
      </c>
      <c r="B2900" s="1" t="str">
        <f>+VLOOKUP(A2900,Codigos_mercados_mayoristas[],2,0)</f>
        <v>Metropolitana</v>
      </c>
      <c r="C2900" s="1">
        <f>+VLOOKUP(A2900,Codigos_mercados_mayoristas[],3,0)</f>
        <v>13</v>
      </c>
      <c r="D2900" s="30">
        <v>44155</v>
      </c>
      <c r="E2900" s="4" t="s">
        <v>196</v>
      </c>
      <c r="F2900" s="15" t="s">
        <v>23</v>
      </c>
      <c r="G2900" s="15" t="s">
        <v>47</v>
      </c>
      <c r="H2900" s="15" t="s">
        <v>13</v>
      </c>
      <c r="I2900" s="15">
        <v>160</v>
      </c>
      <c r="J2900" s="29">
        <v>2000</v>
      </c>
      <c r="K2900" s="29">
        <v>2000</v>
      </c>
      <c r="L2900" s="29">
        <v>2000</v>
      </c>
      <c r="M2900" s="15" t="s">
        <v>26</v>
      </c>
      <c r="N2900" s="15" t="s">
        <v>118</v>
      </c>
      <c r="O2900">
        <f>+VLOOKUP(Precio_diario_hortalizas[[#This Row],[Unidad de comercialización]],Codigos_kg[],2,0)</f>
        <v>18</v>
      </c>
      <c r="P2900">
        <f>+Precio_diario_hortalizas[[#This Row],[Precio promedio ponderado]]/Precio_diario_hortalizas[[#This Row],[Kg o Unidades]]</f>
        <v>111.11111111111111</v>
      </c>
    </row>
    <row r="2901" spans="1:16" hidden="1" x14ac:dyDescent="0.35">
      <c r="A2901" s="15" t="s">
        <v>142</v>
      </c>
      <c r="B2901" s="1" t="str">
        <f>+VLOOKUP(A2901,Codigos_mercados_mayoristas[],2,0)</f>
        <v>Metropolitana</v>
      </c>
      <c r="C2901" s="1">
        <f>+VLOOKUP(A2901,Codigos_mercados_mayoristas[],3,0)</f>
        <v>13</v>
      </c>
      <c r="D2901" s="30">
        <v>44155</v>
      </c>
      <c r="E2901" s="4" t="s">
        <v>196</v>
      </c>
      <c r="F2901" s="15" t="s">
        <v>23</v>
      </c>
      <c r="G2901" s="15" t="s">
        <v>91</v>
      </c>
      <c r="H2901" s="15" t="s">
        <v>19</v>
      </c>
      <c r="I2901" s="15">
        <v>340</v>
      </c>
      <c r="J2901" s="29">
        <v>3000</v>
      </c>
      <c r="K2901" s="29">
        <v>2500</v>
      </c>
      <c r="L2901" s="29">
        <v>2750</v>
      </c>
      <c r="M2901" s="15" t="s">
        <v>89</v>
      </c>
      <c r="N2901" s="15" t="s">
        <v>118</v>
      </c>
      <c r="O2901">
        <f>+VLOOKUP(Precio_diario_hortalizas[[#This Row],[Unidad de comercialización]],Codigos_kg[],2,0)</f>
        <v>15</v>
      </c>
      <c r="P2901">
        <f>+Precio_diario_hortalizas[[#This Row],[Precio promedio ponderado]]/Precio_diario_hortalizas[[#This Row],[Kg o Unidades]]</f>
        <v>183.33333333333334</v>
      </c>
    </row>
    <row r="2902" spans="1:16" hidden="1" x14ac:dyDescent="0.35">
      <c r="A2902" s="15" t="s">
        <v>142</v>
      </c>
      <c r="B2902" s="1" t="str">
        <f>+VLOOKUP(A2902,Codigos_mercados_mayoristas[],2,0)</f>
        <v>Metropolitana</v>
      </c>
      <c r="C2902" s="1">
        <f>+VLOOKUP(A2902,Codigos_mercados_mayoristas[],3,0)</f>
        <v>13</v>
      </c>
      <c r="D2902" s="30">
        <v>44155</v>
      </c>
      <c r="E2902" s="4" t="s">
        <v>196</v>
      </c>
      <c r="F2902" s="15" t="s">
        <v>23</v>
      </c>
      <c r="G2902" s="15" t="s">
        <v>91</v>
      </c>
      <c r="H2902" s="15" t="s">
        <v>13</v>
      </c>
      <c r="I2902" s="15">
        <v>160</v>
      </c>
      <c r="J2902" s="29">
        <v>2000</v>
      </c>
      <c r="K2902" s="29">
        <v>2000</v>
      </c>
      <c r="L2902" s="29">
        <v>2000</v>
      </c>
      <c r="M2902" s="15" t="s">
        <v>26</v>
      </c>
      <c r="N2902" s="15" t="s">
        <v>118</v>
      </c>
      <c r="O2902">
        <f>+VLOOKUP(Precio_diario_hortalizas[[#This Row],[Unidad de comercialización]],Codigos_kg[],2,0)</f>
        <v>18</v>
      </c>
      <c r="P2902">
        <f>+Precio_diario_hortalizas[[#This Row],[Precio promedio ponderado]]/Precio_diario_hortalizas[[#This Row],[Kg o Unidades]]</f>
        <v>111.11111111111111</v>
      </c>
    </row>
    <row r="2903" spans="1:16" hidden="1" x14ac:dyDescent="0.35">
      <c r="A2903" s="15" t="s">
        <v>142</v>
      </c>
      <c r="B2903" s="1" t="str">
        <f>+VLOOKUP(A2903,Codigos_mercados_mayoristas[],2,0)</f>
        <v>Metropolitana</v>
      </c>
      <c r="C2903" s="1">
        <f>+VLOOKUP(A2903,Codigos_mercados_mayoristas[],3,0)</f>
        <v>13</v>
      </c>
      <c r="D2903" s="30">
        <v>44155</v>
      </c>
      <c r="E2903" s="4" t="s">
        <v>196</v>
      </c>
      <c r="F2903" s="15" t="s">
        <v>23</v>
      </c>
      <c r="G2903" s="15" t="s">
        <v>92</v>
      </c>
      <c r="H2903" s="15" t="s">
        <v>19</v>
      </c>
      <c r="I2903" s="15">
        <v>440</v>
      </c>
      <c r="J2903" s="29">
        <v>3000</v>
      </c>
      <c r="K2903" s="29">
        <v>2500</v>
      </c>
      <c r="L2903" s="29">
        <v>2750</v>
      </c>
      <c r="M2903" s="15" t="s">
        <v>93</v>
      </c>
      <c r="N2903" s="15" t="s">
        <v>118</v>
      </c>
      <c r="O2903">
        <f>+VLOOKUP(Precio_diario_hortalizas[[#This Row],[Unidad de comercialización]],Codigos_kg[],2,0)</f>
        <v>20</v>
      </c>
      <c r="P2903">
        <f>+Precio_diario_hortalizas[[#This Row],[Precio promedio ponderado]]/Precio_diario_hortalizas[[#This Row],[Kg o Unidades]]</f>
        <v>137.5</v>
      </c>
    </row>
    <row r="2904" spans="1:16" hidden="1" x14ac:dyDescent="0.35">
      <c r="A2904" s="15" t="s">
        <v>142</v>
      </c>
      <c r="B2904" s="1" t="str">
        <f>+VLOOKUP(A2904,Codigos_mercados_mayoristas[],2,0)</f>
        <v>Metropolitana</v>
      </c>
      <c r="C2904" s="1">
        <f>+VLOOKUP(A2904,Codigos_mercados_mayoristas[],3,0)</f>
        <v>13</v>
      </c>
      <c r="D2904" s="30">
        <v>44155</v>
      </c>
      <c r="E2904" s="4" t="s">
        <v>196</v>
      </c>
      <c r="F2904" s="15" t="s">
        <v>23</v>
      </c>
      <c r="G2904" s="15" t="s">
        <v>92</v>
      </c>
      <c r="H2904" s="15" t="s">
        <v>13</v>
      </c>
      <c r="I2904" s="15">
        <v>250</v>
      </c>
      <c r="J2904" s="29">
        <v>2000</v>
      </c>
      <c r="K2904" s="29">
        <v>2000</v>
      </c>
      <c r="L2904" s="29">
        <v>2000</v>
      </c>
      <c r="M2904" s="15" t="s">
        <v>153</v>
      </c>
      <c r="N2904" s="15" t="s">
        <v>118</v>
      </c>
      <c r="O2904">
        <f>+VLOOKUP(Precio_diario_hortalizas[[#This Row],[Unidad de comercialización]],Codigos_kg[],2,0)</f>
        <v>24</v>
      </c>
      <c r="P2904">
        <f>+Precio_diario_hortalizas[[#This Row],[Precio promedio ponderado]]/Precio_diario_hortalizas[[#This Row],[Kg o Unidades]]</f>
        <v>83.333333333333329</v>
      </c>
    </row>
    <row r="2905" spans="1:16" hidden="1" x14ac:dyDescent="0.35">
      <c r="A2905" s="15" t="s">
        <v>142</v>
      </c>
      <c r="B2905" s="1" t="str">
        <f>+VLOOKUP(A2905,Codigos_mercados_mayoristas[],2,0)</f>
        <v>Metropolitana</v>
      </c>
      <c r="C2905" s="1">
        <f>+VLOOKUP(A2905,Codigos_mercados_mayoristas[],3,0)</f>
        <v>13</v>
      </c>
      <c r="D2905" s="30">
        <v>44155</v>
      </c>
      <c r="E2905" s="4" t="s">
        <v>196</v>
      </c>
      <c r="F2905" s="15" t="s">
        <v>94</v>
      </c>
      <c r="G2905" s="15" t="s">
        <v>126</v>
      </c>
      <c r="H2905" s="15" t="s">
        <v>96</v>
      </c>
      <c r="I2905" s="29">
        <v>2550</v>
      </c>
      <c r="J2905" s="29">
        <v>11000</v>
      </c>
      <c r="K2905" s="29">
        <v>10000</v>
      </c>
      <c r="L2905" s="29">
        <v>10490</v>
      </c>
      <c r="M2905" s="15" t="s">
        <v>39</v>
      </c>
      <c r="N2905" s="15" t="s">
        <v>155</v>
      </c>
      <c r="O2905">
        <f>+VLOOKUP(Precio_diario_hortalizas[[#This Row],[Unidad de comercialización]],Codigos_kg[],2,0)</f>
        <v>25</v>
      </c>
      <c r="P2905">
        <f>+Precio_diario_hortalizas[[#This Row],[Precio promedio ponderado]]/Precio_diario_hortalizas[[#This Row],[Kg o Unidades]]</f>
        <v>419.6</v>
      </c>
    </row>
    <row r="2906" spans="1:16" hidden="1" x14ac:dyDescent="0.35">
      <c r="A2906" s="15" t="s">
        <v>142</v>
      </c>
      <c r="B2906" s="1" t="str">
        <f>+VLOOKUP(A2906,Codigos_mercados_mayoristas[],2,0)</f>
        <v>Metropolitana</v>
      </c>
      <c r="C2906" s="1">
        <f>+VLOOKUP(A2906,Codigos_mercados_mayoristas[],3,0)</f>
        <v>13</v>
      </c>
      <c r="D2906" s="30">
        <v>44155</v>
      </c>
      <c r="E2906" s="4" t="s">
        <v>196</v>
      </c>
      <c r="F2906" s="15" t="s">
        <v>94</v>
      </c>
      <c r="G2906" s="15" t="s">
        <v>126</v>
      </c>
      <c r="H2906" s="15" t="s">
        <v>96</v>
      </c>
      <c r="I2906" s="29">
        <v>2550</v>
      </c>
      <c r="J2906" s="29">
        <v>10000</v>
      </c>
      <c r="K2906" s="29">
        <v>9500</v>
      </c>
      <c r="L2906" s="29">
        <v>9755</v>
      </c>
      <c r="M2906" s="15" t="s">
        <v>39</v>
      </c>
      <c r="N2906" s="15" t="s">
        <v>123</v>
      </c>
      <c r="O2906">
        <f>+VLOOKUP(Precio_diario_hortalizas[[#This Row],[Unidad de comercialización]],Codigos_kg[],2,0)</f>
        <v>25</v>
      </c>
      <c r="P2906">
        <f>+Precio_diario_hortalizas[[#This Row],[Precio promedio ponderado]]/Precio_diario_hortalizas[[#This Row],[Kg o Unidades]]</f>
        <v>390.2</v>
      </c>
    </row>
    <row r="2907" spans="1:16" hidden="1" x14ac:dyDescent="0.35">
      <c r="A2907" s="15" t="s">
        <v>142</v>
      </c>
      <c r="B2907" s="1" t="str">
        <f>+VLOOKUP(A2907,Codigos_mercados_mayoristas[],2,0)</f>
        <v>Metropolitana</v>
      </c>
      <c r="C2907" s="1">
        <f>+VLOOKUP(A2907,Codigos_mercados_mayoristas[],3,0)</f>
        <v>13</v>
      </c>
      <c r="D2907" s="30">
        <v>44155</v>
      </c>
      <c r="E2907" s="4" t="s">
        <v>196</v>
      </c>
      <c r="F2907" s="15" t="s">
        <v>94</v>
      </c>
      <c r="G2907" s="15" t="s">
        <v>126</v>
      </c>
      <c r="H2907" s="15" t="s">
        <v>137</v>
      </c>
      <c r="I2907" s="15">
        <v>900</v>
      </c>
      <c r="J2907" s="29">
        <v>8000</v>
      </c>
      <c r="K2907" s="29">
        <v>8000</v>
      </c>
      <c r="L2907" s="29">
        <v>8000</v>
      </c>
      <c r="M2907" s="15" t="s">
        <v>39</v>
      </c>
      <c r="N2907" s="15" t="s">
        <v>155</v>
      </c>
      <c r="O2907">
        <f>+VLOOKUP(Precio_diario_hortalizas[[#This Row],[Unidad de comercialización]],Codigos_kg[],2,0)</f>
        <v>25</v>
      </c>
      <c r="P2907">
        <f>+Precio_diario_hortalizas[[#This Row],[Precio promedio ponderado]]/Precio_diario_hortalizas[[#This Row],[Kg o Unidades]]</f>
        <v>320</v>
      </c>
    </row>
    <row r="2908" spans="1:16" hidden="1" x14ac:dyDescent="0.35">
      <c r="A2908" s="15" t="s">
        <v>142</v>
      </c>
      <c r="B2908" s="1" t="str">
        <f>+VLOOKUP(A2908,Codigos_mercados_mayoristas[],2,0)</f>
        <v>Metropolitana</v>
      </c>
      <c r="C2908" s="1">
        <f>+VLOOKUP(A2908,Codigos_mercados_mayoristas[],3,0)</f>
        <v>13</v>
      </c>
      <c r="D2908" s="30">
        <v>44155</v>
      </c>
      <c r="E2908" s="4" t="s">
        <v>196</v>
      </c>
      <c r="F2908" s="15" t="s">
        <v>94</v>
      </c>
      <c r="G2908" s="15" t="s">
        <v>173</v>
      </c>
      <c r="H2908" s="15" t="s">
        <v>96</v>
      </c>
      <c r="I2908" s="29">
        <v>2500</v>
      </c>
      <c r="J2908" s="29">
        <v>11000</v>
      </c>
      <c r="K2908" s="29">
        <v>10000</v>
      </c>
      <c r="L2908" s="29">
        <v>10480</v>
      </c>
      <c r="M2908" s="15" t="s">
        <v>39</v>
      </c>
      <c r="N2908" s="15" t="s">
        <v>114</v>
      </c>
      <c r="O2908">
        <f>+VLOOKUP(Precio_diario_hortalizas[[#This Row],[Unidad de comercialización]],Codigos_kg[],2,0)</f>
        <v>25</v>
      </c>
      <c r="P2908">
        <f>+Precio_diario_hortalizas[[#This Row],[Precio promedio ponderado]]/Precio_diario_hortalizas[[#This Row],[Kg o Unidades]]</f>
        <v>419.2</v>
      </c>
    </row>
    <row r="2909" spans="1:16" hidden="1" x14ac:dyDescent="0.35">
      <c r="A2909" s="15" t="s">
        <v>142</v>
      </c>
      <c r="B2909" s="1" t="str">
        <f>+VLOOKUP(A2909,Codigos_mercados_mayoristas[],2,0)</f>
        <v>Metropolitana</v>
      </c>
      <c r="C2909" s="1">
        <f>+VLOOKUP(A2909,Codigos_mercados_mayoristas[],3,0)</f>
        <v>13</v>
      </c>
      <c r="D2909" s="30">
        <v>44155</v>
      </c>
      <c r="E2909" s="4" t="s">
        <v>196</v>
      </c>
      <c r="F2909" s="15" t="s">
        <v>94</v>
      </c>
      <c r="G2909" s="15" t="s">
        <v>777</v>
      </c>
      <c r="H2909" s="15" t="s">
        <v>96</v>
      </c>
      <c r="I2909" s="29">
        <v>2100</v>
      </c>
      <c r="J2909" s="29">
        <v>9500</v>
      </c>
      <c r="K2909" s="29">
        <v>9000</v>
      </c>
      <c r="L2909" s="29">
        <v>9190</v>
      </c>
      <c r="M2909" s="15" t="s">
        <v>39</v>
      </c>
      <c r="N2909" s="15" t="s">
        <v>155</v>
      </c>
      <c r="O2909">
        <f>+VLOOKUP(Precio_diario_hortalizas[[#This Row],[Unidad de comercialización]],Codigos_kg[],2,0)</f>
        <v>25</v>
      </c>
      <c r="P2909">
        <f>+Precio_diario_hortalizas[[#This Row],[Precio promedio ponderado]]/Precio_diario_hortalizas[[#This Row],[Kg o Unidades]]</f>
        <v>367.6</v>
      </c>
    </row>
    <row r="2910" spans="1:16" hidden="1" x14ac:dyDescent="0.35">
      <c r="A2910" s="15" t="s">
        <v>142</v>
      </c>
      <c r="B2910" s="1" t="str">
        <f>+VLOOKUP(A2910,Codigos_mercados_mayoristas[],2,0)</f>
        <v>Metropolitana</v>
      </c>
      <c r="C2910" s="1">
        <f>+VLOOKUP(A2910,Codigos_mercados_mayoristas[],3,0)</f>
        <v>13</v>
      </c>
      <c r="D2910" s="30">
        <v>44155</v>
      </c>
      <c r="E2910" s="4" t="s">
        <v>196</v>
      </c>
      <c r="F2910" s="15" t="s">
        <v>94</v>
      </c>
      <c r="G2910" s="15" t="s">
        <v>718</v>
      </c>
      <c r="H2910" s="15" t="s">
        <v>96</v>
      </c>
      <c r="I2910" s="29">
        <v>2000</v>
      </c>
      <c r="J2910" s="29">
        <v>9000</v>
      </c>
      <c r="K2910" s="29">
        <v>8500</v>
      </c>
      <c r="L2910" s="29">
        <v>8725</v>
      </c>
      <c r="M2910" s="15" t="s">
        <v>39</v>
      </c>
      <c r="N2910" s="15" t="s">
        <v>356</v>
      </c>
      <c r="O2910">
        <f>+VLOOKUP(Precio_diario_hortalizas[[#This Row],[Unidad de comercialización]],Codigos_kg[],2,0)</f>
        <v>25</v>
      </c>
      <c r="P2910">
        <f>+Precio_diario_hortalizas[[#This Row],[Precio promedio ponderado]]/Precio_diario_hortalizas[[#This Row],[Kg o Unidades]]</f>
        <v>349</v>
      </c>
    </row>
    <row r="2911" spans="1:16" hidden="1" x14ac:dyDescent="0.35">
      <c r="A2911" s="15" t="s">
        <v>142</v>
      </c>
      <c r="B2911" s="1" t="str">
        <f>+VLOOKUP(A2911,Codigos_mercados_mayoristas[],2,0)</f>
        <v>Metropolitana</v>
      </c>
      <c r="C2911" s="1">
        <f>+VLOOKUP(A2911,Codigos_mercados_mayoristas[],3,0)</f>
        <v>13</v>
      </c>
      <c r="D2911" s="30">
        <v>44155</v>
      </c>
      <c r="E2911" s="4" t="s">
        <v>196</v>
      </c>
      <c r="F2911" s="15" t="s">
        <v>94</v>
      </c>
      <c r="G2911" s="15" t="s">
        <v>95</v>
      </c>
      <c r="H2911" s="15" t="s">
        <v>120</v>
      </c>
      <c r="I2911" s="29">
        <v>2300</v>
      </c>
      <c r="J2911" s="29">
        <v>9000</v>
      </c>
      <c r="K2911" s="29">
        <v>8000</v>
      </c>
      <c r="L2911" s="29">
        <v>8522</v>
      </c>
      <c r="M2911" s="15" t="s">
        <v>39</v>
      </c>
      <c r="N2911" s="15" t="s">
        <v>109</v>
      </c>
      <c r="O2911">
        <f>+VLOOKUP(Precio_diario_hortalizas[[#This Row],[Unidad de comercialización]],Codigos_kg[],2,0)</f>
        <v>25</v>
      </c>
      <c r="P2911">
        <f>+Precio_diario_hortalizas[[#This Row],[Precio promedio ponderado]]/Precio_diario_hortalizas[[#This Row],[Kg o Unidades]]</f>
        <v>340.88</v>
      </c>
    </row>
    <row r="2912" spans="1:16" hidden="1" x14ac:dyDescent="0.35">
      <c r="A2912" s="15" t="s">
        <v>142</v>
      </c>
      <c r="B2912" s="1" t="str">
        <f>+VLOOKUP(A2912,Codigos_mercados_mayoristas[],2,0)</f>
        <v>Metropolitana</v>
      </c>
      <c r="C2912" s="1">
        <f>+VLOOKUP(A2912,Codigos_mercados_mayoristas[],3,0)</f>
        <v>13</v>
      </c>
      <c r="D2912" s="30">
        <v>44155</v>
      </c>
      <c r="E2912" s="4" t="s">
        <v>196</v>
      </c>
      <c r="F2912" s="15" t="s">
        <v>53</v>
      </c>
      <c r="G2912" s="15" t="s">
        <v>12</v>
      </c>
      <c r="H2912" s="15" t="s">
        <v>19</v>
      </c>
      <c r="I2912" s="15">
        <v>580</v>
      </c>
      <c r="J2912" s="29">
        <v>7000</v>
      </c>
      <c r="K2912" s="29">
        <v>6000</v>
      </c>
      <c r="L2912" s="29">
        <v>6552</v>
      </c>
      <c r="M2912" s="15" t="s">
        <v>54</v>
      </c>
      <c r="N2912" s="15" t="s">
        <v>133</v>
      </c>
      <c r="O2912">
        <f>+VLOOKUP(Precio_diario_hortalizas[[#This Row],[Unidad de comercialización]],Codigos_kg[],2,0)</f>
        <v>60</v>
      </c>
      <c r="P2912">
        <f>+Precio_diario_hortalizas[[#This Row],[Precio promedio ponderado]]/Precio_diario_hortalizas[[#This Row],[Kg o Unidades]]</f>
        <v>109.2</v>
      </c>
    </row>
    <row r="2913" spans="1:16" hidden="1" x14ac:dyDescent="0.35">
      <c r="A2913" s="15" t="s">
        <v>142</v>
      </c>
      <c r="B2913" s="1" t="str">
        <f>+VLOOKUP(A2913,Codigos_mercados_mayoristas[],2,0)</f>
        <v>Metropolitana</v>
      </c>
      <c r="C2913" s="1">
        <f>+VLOOKUP(A2913,Codigos_mercados_mayoristas[],3,0)</f>
        <v>13</v>
      </c>
      <c r="D2913" s="30">
        <v>44155</v>
      </c>
      <c r="E2913" s="4" t="s">
        <v>196</v>
      </c>
      <c r="F2913" s="15" t="s">
        <v>132</v>
      </c>
      <c r="G2913" s="15" t="s">
        <v>12</v>
      </c>
      <c r="H2913" s="15" t="s">
        <v>19</v>
      </c>
      <c r="I2913" s="15">
        <v>180</v>
      </c>
      <c r="J2913" s="29">
        <v>4000</v>
      </c>
      <c r="K2913" s="29">
        <v>4000</v>
      </c>
      <c r="L2913" s="29">
        <v>4000</v>
      </c>
      <c r="M2913" s="15" t="s">
        <v>124</v>
      </c>
      <c r="N2913" s="15" t="s">
        <v>118</v>
      </c>
      <c r="O2913">
        <f>+VLOOKUP(Precio_diario_hortalizas[[#This Row],[Unidad de comercialización]],Codigos_kg[],2,0)</f>
        <v>36</v>
      </c>
      <c r="P2913">
        <f>+Precio_diario_hortalizas[[#This Row],[Precio promedio ponderado]]/Precio_diario_hortalizas[[#This Row],[Kg o Unidades]]</f>
        <v>111.11111111111111</v>
      </c>
    </row>
    <row r="2914" spans="1:16" hidden="1" x14ac:dyDescent="0.35">
      <c r="A2914" s="15" t="s">
        <v>142</v>
      </c>
      <c r="B2914" s="1" t="str">
        <f>+VLOOKUP(A2914,Codigos_mercados_mayoristas[],2,0)</f>
        <v>Metropolitana</v>
      </c>
      <c r="C2914" s="1">
        <f>+VLOOKUP(A2914,Codigos_mercados_mayoristas[],3,0)</f>
        <v>13</v>
      </c>
      <c r="D2914" s="30">
        <v>44155</v>
      </c>
      <c r="E2914" s="4" t="s">
        <v>196</v>
      </c>
      <c r="F2914" s="15" t="s">
        <v>132</v>
      </c>
      <c r="G2914" s="15" t="s">
        <v>12</v>
      </c>
      <c r="H2914" s="15" t="s">
        <v>19</v>
      </c>
      <c r="I2914" s="15">
        <v>320</v>
      </c>
      <c r="J2914" s="29">
        <v>10000</v>
      </c>
      <c r="K2914" s="29">
        <v>9000</v>
      </c>
      <c r="L2914" s="29">
        <v>9750</v>
      </c>
      <c r="M2914" s="15" t="s">
        <v>81</v>
      </c>
      <c r="N2914" s="15" t="s">
        <v>118</v>
      </c>
      <c r="O2914">
        <f>+VLOOKUP(Precio_diario_hortalizas[[#This Row],[Unidad de comercialización]],Codigos_kg[],2,0)</f>
        <v>3</v>
      </c>
      <c r="P2914">
        <f>+Precio_diario_hortalizas[[#This Row],[Precio promedio ponderado]]/Precio_diario_hortalizas[[#This Row],[Kg o Unidades]]</f>
        <v>3250</v>
      </c>
    </row>
    <row r="2915" spans="1:16" hidden="1" x14ac:dyDescent="0.35">
      <c r="A2915" s="15" t="s">
        <v>142</v>
      </c>
      <c r="B2915" s="1" t="str">
        <f>+VLOOKUP(A2915,Codigos_mercados_mayoristas[],2,0)</f>
        <v>Metropolitana</v>
      </c>
      <c r="C2915" s="1">
        <f>+VLOOKUP(A2915,Codigos_mercados_mayoristas[],3,0)</f>
        <v>13</v>
      </c>
      <c r="D2915" s="30">
        <v>44155</v>
      </c>
      <c r="E2915" s="4" t="s">
        <v>196</v>
      </c>
      <c r="F2915" s="15" t="s">
        <v>132</v>
      </c>
      <c r="G2915" s="15" t="s">
        <v>12</v>
      </c>
      <c r="H2915" s="15" t="s">
        <v>13</v>
      </c>
      <c r="I2915" s="15">
        <v>90</v>
      </c>
      <c r="J2915" s="29">
        <v>3500</v>
      </c>
      <c r="K2915" s="29">
        <v>3500</v>
      </c>
      <c r="L2915" s="29">
        <v>3500</v>
      </c>
      <c r="M2915" s="15" t="s">
        <v>124</v>
      </c>
      <c r="N2915" s="15" t="s">
        <v>118</v>
      </c>
      <c r="O2915">
        <f>+VLOOKUP(Precio_diario_hortalizas[[#This Row],[Unidad de comercialización]],Codigos_kg[],2,0)</f>
        <v>36</v>
      </c>
      <c r="P2915">
        <f>+Precio_diario_hortalizas[[#This Row],[Precio promedio ponderado]]/Precio_diario_hortalizas[[#This Row],[Kg o Unidades]]</f>
        <v>97.222222222222229</v>
      </c>
    </row>
    <row r="2916" spans="1:16" hidden="1" x14ac:dyDescent="0.35">
      <c r="A2916" s="15" t="s">
        <v>142</v>
      </c>
      <c r="B2916" s="1" t="str">
        <f>+VLOOKUP(A2916,Codigos_mercados_mayoristas[],2,0)</f>
        <v>Metropolitana</v>
      </c>
      <c r="C2916" s="1">
        <f>+VLOOKUP(A2916,Codigos_mercados_mayoristas[],3,0)</f>
        <v>13</v>
      </c>
      <c r="D2916" s="30">
        <v>44155</v>
      </c>
      <c r="E2916" s="4" t="s">
        <v>196</v>
      </c>
      <c r="F2916" s="15" t="s">
        <v>132</v>
      </c>
      <c r="G2916" s="15" t="s">
        <v>12</v>
      </c>
      <c r="H2916" s="15" t="s">
        <v>13</v>
      </c>
      <c r="I2916" s="15">
        <v>70</v>
      </c>
      <c r="J2916" s="29">
        <v>8000</v>
      </c>
      <c r="K2916" s="29">
        <v>8000</v>
      </c>
      <c r="L2916" s="29">
        <v>8000</v>
      </c>
      <c r="M2916" s="15" t="s">
        <v>81</v>
      </c>
      <c r="N2916" s="15" t="s">
        <v>118</v>
      </c>
      <c r="O2916">
        <f>+VLOOKUP(Precio_diario_hortalizas[[#This Row],[Unidad de comercialización]],Codigos_kg[],2,0)</f>
        <v>3</v>
      </c>
      <c r="P2916">
        <f>+Precio_diario_hortalizas[[#This Row],[Precio promedio ponderado]]/Precio_diario_hortalizas[[#This Row],[Kg o Unidades]]</f>
        <v>2666.6666666666665</v>
      </c>
    </row>
    <row r="2917" spans="1:16" x14ac:dyDescent="0.35">
      <c r="A2917" s="15" t="s">
        <v>142</v>
      </c>
      <c r="B2917" s="1" t="str">
        <f>+VLOOKUP(A2917,Codigos_mercados_mayoristas[],2,0)</f>
        <v>Metropolitana</v>
      </c>
      <c r="C2917" s="1">
        <f>+VLOOKUP(A2917,Codigos_mercados_mayoristas[],3,0)</f>
        <v>13</v>
      </c>
      <c r="D2917" s="30">
        <v>44155</v>
      </c>
      <c r="E2917" s="4" t="s">
        <v>196</v>
      </c>
      <c r="F2917" s="15" t="s">
        <v>158</v>
      </c>
      <c r="G2917" s="15" t="s">
        <v>12</v>
      </c>
      <c r="H2917" s="15" t="s">
        <v>19</v>
      </c>
      <c r="I2917" s="15">
        <v>100</v>
      </c>
      <c r="J2917" s="29">
        <v>40000</v>
      </c>
      <c r="K2917" s="29">
        <v>38000</v>
      </c>
      <c r="L2917" s="29">
        <v>39100</v>
      </c>
      <c r="M2917" s="15" t="s">
        <v>29</v>
      </c>
      <c r="N2917" s="15" t="s">
        <v>45</v>
      </c>
      <c r="O2917">
        <f>+VLOOKUP(Precio_diario_hortalizas[[#This Row],[Unidad de comercialización]],Codigos_kg[],2,0)</f>
        <v>15</v>
      </c>
      <c r="P2917">
        <f>+Precio_diario_hortalizas[[#This Row],[Precio promedio ponderado]]/Precio_diario_hortalizas[[#This Row],[Kg o Unidades]]</f>
        <v>2606.6666666666665</v>
      </c>
    </row>
    <row r="2918" spans="1:16" hidden="1" x14ac:dyDescent="0.35">
      <c r="A2918" s="15" t="s">
        <v>142</v>
      </c>
      <c r="B2918" s="1" t="str">
        <f>+VLOOKUP(A2918,Codigos_mercados_mayoristas[],2,0)</f>
        <v>Metropolitana</v>
      </c>
      <c r="C2918" s="1">
        <f>+VLOOKUP(A2918,Codigos_mercados_mayoristas[],3,0)</f>
        <v>13</v>
      </c>
      <c r="D2918" s="30">
        <v>44155</v>
      </c>
      <c r="E2918" s="4" t="s">
        <v>196</v>
      </c>
      <c r="F2918" s="15" t="s">
        <v>30</v>
      </c>
      <c r="G2918" s="15" t="s">
        <v>57</v>
      </c>
      <c r="H2918" s="15" t="s">
        <v>19</v>
      </c>
      <c r="I2918" s="15">
        <v>400</v>
      </c>
      <c r="J2918" s="29">
        <v>25000</v>
      </c>
      <c r="K2918" s="29">
        <v>24000</v>
      </c>
      <c r="L2918" s="29">
        <v>24425</v>
      </c>
      <c r="M2918" s="15" t="s">
        <v>58</v>
      </c>
      <c r="N2918" s="15" t="s">
        <v>45</v>
      </c>
      <c r="O2918">
        <f>+VLOOKUP(Precio_diario_hortalizas[[#This Row],[Unidad de comercialización]],Codigos_kg[],2,0)</f>
        <v>25</v>
      </c>
      <c r="P2918">
        <f>+Precio_diario_hortalizas[[#This Row],[Precio promedio ponderado]]/Precio_diario_hortalizas[[#This Row],[Kg o Unidades]]</f>
        <v>977</v>
      </c>
    </row>
    <row r="2919" spans="1:16" hidden="1" x14ac:dyDescent="0.35">
      <c r="A2919" s="15" t="s">
        <v>142</v>
      </c>
      <c r="B2919" s="1" t="str">
        <f>+VLOOKUP(A2919,Codigos_mercados_mayoristas[],2,0)</f>
        <v>Metropolitana</v>
      </c>
      <c r="C2919" s="1">
        <f>+VLOOKUP(A2919,Codigos_mercados_mayoristas[],3,0)</f>
        <v>13</v>
      </c>
      <c r="D2919" s="30">
        <v>44155</v>
      </c>
      <c r="E2919" s="4" t="s">
        <v>196</v>
      </c>
      <c r="F2919" s="15" t="s">
        <v>30</v>
      </c>
      <c r="G2919" s="15" t="s">
        <v>57</v>
      </c>
      <c r="H2919" s="15" t="s">
        <v>19</v>
      </c>
      <c r="I2919" s="15">
        <v>400</v>
      </c>
      <c r="J2919" s="29">
        <v>27000</v>
      </c>
      <c r="K2919" s="29">
        <v>25000</v>
      </c>
      <c r="L2919" s="29">
        <v>25850</v>
      </c>
      <c r="M2919" s="15" t="s">
        <v>58</v>
      </c>
      <c r="N2919" s="15" t="s">
        <v>123</v>
      </c>
      <c r="O2919">
        <f>+VLOOKUP(Precio_diario_hortalizas[[#This Row],[Unidad de comercialización]],Codigos_kg[],2,0)</f>
        <v>25</v>
      </c>
      <c r="P2919">
        <f>+Precio_diario_hortalizas[[#This Row],[Precio promedio ponderado]]/Precio_diario_hortalizas[[#This Row],[Kg o Unidades]]</f>
        <v>1034</v>
      </c>
    </row>
    <row r="2920" spans="1:16" hidden="1" x14ac:dyDescent="0.35">
      <c r="A2920" s="15" t="s">
        <v>142</v>
      </c>
      <c r="B2920" s="1" t="str">
        <f>+VLOOKUP(A2920,Codigos_mercados_mayoristas[],2,0)</f>
        <v>Metropolitana</v>
      </c>
      <c r="C2920" s="1">
        <f>+VLOOKUP(A2920,Codigos_mercados_mayoristas[],3,0)</f>
        <v>13</v>
      </c>
      <c r="D2920" s="30">
        <v>44155</v>
      </c>
      <c r="E2920" s="4" t="s">
        <v>196</v>
      </c>
      <c r="F2920" s="15" t="s">
        <v>30</v>
      </c>
      <c r="G2920" s="15" t="s">
        <v>12</v>
      </c>
      <c r="H2920" s="15" t="s">
        <v>19</v>
      </c>
      <c r="I2920" s="15">
        <v>200</v>
      </c>
      <c r="J2920" s="29">
        <v>40000</v>
      </c>
      <c r="K2920" s="29">
        <v>37000</v>
      </c>
      <c r="L2920" s="29">
        <v>38200</v>
      </c>
      <c r="M2920" s="15" t="s">
        <v>58</v>
      </c>
      <c r="N2920" s="15" t="s">
        <v>139</v>
      </c>
      <c r="O2920">
        <f>+VLOOKUP(Precio_diario_hortalizas[[#This Row],[Unidad de comercialización]],Codigos_kg[],2,0)</f>
        <v>25</v>
      </c>
      <c r="P2920">
        <f>+Precio_diario_hortalizas[[#This Row],[Precio promedio ponderado]]/Precio_diario_hortalizas[[#This Row],[Kg o Unidades]]</f>
        <v>1528</v>
      </c>
    </row>
    <row r="2921" spans="1:16" x14ac:dyDescent="0.35">
      <c r="A2921" s="15" t="s">
        <v>142</v>
      </c>
      <c r="B2921" s="1" t="str">
        <f>+VLOOKUP(A2921,Codigos_mercados_mayoristas[],2,0)</f>
        <v>Metropolitana</v>
      </c>
      <c r="C2921" s="1">
        <f>+VLOOKUP(A2921,Codigos_mercados_mayoristas[],3,0)</f>
        <v>13</v>
      </c>
      <c r="D2921" s="30">
        <v>44155</v>
      </c>
      <c r="E2921" s="4" t="s">
        <v>196</v>
      </c>
      <c r="F2921" s="15" t="s">
        <v>186</v>
      </c>
      <c r="G2921" s="15" t="s">
        <v>12</v>
      </c>
      <c r="H2921" s="15" t="s">
        <v>19</v>
      </c>
      <c r="I2921" s="15">
        <v>160</v>
      </c>
      <c r="J2921" s="29">
        <v>7000</v>
      </c>
      <c r="K2921" s="29">
        <v>7000</v>
      </c>
      <c r="L2921" s="29">
        <v>7000</v>
      </c>
      <c r="M2921" s="15" t="s">
        <v>751</v>
      </c>
      <c r="N2921" s="15" t="s">
        <v>152</v>
      </c>
      <c r="O2921">
        <f>+VLOOKUP(Precio_diario_hortalizas[[#This Row],[Unidad de comercialización]],Codigos_kg[],2,0)</f>
        <v>20</v>
      </c>
      <c r="P2921">
        <f>+Precio_diario_hortalizas[[#This Row],[Precio promedio ponderado]]/Precio_diario_hortalizas[[#This Row],[Kg o Unidades]]</f>
        <v>350</v>
      </c>
    </row>
    <row r="2922" spans="1:16" hidden="1" x14ac:dyDescent="0.35">
      <c r="A2922" s="15" t="s">
        <v>142</v>
      </c>
      <c r="B2922" s="1" t="str">
        <f>+VLOOKUP(A2922,Codigos_mercados_mayoristas[],2,0)</f>
        <v>Metropolitana</v>
      </c>
      <c r="C2922" s="1">
        <f>+VLOOKUP(A2922,Codigos_mercados_mayoristas[],3,0)</f>
        <v>13</v>
      </c>
      <c r="D2922" s="30">
        <v>44155</v>
      </c>
      <c r="E2922" s="4" t="s">
        <v>196</v>
      </c>
      <c r="F2922" s="15" t="s">
        <v>159</v>
      </c>
      <c r="G2922" s="15" t="s">
        <v>12</v>
      </c>
      <c r="H2922" s="15" t="s">
        <v>19</v>
      </c>
      <c r="I2922" s="29">
        <v>7000</v>
      </c>
      <c r="J2922" s="29">
        <v>3000</v>
      </c>
      <c r="K2922" s="29">
        <v>3000</v>
      </c>
      <c r="L2922" s="29">
        <v>3000</v>
      </c>
      <c r="M2922" s="15" t="s">
        <v>160</v>
      </c>
      <c r="N2922" s="15" t="s">
        <v>152</v>
      </c>
      <c r="O2922">
        <f>+VLOOKUP(Precio_diario_hortalizas[[#This Row],[Unidad de comercialización]],Codigos_kg[],2,0)</f>
        <v>100</v>
      </c>
      <c r="P2922">
        <f>+Precio_diario_hortalizas[[#This Row],[Precio promedio ponderado]]/Precio_diario_hortalizas[[#This Row],[Kg o Unidades]]</f>
        <v>30</v>
      </c>
    </row>
    <row r="2923" spans="1:16" hidden="1" x14ac:dyDescent="0.35">
      <c r="A2923" s="15" t="s">
        <v>142</v>
      </c>
      <c r="B2923" s="1" t="str">
        <f>+VLOOKUP(A2923,Codigos_mercados_mayoristas[],2,0)</f>
        <v>Metropolitana</v>
      </c>
      <c r="C2923" s="1">
        <f>+VLOOKUP(A2923,Codigos_mercados_mayoristas[],3,0)</f>
        <v>13</v>
      </c>
      <c r="D2923" s="30">
        <v>44155</v>
      </c>
      <c r="E2923" s="4" t="s">
        <v>196</v>
      </c>
      <c r="F2923" s="15" t="s">
        <v>99</v>
      </c>
      <c r="G2923" s="15" t="s">
        <v>161</v>
      </c>
      <c r="H2923" s="15" t="s">
        <v>19</v>
      </c>
      <c r="I2923" s="29">
        <v>3400</v>
      </c>
      <c r="J2923" s="29">
        <v>1300</v>
      </c>
      <c r="K2923" s="29">
        <v>1200</v>
      </c>
      <c r="L2923" s="29">
        <v>1250</v>
      </c>
      <c r="M2923" s="15" t="s">
        <v>14</v>
      </c>
      <c r="N2923" s="15" t="s">
        <v>118</v>
      </c>
      <c r="O2923">
        <f>+VLOOKUP(Precio_diario_hortalizas[[#This Row],[Unidad de comercialización]],Codigos_kg[],2,0)</f>
        <v>1</v>
      </c>
      <c r="P2923">
        <f>+Precio_diario_hortalizas[[#This Row],[Precio promedio ponderado]]/Precio_diario_hortalizas[[#This Row],[Kg o Unidades]]</f>
        <v>1250</v>
      </c>
    </row>
    <row r="2924" spans="1:16" hidden="1" x14ac:dyDescent="0.35">
      <c r="A2924" s="15" t="s">
        <v>142</v>
      </c>
      <c r="B2924" s="1" t="str">
        <f>+VLOOKUP(A2924,Codigos_mercados_mayoristas[],2,0)</f>
        <v>Metropolitana</v>
      </c>
      <c r="C2924" s="1">
        <f>+VLOOKUP(A2924,Codigos_mercados_mayoristas[],3,0)</f>
        <v>13</v>
      </c>
      <c r="D2924" s="30">
        <v>44155</v>
      </c>
      <c r="E2924" s="4" t="s">
        <v>196</v>
      </c>
      <c r="F2924" s="15" t="s">
        <v>99</v>
      </c>
      <c r="G2924" s="15" t="s">
        <v>100</v>
      </c>
      <c r="H2924" s="15" t="s">
        <v>19</v>
      </c>
      <c r="I2924" s="29">
        <v>17800</v>
      </c>
      <c r="J2924" s="15">
        <v>900</v>
      </c>
      <c r="K2924" s="15">
        <v>700</v>
      </c>
      <c r="L2924" s="15">
        <v>792</v>
      </c>
      <c r="M2924" s="15" t="s">
        <v>14</v>
      </c>
      <c r="N2924" s="15" t="s">
        <v>118</v>
      </c>
      <c r="O2924">
        <f>+VLOOKUP(Precio_diario_hortalizas[[#This Row],[Unidad de comercialización]],Codigos_kg[],2,0)</f>
        <v>1</v>
      </c>
      <c r="P2924">
        <f>+Precio_diario_hortalizas[[#This Row],[Precio promedio ponderado]]/Precio_diario_hortalizas[[#This Row],[Kg o Unidades]]</f>
        <v>792</v>
      </c>
    </row>
    <row r="2925" spans="1:16" hidden="1" x14ac:dyDescent="0.35">
      <c r="A2925" s="15" t="s">
        <v>142</v>
      </c>
      <c r="B2925" s="1" t="str">
        <f>+VLOOKUP(A2925,Codigos_mercados_mayoristas[],2,0)</f>
        <v>Metropolitana</v>
      </c>
      <c r="C2925" s="1">
        <f>+VLOOKUP(A2925,Codigos_mercados_mayoristas[],3,0)</f>
        <v>13</v>
      </c>
      <c r="D2925" s="30">
        <v>44155</v>
      </c>
      <c r="E2925" s="4" t="s">
        <v>196</v>
      </c>
      <c r="F2925" s="15" t="s">
        <v>99</v>
      </c>
      <c r="G2925" s="15" t="s">
        <v>100</v>
      </c>
      <c r="H2925" s="15" t="s">
        <v>13</v>
      </c>
      <c r="I2925" s="29">
        <v>5000</v>
      </c>
      <c r="J2925" s="15">
        <v>600</v>
      </c>
      <c r="K2925" s="15">
        <v>600</v>
      </c>
      <c r="L2925" s="15">
        <v>600</v>
      </c>
      <c r="M2925" s="15" t="s">
        <v>14</v>
      </c>
      <c r="N2925" s="15" t="s">
        <v>118</v>
      </c>
      <c r="O2925">
        <f>+VLOOKUP(Precio_diario_hortalizas[[#This Row],[Unidad de comercialización]],Codigos_kg[],2,0)</f>
        <v>1</v>
      </c>
      <c r="P2925">
        <f>+Precio_diario_hortalizas[[#This Row],[Precio promedio ponderado]]/Precio_diario_hortalizas[[#This Row],[Kg o Unidades]]</f>
        <v>600</v>
      </c>
    </row>
    <row r="2926" spans="1:16" hidden="1" x14ac:dyDescent="0.35">
      <c r="A2926" s="15" t="s">
        <v>142</v>
      </c>
      <c r="B2926" s="1" t="str">
        <f>+VLOOKUP(A2926,Codigos_mercados_mayoristas[],2,0)</f>
        <v>Metropolitana</v>
      </c>
      <c r="C2926" s="1">
        <f>+VLOOKUP(A2926,Codigos_mercados_mayoristas[],3,0)</f>
        <v>13</v>
      </c>
      <c r="D2926" s="30">
        <v>44155</v>
      </c>
      <c r="E2926" s="4" t="s">
        <v>196</v>
      </c>
      <c r="F2926" s="15" t="s">
        <v>99</v>
      </c>
      <c r="G2926" s="15" t="s">
        <v>119</v>
      </c>
      <c r="H2926" s="15" t="s">
        <v>19</v>
      </c>
      <c r="I2926" s="29">
        <v>4300</v>
      </c>
      <c r="J2926" s="29">
        <v>1100</v>
      </c>
      <c r="K2926" s="29">
        <v>1000</v>
      </c>
      <c r="L2926" s="29">
        <v>1050</v>
      </c>
      <c r="M2926" s="15" t="s">
        <v>14</v>
      </c>
      <c r="N2926" s="15" t="s">
        <v>118</v>
      </c>
      <c r="O2926">
        <f>+VLOOKUP(Precio_diario_hortalizas[[#This Row],[Unidad de comercialización]],Codigos_kg[],2,0)</f>
        <v>1</v>
      </c>
      <c r="P2926">
        <f>+Precio_diario_hortalizas[[#This Row],[Precio promedio ponderado]]/Precio_diario_hortalizas[[#This Row],[Kg o Unidades]]</f>
        <v>1050</v>
      </c>
    </row>
    <row r="2927" spans="1:16" hidden="1" x14ac:dyDescent="0.35">
      <c r="A2927" s="15" t="s">
        <v>142</v>
      </c>
      <c r="B2927" s="1" t="str">
        <f>+VLOOKUP(A2927,Codigos_mercados_mayoristas[],2,0)</f>
        <v>Metropolitana</v>
      </c>
      <c r="C2927" s="1">
        <f>+VLOOKUP(A2927,Codigos_mercados_mayoristas[],3,0)</f>
        <v>13</v>
      </c>
      <c r="D2927" s="30">
        <v>44155</v>
      </c>
      <c r="E2927" s="4" t="s">
        <v>196</v>
      </c>
      <c r="F2927" s="15" t="s">
        <v>32</v>
      </c>
      <c r="G2927" s="15" t="s">
        <v>12</v>
      </c>
      <c r="H2927" s="15" t="s">
        <v>19</v>
      </c>
      <c r="I2927" s="29">
        <v>1400</v>
      </c>
      <c r="J2927" s="15">
        <v>650</v>
      </c>
      <c r="K2927" s="15">
        <v>650</v>
      </c>
      <c r="L2927" s="15">
        <v>650</v>
      </c>
      <c r="M2927" s="15" t="s">
        <v>33</v>
      </c>
      <c r="N2927" s="15" t="s">
        <v>104</v>
      </c>
      <c r="O2927">
        <f>+VLOOKUP(Precio_diario_hortalizas[[#This Row],[Unidad de comercialización]],Codigos_kg[],2,0)</f>
        <v>1</v>
      </c>
      <c r="P2927">
        <f>+Precio_diario_hortalizas[[#This Row],[Precio promedio ponderado]]/Precio_diario_hortalizas[[#This Row],[Kg o Unidades]]</f>
        <v>650</v>
      </c>
    </row>
    <row r="2928" spans="1:16" hidden="1" x14ac:dyDescent="0.35">
      <c r="A2928" s="15" t="s">
        <v>142</v>
      </c>
      <c r="B2928" s="1" t="str">
        <f>+VLOOKUP(A2928,Codigos_mercados_mayoristas[],2,0)</f>
        <v>Metropolitana</v>
      </c>
      <c r="C2928" s="1">
        <f>+VLOOKUP(A2928,Codigos_mercados_mayoristas[],3,0)</f>
        <v>13</v>
      </c>
      <c r="D2928" s="30">
        <v>44155</v>
      </c>
      <c r="E2928" s="4" t="s">
        <v>196</v>
      </c>
      <c r="F2928" s="15" t="s">
        <v>32</v>
      </c>
      <c r="G2928" s="15" t="s">
        <v>12</v>
      </c>
      <c r="H2928" s="15" t="s">
        <v>19</v>
      </c>
      <c r="I2928" s="29">
        <v>4400</v>
      </c>
      <c r="J2928" s="15">
        <v>700</v>
      </c>
      <c r="K2928" s="15">
        <v>700</v>
      </c>
      <c r="L2928" s="15">
        <v>700</v>
      </c>
      <c r="M2928" s="15" t="s">
        <v>33</v>
      </c>
      <c r="N2928" s="15" t="s">
        <v>34</v>
      </c>
      <c r="O2928">
        <f>+VLOOKUP(Precio_diario_hortalizas[[#This Row],[Unidad de comercialización]],Codigos_kg[],2,0)</f>
        <v>1</v>
      </c>
      <c r="P2928">
        <f>+Precio_diario_hortalizas[[#This Row],[Precio promedio ponderado]]/Precio_diario_hortalizas[[#This Row],[Kg o Unidades]]</f>
        <v>700</v>
      </c>
    </row>
    <row r="2929" spans="1:16" hidden="1" x14ac:dyDescent="0.35">
      <c r="A2929" s="15" t="s">
        <v>142</v>
      </c>
      <c r="B2929" s="1" t="str">
        <f>+VLOOKUP(A2929,Codigos_mercados_mayoristas[],2,0)</f>
        <v>Metropolitana</v>
      </c>
      <c r="C2929" s="1">
        <f>+VLOOKUP(A2929,Codigos_mercados_mayoristas[],3,0)</f>
        <v>13</v>
      </c>
      <c r="D2929" s="30">
        <v>44155</v>
      </c>
      <c r="E2929" s="4" t="s">
        <v>196</v>
      </c>
      <c r="F2929" s="15" t="s">
        <v>32</v>
      </c>
      <c r="G2929" s="15" t="s">
        <v>12</v>
      </c>
      <c r="H2929" s="15" t="s">
        <v>13</v>
      </c>
      <c r="I2929" s="15">
        <v>700</v>
      </c>
      <c r="J2929" s="15">
        <v>600</v>
      </c>
      <c r="K2929" s="15">
        <v>600</v>
      </c>
      <c r="L2929" s="15">
        <v>600</v>
      </c>
      <c r="M2929" s="15" t="s">
        <v>33</v>
      </c>
      <c r="N2929" s="15" t="s">
        <v>104</v>
      </c>
      <c r="O2929">
        <f>+VLOOKUP(Precio_diario_hortalizas[[#This Row],[Unidad de comercialización]],Codigos_kg[],2,0)</f>
        <v>1</v>
      </c>
      <c r="P2929">
        <f>+Precio_diario_hortalizas[[#This Row],[Precio promedio ponderado]]/Precio_diario_hortalizas[[#This Row],[Kg o Unidades]]</f>
        <v>600</v>
      </c>
    </row>
    <row r="2930" spans="1:16" hidden="1" x14ac:dyDescent="0.35">
      <c r="A2930" s="15" t="s">
        <v>142</v>
      </c>
      <c r="B2930" s="1" t="str">
        <f>+VLOOKUP(A2930,Codigos_mercados_mayoristas[],2,0)</f>
        <v>Metropolitana</v>
      </c>
      <c r="C2930" s="1">
        <f>+VLOOKUP(A2930,Codigos_mercados_mayoristas[],3,0)</f>
        <v>13</v>
      </c>
      <c r="D2930" s="30">
        <v>44155</v>
      </c>
      <c r="E2930" s="4" t="s">
        <v>196</v>
      </c>
      <c r="F2930" s="15" t="s">
        <v>32</v>
      </c>
      <c r="G2930" s="15" t="s">
        <v>12</v>
      </c>
      <c r="H2930" s="15" t="s">
        <v>13</v>
      </c>
      <c r="I2930" s="29">
        <v>2800</v>
      </c>
      <c r="J2930" s="15">
        <v>600</v>
      </c>
      <c r="K2930" s="15">
        <v>600</v>
      </c>
      <c r="L2930" s="15">
        <v>600</v>
      </c>
      <c r="M2930" s="15" t="s">
        <v>33</v>
      </c>
      <c r="N2930" s="15" t="s">
        <v>34</v>
      </c>
      <c r="O2930">
        <f>+VLOOKUP(Precio_diario_hortalizas[[#This Row],[Unidad de comercialización]],Codigos_kg[],2,0)</f>
        <v>1</v>
      </c>
      <c r="P2930">
        <f>+Precio_diario_hortalizas[[#This Row],[Precio promedio ponderado]]/Precio_diario_hortalizas[[#This Row],[Kg o Unidades]]</f>
        <v>600</v>
      </c>
    </row>
    <row r="2931" spans="1:16" hidden="1" x14ac:dyDescent="0.35">
      <c r="A2931" s="15" t="s">
        <v>142</v>
      </c>
      <c r="B2931" s="1" t="str">
        <f>+VLOOKUP(A2931,Codigos_mercados_mayoristas[],2,0)</f>
        <v>Metropolitana</v>
      </c>
      <c r="C2931" s="1">
        <f>+VLOOKUP(A2931,Codigos_mercados_mayoristas[],3,0)</f>
        <v>13</v>
      </c>
      <c r="D2931" s="30">
        <v>44155</v>
      </c>
      <c r="E2931" s="4" t="s">
        <v>196</v>
      </c>
      <c r="F2931" s="15" t="s">
        <v>35</v>
      </c>
      <c r="G2931" s="15" t="s">
        <v>36</v>
      </c>
      <c r="H2931" s="15" t="s">
        <v>69</v>
      </c>
      <c r="I2931" s="29">
        <v>1570</v>
      </c>
      <c r="J2931" s="29">
        <v>13000</v>
      </c>
      <c r="K2931" s="29">
        <v>12000</v>
      </c>
      <c r="L2931" s="29">
        <v>12443</v>
      </c>
      <c r="M2931" s="15" t="s">
        <v>59</v>
      </c>
      <c r="N2931" s="15" t="s">
        <v>63</v>
      </c>
      <c r="O2931">
        <f>+VLOOKUP(Precio_diario_hortalizas[[#This Row],[Unidad de comercialización]],Codigos_kg[],2,0)</f>
        <v>18</v>
      </c>
      <c r="P2931">
        <f>+Precio_diario_hortalizas[[#This Row],[Precio promedio ponderado]]/Precio_diario_hortalizas[[#This Row],[Kg o Unidades]]</f>
        <v>691.27777777777783</v>
      </c>
    </row>
    <row r="2932" spans="1:16" hidden="1" x14ac:dyDescent="0.35">
      <c r="A2932" s="15" t="s">
        <v>142</v>
      </c>
      <c r="B2932" s="1" t="str">
        <f>+VLOOKUP(A2932,Codigos_mercados_mayoristas[],2,0)</f>
        <v>Metropolitana</v>
      </c>
      <c r="C2932" s="1">
        <f>+VLOOKUP(A2932,Codigos_mercados_mayoristas[],3,0)</f>
        <v>13</v>
      </c>
      <c r="D2932" s="30">
        <v>44155</v>
      </c>
      <c r="E2932" s="4" t="s">
        <v>196</v>
      </c>
      <c r="F2932" s="15" t="s">
        <v>35</v>
      </c>
      <c r="G2932" s="15" t="s">
        <v>36</v>
      </c>
      <c r="H2932" s="15" t="s">
        <v>69</v>
      </c>
      <c r="I2932" s="15">
        <v>650</v>
      </c>
      <c r="J2932" s="29">
        <v>13000</v>
      </c>
      <c r="K2932" s="29">
        <v>12000</v>
      </c>
      <c r="L2932" s="29">
        <v>12415</v>
      </c>
      <c r="M2932" s="15" t="s">
        <v>59</v>
      </c>
      <c r="N2932" s="15" t="s">
        <v>123</v>
      </c>
      <c r="O2932">
        <f>+VLOOKUP(Precio_diario_hortalizas[[#This Row],[Unidad de comercialización]],Codigos_kg[],2,0)</f>
        <v>18</v>
      </c>
      <c r="P2932">
        <f>+Precio_diario_hortalizas[[#This Row],[Precio promedio ponderado]]/Precio_diario_hortalizas[[#This Row],[Kg o Unidades]]</f>
        <v>689.72222222222217</v>
      </c>
    </row>
    <row r="2933" spans="1:16" hidden="1" x14ac:dyDescent="0.35">
      <c r="A2933" s="15" t="s">
        <v>142</v>
      </c>
      <c r="B2933" s="1" t="str">
        <f>+VLOOKUP(A2933,Codigos_mercados_mayoristas[],2,0)</f>
        <v>Metropolitana</v>
      </c>
      <c r="C2933" s="1">
        <f>+VLOOKUP(A2933,Codigos_mercados_mayoristas[],3,0)</f>
        <v>13</v>
      </c>
      <c r="D2933" s="30">
        <v>44155</v>
      </c>
      <c r="E2933" s="4" t="s">
        <v>196</v>
      </c>
      <c r="F2933" s="15" t="s">
        <v>35</v>
      </c>
      <c r="G2933" s="15" t="s">
        <v>36</v>
      </c>
      <c r="H2933" s="15" t="s">
        <v>19</v>
      </c>
      <c r="I2933" s="29">
        <v>1980</v>
      </c>
      <c r="J2933" s="29">
        <v>11500</v>
      </c>
      <c r="K2933" s="29">
        <v>10500</v>
      </c>
      <c r="L2933" s="29">
        <v>10952</v>
      </c>
      <c r="M2933" s="15" t="s">
        <v>59</v>
      </c>
      <c r="N2933" s="15" t="s">
        <v>63</v>
      </c>
      <c r="O2933">
        <f>+VLOOKUP(Precio_diario_hortalizas[[#This Row],[Unidad de comercialización]],Codigos_kg[],2,0)</f>
        <v>18</v>
      </c>
      <c r="P2933">
        <f>+Precio_diario_hortalizas[[#This Row],[Precio promedio ponderado]]/Precio_diario_hortalizas[[#This Row],[Kg o Unidades]]</f>
        <v>608.44444444444446</v>
      </c>
    </row>
    <row r="2934" spans="1:16" hidden="1" x14ac:dyDescent="0.35">
      <c r="A2934" s="15" t="s">
        <v>142</v>
      </c>
      <c r="B2934" s="1" t="str">
        <f>+VLOOKUP(A2934,Codigos_mercados_mayoristas[],2,0)</f>
        <v>Metropolitana</v>
      </c>
      <c r="C2934" s="1">
        <f>+VLOOKUP(A2934,Codigos_mercados_mayoristas[],3,0)</f>
        <v>13</v>
      </c>
      <c r="D2934" s="30">
        <v>44155</v>
      </c>
      <c r="E2934" s="4" t="s">
        <v>196</v>
      </c>
      <c r="F2934" s="15" t="s">
        <v>35</v>
      </c>
      <c r="G2934" s="15" t="s">
        <v>36</v>
      </c>
      <c r="H2934" s="15" t="s">
        <v>19</v>
      </c>
      <c r="I2934" s="29">
        <v>1270</v>
      </c>
      <c r="J2934" s="29">
        <v>11500</v>
      </c>
      <c r="K2934" s="29">
        <v>10500</v>
      </c>
      <c r="L2934" s="29">
        <v>10980</v>
      </c>
      <c r="M2934" s="15" t="s">
        <v>59</v>
      </c>
      <c r="N2934" s="15" t="s">
        <v>123</v>
      </c>
      <c r="O2934">
        <f>+VLOOKUP(Precio_diario_hortalizas[[#This Row],[Unidad de comercialización]],Codigos_kg[],2,0)</f>
        <v>18</v>
      </c>
      <c r="P2934">
        <f>+Precio_diario_hortalizas[[#This Row],[Precio promedio ponderado]]/Precio_diario_hortalizas[[#This Row],[Kg o Unidades]]</f>
        <v>610</v>
      </c>
    </row>
    <row r="2935" spans="1:16" hidden="1" x14ac:dyDescent="0.35">
      <c r="A2935" s="15" t="s">
        <v>142</v>
      </c>
      <c r="B2935" s="1" t="str">
        <f>+VLOOKUP(A2935,Codigos_mercados_mayoristas[],2,0)</f>
        <v>Metropolitana</v>
      </c>
      <c r="C2935" s="1">
        <f>+VLOOKUP(A2935,Codigos_mercados_mayoristas[],3,0)</f>
        <v>13</v>
      </c>
      <c r="D2935" s="30">
        <v>44155</v>
      </c>
      <c r="E2935" s="4" t="s">
        <v>196</v>
      </c>
      <c r="F2935" s="15" t="s">
        <v>35</v>
      </c>
      <c r="G2935" s="15" t="s">
        <v>36</v>
      </c>
      <c r="H2935" s="15" t="s">
        <v>13</v>
      </c>
      <c r="I2935" s="29">
        <v>1410</v>
      </c>
      <c r="J2935" s="29">
        <v>10000</v>
      </c>
      <c r="K2935" s="29">
        <v>9000</v>
      </c>
      <c r="L2935" s="29">
        <v>9564</v>
      </c>
      <c r="M2935" s="15" t="s">
        <v>59</v>
      </c>
      <c r="N2935" s="15" t="s">
        <v>63</v>
      </c>
      <c r="O2935">
        <f>+VLOOKUP(Precio_diario_hortalizas[[#This Row],[Unidad de comercialización]],Codigos_kg[],2,0)</f>
        <v>18</v>
      </c>
      <c r="P2935">
        <f>+Precio_diario_hortalizas[[#This Row],[Precio promedio ponderado]]/Precio_diario_hortalizas[[#This Row],[Kg o Unidades]]</f>
        <v>531.33333333333337</v>
      </c>
    </row>
    <row r="2936" spans="1:16" hidden="1" x14ac:dyDescent="0.35">
      <c r="A2936" s="15" t="s">
        <v>142</v>
      </c>
      <c r="B2936" s="1" t="str">
        <f>+VLOOKUP(A2936,Codigos_mercados_mayoristas[],2,0)</f>
        <v>Metropolitana</v>
      </c>
      <c r="C2936" s="1">
        <f>+VLOOKUP(A2936,Codigos_mercados_mayoristas[],3,0)</f>
        <v>13</v>
      </c>
      <c r="D2936" s="30">
        <v>44155</v>
      </c>
      <c r="E2936" s="4" t="s">
        <v>196</v>
      </c>
      <c r="F2936" s="15" t="s">
        <v>35</v>
      </c>
      <c r="G2936" s="15" t="s">
        <v>36</v>
      </c>
      <c r="H2936" s="15" t="s">
        <v>13</v>
      </c>
      <c r="I2936" s="15">
        <v>480</v>
      </c>
      <c r="J2936" s="29">
        <v>9500</v>
      </c>
      <c r="K2936" s="29">
        <v>9000</v>
      </c>
      <c r="L2936" s="29">
        <v>9240</v>
      </c>
      <c r="M2936" s="15" t="s">
        <v>59</v>
      </c>
      <c r="N2936" s="15" t="s">
        <v>123</v>
      </c>
      <c r="O2936">
        <f>+VLOOKUP(Precio_diario_hortalizas[[#This Row],[Unidad de comercialización]],Codigos_kg[],2,0)</f>
        <v>18</v>
      </c>
      <c r="P2936">
        <f>+Precio_diario_hortalizas[[#This Row],[Precio promedio ponderado]]/Precio_diario_hortalizas[[#This Row],[Kg o Unidades]]</f>
        <v>513.33333333333337</v>
      </c>
    </row>
    <row r="2937" spans="1:16" hidden="1" x14ac:dyDescent="0.35">
      <c r="A2937" s="15" t="s">
        <v>142</v>
      </c>
      <c r="B2937" s="1" t="str">
        <f>+VLOOKUP(A2937,Codigos_mercados_mayoristas[],2,0)</f>
        <v>Metropolitana</v>
      </c>
      <c r="C2937" s="1">
        <f>+VLOOKUP(A2937,Codigos_mercados_mayoristas[],3,0)</f>
        <v>13</v>
      </c>
      <c r="D2937" s="30">
        <v>44155</v>
      </c>
      <c r="E2937" s="4" t="s">
        <v>196</v>
      </c>
      <c r="F2937" s="15" t="s">
        <v>35</v>
      </c>
      <c r="G2937" s="15" t="s">
        <v>36</v>
      </c>
      <c r="H2937" s="15" t="s">
        <v>16</v>
      </c>
      <c r="I2937" s="29">
        <v>1080</v>
      </c>
      <c r="J2937" s="29">
        <v>8000</v>
      </c>
      <c r="K2937" s="29">
        <v>7000</v>
      </c>
      <c r="L2937" s="29">
        <v>7556</v>
      </c>
      <c r="M2937" s="15" t="s">
        <v>59</v>
      </c>
      <c r="N2937" s="15" t="s">
        <v>63</v>
      </c>
      <c r="O2937">
        <f>+VLOOKUP(Precio_diario_hortalizas[[#This Row],[Unidad de comercialización]],Codigos_kg[],2,0)</f>
        <v>18</v>
      </c>
      <c r="P2937">
        <f>+Precio_diario_hortalizas[[#This Row],[Precio promedio ponderado]]/Precio_diario_hortalizas[[#This Row],[Kg o Unidades]]</f>
        <v>419.77777777777777</v>
      </c>
    </row>
    <row r="2938" spans="1:16" hidden="1" x14ac:dyDescent="0.35">
      <c r="A2938" s="15" t="s">
        <v>142</v>
      </c>
      <c r="B2938" s="1" t="str">
        <f>+VLOOKUP(A2938,Codigos_mercados_mayoristas[],2,0)</f>
        <v>Metropolitana</v>
      </c>
      <c r="C2938" s="1">
        <f>+VLOOKUP(A2938,Codigos_mercados_mayoristas[],3,0)</f>
        <v>13</v>
      </c>
      <c r="D2938" s="30">
        <v>44155</v>
      </c>
      <c r="E2938" s="4" t="s">
        <v>196</v>
      </c>
      <c r="F2938" s="15" t="s">
        <v>35</v>
      </c>
      <c r="G2938" s="15" t="s">
        <v>36</v>
      </c>
      <c r="H2938" s="15" t="s">
        <v>16</v>
      </c>
      <c r="I2938" s="15">
        <v>490</v>
      </c>
      <c r="J2938" s="29">
        <v>7500</v>
      </c>
      <c r="K2938" s="29">
        <v>7000</v>
      </c>
      <c r="L2938" s="29">
        <v>7235</v>
      </c>
      <c r="M2938" s="15" t="s">
        <v>59</v>
      </c>
      <c r="N2938" s="15" t="s">
        <v>123</v>
      </c>
      <c r="O2938">
        <f>+VLOOKUP(Precio_diario_hortalizas[[#This Row],[Unidad de comercialización]],Codigos_kg[],2,0)</f>
        <v>18</v>
      </c>
      <c r="P2938">
        <f>+Precio_diario_hortalizas[[#This Row],[Precio promedio ponderado]]/Precio_diario_hortalizas[[#This Row],[Kg o Unidades]]</f>
        <v>401.94444444444446</v>
      </c>
    </row>
    <row r="2939" spans="1:16" hidden="1" x14ac:dyDescent="0.35">
      <c r="A2939" s="15" t="s">
        <v>142</v>
      </c>
      <c r="B2939" s="1" t="str">
        <f>+VLOOKUP(A2939,Codigos_mercados_mayoristas[],2,0)</f>
        <v>Metropolitana</v>
      </c>
      <c r="C2939" s="1">
        <f>+VLOOKUP(A2939,Codigos_mercados_mayoristas[],3,0)</f>
        <v>13</v>
      </c>
      <c r="D2939" s="30">
        <v>44155</v>
      </c>
      <c r="E2939" s="4" t="s">
        <v>196</v>
      </c>
      <c r="F2939" s="15" t="s">
        <v>38</v>
      </c>
      <c r="G2939" s="15" t="s">
        <v>12</v>
      </c>
      <c r="H2939" s="15" t="s">
        <v>103</v>
      </c>
      <c r="I2939" s="15">
        <v>430</v>
      </c>
      <c r="J2939" s="29">
        <v>4500</v>
      </c>
      <c r="K2939" s="29">
        <v>4500</v>
      </c>
      <c r="L2939" s="29">
        <v>4500</v>
      </c>
      <c r="M2939" s="15" t="s">
        <v>101</v>
      </c>
      <c r="N2939" s="15" t="s">
        <v>163</v>
      </c>
      <c r="O2939">
        <f>+VLOOKUP(Precio_diario_hortalizas[[#This Row],[Unidad de comercialización]],Codigos_kg[],2,0)</f>
        <v>20</v>
      </c>
      <c r="P2939">
        <f>+Precio_diario_hortalizas[[#This Row],[Precio promedio ponderado]]/Precio_diario_hortalizas[[#This Row],[Kg o Unidades]]</f>
        <v>225</v>
      </c>
    </row>
    <row r="2940" spans="1:16" hidden="1" x14ac:dyDescent="0.35">
      <c r="A2940" s="15" t="s">
        <v>142</v>
      </c>
      <c r="B2940" s="1" t="str">
        <f>+VLOOKUP(A2940,Codigos_mercados_mayoristas[],2,0)</f>
        <v>Metropolitana</v>
      </c>
      <c r="C2940" s="1">
        <f>+VLOOKUP(A2940,Codigos_mercados_mayoristas[],3,0)</f>
        <v>13</v>
      </c>
      <c r="D2940" s="30">
        <v>44155</v>
      </c>
      <c r="E2940" s="4" t="s">
        <v>196</v>
      </c>
      <c r="F2940" s="15" t="s">
        <v>38</v>
      </c>
      <c r="G2940" s="15" t="s">
        <v>12</v>
      </c>
      <c r="H2940" s="15" t="s">
        <v>103</v>
      </c>
      <c r="I2940" s="15">
        <v>330</v>
      </c>
      <c r="J2940" s="29">
        <v>4500</v>
      </c>
      <c r="K2940" s="29">
        <v>4500</v>
      </c>
      <c r="L2940" s="29">
        <v>4500</v>
      </c>
      <c r="M2940" s="15" t="s">
        <v>101</v>
      </c>
      <c r="N2940" s="15" t="s">
        <v>118</v>
      </c>
      <c r="O2940">
        <f>+VLOOKUP(Precio_diario_hortalizas[[#This Row],[Unidad de comercialización]],Codigos_kg[],2,0)</f>
        <v>20</v>
      </c>
      <c r="P2940">
        <f>+Precio_diario_hortalizas[[#This Row],[Precio promedio ponderado]]/Precio_diario_hortalizas[[#This Row],[Kg o Unidades]]</f>
        <v>225</v>
      </c>
    </row>
    <row r="2941" spans="1:16" hidden="1" x14ac:dyDescent="0.35">
      <c r="A2941" s="15" t="s">
        <v>142</v>
      </c>
      <c r="B2941" s="1" t="str">
        <f>+VLOOKUP(A2941,Codigos_mercados_mayoristas[],2,0)</f>
        <v>Metropolitana</v>
      </c>
      <c r="C2941" s="1">
        <f>+VLOOKUP(A2941,Codigos_mercados_mayoristas[],3,0)</f>
        <v>13</v>
      </c>
      <c r="D2941" s="30">
        <v>44155</v>
      </c>
      <c r="E2941" s="4" t="s">
        <v>196</v>
      </c>
      <c r="F2941" s="15" t="s">
        <v>38</v>
      </c>
      <c r="G2941" s="15" t="s">
        <v>12</v>
      </c>
      <c r="H2941" s="15" t="s">
        <v>103</v>
      </c>
      <c r="I2941" s="15">
        <v>400</v>
      </c>
      <c r="J2941" s="29">
        <v>4500</v>
      </c>
      <c r="K2941" s="29">
        <v>4500</v>
      </c>
      <c r="L2941" s="29">
        <v>4500</v>
      </c>
      <c r="M2941" s="15" t="s">
        <v>101</v>
      </c>
      <c r="N2941" s="15" t="s">
        <v>130</v>
      </c>
      <c r="O2941">
        <f>+VLOOKUP(Precio_diario_hortalizas[[#This Row],[Unidad de comercialización]],Codigos_kg[],2,0)</f>
        <v>20</v>
      </c>
      <c r="P2941">
        <f>+Precio_diario_hortalizas[[#This Row],[Precio promedio ponderado]]/Precio_diario_hortalizas[[#This Row],[Kg o Unidades]]</f>
        <v>225</v>
      </c>
    </row>
    <row r="2942" spans="1:16" hidden="1" x14ac:dyDescent="0.35">
      <c r="A2942" s="15" t="s">
        <v>142</v>
      </c>
      <c r="B2942" s="1" t="str">
        <f>+VLOOKUP(A2942,Codigos_mercados_mayoristas[],2,0)</f>
        <v>Metropolitana</v>
      </c>
      <c r="C2942" s="1">
        <f>+VLOOKUP(A2942,Codigos_mercados_mayoristas[],3,0)</f>
        <v>13</v>
      </c>
      <c r="D2942" s="30">
        <v>44155</v>
      </c>
      <c r="E2942" s="4" t="s">
        <v>196</v>
      </c>
      <c r="F2942" s="15" t="s">
        <v>38</v>
      </c>
      <c r="G2942" s="15" t="s">
        <v>12</v>
      </c>
      <c r="H2942" s="15" t="s">
        <v>19</v>
      </c>
      <c r="I2942" s="15">
        <v>790</v>
      </c>
      <c r="J2942" s="29">
        <v>5000</v>
      </c>
      <c r="K2942" s="29">
        <v>5000</v>
      </c>
      <c r="L2942" s="29">
        <v>5000</v>
      </c>
      <c r="M2942" s="15" t="s">
        <v>101</v>
      </c>
      <c r="N2942" s="15" t="s">
        <v>163</v>
      </c>
      <c r="O2942">
        <f>+VLOOKUP(Precio_diario_hortalizas[[#This Row],[Unidad de comercialización]],Codigos_kg[],2,0)</f>
        <v>20</v>
      </c>
      <c r="P2942">
        <f>+Precio_diario_hortalizas[[#This Row],[Precio promedio ponderado]]/Precio_diario_hortalizas[[#This Row],[Kg o Unidades]]</f>
        <v>250</v>
      </c>
    </row>
    <row r="2943" spans="1:16" hidden="1" x14ac:dyDescent="0.35">
      <c r="A2943" s="15" t="s">
        <v>142</v>
      </c>
      <c r="B2943" s="1" t="str">
        <f>+VLOOKUP(A2943,Codigos_mercados_mayoristas[],2,0)</f>
        <v>Metropolitana</v>
      </c>
      <c r="C2943" s="1">
        <f>+VLOOKUP(A2943,Codigos_mercados_mayoristas[],3,0)</f>
        <v>13</v>
      </c>
      <c r="D2943" s="30">
        <v>44155</v>
      </c>
      <c r="E2943" s="4" t="s">
        <v>196</v>
      </c>
      <c r="F2943" s="15" t="s">
        <v>38</v>
      </c>
      <c r="G2943" s="15" t="s">
        <v>12</v>
      </c>
      <c r="H2943" s="15" t="s">
        <v>19</v>
      </c>
      <c r="I2943" s="15">
        <v>610</v>
      </c>
      <c r="J2943" s="29">
        <v>5000</v>
      </c>
      <c r="K2943" s="29">
        <v>5000</v>
      </c>
      <c r="L2943" s="29">
        <v>5000</v>
      </c>
      <c r="M2943" s="15" t="s">
        <v>101</v>
      </c>
      <c r="N2943" s="15" t="s">
        <v>118</v>
      </c>
      <c r="O2943">
        <f>+VLOOKUP(Precio_diario_hortalizas[[#This Row],[Unidad de comercialización]],Codigos_kg[],2,0)</f>
        <v>20</v>
      </c>
      <c r="P2943">
        <f>+Precio_diario_hortalizas[[#This Row],[Precio promedio ponderado]]/Precio_diario_hortalizas[[#This Row],[Kg o Unidades]]</f>
        <v>250</v>
      </c>
    </row>
    <row r="2944" spans="1:16" hidden="1" x14ac:dyDescent="0.35">
      <c r="A2944" s="15" t="s">
        <v>142</v>
      </c>
      <c r="B2944" s="1" t="str">
        <f>+VLOOKUP(A2944,Codigos_mercados_mayoristas[],2,0)</f>
        <v>Metropolitana</v>
      </c>
      <c r="C2944" s="1">
        <f>+VLOOKUP(A2944,Codigos_mercados_mayoristas[],3,0)</f>
        <v>13</v>
      </c>
      <c r="D2944" s="30">
        <v>44155</v>
      </c>
      <c r="E2944" s="4" t="s">
        <v>196</v>
      </c>
      <c r="F2944" s="15" t="s">
        <v>38</v>
      </c>
      <c r="G2944" s="15" t="s">
        <v>12</v>
      </c>
      <c r="H2944" s="15" t="s">
        <v>19</v>
      </c>
      <c r="I2944" s="15">
        <v>700</v>
      </c>
      <c r="J2944" s="29">
        <v>5000</v>
      </c>
      <c r="K2944" s="29">
        <v>5000</v>
      </c>
      <c r="L2944" s="29">
        <v>5000</v>
      </c>
      <c r="M2944" s="15" t="s">
        <v>101</v>
      </c>
      <c r="N2944" s="15" t="s">
        <v>130</v>
      </c>
      <c r="O2944">
        <f>+VLOOKUP(Precio_diario_hortalizas[[#This Row],[Unidad de comercialización]],Codigos_kg[],2,0)</f>
        <v>20</v>
      </c>
      <c r="P2944">
        <f>+Precio_diario_hortalizas[[#This Row],[Precio promedio ponderado]]/Precio_diario_hortalizas[[#This Row],[Kg o Unidades]]</f>
        <v>250</v>
      </c>
    </row>
    <row r="2945" spans="1:16" hidden="1" x14ac:dyDescent="0.35">
      <c r="A2945" s="15" t="s">
        <v>142</v>
      </c>
      <c r="B2945" s="1" t="str">
        <f>+VLOOKUP(A2945,Codigos_mercados_mayoristas[],2,0)</f>
        <v>Metropolitana</v>
      </c>
      <c r="C2945" s="1">
        <f>+VLOOKUP(A2945,Codigos_mercados_mayoristas[],3,0)</f>
        <v>13</v>
      </c>
      <c r="D2945" s="30">
        <v>44155</v>
      </c>
      <c r="E2945" s="4" t="s">
        <v>196</v>
      </c>
      <c r="F2945" s="15" t="s">
        <v>38</v>
      </c>
      <c r="G2945" s="15" t="s">
        <v>12</v>
      </c>
      <c r="H2945" s="15" t="s">
        <v>13</v>
      </c>
      <c r="I2945" s="15">
        <v>340</v>
      </c>
      <c r="J2945" s="29">
        <v>4000</v>
      </c>
      <c r="K2945" s="29">
        <v>4000</v>
      </c>
      <c r="L2945" s="29">
        <v>4000</v>
      </c>
      <c r="M2945" s="15" t="s">
        <v>101</v>
      </c>
      <c r="N2945" s="15" t="s">
        <v>163</v>
      </c>
      <c r="O2945">
        <f>+VLOOKUP(Precio_diario_hortalizas[[#This Row],[Unidad de comercialización]],Codigos_kg[],2,0)</f>
        <v>20</v>
      </c>
      <c r="P2945">
        <f>+Precio_diario_hortalizas[[#This Row],[Precio promedio ponderado]]/Precio_diario_hortalizas[[#This Row],[Kg o Unidades]]</f>
        <v>200</v>
      </c>
    </row>
    <row r="2946" spans="1:16" hidden="1" x14ac:dyDescent="0.35">
      <c r="A2946" s="15" t="s">
        <v>142</v>
      </c>
      <c r="B2946" s="1" t="str">
        <f>+VLOOKUP(A2946,Codigos_mercados_mayoristas[],2,0)</f>
        <v>Metropolitana</v>
      </c>
      <c r="C2946" s="1">
        <f>+VLOOKUP(A2946,Codigos_mercados_mayoristas[],3,0)</f>
        <v>13</v>
      </c>
      <c r="D2946" s="30">
        <v>44155</v>
      </c>
      <c r="E2946" s="4" t="s">
        <v>196</v>
      </c>
      <c r="F2946" s="15" t="s">
        <v>38</v>
      </c>
      <c r="G2946" s="15" t="s">
        <v>12</v>
      </c>
      <c r="H2946" s="15" t="s">
        <v>13</v>
      </c>
      <c r="I2946" s="15">
        <v>450</v>
      </c>
      <c r="J2946" s="29">
        <v>4000</v>
      </c>
      <c r="K2946" s="29">
        <v>4000</v>
      </c>
      <c r="L2946" s="29">
        <v>4000</v>
      </c>
      <c r="M2946" s="15" t="s">
        <v>101</v>
      </c>
      <c r="N2946" s="15" t="s">
        <v>118</v>
      </c>
      <c r="O2946">
        <f>+VLOOKUP(Precio_diario_hortalizas[[#This Row],[Unidad de comercialización]],Codigos_kg[],2,0)</f>
        <v>20</v>
      </c>
      <c r="P2946">
        <f>+Precio_diario_hortalizas[[#This Row],[Precio promedio ponderado]]/Precio_diario_hortalizas[[#This Row],[Kg o Unidades]]</f>
        <v>200</v>
      </c>
    </row>
    <row r="2947" spans="1:16" hidden="1" x14ac:dyDescent="0.35">
      <c r="A2947" s="15" t="s">
        <v>142</v>
      </c>
      <c r="B2947" s="1" t="str">
        <f>+VLOOKUP(A2947,Codigos_mercados_mayoristas[],2,0)</f>
        <v>Metropolitana</v>
      </c>
      <c r="C2947" s="1">
        <f>+VLOOKUP(A2947,Codigos_mercados_mayoristas[],3,0)</f>
        <v>13</v>
      </c>
      <c r="D2947" s="30">
        <v>44155</v>
      </c>
      <c r="E2947" s="4" t="s">
        <v>196</v>
      </c>
      <c r="F2947" s="15" t="s">
        <v>38</v>
      </c>
      <c r="G2947" s="15" t="s">
        <v>12</v>
      </c>
      <c r="H2947" s="15" t="s">
        <v>13</v>
      </c>
      <c r="I2947" s="15">
        <v>300</v>
      </c>
      <c r="J2947" s="29">
        <v>4000</v>
      </c>
      <c r="K2947" s="29">
        <v>4000</v>
      </c>
      <c r="L2947" s="29">
        <v>4000</v>
      </c>
      <c r="M2947" s="15" t="s">
        <v>101</v>
      </c>
      <c r="N2947" s="15" t="s">
        <v>130</v>
      </c>
      <c r="O2947">
        <f>+VLOOKUP(Precio_diario_hortalizas[[#This Row],[Unidad de comercialización]],Codigos_kg[],2,0)</f>
        <v>20</v>
      </c>
      <c r="P2947">
        <f>+Precio_diario_hortalizas[[#This Row],[Precio promedio ponderado]]/Precio_diario_hortalizas[[#This Row],[Kg o Unidades]]</f>
        <v>200</v>
      </c>
    </row>
    <row r="2948" spans="1:16" hidden="1" x14ac:dyDescent="0.35">
      <c r="A2948" s="15" t="s">
        <v>142</v>
      </c>
      <c r="B2948" s="1" t="str">
        <f>+VLOOKUP(A2948,Codigos_mercados_mayoristas[],2,0)</f>
        <v>Metropolitana</v>
      </c>
      <c r="C2948" s="1">
        <f>+VLOOKUP(A2948,Codigos_mercados_mayoristas[],3,0)</f>
        <v>13</v>
      </c>
      <c r="D2948" s="30">
        <v>44155</v>
      </c>
      <c r="E2948" s="4" t="s">
        <v>196</v>
      </c>
      <c r="F2948" s="15" t="s">
        <v>102</v>
      </c>
      <c r="G2948" s="15" t="s">
        <v>103</v>
      </c>
      <c r="H2948" s="15" t="s">
        <v>96</v>
      </c>
      <c r="I2948" s="29">
        <v>3800</v>
      </c>
      <c r="J2948" s="29">
        <v>1950</v>
      </c>
      <c r="K2948" s="29">
        <v>1900</v>
      </c>
      <c r="L2948" s="29">
        <v>1929</v>
      </c>
      <c r="M2948" s="15" t="s">
        <v>33</v>
      </c>
      <c r="N2948" s="15" t="s">
        <v>34</v>
      </c>
      <c r="O2948">
        <f>+VLOOKUP(Precio_diario_hortalizas[[#This Row],[Unidad de comercialización]],Codigos_kg[],2,0)</f>
        <v>1</v>
      </c>
      <c r="P2948">
        <f>+Precio_diario_hortalizas[[#This Row],[Precio promedio ponderado]]/Precio_diario_hortalizas[[#This Row],[Kg o Unidades]]</f>
        <v>1929</v>
      </c>
    </row>
    <row r="2949" spans="1:16" hidden="1" x14ac:dyDescent="0.35">
      <c r="A2949" s="15" t="s">
        <v>142</v>
      </c>
      <c r="B2949" s="1" t="str">
        <f>+VLOOKUP(A2949,Codigos_mercados_mayoristas[],2,0)</f>
        <v>Metropolitana</v>
      </c>
      <c r="C2949" s="1">
        <f>+VLOOKUP(A2949,Codigos_mercados_mayoristas[],3,0)</f>
        <v>13</v>
      </c>
      <c r="D2949" s="30">
        <v>44155</v>
      </c>
      <c r="E2949" s="4" t="s">
        <v>196</v>
      </c>
      <c r="F2949" s="15" t="s">
        <v>102</v>
      </c>
      <c r="G2949" s="15" t="s">
        <v>103</v>
      </c>
      <c r="H2949" s="15" t="s">
        <v>96</v>
      </c>
      <c r="I2949" s="29">
        <v>2200</v>
      </c>
      <c r="J2949" s="29">
        <v>1500</v>
      </c>
      <c r="K2949" s="29">
        <v>1500</v>
      </c>
      <c r="L2949" s="29">
        <v>1500</v>
      </c>
      <c r="M2949" s="15" t="s">
        <v>33</v>
      </c>
      <c r="N2949" s="15" t="s">
        <v>123</v>
      </c>
      <c r="O2949">
        <f>+VLOOKUP(Precio_diario_hortalizas[[#This Row],[Unidad de comercialización]],Codigos_kg[],2,0)</f>
        <v>1</v>
      </c>
      <c r="P2949">
        <f>+Precio_diario_hortalizas[[#This Row],[Precio promedio ponderado]]/Precio_diario_hortalizas[[#This Row],[Kg o Unidades]]</f>
        <v>1500</v>
      </c>
    </row>
    <row r="2950" spans="1:16" hidden="1" x14ac:dyDescent="0.35">
      <c r="A2950" s="15" t="s">
        <v>142</v>
      </c>
      <c r="B2950" s="1" t="str">
        <f>+VLOOKUP(A2950,Codigos_mercados_mayoristas[],2,0)</f>
        <v>Metropolitana</v>
      </c>
      <c r="C2950" s="1">
        <f>+VLOOKUP(A2950,Codigos_mercados_mayoristas[],3,0)</f>
        <v>13</v>
      </c>
      <c r="D2950" s="30">
        <v>44155</v>
      </c>
      <c r="E2950" s="4" t="s">
        <v>196</v>
      </c>
      <c r="F2950" s="15" t="s">
        <v>102</v>
      </c>
      <c r="G2950" s="15" t="s">
        <v>103</v>
      </c>
      <c r="H2950" s="15" t="s">
        <v>137</v>
      </c>
      <c r="I2950" s="29">
        <v>2300</v>
      </c>
      <c r="J2950" s="29">
        <v>1750</v>
      </c>
      <c r="K2950" s="29">
        <v>1700</v>
      </c>
      <c r="L2950" s="29">
        <v>1733</v>
      </c>
      <c r="M2950" s="15" t="s">
        <v>33</v>
      </c>
      <c r="N2950" s="15" t="s">
        <v>34</v>
      </c>
      <c r="O2950">
        <f>+VLOOKUP(Precio_diario_hortalizas[[#This Row],[Unidad de comercialización]],Codigos_kg[],2,0)</f>
        <v>1</v>
      </c>
      <c r="P2950">
        <f>+Precio_diario_hortalizas[[#This Row],[Precio promedio ponderado]]/Precio_diario_hortalizas[[#This Row],[Kg o Unidades]]</f>
        <v>1733</v>
      </c>
    </row>
    <row r="2951" spans="1:16" hidden="1" x14ac:dyDescent="0.35">
      <c r="A2951" s="15" t="s">
        <v>142</v>
      </c>
      <c r="B2951" s="1" t="str">
        <f>+VLOOKUP(A2951,Codigos_mercados_mayoristas[],2,0)</f>
        <v>Metropolitana</v>
      </c>
      <c r="C2951" s="1">
        <f>+VLOOKUP(A2951,Codigos_mercados_mayoristas[],3,0)</f>
        <v>13</v>
      </c>
      <c r="D2951" s="30">
        <v>44155</v>
      </c>
      <c r="E2951" s="4" t="s">
        <v>196</v>
      </c>
      <c r="F2951" s="15" t="s">
        <v>102</v>
      </c>
      <c r="G2951" s="15" t="s">
        <v>103</v>
      </c>
      <c r="H2951" s="15" t="s">
        <v>137</v>
      </c>
      <c r="I2951" s="15">
        <v>500</v>
      </c>
      <c r="J2951" s="29">
        <v>1300</v>
      </c>
      <c r="K2951" s="29">
        <v>1300</v>
      </c>
      <c r="L2951" s="29">
        <v>1300</v>
      </c>
      <c r="M2951" s="15" t="s">
        <v>33</v>
      </c>
      <c r="N2951" s="15" t="s">
        <v>123</v>
      </c>
      <c r="O2951">
        <f>+VLOOKUP(Precio_diario_hortalizas[[#This Row],[Unidad de comercialización]],Codigos_kg[],2,0)</f>
        <v>1</v>
      </c>
      <c r="P2951">
        <f>+Precio_diario_hortalizas[[#This Row],[Precio promedio ponderado]]/Precio_diario_hortalizas[[#This Row],[Kg o Unidades]]</f>
        <v>1300</v>
      </c>
    </row>
    <row r="2952" spans="1:16" hidden="1" x14ac:dyDescent="0.35">
      <c r="A2952" s="15" t="s">
        <v>142</v>
      </c>
      <c r="B2952" s="1" t="str">
        <f>+VLOOKUP(A2952,Codigos_mercados_mayoristas[],2,0)</f>
        <v>Metropolitana</v>
      </c>
      <c r="C2952" s="1">
        <f>+VLOOKUP(A2952,Codigos_mercados_mayoristas[],3,0)</f>
        <v>13</v>
      </c>
      <c r="D2952" s="30">
        <v>44155</v>
      </c>
      <c r="E2952" s="4" t="s">
        <v>196</v>
      </c>
      <c r="F2952" s="15" t="s">
        <v>102</v>
      </c>
      <c r="G2952" s="15" t="s">
        <v>103</v>
      </c>
      <c r="H2952" s="15" t="s">
        <v>144</v>
      </c>
      <c r="I2952" s="29">
        <v>1000</v>
      </c>
      <c r="J2952" s="29">
        <v>1550</v>
      </c>
      <c r="K2952" s="29">
        <v>1500</v>
      </c>
      <c r="L2952" s="29">
        <v>1530</v>
      </c>
      <c r="M2952" s="15" t="s">
        <v>33</v>
      </c>
      <c r="N2952" s="15" t="s">
        <v>34</v>
      </c>
      <c r="O2952">
        <f>+VLOOKUP(Precio_diario_hortalizas[[#This Row],[Unidad de comercialización]],Codigos_kg[],2,0)</f>
        <v>1</v>
      </c>
      <c r="P2952">
        <f>+Precio_diario_hortalizas[[#This Row],[Precio promedio ponderado]]/Precio_diario_hortalizas[[#This Row],[Kg o Unidades]]</f>
        <v>1530</v>
      </c>
    </row>
    <row r="2953" spans="1:16" hidden="1" x14ac:dyDescent="0.35">
      <c r="A2953" s="15" t="s">
        <v>142</v>
      </c>
      <c r="B2953" s="1" t="str">
        <f>+VLOOKUP(A2953,Codigos_mercados_mayoristas[],2,0)</f>
        <v>Metropolitana</v>
      </c>
      <c r="C2953" s="1">
        <f>+VLOOKUP(A2953,Codigos_mercados_mayoristas[],3,0)</f>
        <v>13</v>
      </c>
      <c r="D2953" s="30">
        <v>44155</v>
      </c>
      <c r="E2953" s="4" t="s">
        <v>196</v>
      </c>
      <c r="F2953" s="15" t="s">
        <v>102</v>
      </c>
      <c r="G2953" s="15" t="s">
        <v>104</v>
      </c>
      <c r="H2953" s="15" t="s">
        <v>96</v>
      </c>
      <c r="I2953" s="29">
        <v>2900</v>
      </c>
      <c r="J2953" s="15">
        <v>900</v>
      </c>
      <c r="K2953" s="15">
        <v>900</v>
      </c>
      <c r="L2953" s="15">
        <v>900</v>
      </c>
      <c r="M2953" s="15" t="s">
        <v>33</v>
      </c>
      <c r="N2953" s="15" t="s">
        <v>123</v>
      </c>
      <c r="O2953">
        <f>+VLOOKUP(Precio_diario_hortalizas[[#This Row],[Unidad de comercialización]],Codigos_kg[],2,0)</f>
        <v>1</v>
      </c>
      <c r="P2953">
        <f>+Precio_diario_hortalizas[[#This Row],[Precio promedio ponderado]]/Precio_diario_hortalizas[[#This Row],[Kg o Unidades]]</f>
        <v>900</v>
      </c>
    </row>
    <row r="2954" spans="1:16" hidden="1" x14ac:dyDescent="0.35">
      <c r="A2954" s="15" t="s">
        <v>142</v>
      </c>
      <c r="B2954" s="1" t="str">
        <f>+VLOOKUP(A2954,Codigos_mercados_mayoristas[],2,0)</f>
        <v>Metropolitana</v>
      </c>
      <c r="C2954" s="1">
        <f>+VLOOKUP(A2954,Codigos_mercados_mayoristas[],3,0)</f>
        <v>13</v>
      </c>
      <c r="D2954" s="30">
        <v>44155</v>
      </c>
      <c r="E2954" s="4" t="s">
        <v>196</v>
      </c>
      <c r="F2954" s="15" t="s">
        <v>102</v>
      </c>
      <c r="G2954" s="15" t="s">
        <v>104</v>
      </c>
      <c r="H2954" s="15" t="s">
        <v>137</v>
      </c>
      <c r="I2954" s="29">
        <v>1400</v>
      </c>
      <c r="J2954" s="15">
        <v>800</v>
      </c>
      <c r="K2954" s="15">
        <v>800</v>
      </c>
      <c r="L2954" s="15">
        <v>800</v>
      </c>
      <c r="M2954" s="15" t="s">
        <v>33</v>
      </c>
      <c r="N2954" s="15" t="s">
        <v>123</v>
      </c>
      <c r="O2954">
        <f>+VLOOKUP(Precio_diario_hortalizas[[#This Row],[Unidad de comercialización]],Codigos_kg[],2,0)</f>
        <v>1</v>
      </c>
      <c r="P2954">
        <f>+Precio_diario_hortalizas[[#This Row],[Precio promedio ponderado]]/Precio_diario_hortalizas[[#This Row],[Kg o Unidades]]</f>
        <v>800</v>
      </c>
    </row>
    <row r="2955" spans="1:16" hidden="1" x14ac:dyDescent="0.35">
      <c r="A2955" s="15" t="s">
        <v>142</v>
      </c>
      <c r="B2955" s="1" t="str">
        <f>+VLOOKUP(A2955,Codigos_mercados_mayoristas[],2,0)</f>
        <v>Metropolitana</v>
      </c>
      <c r="C2955" s="1">
        <f>+VLOOKUP(A2955,Codigos_mercados_mayoristas[],3,0)</f>
        <v>13</v>
      </c>
      <c r="D2955" s="30">
        <v>44155</v>
      </c>
      <c r="E2955" s="4" t="s">
        <v>196</v>
      </c>
      <c r="F2955" s="15" t="s">
        <v>106</v>
      </c>
      <c r="G2955" s="15" t="s">
        <v>12</v>
      </c>
      <c r="H2955" s="15" t="s">
        <v>19</v>
      </c>
      <c r="I2955" s="29">
        <v>1400</v>
      </c>
      <c r="J2955" s="29">
        <v>6000</v>
      </c>
      <c r="K2955" s="29">
        <v>5000</v>
      </c>
      <c r="L2955" s="29">
        <v>5536</v>
      </c>
      <c r="M2955" s="15" t="s">
        <v>165</v>
      </c>
      <c r="N2955" s="15" t="s">
        <v>123</v>
      </c>
      <c r="O2955">
        <f>+VLOOKUP(Precio_diario_hortalizas[[#This Row],[Unidad de comercialización]],Codigos_kg[],2,0)</f>
        <v>50</v>
      </c>
      <c r="P2955">
        <f>+Precio_diario_hortalizas[[#This Row],[Precio promedio ponderado]]/Precio_diario_hortalizas[[#This Row],[Kg o Unidades]]</f>
        <v>110.72</v>
      </c>
    </row>
    <row r="2956" spans="1:16" hidden="1" x14ac:dyDescent="0.35">
      <c r="A2956" s="15" t="s">
        <v>142</v>
      </c>
      <c r="B2956" s="1" t="str">
        <f>+VLOOKUP(A2956,Codigos_mercados_mayoristas[],2,0)</f>
        <v>Metropolitana</v>
      </c>
      <c r="C2956" s="1">
        <f>+VLOOKUP(A2956,Codigos_mercados_mayoristas[],3,0)</f>
        <v>13</v>
      </c>
      <c r="D2956" s="30">
        <v>44155</v>
      </c>
      <c r="E2956" s="4" t="s">
        <v>196</v>
      </c>
      <c r="F2956" s="15" t="s">
        <v>106</v>
      </c>
      <c r="G2956" s="15" t="s">
        <v>12</v>
      </c>
      <c r="H2956" s="15" t="s">
        <v>19</v>
      </c>
      <c r="I2956" s="15">
        <v>340</v>
      </c>
      <c r="J2956" s="29">
        <v>5000</v>
      </c>
      <c r="K2956" s="29">
        <v>4000</v>
      </c>
      <c r="L2956" s="29">
        <v>4500</v>
      </c>
      <c r="M2956" s="15" t="s">
        <v>54</v>
      </c>
      <c r="N2956" s="15" t="s">
        <v>123</v>
      </c>
      <c r="O2956">
        <f>+VLOOKUP(Precio_diario_hortalizas[[#This Row],[Unidad de comercialización]],Codigos_kg[],2,0)</f>
        <v>60</v>
      </c>
      <c r="P2956">
        <f>+Precio_diario_hortalizas[[#This Row],[Precio promedio ponderado]]/Precio_diario_hortalizas[[#This Row],[Kg o Unidades]]</f>
        <v>75</v>
      </c>
    </row>
    <row r="2957" spans="1:16" hidden="1" x14ac:dyDescent="0.35">
      <c r="A2957" s="15" t="s">
        <v>142</v>
      </c>
      <c r="B2957" s="26" t="str">
        <f>+VLOOKUP(A2957,Codigos_mercados_mayoristas[],2,0)</f>
        <v>Metropolitana</v>
      </c>
      <c r="C2957" s="26">
        <f>+VLOOKUP(A2957,Codigos_mercados_mayoristas[],3,0)</f>
        <v>13</v>
      </c>
      <c r="D2957" s="30">
        <v>44155</v>
      </c>
      <c r="E2957" s="4" t="s">
        <v>196</v>
      </c>
      <c r="F2957" s="15" t="s">
        <v>106</v>
      </c>
      <c r="G2957" s="15" t="s">
        <v>12</v>
      </c>
      <c r="H2957" s="15" t="s">
        <v>19</v>
      </c>
      <c r="I2957" s="15">
        <v>250</v>
      </c>
      <c r="J2957" s="29">
        <v>5000</v>
      </c>
      <c r="K2957" s="29">
        <v>4000</v>
      </c>
      <c r="L2957" s="29">
        <v>4500</v>
      </c>
      <c r="M2957" s="15" t="s">
        <v>54</v>
      </c>
      <c r="N2957" s="15" t="s">
        <v>109</v>
      </c>
      <c r="O2957">
        <f>+VLOOKUP(Precio_diario_hortalizas[[#This Row],[Unidad de comercialización]],Codigos_kg[],2,0)</f>
        <v>60</v>
      </c>
      <c r="P2957">
        <f>+Precio_diario_hortalizas[[#This Row],[Precio promedio ponderado]]/Precio_diario_hortalizas[[#This Row],[Kg o Unidades]]</f>
        <v>75</v>
      </c>
    </row>
    <row r="2958" spans="1:16" hidden="1" x14ac:dyDescent="0.35">
      <c r="A2958" s="15" t="s">
        <v>174</v>
      </c>
      <c r="B2958" s="1" t="str">
        <f>+VLOOKUP(A2958,Codigos_mercados_mayoristas[],2,0)</f>
        <v>Metropolitana</v>
      </c>
      <c r="C2958" s="1">
        <f>+VLOOKUP(A2958,Codigos_mercados_mayoristas[],3,0)</f>
        <v>13</v>
      </c>
      <c r="D2958" s="30">
        <v>44155</v>
      </c>
      <c r="E2958" s="4" t="s">
        <v>196</v>
      </c>
      <c r="F2958" s="15" t="s">
        <v>61</v>
      </c>
      <c r="G2958" s="15" t="s">
        <v>12</v>
      </c>
      <c r="H2958" s="15" t="s">
        <v>19</v>
      </c>
      <c r="I2958" s="15">
        <v>60</v>
      </c>
      <c r="J2958" s="29">
        <v>12000</v>
      </c>
      <c r="K2958" s="29">
        <v>12000</v>
      </c>
      <c r="L2958" s="29">
        <v>12000</v>
      </c>
      <c r="M2958" s="15" t="s">
        <v>81</v>
      </c>
      <c r="N2958" s="15" t="s">
        <v>118</v>
      </c>
      <c r="O2958">
        <f>+VLOOKUP(Precio_diario_hortalizas[[#This Row],[Unidad de comercialización]],Codigos_kg[],2,0)</f>
        <v>3</v>
      </c>
      <c r="P2958">
        <f>+Precio_diario_hortalizas[[#This Row],[Precio promedio ponderado]]/Precio_diario_hortalizas[[#This Row],[Kg o Unidades]]</f>
        <v>4000</v>
      </c>
    </row>
    <row r="2959" spans="1:16" hidden="1" x14ac:dyDescent="0.35">
      <c r="A2959" s="15" t="s">
        <v>174</v>
      </c>
      <c r="B2959" s="1" t="str">
        <f>+VLOOKUP(A2959,Codigos_mercados_mayoristas[],2,0)</f>
        <v>Metropolitana</v>
      </c>
      <c r="C2959" s="1">
        <f>+VLOOKUP(A2959,Codigos_mercados_mayoristas[],3,0)</f>
        <v>13</v>
      </c>
      <c r="D2959" s="30">
        <v>44155</v>
      </c>
      <c r="E2959" s="4" t="s">
        <v>196</v>
      </c>
      <c r="F2959" s="15" t="s">
        <v>61</v>
      </c>
      <c r="G2959" s="15" t="s">
        <v>12</v>
      </c>
      <c r="H2959" s="15" t="s">
        <v>13</v>
      </c>
      <c r="I2959" s="15">
        <v>40</v>
      </c>
      <c r="J2959" s="29">
        <v>10000</v>
      </c>
      <c r="K2959" s="29">
        <v>10000</v>
      </c>
      <c r="L2959" s="29">
        <v>10000</v>
      </c>
      <c r="M2959" s="15" t="s">
        <v>81</v>
      </c>
      <c r="N2959" s="15" t="s">
        <v>118</v>
      </c>
      <c r="O2959">
        <f>+VLOOKUP(Precio_diario_hortalizas[[#This Row],[Unidad de comercialización]],Codigos_kg[],2,0)</f>
        <v>3</v>
      </c>
      <c r="P2959">
        <f>+Precio_diario_hortalizas[[#This Row],[Precio promedio ponderado]]/Precio_diario_hortalizas[[#This Row],[Kg o Unidades]]</f>
        <v>3333.3333333333335</v>
      </c>
    </row>
    <row r="2960" spans="1:16" hidden="1" x14ac:dyDescent="0.35">
      <c r="A2960" s="15" t="s">
        <v>174</v>
      </c>
      <c r="B2960" s="1" t="str">
        <f>+VLOOKUP(A2960,Codigos_mercados_mayoristas[],2,0)</f>
        <v>Metropolitana</v>
      </c>
      <c r="C2960" s="1">
        <f>+VLOOKUP(A2960,Codigos_mercados_mayoristas[],3,0)</f>
        <v>13</v>
      </c>
      <c r="D2960" s="30">
        <v>44155</v>
      </c>
      <c r="E2960" s="4" t="s">
        <v>196</v>
      </c>
      <c r="F2960" s="15" t="s">
        <v>46</v>
      </c>
      <c r="G2960" s="15" t="s">
        <v>47</v>
      </c>
      <c r="H2960" s="15" t="s">
        <v>19</v>
      </c>
      <c r="I2960" s="15">
        <v>200</v>
      </c>
      <c r="J2960" s="29">
        <v>9000</v>
      </c>
      <c r="K2960" s="29">
        <v>9000</v>
      </c>
      <c r="L2960" s="29">
        <v>9000</v>
      </c>
      <c r="M2960" s="15" t="s">
        <v>48</v>
      </c>
      <c r="N2960" s="15" t="s">
        <v>118</v>
      </c>
      <c r="O2960">
        <f>+VLOOKUP(Precio_diario_hortalizas[[#This Row],[Unidad de comercialización]],Codigos_kg[],2,0)</f>
        <v>30</v>
      </c>
      <c r="P2960">
        <f>+Precio_diario_hortalizas[[#This Row],[Precio promedio ponderado]]/Precio_diario_hortalizas[[#This Row],[Kg o Unidades]]</f>
        <v>300</v>
      </c>
    </row>
    <row r="2961" spans="1:16" hidden="1" x14ac:dyDescent="0.35">
      <c r="A2961" s="15" t="s">
        <v>174</v>
      </c>
      <c r="B2961" s="1" t="str">
        <f>+VLOOKUP(A2961,Codigos_mercados_mayoristas[],2,0)</f>
        <v>Metropolitana</v>
      </c>
      <c r="C2961" s="1">
        <f>+VLOOKUP(A2961,Codigos_mercados_mayoristas[],3,0)</f>
        <v>13</v>
      </c>
      <c r="D2961" s="30">
        <v>44155</v>
      </c>
      <c r="E2961" s="4" t="s">
        <v>196</v>
      </c>
      <c r="F2961" s="15" t="s">
        <v>71</v>
      </c>
      <c r="G2961" s="15" t="s">
        <v>43</v>
      </c>
      <c r="H2961" s="15" t="s">
        <v>19</v>
      </c>
      <c r="I2961" s="15">
        <v>80</v>
      </c>
      <c r="J2961" s="29">
        <v>12000</v>
      </c>
      <c r="K2961" s="29">
        <v>11000</v>
      </c>
      <c r="L2961" s="29">
        <v>11500</v>
      </c>
      <c r="M2961" s="15" t="s">
        <v>68</v>
      </c>
      <c r="N2961" s="15" t="s">
        <v>114</v>
      </c>
      <c r="O2961">
        <f>+VLOOKUP(Precio_diario_hortalizas[[#This Row],[Unidad de comercialización]],Codigos_kg[],2,0)</f>
        <v>6</v>
      </c>
      <c r="P2961">
        <f>+Precio_diario_hortalizas[[#This Row],[Precio promedio ponderado]]/Precio_diario_hortalizas[[#This Row],[Kg o Unidades]]</f>
        <v>1916.6666666666667</v>
      </c>
    </row>
    <row r="2962" spans="1:16" hidden="1" x14ac:dyDescent="0.35">
      <c r="A2962" s="15" t="s">
        <v>174</v>
      </c>
      <c r="B2962" s="1" t="str">
        <f>+VLOOKUP(A2962,Codigos_mercados_mayoristas[],2,0)</f>
        <v>Metropolitana</v>
      </c>
      <c r="C2962" s="1">
        <f>+VLOOKUP(A2962,Codigos_mercados_mayoristas[],3,0)</f>
        <v>13</v>
      </c>
      <c r="D2962" s="30">
        <v>44155</v>
      </c>
      <c r="E2962" s="4" t="s">
        <v>196</v>
      </c>
      <c r="F2962" s="15" t="s">
        <v>146</v>
      </c>
      <c r="G2962" s="15" t="s">
        <v>12</v>
      </c>
      <c r="H2962" s="15" t="s">
        <v>19</v>
      </c>
      <c r="I2962" s="15">
        <v>80</v>
      </c>
      <c r="J2962" s="29">
        <v>12000</v>
      </c>
      <c r="K2962" s="29">
        <v>12000</v>
      </c>
      <c r="L2962" s="29">
        <v>12000</v>
      </c>
      <c r="M2962" s="15" t="s">
        <v>165</v>
      </c>
      <c r="N2962" s="15" t="s">
        <v>118</v>
      </c>
      <c r="O2962">
        <f>+VLOOKUP(Precio_diario_hortalizas[[#This Row],[Unidad de comercialización]],Codigos_kg[],2,0)</f>
        <v>50</v>
      </c>
      <c r="P2962">
        <f>+Precio_diario_hortalizas[[#This Row],[Precio promedio ponderado]]/Precio_diario_hortalizas[[#This Row],[Kg o Unidades]]</f>
        <v>240</v>
      </c>
    </row>
    <row r="2963" spans="1:16" hidden="1" x14ac:dyDescent="0.35">
      <c r="A2963" s="15" t="s">
        <v>174</v>
      </c>
      <c r="B2963" s="1" t="str">
        <f>+VLOOKUP(A2963,Codigos_mercados_mayoristas[],2,0)</f>
        <v>Metropolitana</v>
      </c>
      <c r="C2963" s="1">
        <f>+VLOOKUP(A2963,Codigos_mercados_mayoristas[],3,0)</f>
        <v>13</v>
      </c>
      <c r="D2963" s="30">
        <v>44155</v>
      </c>
      <c r="E2963" s="4" t="s">
        <v>196</v>
      </c>
      <c r="F2963" s="15" t="s">
        <v>73</v>
      </c>
      <c r="G2963" s="15" t="s">
        <v>12</v>
      </c>
      <c r="H2963" s="15" t="s">
        <v>19</v>
      </c>
      <c r="I2963" s="29">
        <v>17000</v>
      </c>
      <c r="J2963" s="15">
        <v>100</v>
      </c>
      <c r="K2963" s="15">
        <v>80</v>
      </c>
      <c r="L2963" s="15">
        <v>92</v>
      </c>
      <c r="M2963" s="15" t="s">
        <v>14</v>
      </c>
      <c r="N2963" s="15" t="s">
        <v>118</v>
      </c>
      <c r="O2963">
        <f>+VLOOKUP(Precio_diario_hortalizas[[#This Row],[Unidad de comercialización]],Codigos_kg[],2,0)</f>
        <v>1</v>
      </c>
      <c r="P2963">
        <f>+Precio_diario_hortalizas[[#This Row],[Precio promedio ponderado]]/Precio_diario_hortalizas[[#This Row],[Kg o Unidades]]</f>
        <v>92</v>
      </c>
    </row>
    <row r="2964" spans="1:16" hidden="1" x14ac:dyDescent="0.35">
      <c r="A2964" s="15" t="s">
        <v>174</v>
      </c>
      <c r="B2964" s="1" t="str">
        <f>+VLOOKUP(A2964,Codigos_mercados_mayoristas[],2,0)</f>
        <v>Metropolitana</v>
      </c>
      <c r="C2964" s="1">
        <f>+VLOOKUP(A2964,Codigos_mercados_mayoristas[],3,0)</f>
        <v>13</v>
      </c>
      <c r="D2964" s="30">
        <v>44155</v>
      </c>
      <c r="E2964" s="4" t="s">
        <v>196</v>
      </c>
      <c r="F2964" s="15" t="s">
        <v>11</v>
      </c>
      <c r="G2964" s="15" t="s">
        <v>12</v>
      </c>
      <c r="H2964" s="15" t="s">
        <v>19</v>
      </c>
      <c r="I2964" s="29">
        <v>5100</v>
      </c>
      <c r="J2964" s="15">
        <v>600</v>
      </c>
      <c r="K2964" s="15">
        <v>500</v>
      </c>
      <c r="L2964" s="15">
        <v>549</v>
      </c>
      <c r="M2964" s="15" t="s">
        <v>14</v>
      </c>
      <c r="N2964" s="15" t="s">
        <v>155</v>
      </c>
      <c r="O2964">
        <f>+VLOOKUP(Precio_diario_hortalizas[[#This Row],[Unidad de comercialización]],Codigos_kg[],2,0)</f>
        <v>1</v>
      </c>
      <c r="P2964">
        <f>+Precio_diario_hortalizas[[#This Row],[Precio promedio ponderado]]/Precio_diario_hortalizas[[#This Row],[Kg o Unidades]]</f>
        <v>549</v>
      </c>
    </row>
    <row r="2965" spans="1:16" hidden="1" x14ac:dyDescent="0.35">
      <c r="A2965" s="15" t="s">
        <v>174</v>
      </c>
      <c r="B2965" s="1" t="str">
        <f>+VLOOKUP(A2965,Codigos_mercados_mayoristas[],2,0)</f>
        <v>Metropolitana</v>
      </c>
      <c r="C2965" s="1">
        <f>+VLOOKUP(A2965,Codigos_mercados_mayoristas[],3,0)</f>
        <v>13</v>
      </c>
      <c r="D2965" s="30">
        <v>44155</v>
      </c>
      <c r="E2965" s="4" t="s">
        <v>196</v>
      </c>
      <c r="F2965" s="15" t="s">
        <v>78</v>
      </c>
      <c r="G2965" s="15" t="s">
        <v>12</v>
      </c>
      <c r="H2965" s="15" t="s">
        <v>19</v>
      </c>
      <c r="I2965" s="15">
        <v>770</v>
      </c>
      <c r="J2965" s="29">
        <v>3000</v>
      </c>
      <c r="K2965" s="29">
        <v>2500</v>
      </c>
      <c r="L2965" s="29">
        <v>2740</v>
      </c>
      <c r="M2965" s="15" t="s">
        <v>79</v>
      </c>
      <c r="N2965" s="15" t="s">
        <v>152</v>
      </c>
      <c r="O2965">
        <f>+VLOOKUP(Precio_diario_hortalizas[[#This Row],[Unidad de comercialización]],Codigos_kg[],2,0)</f>
        <v>36</v>
      </c>
      <c r="P2965">
        <f>+Precio_diario_hortalizas[[#This Row],[Precio promedio ponderado]]/Precio_diario_hortalizas[[#This Row],[Kg o Unidades]]</f>
        <v>76.111111111111114</v>
      </c>
    </row>
    <row r="2966" spans="1:16" hidden="1" x14ac:dyDescent="0.35">
      <c r="A2966" s="15" t="s">
        <v>174</v>
      </c>
      <c r="B2966" s="1" t="str">
        <f>+VLOOKUP(A2966,Codigos_mercados_mayoristas[],2,0)</f>
        <v>Metropolitana</v>
      </c>
      <c r="C2966" s="1">
        <f>+VLOOKUP(A2966,Codigos_mercados_mayoristas[],3,0)</f>
        <v>13</v>
      </c>
      <c r="D2966" s="30">
        <v>44155</v>
      </c>
      <c r="E2966" s="4" t="s">
        <v>196</v>
      </c>
      <c r="F2966" s="15" t="s">
        <v>78</v>
      </c>
      <c r="G2966" s="15" t="s">
        <v>12</v>
      </c>
      <c r="H2966" s="15" t="s">
        <v>13</v>
      </c>
      <c r="I2966" s="15">
        <v>320</v>
      </c>
      <c r="J2966" s="29">
        <v>2000</v>
      </c>
      <c r="K2966" s="29">
        <v>2000</v>
      </c>
      <c r="L2966" s="29">
        <v>2000</v>
      </c>
      <c r="M2966" s="15" t="s">
        <v>79</v>
      </c>
      <c r="N2966" s="15" t="s">
        <v>152</v>
      </c>
      <c r="O2966">
        <f>+VLOOKUP(Precio_diario_hortalizas[[#This Row],[Unidad de comercialización]],Codigos_kg[],2,0)</f>
        <v>36</v>
      </c>
      <c r="P2966">
        <f>+Precio_diario_hortalizas[[#This Row],[Precio promedio ponderado]]/Precio_diario_hortalizas[[#This Row],[Kg o Unidades]]</f>
        <v>55.555555555555557</v>
      </c>
    </row>
    <row r="2967" spans="1:16" hidden="1" x14ac:dyDescent="0.35">
      <c r="A2967" s="15" t="s">
        <v>174</v>
      </c>
      <c r="B2967" s="1" t="str">
        <f>+VLOOKUP(A2967,Codigos_mercados_mayoristas[],2,0)</f>
        <v>Metropolitana</v>
      </c>
      <c r="C2967" s="1">
        <f>+VLOOKUP(A2967,Codigos_mercados_mayoristas[],3,0)</f>
        <v>13</v>
      </c>
      <c r="D2967" s="30">
        <v>44155</v>
      </c>
      <c r="E2967" s="4" t="s">
        <v>196</v>
      </c>
      <c r="F2967" s="15" t="s">
        <v>17</v>
      </c>
      <c r="G2967" s="15" t="s">
        <v>18</v>
      </c>
      <c r="H2967" s="15" t="s">
        <v>19</v>
      </c>
      <c r="I2967" s="15">
        <v>120</v>
      </c>
      <c r="J2967" s="29">
        <v>24000</v>
      </c>
      <c r="K2967" s="29">
        <v>23000</v>
      </c>
      <c r="L2967" s="29">
        <v>23417</v>
      </c>
      <c r="M2967" s="15" t="s">
        <v>20</v>
      </c>
      <c r="N2967" s="15" t="s">
        <v>15</v>
      </c>
      <c r="O2967">
        <f>+VLOOKUP(Precio_diario_hortalizas[[#This Row],[Unidad de comercialización]],Codigos_kg[],2,0)</f>
        <v>50</v>
      </c>
      <c r="P2967">
        <f>+Precio_diario_hortalizas[[#This Row],[Precio promedio ponderado]]/Precio_diario_hortalizas[[#This Row],[Kg o Unidades]]</f>
        <v>468.34</v>
      </c>
    </row>
    <row r="2968" spans="1:16" hidden="1" x14ac:dyDescent="0.35">
      <c r="A2968" s="15" t="s">
        <v>174</v>
      </c>
      <c r="B2968" s="1" t="str">
        <f>+VLOOKUP(A2968,Codigos_mercados_mayoristas[],2,0)</f>
        <v>Metropolitana</v>
      </c>
      <c r="C2968" s="1">
        <f>+VLOOKUP(A2968,Codigos_mercados_mayoristas[],3,0)</f>
        <v>13</v>
      </c>
      <c r="D2968" s="30">
        <v>44155</v>
      </c>
      <c r="E2968" s="4" t="s">
        <v>196</v>
      </c>
      <c r="F2968" s="15" t="s">
        <v>17</v>
      </c>
      <c r="G2968" s="15" t="s">
        <v>18</v>
      </c>
      <c r="H2968" s="15" t="s">
        <v>19</v>
      </c>
      <c r="I2968" s="15">
        <v>700</v>
      </c>
      <c r="J2968" s="15">
        <v>400</v>
      </c>
      <c r="K2968" s="15">
        <v>400</v>
      </c>
      <c r="L2968" s="15">
        <v>400</v>
      </c>
      <c r="M2968" s="15" t="s">
        <v>14</v>
      </c>
      <c r="N2968" s="15" t="s">
        <v>155</v>
      </c>
      <c r="O2968">
        <f>+VLOOKUP(Precio_diario_hortalizas[[#This Row],[Unidad de comercialización]],Codigos_kg[],2,0)</f>
        <v>1</v>
      </c>
      <c r="P2968">
        <f>+Precio_diario_hortalizas[[#This Row],[Precio promedio ponderado]]/Precio_diario_hortalizas[[#This Row],[Kg o Unidades]]</f>
        <v>400</v>
      </c>
    </row>
    <row r="2969" spans="1:16" hidden="1" x14ac:dyDescent="0.35">
      <c r="A2969" s="15" t="s">
        <v>174</v>
      </c>
      <c r="B2969" s="1" t="str">
        <f>+VLOOKUP(A2969,Codigos_mercados_mayoristas[],2,0)</f>
        <v>Metropolitana</v>
      </c>
      <c r="C2969" s="1">
        <f>+VLOOKUP(A2969,Codigos_mercados_mayoristas[],3,0)</f>
        <v>13</v>
      </c>
      <c r="D2969" s="30">
        <v>44155</v>
      </c>
      <c r="E2969" s="4" t="s">
        <v>196</v>
      </c>
      <c r="F2969" s="15" t="s">
        <v>17</v>
      </c>
      <c r="G2969" s="15" t="s">
        <v>50</v>
      </c>
      <c r="H2969" s="15" t="s">
        <v>19</v>
      </c>
      <c r="I2969" s="15">
        <v>230</v>
      </c>
      <c r="J2969" s="29">
        <v>22000</v>
      </c>
      <c r="K2969" s="29">
        <v>21000</v>
      </c>
      <c r="L2969" s="29">
        <v>21565</v>
      </c>
      <c r="M2969" s="15" t="s">
        <v>51</v>
      </c>
      <c r="N2969" s="15" t="s">
        <v>15</v>
      </c>
      <c r="O2969">
        <f>+VLOOKUP(Precio_diario_hortalizas[[#This Row],[Unidad de comercialización]],Codigos_kg[],2,0)</f>
        <v>70</v>
      </c>
      <c r="P2969">
        <f>+Precio_diario_hortalizas[[#This Row],[Precio promedio ponderado]]/Precio_diario_hortalizas[[#This Row],[Kg o Unidades]]</f>
        <v>308.07142857142856</v>
      </c>
    </row>
    <row r="2970" spans="1:16" hidden="1" x14ac:dyDescent="0.35">
      <c r="A2970" s="15" t="s">
        <v>174</v>
      </c>
      <c r="B2970" s="1" t="str">
        <f>+VLOOKUP(A2970,Codigos_mercados_mayoristas[],2,0)</f>
        <v>Metropolitana</v>
      </c>
      <c r="C2970" s="1">
        <f>+VLOOKUP(A2970,Codigos_mercados_mayoristas[],3,0)</f>
        <v>13</v>
      </c>
      <c r="D2970" s="30">
        <v>44155</v>
      </c>
      <c r="E2970" s="4" t="s">
        <v>196</v>
      </c>
      <c r="F2970" s="15" t="s">
        <v>80</v>
      </c>
      <c r="G2970" s="15" t="s">
        <v>12</v>
      </c>
      <c r="H2970" s="15" t="s">
        <v>19</v>
      </c>
      <c r="I2970" s="15">
        <v>960</v>
      </c>
      <c r="J2970" s="29">
        <v>1000</v>
      </c>
      <c r="K2970" s="15">
        <v>800</v>
      </c>
      <c r="L2970" s="15">
        <v>904</v>
      </c>
      <c r="M2970" s="15" t="s">
        <v>81</v>
      </c>
      <c r="N2970" s="15" t="s">
        <v>118</v>
      </c>
      <c r="O2970">
        <f>+VLOOKUP(Precio_diario_hortalizas[[#This Row],[Unidad de comercialización]],Codigos_kg[],2,0)</f>
        <v>3</v>
      </c>
      <c r="P2970">
        <f>+Precio_diario_hortalizas[[#This Row],[Precio promedio ponderado]]/Precio_diario_hortalizas[[#This Row],[Kg o Unidades]]</f>
        <v>301.33333333333331</v>
      </c>
    </row>
    <row r="2971" spans="1:16" hidden="1" x14ac:dyDescent="0.35">
      <c r="A2971" s="15" t="s">
        <v>174</v>
      </c>
      <c r="B2971" s="1" t="str">
        <f>+VLOOKUP(A2971,Codigos_mercados_mayoristas[],2,0)</f>
        <v>Metropolitana</v>
      </c>
      <c r="C2971" s="1">
        <f>+VLOOKUP(A2971,Codigos_mercados_mayoristas[],3,0)</f>
        <v>13</v>
      </c>
      <c r="D2971" s="30">
        <v>44155</v>
      </c>
      <c r="E2971" s="4" t="s">
        <v>196</v>
      </c>
      <c r="F2971" s="15" t="s">
        <v>82</v>
      </c>
      <c r="G2971" s="15" t="s">
        <v>12</v>
      </c>
      <c r="H2971" s="15" t="s">
        <v>19</v>
      </c>
      <c r="I2971" s="15">
        <v>60</v>
      </c>
      <c r="J2971" s="29">
        <v>8000</v>
      </c>
      <c r="K2971" s="29">
        <v>8000</v>
      </c>
      <c r="L2971" s="29">
        <v>8000</v>
      </c>
      <c r="M2971" s="15" t="s">
        <v>124</v>
      </c>
      <c r="N2971" s="15" t="s">
        <v>118</v>
      </c>
      <c r="O2971">
        <f>+VLOOKUP(Precio_diario_hortalizas[[#This Row],[Unidad de comercialización]],Codigos_kg[],2,0)</f>
        <v>36</v>
      </c>
      <c r="P2971">
        <f>+Precio_diario_hortalizas[[#This Row],[Precio promedio ponderado]]/Precio_diario_hortalizas[[#This Row],[Kg o Unidades]]</f>
        <v>222.22222222222223</v>
      </c>
    </row>
    <row r="2972" spans="1:16" hidden="1" x14ac:dyDescent="0.35">
      <c r="A2972" s="15" t="s">
        <v>174</v>
      </c>
      <c r="B2972" s="1" t="str">
        <f>+VLOOKUP(A2972,Codigos_mercados_mayoristas[],2,0)</f>
        <v>Metropolitana</v>
      </c>
      <c r="C2972" s="1">
        <f>+VLOOKUP(A2972,Codigos_mercados_mayoristas[],3,0)</f>
        <v>13</v>
      </c>
      <c r="D2972" s="30">
        <v>44155</v>
      </c>
      <c r="E2972" s="4" t="s">
        <v>196</v>
      </c>
      <c r="F2972" s="15" t="s">
        <v>82</v>
      </c>
      <c r="G2972" s="15" t="s">
        <v>12</v>
      </c>
      <c r="H2972" s="15" t="s">
        <v>19</v>
      </c>
      <c r="I2972" s="15">
        <v>240</v>
      </c>
      <c r="J2972" s="29">
        <v>11000</v>
      </c>
      <c r="K2972" s="29">
        <v>10000</v>
      </c>
      <c r="L2972" s="29">
        <v>10542</v>
      </c>
      <c r="M2972" s="15" t="s">
        <v>81</v>
      </c>
      <c r="N2972" s="15" t="s">
        <v>118</v>
      </c>
      <c r="O2972">
        <f>+VLOOKUP(Precio_diario_hortalizas[[#This Row],[Unidad de comercialización]],Codigos_kg[],2,0)</f>
        <v>3</v>
      </c>
      <c r="P2972">
        <f>+Precio_diario_hortalizas[[#This Row],[Precio promedio ponderado]]/Precio_diario_hortalizas[[#This Row],[Kg o Unidades]]</f>
        <v>3514</v>
      </c>
    </row>
    <row r="2973" spans="1:16" hidden="1" x14ac:dyDescent="0.35">
      <c r="A2973" s="15" t="s">
        <v>174</v>
      </c>
      <c r="B2973" s="1" t="str">
        <f>+VLOOKUP(A2973,Codigos_mercados_mayoristas[],2,0)</f>
        <v>Metropolitana</v>
      </c>
      <c r="C2973" s="1">
        <f>+VLOOKUP(A2973,Codigos_mercados_mayoristas[],3,0)</f>
        <v>13</v>
      </c>
      <c r="D2973" s="30">
        <v>44155</v>
      </c>
      <c r="E2973" s="4" t="s">
        <v>196</v>
      </c>
      <c r="F2973" s="15" t="s">
        <v>84</v>
      </c>
      <c r="G2973" s="15" t="s">
        <v>12</v>
      </c>
      <c r="H2973" s="15" t="s">
        <v>19</v>
      </c>
      <c r="I2973" s="29">
        <v>4500</v>
      </c>
      <c r="J2973" s="15">
        <v>600</v>
      </c>
      <c r="K2973" s="15">
        <v>500</v>
      </c>
      <c r="L2973" s="15">
        <v>544</v>
      </c>
      <c r="M2973" s="15" t="s">
        <v>14</v>
      </c>
      <c r="N2973" s="15" t="s">
        <v>155</v>
      </c>
      <c r="O2973">
        <f>+VLOOKUP(Precio_diario_hortalizas[[#This Row],[Unidad de comercialización]],Codigos_kg[],2,0)</f>
        <v>1</v>
      </c>
      <c r="P2973">
        <f>+Precio_diario_hortalizas[[#This Row],[Precio promedio ponderado]]/Precio_diario_hortalizas[[#This Row],[Kg o Unidades]]</f>
        <v>544</v>
      </c>
    </row>
    <row r="2974" spans="1:16" hidden="1" x14ac:dyDescent="0.35">
      <c r="A2974" s="15" t="s">
        <v>174</v>
      </c>
      <c r="B2974" s="1" t="str">
        <f>+VLOOKUP(A2974,Codigos_mercados_mayoristas[],2,0)</f>
        <v>Metropolitana</v>
      </c>
      <c r="C2974" s="1">
        <f>+VLOOKUP(A2974,Codigos_mercados_mayoristas[],3,0)</f>
        <v>13</v>
      </c>
      <c r="D2974" s="30">
        <v>44155</v>
      </c>
      <c r="E2974" s="4" t="s">
        <v>196</v>
      </c>
      <c r="F2974" s="15" t="s">
        <v>84</v>
      </c>
      <c r="G2974" s="15" t="s">
        <v>12</v>
      </c>
      <c r="H2974" s="15" t="s">
        <v>13</v>
      </c>
      <c r="I2974" s="29">
        <v>1800</v>
      </c>
      <c r="J2974" s="15">
        <v>400</v>
      </c>
      <c r="K2974" s="15">
        <v>400</v>
      </c>
      <c r="L2974" s="15">
        <v>400</v>
      </c>
      <c r="M2974" s="15" t="s">
        <v>14</v>
      </c>
      <c r="N2974" s="15" t="s">
        <v>155</v>
      </c>
      <c r="O2974">
        <f>+VLOOKUP(Precio_diario_hortalizas[[#This Row],[Unidad de comercialización]],Codigos_kg[],2,0)</f>
        <v>1</v>
      </c>
      <c r="P2974">
        <f>+Precio_diario_hortalizas[[#This Row],[Precio promedio ponderado]]/Precio_diario_hortalizas[[#This Row],[Kg o Unidades]]</f>
        <v>400</v>
      </c>
    </row>
    <row r="2975" spans="1:16" hidden="1" x14ac:dyDescent="0.35">
      <c r="A2975" s="15" t="s">
        <v>174</v>
      </c>
      <c r="B2975" s="1" t="str">
        <f>+VLOOKUP(A2975,Codigos_mercados_mayoristas[],2,0)</f>
        <v>Metropolitana</v>
      </c>
      <c r="C2975" s="1">
        <f>+VLOOKUP(A2975,Codigos_mercados_mayoristas[],3,0)</f>
        <v>13</v>
      </c>
      <c r="D2975" s="30">
        <v>44155</v>
      </c>
      <c r="E2975" s="4" t="s">
        <v>196</v>
      </c>
      <c r="F2975" s="15" t="s">
        <v>21</v>
      </c>
      <c r="G2975" s="15" t="s">
        <v>12</v>
      </c>
      <c r="H2975" s="15" t="s">
        <v>19</v>
      </c>
      <c r="I2975" s="15">
        <v>310</v>
      </c>
      <c r="J2975" s="29">
        <v>8000</v>
      </c>
      <c r="K2975" s="29">
        <v>7000</v>
      </c>
      <c r="L2975" s="29">
        <v>7742</v>
      </c>
      <c r="M2975" s="15" t="s">
        <v>151</v>
      </c>
      <c r="N2975" s="15" t="s">
        <v>152</v>
      </c>
      <c r="O2975">
        <f>+VLOOKUP(Precio_diario_hortalizas[[#This Row],[Unidad de comercialización]],Codigos_kg[],2,0)</f>
        <v>10</v>
      </c>
      <c r="P2975">
        <f>+Precio_diario_hortalizas[[#This Row],[Precio promedio ponderado]]/Precio_diario_hortalizas[[#This Row],[Kg o Unidades]]</f>
        <v>774.2</v>
      </c>
    </row>
    <row r="2976" spans="1:16" hidden="1" x14ac:dyDescent="0.35">
      <c r="A2976" s="15" t="s">
        <v>174</v>
      </c>
      <c r="B2976" s="1" t="str">
        <f>+VLOOKUP(A2976,Codigos_mercados_mayoristas[],2,0)</f>
        <v>Metropolitana</v>
      </c>
      <c r="C2976" s="1">
        <f>+VLOOKUP(A2976,Codigos_mercados_mayoristas[],3,0)</f>
        <v>13</v>
      </c>
      <c r="D2976" s="30">
        <v>44155</v>
      </c>
      <c r="E2976" s="4" t="s">
        <v>196</v>
      </c>
      <c r="F2976" s="15" t="s">
        <v>52</v>
      </c>
      <c r="G2976" s="15" t="s">
        <v>12</v>
      </c>
      <c r="H2976" s="15" t="s">
        <v>19</v>
      </c>
      <c r="I2976" s="15">
        <v>130</v>
      </c>
      <c r="J2976" s="29">
        <v>10000</v>
      </c>
      <c r="K2976" s="29">
        <v>8000</v>
      </c>
      <c r="L2976" s="29">
        <v>9077</v>
      </c>
      <c r="M2976" s="15" t="s">
        <v>39</v>
      </c>
      <c r="N2976" s="15" t="s">
        <v>118</v>
      </c>
      <c r="O2976">
        <f>+VLOOKUP(Precio_diario_hortalizas[[#This Row],[Unidad de comercialización]],Codigos_kg[],2,0)</f>
        <v>25</v>
      </c>
      <c r="P2976">
        <f>+Precio_diario_hortalizas[[#This Row],[Precio promedio ponderado]]/Precio_diario_hortalizas[[#This Row],[Kg o Unidades]]</f>
        <v>363.08</v>
      </c>
    </row>
    <row r="2977" spans="1:16" hidden="1" x14ac:dyDescent="0.35">
      <c r="A2977" s="15" t="s">
        <v>174</v>
      </c>
      <c r="B2977" s="1" t="str">
        <f>+VLOOKUP(A2977,Codigos_mercados_mayoristas[],2,0)</f>
        <v>Metropolitana</v>
      </c>
      <c r="C2977" s="1">
        <f>+VLOOKUP(A2977,Codigos_mercados_mayoristas[],3,0)</f>
        <v>13</v>
      </c>
      <c r="D2977" s="30">
        <v>44155</v>
      </c>
      <c r="E2977" s="4" t="s">
        <v>196</v>
      </c>
      <c r="F2977" s="15" t="s">
        <v>23</v>
      </c>
      <c r="G2977" s="15" t="s">
        <v>87</v>
      </c>
      <c r="H2977" s="15" t="s">
        <v>19</v>
      </c>
      <c r="I2977" s="15">
        <v>160</v>
      </c>
      <c r="J2977" s="29">
        <v>4000</v>
      </c>
      <c r="K2977" s="29">
        <v>3500</v>
      </c>
      <c r="L2977" s="29">
        <v>3812</v>
      </c>
      <c r="M2977" s="15" t="s">
        <v>88</v>
      </c>
      <c r="N2977" s="15" t="s">
        <v>720</v>
      </c>
      <c r="O2977">
        <f>+VLOOKUP(Precio_diario_hortalizas[[#This Row],[Unidad de comercialización]],Codigos_kg[],2,0)</f>
        <v>10</v>
      </c>
      <c r="P2977">
        <f>+Precio_diario_hortalizas[[#This Row],[Precio promedio ponderado]]/Precio_diario_hortalizas[[#This Row],[Kg o Unidades]]</f>
        <v>381.2</v>
      </c>
    </row>
    <row r="2978" spans="1:16" hidden="1" x14ac:dyDescent="0.35">
      <c r="A2978" s="15" t="s">
        <v>174</v>
      </c>
      <c r="B2978" s="1" t="str">
        <f>+VLOOKUP(A2978,Codigos_mercados_mayoristas[],2,0)</f>
        <v>Metropolitana</v>
      </c>
      <c r="C2978" s="1">
        <f>+VLOOKUP(A2978,Codigos_mercados_mayoristas[],3,0)</f>
        <v>13</v>
      </c>
      <c r="D2978" s="30">
        <v>44155</v>
      </c>
      <c r="E2978" s="4" t="s">
        <v>196</v>
      </c>
      <c r="F2978" s="15" t="s">
        <v>23</v>
      </c>
      <c r="G2978" s="15" t="s">
        <v>24</v>
      </c>
      <c r="H2978" s="15" t="s">
        <v>19</v>
      </c>
      <c r="I2978" s="15">
        <v>430</v>
      </c>
      <c r="J2978" s="29">
        <v>4000</v>
      </c>
      <c r="K2978" s="29">
        <v>3500</v>
      </c>
      <c r="L2978" s="29">
        <v>3733</v>
      </c>
      <c r="M2978" s="15" t="s">
        <v>89</v>
      </c>
      <c r="N2978" s="15" t="s">
        <v>63</v>
      </c>
      <c r="O2978">
        <f>+VLOOKUP(Precio_diario_hortalizas[[#This Row],[Unidad de comercialización]],Codigos_kg[],2,0)</f>
        <v>15</v>
      </c>
      <c r="P2978">
        <f>+Precio_diario_hortalizas[[#This Row],[Precio promedio ponderado]]/Precio_diario_hortalizas[[#This Row],[Kg o Unidades]]</f>
        <v>248.86666666666667</v>
      </c>
    </row>
    <row r="2979" spans="1:16" hidden="1" x14ac:dyDescent="0.35">
      <c r="A2979" s="15" t="s">
        <v>174</v>
      </c>
      <c r="B2979" s="1" t="str">
        <f>+VLOOKUP(A2979,Codigos_mercados_mayoristas[],2,0)</f>
        <v>Metropolitana</v>
      </c>
      <c r="C2979" s="1">
        <f>+VLOOKUP(A2979,Codigos_mercados_mayoristas[],3,0)</f>
        <v>13</v>
      </c>
      <c r="D2979" s="30">
        <v>44155</v>
      </c>
      <c r="E2979" s="4" t="s">
        <v>196</v>
      </c>
      <c r="F2979" s="15" t="s">
        <v>23</v>
      </c>
      <c r="G2979" s="15" t="s">
        <v>24</v>
      </c>
      <c r="H2979" s="15" t="s">
        <v>19</v>
      </c>
      <c r="I2979" s="15">
        <v>180</v>
      </c>
      <c r="J2979" s="29">
        <v>4000</v>
      </c>
      <c r="K2979" s="29">
        <v>4000</v>
      </c>
      <c r="L2979" s="29">
        <v>4000</v>
      </c>
      <c r="M2979" s="15" t="s">
        <v>89</v>
      </c>
      <c r="N2979" s="15" t="s">
        <v>139</v>
      </c>
      <c r="O2979">
        <f>+VLOOKUP(Precio_diario_hortalizas[[#This Row],[Unidad de comercialización]],Codigos_kg[],2,0)</f>
        <v>15</v>
      </c>
      <c r="P2979">
        <f>+Precio_diario_hortalizas[[#This Row],[Precio promedio ponderado]]/Precio_diario_hortalizas[[#This Row],[Kg o Unidades]]</f>
        <v>266.66666666666669</v>
      </c>
    </row>
    <row r="2980" spans="1:16" hidden="1" x14ac:dyDescent="0.35">
      <c r="A2980" s="15" t="s">
        <v>174</v>
      </c>
      <c r="B2980" s="1" t="str">
        <f>+VLOOKUP(A2980,Codigos_mercados_mayoristas[],2,0)</f>
        <v>Metropolitana</v>
      </c>
      <c r="C2980" s="1">
        <f>+VLOOKUP(A2980,Codigos_mercados_mayoristas[],3,0)</f>
        <v>13</v>
      </c>
      <c r="D2980" s="30">
        <v>44155</v>
      </c>
      <c r="E2980" s="4" t="s">
        <v>196</v>
      </c>
      <c r="F2980" s="15" t="s">
        <v>23</v>
      </c>
      <c r="G2980" s="15" t="s">
        <v>24</v>
      </c>
      <c r="H2980" s="15" t="s">
        <v>13</v>
      </c>
      <c r="I2980" s="15">
        <v>260</v>
      </c>
      <c r="J2980" s="29">
        <v>3000</v>
      </c>
      <c r="K2980" s="29">
        <v>2500</v>
      </c>
      <c r="L2980" s="29">
        <v>2692</v>
      </c>
      <c r="M2980" s="15" t="s">
        <v>26</v>
      </c>
      <c r="N2980" s="15" t="s">
        <v>118</v>
      </c>
      <c r="O2980">
        <f>+VLOOKUP(Precio_diario_hortalizas[[#This Row],[Unidad de comercialización]],Codigos_kg[],2,0)</f>
        <v>18</v>
      </c>
      <c r="P2980">
        <f>+Precio_diario_hortalizas[[#This Row],[Precio promedio ponderado]]/Precio_diario_hortalizas[[#This Row],[Kg o Unidades]]</f>
        <v>149.55555555555554</v>
      </c>
    </row>
    <row r="2981" spans="1:16" hidden="1" x14ac:dyDescent="0.35">
      <c r="A2981" s="15" t="s">
        <v>174</v>
      </c>
      <c r="B2981" s="1" t="str">
        <f>+VLOOKUP(A2981,Codigos_mercados_mayoristas[],2,0)</f>
        <v>Metropolitana</v>
      </c>
      <c r="C2981" s="1">
        <f>+VLOOKUP(A2981,Codigos_mercados_mayoristas[],3,0)</f>
        <v>13</v>
      </c>
      <c r="D2981" s="30">
        <v>44155</v>
      </c>
      <c r="E2981" s="4" t="s">
        <v>196</v>
      </c>
      <c r="F2981" s="15" t="s">
        <v>23</v>
      </c>
      <c r="G2981" s="15" t="s">
        <v>47</v>
      </c>
      <c r="H2981" s="15" t="s">
        <v>13</v>
      </c>
      <c r="I2981" s="15">
        <v>200</v>
      </c>
      <c r="J2981" s="29">
        <v>3000</v>
      </c>
      <c r="K2981" s="29">
        <v>3000</v>
      </c>
      <c r="L2981" s="29">
        <v>3000</v>
      </c>
      <c r="M2981" s="15" t="s">
        <v>26</v>
      </c>
      <c r="N2981" s="15" t="s">
        <v>118</v>
      </c>
      <c r="O2981">
        <f>+VLOOKUP(Precio_diario_hortalizas[[#This Row],[Unidad de comercialización]],Codigos_kg[],2,0)</f>
        <v>18</v>
      </c>
      <c r="P2981">
        <f>+Precio_diario_hortalizas[[#This Row],[Precio promedio ponderado]]/Precio_diario_hortalizas[[#This Row],[Kg o Unidades]]</f>
        <v>166.66666666666666</v>
      </c>
    </row>
    <row r="2982" spans="1:16" hidden="1" x14ac:dyDescent="0.35">
      <c r="A2982" s="15" t="s">
        <v>174</v>
      </c>
      <c r="B2982" s="1" t="str">
        <f>+VLOOKUP(A2982,Codigos_mercados_mayoristas[],2,0)</f>
        <v>Metropolitana</v>
      </c>
      <c r="C2982" s="1">
        <f>+VLOOKUP(A2982,Codigos_mercados_mayoristas[],3,0)</f>
        <v>13</v>
      </c>
      <c r="D2982" s="30">
        <v>44155</v>
      </c>
      <c r="E2982" s="4" t="s">
        <v>196</v>
      </c>
      <c r="F2982" s="15" t="s">
        <v>23</v>
      </c>
      <c r="G2982" s="15" t="s">
        <v>90</v>
      </c>
      <c r="H2982" s="15" t="s">
        <v>13</v>
      </c>
      <c r="I2982" s="15">
        <v>240</v>
      </c>
      <c r="J2982" s="29">
        <v>3000</v>
      </c>
      <c r="K2982" s="29">
        <v>3000</v>
      </c>
      <c r="L2982" s="29">
        <v>3000</v>
      </c>
      <c r="M2982" s="15" t="s">
        <v>26</v>
      </c>
      <c r="N2982" s="15" t="s">
        <v>118</v>
      </c>
      <c r="O2982">
        <f>+VLOOKUP(Precio_diario_hortalizas[[#This Row],[Unidad de comercialización]],Codigos_kg[],2,0)</f>
        <v>18</v>
      </c>
      <c r="P2982">
        <f>+Precio_diario_hortalizas[[#This Row],[Precio promedio ponderado]]/Precio_diario_hortalizas[[#This Row],[Kg o Unidades]]</f>
        <v>166.66666666666666</v>
      </c>
    </row>
    <row r="2983" spans="1:16" hidden="1" x14ac:dyDescent="0.35">
      <c r="A2983" s="15" t="s">
        <v>174</v>
      </c>
      <c r="B2983" s="1" t="str">
        <f>+VLOOKUP(A2983,Codigos_mercados_mayoristas[],2,0)</f>
        <v>Metropolitana</v>
      </c>
      <c r="C2983" s="1">
        <f>+VLOOKUP(A2983,Codigos_mercados_mayoristas[],3,0)</f>
        <v>13</v>
      </c>
      <c r="D2983" s="30">
        <v>44155</v>
      </c>
      <c r="E2983" s="4" t="s">
        <v>196</v>
      </c>
      <c r="F2983" s="15" t="s">
        <v>23</v>
      </c>
      <c r="G2983" s="15" t="s">
        <v>91</v>
      </c>
      <c r="H2983" s="15" t="s">
        <v>19</v>
      </c>
      <c r="I2983" s="15">
        <v>170</v>
      </c>
      <c r="J2983" s="29">
        <v>4000</v>
      </c>
      <c r="K2983" s="29">
        <v>4000</v>
      </c>
      <c r="L2983" s="29">
        <v>4000</v>
      </c>
      <c r="M2983" s="15" t="s">
        <v>89</v>
      </c>
      <c r="N2983" s="15" t="s">
        <v>118</v>
      </c>
      <c r="O2983">
        <f>+VLOOKUP(Precio_diario_hortalizas[[#This Row],[Unidad de comercialización]],Codigos_kg[],2,0)</f>
        <v>15</v>
      </c>
      <c r="P2983">
        <f>+Precio_diario_hortalizas[[#This Row],[Precio promedio ponderado]]/Precio_diario_hortalizas[[#This Row],[Kg o Unidades]]</f>
        <v>266.66666666666669</v>
      </c>
    </row>
    <row r="2984" spans="1:16" hidden="1" x14ac:dyDescent="0.35">
      <c r="A2984" s="15" t="s">
        <v>174</v>
      </c>
      <c r="B2984" s="1" t="str">
        <f>+VLOOKUP(A2984,Codigos_mercados_mayoristas[],2,0)</f>
        <v>Metropolitana</v>
      </c>
      <c r="C2984" s="1">
        <f>+VLOOKUP(A2984,Codigos_mercados_mayoristas[],3,0)</f>
        <v>13</v>
      </c>
      <c r="D2984" s="30">
        <v>44155</v>
      </c>
      <c r="E2984" s="4" t="s">
        <v>196</v>
      </c>
      <c r="F2984" s="15" t="s">
        <v>23</v>
      </c>
      <c r="G2984" s="15" t="s">
        <v>91</v>
      </c>
      <c r="H2984" s="15" t="s">
        <v>13</v>
      </c>
      <c r="I2984" s="15">
        <v>270</v>
      </c>
      <c r="J2984" s="29">
        <v>3000</v>
      </c>
      <c r="K2984" s="29">
        <v>3000</v>
      </c>
      <c r="L2984" s="29">
        <v>3000</v>
      </c>
      <c r="M2984" s="15" t="s">
        <v>26</v>
      </c>
      <c r="N2984" s="15" t="s">
        <v>118</v>
      </c>
      <c r="O2984">
        <f>+VLOOKUP(Precio_diario_hortalizas[[#This Row],[Unidad de comercialización]],Codigos_kg[],2,0)</f>
        <v>18</v>
      </c>
      <c r="P2984">
        <f>+Precio_diario_hortalizas[[#This Row],[Precio promedio ponderado]]/Precio_diario_hortalizas[[#This Row],[Kg o Unidades]]</f>
        <v>166.66666666666666</v>
      </c>
    </row>
    <row r="2985" spans="1:16" hidden="1" x14ac:dyDescent="0.35">
      <c r="A2985" s="15" t="s">
        <v>174</v>
      </c>
      <c r="B2985" s="1" t="str">
        <f>+VLOOKUP(A2985,Codigos_mercados_mayoristas[],2,0)</f>
        <v>Metropolitana</v>
      </c>
      <c r="C2985" s="1">
        <f>+VLOOKUP(A2985,Codigos_mercados_mayoristas[],3,0)</f>
        <v>13</v>
      </c>
      <c r="D2985" s="30">
        <v>44155</v>
      </c>
      <c r="E2985" s="4" t="s">
        <v>196</v>
      </c>
      <c r="F2985" s="15" t="s">
        <v>94</v>
      </c>
      <c r="G2985" s="15" t="s">
        <v>126</v>
      </c>
      <c r="H2985" s="15" t="s">
        <v>96</v>
      </c>
      <c r="I2985" s="15">
        <v>310</v>
      </c>
      <c r="J2985" s="29">
        <v>12000</v>
      </c>
      <c r="K2985" s="29">
        <v>11000</v>
      </c>
      <c r="L2985" s="29">
        <v>11516</v>
      </c>
      <c r="M2985" s="15" t="s">
        <v>39</v>
      </c>
      <c r="N2985" s="15" t="s">
        <v>155</v>
      </c>
      <c r="O2985">
        <f>+VLOOKUP(Precio_diario_hortalizas[[#This Row],[Unidad de comercialización]],Codigos_kg[],2,0)</f>
        <v>25</v>
      </c>
      <c r="P2985">
        <f>+Precio_diario_hortalizas[[#This Row],[Precio promedio ponderado]]/Precio_diario_hortalizas[[#This Row],[Kg o Unidades]]</f>
        <v>460.64</v>
      </c>
    </row>
    <row r="2986" spans="1:16" hidden="1" x14ac:dyDescent="0.35">
      <c r="A2986" s="15" t="s">
        <v>174</v>
      </c>
      <c r="B2986" s="1" t="str">
        <f>+VLOOKUP(A2986,Codigos_mercados_mayoristas[],2,0)</f>
        <v>Metropolitana</v>
      </c>
      <c r="C2986" s="1">
        <f>+VLOOKUP(A2986,Codigos_mercados_mayoristas[],3,0)</f>
        <v>13</v>
      </c>
      <c r="D2986" s="30">
        <v>44155</v>
      </c>
      <c r="E2986" s="4" t="s">
        <v>196</v>
      </c>
      <c r="F2986" s="15" t="s">
        <v>94</v>
      </c>
      <c r="G2986" s="15" t="s">
        <v>173</v>
      </c>
      <c r="H2986" s="15" t="s">
        <v>96</v>
      </c>
      <c r="I2986" s="15">
        <v>330</v>
      </c>
      <c r="J2986" s="29">
        <v>12000</v>
      </c>
      <c r="K2986" s="29">
        <v>11000</v>
      </c>
      <c r="L2986" s="29">
        <v>11545</v>
      </c>
      <c r="M2986" s="15" t="s">
        <v>39</v>
      </c>
      <c r="N2986" s="15" t="s">
        <v>123</v>
      </c>
      <c r="O2986">
        <f>+VLOOKUP(Precio_diario_hortalizas[[#This Row],[Unidad de comercialización]],Codigos_kg[],2,0)</f>
        <v>25</v>
      </c>
      <c r="P2986">
        <f>+Precio_diario_hortalizas[[#This Row],[Precio promedio ponderado]]/Precio_diario_hortalizas[[#This Row],[Kg o Unidades]]</f>
        <v>461.8</v>
      </c>
    </row>
    <row r="2987" spans="1:16" hidden="1" x14ac:dyDescent="0.35">
      <c r="A2987" s="15" t="s">
        <v>174</v>
      </c>
      <c r="B2987" s="1" t="str">
        <f>+VLOOKUP(A2987,Codigos_mercados_mayoristas[],2,0)</f>
        <v>Metropolitana</v>
      </c>
      <c r="C2987" s="1">
        <f>+VLOOKUP(A2987,Codigos_mercados_mayoristas[],3,0)</f>
        <v>13</v>
      </c>
      <c r="D2987" s="30">
        <v>44155</v>
      </c>
      <c r="E2987" s="4" t="s">
        <v>196</v>
      </c>
      <c r="F2987" s="15" t="s">
        <v>53</v>
      </c>
      <c r="G2987" s="15" t="s">
        <v>12</v>
      </c>
      <c r="H2987" s="15" t="s">
        <v>19</v>
      </c>
      <c r="I2987" s="15">
        <v>170</v>
      </c>
      <c r="J2987" s="29">
        <v>10000</v>
      </c>
      <c r="K2987" s="29">
        <v>9000</v>
      </c>
      <c r="L2987" s="29">
        <v>9471</v>
      </c>
      <c r="M2987" s="15" t="s">
        <v>97</v>
      </c>
      <c r="N2987" s="15" t="s">
        <v>15</v>
      </c>
      <c r="O2987">
        <f>+VLOOKUP(Precio_diario_hortalizas[[#This Row],[Unidad de comercialización]],Codigos_kg[],2,0)</f>
        <v>70</v>
      </c>
      <c r="P2987">
        <f>+Precio_diario_hortalizas[[#This Row],[Precio promedio ponderado]]/Precio_diario_hortalizas[[#This Row],[Kg o Unidades]]</f>
        <v>135.30000000000001</v>
      </c>
    </row>
    <row r="2988" spans="1:16" hidden="1" x14ac:dyDescent="0.35">
      <c r="A2988" s="15" t="s">
        <v>174</v>
      </c>
      <c r="B2988" s="1" t="str">
        <f>+VLOOKUP(A2988,Codigos_mercados_mayoristas[],2,0)</f>
        <v>Metropolitana</v>
      </c>
      <c r="C2988" s="1">
        <f>+VLOOKUP(A2988,Codigos_mercados_mayoristas[],3,0)</f>
        <v>13</v>
      </c>
      <c r="D2988" s="30">
        <v>44155</v>
      </c>
      <c r="E2988" s="4" t="s">
        <v>196</v>
      </c>
      <c r="F2988" s="15" t="s">
        <v>132</v>
      </c>
      <c r="G2988" s="15" t="s">
        <v>12</v>
      </c>
      <c r="H2988" s="15" t="s">
        <v>19</v>
      </c>
      <c r="I2988" s="15">
        <v>95</v>
      </c>
      <c r="J2988" s="29">
        <v>11000</v>
      </c>
      <c r="K2988" s="29">
        <v>10000</v>
      </c>
      <c r="L2988" s="29">
        <v>10368</v>
      </c>
      <c r="M2988" s="15" t="s">
        <v>81</v>
      </c>
      <c r="N2988" s="15" t="s">
        <v>118</v>
      </c>
      <c r="O2988">
        <f>+VLOOKUP(Precio_diario_hortalizas[[#This Row],[Unidad de comercialización]],Codigos_kg[],2,0)</f>
        <v>3</v>
      </c>
      <c r="P2988">
        <f>+Precio_diario_hortalizas[[#This Row],[Precio promedio ponderado]]/Precio_diario_hortalizas[[#This Row],[Kg o Unidades]]</f>
        <v>3456</v>
      </c>
    </row>
    <row r="2989" spans="1:16" hidden="1" x14ac:dyDescent="0.35">
      <c r="A2989" s="15" t="s">
        <v>174</v>
      </c>
      <c r="B2989" s="1" t="str">
        <f>+VLOOKUP(A2989,Codigos_mercados_mayoristas[],2,0)</f>
        <v>Metropolitana</v>
      </c>
      <c r="C2989" s="1">
        <f>+VLOOKUP(A2989,Codigos_mercados_mayoristas[],3,0)</f>
        <v>13</v>
      </c>
      <c r="D2989" s="30">
        <v>44155</v>
      </c>
      <c r="E2989" s="4" t="s">
        <v>196</v>
      </c>
      <c r="F2989" s="15" t="s">
        <v>27</v>
      </c>
      <c r="G2989" s="15" t="s">
        <v>185</v>
      </c>
      <c r="H2989" s="15" t="s">
        <v>19</v>
      </c>
      <c r="I2989" s="15">
        <v>160</v>
      </c>
      <c r="J2989" s="29">
        <v>45000</v>
      </c>
      <c r="K2989" s="29">
        <v>45000</v>
      </c>
      <c r="L2989" s="29">
        <v>45000</v>
      </c>
      <c r="M2989" s="15" t="s">
        <v>29</v>
      </c>
      <c r="N2989" s="15" t="s">
        <v>15</v>
      </c>
      <c r="O2989">
        <f>+VLOOKUP(Precio_diario_hortalizas[[#This Row],[Unidad de comercialización]],Codigos_kg[],2,0)</f>
        <v>15</v>
      </c>
      <c r="P2989">
        <f>+Precio_diario_hortalizas[[#This Row],[Precio promedio ponderado]]/Precio_diario_hortalizas[[#This Row],[Kg o Unidades]]</f>
        <v>3000</v>
      </c>
    </row>
    <row r="2990" spans="1:16" hidden="1" x14ac:dyDescent="0.35">
      <c r="A2990" s="15" t="s">
        <v>174</v>
      </c>
      <c r="B2990" s="1" t="str">
        <f>+VLOOKUP(A2990,Codigos_mercados_mayoristas[],2,0)</f>
        <v>Metropolitana</v>
      </c>
      <c r="C2990" s="1">
        <f>+VLOOKUP(A2990,Codigos_mercados_mayoristas[],3,0)</f>
        <v>13</v>
      </c>
      <c r="D2990" s="30">
        <v>44155</v>
      </c>
      <c r="E2990" s="4" t="s">
        <v>196</v>
      </c>
      <c r="F2990" s="15" t="s">
        <v>27</v>
      </c>
      <c r="G2990" s="15" t="s">
        <v>185</v>
      </c>
      <c r="H2990" s="15" t="s">
        <v>13</v>
      </c>
      <c r="I2990" s="15">
        <v>90</v>
      </c>
      <c r="J2990" s="29">
        <v>40000</v>
      </c>
      <c r="K2990" s="29">
        <v>39000</v>
      </c>
      <c r="L2990" s="29">
        <v>39556</v>
      </c>
      <c r="M2990" s="15" t="s">
        <v>29</v>
      </c>
      <c r="N2990" s="15" t="s">
        <v>15</v>
      </c>
      <c r="O2990">
        <f>+VLOOKUP(Precio_diario_hortalizas[[#This Row],[Unidad de comercialización]],Codigos_kg[],2,0)</f>
        <v>15</v>
      </c>
      <c r="P2990">
        <f>+Precio_diario_hortalizas[[#This Row],[Precio promedio ponderado]]/Precio_diario_hortalizas[[#This Row],[Kg o Unidades]]</f>
        <v>2637.0666666666666</v>
      </c>
    </row>
    <row r="2991" spans="1:16" hidden="1" x14ac:dyDescent="0.35">
      <c r="A2991" s="15" t="s">
        <v>174</v>
      </c>
      <c r="B2991" s="1" t="str">
        <f>+VLOOKUP(A2991,Codigos_mercados_mayoristas[],2,0)</f>
        <v>Metropolitana</v>
      </c>
      <c r="C2991" s="1">
        <f>+VLOOKUP(A2991,Codigos_mercados_mayoristas[],3,0)</f>
        <v>13</v>
      </c>
      <c r="D2991" s="30">
        <v>44155</v>
      </c>
      <c r="E2991" s="4" t="s">
        <v>196</v>
      </c>
      <c r="F2991" s="15" t="s">
        <v>27</v>
      </c>
      <c r="G2991" s="15" t="s">
        <v>28</v>
      </c>
      <c r="H2991" s="15" t="s">
        <v>19</v>
      </c>
      <c r="I2991" s="15">
        <v>200</v>
      </c>
      <c r="J2991" s="29">
        <v>42000</v>
      </c>
      <c r="K2991" s="29">
        <v>40000</v>
      </c>
      <c r="L2991" s="29">
        <v>41000</v>
      </c>
      <c r="M2991" s="15" t="s">
        <v>29</v>
      </c>
      <c r="N2991" s="15" t="s">
        <v>15</v>
      </c>
      <c r="O2991">
        <f>+VLOOKUP(Precio_diario_hortalizas[[#This Row],[Unidad de comercialización]],Codigos_kg[],2,0)</f>
        <v>15</v>
      </c>
      <c r="P2991">
        <f>+Precio_diario_hortalizas[[#This Row],[Precio promedio ponderado]]/Precio_diario_hortalizas[[#This Row],[Kg o Unidades]]</f>
        <v>2733.3333333333335</v>
      </c>
    </row>
    <row r="2992" spans="1:16" hidden="1" x14ac:dyDescent="0.35">
      <c r="A2992" s="15" t="s">
        <v>174</v>
      </c>
      <c r="B2992" s="1" t="str">
        <f>+VLOOKUP(A2992,Codigos_mercados_mayoristas[],2,0)</f>
        <v>Metropolitana</v>
      </c>
      <c r="C2992" s="1">
        <f>+VLOOKUP(A2992,Codigos_mercados_mayoristas[],3,0)</f>
        <v>13</v>
      </c>
      <c r="D2992" s="30">
        <v>44155</v>
      </c>
      <c r="E2992" s="4" t="s">
        <v>196</v>
      </c>
      <c r="F2992" s="15" t="s">
        <v>27</v>
      </c>
      <c r="G2992" s="15" t="s">
        <v>28</v>
      </c>
      <c r="H2992" s="15" t="s">
        <v>13</v>
      </c>
      <c r="I2992" s="15">
        <v>130</v>
      </c>
      <c r="J2992" s="29">
        <v>37000</v>
      </c>
      <c r="K2992" s="29">
        <v>37000</v>
      </c>
      <c r="L2992" s="29">
        <v>37000</v>
      </c>
      <c r="M2992" s="15" t="s">
        <v>29</v>
      </c>
      <c r="N2992" s="15" t="s">
        <v>15</v>
      </c>
      <c r="O2992">
        <f>+VLOOKUP(Precio_diario_hortalizas[[#This Row],[Unidad de comercialización]],Codigos_kg[],2,0)</f>
        <v>15</v>
      </c>
      <c r="P2992">
        <f>+Precio_diario_hortalizas[[#This Row],[Precio promedio ponderado]]/Precio_diario_hortalizas[[#This Row],[Kg o Unidades]]</f>
        <v>2466.6666666666665</v>
      </c>
    </row>
    <row r="2993" spans="1:16" hidden="1" x14ac:dyDescent="0.35">
      <c r="A2993" s="15" t="s">
        <v>174</v>
      </c>
      <c r="B2993" s="1" t="str">
        <f>+VLOOKUP(A2993,Codigos_mercados_mayoristas[],2,0)</f>
        <v>Metropolitana</v>
      </c>
      <c r="C2993" s="1">
        <f>+VLOOKUP(A2993,Codigos_mercados_mayoristas[],3,0)</f>
        <v>13</v>
      </c>
      <c r="D2993" s="30">
        <v>44155</v>
      </c>
      <c r="E2993" s="4" t="s">
        <v>196</v>
      </c>
      <c r="F2993" s="15" t="s">
        <v>27</v>
      </c>
      <c r="G2993" s="15" t="s">
        <v>98</v>
      </c>
      <c r="H2993" s="15" t="s">
        <v>19</v>
      </c>
      <c r="I2993" s="15">
        <v>170</v>
      </c>
      <c r="J2993" s="29">
        <v>24000</v>
      </c>
      <c r="K2993" s="29">
        <v>22000</v>
      </c>
      <c r="L2993" s="29">
        <v>22941</v>
      </c>
      <c r="M2993" s="15" t="s">
        <v>56</v>
      </c>
      <c r="N2993" s="15" t="s">
        <v>63</v>
      </c>
      <c r="O2993">
        <f>+VLOOKUP(Precio_diario_hortalizas[[#This Row],[Unidad de comercialización]],Codigos_kg[],2,0)</f>
        <v>18</v>
      </c>
      <c r="P2993">
        <f>+Precio_diario_hortalizas[[#This Row],[Precio promedio ponderado]]/Precio_diario_hortalizas[[#This Row],[Kg o Unidades]]</f>
        <v>1274.5</v>
      </c>
    </row>
    <row r="2994" spans="1:16" hidden="1" x14ac:dyDescent="0.35">
      <c r="A2994" s="15" t="s">
        <v>174</v>
      </c>
      <c r="B2994" s="1" t="str">
        <f>+VLOOKUP(A2994,Codigos_mercados_mayoristas[],2,0)</f>
        <v>Metropolitana</v>
      </c>
      <c r="C2994" s="1">
        <f>+VLOOKUP(A2994,Codigos_mercados_mayoristas[],3,0)</f>
        <v>13</v>
      </c>
      <c r="D2994" s="30">
        <v>44155</v>
      </c>
      <c r="E2994" s="4" t="s">
        <v>196</v>
      </c>
      <c r="F2994" s="15" t="s">
        <v>27</v>
      </c>
      <c r="G2994" s="15" t="s">
        <v>98</v>
      </c>
      <c r="H2994" s="15" t="s">
        <v>13</v>
      </c>
      <c r="I2994" s="15">
        <v>120</v>
      </c>
      <c r="J2994" s="29">
        <v>20000</v>
      </c>
      <c r="K2994" s="29">
        <v>20000</v>
      </c>
      <c r="L2994" s="29">
        <v>20000</v>
      </c>
      <c r="M2994" s="15" t="s">
        <v>56</v>
      </c>
      <c r="N2994" s="15" t="s">
        <v>63</v>
      </c>
      <c r="O2994">
        <f>+VLOOKUP(Precio_diario_hortalizas[[#This Row],[Unidad de comercialización]],Codigos_kg[],2,0)</f>
        <v>18</v>
      </c>
      <c r="P2994">
        <f>+Precio_diario_hortalizas[[#This Row],[Precio promedio ponderado]]/Precio_diario_hortalizas[[#This Row],[Kg o Unidades]]</f>
        <v>1111.1111111111111</v>
      </c>
    </row>
    <row r="2995" spans="1:16" hidden="1" x14ac:dyDescent="0.35">
      <c r="A2995" s="15" t="s">
        <v>174</v>
      </c>
      <c r="B2995" s="1" t="str">
        <f>+VLOOKUP(A2995,Codigos_mercados_mayoristas[],2,0)</f>
        <v>Metropolitana</v>
      </c>
      <c r="C2995" s="1">
        <f>+VLOOKUP(A2995,Codigos_mercados_mayoristas[],3,0)</f>
        <v>13</v>
      </c>
      <c r="D2995" s="30">
        <v>44155</v>
      </c>
      <c r="E2995" s="4" t="s">
        <v>196</v>
      </c>
      <c r="F2995" s="15" t="s">
        <v>27</v>
      </c>
      <c r="G2995" s="15" t="s">
        <v>98</v>
      </c>
      <c r="H2995" s="15" t="s">
        <v>16</v>
      </c>
      <c r="I2995" s="15">
        <v>50</v>
      </c>
      <c r="J2995" s="29">
        <v>18000</v>
      </c>
      <c r="K2995" s="29">
        <v>18000</v>
      </c>
      <c r="L2995" s="29">
        <v>18000</v>
      </c>
      <c r="M2995" s="15" t="s">
        <v>56</v>
      </c>
      <c r="N2995" s="15" t="s">
        <v>63</v>
      </c>
      <c r="O2995">
        <f>+VLOOKUP(Precio_diario_hortalizas[[#This Row],[Unidad de comercialización]],Codigos_kg[],2,0)</f>
        <v>18</v>
      </c>
      <c r="P2995">
        <f>+Precio_diario_hortalizas[[#This Row],[Precio promedio ponderado]]/Precio_diario_hortalizas[[#This Row],[Kg o Unidades]]</f>
        <v>1000</v>
      </c>
    </row>
    <row r="2996" spans="1:16" x14ac:dyDescent="0.35">
      <c r="A2996" s="15" t="s">
        <v>174</v>
      </c>
      <c r="B2996" s="1" t="str">
        <f>+VLOOKUP(A2996,Codigos_mercados_mayoristas[],2,0)</f>
        <v>Metropolitana</v>
      </c>
      <c r="C2996" s="1">
        <f>+VLOOKUP(A2996,Codigos_mercados_mayoristas[],3,0)</f>
        <v>13</v>
      </c>
      <c r="D2996" s="30">
        <v>44155</v>
      </c>
      <c r="E2996" s="4" t="s">
        <v>196</v>
      </c>
      <c r="F2996" s="15" t="s">
        <v>158</v>
      </c>
      <c r="G2996" s="15" t="s">
        <v>12</v>
      </c>
      <c r="H2996" s="15" t="s">
        <v>19</v>
      </c>
      <c r="I2996" s="15">
        <v>50</v>
      </c>
      <c r="J2996" s="29">
        <v>41000</v>
      </c>
      <c r="K2996" s="29">
        <v>41000</v>
      </c>
      <c r="L2996" s="29">
        <v>41000</v>
      </c>
      <c r="M2996" s="15" t="s">
        <v>29</v>
      </c>
      <c r="N2996" s="15" t="s">
        <v>145</v>
      </c>
      <c r="O2996">
        <f>+VLOOKUP(Precio_diario_hortalizas[[#This Row],[Unidad de comercialización]],Codigos_kg[],2,0)</f>
        <v>15</v>
      </c>
      <c r="P2996">
        <f>+Precio_diario_hortalizas[[#This Row],[Precio promedio ponderado]]/Precio_diario_hortalizas[[#This Row],[Kg o Unidades]]</f>
        <v>2733.3333333333335</v>
      </c>
    </row>
    <row r="2997" spans="1:16" hidden="1" x14ac:dyDescent="0.35">
      <c r="A2997" s="15" t="s">
        <v>174</v>
      </c>
      <c r="B2997" s="1" t="str">
        <f>+VLOOKUP(A2997,Codigos_mercados_mayoristas[],2,0)</f>
        <v>Metropolitana</v>
      </c>
      <c r="C2997" s="1">
        <f>+VLOOKUP(A2997,Codigos_mercados_mayoristas[],3,0)</f>
        <v>13</v>
      </c>
      <c r="D2997" s="30">
        <v>44155</v>
      </c>
      <c r="E2997" s="4" t="s">
        <v>196</v>
      </c>
      <c r="F2997" s="15" t="s">
        <v>159</v>
      </c>
      <c r="G2997" s="15" t="s">
        <v>12</v>
      </c>
      <c r="H2997" s="15" t="s">
        <v>19</v>
      </c>
      <c r="I2997" s="29">
        <v>9000</v>
      </c>
      <c r="J2997" s="29">
        <v>3000</v>
      </c>
      <c r="K2997" s="29">
        <v>2500</v>
      </c>
      <c r="L2997" s="29">
        <v>2778</v>
      </c>
      <c r="M2997" s="15" t="s">
        <v>160</v>
      </c>
      <c r="N2997" s="15" t="s">
        <v>152</v>
      </c>
      <c r="O2997">
        <f>+VLOOKUP(Precio_diario_hortalizas[[#This Row],[Unidad de comercialización]],Codigos_kg[],2,0)</f>
        <v>100</v>
      </c>
      <c r="P2997">
        <f>+Precio_diario_hortalizas[[#This Row],[Precio promedio ponderado]]/Precio_diario_hortalizas[[#This Row],[Kg o Unidades]]</f>
        <v>27.78</v>
      </c>
    </row>
    <row r="2998" spans="1:16" hidden="1" x14ac:dyDescent="0.35">
      <c r="A2998" s="15" t="s">
        <v>174</v>
      </c>
      <c r="B2998" s="1" t="str">
        <f>+VLOOKUP(A2998,Codigos_mercados_mayoristas[],2,0)</f>
        <v>Metropolitana</v>
      </c>
      <c r="C2998" s="1">
        <f>+VLOOKUP(A2998,Codigos_mercados_mayoristas[],3,0)</f>
        <v>13</v>
      </c>
      <c r="D2998" s="30">
        <v>44155</v>
      </c>
      <c r="E2998" s="4" t="s">
        <v>196</v>
      </c>
      <c r="F2998" s="15" t="s">
        <v>38</v>
      </c>
      <c r="G2998" s="15" t="s">
        <v>12</v>
      </c>
      <c r="H2998" s="15" t="s">
        <v>103</v>
      </c>
      <c r="I2998" s="15">
        <v>160</v>
      </c>
      <c r="J2998" s="29">
        <v>6000</v>
      </c>
      <c r="K2998" s="29">
        <v>6000</v>
      </c>
      <c r="L2998" s="29">
        <v>6000</v>
      </c>
      <c r="M2998" s="15" t="s">
        <v>101</v>
      </c>
      <c r="N2998" s="15" t="s">
        <v>118</v>
      </c>
      <c r="O2998">
        <f>+VLOOKUP(Precio_diario_hortalizas[[#This Row],[Unidad de comercialización]],Codigos_kg[],2,0)</f>
        <v>20</v>
      </c>
      <c r="P2998">
        <f>+Precio_diario_hortalizas[[#This Row],[Precio promedio ponderado]]/Precio_diario_hortalizas[[#This Row],[Kg o Unidades]]</f>
        <v>300</v>
      </c>
    </row>
    <row r="2999" spans="1:16" hidden="1" x14ac:dyDescent="0.35">
      <c r="A2999" s="15" t="s">
        <v>174</v>
      </c>
      <c r="B2999" s="1" t="str">
        <f>+VLOOKUP(A2999,Codigos_mercados_mayoristas[],2,0)</f>
        <v>Metropolitana</v>
      </c>
      <c r="C2999" s="1">
        <f>+VLOOKUP(A2999,Codigos_mercados_mayoristas[],3,0)</f>
        <v>13</v>
      </c>
      <c r="D2999" s="30">
        <v>44155</v>
      </c>
      <c r="E2999" s="4" t="s">
        <v>196</v>
      </c>
      <c r="F2999" s="15" t="s">
        <v>38</v>
      </c>
      <c r="G2999" s="15" t="s">
        <v>12</v>
      </c>
      <c r="H2999" s="15" t="s">
        <v>19</v>
      </c>
      <c r="I2999" s="15">
        <v>440</v>
      </c>
      <c r="J2999" s="29">
        <v>6000</v>
      </c>
      <c r="K2999" s="29">
        <v>5000</v>
      </c>
      <c r="L2999" s="29">
        <v>5545</v>
      </c>
      <c r="M2999" s="15" t="s">
        <v>101</v>
      </c>
      <c r="N2999" s="15" t="s">
        <v>118</v>
      </c>
      <c r="O2999">
        <f>+VLOOKUP(Precio_diario_hortalizas[[#This Row],[Unidad de comercialización]],Codigos_kg[],2,0)</f>
        <v>20</v>
      </c>
      <c r="P2999">
        <f>+Precio_diario_hortalizas[[#This Row],[Precio promedio ponderado]]/Precio_diario_hortalizas[[#This Row],[Kg o Unidades]]</f>
        <v>277.25</v>
      </c>
    </row>
    <row r="3000" spans="1:16" hidden="1" x14ac:dyDescent="0.35">
      <c r="A3000" s="15" t="s">
        <v>174</v>
      </c>
      <c r="B3000" s="1" t="str">
        <f>+VLOOKUP(A3000,Codigos_mercados_mayoristas[],2,0)</f>
        <v>Metropolitana</v>
      </c>
      <c r="C3000" s="1">
        <f>+VLOOKUP(A3000,Codigos_mercados_mayoristas[],3,0)</f>
        <v>13</v>
      </c>
      <c r="D3000" s="30">
        <v>44155</v>
      </c>
      <c r="E3000" s="4" t="s">
        <v>196</v>
      </c>
      <c r="F3000" s="15" t="s">
        <v>38</v>
      </c>
      <c r="G3000" s="15" t="s">
        <v>12</v>
      </c>
      <c r="H3000" s="15" t="s">
        <v>13</v>
      </c>
      <c r="I3000" s="15">
        <v>300</v>
      </c>
      <c r="J3000" s="29">
        <v>5000</v>
      </c>
      <c r="K3000" s="29">
        <v>5000</v>
      </c>
      <c r="L3000" s="29">
        <v>5000</v>
      </c>
      <c r="M3000" s="15" t="s">
        <v>101</v>
      </c>
      <c r="N3000" s="15" t="s">
        <v>118</v>
      </c>
      <c r="O3000">
        <f>+VLOOKUP(Precio_diario_hortalizas[[#This Row],[Unidad de comercialización]],Codigos_kg[],2,0)</f>
        <v>20</v>
      </c>
      <c r="P3000">
        <f>+Precio_diario_hortalizas[[#This Row],[Precio promedio ponderado]]/Precio_diario_hortalizas[[#This Row],[Kg o Unidades]]</f>
        <v>250</v>
      </c>
    </row>
    <row r="3001" spans="1:16" hidden="1" x14ac:dyDescent="0.35">
      <c r="A3001" s="15" t="s">
        <v>174</v>
      </c>
      <c r="B3001" s="1" t="str">
        <f>+VLOOKUP(A3001,Codigos_mercados_mayoristas[],2,0)</f>
        <v>Metropolitana</v>
      </c>
      <c r="C3001" s="1">
        <f>+VLOOKUP(A3001,Codigos_mercados_mayoristas[],3,0)</f>
        <v>13</v>
      </c>
      <c r="D3001" s="30">
        <v>44155</v>
      </c>
      <c r="E3001" s="4" t="s">
        <v>196</v>
      </c>
      <c r="F3001" s="15" t="s">
        <v>102</v>
      </c>
      <c r="G3001" s="15" t="s">
        <v>103</v>
      </c>
      <c r="H3001" s="15" t="s">
        <v>96</v>
      </c>
      <c r="I3001" s="15">
        <v>370</v>
      </c>
      <c r="J3001" s="29">
        <v>1800</v>
      </c>
      <c r="K3001" s="29">
        <v>1700</v>
      </c>
      <c r="L3001" s="29">
        <v>1754</v>
      </c>
      <c r="M3001" s="15" t="s">
        <v>33</v>
      </c>
      <c r="N3001" s="15" t="s">
        <v>123</v>
      </c>
      <c r="O3001">
        <f>+VLOOKUP(Precio_diario_hortalizas[[#This Row],[Unidad de comercialización]],Codigos_kg[],2,0)</f>
        <v>1</v>
      </c>
      <c r="P3001">
        <f>+Precio_diario_hortalizas[[#This Row],[Precio promedio ponderado]]/Precio_diario_hortalizas[[#This Row],[Kg o Unidades]]</f>
        <v>1754</v>
      </c>
    </row>
    <row r="3002" spans="1:16" hidden="1" x14ac:dyDescent="0.35">
      <c r="A3002" s="15" t="s">
        <v>174</v>
      </c>
      <c r="B3002" s="1" t="str">
        <f>+VLOOKUP(A3002,Codigos_mercados_mayoristas[],2,0)</f>
        <v>Metropolitana</v>
      </c>
      <c r="C3002" s="1">
        <f>+VLOOKUP(A3002,Codigos_mercados_mayoristas[],3,0)</f>
        <v>13</v>
      </c>
      <c r="D3002" s="30">
        <v>44155</v>
      </c>
      <c r="E3002" s="4" t="s">
        <v>196</v>
      </c>
      <c r="F3002" s="15" t="s">
        <v>102</v>
      </c>
      <c r="G3002" s="15" t="s">
        <v>104</v>
      </c>
      <c r="H3002" s="15" t="s">
        <v>96</v>
      </c>
      <c r="I3002" s="15">
        <v>460</v>
      </c>
      <c r="J3002" s="29">
        <v>1200</v>
      </c>
      <c r="K3002" s="29">
        <v>1100</v>
      </c>
      <c r="L3002" s="29">
        <v>1143</v>
      </c>
      <c r="M3002" s="15" t="s">
        <v>33</v>
      </c>
      <c r="N3002" s="15" t="s">
        <v>155</v>
      </c>
      <c r="O3002">
        <f>+VLOOKUP(Precio_diario_hortalizas[[#This Row],[Unidad de comercialización]],Codigos_kg[],2,0)</f>
        <v>1</v>
      </c>
      <c r="P3002">
        <f>+Precio_diario_hortalizas[[#This Row],[Precio promedio ponderado]]/Precio_diario_hortalizas[[#This Row],[Kg o Unidades]]</f>
        <v>1143</v>
      </c>
    </row>
    <row r="3003" spans="1:16" hidden="1" x14ac:dyDescent="0.35">
      <c r="A3003" s="15" t="s">
        <v>174</v>
      </c>
      <c r="B3003" s="1" t="str">
        <f>+VLOOKUP(A3003,Codigos_mercados_mayoristas[],2,0)</f>
        <v>Metropolitana</v>
      </c>
      <c r="C3003" s="1">
        <f>+VLOOKUP(A3003,Codigos_mercados_mayoristas[],3,0)</f>
        <v>13</v>
      </c>
      <c r="D3003" s="30">
        <v>44155</v>
      </c>
      <c r="E3003" s="4" t="s">
        <v>196</v>
      </c>
      <c r="F3003" s="15" t="s">
        <v>106</v>
      </c>
      <c r="G3003" s="15" t="s">
        <v>12</v>
      </c>
      <c r="H3003" s="15" t="s">
        <v>19</v>
      </c>
      <c r="I3003" s="15">
        <v>150</v>
      </c>
      <c r="J3003" s="29">
        <v>9000</v>
      </c>
      <c r="K3003" s="29">
        <v>8000</v>
      </c>
      <c r="L3003" s="29">
        <v>8467</v>
      </c>
      <c r="M3003" s="15" t="s">
        <v>165</v>
      </c>
      <c r="N3003" s="15" t="s">
        <v>123</v>
      </c>
      <c r="O3003">
        <f>+VLOOKUP(Precio_diario_hortalizas[[#This Row],[Unidad de comercialización]],Codigos_kg[],2,0)</f>
        <v>50</v>
      </c>
      <c r="P3003">
        <f>+Precio_diario_hortalizas[[#This Row],[Precio promedio ponderado]]/Precio_diario_hortalizas[[#This Row],[Kg o Unidades]]</f>
        <v>169.34</v>
      </c>
    </row>
    <row r="3004" spans="1:16" hidden="1" x14ac:dyDescent="0.35">
      <c r="A3004" s="15" t="s">
        <v>174</v>
      </c>
      <c r="B3004" s="26" t="str">
        <f>+VLOOKUP(A3004,Codigos_mercados_mayoristas[],2,0)</f>
        <v>Metropolitana</v>
      </c>
      <c r="C3004" s="26">
        <f>+VLOOKUP(A3004,Codigos_mercados_mayoristas[],3,0)</f>
        <v>13</v>
      </c>
      <c r="D3004" s="30">
        <v>44155</v>
      </c>
      <c r="E3004" s="4" t="s">
        <v>196</v>
      </c>
      <c r="F3004" s="15" t="s">
        <v>106</v>
      </c>
      <c r="G3004" s="15" t="s">
        <v>12</v>
      </c>
      <c r="H3004" s="15" t="s">
        <v>19</v>
      </c>
      <c r="I3004" s="15">
        <v>120</v>
      </c>
      <c r="J3004" s="29">
        <v>10000</v>
      </c>
      <c r="K3004" s="29">
        <v>10000</v>
      </c>
      <c r="L3004" s="29">
        <v>10000</v>
      </c>
      <c r="M3004" s="15" t="s">
        <v>54</v>
      </c>
      <c r="N3004" s="15" t="s">
        <v>123</v>
      </c>
      <c r="O3004">
        <f>+VLOOKUP(Precio_diario_hortalizas[[#This Row],[Unidad de comercialización]],Codigos_kg[],2,0)</f>
        <v>60</v>
      </c>
      <c r="P3004">
        <f>+Precio_diario_hortalizas[[#This Row],[Precio promedio ponderado]]/Precio_diario_hortalizas[[#This Row],[Kg o Unidades]]</f>
        <v>166.66666666666666</v>
      </c>
    </row>
    <row r="3005" spans="1:16" hidden="1" x14ac:dyDescent="0.35">
      <c r="A3005" s="15" t="s">
        <v>141</v>
      </c>
      <c r="B3005" s="1" t="str">
        <f>+VLOOKUP(A3005,Codigos_mercados_mayoristas[],2,0)</f>
        <v>Metropolitana</v>
      </c>
      <c r="C3005" s="1">
        <f>+VLOOKUP(A3005,Codigos_mercados_mayoristas[],3,0)</f>
        <v>13</v>
      </c>
      <c r="D3005" s="30">
        <v>44155</v>
      </c>
      <c r="E3005" s="4" t="s">
        <v>196</v>
      </c>
      <c r="F3005" s="15" t="s">
        <v>85</v>
      </c>
      <c r="G3005" s="15" t="s">
        <v>12</v>
      </c>
      <c r="H3005" s="15" t="s">
        <v>176</v>
      </c>
      <c r="I3005" s="15">
        <v>200</v>
      </c>
      <c r="J3005" s="29">
        <v>1000</v>
      </c>
      <c r="K3005" s="29">
        <v>1000</v>
      </c>
      <c r="L3005" s="29">
        <v>1000</v>
      </c>
      <c r="M3005" s="15" t="s">
        <v>37</v>
      </c>
      <c r="N3005" s="15" t="s">
        <v>125</v>
      </c>
      <c r="O3005">
        <f>+VLOOKUP(Precio_diario_hortalizas[[#This Row],[Unidad de comercialización]],Codigos_kg[],2,0)</f>
        <v>10</v>
      </c>
      <c r="P3005">
        <f>+Precio_diario_hortalizas[[#This Row],[Precio promedio ponderado]]/Precio_diario_hortalizas[[#This Row],[Kg o Unidades]]</f>
        <v>100</v>
      </c>
    </row>
    <row r="3006" spans="1:16" hidden="1" x14ac:dyDescent="0.35">
      <c r="A3006" s="15" t="s">
        <v>141</v>
      </c>
      <c r="B3006" s="1" t="str">
        <f>+VLOOKUP(A3006,Codigos_mercados_mayoristas[],2,0)</f>
        <v>Metropolitana</v>
      </c>
      <c r="C3006" s="1">
        <f>+VLOOKUP(A3006,Codigos_mercados_mayoristas[],3,0)</f>
        <v>13</v>
      </c>
      <c r="D3006" s="30">
        <v>44155</v>
      </c>
      <c r="E3006" s="4" t="s">
        <v>196</v>
      </c>
      <c r="F3006" s="15" t="s">
        <v>85</v>
      </c>
      <c r="G3006" s="15" t="s">
        <v>12</v>
      </c>
      <c r="H3006" s="15" t="s">
        <v>19</v>
      </c>
      <c r="I3006" s="15">
        <v>280</v>
      </c>
      <c r="J3006" s="15">
        <v>800</v>
      </c>
      <c r="K3006" s="15">
        <v>800</v>
      </c>
      <c r="L3006" s="15">
        <v>800</v>
      </c>
      <c r="M3006" s="15" t="s">
        <v>37</v>
      </c>
      <c r="N3006" s="15" t="s">
        <v>125</v>
      </c>
      <c r="O3006">
        <f>+VLOOKUP(Precio_diario_hortalizas[[#This Row],[Unidad de comercialización]],Codigos_kg[],2,0)</f>
        <v>10</v>
      </c>
      <c r="P3006">
        <f>+Precio_diario_hortalizas[[#This Row],[Precio promedio ponderado]]/Precio_diario_hortalizas[[#This Row],[Kg o Unidades]]</f>
        <v>80</v>
      </c>
    </row>
    <row r="3007" spans="1:16" hidden="1" x14ac:dyDescent="0.35">
      <c r="A3007" s="15" t="s">
        <v>141</v>
      </c>
      <c r="B3007" s="1" t="str">
        <f>+VLOOKUP(A3007,Codigos_mercados_mayoristas[],2,0)</f>
        <v>Metropolitana</v>
      </c>
      <c r="C3007" s="1">
        <f>+VLOOKUP(A3007,Codigos_mercados_mayoristas[],3,0)</f>
        <v>13</v>
      </c>
      <c r="D3007" s="30">
        <v>44155</v>
      </c>
      <c r="E3007" s="4" t="s">
        <v>196</v>
      </c>
      <c r="F3007" s="15" t="s">
        <v>85</v>
      </c>
      <c r="G3007" s="15" t="s">
        <v>12</v>
      </c>
      <c r="H3007" s="15" t="s">
        <v>13</v>
      </c>
      <c r="I3007" s="15">
        <v>250</v>
      </c>
      <c r="J3007" s="15">
        <v>600</v>
      </c>
      <c r="K3007" s="15">
        <v>600</v>
      </c>
      <c r="L3007" s="15">
        <v>600</v>
      </c>
      <c r="M3007" s="15" t="s">
        <v>37</v>
      </c>
      <c r="N3007" s="15" t="s">
        <v>125</v>
      </c>
      <c r="O3007">
        <f>+VLOOKUP(Precio_diario_hortalizas[[#This Row],[Unidad de comercialización]],Codigos_kg[],2,0)</f>
        <v>10</v>
      </c>
      <c r="P3007">
        <f>+Precio_diario_hortalizas[[#This Row],[Precio promedio ponderado]]/Precio_diario_hortalizas[[#This Row],[Kg o Unidades]]</f>
        <v>60</v>
      </c>
    </row>
    <row r="3008" spans="1:16" hidden="1" x14ac:dyDescent="0.35">
      <c r="A3008" s="15" t="s">
        <v>141</v>
      </c>
      <c r="B3008" s="1" t="str">
        <f>+VLOOKUP(A3008,Codigos_mercados_mayoristas[],2,0)</f>
        <v>Metropolitana</v>
      </c>
      <c r="C3008" s="1">
        <f>+VLOOKUP(A3008,Codigos_mercados_mayoristas[],3,0)</f>
        <v>13</v>
      </c>
      <c r="D3008" s="30">
        <v>44155</v>
      </c>
      <c r="E3008" s="4" t="s">
        <v>196</v>
      </c>
      <c r="F3008" s="15" t="s">
        <v>35</v>
      </c>
      <c r="G3008" s="15" t="s">
        <v>36</v>
      </c>
      <c r="H3008" s="15" t="s">
        <v>69</v>
      </c>
      <c r="I3008" s="15">
        <v>840</v>
      </c>
      <c r="J3008" s="29">
        <v>10000</v>
      </c>
      <c r="K3008" s="29">
        <v>9000</v>
      </c>
      <c r="L3008" s="29">
        <v>9548</v>
      </c>
      <c r="M3008" s="15" t="s">
        <v>59</v>
      </c>
      <c r="N3008" s="15" t="s">
        <v>63</v>
      </c>
      <c r="O3008">
        <f>+VLOOKUP(Precio_diario_hortalizas[[#This Row],[Unidad de comercialización]],Codigos_kg[],2,0)</f>
        <v>18</v>
      </c>
      <c r="P3008">
        <f>+Precio_diario_hortalizas[[#This Row],[Precio promedio ponderado]]/Precio_diario_hortalizas[[#This Row],[Kg o Unidades]]</f>
        <v>530.44444444444446</v>
      </c>
    </row>
    <row r="3009" spans="1:16" hidden="1" x14ac:dyDescent="0.35">
      <c r="A3009" s="15" t="s">
        <v>141</v>
      </c>
      <c r="B3009" s="1" t="str">
        <f>+VLOOKUP(A3009,Codigos_mercados_mayoristas[],2,0)</f>
        <v>Metropolitana</v>
      </c>
      <c r="C3009" s="1">
        <f>+VLOOKUP(A3009,Codigos_mercados_mayoristas[],3,0)</f>
        <v>13</v>
      </c>
      <c r="D3009" s="30">
        <v>44155</v>
      </c>
      <c r="E3009" s="4" t="s">
        <v>196</v>
      </c>
      <c r="F3009" s="15" t="s">
        <v>35</v>
      </c>
      <c r="G3009" s="15" t="s">
        <v>36</v>
      </c>
      <c r="H3009" s="15" t="s">
        <v>19</v>
      </c>
      <c r="I3009" s="29">
        <v>1040</v>
      </c>
      <c r="J3009" s="29">
        <v>8000</v>
      </c>
      <c r="K3009" s="29">
        <v>7000</v>
      </c>
      <c r="L3009" s="29">
        <v>7462</v>
      </c>
      <c r="M3009" s="15" t="s">
        <v>59</v>
      </c>
      <c r="N3009" s="15" t="s">
        <v>63</v>
      </c>
      <c r="O3009">
        <f>+VLOOKUP(Precio_diario_hortalizas[[#This Row],[Unidad de comercialización]],Codigos_kg[],2,0)</f>
        <v>18</v>
      </c>
      <c r="P3009">
        <f>+Precio_diario_hortalizas[[#This Row],[Precio promedio ponderado]]/Precio_diario_hortalizas[[#This Row],[Kg o Unidades]]</f>
        <v>414.55555555555554</v>
      </c>
    </row>
    <row r="3010" spans="1:16" hidden="1" x14ac:dyDescent="0.35">
      <c r="A3010" s="15" t="s">
        <v>141</v>
      </c>
      <c r="B3010" s="1" t="str">
        <f>+VLOOKUP(A3010,Codigos_mercados_mayoristas[],2,0)</f>
        <v>Metropolitana</v>
      </c>
      <c r="C3010" s="1">
        <f>+VLOOKUP(A3010,Codigos_mercados_mayoristas[],3,0)</f>
        <v>13</v>
      </c>
      <c r="D3010" s="30">
        <v>44155</v>
      </c>
      <c r="E3010" s="4" t="s">
        <v>196</v>
      </c>
      <c r="F3010" s="15" t="s">
        <v>35</v>
      </c>
      <c r="G3010" s="15" t="s">
        <v>36</v>
      </c>
      <c r="H3010" s="15" t="s">
        <v>13</v>
      </c>
      <c r="I3010" s="15">
        <v>860</v>
      </c>
      <c r="J3010" s="29">
        <v>6000</v>
      </c>
      <c r="K3010" s="29">
        <v>5000</v>
      </c>
      <c r="L3010" s="29">
        <v>5535</v>
      </c>
      <c r="M3010" s="15" t="s">
        <v>59</v>
      </c>
      <c r="N3010" s="15" t="s">
        <v>63</v>
      </c>
      <c r="O3010">
        <f>+VLOOKUP(Precio_diario_hortalizas[[#This Row],[Unidad de comercialización]],Codigos_kg[],2,0)</f>
        <v>18</v>
      </c>
      <c r="P3010">
        <f>+Precio_diario_hortalizas[[#This Row],[Precio promedio ponderado]]/Precio_diario_hortalizas[[#This Row],[Kg o Unidades]]</f>
        <v>307.5</v>
      </c>
    </row>
    <row r="3011" spans="1:16" hidden="1" x14ac:dyDescent="0.35">
      <c r="A3011" s="15" t="s">
        <v>141</v>
      </c>
      <c r="B3011" s="26" t="str">
        <f>+VLOOKUP(A3011,Codigos_mercados_mayoristas[],2,0)</f>
        <v>Metropolitana</v>
      </c>
      <c r="C3011" s="26">
        <f>+VLOOKUP(A3011,Codigos_mercados_mayoristas[],3,0)</f>
        <v>13</v>
      </c>
      <c r="D3011" s="30">
        <v>44155</v>
      </c>
      <c r="E3011" s="4" t="s">
        <v>196</v>
      </c>
      <c r="F3011" s="15" t="s">
        <v>35</v>
      </c>
      <c r="G3011" s="15" t="s">
        <v>36</v>
      </c>
      <c r="H3011" s="15" t="s">
        <v>16</v>
      </c>
      <c r="I3011" s="15">
        <v>610</v>
      </c>
      <c r="J3011" s="29">
        <v>4500</v>
      </c>
      <c r="K3011" s="29">
        <v>4000</v>
      </c>
      <c r="L3011" s="29">
        <v>4270</v>
      </c>
      <c r="M3011" s="15" t="s">
        <v>59</v>
      </c>
      <c r="N3011" s="15" t="s">
        <v>63</v>
      </c>
      <c r="O3011">
        <f>+VLOOKUP(Precio_diario_hortalizas[[#This Row],[Unidad de comercialización]],Codigos_kg[],2,0)</f>
        <v>18</v>
      </c>
      <c r="P3011">
        <f>+Precio_diario_hortalizas[[#This Row],[Precio promedio ponderado]]/Precio_diario_hortalizas[[#This Row],[Kg o Unidades]]</f>
        <v>237.22222222222223</v>
      </c>
    </row>
    <row r="3012" spans="1:16" hidden="1" x14ac:dyDescent="0.35">
      <c r="A3012" s="15" t="s">
        <v>134</v>
      </c>
      <c r="B3012" s="1" t="str">
        <f>+VLOOKUP(A3012,Codigos_mercados_mayoristas[],2,0)</f>
        <v>Maule</v>
      </c>
      <c r="C3012" s="1">
        <f>+VLOOKUP(A3012,Codigos_mercados_mayoristas[],3,0)</f>
        <v>7</v>
      </c>
      <c r="D3012" s="30">
        <v>44155</v>
      </c>
      <c r="E3012" s="4" t="s">
        <v>196</v>
      </c>
      <c r="F3012" s="15" t="s">
        <v>61</v>
      </c>
      <c r="G3012" s="15" t="s">
        <v>12</v>
      </c>
      <c r="H3012" s="15" t="s">
        <v>19</v>
      </c>
      <c r="I3012" s="15">
        <v>500</v>
      </c>
      <c r="J3012" s="29">
        <v>1500</v>
      </c>
      <c r="K3012" s="29">
        <v>1500</v>
      </c>
      <c r="L3012" s="29">
        <v>1500</v>
      </c>
      <c r="M3012" s="15" t="s">
        <v>108</v>
      </c>
      <c r="N3012" s="15" t="s">
        <v>109</v>
      </c>
      <c r="O3012">
        <f>+VLOOKUP(Precio_diario_hortalizas[[#This Row],[Unidad de comercialización]],Codigos_kg[],2,0)</f>
        <v>4</v>
      </c>
      <c r="P3012">
        <f>+Precio_diario_hortalizas[[#This Row],[Precio promedio ponderado]]/Precio_diario_hortalizas[[#This Row],[Kg o Unidades]]</f>
        <v>375</v>
      </c>
    </row>
    <row r="3013" spans="1:16" hidden="1" x14ac:dyDescent="0.35">
      <c r="A3013" s="15" t="s">
        <v>134</v>
      </c>
      <c r="B3013" s="1" t="str">
        <f>+VLOOKUP(A3013,Codigos_mercados_mayoristas[],2,0)</f>
        <v>Maule</v>
      </c>
      <c r="C3013" s="1">
        <f>+VLOOKUP(A3013,Codigos_mercados_mayoristas[],3,0)</f>
        <v>7</v>
      </c>
      <c r="D3013" s="30">
        <v>44155</v>
      </c>
      <c r="E3013" s="4" t="s">
        <v>196</v>
      </c>
      <c r="F3013" s="15" t="s">
        <v>64</v>
      </c>
      <c r="G3013" s="15" t="s">
        <v>65</v>
      </c>
      <c r="H3013" s="15" t="s">
        <v>19</v>
      </c>
      <c r="I3013" s="15">
        <v>300</v>
      </c>
      <c r="J3013" s="29">
        <v>10000</v>
      </c>
      <c r="K3013" s="29">
        <v>10000</v>
      </c>
      <c r="L3013" s="29">
        <v>10000</v>
      </c>
      <c r="M3013" s="15" t="s">
        <v>37</v>
      </c>
      <c r="N3013" s="15" t="s">
        <v>66</v>
      </c>
      <c r="O3013">
        <f>+VLOOKUP(Precio_diario_hortalizas[[#This Row],[Unidad de comercialización]],Codigos_kg[],2,0)</f>
        <v>10</v>
      </c>
      <c r="P3013">
        <f>+Precio_diario_hortalizas[[#This Row],[Precio promedio ponderado]]/Precio_diario_hortalizas[[#This Row],[Kg o Unidades]]</f>
        <v>1000</v>
      </c>
    </row>
    <row r="3014" spans="1:16" hidden="1" x14ac:dyDescent="0.35">
      <c r="A3014" s="15" t="s">
        <v>134</v>
      </c>
      <c r="B3014" s="1" t="str">
        <f>+VLOOKUP(A3014,Codigos_mercados_mayoristas[],2,0)</f>
        <v>Maule</v>
      </c>
      <c r="C3014" s="1">
        <f>+VLOOKUP(A3014,Codigos_mercados_mayoristas[],3,0)</f>
        <v>7</v>
      </c>
      <c r="D3014" s="30">
        <v>44155</v>
      </c>
      <c r="E3014" s="4" t="s">
        <v>196</v>
      </c>
      <c r="F3014" s="15" t="s">
        <v>115</v>
      </c>
      <c r="G3014" s="15" t="s">
        <v>12</v>
      </c>
      <c r="H3014" s="15" t="s">
        <v>19</v>
      </c>
      <c r="I3014" s="15">
        <v>400</v>
      </c>
      <c r="J3014" s="29">
        <v>18000</v>
      </c>
      <c r="K3014" s="29">
        <v>18000</v>
      </c>
      <c r="L3014" s="29">
        <v>18000</v>
      </c>
      <c r="M3014" s="15" t="s">
        <v>39</v>
      </c>
      <c r="N3014" s="15" t="s">
        <v>109</v>
      </c>
      <c r="O3014">
        <f>+VLOOKUP(Precio_diario_hortalizas[[#This Row],[Unidad de comercialización]],Codigos_kg[],2,0)</f>
        <v>25</v>
      </c>
      <c r="P3014">
        <f>+Precio_diario_hortalizas[[#This Row],[Precio promedio ponderado]]/Precio_diario_hortalizas[[#This Row],[Kg o Unidades]]</f>
        <v>720</v>
      </c>
    </row>
    <row r="3015" spans="1:16" hidden="1" x14ac:dyDescent="0.35">
      <c r="A3015" s="15" t="s">
        <v>134</v>
      </c>
      <c r="B3015" s="1" t="str">
        <f>+VLOOKUP(A3015,Codigos_mercados_mayoristas[],2,0)</f>
        <v>Maule</v>
      </c>
      <c r="C3015" s="1">
        <f>+VLOOKUP(A3015,Codigos_mercados_mayoristas[],3,0)</f>
        <v>7</v>
      </c>
      <c r="D3015" s="30">
        <v>44155</v>
      </c>
      <c r="E3015" s="4" t="s">
        <v>196</v>
      </c>
      <c r="F3015" s="15" t="s">
        <v>73</v>
      </c>
      <c r="G3015" s="15" t="s">
        <v>12</v>
      </c>
      <c r="H3015" s="15" t="s">
        <v>19</v>
      </c>
      <c r="I3015" s="29">
        <v>3000</v>
      </c>
      <c r="J3015" s="15">
        <v>500</v>
      </c>
      <c r="K3015" s="15">
        <v>500</v>
      </c>
      <c r="L3015" s="15">
        <v>500</v>
      </c>
      <c r="M3015" s="15" t="s">
        <v>135</v>
      </c>
      <c r="N3015" s="15" t="s">
        <v>109</v>
      </c>
      <c r="O3015">
        <f>+VLOOKUP(Precio_diario_hortalizas[[#This Row],[Unidad de comercialización]],Codigos_kg[],2,0)</f>
        <v>5</v>
      </c>
      <c r="P3015">
        <f>+Precio_diario_hortalizas[[#This Row],[Precio promedio ponderado]]/Precio_diario_hortalizas[[#This Row],[Kg o Unidades]]</f>
        <v>100</v>
      </c>
    </row>
    <row r="3016" spans="1:16" hidden="1" x14ac:dyDescent="0.35">
      <c r="A3016" s="15" t="s">
        <v>134</v>
      </c>
      <c r="B3016" s="1" t="str">
        <f>+VLOOKUP(A3016,Codigos_mercados_mayoristas[],2,0)</f>
        <v>Maule</v>
      </c>
      <c r="C3016" s="1">
        <f>+VLOOKUP(A3016,Codigos_mercados_mayoristas[],3,0)</f>
        <v>7</v>
      </c>
      <c r="D3016" s="30">
        <v>44155</v>
      </c>
      <c r="E3016" s="4" t="s">
        <v>196</v>
      </c>
      <c r="F3016" s="15" t="s">
        <v>11</v>
      </c>
      <c r="G3016" s="15" t="s">
        <v>12</v>
      </c>
      <c r="H3016" s="15" t="s">
        <v>19</v>
      </c>
      <c r="I3016" s="29">
        <v>6000</v>
      </c>
      <c r="J3016" s="15">
        <v>500</v>
      </c>
      <c r="K3016" s="15">
        <v>400</v>
      </c>
      <c r="L3016" s="15">
        <v>450</v>
      </c>
      <c r="M3016" s="15" t="s">
        <v>14</v>
      </c>
      <c r="N3016" s="15" t="s">
        <v>109</v>
      </c>
      <c r="O3016">
        <f>+VLOOKUP(Precio_diario_hortalizas[[#This Row],[Unidad de comercialización]],Codigos_kg[],2,0)</f>
        <v>1</v>
      </c>
      <c r="P3016">
        <f>+Precio_diario_hortalizas[[#This Row],[Precio promedio ponderado]]/Precio_diario_hortalizas[[#This Row],[Kg o Unidades]]</f>
        <v>450</v>
      </c>
    </row>
    <row r="3017" spans="1:16" hidden="1" x14ac:dyDescent="0.35">
      <c r="A3017" s="15" t="s">
        <v>134</v>
      </c>
      <c r="B3017" s="1" t="str">
        <f>+VLOOKUP(A3017,Codigos_mercados_mayoristas[],2,0)</f>
        <v>Maule</v>
      </c>
      <c r="C3017" s="1">
        <f>+VLOOKUP(A3017,Codigos_mercados_mayoristas[],3,0)</f>
        <v>7</v>
      </c>
      <c r="D3017" s="30">
        <v>44155</v>
      </c>
      <c r="E3017" s="4" t="s">
        <v>196</v>
      </c>
      <c r="F3017" s="15" t="s">
        <v>75</v>
      </c>
      <c r="G3017" s="15" t="s">
        <v>12</v>
      </c>
      <c r="H3017" s="15" t="s">
        <v>96</v>
      </c>
      <c r="I3017" s="29">
        <v>40000</v>
      </c>
      <c r="J3017" s="29">
        <v>1700</v>
      </c>
      <c r="K3017" s="29">
        <v>1600</v>
      </c>
      <c r="L3017" s="29">
        <v>1650</v>
      </c>
      <c r="M3017" s="15" t="s">
        <v>136</v>
      </c>
      <c r="N3017" s="15" t="s">
        <v>123</v>
      </c>
      <c r="O3017">
        <f>+VLOOKUP(Precio_diario_hortalizas[[#This Row],[Unidad de comercialización]],Codigos_kg[],2,0)</f>
        <v>10</v>
      </c>
      <c r="P3017">
        <f>+Precio_diario_hortalizas[[#This Row],[Precio promedio ponderado]]/Precio_diario_hortalizas[[#This Row],[Kg o Unidades]]</f>
        <v>165</v>
      </c>
    </row>
    <row r="3018" spans="1:16" hidden="1" x14ac:dyDescent="0.35">
      <c r="A3018" s="15" t="s">
        <v>134</v>
      </c>
      <c r="B3018" s="1" t="str">
        <f>+VLOOKUP(A3018,Codigos_mercados_mayoristas[],2,0)</f>
        <v>Maule</v>
      </c>
      <c r="C3018" s="1">
        <f>+VLOOKUP(A3018,Codigos_mercados_mayoristas[],3,0)</f>
        <v>7</v>
      </c>
      <c r="D3018" s="30">
        <v>44155</v>
      </c>
      <c r="E3018" s="4" t="s">
        <v>196</v>
      </c>
      <c r="F3018" s="15" t="s">
        <v>75</v>
      </c>
      <c r="G3018" s="15" t="s">
        <v>12</v>
      </c>
      <c r="H3018" s="15" t="s">
        <v>137</v>
      </c>
      <c r="I3018" s="29">
        <v>20000</v>
      </c>
      <c r="J3018" s="29">
        <v>1300</v>
      </c>
      <c r="K3018" s="29">
        <v>1300</v>
      </c>
      <c r="L3018" s="29">
        <v>1300</v>
      </c>
      <c r="M3018" s="15" t="s">
        <v>136</v>
      </c>
      <c r="N3018" s="15" t="s">
        <v>123</v>
      </c>
      <c r="O3018">
        <f>+VLOOKUP(Precio_diario_hortalizas[[#This Row],[Unidad de comercialización]],Codigos_kg[],2,0)</f>
        <v>10</v>
      </c>
      <c r="P3018">
        <f>+Precio_diario_hortalizas[[#This Row],[Precio promedio ponderado]]/Precio_diario_hortalizas[[#This Row],[Kg o Unidades]]</f>
        <v>130</v>
      </c>
    </row>
    <row r="3019" spans="1:16" hidden="1" x14ac:dyDescent="0.35">
      <c r="A3019" s="15" t="s">
        <v>134</v>
      </c>
      <c r="B3019" s="1" t="str">
        <f>+VLOOKUP(A3019,Codigos_mercados_mayoristas[],2,0)</f>
        <v>Maule</v>
      </c>
      <c r="C3019" s="1">
        <f>+VLOOKUP(A3019,Codigos_mercados_mayoristas[],3,0)</f>
        <v>7</v>
      </c>
      <c r="D3019" s="30">
        <v>44155</v>
      </c>
      <c r="E3019" s="4" t="s">
        <v>196</v>
      </c>
      <c r="F3019" s="15" t="s">
        <v>84</v>
      </c>
      <c r="G3019" s="15" t="s">
        <v>12</v>
      </c>
      <c r="H3019" s="15" t="s">
        <v>19</v>
      </c>
      <c r="I3019" s="29">
        <v>3000</v>
      </c>
      <c r="J3019" s="15">
        <v>600</v>
      </c>
      <c r="K3019" s="15">
        <v>600</v>
      </c>
      <c r="L3019" s="15">
        <v>600</v>
      </c>
      <c r="M3019" s="15" t="s">
        <v>14</v>
      </c>
      <c r="N3019" s="15" t="s">
        <v>109</v>
      </c>
      <c r="O3019">
        <f>+VLOOKUP(Precio_diario_hortalizas[[#This Row],[Unidad de comercialización]],Codigos_kg[],2,0)</f>
        <v>1</v>
      </c>
      <c r="P3019">
        <f>+Precio_diario_hortalizas[[#This Row],[Precio promedio ponderado]]/Precio_diario_hortalizas[[#This Row],[Kg o Unidades]]</f>
        <v>600</v>
      </c>
    </row>
    <row r="3020" spans="1:16" hidden="1" x14ac:dyDescent="0.35">
      <c r="A3020" s="15" t="s">
        <v>134</v>
      </c>
      <c r="B3020" s="1" t="str">
        <f>+VLOOKUP(A3020,Codigos_mercados_mayoristas[],2,0)</f>
        <v>Maule</v>
      </c>
      <c r="C3020" s="1">
        <f>+VLOOKUP(A3020,Codigos_mercados_mayoristas[],3,0)</f>
        <v>7</v>
      </c>
      <c r="D3020" s="30">
        <v>44155</v>
      </c>
      <c r="E3020" s="4" t="s">
        <v>196</v>
      </c>
      <c r="F3020" s="15" t="s">
        <v>85</v>
      </c>
      <c r="G3020" s="15" t="s">
        <v>86</v>
      </c>
      <c r="H3020" s="15" t="s">
        <v>19</v>
      </c>
      <c r="I3020" s="29">
        <v>3000</v>
      </c>
      <c r="J3020" s="15">
        <v>900</v>
      </c>
      <c r="K3020" s="15">
        <v>900</v>
      </c>
      <c r="L3020" s="15">
        <v>900</v>
      </c>
      <c r="M3020" s="15" t="s">
        <v>31</v>
      </c>
      <c r="N3020" s="15" t="s">
        <v>125</v>
      </c>
      <c r="O3020">
        <f>+VLOOKUP(Precio_diario_hortalizas[[#This Row],[Unidad de comercialización]],Codigos_kg[],2,0)</f>
        <v>1</v>
      </c>
      <c r="P3020">
        <f>+Precio_diario_hortalizas[[#This Row],[Precio promedio ponderado]]/Precio_diario_hortalizas[[#This Row],[Kg o Unidades]]</f>
        <v>900</v>
      </c>
    </row>
    <row r="3021" spans="1:16" hidden="1" x14ac:dyDescent="0.35">
      <c r="A3021" s="15" t="s">
        <v>134</v>
      </c>
      <c r="B3021" s="1" t="str">
        <f>+VLOOKUP(A3021,Codigos_mercados_mayoristas[],2,0)</f>
        <v>Maule</v>
      </c>
      <c r="C3021" s="1">
        <f>+VLOOKUP(A3021,Codigos_mercados_mayoristas[],3,0)</f>
        <v>7</v>
      </c>
      <c r="D3021" s="30">
        <v>44155</v>
      </c>
      <c r="E3021" s="4" t="s">
        <v>196</v>
      </c>
      <c r="F3021" s="15" t="s">
        <v>52</v>
      </c>
      <c r="G3021" s="15" t="s">
        <v>12</v>
      </c>
      <c r="H3021" s="15" t="s">
        <v>19</v>
      </c>
      <c r="I3021" s="15">
        <v>300</v>
      </c>
      <c r="J3021" s="29">
        <v>6000</v>
      </c>
      <c r="K3021" s="29">
        <v>6000</v>
      </c>
      <c r="L3021" s="29">
        <v>6000</v>
      </c>
      <c r="M3021" s="15" t="s">
        <v>39</v>
      </c>
      <c r="N3021" s="15" t="s">
        <v>109</v>
      </c>
      <c r="O3021">
        <f>+VLOOKUP(Precio_diario_hortalizas[[#This Row],[Unidad de comercialización]],Codigos_kg[],2,0)</f>
        <v>25</v>
      </c>
      <c r="P3021">
        <f>+Precio_diario_hortalizas[[#This Row],[Precio promedio ponderado]]/Precio_diario_hortalizas[[#This Row],[Kg o Unidades]]</f>
        <v>240</v>
      </c>
    </row>
    <row r="3022" spans="1:16" hidden="1" x14ac:dyDescent="0.35">
      <c r="A3022" s="15" t="s">
        <v>134</v>
      </c>
      <c r="B3022" s="1" t="str">
        <f>+VLOOKUP(A3022,Codigos_mercados_mayoristas[],2,0)</f>
        <v>Maule</v>
      </c>
      <c r="C3022" s="1">
        <f>+VLOOKUP(A3022,Codigos_mercados_mayoristas[],3,0)</f>
        <v>7</v>
      </c>
      <c r="D3022" s="30">
        <v>44155</v>
      </c>
      <c r="E3022" s="4" t="s">
        <v>196</v>
      </c>
      <c r="F3022" s="15" t="s">
        <v>23</v>
      </c>
      <c r="G3022" s="15" t="s">
        <v>87</v>
      </c>
      <c r="H3022" s="15" t="s">
        <v>19</v>
      </c>
      <c r="I3022" s="15">
        <v>500</v>
      </c>
      <c r="J3022" s="29">
        <v>2500</v>
      </c>
      <c r="K3022" s="29">
        <v>2500</v>
      </c>
      <c r="L3022" s="29">
        <v>2500</v>
      </c>
      <c r="M3022" s="15" t="s">
        <v>88</v>
      </c>
      <c r="N3022" s="15" t="s">
        <v>109</v>
      </c>
      <c r="O3022">
        <f>+VLOOKUP(Precio_diario_hortalizas[[#This Row],[Unidad de comercialización]],Codigos_kg[],2,0)</f>
        <v>10</v>
      </c>
      <c r="P3022">
        <f>+Precio_diario_hortalizas[[#This Row],[Precio promedio ponderado]]/Precio_diario_hortalizas[[#This Row],[Kg o Unidades]]</f>
        <v>250</v>
      </c>
    </row>
    <row r="3023" spans="1:16" hidden="1" x14ac:dyDescent="0.35">
      <c r="A3023" s="15" t="s">
        <v>134</v>
      </c>
      <c r="B3023" s="1" t="str">
        <f>+VLOOKUP(A3023,Codigos_mercados_mayoristas[],2,0)</f>
        <v>Maule</v>
      </c>
      <c r="C3023" s="1">
        <f>+VLOOKUP(A3023,Codigos_mercados_mayoristas[],3,0)</f>
        <v>7</v>
      </c>
      <c r="D3023" s="30">
        <v>44155</v>
      </c>
      <c r="E3023" s="4" t="s">
        <v>196</v>
      </c>
      <c r="F3023" s="15" t="s">
        <v>23</v>
      </c>
      <c r="G3023" s="15" t="s">
        <v>24</v>
      </c>
      <c r="H3023" s="15" t="s">
        <v>19</v>
      </c>
      <c r="I3023" s="15">
        <v>500</v>
      </c>
      <c r="J3023" s="29">
        <v>3000</v>
      </c>
      <c r="K3023" s="29">
        <v>3000</v>
      </c>
      <c r="L3023" s="29">
        <v>3000</v>
      </c>
      <c r="M3023" s="15" t="s">
        <v>89</v>
      </c>
      <c r="N3023" s="15" t="s">
        <v>109</v>
      </c>
      <c r="O3023">
        <f>+VLOOKUP(Precio_diario_hortalizas[[#This Row],[Unidad de comercialización]],Codigos_kg[],2,0)</f>
        <v>15</v>
      </c>
      <c r="P3023">
        <f>+Precio_diario_hortalizas[[#This Row],[Precio promedio ponderado]]/Precio_diario_hortalizas[[#This Row],[Kg o Unidades]]</f>
        <v>200</v>
      </c>
    </row>
    <row r="3024" spans="1:16" hidden="1" x14ac:dyDescent="0.35">
      <c r="A3024" s="15" t="s">
        <v>134</v>
      </c>
      <c r="B3024" s="1" t="str">
        <f>+VLOOKUP(A3024,Codigos_mercados_mayoristas[],2,0)</f>
        <v>Maule</v>
      </c>
      <c r="C3024" s="1">
        <f>+VLOOKUP(A3024,Codigos_mercados_mayoristas[],3,0)</f>
        <v>7</v>
      </c>
      <c r="D3024" s="30">
        <v>44155</v>
      </c>
      <c r="E3024" s="4" t="s">
        <v>196</v>
      </c>
      <c r="F3024" s="15" t="s">
        <v>23</v>
      </c>
      <c r="G3024" s="15" t="s">
        <v>47</v>
      </c>
      <c r="H3024" s="15" t="s">
        <v>19</v>
      </c>
      <c r="I3024" s="15">
        <v>500</v>
      </c>
      <c r="J3024" s="29">
        <v>2500</v>
      </c>
      <c r="K3024" s="29">
        <v>2500</v>
      </c>
      <c r="L3024" s="29">
        <v>2500</v>
      </c>
      <c r="M3024" s="15" t="s">
        <v>26</v>
      </c>
      <c r="N3024" s="15" t="s">
        <v>109</v>
      </c>
      <c r="O3024">
        <f>+VLOOKUP(Precio_diario_hortalizas[[#This Row],[Unidad de comercialización]],Codigos_kg[],2,0)</f>
        <v>18</v>
      </c>
      <c r="P3024">
        <f>+Precio_diario_hortalizas[[#This Row],[Precio promedio ponderado]]/Precio_diario_hortalizas[[#This Row],[Kg o Unidades]]</f>
        <v>138.88888888888889</v>
      </c>
    </row>
    <row r="3025" spans="1:16" hidden="1" x14ac:dyDescent="0.35">
      <c r="A3025" s="15" t="s">
        <v>134</v>
      </c>
      <c r="B3025" s="1" t="str">
        <f>+VLOOKUP(A3025,Codigos_mercados_mayoristas[],2,0)</f>
        <v>Maule</v>
      </c>
      <c r="C3025" s="1">
        <f>+VLOOKUP(A3025,Codigos_mercados_mayoristas[],3,0)</f>
        <v>7</v>
      </c>
      <c r="D3025" s="30">
        <v>44155</v>
      </c>
      <c r="E3025" s="4" t="s">
        <v>196</v>
      </c>
      <c r="F3025" s="15" t="s">
        <v>23</v>
      </c>
      <c r="G3025" s="15" t="s">
        <v>91</v>
      </c>
      <c r="H3025" s="15" t="s">
        <v>19</v>
      </c>
      <c r="I3025" s="15">
        <v>500</v>
      </c>
      <c r="J3025" s="29">
        <v>2500</v>
      </c>
      <c r="K3025" s="29">
        <v>2500</v>
      </c>
      <c r="L3025" s="29">
        <v>2500</v>
      </c>
      <c r="M3025" s="15" t="s">
        <v>26</v>
      </c>
      <c r="N3025" s="15" t="s">
        <v>109</v>
      </c>
      <c r="O3025">
        <f>+VLOOKUP(Precio_diario_hortalizas[[#This Row],[Unidad de comercialización]],Codigos_kg[],2,0)</f>
        <v>18</v>
      </c>
      <c r="P3025">
        <f>+Precio_diario_hortalizas[[#This Row],[Precio promedio ponderado]]/Precio_diario_hortalizas[[#This Row],[Kg o Unidades]]</f>
        <v>138.88888888888889</v>
      </c>
    </row>
    <row r="3026" spans="1:16" hidden="1" x14ac:dyDescent="0.35">
      <c r="A3026" s="15" t="s">
        <v>134</v>
      </c>
      <c r="B3026" s="1" t="str">
        <f>+VLOOKUP(A3026,Codigos_mercados_mayoristas[],2,0)</f>
        <v>Maule</v>
      </c>
      <c r="C3026" s="1">
        <f>+VLOOKUP(A3026,Codigos_mercados_mayoristas[],3,0)</f>
        <v>7</v>
      </c>
      <c r="D3026" s="30">
        <v>44155</v>
      </c>
      <c r="E3026" s="4" t="s">
        <v>196</v>
      </c>
      <c r="F3026" s="15" t="s">
        <v>94</v>
      </c>
      <c r="G3026" s="15" t="s">
        <v>126</v>
      </c>
      <c r="H3026" s="15" t="s">
        <v>96</v>
      </c>
      <c r="I3026" s="29">
        <v>1200</v>
      </c>
      <c r="J3026" s="29">
        <v>9000</v>
      </c>
      <c r="K3026" s="29">
        <v>9000</v>
      </c>
      <c r="L3026" s="29">
        <v>9000</v>
      </c>
      <c r="M3026" s="15" t="s">
        <v>39</v>
      </c>
      <c r="N3026" s="15" t="s">
        <v>109</v>
      </c>
      <c r="O3026">
        <f>+VLOOKUP(Precio_diario_hortalizas[[#This Row],[Unidad de comercialización]],Codigos_kg[],2,0)</f>
        <v>25</v>
      </c>
      <c r="P3026">
        <f>+Precio_diario_hortalizas[[#This Row],[Precio promedio ponderado]]/Precio_diario_hortalizas[[#This Row],[Kg o Unidades]]</f>
        <v>360</v>
      </c>
    </row>
    <row r="3027" spans="1:16" hidden="1" x14ac:dyDescent="0.35">
      <c r="A3027" s="15" t="s">
        <v>134</v>
      </c>
      <c r="B3027" s="1" t="str">
        <f>+VLOOKUP(A3027,Codigos_mercados_mayoristas[],2,0)</f>
        <v>Maule</v>
      </c>
      <c r="C3027" s="1">
        <f>+VLOOKUP(A3027,Codigos_mercados_mayoristas[],3,0)</f>
        <v>7</v>
      </c>
      <c r="D3027" s="30">
        <v>44155</v>
      </c>
      <c r="E3027" s="4" t="s">
        <v>196</v>
      </c>
      <c r="F3027" s="15" t="s">
        <v>94</v>
      </c>
      <c r="G3027" s="15" t="s">
        <v>95</v>
      </c>
      <c r="H3027" s="15" t="s">
        <v>96</v>
      </c>
      <c r="I3027" s="29">
        <v>1200</v>
      </c>
      <c r="J3027" s="29">
        <v>9000</v>
      </c>
      <c r="K3027" s="29">
        <v>9000</v>
      </c>
      <c r="L3027" s="29">
        <v>9000</v>
      </c>
      <c r="M3027" s="15" t="s">
        <v>39</v>
      </c>
      <c r="N3027" s="15" t="s">
        <v>109</v>
      </c>
      <c r="O3027">
        <f>+VLOOKUP(Precio_diario_hortalizas[[#This Row],[Unidad de comercialización]],Codigos_kg[],2,0)</f>
        <v>25</v>
      </c>
      <c r="P3027">
        <f>+Precio_diario_hortalizas[[#This Row],[Precio promedio ponderado]]/Precio_diario_hortalizas[[#This Row],[Kg o Unidades]]</f>
        <v>360</v>
      </c>
    </row>
    <row r="3028" spans="1:16" hidden="1" x14ac:dyDescent="0.35">
      <c r="A3028" s="15" t="s">
        <v>134</v>
      </c>
      <c r="B3028" s="1" t="str">
        <f>+VLOOKUP(A3028,Codigos_mercados_mayoristas[],2,0)</f>
        <v>Maule</v>
      </c>
      <c r="C3028" s="1">
        <f>+VLOOKUP(A3028,Codigos_mercados_mayoristas[],3,0)</f>
        <v>7</v>
      </c>
      <c r="D3028" s="30">
        <v>44155</v>
      </c>
      <c r="E3028" s="4" t="s">
        <v>196</v>
      </c>
      <c r="F3028" s="15" t="s">
        <v>53</v>
      </c>
      <c r="G3028" s="15" t="s">
        <v>12</v>
      </c>
      <c r="H3028" s="15" t="s">
        <v>19</v>
      </c>
      <c r="I3028" s="15">
        <v>400</v>
      </c>
      <c r="J3028" s="29">
        <v>6500</v>
      </c>
      <c r="K3028" s="29">
        <v>6500</v>
      </c>
      <c r="L3028" s="29">
        <v>6500</v>
      </c>
      <c r="M3028" s="15" t="s">
        <v>138</v>
      </c>
      <c r="N3028" s="15" t="s">
        <v>109</v>
      </c>
      <c r="O3028">
        <f>+VLOOKUP(Precio_diario_hortalizas[[#This Row],[Unidad de comercialización]],Codigos_kg[],2,0)</f>
        <v>80</v>
      </c>
      <c r="P3028">
        <f>+Precio_diario_hortalizas[[#This Row],[Precio promedio ponderado]]/Precio_diario_hortalizas[[#This Row],[Kg o Unidades]]</f>
        <v>81.25</v>
      </c>
    </row>
    <row r="3029" spans="1:16" hidden="1" x14ac:dyDescent="0.35">
      <c r="A3029" s="15" t="s">
        <v>134</v>
      </c>
      <c r="B3029" s="1" t="str">
        <f>+VLOOKUP(A3029,Codigos_mercados_mayoristas[],2,0)</f>
        <v>Maule</v>
      </c>
      <c r="C3029" s="1">
        <f>+VLOOKUP(A3029,Codigos_mercados_mayoristas[],3,0)</f>
        <v>7</v>
      </c>
      <c r="D3029" s="30">
        <v>44155</v>
      </c>
      <c r="E3029" s="4" t="s">
        <v>196</v>
      </c>
      <c r="F3029" s="15" t="s">
        <v>27</v>
      </c>
      <c r="G3029" s="15" t="s">
        <v>55</v>
      </c>
      <c r="H3029" s="15" t="s">
        <v>19</v>
      </c>
      <c r="I3029" s="15">
        <v>200</v>
      </c>
      <c r="J3029" s="29">
        <v>25000</v>
      </c>
      <c r="K3029" s="29">
        <v>25000</v>
      </c>
      <c r="L3029" s="29">
        <v>25000</v>
      </c>
      <c r="M3029" s="15" t="s">
        <v>29</v>
      </c>
      <c r="N3029" s="15" t="s">
        <v>109</v>
      </c>
      <c r="O3029">
        <f>+VLOOKUP(Precio_diario_hortalizas[[#This Row],[Unidad de comercialización]],Codigos_kg[],2,0)</f>
        <v>15</v>
      </c>
      <c r="P3029">
        <f>+Precio_diario_hortalizas[[#This Row],[Precio promedio ponderado]]/Precio_diario_hortalizas[[#This Row],[Kg o Unidades]]</f>
        <v>1666.6666666666667</v>
      </c>
    </row>
    <row r="3030" spans="1:16" hidden="1" x14ac:dyDescent="0.35">
      <c r="A3030" s="15" t="s">
        <v>134</v>
      </c>
      <c r="B3030" s="1" t="str">
        <f>+VLOOKUP(A3030,Codigos_mercados_mayoristas[],2,0)</f>
        <v>Maule</v>
      </c>
      <c r="C3030" s="1">
        <f>+VLOOKUP(A3030,Codigos_mercados_mayoristas[],3,0)</f>
        <v>7</v>
      </c>
      <c r="D3030" s="30">
        <v>44155</v>
      </c>
      <c r="E3030" s="4" t="s">
        <v>196</v>
      </c>
      <c r="F3030" s="15" t="s">
        <v>30</v>
      </c>
      <c r="G3030" s="15" t="s">
        <v>12</v>
      </c>
      <c r="H3030" s="15" t="s">
        <v>19</v>
      </c>
      <c r="I3030" s="15">
        <v>100</v>
      </c>
      <c r="J3030" s="29">
        <v>35000</v>
      </c>
      <c r="K3030" s="29">
        <v>35000</v>
      </c>
      <c r="L3030" s="29">
        <v>35000</v>
      </c>
      <c r="M3030" s="15" t="s">
        <v>58</v>
      </c>
      <c r="N3030" s="15" t="s">
        <v>139</v>
      </c>
      <c r="O3030">
        <f>+VLOOKUP(Precio_diario_hortalizas[[#This Row],[Unidad de comercialización]],Codigos_kg[],2,0)</f>
        <v>25</v>
      </c>
      <c r="P3030">
        <f>+Precio_diario_hortalizas[[#This Row],[Precio promedio ponderado]]/Precio_diario_hortalizas[[#This Row],[Kg o Unidades]]</f>
        <v>1400</v>
      </c>
    </row>
    <row r="3031" spans="1:16" hidden="1" x14ac:dyDescent="0.35">
      <c r="A3031" s="15" t="s">
        <v>134</v>
      </c>
      <c r="B3031" s="1" t="str">
        <f>+VLOOKUP(A3031,Codigos_mercados_mayoristas[],2,0)</f>
        <v>Maule</v>
      </c>
      <c r="C3031" s="1">
        <f>+VLOOKUP(A3031,Codigos_mercados_mayoristas[],3,0)</f>
        <v>7</v>
      </c>
      <c r="D3031" s="30">
        <v>44155</v>
      </c>
      <c r="E3031" s="4" t="s">
        <v>196</v>
      </c>
      <c r="F3031" s="15" t="s">
        <v>99</v>
      </c>
      <c r="G3031" s="15" t="s">
        <v>100</v>
      </c>
      <c r="H3031" s="15" t="s">
        <v>19</v>
      </c>
      <c r="I3031" s="29">
        <v>3000</v>
      </c>
      <c r="J3031" s="15">
        <v>900</v>
      </c>
      <c r="K3031" s="15">
        <v>900</v>
      </c>
      <c r="L3031" s="15">
        <v>900</v>
      </c>
      <c r="M3031" s="15" t="s">
        <v>14</v>
      </c>
      <c r="N3031" s="15" t="s">
        <v>139</v>
      </c>
      <c r="O3031">
        <f>+VLOOKUP(Precio_diario_hortalizas[[#This Row],[Unidad de comercialización]],Codigos_kg[],2,0)</f>
        <v>1</v>
      </c>
      <c r="P3031">
        <f>+Precio_diario_hortalizas[[#This Row],[Precio promedio ponderado]]/Precio_diario_hortalizas[[#This Row],[Kg o Unidades]]</f>
        <v>900</v>
      </c>
    </row>
    <row r="3032" spans="1:16" hidden="1" x14ac:dyDescent="0.35">
      <c r="A3032" s="15" t="s">
        <v>134</v>
      </c>
      <c r="B3032" s="1" t="str">
        <f>+VLOOKUP(A3032,Codigos_mercados_mayoristas[],2,0)</f>
        <v>Maule</v>
      </c>
      <c r="C3032" s="1">
        <f>+VLOOKUP(A3032,Codigos_mercados_mayoristas[],3,0)</f>
        <v>7</v>
      </c>
      <c r="D3032" s="30">
        <v>44155</v>
      </c>
      <c r="E3032" s="4" t="s">
        <v>196</v>
      </c>
      <c r="F3032" s="15" t="s">
        <v>35</v>
      </c>
      <c r="G3032" s="15" t="s">
        <v>36</v>
      </c>
      <c r="H3032" s="15" t="s">
        <v>19</v>
      </c>
      <c r="I3032" s="29">
        <v>3000</v>
      </c>
      <c r="J3032" s="29">
        <v>8000</v>
      </c>
      <c r="K3032" s="29">
        <v>8000</v>
      </c>
      <c r="L3032" s="29">
        <v>8000</v>
      </c>
      <c r="M3032" s="15" t="s">
        <v>29</v>
      </c>
      <c r="N3032" s="15" t="s">
        <v>109</v>
      </c>
      <c r="O3032">
        <f>+VLOOKUP(Precio_diario_hortalizas[[#This Row],[Unidad de comercialización]],Codigos_kg[],2,0)</f>
        <v>15</v>
      </c>
      <c r="P3032">
        <f>+Precio_diario_hortalizas[[#This Row],[Precio promedio ponderado]]/Precio_diario_hortalizas[[#This Row],[Kg o Unidades]]</f>
        <v>533.33333333333337</v>
      </c>
    </row>
    <row r="3033" spans="1:16" hidden="1" x14ac:dyDescent="0.35">
      <c r="A3033" s="15" t="s">
        <v>134</v>
      </c>
      <c r="B3033" s="1" t="str">
        <f>+VLOOKUP(A3033,Codigos_mercados_mayoristas[],2,0)</f>
        <v>Maule</v>
      </c>
      <c r="C3033" s="1">
        <f>+VLOOKUP(A3033,Codigos_mercados_mayoristas[],3,0)</f>
        <v>7</v>
      </c>
      <c r="D3033" s="30">
        <v>44155</v>
      </c>
      <c r="E3033" s="4" t="s">
        <v>196</v>
      </c>
      <c r="F3033" s="15" t="s">
        <v>35</v>
      </c>
      <c r="G3033" s="15" t="s">
        <v>36</v>
      </c>
      <c r="H3033" s="15" t="s">
        <v>13</v>
      </c>
      <c r="I3033" s="29">
        <v>1000</v>
      </c>
      <c r="J3033" s="29">
        <v>6500</v>
      </c>
      <c r="K3033" s="29">
        <v>6500</v>
      </c>
      <c r="L3033" s="29">
        <v>6500</v>
      </c>
      <c r="M3033" s="15" t="s">
        <v>29</v>
      </c>
      <c r="N3033" s="15" t="s">
        <v>109</v>
      </c>
      <c r="O3033">
        <f>+VLOOKUP(Precio_diario_hortalizas[[#This Row],[Unidad de comercialización]],Codigos_kg[],2,0)</f>
        <v>15</v>
      </c>
      <c r="P3033">
        <f>+Precio_diario_hortalizas[[#This Row],[Precio promedio ponderado]]/Precio_diario_hortalizas[[#This Row],[Kg o Unidades]]</f>
        <v>433.33333333333331</v>
      </c>
    </row>
    <row r="3034" spans="1:16" hidden="1" x14ac:dyDescent="0.35">
      <c r="A3034" s="15" t="s">
        <v>134</v>
      </c>
      <c r="B3034" s="1" t="str">
        <f>+VLOOKUP(A3034,Codigos_mercados_mayoristas[],2,0)</f>
        <v>Maule</v>
      </c>
      <c r="C3034" s="1">
        <f>+VLOOKUP(A3034,Codigos_mercados_mayoristas[],3,0)</f>
        <v>7</v>
      </c>
      <c r="D3034" s="30">
        <v>44155</v>
      </c>
      <c r="E3034" s="4" t="s">
        <v>196</v>
      </c>
      <c r="F3034" s="15" t="s">
        <v>38</v>
      </c>
      <c r="G3034" s="15" t="s">
        <v>12</v>
      </c>
      <c r="H3034" s="15" t="s">
        <v>19</v>
      </c>
      <c r="I3034" s="15">
        <v>500</v>
      </c>
      <c r="J3034" s="29">
        <v>6000</v>
      </c>
      <c r="K3034" s="29">
        <v>6000</v>
      </c>
      <c r="L3034" s="29">
        <v>6000</v>
      </c>
      <c r="M3034" s="15" t="s">
        <v>101</v>
      </c>
      <c r="N3034" s="15" t="s">
        <v>139</v>
      </c>
      <c r="O3034">
        <f>+VLOOKUP(Precio_diario_hortalizas[[#This Row],[Unidad de comercialización]],Codigos_kg[],2,0)</f>
        <v>20</v>
      </c>
      <c r="P3034">
        <f>+Precio_diario_hortalizas[[#This Row],[Precio promedio ponderado]]/Precio_diario_hortalizas[[#This Row],[Kg o Unidades]]</f>
        <v>300</v>
      </c>
    </row>
    <row r="3035" spans="1:16" hidden="1" x14ac:dyDescent="0.35">
      <c r="A3035" s="15" t="s">
        <v>134</v>
      </c>
      <c r="B3035" s="26" t="str">
        <f>+VLOOKUP(A3035,Codigos_mercados_mayoristas[],2,0)</f>
        <v>Maule</v>
      </c>
      <c r="C3035" s="26">
        <f>+VLOOKUP(A3035,Codigos_mercados_mayoristas[],3,0)</f>
        <v>7</v>
      </c>
      <c r="D3035" s="30">
        <v>44155</v>
      </c>
      <c r="E3035" s="4" t="s">
        <v>196</v>
      </c>
      <c r="F3035" s="15" t="s">
        <v>106</v>
      </c>
      <c r="G3035" s="15" t="s">
        <v>12</v>
      </c>
      <c r="H3035" s="15" t="s">
        <v>19</v>
      </c>
      <c r="I3035" s="15">
        <v>400</v>
      </c>
      <c r="J3035" s="29">
        <v>5500</v>
      </c>
      <c r="K3035" s="29">
        <v>5500</v>
      </c>
      <c r="L3035" s="29">
        <v>5500</v>
      </c>
      <c r="M3035" s="15" t="s">
        <v>54</v>
      </c>
      <c r="N3035" s="15" t="s">
        <v>109</v>
      </c>
      <c r="O3035">
        <f>+VLOOKUP(Precio_diario_hortalizas[[#This Row],[Unidad de comercialización]],Codigos_kg[],2,0)</f>
        <v>60</v>
      </c>
      <c r="P3035">
        <f>+Precio_diario_hortalizas[[#This Row],[Precio promedio ponderado]]/Precio_diario_hortalizas[[#This Row],[Kg o Unidades]]</f>
        <v>91.666666666666671</v>
      </c>
    </row>
    <row r="3036" spans="1:16" hidden="1" x14ac:dyDescent="0.35">
      <c r="A3036" s="15" t="s">
        <v>60</v>
      </c>
      <c r="B3036" s="1" t="str">
        <f>+VLOOKUP(A3036,Codigos_mercados_mayoristas[],2,0)</f>
        <v>Valparaíso</v>
      </c>
      <c r="C3036" s="1">
        <f>+VLOOKUP(A3036,Codigos_mercados_mayoristas[],3,0)</f>
        <v>5</v>
      </c>
      <c r="D3036" s="30">
        <v>44155</v>
      </c>
      <c r="E3036" s="4" t="s">
        <v>196</v>
      </c>
      <c r="F3036" s="15" t="s">
        <v>61</v>
      </c>
      <c r="G3036" s="15" t="s">
        <v>12</v>
      </c>
      <c r="H3036" s="15" t="s">
        <v>19</v>
      </c>
      <c r="I3036" s="15">
        <v>230</v>
      </c>
      <c r="J3036" s="29">
        <v>2300</v>
      </c>
      <c r="K3036" s="29">
        <v>2000</v>
      </c>
      <c r="L3036" s="29">
        <v>2143</v>
      </c>
      <c r="M3036" s="15" t="s">
        <v>62</v>
      </c>
      <c r="N3036" s="15" t="s">
        <v>63</v>
      </c>
      <c r="O3036">
        <f>+VLOOKUP(Precio_diario_hortalizas[[#This Row],[Unidad de comercialización]],Codigos_kg[],2,0)</f>
        <v>6</v>
      </c>
      <c r="P3036">
        <f>+Precio_diario_hortalizas[[#This Row],[Precio promedio ponderado]]/Precio_diario_hortalizas[[#This Row],[Kg o Unidades]]</f>
        <v>357.16666666666669</v>
      </c>
    </row>
    <row r="3037" spans="1:16" hidden="1" x14ac:dyDescent="0.35">
      <c r="A3037" s="15" t="s">
        <v>60</v>
      </c>
      <c r="B3037" s="1" t="str">
        <f>+VLOOKUP(A3037,Codigos_mercados_mayoristas[],2,0)</f>
        <v>Valparaíso</v>
      </c>
      <c r="C3037" s="1">
        <f>+VLOOKUP(A3037,Codigos_mercados_mayoristas[],3,0)</f>
        <v>5</v>
      </c>
      <c r="D3037" s="30">
        <v>44155</v>
      </c>
      <c r="E3037" s="4" t="s">
        <v>196</v>
      </c>
      <c r="F3037" s="15" t="s">
        <v>723</v>
      </c>
      <c r="G3037" s="15" t="s">
        <v>12</v>
      </c>
      <c r="H3037" s="15" t="s">
        <v>19</v>
      </c>
      <c r="I3037" s="15">
        <v>60</v>
      </c>
      <c r="J3037" s="29">
        <v>6000</v>
      </c>
      <c r="K3037" s="29">
        <v>6000</v>
      </c>
      <c r="L3037" s="29">
        <v>6000</v>
      </c>
      <c r="M3037" s="15" t="s">
        <v>203</v>
      </c>
      <c r="N3037" s="15" t="s">
        <v>63</v>
      </c>
      <c r="O3037">
        <f>+VLOOKUP(Precio_diario_hortalizas[[#This Row],[Unidad de comercialización]],Codigos_kg[],2,0)</f>
        <v>16</v>
      </c>
      <c r="P3037">
        <f>+Precio_diario_hortalizas[[#This Row],[Precio promedio ponderado]]/Precio_diario_hortalizas[[#This Row],[Kg o Unidades]]</f>
        <v>375</v>
      </c>
    </row>
    <row r="3038" spans="1:16" hidden="1" x14ac:dyDescent="0.35">
      <c r="A3038" s="15" t="s">
        <v>60</v>
      </c>
      <c r="B3038" s="1" t="str">
        <f>+VLOOKUP(A3038,Codigos_mercados_mayoristas[],2,0)</f>
        <v>Valparaíso</v>
      </c>
      <c r="C3038" s="1">
        <f>+VLOOKUP(A3038,Codigos_mercados_mayoristas[],3,0)</f>
        <v>5</v>
      </c>
      <c r="D3038" s="30">
        <v>44155</v>
      </c>
      <c r="E3038" s="4" t="s">
        <v>196</v>
      </c>
      <c r="F3038" s="15" t="s">
        <v>64</v>
      </c>
      <c r="G3038" s="15" t="s">
        <v>65</v>
      </c>
      <c r="H3038" s="15" t="s">
        <v>19</v>
      </c>
      <c r="I3038" s="15">
        <v>65</v>
      </c>
      <c r="J3038" s="29">
        <v>9500</v>
      </c>
      <c r="K3038" s="29">
        <v>9000</v>
      </c>
      <c r="L3038" s="29">
        <v>9231</v>
      </c>
      <c r="M3038" s="15" t="s">
        <v>37</v>
      </c>
      <c r="N3038" s="15" t="s">
        <v>66</v>
      </c>
      <c r="O3038">
        <f>+VLOOKUP(Precio_diario_hortalizas[[#This Row],[Unidad de comercialización]],Codigos_kg[],2,0)</f>
        <v>10</v>
      </c>
      <c r="P3038">
        <f>+Precio_diario_hortalizas[[#This Row],[Precio promedio ponderado]]/Precio_diario_hortalizas[[#This Row],[Kg o Unidades]]</f>
        <v>923.1</v>
      </c>
    </row>
    <row r="3039" spans="1:16" hidden="1" x14ac:dyDescent="0.35">
      <c r="A3039" s="15" t="s">
        <v>60</v>
      </c>
      <c r="B3039" s="1" t="str">
        <f>+VLOOKUP(A3039,Codigos_mercados_mayoristas[],2,0)</f>
        <v>Valparaíso</v>
      </c>
      <c r="C3039" s="1">
        <f>+VLOOKUP(A3039,Codigos_mercados_mayoristas[],3,0)</f>
        <v>5</v>
      </c>
      <c r="D3039" s="30">
        <v>44155</v>
      </c>
      <c r="E3039" s="4" t="s">
        <v>196</v>
      </c>
      <c r="F3039" s="15" t="s">
        <v>42</v>
      </c>
      <c r="G3039" s="15" t="s">
        <v>43</v>
      </c>
      <c r="H3039" s="15" t="s">
        <v>19</v>
      </c>
      <c r="I3039" s="15">
        <v>25</v>
      </c>
      <c r="J3039" s="29">
        <v>35000</v>
      </c>
      <c r="K3039" s="29">
        <v>35000</v>
      </c>
      <c r="L3039" s="29">
        <v>35000</v>
      </c>
      <c r="M3039" s="15" t="s">
        <v>44</v>
      </c>
      <c r="N3039" s="15" t="s">
        <v>45</v>
      </c>
      <c r="O3039">
        <f>+VLOOKUP(Precio_diario_hortalizas[[#This Row],[Unidad de comercialización]],Codigos_kg[],2,0)</f>
        <v>25</v>
      </c>
      <c r="P3039">
        <f>+Precio_diario_hortalizas[[#This Row],[Precio promedio ponderado]]/Precio_diario_hortalizas[[#This Row],[Kg o Unidades]]</f>
        <v>1400</v>
      </c>
    </row>
    <row r="3040" spans="1:16" hidden="1" x14ac:dyDescent="0.35">
      <c r="A3040" s="15" t="s">
        <v>60</v>
      </c>
      <c r="B3040" s="1" t="str">
        <f>+VLOOKUP(A3040,Codigos_mercados_mayoristas[],2,0)</f>
        <v>Valparaíso</v>
      </c>
      <c r="C3040" s="1">
        <f>+VLOOKUP(A3040,Codigos_mercados_mayoristas[],3,0)</f>
        <v>5</v>
      </c>
      <c r="D3040" s="30">
        <v>44155</v>
      </c>
      <c r="E3040" s="4" t="s">
        <v>196</v>
      </c>
      <c r="F3040" s="15" t="s">
        <v>67</v>
      </c>
      <c r="G3040" s="15" t="s">
        <v>12</v>
      </c>
      <c r="H3040" s="15" t="s">
        <v>19</v>
      </c>
      <c r="I3040" s="15">
        <v>50</v>
      </c>
      <c r="J3040" s="29">
        <v>4000</v>
      </c>
      <c r="K3040" s="29">
        <v>4000</v>
      </c>
      <c r="L3040" s="29">
        <v>4000</v>
      </c>
      <c r="M3040" s="15" t="s">
        <v>68</v>
      </c>
      <c r="N3040" s="15" t="s">
        <v>63</v>
      </c>
      <c r="O3040">
        <f>+VLOOKUP(Precio_diario_hortalizas[[#This Row],[Unidad de comercialización]],Codigos_kg[],2,0)</f>
        <v>6</v>
      </c>
      <c r="P3040">
        <f>+Precio_diario_hortalizas[[#This Row],[Precio promedio ponderado]]/Precio_diario_hortalizas[[#This Row],[Kg o Unidades]]</f>
        <v>666.66666666666663</v>
      </c>
    </row>
    <row r="3041" spans="1:16" hidden="1" x14ac:dyDescent="0.35">
      <c r="A3041" s="15" t="s">
        <v>60</v>
      </c>
      <c r="B3041" s="1" t="str">
        <f>+VLOOKUP(A3041,Codigos_mercados_mayoristas[],2,0)</f>
        <v>Valparaíso</v>
      </c>
      <c r="C3041" s="1">
        <f>+VLOOKUP(A3041,Codigos_mercados_mayoristas[],3,0)</f>
        <v>5</v>
      </c>
      <c r="D3041" s="30">
        <v>44155</v>
      </c>
      <c r="E3041" s="4" t="s">
        <v>196</v>
      </c>
      <c r="F3041" s="15" t="s">
        <v>46</v>
      </c>
      <c r="G3041" s="15" t="s">
        <v>47</v>
      </c>
      <c r="H3041" s="15" t="s">
        <v>69</v>
      </c>
      <c r="I3041" s="29">
        <v>3500</v>
      </c>
      <c r="J3041" s="15">
        <v>280</v>
      </c>
      <c r="K3041" s="15">
        <v>280</v>
      </c>
      <c r="L3041" s="15">
        <v>280</v>
      </c>
      <c r="M3041" s="15" t="s">
        <v>14</v>
      </c>
      <c r="N3041" s="15" t="s">
        <v>63</v>
      </c>
      <c r="O3041">
        <f>+VLOOKUP(Precio_diario_hortalizas[[#This Row],[Unidad de comercialización]],Codigos_kg[],2,0)</f>
        <v>1</v>
      </c>
      <c r="P3041">
        <f>+Precio_diario_hortalizas[[#This Row],[Precio promedio ponderado]]/Precio_diario_hortalizas[[#This Row],[Kg o Unidades]]</f>
        <v>280</v>
      </c>
    </row>
    <row r="3042" spans="1:16" hidden="1" x14ac:dyDescent="0.35">
      <c r="A3042" s="15" t="s">
        <v>60</v>
      </c>
      <c r="B3042" s="1" t="str">
        <f>+VLOOKUP(A3042,Codigos_mercados_mayoristas[],2,0)</f>
        <v>Valparaíso</v>
      </c>
      <c r="C3042" s="1">
        <f>+VLOOKUP(A3042,Codigos_mercados_mayoristas[],3,0)</f>
        <v>5</v>
      </c>
      <c r="D3042" s="30">
        <v>44155</v>
      </c>
      <c r="E3042" s="4" t="s">
        <v>196</v>
      </c>
      <c r="F3042" s="15" t="s">
        <v>46</v>
      </c>
      <c r="G3042" s="15" t="s">
        <v>47</v>
      </c>
      <c r="H3042" s="15" t="s">
        <v>19</v>
      </c>
      <c r="I3042" s="29">
        <v>3600</v>
      </c>
      <c r="J3042" s="15">
        <v>200</v>
      </c>
      <c r="K3042" s="15">
        <v>200</v>
      </c>
      <c r="L3042" s="15">
        <v>200</v>
      </c>
      <c r="M3042" s="15" t="s">
        <v>14</v>
      </c>
      <c r="N3042" s="15" t="s">
        <v>63</v>
      </c>
      <c r="O3042">
        <f>+VLOOKUP(Precio_diario_hortalizas[[#This Row],[Unidad de comercialización]],Codigos_kg[],2,0)</f>
        <v>1</v>
      </c>
      <c r="P3042">
        <f>+Precio_diario_hortalizas[[#This Row],[Precio promedio ponderado]]/Precio_diario_hortalizas[[#This Row],[Kg o Unidades]]</f>
        <v>200</v>
      </c>
    </row>
    <row r="3043" spans="1:16" hidden="1" x14ac:dyDescent="0.35">
      <c r="A3043" s="15" t="s">
        <v>60</v>
      </c>
      <c r="B3043" s="1" t="str">
        <f>+VLOOKUP(A3043,Codigos_mercados_mayoristas[],2,0)</f>
        <v>Valparaíso</v>
      </c>
      <c r="C3043" s="1">
        <f>+VLOOKUP(A3043,Codigos_mercados_mayoristas[],3,0)</f>
        <v>5</v>
      </c>
      <c r="D3043" s="30">
        <v>44155</v>
      </c>
      <c r="E3043" s="4" t="s">
        <v>196</v>
      </c>
      <c r="F3043" s="15" t="s">
        <v>71</v>
      </c>
      <c r="G3043" s="15" t="s">
        <v>43</v>
      </c>
      <c r="H3043" s="15" t="s">
        <v>19</v>
      </c>
      <c r="I3043" s="15">
        <v>150</v>
      </c>
      <c r="J3043" s="29">
        <v>9000</v>
      </c>
      <c r="K3043" s="29">
        <v>9000</v>
      </c>
      <c r="L3043" s="29">
        <v>9000</v>
      </c>
      <c r="M3043" s="15" t="s">
        <v>68</v>
      </c>
      <c r="N3043" s="15" t="s">
        <v>72</v>
      </c>
      <c r="O3043">
        <f>+VLOOKUP(Precio_diario_hortalizas[[#This Row],[Unidad de comercialización]],Codigos_kg[],2,0)</f>
        <v>6</v>
      </c>
      <c r="P3043">
        <f>+Precio_diario_hortalizas[[#This Row],[Precio promedio ponderado]]/Precio_diario_hortalizas[[#This Row],[Kg o Unidades]]</f>
        <v>1500</v>
      </c>
    </row>
    <row r="3044" spans="1:16" hidden="1" x14ac:dyDescent="0.35">
      <c r="A3044" s="15" t="s">
        <v>60</v>
      </c>
      <c r="B3044" s="1" t="str">
        <f>+VLOOKUP(A3044,Codigos_mercados_mayoristas[],2,0)</f>
        <v>Valparaíso</v>
      </c>
      <c r="C3044" s="1">
        <f>+VLOOKUP(A3044,Codigos_mercados_mayoristas[],3,0)</f>
        <v>5</v>
      </c>
      <c r="D3044" s="30">
        <v>44155</v>
      </c>
      <c r="E3044" s="4" t="s">
        <v>196</v>
      </c>
      <c r="F3044" s="15" t="s">
        <v>71</v>
      </c>
      <c r="G3044" s="15" t="s">
        <v>43</v>
      </c>
      <c r="H3044" s="15" t="s">
        <v>13</v>
      </c>
      <c r="I3044" s="15">
        <v>70</v>
      </c>
      <c r="J3044" s="29">
        <v>6000</v>
      </c>
      <c r="K3044" s="29">
        <v>6000</v>
      </c>
      <c r="L3044" s="29">
        <v>6000</v>
      </c>
      <c r="M3044" s="15" t="s">
        <v>68</v>
      </c>
      <c r="N3044" s="15" t="s">
        <v>72</v>
      </c>
      <c r="O3044">
        <f>+VLOOKUP(Precio_diario_hortalizas[[#This Row],[Unidad de comercialización]],Codigos_kg[],2,0)</f>
        <v>6</v>
      </c>
      <c r="P3044">
        <f>+Precio_diario_hortalizas[[#This Row],[Precio promedio ponderado]]/Precio_diario_hortalizas[[#This Row],[Kg o Unidades]]</f>
        <v>1000</v>
      </c>
    </row>
    <row r="3045" spans="1:16" hidden="1" x14ac:dyDescent="0.35">
      <c r="A3045" s="15" t="s">
        <v>60</v>
      </c>
      <c r="B3045" s="1" t="str">
        <f>+VLOOKUP(A3045,Codigos_mercados_mayoristas[],2,0)</f>
        <v>Valparaíso</v>
      </c>
      <c r="C3045" s="1">
        <f>+VLOOKUP(A3045,Codigos_mercados_mayoristas[],3,0)</f>
        <v>5</v>
      </c>
      <c r="D3045" s="30">
        <v>44155</v>
      </c>
      <c r="E3045" s="4" t="s">
        <v>196</v>
      </c>
      <c r="F3045" s="15" t="s">
        <v>115</v>
      </c>
      <c r="G3045" s="15" t="s">
        <v>116</v>
      </c>
      <c r="H3045" s="15" t="s">
        <v>19</v>
      </c>
      <c r="I3045" s="15">
        <v>35</v>
      </c>
      <c r="J3045" s="29">
        <v>20000</v>
      </c>
      <c r="K3045" s="29">
        <v>20000</v>
      </c>
      <c r="L3045" s="29">
        <v>20000</v>
      </c>
      <c r="M3045" s="15" t="s">
        <v>39</v>
      </c>
      <c r="N3045" s="15" t="s">
        <v>63</v>
      </c>
      <c r="O3045">
        <f>+VLOOKUP(Precio_diario_hortalizas[[#This Row],[Unidad de comercialización]],Codigos_kg[],2,0)</f>
        <v>25</v>
      </c>
      <c r="P3045">
        <f>+Precio_diario_hortalizas[[#This Row],[Precio promedio ponderado]]/Precio_diario_hortalizas[[#This Row],[Kg o Unidades]]</f>
        <v>800</v>
      </c>
    </row>
    <row r="3046" spans="1:16" hidden="1" x14ac:dyDescent="0.35">
      <c r="A3046" s="15" t="s">
        <v>60</v>
      </c>
      <c r="B3046" s="1" t="str">
        <f>+VLOOKUP(A3046,Codigos_mercados_mayoristas[],2,0)</f>
        <v>Valparaíso</v>
      </c>
      <c r="C3046" s="1">
        <f>+VLOOKUP(A3046,Codigos_mercados_mayoristas[],3,0)</f>
        <v>5</v>
      </c>
      <c r="D3046" s="30">
        <v>44155</v>
      </c>
      <c r="E3046" s="4" t="s">
        <v>196</v>
      </c>
      <c r="F3046" s="15" t="s">
        <v>73</v>
      </c>
      <c r="G3046" s="15" t="s">
        <v>12</v>
      </c>
      <c r="H3046" s="15" t="s">
        <v>19</v>
      </c>
      <c r="I3046" s="29">
        <v>2280</v>
      </c>
      <c r="J3046" s="15">
        <v>500</v>
      </c>
      <c r="K3046" s="15">
        <v>400</v>
      </c>
      <c r="L3046" s="15">
        <v>461</v>
      </c>
      <c r="M3046" s="15" t="s">
        <v>74</v>
      </c>
      <c r="N3046" s="15" t="s">
        <v>362</v>
      </c>
      <c r="O3046">
        <f>+VLOOKUP(Precio_diario_hortalizas[[#This Row],[Unidad de comercialización]],Codigos_kg[],2,0)</f>
        <v>4</v>
      </c>
      <c r="P3046">
        <f>+Precio_diario_hortalizas[[#This Row],[Precio promedio ponderado]]/Precio_diario_hortalizas[[#This Row],[Kg o Unidades]]</f>
        <v>115.25</v>
      </c>
    </row>
    <row r="3047" spans="1:16" hidden="1" x14ac:dyDescent="0.35">
      <c r="A3047" s="15" t="s">
        <v>60</v>
      </c>
      <c r="B3047" s="1" t="str">
        <f>+VLOOKUP(A3047,Codigos_mercados_mayoristas[],2,0)</f>
        <v>Valparaíso</v>
      </c>
      <c r="C3047" s="1">
        <f>+VLOOKUP(A3047,Codigos_mercados_mayoristas[],3,0)</f>
        <v>5</v>
      </c>
      <c r="D3047" s="30">
        <v>44155</v>
      </c>
      <c r="E3047" s="4" t="s">
        <v>196</v>
      </c>
      <c r="F3047" s="15" t="s">
        <v>73</v>
      </c>
      <c r="G3047" s="15" t="s">
        <v>12</v>
      </c>
      <c r="H3047" s="15" t="s">
        <v>13</v>
      </c>
      <c r="I3047" s="29">
        <v>1200</v>
      </c>
      <c r="J3047" s="15">
        <v>350</v>
      </c>
      <c r="K3047" s="15">
        <v>350</v>
      </c>
      <c r="L3047" s="15">
        <v>350</v>
      </c>
      <c r="M3047" s="15" t="s">
        <v>74</v>
      </c>
      <c r="N3047" s="15" t="s">
        <v>362</v>
      </c>
      <c r="O3047">
        <f>+VLOOKUP(Precio_diario_hortalizas[[#This Row],[Unidad de comercialización]],Codigos_kg[],2,0)</f>
        <v>4</v>
      </c>
      <c r="P3047">
        <f>+Precio_diario_hortalizas[[#This Row],[Precio promedio ponderado]]/Precio_diario_hortalizas[[#This Row],[Kg o Unidades]]</f>
        <v>87.5</v>
      </c>
    </row>
    <row r="3048" spans="1:16" hidden="1" x14ac:dyDescent="0.35">
      <c r="A3048" s="15" t="s">
        <v>60</v>
      </c>
      <c r="B3048" s="1" t="str">
        <f>+VLOOKUP(A3048,Codigos_mercados_mayoristas[],2,0)</f>
        <v>Valparaíso</v>
      </c>
      <c r="C3048" s="1">
        <f>+VLOOKUP(A3048,Codigos_mercados_mayoristas[],3,0)</f>
        <v>5</v>
      </c>
      <c r="D3048" s="30">
        <v>44155</v>
      </c>
      <c r="E3048" s="4" t="s">
        <v>196</v>
      </c>
      <c r="F3048" s="15" t="s">
        <v>11</v>
      </c>
      <c r="G3048" s="15" t="s">
        <v>12</v>
      </c>
      <c r="H3048" s="15" t="s">
        <v>19</v>
      </c>
      <c r="I3048" s="15">
        <v>880</v>
      </c>
      <c r="J3048" s="15">
        <v>600</v>
      </c>
      <c r="K3048" s="15">
        <v>600</v>
      </c>
      <c r="L3048" s="15">
        <v>600</v>
      </c>
      <c r="M3048" s="15" t="s">
        <v>14</v>
      </c>
      <c r="N3048" s="15" t="s">
        <v>63</v>
      </c>
      <c r="O3048">
        <f>+VLOOKUP(Precio_diario_hortalizas[[#This Row],[Unidad de comercialización]],Codigos_kg[],2,0)</f>
        <v>1</v>
      </c>
      <c r="P3048">
        <f>+Precio_diario_hortalizas[[#This Row],[Precio promedio ponderado]]/Precio_diario_hortalizas[[#This Row],[Kg o Unidades]]</f>
        <v>600</v>
      </c>
    </row>
    <row r="3049" spans="1:16" hidden="1" x14ac:dyDescent="0.35">
      <c r="A3049" s="15" t="s">
        <v>60</v>
      </c>
      <c r="B3049" s="1" t="str">
        <f>+VLOOKUP(A3049,Codigos_mercados_mayoristas[],2,0)</f>
        <v>Valparaíso</v>
      </c>
      <c r="C3049" s="1">
        <f>+VLOOKUP(A3049,Codigos_mercados_mayoristas[],3,0)</f>
        <v>5</v>
      </c>
      <c r="D3049" s="30">
        <v>44155</v>
      </c>
      <c r="E3049" s="4" t="s">
        <v>196</v>
      </c>
      <c r="F3049" s="15" t="s">
        <v>11</v>
      </c>
      <c r="G3049" s="15" t="s">
        <v>12</v>
      </c>
      <c r="H3049" s="15" t="s">
        <v>13</v>
      </c>
      <c r="I3049" s="15">
        <v>850</v>
      </c>
      <c r="J3049" s="15">
        <v>500</v>
      </c>
      <c r="K3049" s="15">
        <v>500</v>
      </c>
      <c r="L3049" s="15">
        <v>500</v>
      </c>
      <c r="M3049" s="15" t="s">
        <v>14</v>
      </c>
      <c r="N3049" s="15" t="s">
        <v>63</v>
      </c>
      <c r="O3049">
        <f>+VLOOKUP(Precio_diario_hortalizas[[#This Row],[Unidad de comercialización]],Codigos_kg[],2,0)</f>
        <v>1</v>
      </c>
      <c r="P3049">
        <f>+Precio_diario_hortalizas[[#This Row],[Precio promedio ponderado]]/Precio_diario_hortalizas[[#This Row],[Kg o Unidades]]</f>
        <v>500</v>
      </c>
    </row>
    <row r="3050" spans="1:16" hidden="1" x14ac:dyDescent="0.35">
      <c r="A3050" s="15" t="s">
        <v>60</v>
      </c>
      <c r="B3050" s="1" t="str">
        <f>+VLOOKUP(A3050,Codigos_mercados_mayoristas[],2,0)</f>
        <v>Valparaíso</v>
      </c>
      <c r="C3050" s="1">
        <f>+VLOOKUP(A3050,Codigos_mercados_mayoristas[],3,0)</f>
        <v>5</v>
      </c>
      <c r="D3050" s="30">
        <v>44155</v>
      </c>
      <c r="E3050" s="4" t="s">
        <v>196</v>
      </c>
      <c r="F3050" s="15" t="s">
        <v>75</v>
      </c>
      <c r="G3050" s="15" t="s">
        <v>119</v>
      </c>
      <c r="H3050" s="15" t="s">
        <v>19</v>
      </c>
      <c r="I3050" s="15">
        <v>75</v>
      </c>
      <c r="J3050" s="29">
        <v>9500</v>
      </c>
      <c r="K3050" s="29">
        <v>9000</v>
      </c>
      <c r="L3050" s="29">
        <v>9267</v>
      </c>
      <c r="M3050" s="15" t="s">
        <v>121</v>
      </c>
      <c r="N3050" s="15" t="s">
        <v>34</v>
      </c>
      <c r="O3050">
        <f>+VLOOKUP(Precio_diario_hortalizas[[#This Row],[Unidad de comercialización]],Codigos_kg[],2,0)</f>
        <v>18</v>
      </c>
      <c r="P3050">
        <f>+Precio_diario_hortalizas[[#This Row],[Precio promedio ponderado]]/Precio_diario_hortalizas[[#This Row],[Kg o Unidades]]</f>
        <v>514.83333333333337</v>
      </c>
    </row>
    <row r="3051" spans="1:16" hidden="1" x14ac:dyDescent="0.35">
      <c r="A3051" s="15" t="s">
        <v>60</v>
      </c>
      <c r="B3051" s="1" t="str">
        <f>+VLOOKUP(A3051,Codigos_mercados_mayoristas[],2,0)</f>
        <v>Valparaíso</v>
      </c>
      <c r="C3051" s="1">
        <f>+VLOOKUP(A3051,Codigos_mercados_mayoristas[],3,0)</f>
        <v>5</v>
      </c>
      <c r="D3051" s="30">
        <v>44155</v>
      </c>
      <c r="E3051" s="4" t="s">
        <v>196</v>
      </c>
      <c r="F3051" s="15" t="s">
        <v>75</v>
      </c>
      <c r="G3051" s="15" t="s">
        <v>12</v>
      </c>
      <c r="H3051" s="15" t="s">
        <v>96</v>
      </c>
      <c r="I3051" s="29">
        <v>12000</v>
      </c>
      <c r="J3051" s="29">
        <v>2800</v>
      </c>
      <c r="K3051" s="29">
        <v>2500</v>
      </c>
      <c r="L3051" s="29">
        <v>2638</v>
      </c>
      <c r="M3051" s="15" t="s">
        <v>143</v>
      </c>
      <c r="N3051" s="15" t="s">
        <v>63</v>
      </c>
      <c r="O3051">
        <f>+VLOOKUP(Precio_diario_hortalizas[[#This Row],[Unidad de comercialización]],Codigos_kg[],2,0)</f>
        <v>20</v>
      </c>
      <c r="P3051">
        <f>+Precio_diario_hortalizas[[#This Row],[Precio promedio ponderado]]/Precio_diario_hortalizas[[#This Row],[Kg o Unidades]]</f>
        <v>131.9</v>
      </c>
    </row>
    <row r="3052" spans="1:16" hidden="1" x14ac:dyDescent="0.35">
      <c r="A3052" s="15" t="s">
        <v>60</v>
      </c>
      <c r="B3052" s="1" t="str">
        <f>+VLOOKUP(A3052,Codigos_mercados_mayoristas[],2,0)</f>
        <v>Valparaíso</v>
      </c>
      <c r="C3052" s="1">
        <f>+VLOOKUP(A3052,Codigos_mercados_mayoristas[],3,0)</f>
        <v>5</v>
      </c>
      <c r="D3052" s="30">
        <v>44155</v>
      </c>
      <c r="E3052" s="4" t="s">
        <v>196</v>
      </c>
      <c r="F3052" s="15" t="s">
        <v>75</v>
      </c>
      <c r="G3052" s="15" t="s">
        <v>12</v>
      </c>
      <c r="H3052" s="15" t="s">
        <v>137</v>
      </c>
      <c r="I3052" s="29">
        <v>5500</v>
      </c>
      <c r="J3052" s="29">
        <v>2000</v>
      </c>
      <c r="K3052" s="29">
        <v>2000</v>
      </c>
      <c r="L3052" s="29">
        <v>2000</v>
      </c>
      <c r="M3052" s="15" t="s">
        <v>143</v>
      </c>
      <c r="N3052" s="15" t="s">
        <v>63</v>
      </c>
      <c r="O3052">
        <f>+VLOOKUP(Precio_diario_hortalizas[[#This Row],[Unidad de comercialización]],Codigos_kg[],2,0)</f>
        <v>20</v>
      </c>
      <c r="P3052">
        <f>+Precio_diario_hortalizas[[#This Row],[Precio promedio ponderado]]/Precio_diario_hortalizas[[#This Row],[Kg o Unidades]]</f>
        <v>100</v>
      </c>
    </row>
    <row r="3053" spans="1:16" hidden="1" x14ac:dyDescent="0.35">
      <c r="A3053" s="15" t="s">
        <v>60</v>
      </c>
      <c r="B3053" s="1" t="str">
        <f>+VLOOKUP(A3053,Codigos_mercados_mayoristas[],2,0)</f>
        <v>Valparaíso</v>
      </c>
      <c r="C3053" s="1">
        <f>+VLOOKUP(A3053,Codigos_mercados_mayoristas[],3,0)</f>
        <v>5</v>
      </c>
      <c r="D3053" s="30">
        <v>44155</v>
      </c>
      <c r="E3053" s="4" t="s">
        <v>196</v>
      </c>
      <c r="F3053" s="15" t="s">
        <v>75</v>
      </c>
      <c r="G3053" s="15" t="s">
        <v>12</v>
      </c>
      <c r="H3053" s="15" t="s">
        <v>19</v>
      </c>
      <c r="I3053" s="15">
        <v>45</v>
      </c>
      <c r="J3053" s="29">
        <v>9000</v>
      </c>
      <c r="K3053" s="29">
        <v>9000</v>
      </c>
      <c r="L3053" s="29">
        <v>9000</v>
      </c>
      <c r="M3053" s="15" t="s">
        <v>121</v>
      </c>
      <c r="N3053" s="15" t="s">
        <v>34</v>
      </c>
      <c r="O3053">
        <f>+VLOOKUP(Precio_diario_hortalizas[[#This Row],[Unidad de comercialización]],Codigos_kg[],2,0)</f>
        <v>18</v>
      </c>
      <c r="P3053">
        <f>+Precio_diario_hortalizas[[#This Row],[Precio promedio ponderado]]/Precio_diario_hortalizas[[#This Row],[Kg o Unidades]]</f>
        <v>500</v>
      </c>
    </row>
    <row r="3054" spans="1:16" hidden="1" x14ac:dyDescent="0.35">
      <c r="A3054" s="15" t="s">
        <v>60</v>
      </c>
      <c r="B3054" s="1" t="str">
        <f>+VLOOKUP(A3054,Codigos_mercados_mayoristas[],2,0)</f>
        <v>Valparaíso</v>
      </c>
      <c r="C3054" s="1">
        <f>+VLOOKUP(A3054,Codigos_mercados_mayoristas[],3,0)</f>
        <v>5</v>
      </c>
      <c r="D3054" s="30">
        <v>44155</v>
      </c>
      <c r="E3054" s="4" t="s">
        <v>196</v>
      </c>
      <c r="F3054" s="15" t="s">
        <v>78</v>
      </c>
      <c r="G3054" s="15" t="s">
        <v>12</v>
      </c>
      <c r="H3054" s="15" t="s">
        <v>19</v>
      </c>
      <c r="I3054" s="15">
        <v>120</v>
      </c>
      <c r="J3054" s="29">
        <v>3000</v>
      </c>
      <c r="K3054" s="29">
        <v>3000</v>
      </c>
      <c r="L3054" s="29">
        <v>3000</v>
      </c>
      <c r="M3054" s="15" t="s">
        <v>79</v>
      </c>
      <c r="N3054" s="15" t="s">
        <v>63</v>
      </c>
      <c r="O3054">
        <f>+VLOOKUP(Precio_diario_hortalizas[[#This Row],[Unidad de comercialización]],Codigos_kg[],2,0)</f>
        <v>36</v>
      </c>
      <c r="P3054">
        <f>+Precio_diario_hortalizas[[#This Row],[Precio promedio ponderado]]/Precio_diario_hortalizas[[#This Row],[Kg o Unidades]]</f>
        <v>83.333333333333329</v>
      </c>
    </row>
    <row r="3055" spans="1:16" hidden="1" x14ac:dyDescent="0.35">
      <c r="A3055" s="15" t="s">
        <v>60</v>
      </c>
      <c r="B3055" s="1" t="str">
        <f>+VLOOKUP(A3055,Codigos_mercados_mayoristas[],2,0)</f>
        <v>Valparaíso</v>
      </c>
      <c r="C3055" s="1">
        <f>+VLOOKUP(A3055,Codigos_mercados_mayoristas[],3,0)</f>
        <v>5</v>
      </c>
      <c r="D3055" s="30">
        <v>44155</v>
      </c>
      <c r="E3055" s="4" t="s">
        <v>196</v>
      </c>
      <c r="F3055" s="15" t="s">
        <v>78</v>
      </c>
      <c r="G3055" s="15" t="s">
        <v>12</v>
      </c>
      <c r="H3055" s="15" t="s">
        <v>13</v>
      </c>
      <c r="I3055" s="15">
        <v>80</v>
      </c>
      <c r="J3055" s="29">
        <v>2000</v>
      </c>
      <c r="K3055" s="29">
        <v>2000</v>
      </c>
      <c r="L3055" s="29">
        <v>2000</v>
      </c>
      <c r="M3055" s="15" t="s">
        <v>79</v>
      </c>
      <c r="N3055" s="15" t="s">
        <v>63</v>
      </c>
      <c r="O3055">
        <f>+VLOOKUP(Precio_diario_hortalizas[[#This Row],[Unidad de comercialización]],Codigos_kg[],2,0)</f>
        <v>36</v>
      </c>
      <c r="P3055">
        <f>+Precio_diario_hortalizas[[#This Row],[Precio promedio ponderado]]/Precio_diario_hortalizas[[#This Row],[Kg o Unidades]]</f>
        <v>55.555555555555557</v>
      </c>
    </row>
    <row r="3056" spans="1:16" hidden="1" x14ac:dyDescent="0.35">
      <c r="A3056" s="15" t="s">
        <v>60</v>
      </c>
      <c r="B3056" s="1" t="str">
        <f>+VLOOKUP(A3056,Codigos_mercados_mayoristas[],2,0)</f>
        <v>Valparaíso</v>
      </c>
      <c r="C3056" s="1">
        <f>+VLOOKUP(A3056,Codigos_mercados_mayoristas[],3,0)</f>
        <v>5</v>
      </c>
      <c r="D3056" s="30">
        <v>44155</v>
      </c>
      <c r="E3056" s="4" t="s">
        <v>196</v>
      </c>
      <c r="F3056" s="15" t="s">
        <v>17</v>
      </c>
      <c r="G3056" s="15" t="s">
        <v>18</v>
      </c>
      <c r="H3056" s="15" t="s">
        <v>19</v>
      </c>
      <c r="I3056" s="15">
        <v>40</v>
      </c>
      <c r="J3056" s="29">
        <v>20000</v>
      </c>
      <c r="K3056" s="29">
        <v>20000</v>
      </c>
      <c r="L3056" s="29">
        <v>20000</v>
      </c>
      <c r="M3056" s="15" t="s">
        <v>20</v>
      </c>
      <c r="N3056" s="15" t="s">
        <v>15</v>
      </c>
      <c r="O3056">
        <f>+VLOOKUP(Precio_diario_hortalizas[[#This Row],[Unidad de comercialización]],Codigos_kg[],2,0)</f>
        <v>50</v>
      </c>
      <c r="P3056">
        <f>+Precio_diario_hortalizas[[#This Row],[Precio promedio ponderado]]/Precio_diario_hortalizas[[#This Row],[Kg o Unidades]]</f>
        <v>400</v>
      </c>
    </row>
    <row r="3057" spans="1:16" hidden="1" x14ac:dyDescent="0.35">
      <c r="A3057" s="15" t="s">
        <v>60</v>
      </c>
      <c r="B3057" s="1" t="str">
        <f>+VLOOKUP(A3057,Codigos_mercados_mayoristas[],2,0)</f>
        <v>Valparaíso</v>
      </c>
      <c r="C3057" s="1">
        <f>+VLOOKUP(A3057,Codigos_mercados_mayoristas[],3,0)</f>
        <v>5</v>
      </c>
      <c r="D3057" s="30">
        <v>44155</v>
      </c>
      <c r="E3057" s="4" t="s">
        <v>196</v>
      </c>
      <c r="F3057" s="15" t="s">
        <v>80</v>
      </c>
      <c r="G3057" s="15" t="s">
        <v>12</v>
      </c>
      <c r="H3057" s="15" t="s">
        <v>19</v>
      </c>
      <c r="I3057" s="15">
        <v>85</v>
      </c>
      <c r="J3057" s="29">
        <v>1500</v>
      </c>
      <c r="K3057" s="29">
        <v>1500</v>
      </c>
      <c r="L3057" s="29">
        <v>1500</v>
      </c>
      <c r="M3057" s="15" t="s">
        <v>81</v>
      </c>
      <c r="N3057" s="15" t="s">
        <v>63</v>
      </c>
      <c r="O3057">
        <f>+VLOOKUP(Precio_diario_hortalizas[[#This Row],[Unidad de comercialización]],Codigos_kg[],2,0)</f>
        <v>3</v>
      </c>
      <c r="P3057">
        <f>+Precio_diario_hortalizas[[#This Row],[Precio promedio ponderado]]/Precio_diario_hortalizas[[#This Row],[Kg o Unidades]]</f>
        <v>500</v>
      </c>
    </row>
    <row r="3058" spans="1:16" hidden="1" x14ac:dyDescent="0.35">
      <c r="A3058" s="15" t="s">
        <v>60</v>
      </c>
      <c r="B3058" s="1" t="str">
        <f>+VLOOKUP(A3058,Codigos_mercados_mayoristas[],2,0)</f>
        <v>Valparaíso</v>
      </c>
      <c r="C3058" s="1">
        <f>+VLOOKUP(A3058,Codigos_mercados_mayoristas[],3,0)</f>
        <v>5</v>
      </c>
      <c r="D3058" s="30">
        <v>44155</v>
      </c>
      <c r="E3058" s="4" t="s">
        <v>196</v>
      </c>
      <c r="F3058" s="15" t="s">
        <v>82</v>
      </c>
      <c r="G3058" s="15" t="s">
        <v>12</v>
      </c>
      <c r="H3058" s="15" t="s">
        <v>19</v>
      </c>
      <c r="I3058" s="15">
        <v>120</v>
      </c>
      <c r="J3058" s="29">
        <v>3500</v>
      </c>
      <c r="K3058" s="29">
        <v>3500</v>
      </c>
      <c r="L3058" s="29">
        <v>3500</v>
      </c>
      <c r="M3058" s="15" t="s">
        <v>83</v>
      </c>
      <c r="N3058" s="15" t="s">
        <v>63</v>
      </c>
      <c r="O3058">
        <f>+VLOOKUP(Precio_diario_hortalizas[[#This Row],[Unidad de comercialización]],Codigos_kg[],2,0)</f>
        <v>3</v>
      </c>
      <c r="P3058">
        <f>+Precio_diario_hortalizas[[#This Row],[Precio promedio ponderado]]/Precio_diario_hortalizas[[#This Row],[Kg o Unidades]]</f>
        <v>1166.6666666666667</v>
      </c>
    </row>
    <row r="3059" spans="1:16" hidden="1" x14ac:dyDescent="0.35">
      <c r="A3059" s="15" t="s">
        <v>60</v>
      </c>
      <c r="B3059" s="1" t="str">
        <f>+VLOOKUP(A3059,Codigos_mercados_mayoristas[],2,0)</f>
        <v>Valparaíso</v>
      </c>
      <c r="C3059" s="1">
        <f>+VLOOKUP(A3059,Codigos_mercados_mayoristas[],3,0)</f>
        <v>5</v>
      </c>
      <c r="D3059" s="30">
        <v>44155</v>
      </c>
      <c r="E3059" s="4" t="s">
        <v>196</v>
      </c>
      <c r="F3059" s="15" t="s">
        <v>84</v>
      </c>
      <c r="G3059" s="15" t="s">
        <v>12</v>
      </c>
      <c r="H3059" s="15" t="s">
        <v>19</v>
      </c>
      <c r="I3059" s="29">
        <v>1200</v>
      </c>
      <c r="J3059" s="15">
        <v>600</v>
      </c>
      <c r="K3059" s="15">
        <v>600</v>
      </c>
      <c r="L3059" s="15">
        <v>600</v>
      </c>
      <c r="M3059" s="15" t="s">
        <v>14</v>
      </c>
      <c r="N3059" s="15" t="s">
        <v>63</v>
      </c>
      <c r="O3059">
        <f>+VLOOKUP(Precio_diario_hortalizas[[#This Row],[Unidad de comercialización]],Codigos_kg[],2,0)</f>
        <v>1</v>
      </c>
      <c r="P3059">
        <f>+Precio_diario_hortalizas[[#This Row],[Precio promedio ponderado]]/Precio_diario_hortalizas[[#This Row],[Kg o Unidades]]</f>
        <v>600</v>
      </c>
    </row>
    <row r="3060" spans="1:16" hidden="1" x14ac:dyDescent="0.35">
      <c r="A3060" s="15" t="s">
        <v>60</v>
      </c>
      <c r="B3060" s="1" t="str">
        <f>+VLOOKUP(A3060,Codigos_mercados_mayoristas[],2,0)</f>
        <v>Valparaíso</v>
      </c>
      <c r="C3060" s="1">
        <f>+VLOOKUP(A3060,Codigos_mercados_mayoristas[],3,0)</f>
        <v>5</v>
      </c>
      <c r="D3060" s="30">
        <v>44155</v>
      </c>
      <c r="E3060" s="4" t="s">
        <v>196</v>
      </c>
      <c r="F3060" s="15" t="s">
        <v>21</v>
      </c>
      <c r="G3060" s="15" t="s">
        <v>12</v>
      </c>
      <c r="H3060" s="15" t="s">
        <v>19</v>
      </c>
      <c r="I3060" s="15">
        <v>80</v>
      </c>
      <c r="J3060" s="29">
        <v>3000</v>
      </c>
      <c r="K3060" s="29">
        <v>3000</v>
      </c>
      <c r="L3060" s="29">
        <v>3000</v>
      </c>
      <c r="M3060" s="15" t="s">
        <v>83</v>
      </c>
      <c r="N3060" s="15" t="s">
        <v>63</v>
      </c>
      <c r="O3060">
        <f>+VLOOKUP(Precio_diario_hortalizas[[#This Row],[Unidad de comercialización]],Codigos_kg[],2,0)</f>
        <v>3</v>
      </c>
      <c r="P3060">
        <f>+Precio_diario_hortalizas[[#This Row],[Precio promedio ponderado]]/Precio_diario_hortalizas[[#This Row],[Kg o Unidades]]</f>
        <v>1000</v>
      </c>
    </row>
    <row r="3061" spans="1:16" hidden="1" x14ac:dyDescent="0.35">
      <c r="A3061" s="15" t="s">
        <v>60</v>
      </c>
      <c r="B3061" s="1" t="str">
        <f>+VLOOKUP(A3061,Codigos_mercados_mayoristas[],2,0)</f>
        <v>Valparaíso</v>
      </c>
      <c r="C3061" s="1">
        <f>+VLOOKUP(A3061,Codigos_mercados_mayoristas[],3,0)</f>
        <v>5</v>
      </c>
      <c r="D3061" s="30">
        <v>44155</v>
      </c>
      <c r="E3061" s="4" t="s">
        <v>196</v>
      </c>
      <c r="F3061" s="15" t="s">
        <v>85</v>
      </c>
      <c r="G3061" s="15" t="s">
        <v>86</v>
      </c>
      <c r="H3061" s="15" t="s">
        <v>19</v>
      </c>
      <c r="I3061" s="15">
        <v>950</v>
      </c>
      <c r="J3061" s="29">
        <v>1200</v>
      </c>
      <c r="K3061" s="29">
        <v>1200</v>
      </c>
      <c r="L3061" s="29">
        <v>1200</v>
      </c>
      <c r="M3061" s="15" t="s">
        <v>31</v>
      </c>
      <c r="N3061" s="15" t="s">
        <v>63</v>
      </c>
      <c r="O3061">
        <f>+VLOOKUP(Precio_diario_hortalizas[[#This Row],[Unidad de comercialización]],Codigos_kg[],2,0)</f>
        <v>1</v>
      </c>
      <c r="P3061">
        <f>+Precio_diario_hortalizas[[#This Row],[Precio promedio ponderado]]/Precio_diario_hortalizas[[#This Row],[Kg o Unidades]]</f>
        <v>1200</v>
      </c>
    </row>
    <row r="3062" spans="1:16" hidden="1" x14ac:dyDescent="0.35">
      <c r="A3062" s="15" t="s">
        <v>60</v>
      </c>
      <c r="B3062" s="1" t="str">
        <f>+VLOOKUP(A3062,Codigos_mercados_mayoristas[],2,0)</f>
        <v>Valparaíso</v>
      </c>
      <c r="C3062" s="1">
        <f>+VLOOKUP(A3062,Codigos_mercados_mayoristas[],3,0)</f>
        <v>5</v>
      </c>
      <c r="D3062" s="30">
        <v>44155</v>
      </c>
      <c r="E3062" s="4" t="s">
        <v>196</v>
      </c>
      <c r="F3062" s="15" t="s">
        <v>85</v>
      </c>
      <c r="G3062" s="15" t="s">
        <v>86</v>
      </c>
      <c r="H3062" s="15" t="s">
        <v>13</v>
      </c>
      <c r="I3062" s="15">
        <v>850</v>
      </c>
      <c r="J3062" s="29">
        <v>1000</v>
      </c>
      <c r="K3062" s="29">
        <v>1000</v>
      </c>
      <c r="L3062" s="29">
        <v>1000</v>
      </c>
      <c r="M3062" s="15" t="s">
        <v>31</v>
      </c>
      <c r="N3062" s="15" t="s">
        <v>63</v>
      </c>
      <c r="O3062">
        <f>+VLOOKUP(Precio_diario_hortalizas[[#This Row],[Unidad de comercialización]],Codigos_kg[],2,0)</f>
        <v>1</v>
      </c>
      <c r="P3062">
        <f>+Precio_diario_hortalizas[[#This Row],[Precio promedio ponderado]]/Precio_diario_hortalizas[[#This Row],[Kg o Unidades]]</f>
        <v>1000</v>
      </c>
    </row>
    <row r="3063" spans="1:16" hidden="1" x14ac:dyDescent="0.35">
      <c r="A3063" s="15" t="s">
        <v>60</v>
      </c>
      <c r="B3063" s="1" t="str">
        <f>+VLOOKUP(A3063,Codigos_mercados_mayoristas[],2,0)</f>
        <v>Valparaíso</v>
      </c>
      <c r="C3063" s="1">
        <f>+VLOOKUP(A3063,Codigos_mercados_mayoristas[],3,0)</f>
        <v>5</v>
      </c>
      <c r="D3063" s="30">
        <v>44155</v>
      </c>
      <c r="E3063" s="4" t="s">
        <v>196</v>
      </c>
      <c r="F3063" s="15" t="s">
        <v>52</v>
      </c>
      <c r="G3063" s="15" t="s">
        <v>12</v>
      </c>
      <c r="H3063" s="15" t="s">
        <v>19</v>
      </c>
      <c r="I3063" s="15">
        <v>50</v>
      </c>
      <c r="J3063" s="29">
        <v>7000</v>
      </c>
      <c r="K3063" s="29">
        <v>7000</v>
      </c>
      <c r="L3063" s="29">
        <v>7000</v>
      </c>
      <c r="M3063" s="15" t="s">
        <v>39</v>
      </c>
      <c r="N3063" s="15" t="s">
        <v>63</v>
      </c>
      <c r="O3063">
        <f>+VLOOKUP(Precio_diario_hortalizas[[#This Row],[Unidad de comercialización]],Codigos_kg[],2,0)</f>
        <v>25</v>
      </c>
      <c r="P3063">
        <f>+Precio_diario_hortalizas[[#This Row],[Precio promedio ponderado]]/Precio_diario_hortalizas[[#This Row],[Kg o Unidades]]</f>
        <v>280</v>
      </c>
    </row>
    <row r="3064" spans="1:16" hidden="1" x14ac:dyDescent="0.35">
      <c r="A3064" s="15" t="s">
        <v>60</v>
      </c>
      <c r="B3064" s="1" t="str">
        <f>+VLOOKUP(A3064,Codigos_mercados_mayoristas[],2,0)</f>
        <v>Valparaíso</v>
      </c>
      <c r="C3064" s="1">
        <f>+VLOOKUP(A3064,Codigos_mercados_mayoristas[],3,0)</f>
        <v>5</v>
      </c>
      <c r="D3064" s="30">
        <v>44155</v>
      </c>
      <c r="E3064" s="4" t="s">
        <v>196</v>
      </c>
      <c r="F3064" s="15" t="s">
        <v>23</v>
      </c>
      <c r="G3064" s="15" t="s">
        <v>87</v>
      </c>
      <c r="H3064" s="15" t="s">
        <v>19</v>
      </c>
      <c r="I3064" s="15">
        <v>115</v>
      </c>
      <c r="J3064" s="29">
        <v>4500</v>
      </c>
      <c r="K3064" s="29">
        <v>4000</v>
      </c>
      <c r="L3064" s="29">
        <v>4239</v>
      </c>
      <c r="M3064" s="15" t="s">
        <v>88</v>
      </c>
      <c r="N3064" s="15" t="s">
        <v>63</v>
      </c>
      <c r="O3064">
        <f>+VLOOKUP(Precio_diario_hortalizas[[#This Row],[Unidad de comercialización]],Codigos_kg[],2,0)</f>
        <v>10</v>
      </c>
      <c r="P3064">
        <f>+Precio_diario_hortalizas[[#This Row],[Precio promedio ponderado]]/Precio_diario_hortalizas[[#This Row],[Kg o Unidades]]</f>
        <v>423.9</v>
      </c>
    </row>
    <row r="3065" spans="1:16" hidden="1" x14ac:dyDescent="0.35">
      <c r="A3065" s="15" t="s">
        <v>60</v>
      </c>
      <c r="B3065" s="1" t="str">
        <f>+VLOOKUP(A3065,Codigos_mercados_mayoristas[],2,0)</f>
        <v>Valparaíso</v>
      </c>
      <c r="C3065" s="1">
        <f>+VLOOKUP(A3065,Codigos_mercados_mayoristas[],3,0)</f>
        <v>5</v>
      </c>
      <c r="D3065" s="30">
        <v>44155</v>
      </c>
      <c r="E3065" s="4" t="s">
        <v>196</v>
      </c>
      <c r="F3065" s="15" t="s">
        <v>23</v>
      </c>
      <c r="G3065" s="15" t="s">
        <v>24</v>
      </c>
      <c r="H3065" s="15" t="s">
        <v>19</v>
      </c>
      <c r="I3065" s="15">
        <v>115</v>
      </c>
      <c r="J3065" s="29">
        <v>6000</v>
      </c>
      <c r="K3065" s="29">
        <v>5500</v>
      </c>
      <c r="L3065" s="29">
        <v>5739</v>
      </c>
      <c r="M3065" s="15" t="s">
        <v>89</v>
      </c>
      <c r="N3065" s="15" t="s">
        <v>63</v>
      </c>
      <c r="O3065">
        <f>+VLOOKUP(Precio_diario_hortalizas[[#This Row],[Unidad de comercialización]],Codigos_kg[],2,0)</f>
        <v>15</v>
      </c>
      <c r="P3065">
        <f>+Precio_diario_hortalizas[[#This Row],[Precio promedio ponderado]]/Precio_diario_hortalizas[[#This Row],[Kg o Unidades]]</f>
        <v>382.6</v>
      </c>
    </row>
    <row r="3066" spans="1:16" hidden="1" x14ac:dyDescent="0.35">
      <c r="A3066" s="15" t="s">
        <v>60</v>
      </c>
      <c r="B3066" s="1" t="str">
        <f>+VLOOKUP(A3066,Codigos_mercados_mayoristas[],2,0)</f>
        <v>Valparaíso</v>
      </c>
      <c r="C3066" s="1">
        <f>+VLOOKUP(A3066,Codigos_mercados_mayoristas[],3,0)</f>
        <v>5</v>
      </c>
      <c r="D3066" s="30">
        <v>44155</v>
      </c>
      <c r="E3066" s="4" t="s">
        <v>196</v>
      </c>
      <c r="F3066" s="15" t="s">
        <v>23</v>
      </c>
      <c r="G3066" s="15" t="s">
        <v>90</v>
      </c>
      <c r="H3066" s="15" t="s">
        <v>19</v>
      </c>
      <c r="I3066" s="15">
        <v>55</v>
      </c>
      <c r="J3066" s="29">
        <v>6000</v>
      </c>
      <c r="K3066" s="29">
        <v>6000</v>
      </c>
      <c r="L3066" s="29">
        <v>6000</v>
      </c>
      <c r="M3066" s="15" t="s">
        <v>26</v>
      </c>
      <c r="N3066" s="15" t="s">
        <v>63</v>
      </c>
      <c r="O3066">
        <f>+VLOOKUP(Precio_diario_hortalizas[[#This Row],[Unidad de comercialización]],Codigos_kg[],2,0)</f>
        <v>18</v>
      </c>
      <c r="P3066">
        <f>+Precio_diario_hortalizas[[#This Row],[Precio promedio ponderado]]/Precio_diario_hortalizas[[#This Row],[Kg o Unidades]]</f>
        <v>333.33333333333331</v>
      </c>
    </row>
    <row r="3067" spans="1:16" hidden="1" x14ac:dyDescent="0.35">
      <c r="A3067" s="15" t="s">
        <v>60</v>
      </c>
      <c r="B3067" s="1" t="str">
        <f>+VLOOKUP(A3067,Codigos_mercados_mayoristas[],2,0)</f>
        <v>Valparaíso</v>
      </c>
      <c r="C3067" s="1">
        <f>+VLOOKUP(A3067,Codigos_mercados_mayoristas[],3,0)</f>
        <v>5</v>
      </c>
      <c r="D3067" s="30">
        <v>44155</v>
      </c>
      <c r="E3067" s="4" t="s">
        <v>196</v>
      </c>
      <c r="F3067" s="15" t="s">
        <v>23</v>
      </c>
      <c r="G3067" s="15" t="s">
        <v>91</v>
      </c>
      <c r="H3067" s="15" t="s">
        <v>19</v>
      </c>
      <c r="I3067" s="15">
        <v>55</v>
      </c>
      <c r="J3067" s="29">
        <v>6000</v>
      </c>
      <c r="K3067" s="29">
        <v>6000</v>
      </c>
      <c r="L3067" s="29">
        <v>6000</v>
      </c>
      <c r="M3067" s="15" t="s">
        <v>26</v>
      </c>
      <c r="N3067" s="15" t="s">
        <v>63</v>
      </c>
      <c r="O3067">
        <f>+VLOOKUP(Precio_diario_hortalizas[[#This Row],[Unidad de comercialización]],Codigos_kg[],2,0)</f>
        <v>18</v>
      </c>
      <c r="P3067">
        <f>+Precio_diario_hortalizas[[#This Row],[Precio promedio ponderado]]/Precio_diario_hortalizas[[#This Row],[Kg o Unidades]]</f>
        <v>333.33333333333331</v>
      </c>
    </row>
    <row r="3068" spans="1:16" hidden="1" x14ac:dyDescent="0.35">
      <c r="A3068" s="15" t="s">
        <v>60</v>
      </c>
      <c r="B3068" s="1" t="str">
        <f>+VLOOKUP(A3068,Codigos_mercados_mayoristas[],2,0)</f>
        <v>Valparaíso</v>
      </c>
      <c r="C3068" s="1">
        <f>+VLOOKUP(A3068,Codigos_mercados_mayoristas[],3,0)</f>
        <v>5</v>
      </c>
      <c r="D3068" s="30">
        <v>44155</v>
      </c>
      <c r="E3068" s="4" t="s">
        <v>196</v>
      </c>
      <c r="F3068" s="15" t="s">
        <v>23</v>
      </c>
      <c r="G3068" s="15" t="s">
        <v>92</v>
      </c>
      <c r="H3068" s="15" t="s">
        <v>19</v>
      </c>
      <c r="I3068" s="15">
        <v>60</v>
      </c>
      <c r="J3068" s="29">
        <v>5000</v>
      </c>
      <c r="K3068" s="29">
        <v>5000</v>
      </c>
      <c r="L3068" s="29">
        <v>5000</v>
      </c>
      <c r="M3068" s="15" t="s">
        <v>93</v>
      </c>
      <c r="N3068" s="15" t="s">
        <v>63</v>
      </c>
      <c r="O3068">
        <f>+VLOOKUP(Precio_diario_hortalizas[[#This Row],[Unidad de comercialización]],Codigos_kg[],2,0)</f>
        <v>20</v>
      </c>
      <c r="P3068">
        <f>+Precio_diario_hortalizas[[#This Row],[Precio promedio ponderado]]/Precio_diario_hortalizas[[#This Row],[Kg o Unidades]]</f>
        <v>250</v>
      </c>
    </row>
    <row r="3069" spans="1:16" x14ac:dyDescent="0.35">
      <c r="A3069" s="15" t="s">
        <v>60</v>
      </c>
      <c r="B3069" s="1" t="str">
        <f>+VLOOKUP(A3069,Codigos_mercados_mayoristas[],2,0)</f>
        <v>Valparaíso</v>
      </c>
      <c r="C3069" s="1">
        <f>+VLOOKUP(A3069,Codigos_mercados_mayoristas[],3,0)</f>
        <v>5</v>
      </c>
      <c r="D3069" s="30">
        <v>44155</v>
      </c>
      <c r="E3069" s="4" t="s">
        <v>196</v>
      </c>
      <c r="F3069" s="15" t="s">
        <v>716</v>
      </c>
      <c r="G3069" s="15" t="s">
        <v>717</v>
      </c>
      <c r="H3069" s="15" t="s">
        <v>19</v>
      </c>
      <c r="I3069" s="15">
        <v>45</v>
      </c>
      <c r="J3069" s="29">
        <v>17000</v>
      </c>
      <c r="K3069" s="29">
        <v>17000</v>
      </c>
      <c r="L3069" s="29">
        <v>17000</v>
      </c>
      <c r="M3069" s="15" t="s">
        <v>25</v>
      </c>
      <c r="N3069" s="15" t="s">
        <v>45</v>
      </c>
      <c r="O3069">
        <f>+VLOOKUP(Precio_diario_hortalizas[[#This Row],[Unidad de comercialización]],Codigos_kg[],2,0)</f>
        <v>12</v>
      </c>
      <c r="P3069">
        <f>+Precio_diario_hortalizas[[#This Row],[Precio promedio ponderado]]/Precio_diario_hortalizas[[#This Row],[Kg o Unidades]]</f>
        <v>1416.6666666666667</v>
      </c>
    </row>
    <row r="3070" spans="1:16" hidden="1" x14ac:dyDescent="0.35">
      <c r="A3070" s="15" t="s">
        <v>60</v>
      </c>
      <c r="B3070" s="1" t="str">
        <f>+VLOOKUP(A3070,Codigos_mercados_mayoristas[],2,0)</f>
        <v>Valparaíso</v>
      </c>
      <c r="C3070" s="1">
        <f>+VLOOKUP(A3070,Codigos_mercados_mayoristas[],3,0)</f>
        <v>5</v>
      </c>
      <c r="D3070" s="30">
        <v>44155</v>
      </c>
      <c r="E3070" s="4" t="s">
        <v>196</v>
      </c>
      <c r="F3070" s="15" t="s">
        <v>94</v>
      </c>
      <c r="G3070" s="15" t="s">
        <v>95</v>
      </c>
      <c r="H3070" s="15" t="s">
        <v>96</v>
      </c>
      <c r="I3070" s="15">
        <v>340</v>
      </c>
      <c r="J3070" s="29">
        <v>10000</v>
      </c>
      <c r="K3070" s="29">
        <v>9500</v>
      </c>
      <c r="L3070" s="29">
        <v>9765</v>
      </c>
      <c r="M3070" s="15" t="s">
        <v>39</v>
      </c>
      <c r="N3070" s="15" t="s">
        <v>63</v>
      </c>
      <c r="O3070">
        <f>+VLOOKUP(Precio_diario_hortalizas[[#This Row],[Unidad de comercialización]],Codigos_kg[],2,0)</f>
        <v>25</v>
      </c>
      <c r="P3070">
        <f>+Precio_diario_hortalizas[[#This Row],[Precio promedio ponderado]]/Precio_diario_hortalizas[[#This Row],[Kg o Unidades]]</f>
        <v>390.6</v>
      </c>
    </row>
    <row r="3071" spans="1:16" hidden="1" x14ac:dyDescent="0.35">
      <c r="A3071" s="15" t="s">
        <v>60</v>
      </c>
      <c r="B3071" s="1" t="str">
        <f>+VLOOKUP(A3071,Codigos_mercados_mayoristas[],2,0)</f>
        <v>Valparaíso</v>
      </c>
      <c r="C3071" s="1">
        <f>+VLOOKUP(A3071,Codigos_mercados_mayoristas[],3,0)</f>
        <v>5</v>
      </c>
      <c r="D3071" s="30">
        <v>44155</v>
      </c>
      <c r="E3071" s="4" t="s">
        <v>196</v>
      </c>
      <c r="F3071" s="15" t="s">
        <v>53</v>
      </c>
      <c r="G3071" s="15" t="s">
        <v>12</v>
      </c>
      <c r="H3071" s="15" t="s">
        <v>19</v>
      </c>
      <c r="I3071" s="15">
        <v>85</v>
      </c>
      <c r="J3071" s="29">
        <v>8500</v>
      </c>
      <c r="K3071" s="29">
        <v>8000</v>
      </c>
      <c r="L3071" s="29">
        <v>8235</v>
      </c>
      <c r="M3071" s="15" t="s">
        <v>97</v>
      </c>
      <c r="N3071" s="15" t="s">
        <v>133</v>
      </c>
      <c r="O3071">
        <f>+VLOOKUP(Precio_diario_hortalizas[[#This Row],[Unidad de comercialización]],Codigos_kg[],2,0)</f>
        <v>70</v>
      </c>
      <c r="P3071">
        <f>+Precio_diario_hortalizas[[#This Row],[Precio promedio ponderado]]/Precio_diario_hortalizas[[#This Row],[Kg o Unidades]]</f>
        <v>117.64285714285714</v>
      </c>
    </row>
    <row r="3072" spans="1:16" hidden="1" x14ac:dyDescent="0.35">
      <c r="A3072" s="15" t="s">
        <v>60</v>
      </c>
      <c r="B3072" s="1" t="str">
        <f>+VLOOKUP(A3072,Codigos_mercados_mayoristas[],2,0)</f>
        <v>Valparaíso</v>
      </c>
      <c r="C3072" s="1">
        <f>+VLOOKUP(A3072,Codigos_mercados_mayoristas[],3,0)</f>
        <v>5</v>
      </c>
      <c r="D3072" s="30">
        <v>44155</v>
      </c>
      <c r="E3072" s="4" t="s">
        <v>196</v>
      </c>
      <c r="F3072" s="15" t="s">
        <v>27</v>
      </c>
      <c r="G3072" s="15" t="s">
        <v>28</v>
      </c>
      <c r="H3072" s="15" t="s">
        <v>19</v>
      </c>
      <c r="I3072" s="15">
        <v>33</v>
      </c>
      <c r="J3072" s="29">
        <v>39000</v>
      </c>
      <c r="K3072" s="29">
        <v>39000</v>
      </c>
      <c r="L3072" s="29">
        <v>39000</v>
      </c>
      <c r="M3072" s="15" t="s">
        <v>29</v>
      </c>
      <c r="N3072" s="15" t="s">
        <v>15</v>
      </c>
      <c r="O3072">
        <f>+VLOOKUP(Precio_diario_hortalizas[[#This Row],[Unidad de comercialización]],Codigos_kg[],2,0)</f>
        <v>15</v>
      </c>
      <c r="P3072">
        <f>+Precio_diario_hortalizas[[#This Row],[Precio promedio ponderado]]/Precio_diario_hortalizas[[#This Row],[Kg o Unidades]]</f>
        <v>2600</v>
      </c>
    </row>
    <row r="3073" spans="1:16" hidden="1" x14ac:dyDescent="0.35">
      <c r="A3073" s="15" t="s">
        <v>60</v>
      </c>
      <c r="B3073" s="1" t="str">
        <f>+VLOOKUP(A3073,Codigos_mercados_mayoristas[],2,0)</f>
        <v>Valparaíso</v>
      </c>
      <c r="C3073" s="1">
        <f>+VLOOKUP(A3073,Codigos_mercados_mayoristas[],3,0)</f>
        <v>5</v>
      </c>
      <c r="D3073" s="30">
        <v>44155</v>
      </c>
      <c r="E3073" s="4" t="s">
        <v>196</v>
      </c>
      <c r="F3073" s="15" t="s">
        <v>27</v>
      </c>
      <c r="G3073" s="15" t="s">
        <v>28</v>
      </c>
      <c r="H3073" s="15" t="s">
        <v>13</v>
      </c>
      <c r="I3073" s="15">
        <v>35</v>
      </c>
      <c r="J3073" s="29">
        <v>36000</v>
      </c>
      <c r="K3073" s="29">
        <v>36000</v>
      </c>
      <c r="L3073" s="29">
        <v>36000</v>
      </c>
      <c r="M3073" s="15" t="s">
        <v>29</v>
      </c>
      <c r="N3073" s="15" t="s">
        <v>15</v>
      </c>
      <c r="O3073">
        <f>+VLOOKUP(Precio_diario_hortalizas[[#This Row],[Unidad de comercialización]],Codigos_kg[],2,0)</f>
        <v>15</v>
      </c>
      <c r="P3073">
        <f>+Precio_diario_hortalizas[[#This Row],[Precio promedio ponderado]]/Precio_diario_hortalizas[[#This Row],[Kg o Unidades]]</f>
        <v>2400</v>
      </c>
    </row>
    <row r="3074" spans="1:16" hidden="1" x14ac:dyDescent="0.35">
      <c r="A3074" s="15" t="s">
        <v>60</v>
      </c>
      <c r="B3074" s="1" t="str">
        <f>+VLOOKUP(A3074,Codigos_mercados_mayoristas[],2,0)</f>
        <v>Valparaíso</v>
      </c>
      <c r="C3074" s="1">
        <f>+VLOOKUP(A3074,Codigos_mercados_mayoristas[],3,0)</f>
        <v>5</v>
      </c>
      <c r="D3074" s="30">
        <v>44155</v>
      </c>
      <c r="E3074" s="4" t="s">
        <v>196</v>
      </c>
      <c r="F3074" s="15" t="s">
        <v>27</v>
      </c>
      <c r="G3074" s="15" t="s">
        <v>98</v>
      </c>
      <c r="H3074" s="15" t="s">
        <v>19</v>
      </c>
      <c r="I3074" s="15">
        <v>38</v>
      </c>
      <c r="J3074" s="29">
        <v>30000</v>
      </c>
      <c r="K3074" s="29">
        <v>30000</v>
      </c>
      <c r="L3074" s="29">
        <v>30000</v>
      </c>
      <c r="M3074" s="15" t="s">
        <v>29</v>
      </c>
      <c r="N3074" s="15" t="s">
        <v>15</v>
      </c>
      <c r="O3074">
        <f>+VLOOKUP(Precio_diario_hortalizas[[#This Row],[Unidad de comercialización]],Codigos_kg[],2,0)</f>
        <v>15</v>
      </c>
      <c r="P3074">
        <f>+Precio_diario_hortalizas[[#This Row],[Precio promedio ponderado]]/Precio_diario_hortalizas[[#This Row],[Kg o Unidades]]</f>
        <v>2000</v>
      </c>
    </row>
    <row r="3075" spans="1:16" hidden="1" x14ac:dyDescent="0.35">
      <c r="A3075" s="15" t="s">
        <v>60</v>
      </c>
      <c r="B3075" s="1" t="str">
        <f>+VLOOKUP(A3075,Codigos_mercados_mayoristas[],2,0)</f>
        <v>Valparaíso</v>
      </c>
      <c r="C3075" s="1">
        <f>+VLOOKUP(A3075,Codigos_mercados_mayoristas[],3,0)</f>
        <v>5</v>
      </c>
      <c r="D3075" s="30">
        <v>44155</v>
      </c>
      <c r="E3075" s="4" t="s">
        <v>196</v>
      </c>
      <c r="F3075" s="15" t="s">
        <v>27</v>
      </c>
      <c r="G3075" s="15" t="s">
        <v>98</v>
      </c>
      <c r="H3075" s="15" t="s">
        <v>13</v>
      </c>
      <c r="I3075" s="15">
        <v>35</v>
      </c>
      <c r="J3075" s="29">
        <v>27000</v>
      </c>
      <c r="K3075" s="29">
        <v>27000</v>
      </c>
      <c r="L3075" s="29">
        <v>27000</v>
      </c>
      <c r="M3075" s="15" t="s">
        <v>29</v>
      </c>
      <c r="N3075" s="15" t="s">
        <v>15</v>
      </c>
      <c r="O3075">
        <f>+VLOOKUP(Precio_diario_hortalizas[[#This Row],[Unidad de comercialización]],Codigos_kg[],2,0)</f>
        <v>15</v>
      </c>
      <c r="P3075">
        <f>+Precio_diario_hortalizas[[#This Row],[Precio promedio ponderado]]/Precio_diario_hortalizas[[#This Row],[Kg o Unidades]]</f>
        <v>1800</v>
      </c>
    </row>
    <row r="3076" spans="1:16" hidden="1" x14ac:dyDescent="0.35">
      <c r="A3076" s="15" t="s">
        <v>60</v>
      </c>
      <c r="B3076" s="1" t="str">
        <f>+VLOOKUP(A3076,Codigos_mercados_mayoristas[],2,0)</f>
        <v>Valparaíso</v>
      </c>
      <c r="C3076" s="1">
        <f>+VLOOKUP(A3076,Codigos_mercados_mayoristas[],3,0)</f>
        <v>5</v>
      </c>
      <c r="D3076" s="30">
        <v>44155</v>
      </c>
      <c r="E3076" s="4" t="s">
        <v>196</v>
      </c>
      <c r="F3076" s="15" t="s">
        <v>30</v>
      </c>
      <c r="G3076" s="15" t="s">
        <v>57</v>
      </c>
      <c r="H3076" s="15" t="s">
        <v>19</v>
      </c>
      <c r="I3076" s="15">
        <v>43</v>
      </c>
      <c r="J3076" s="29">
        <v>40000</v>
      </c>
      <c r="K3076" s="29">
        <v>39000</v>
      </c>
      <c r="L3076" s="29">
        <v>39535</v>
      </c>
      <c r="M3076" s="15" t="s">
        <v>58</v>
      </c>
      <c r="N3076" s="15" t="s">
        <v>63</v>
      </c>
      <c r="O3076">
        <f>+VLOOKUP(Precio_diario_hortalizas[[#This Row],[Unidad de comercialización]],Codigos_kg[],2,0)</f>
        <v>25</v>
      </c>
      <c r="P3076">
        <f>+Precio_diario_hortalizas[[#This Row],[Precio promedio ponderado]]/Precio_diario_hortalizas[[#This Row],[Kg o Unidades]]</f>
        <v>1581.4</v>
      </c>
    </row>
    <row r="3077" spans="1:16" hidden="1" x14ac:dyDescent="0.35">
      <c r="A3077" s="15" t="s">
        <v>60</v>
      </c>
      <c r="B3077" s="1" t="str">
        <f>+VLOOKUP(A3077,Codigos_mercados_mayoristas[],2,0)</f>
        <v>Valparaíso</v>
      </c>
      <c r="C3077" s="1">
        <f>+VLOOKUP(A3077,Codigos_mercados_mayoristas[],3,0)</f>
        <v>5</v>
      </c>
      <c r="D3077" s="30">
        <v>44155</v>
      </c>
      <c r="E3077" s="4" t="s">
        <v>196</v>
      </c>
      <c r="F3077" s="15" t="s">
        <v>99</v>
      </c>
      <c r="G3077" s="15" t="s">
        <v>100</v>
      </c>
      <c r="H3077" s="15" t="s">
        <v>19</v>
      </c>
      <c r="I3077" s="15">
        <v>900</v>
      </c>
      <c r="J3077" s="15">
        <v>600</v>
      </c>
      <c r="K3077" s="15">
        <v>600</v>
      </c>
      <c r="L3077" s="15">
        <v>600</v>
      </c>
      <c r="M3077" s="15" t="s">
        <v>14</v>
      </c>
      <c r="N3077" s="15" t="s">
        <v>63</v>
      </c>
      <c r="O3077">
        <f>+VLOOKUP(Precio_diario_hortalizas[[#This Row],[Unidad de comercialización]],Codigos_kg[],2,0)</f>
        <v>1</v>
      </c>
      <c r="P3077">
        <f>+Precio_diario_hortalizas[[#This Row],[Precio promedio ponderado]]/Precio_diario_hortalizas[[#This Row],[Kg o Unidades]]</f>
        <v>600</v>
      </c>
    </row>
    <row r="3078" spans="1:16" hidden="1" x14ac:dyDescent="0.35">
      <c r="A3078" s="15" t="s">
        <v>60</v>
      </c>
      <c r="B3078" s="1" t="str">
        <f>+VLOOKUP(A3078,Codigos_mercados_mayoristas[],2,0)</f>
        <v>Valparaíso</v>
      </c>
      <c r="C3078" s="1">
        <f>+VLOOKUP(A3078,Codigos_mercados_mayoristas[],3,0)</f>
        <v>5</v>
      </c>
      <c r="D3078" s="30">
        <v>44155</v>
      </c>
      <c r="E3078" s="4" t="s">
        <v>196</v>
      </c>
      <c r="F3078" s="15" t="s">
        <v>99</v>
      </c>
      <c r="G3078" s="15" t="s">
        <v>100</v>
      </c>
      <c r="H3078" s="15" t="s">
        <v>13</v>
      </c>
      <c r="I3078" s="15">
        <v>950</v>
      </c>
      <c r="J3078" s="15">
        <v>500</v>
      </c>
      <c r="K3078" s="15">
        <v>500</v>
      </c>
      <c r="L3078" s="15">
        <v>500</v>
      </c>
      <c r="M3078" s="15" t="s">
        <v>14</v>
      </c>
      <c r="N3078" s="15" t="s">
        <v>63</v>
      </c>
      <c r="O3078">
        <f>+VLOOKUP(Precio_diario_hortalizas[[#This Row],[Unidad de comercialización]],Codigos_kg[],2,0)</f>
        <v>1</v>
      </c>
      <c r="P3078">
        <f>+Precio_diario_hortalizas[[#This Row],[Precio promedio ponderado]]/Precio_diario_hortalizas[[#This Row],[Kg o Unidades]]</f>
        <v>500</v>
      </c>
    </row>
    <row r="3079" spans="1:16" hidden="1" x14ac:dyDescent="0.35">
      <c r="A3079" s="15" t="s">
        <v>60</v>
      </c>
      <c r="B3079" s="1" t="str">
        <f>+VLOOKUP(A3079,Codigos_mercados_mayoristas[],2,0)</f>
        <v>Valparaíso</v>
      </c>
      <c r="C3079" s="1">
        <f>+VLOOKUP(A3079,Codigos_mercados_mayoristas[],3,0)</f>
        <v>5</v>
      </c>
      <c r="D3079" s="30">
        <v>44155</v>
      </c>
      <c r="E3079" s="4" t="s">
        <v>196</v>
      </c>
      <c r="F3079" s="15" t="s">
        <v>32</v>
      </c>
      <c r="G3079" s="15" t="s">
        <v>12</v>
      </c>
      <c r="H3079" s="15" t="s">
        <v>19</v>
      </c>
      <c r="I3079" s="15">
        <v>140</v>
      </c>
      <c r="J3079" s="15">
        <v>900</v>
      </c>
      <c r="K3079" s="15">
        <v>900</v>
      </c>
      <c r="L3079" s="15">
        <v>900</v>
      </c>
      <c r="M3079" s="15" t="s">
        <v>33</v>
      </c>
      <c r="N3079" s="15" t="s">
        <v>34</v>
      </c>
      <c r="O3079">
        <f>+VLOOKUP(Precio_diario_hortalizas[[#This Row],[Unidad de comercialización]],Codigos_kg[],2,0)</f>
        <v>1</v>
      </c>
      <c r="P3079">
        <f>+Precio_diario_hortalizas[[#This Row],[Precio promedio ponderado]]/Precio_diario_hortalizas[[#This Row],[Kg o Unidades]]</f>
        <v>900</v>
      </c>
    </row>
    <row r="3080" spans="1:16" hidden="1" x14ac:dyDescent="0.35">
      <c r="A3080" s="15" t="s">
        <v>60</v>
      </c>
      <c r="B3080" s="1" t="str">
        <f>+VLOOKUP(A3080,Codigos_mercados_mayoristas[],2,0)</f>
        <v>Valparaíso</v>
      </c>
      <c r="C3080" s="1">
        <f>+VLOOKUP(A3080,Codigos_mercados_mayoristas[],3,0)</f>
        <v>5</v>
      </c>
      <c r="D3080" s="30">
        <v>44155</v>
      </c>
      <c r="E3080" s="4" t="s">
        <v>196</v>
      </c>
      <c r="F3080" s="15" t="s">
        <v>35</v>
      </c>
      <c r="G3080" s="15" t="s">
        <v>36</v>
      </c>
      <c r="H3080" s="15" t="s">
        <v>19</v>
      </c>
      <c r="I3080" s="15">
        <v>370</v>
      </c>
      <c r="J3080" s="29">
        <v>12500</v>
      </c>
      <c r="K3080" s="29">
        <v>12000</v>
      </c>
      <c r="L3080" s="29">
        <v>12243</v>
      </c>
      <c r="M3080" s="15" t="s">
        <v>59</v>
      </c>
      <c r="N3080" s="15" t="s">
        <v>133</v>
      </c>
      <c r="O3080">
        <f>+VLOOKUP(Precio_diario_hortalizas[[#This Row],[Unidad de comercialización]],Codigos_kg[],2,0)</f>
        <v>18</v>
      </c>
      <c r="P3080">
        <f>+Precio_diario_hortalizas[[#This Row],[Precio promedio ponderado]]/Precio_diario_hortalizas[[#This Row],[Kg o Unidades]]</f>
        <v>680.16666666666663</v>
      </c>
    </row>
    <row r="3081" spans="1:16" hidden="1" x14ac:dyDescent="0.35">
      <c r="A3081" s="15" t="s">
        <v>60</v>
      </c>
      <c r="B3081" s="1" t="str">
        <f>+VLOOKUP(A3081,Codigos_mercados_mayoristas[],2,0)</f>
        <v>Valparaíso</v>
      </c>
      <c r="C3081" s="1">
        <f>+VLOOKUP(A3081,Codigos_mercados_mayoristas[],3,0)</f>
        <v>5</v>
      </c>
      <c r="D3081" s="30">
        <v>44155</v>
      </c>
      <c r="E3081" s="4" t="s">
        <v>196</v>
      </c>
      <c r="F3081" s="15" t="s">
        <v>35</v>
      </c>
      <c r="G3081" s="15" t="s">
        <v>36</v>
      </c>
      <c r="H3081" s="15" t="s">
        <v>13</v>
      </c>
      <c r="I3081" s="15">
        <v>180</v>
      </c>
      <c r="J3081" s="29">
        <v>10000</v>
      </c>
      <c r="K3081" s="29">
        <v>10000</v>
      </c>
      <c r="L3081" s="29">
        <v>10000</v>
      </c>
      <c r="M3081" s="15" t="s">
        <v>59</v>
      </c>
      <c r="N3081" s="15" t="s">
        <v>133</v>
      </c>
      <c r="O3081">
        <f>+VLOOKUP(Precio_diario_hortalizas[[#This Row],[Unidad de comercialización]],Codigos_kg[],2,0)</f>
        <v>18</v>
      </c>
      <c r="P3081">
        <f>+Precio_diario_hortalizas[[#This Row],[Precio promedio ponderado]]/Precio_diario_hortalizas[[#This Row],[Kg o Unidades]]</f>
        <v>555.55555555555554</v>
      </c>
    </row>
    <row r="3082" spans="1:16" hidden="1" x14ac:dyDescent="0.35">
      <c r="A3082" s="15" t="s">
        <v>60</v>
      </c>
      <c r="B3082" s="1" t="str">
        <f>+VLOOKUP(A3082,Codigos_mercados_mayoristas[],2,0)</f>
        <v>Valparaíso</v>
      </c>
      <c r="C3082" s="1">
        <f>+VLOOKUP(A3082,Codigos_mercados_mayoristas[],3,0)</f>
        <v>5</v>
      </c>
      <c r="D3082" s="30">
        <v>44155</v>
      </c>
      <c r="E3082" s="4" t="s">
        <v>196</v>
      </c>
      <c r="F3082" s="15" t="s">
        <v>38</v>
      </c>
      <c r="G3082" s="15" t="s">
        <v>12</v>
      </c>
      <c r="H3082" s="15" t="s">
        <v>19</v>
      </c>
      <c r="I3082" s="15">
        <v>180</v>
      </c>
      <c r="J3082" s="29">
        <v>5000</v>
      </c>
      <c r="K3082" s="29">
        <v>5000</v>
      </c>
      <c r="L3082" s="29">
        <v>5000</v>
      </c>
      <c r="M3082" s="15" t="s">
        <v>101</v>
      </c>
      <c r="N3082" s="15" t="s">
        <v>63</v>
      </c>
      <c r="O3082">
        <f>+VLOOKUP(Precio_diario_hortalizas[[#This Row],[Unidad de comercialización]],Codigos_kg[],2,0)</f>
        <v>20</v>
      </c>
      <c r="P3082">
        <f>+Precio_diario_hortalizas[[#This Row],[Precio promedio ponderado]]/Precio_diario_hortalizas[[#This Row],[Kg o Unidades]]</f>
        <v>250</v>
      </c>
    </row>
    <row r="3083" spans="1:16" hidden="1" x14ac:dyDescent="0.35">
      <c r="A3083" s="15" t="s">
        <v>60</v>
      </c>
      <c r="B3083" s="1" t="str">
        <f>+VLOOKUP(A3083,Codigos_mercados_mayoristas[],2,0)</f>
        <v>Valparaíso</v>
      </c>
      <c r="C3083" s="1">
        <f>+VLOOKUP(A3083,Codigos_mercados_mayoristas[],3,0)</f>
        <v>5</v>
      </c>
      <c r="D3083" s="30">
        <v>44155</v>
      </c>
      <c r="E3083" s="4" t="s">
        <v>196</v>
      </c>
      <c r="F3083" s="15" t="s">
        <v>102</v>
      </c>
      <c r="G3083" s="15" t="s">
        <v>103</v>
      </c>
      <c r="H3083" s="15" t="s">
        <v>96</v>
      </c>
      <c r="I3083" s="15">
        <v>165</v>
      </c>
      <c r="J3083" s="29">
        <v>1600</v>
      </c>
      <c r="K3083" s="29">
        <v>1500</v>
      </c>
      <c r="L3083" s="29">
        <v>1548</v>
      </c>
      <c r="M3083" s="15" t="s">
        <v>33</v>
      </c>
      <c r="N3083" s="15" t="s">
        <v>34</v>
      </c>
      <c r="O3083">
        <f>+VLOOKUP(Precio_diario_hortalizas[[#This Row],[Unidad de comercialización]],Codigos_kg[],2,0)</f>
        <v>1</v>
      </c>
      <c r="P3083">
        <f>+Precio_diario_hortalizas[[#This Row],[Precio promedio ponderado]]/Precio_diario_hortalizas[[#This Row],[Kg o Unidades]]</f>
        <v>1548</v>
      </c>
    </row>
    <row r="3084" spans="1:16" hidden="1" x14ac:dyDescent="0.35">
      <c r="A3084" s="15" t="s">
        <v>60</v>
      </c>
      <c r="B3084" s="1" t="str">
        <f>+VLOOKUP(A3084,Codigos_mercados_mayoristas[],2,0)</f>
        <v>Valparaíso</v>
      </c>
      <c r="C3084" s="1">
        <f>+VLOOKUP(A3084,Codigos_mercados_mayoristas[],3,0)</f>
        <v>5</v>
      </c>
      <c r="D3084" s="30">
        <v>44155</v>
      </c>
      <c r="E3084" s="4" t="s">
        <v>196</v>
      </c>
      <c r="F3084" s="15" t="s">
        <v>102</v>
      </c>
      <c r="G3084" s="15" t="s">
        <v>104</v>
      </c>
      <c r="H3084" s="15" t="s">
        <v>76</v>
      </c>
      <c r="I3084" s="15">
        <v>80</v>
      </c>
      <c r="J3084" s="29">
        <v>1400</v>
      </c>
      <c r="K3084" s="29">
        <v>1400</v>
      </c>
      <c r="L3084" s="29">
        <v>1400</v>
      </c>
      <c r="M3084" s="15" t="s">
        <v>33</v>
      </c>
      <c r="N3084" s="15" t="s">
        <v>105</v>
      </c>
      <c r="O3084">
        <f>+VLOOKUP(Precio_diario_hortalizas[[#This Row],[Unidad de comercialización]],Codigos_kg[],2,0)</f>
        <v>1</v>
      </c>
      <c r="P3084">
        <f>+Precio_diario_hortalizas[[#This Row],[Precio promedio ponderado]]/Precio_diario_hortalizas[[#This Row],[Kg o Unidades]]</f>
        <v>1400</v>
      </c>
    </row>
    <row r="3085" spans="1:16" hidden="1" x14ac:dyDescent="0.35">
      <c r="A3085" s="15" t="s">
        <v>60</v>
      </c>
      <c r="B3085" s="1" t="str">
        <f>+VLOOKUP(A3085,Codigos_mercados_mayoristas[],2,0)</f>
        <v>Valparaíso</v>
      </c>
      <c r="C3085" s="1">
        <f>+VLOOKUP(A3085,Codigos_mercados_mayoristas[],3,0)</f>
        <v>5</v>
      </c>
      <c r="D3085" s="30">
        <v>44155</v>
      </c>
      <c r="E3085" s="4" t="s">
        <v>196</v>
      </c>
      <c r="F3085" s="15" t="s">
        <v>106</v>
      </c>
      <c r="G3085" s="15" t="s">
        <v>12</v>
      </c>
      <c r="H3085" s="15" t="s">
        <v>19</v>
      </c>
      <c r="I3085" s="15">
        <v>80</v>
      </c>
      <c r="J3085" s="29">
        <v>4000</v>
      </c>
      <c r="K3085" s="29">
        <v>4000</v>
      </c>
      <c r="L3085" s="29">
        <v>4000</v>
      </c>
      <c r="M3085" s="15" t="s">
        <v>724</v>
      </c>
      <c r="N3085" s="15" t="s">
        <v>63</v>
      </c>
      <c r="O3085">
        <f>+VLOOKUP(Precio_diario_hortalizas[[#This Row],[Unidad de comercialización]],Codigos_kg[],2,0)</f>
        <v>36</v>
      </c>
      <c r="P3085">
        <f>+Precio_diario_hortalizas[[#This Row],[Precio promedio ponderado]]/Precio_diario_hortalizas[[#This Row],[Kg o Unidades]]</f>
        <v>111.11111111111111</v>
      </c>
    </row>
    <row r="3086" spans="1:16" hidden="1" x14ac:dyDescent="0.35">
      <c r="A3086" s="15" t="s">
        <v>60</v>
      </c>
      <c r="B3086" s="26" t="str">
        <f>+VLOOKUP(A3086,Codigos_mercados_mayoristas[],2,0)</f>
        <v>Valparaíso</v>
      </c>
      <c r="C3086" s="26">
        <f>+VLOOKUP(A3086,Codigos_mercados_mayoristas[],3,0)</f>
        <v>5</v>
      </c>
      <c r="D3086" s="30">
        <v>44155</v>
      </c>
      <c r="E3086" s="4" t="s">
        <v>196</v>
      </c>
      <c r="F3086" s="15" t="s">
        <v>106</v>
      </c>
      <c r="G3086" s="15" t="s">
        <v>12</v>
      </c>
      <c r="H3086" s="15" t="s">
        <v>19</v>
      </c>
      <c r="I3086" s="15">
        <v>48</v>
      </c>
      <c r="J3086" s="29">
        <v>7500</v>
      </c>
      <c r="K3086" s="29">
        <v>7500</v>
      </c>
      <c r="L3086" s="29">
        <v>7500</v>
      </c>
      <c r="M3086" s="15" t="s">
        <v>97</v>
      </c>
      <c r="N3086" s="15" t="s">
        <v>63</v>
      </c>
      <c r="O3086">
        <f>+VLOOKUP(Precio_diario_hortalizas[[#This Row],[Unidad de comercialización]],Codigos_kg[],2,0)</f>
        <v>70</v>
      </c>
      <c r="P3086">
        <f>+Precio_diario_hortalizas[[#This Row],[Precio promedio ponderado]]/Precio_diario_hortalizas[[#This Row],[Kg o Unidades]]</f>
        <v>107.14285714285714</v>
      </c>
    </row>
    <row r="3087" spans="1:16" hidden="1" x14ac:dyDescent="0.35">
      <c r="A3087" s="15" t="s">
        <v>170</v>
      </c>
      <c r="B3087" s="1" t="str">
        <f>+VLOOKUP(A3087,Codigos_mercados_mayoristas[],2,0)</f>
        <v>Coquimbo</v>
      </c>
      <c r="C3087" s="1">
        <f>+VLOOKUP(A3087,Codigos_mercados_mayoristas[],3,0)</f>
        <v>4</v>
      </c>
      <c r="D3087" s="30">
        <v>44155</v>
      </c>
      <c r="E3087" s="4" t="s">
        <v>196</v>
      </c>
      <c r="F3087" s="15" t="s">
        <v>61</v>
      </c>
      <c r="G3087" s="15" t="s">
        <v>12</v>
      </c>
      <c r="H3087" s="15" t="s">
        <v>19</v>
      </c>
      <c r="I3087" s="29">
        <v>2800</v>
      </c>
      <c r="J3087" s="15">
        <v>500</v>
      </c>
      <c r="K3087" s="15">
        <v>400</v>
      </c>
      <c r="L3087" s="15">
        <v>450</v>
      </c>
      <c r="M3087" s="15" t="s">
        <v>725</v>
      </c>
      <c r="N3087" s="15" t="s">
        <v>139</v>
      </c>
      <c r="O3087">
        <f>+VLOOKUP(Precio_diario_hortalizas[[#This Row],[Unidad de comercialización]],Codigos_kg[],2,0)</f>
        <v>2</v>
      </c>
      <c r="P3087">
        <f>+Precio_diario_hortalizas[[#This Row],[Precio promedio ponderado]]/Precio_diario_hortalizas[[#This Row],[Kg o Unidades]]</f>
        <v>225</v>
      </c>
    </row>
    <row r="3088" spans="1:16" hidden="1" x14ac:dyDescent="0.35">
      <c r="A3088" s="15" t="s">
        <v>170</v>
      </c>
      <c r="B3088" s="1" t="str">
        <f>+VLOOKUP(A3088,Codigos_mercados_mayoristas[],2,0)</f>
        <v>Coquimbo</v>
      </c>
      <c r="C3088" s="1">
        <f>+VLOOKUP(A3088,Codigos_mercados_mayoristas[],3,0)</f>
        <v>4</v>
      </c>
      <c r="D3088" s="30">
        <v>44155</v>
      </c>
      <c r="E3088" s="4" t="s">
        <v>196</v>
      </c>
      <c r="F3088" s="15" t="s">
        <v>61</v>
      </c>
      <c r="G3088" s="15" t="s">
        <v>12</v>
      </c>
      <c r="H3088" s="15" t="s">
        <v>13</v>
      </c>
      <c r="I3088" s="29">
        <v>1500</v>
      </c>
      <c r="J3088" s="15">
        <v>350</v>
      </c>
      <c r="K3088" s="15">
        <v>300</v>
      </c>
      <c r="L3088" s="15">
        <v>325</v>
      </c>
      <c r="M3088" s="15" t="s">
        <v>725</v>
      </c>
      <c r="N3088" s="15" t="s">
        <v>139</v>
      </c>
      <c r="O3088">
        <f>+VLOOKUP(Precio_diario_hortalizas[[#This Row],[Unidad de comercialización]],Codigos_kg[],2,0)</f>
        <v>2</v>
      </c>
      <c r="P3088">
        <f>+Precio_diario_hortalizas[[#This Row],[Precio promedio ponderado]]/Precio_diario_hortalizas[[#This Row],[Kg o Unidades]]</f>
        <v>162.5</v>
      </c>
    </row>
    <row r="3089" spans="1:16" hidden="1" x14ac:dyDescent="0.35">
      <c r="A3089" s="15" t="s">
        <v>170</v>
      </c>
      <c r="B3089" s="1" t="str">
        <f>+VLOOKUP(A3089,Codigos_mercados_mayoristas[],2,0)</f>
        <v>Coquimbo</v>
      </c>
      <c r="C3089" s="1">
        <f>+VLOOKUP(A3089,Codigos_mercados_mayoristas[],3,0)</f>
        <v>4</v>
      </c>
      <c r="D3089" s="30">
        <v>44155</v>
      </c>
      <c r="E3089" s="4" t="s">
        <v>196</v>
      </c>
      <c r="F3089" s="15" t="s">
        <v>67</v>
      </c>
      <c r="G3089" s="15" t="s">
        <v>12</v>
      </c>
      <c r="H3089" s="15" t="s">
        <v>19</v>
      </c>
      <c r="I3089" s="29">
        <v>2000</v>
      </c>
      <c r="J3089" s="29">
        <v>3000</v>
      </c>
      <c r="K3089" s="29">
        <v>2800</v>
      </c>
      <c r="L3089" s="29">
        <v>2900</v>
      </c>
      <c r="M3089" s="15" t="s">
        <v>112</v>
      </c>
      <c r="N3089" s="15" t="s">
        <v>15</v>
      </c>
      <c r="O3089">
        <f>+VLOOKUP(Precio_diario_hortalizas[[#This Row],[Unidad de comercialización]],Codigos_kg[],2,0)</f>
        <v>1</v>
      </c>
      <c r="P3089">
        <f>+Precio_diario_hortalizas[[#This Row],[Precio promedio ponderado]]/Precio_diario_hortalizas[[#This Row],[Kg o Unidades]]</f>
        <v>2900</v>
      </c>
    </row>
    <row r="3090" spans="1:16" hidden="1" x14ac:dyDescent="0.35">
      <c r="A3090" s="15" t="s">
        <v>170</v>
      </c>
      <c r="B3090" s="1" t="str">
        <f>+VLOOKUP(A3090,Codigos_mercados_mayoristas[],2,0)</f>
        <v>Coquimbo</v>
      </c>
      <c r="C3090" s="1">
        <f>+VLOOKUP(A3090,Codigos_mercados_mayoristas[],3,0)</f>
        <v>4</v>
      </c>
      <c r="D3090" s="30">
        <v>44155</v>
      </c>
      <c r="E3090" s="4" t="s">
        <v>196</v>
      </c>
      <c r="F3090" s="15" t="s">
        <v>71</v>
      </c>
      <c r="G3090" s="15" t="s">
        <v>43</v>
      </c>
      <c r="H3090" s="15" t="s">
        <v>19</v>
      </c>
      <c r="I3090" s="29">
        <v>2800</v>
      </c>
      <c r="J3090" s="29">
        <v>8000</v>
      </c>
      <c r="K3090" s="29">
        <v>7500</v>
      </c>
      <c r="L3090" s="29">
        <v>7750</v>
      </c>
      <c r="M3090" s="15" t="s">
        <v>68</v>
      </c>
      <c r="N3090" s="15" t="s">
        <v>139</v>
      </c>
      <c r="O3090">
        <f>+VLOOKUP(Precio_diario_hortalizas[[#This Row],[Unidad de comercialización]],Codigos_kg[],2,0)</f>
        <v>6</v>
      </c>
      <c r="P3090">
        <f>+Precio_diario_hortalizas[[#This Row],[Precio promedio ponderado]]/Precio_diario_hortalizas[[#This Row],[Kg o Unidades]]</f>
        <v>1291.6666666666667</v>
      </c>
    </row>
    <row r="3091" spans="1:16" hidden="1" x14ac:dyDescent="0.35">
      <c r="A3091" s="15" t="s">
        <v>170</v>
      </c>
      <c r="B3091" s="1" t="str">
        <f>+VLOOKUP(A3091,Codigos_mercados_mayoristas[],2,0)</f>
        <v>Coquimbo</v>
      </c>
      <c r="C3091" s="1">
        <f>+VLOOKUP(A3091,Codigos_mercados_mayoristas[],3,0)</f>
        <v>4</v>
      </c>
      <c r="D3091" s="30">
        <v>44155</v>
      </c>
      <c r="E3091" s="4" t="s">
        <v>196</v>
      </c>
      <c r="F3091" s="15" t="s">
        <v>71</v>
      </c>
      <c r="G3091" s="15" t="s">
        <v>43</v>
      </c>
      <c r="H3091" s="15" t="s">
        <v>13</v>
      </c>
      <c r="I3091" s="29">
        <v>1680</v>
      </c>
      <c r="J3091" s="29">
        <v>7000</v>
      </c>
      <c r="K3091" s="29">
        <v>6500</v>
      </c>
      <c r="L3091" s="29">
        <v>6750</v>
      </c>
      <c r="M3091" s="15" t="s">
        <v>68</v>
      </c>
      <c r="N3091" s="15" t="s">
        <v>139</v>
      </c>
      <c r="O3091">
        <f>+VLOOKUP(Precio_diario_hortalizas[[#This Row],[Unidad de comercialización]],Codigos_kg[],2,0)</f>
        <v>6</v>
      </c>
      <c r="P3091">
        <f>+Precio_diario_hortalizas[[#This Row],[Precio promedio ponderado]]/Precio_diario_hortalizas[[#This Row],[Kg o Unidades]]</f>
        <v>1125</v>
      </c>
    </row>
    <row r="3092" spans="1:16" hidden="1" x14ac:dyDescent="0.35">
      <c r="A3092" s="15" t="s">
        <v>170</v>
      </c>
      <c r="B3092" s="1" t="str">
        <f>+VLOOKUP(A3092,Codigos_mercados_mayoristas[],2,0)</f>
        <v>Coquimbo</v>
      </c>
      <c r="C3092" s="1">
        <f>+VLOOKUP(A3092,Codigos_mercados_mayoristas[],3,0)</f>
        <v>4</v>
      </c>
      <c r="D3092" s="30">
        <v>44155</v>
      </c>
      <c r="E3092" s="4" t="s">
        <v>196</v>
      </c>
      <c r="F3092" s="15" t="s">
        <v>11</v>
      </c>
      <c r="G3092" s="15" t="s">
        <v>12</v>
      </c>
      <c r="H3092" s="15" t="s">
        <v>19</v>
      </c>
      <c r="I3092" s="29">
        <v>2800</v>
      </c>
      <c r="J3092" s="15">
        <v>600</v>
      </c>
      <c r="K3092" s="15">
        <v>550</v>
      </c>
      <c r="L3092" s="15">
        <v>575</v>
      </c>
      <c r="M3092" s="15" t="s">
        <v>14</v>
      </c>
      <c r="N3092" s="15" t="s">
        <v>139</v>
      </c>
      <c r="O3092">
        <f>+VLOOKUP(Precio_diario_hortalizas[[#This Row],[Unidad de comercialización]],Codigos_kg[],2,0)</f>
        <v>1</v>
      </c>
      <c r="P3092">
        <f>+Precio_diario_hortalizas[[#This Row],[Precio promedio ponderado]]/Precio_diario_hortalizas[[#This Row],[Kg o Unidades]]</f>
        <v>575</v>
      </c>
    </row>
    <row r="3093" spans="1:16" hidden="1" x14ac:dyDescent="0.35">
      <c r="A3093" s="15" t="s">
        <v>170</v>
      </c>
      <c r="B3093" s="1" t="str">
        <f>+VLOOKUP(A3093,Codigos_mercados_mayoristas[],2,0)</f>
        <v>Coquimbo</v>
      </c>
      <c r="C3093" s="1">
        <f>+VLOOKUP(A3093,Codigos_mercados_mayoristas[],3,0)</f>
        <v>4</v>
      </c>
      <c r="D3093" s="30">
        <v>44155</v>
      </c>
      <c r="E3093" s="4" t="s">
        <v>196</v>
      </c>
      <c r="F3093" s="15" t="s">
        <v>11</v>
      </c>
      <c r="G3093" s="15" t="s">
        <v>12</v>
      </c>
      <c r="H3093" s="15" t="s">
        <v>13</v>
      </c>
      <c r="I3093" s="29">
        <v>1600</v>
      </c>
      <c r="J3093" s="15">
        <v>500</v>
      </c>
      <c r="K3093" s="15">
        <v>450</v>
      </c>
      <c r="L3093" s="15">
        <v>475</v>
      </c>
      <c r="M3093" s="15" t="s">
        <v>14</v>
      </c>
      <c r="N3093" s="15" t="s">
        <v>139</v>
      </c>
      <c r="O3093">
        <f>+VLOOKUP(Precio_diario_hortalizas[[#This Row],[Unidad de comercialización]],Codigos_kg[],2,0)</f>
        <v>1</v>
      </c>
      <c r="P3093">
        <f>+Precio_diario_hortalizas[[#This Row],[Precio promedio ponderado]]/Precio_diario_hortalizas[[#This Row],[Kg o Unidades]]</f>
        <v>475</v>
      </c>
    </row>
    <row r="3094" spans="1:16" hidden="1" x14ac:dyDescent="0.35">
      <c r="A3094" s="15" t="s">
        <v>170</v>
      </c>
      <c r="B3094" s="1" t="str">
        <f>+VLOOKUP(A3094,Codigos_mercados_mayoristas[],2,0)</f>
        <v>Coquimbo</v>
      </c>
      <c r="C3094" s="1">
        <f>+VLOOKUP(A3094,Codigos_mercados_mayoristas[],3,0)</f>
        <v>4</v>
      </c>
      <c r="D3094" s="30">
        <v>44155</v>
      </c>
      <c r="E3094" s="4" t="s">
        <v>196</v>
      </c>
      <c r="F3094" s="15" t="s">
        <v>75</v>
      </c>
      <c r="G3094" s="15" t="s">
        <v>12</v>
      </c>
      <c r="H3094" s="15" t="s">
        <v>96</v>
      </c>
      <c r="I3094" s="29">
        <v>2500</v>
      </c>
      <c r="J3094" s="29">
        <v>8500</v>
      </c>
      <c r="K3094" s="29">
        <v>8000</v>
      </c>
      <c r="L3094" s="29">
        <v>8250</v>
      </c>
      <c r="M3094" s="15" t="s">
        <v>121</v>
      </c>
      <c r="N3094" s="15" t="s">
        <v>123</v>
      </c>
      <c r="O3094">
        <f>+VLOOKUP(Precio_diario_hortalizas[[#This Row],[Unidad de comercialización]],Codigos_kg[],2,0)</f>
        <v>18</v>
      </c>
      <c r="P3094">
        <f>+Precio_diario_hortalizas[[#This Row],[Precio promedio ponderado]]/Precio_diario_hortalizas[[#This Row],[Kg o Unidades]]</f>
        <v>458.33333333333331</v>
      </c>
    </row>
    <row r="3095" spans="1:16" hidden="1" x14ac:dyDescent="0.35">
      <c r="A3095" s="15" t="s">
        <v>170</v>
      </c>
      <c r="B3095" s="1" t="str">
        <f>+VLOOKUP(A3095,Codigos_mercados_mayoristas[],2,0)</f>
        <v>Coquimbo</v>
      </c>
      <c r="C3095" s="1">
        <f>+VLOOKUP(A3095,Codigos_mercados_mayoristas[],3,0)</f>
        <v>4</v>
      </c>
      <c r="D3095" s="30">
        <v>44155</v>
      </c>
      <c r="E3095" s="4" t="s">
        <v>196</v>
      </c>
      <c r="F3095" s="15" t="s">
        <v>75</v>
      </c>
      <c r="G3095" s="15" t="s">
        <v>12</v>
      </c>
      <c r="H3095" s="15" t="s">
        <v>19</v>
      </c>
      <c r="I3095" s="29">
        <v>2000</v>
      </c>
      <c r="J3095" s="29">
        <v>8000</v>
      </c>
      <c r="K3095" s="29">
        <v>7500</v>
      </c>
      <c r="L3095" s="29">
        <v>7750</v>
      </c>
      <c r="M3095" s="15" t="s">
        <v>121</v>
      </c>
      <c r="N3095" s="15" t="s">
        <v>34</v>
      </c>
      <c r="O3095">
        <f>+VLOOKUP(Precio_diario_hortalizas[[#This Row],[Unidad de comercialización]],Codigos_kg[],2,0)</f>
        <v>18</v>
      </c>
      <c r="P3095">
        <f>+Precio_diario_hortalizas[[#This Row],[Precio promedio ponderado]]/Precio_diario_hortalizas[[#This Row],[Kg o Unidades]]</f>
        <v>430.55555555555554</v>
      </c>
    </row>
    <row r="3096" spans="1:16" hidden="1" x14ac:dyDescent="0.35">
      <c r="A3096" s="15" t="s">
        <v>170</v>
      </c>
      <c r="B3096" s="1" t="str">
        <f>+VLOOKUP(A3096,Codigos_mercados_mayoristas[],2,0)</f>
        <v>Coquimbo</v>
      </c>
      <c r="C3096" s="1">
        <f>+VLOOKUP(A3096,Codigos_mercados_mayoristas[],3,0)</f>
        <v>4</v>
      </c>
      <c r="D3096" s="30">
        <v>44155</v>
      </c>
      <c r="E3096" s="4" t="s">
        <v>196</v>
      </c>
      <c r="F3096" s="15" t="s">
        <v>78</v>
      </c>
      <c r="G3096" s="15" t="s">
        <v>12</v>
      </c>
      <c r="H3096" s="15" t="s">
        <v>19</v>
      </c>
      <c r="I3096" s="29">
        <v>2400</v>
      </c>
      <c r="J3096" s="29">
        <v>1000</v>
      </c>
      <c r="K3096" s="15">
        <v>800</v>
      </c>
      <c r="L3096" s="15">
        <v>900</v>
      </c>
      <c r="M3096" s="15" t="s">
        <v>191</v>
      </c>
      <c r="N3096" s="15" t="s">
        <v>139</v>
      </c>
      <c r="O3096">
        <f>+VLOOKUP(Precio_diario_hortalizas[[#This Row],[Unidad de comercialización]],Codigos_kg[],2,0)</f>
        <v>6</v>
      </c>
      <c r="P3096">
        <f>+Precio_diario_hortalizas[[#This Row],[Precio promedio ponderado]]/Precio_diario_hortalizas[[#This Row],[Kg o Unidades]]</f>
        <v>150</v>
      </c>
    </row>
    <row r="3097" spans="1:16" hidden="1" x14ac:dyDescent="0.35">
      <c r="A3097" s="15" t="s">
        <v>170</v>
      </c>
      <c r="B3097" s="1" t="str">
        <f>+VLOOKUP(A3097,Codigos_mercados_mayoristas[],2,0)</f>
        <v>Coquimbo</v>
      </c>
      <c r="C3097" s="1">
        <f>+VLOOKUP(A3097,Codigos_mercados_mayoristas[],3,0)</f>
        <v>4</v>
      </c>
      <c r="D3097" s="30">
        <v>44155</v>
      </c>
      <c r="E3097" s="4" t="s">
        <v>196</v>
      </c>
      <c r="F3097" s="15" t="s">
        <v>17</v>
      </c>
      <c r="G3097" s="15" t="s">
        <v>50</v>
      </c>
      <c r="H3097" s="15" t="s">
        <v>19</v>
      </c>
      <c r="I3097" s="15">
        <v>500</v>
      </c>
      <c r="J3097" s="29">
        <v>25000</v>
      </c>
      <c r="K3097" s="29">
        <v>24000</v>
      </c>
      <c r="L3097" s="29">
        <v>24500</v>
      </c>
      <c r="M3097" s="15" t="s">
        <v>51</v>
      </c>
      <c r="N3097" s="15" t="s">
        <v>45</v>
      </c>
      <c r="O3097">
        <f>+VLOOKUP(Precio_diario_hortalizas[[#This Row],[Unidad de comercialización]],Codigos_kg[],2,0)</f>
        <v>70</v>
      </c>
      <c r="P3097">
        <f>+Precio_diario_hortalizas[[#This Row],[Precio promedio ponderado]]/Precio_diario_hortalizas[[#This Row],[Kg o Unidades]]</f>
        <v>350</v>
      </c>
    </row>
    <row r="3098" spans="1:16" hidden="1" x14ac:dyDescent="0.35">
      <c r="A3098" s="15" t="s">
        <v>170</v>
      </c>
      <c r="B3098" s="1" t="str">
        <f>+VLOOKUP(A3098,Codigos_mercados_mayoristas[],2,0)</f>
        <v>Coquimbo</v>
      </c>
      <c r="C3098" s="1">
        <f>+VLOOKUP(A3098,Codigos_mercados_mayoristas[],3,0)</f>
        <v>4</v>
      </c>
      <c r="D3098" s="30">
        <v>44155</v>
      </c>
      <c r="E3098" s="4" t="s">
        <v>196</v>
      </c>
      <c r="F3098" s="15" t="s">
        <v>17</v>
      </c>
      <c r="G3098" s="15" t="s">
        <v>50</v>
      </c>
      <c r="H3098" s="15" t="s">
        <v>19</v>
      </c>
      <c r="I3098" s="15">
        <v>600</v>
      </c>
      <c r="J3098" s="29">
        <v>23000</v>
      </c>
      <c r="K3098" s="29">
        <v>22000</v>
      </c>
      <c r="L3098" s="29">
        <v>22500</v>
      </c>
      <c r="M3098" s="15" t="s">
        <v>51</v>
      </c>
      <c r="N3098" s="15" t="s">
        <v>15</v>
      </c>
      <c r="O3098">
        <f>+VLOOKUP(Precio_diario_hortalizas[[#This Row],[Unidad de comercialización]],Codigos_kg[],2,0)</f>
        <v>70</v>
      </c>
      <c r="P3098">
        <f>+Precio_diario_hortalizas[[#This Row],[Precio promedio ponderado]]/Precio_diario_hortalizas[[#This Row],[Kg o Unidades]]</f>
        <v>321.42857142857144</v>
      </c>
    </row>
    <row r="3099" spans="1:16" hidden="1" x14ac:dyDescent="0.35">
      <c r="A3099" s="15" t="s">
        <v>170</v>
      </c>
      <c r="B3099" s="1" t="str">
        <f>+VLOOKUP(A3099,Codigos_mercados_mayoristas[],2,0)</f>
        <v>Coquimbo</v>
      </c>
      <c r="C3099" s="1">
        <f>+VLOOKUP(A3099,Codigos_mercados_mayoristas[],3,0)</f>
        <v>4</v>
      </c>
      <c r="D3099" s="30">
        <v>44155</v>
      </c>
      <c r="E3099" s="4" t="s">
        <v>196</v>
      </c>
      <c r="F3099" s="15" t="s">
        <v>17</v>
      </c>
      <c r="G3099" s="15" t="s">
        <v>50</v>
      </c>
      <c r="H3099" s="15" t="s">
        <v>19</v>
      </c>
      <c r="I3099" s="29">
        <v>20000</v>
      </c>
      <c r="J3099" s="15">
        <v>400</v>
      </c>
      <c r="K3099" s="15">
        <v>350</v>
      </c>
      <c r="L3099" s="15">
        <v>375</v>
      </c>
      <c r="M3099" s="15" t="s">
        <v>14</v>
      </c>
      <c r="N3099" s="15" t="s">
        <v>45</v>
      </c>
      <c r="O3099">
        <f>+VLOOKUP(Precio_diario_hortalizas[[#This Row],[Unidad de comercialización]],Codigos_kg[],2,0)</f>
        <v>1</v>
      </c>
      <c r="P3099">
        <f>+Precio_diario_hortalizas[[#This Row],[Precio promedio ponderado]]/Precio_diario_hortalizas[[#This Row],[Kg o Unidades]]</f>
        <v>375</v>
      </c>
    </row>
    <row r="3100" spans="1:16" hidden="1" x14ac:dyDescent="0.35">
      <c r="A3100" s="15" t="s">
        <v>170</v>
      </c>
      <c r="B3100" s="1" t="str">
        <f>+VLOOKUP(A3100,Codigos_mercados_mayoristas[],2,0)</f>
        <v>Coquimbo</v>
      </c>
      <c r="C3100" s="1">
        <f>+VLOOKUP(A3100,Codigos_mercados_mayoristas[],3,0)</f>
        <v>4</v>
      </c>
      <c r="D3100" s="30">
        <v>44155</v>
      </c>
      <c r="E3100" s="4" t="s">
        <v>196</v>
      </c>
      <c r="F3100" s="15" t="s">
        <v>84</v>
      </c>
      <c r="G3100" s="15" t="s">
        <v>12</v>
      </c>
      <c r="H3100" s="15" t="s">
        <v>19</v>
      </c>
      <c r="I3100" s="29">
        <v>2800</v>
      </c>
      <c r="J3100" s="15">
        <v>600</v>
      </c>
      <c r="K3100" s="15">
        <v>550</v>
      </c>
      <c r="L3100" s="15">
        <v>575</v>
      </c>
      <c r="M3100" s="15" t="s">
        <v>14</v>
      </c>
      <c r="N3100" s="15" t="s">
        <v>139</v>
      </c>
      <c r="O3100">
        <f>+VLOOKUP(Precio_diario_hortalizas[[#This Row],[Unidad de comercialización]],Codigos_kg[],2,0)</f>
        <v>1</v>
      </c>
      <c r="P3100">
        <f>+Precio_diario_hortalizas[[#This Row],[Precio promedio ponderado]]/Precio_diario_hortalizas[[#This Row],[Kg o Unidades]]</f>
        <v>575</v>
      </c>
    </row>
    <row r="3101" spans="1:16" hidden="1" x14ac:dyDescent="0.35">
      <c r="A3101" s="15" t="s">
        <v>170</v>
      </c>
      <c r="B3101" s="1" t="str">
        <f>+VLOOKUP(A3101,Codigos_mercados_mayoristas[],2,0)</f>
        <v>Coquimbo</v>
      </c>
      <c r="C3101" s="1">
        <f>+VLOOKUP(A3101,Codigos_mercados_mayoristas[],3,0)</f>
        <v>4</v>
      </c>
      <c r="D3101" s="30">
        <v>44155</v>
      </c>
      <c r="E3101" s="4" t="s">
        <v>196</v>
      </c>
      <c r="F3101" s="15" t="s">
        <v>84</v>
      </c>
      <c r="G3101" s="15" t="s">
        <v>12</v>
      </c>
      <c r="H3101" s="15" t="s">
        <v>13</v>
      </c>
      <c r="I3101" s="29">
        <v>1600</v>
      </c>
      <c r="J3101" s="15">
        <v>500</v>
      </c>
      <c r="K3101" s="15">
        <v>450</v>
      </c>
      <c r="L3101" s="15">
        <v>475</v>
      </c>
      <c r="M3101" s="15" t="s">
        <v>14</v>
      </c>
      <c r="N3101" s="15" t="s">
        <v>139</v>
      </c>
      <c r="O3101">
        <f>+VLOOKUP(Precio_diario_hortalizas[[#This Row],[Unidad de comercialización]],Codigos_kg[],2,0)</f>
        <v>1</v>
      </c>
      <c r="P3101">
        <f>+Precio_diario_hortalizas[[#This Row],[Precio promedio ponderado]]/Precio_diario_hortalizas[[#This Row],[Kg o Unidades]]</f>
        <v>475</v>
      </c>
    </row>
    <row r="3102" spans="1:16" hidden="1" x14ac:dyDescent="0.35">
      <c r="A3102" s="15" t="s">
        <v>170</v>
      </c>
      <c r="B3102" s="1" t="str">
        <f>+VLOOKUP(A3102,Codigos_mercados_mayoristas[],2,0)</f>
        <v>Coquimbo</v>
      </c>
      <c r="C3102" s="1">
        <f>+VLOOKUP(A3102,Codigos_mercados_mayoristas[],3,0)</f>
        <v>4</v>
      </c>
      <c r="D3102" s="30">
        <v>44155</v>
      </c>
      <c r="E3102" s="4" t="s">
        <v>196</v>
      </c>
      <c r="F3102" s="15" t="s">
        <v>21</v>
      </c>
      <c r="G3102" s="15" t="s">
        <v>12</v>
      </c>
      <c r="H3102" s="15" t="s">
        <v>19</v>
      </c>
      <c r="I3102" s="29">
        <v>2800</v>
      </c>
      <c r="J3102" s="15">
        <v>500</v>
      </c>
      <c r="K3102" s="15">
        <v>400</v>
      </c>
      <c r="L3102" s="15">
        <v>450</v>
      </c>
      <c r="M3102" s="15" t="s">
        <v>726</v>
      </c>
      <c r="N3102" s="15" t="s">
        <v>139</v>
      </c>
      <c r="O3102">
        <f>+VLOOKUP(Precio_diario_hortalizas[[#This Row],[Unidad de comercialización]],Codigos_kg[],2,0)</f>
        <v>0.5</v>
      </c>
      <c r="P3102">
        <f>+Precio_diario_hortalizas[[#This Row],[Precio promedio ponderado]]/Precio_diario_hortalizas[[#This Row],[Kg o Unidades]]</f>
        <v>900</v>
      </c>
    </row>
    <row r="3103" spans="1:16" hidden="1" x14ac:dyDescent="0.35">
      <c r="A3103" s="15" t="s">
        <v>170</v>
      </c>
      <c r="B3103" s="1" t="str">
        <f>+VLOOKUP(A3103,Codigos_mercados_mayoristas[],2,0)</f>
        <v>Coquimbo</v>
      </c>
      <c r="C3103" s="1">
        <f>+VLOOKUP(A3103,Codigos_mercados_mayoristas[],3,0)</f>
        <v>4</v>
      </c>
      <c r="D3103" s="30">
        <v>44155</v>
      </c>
      <c r="E3103" s="4" t="s">
        <v>196</v>
      </c>
      <c r="F3103" s="15" t="s">
        <v>23</v>
      </c>
      <c r="G3103" s="15" t="s">
        <v>87</v>
      </c>
      <c r="H3103" s="15" t="s">
        <v>19</v>
      </c>
      <c r="I3103" s="15">
        <v>760</v>
      </c>
      <c r="J3103" s="29">
        <v>3500</v>
      </c>
      <c r="K3103" s="29">
        <v>3000</v>
      </c>
      <c r="L3103" s="29">
        <v>3250</v>
      </c>
      <c r="M3103" s="15" t="s">
        <v>88</v>
      </c>
      <c r="N3103" s="15" t="s">
        <v>139</v>
      </c>
      <c r="O3103">
        <f>+VLOOKUP(Precio_diario_hortalizas[[#This Row],[Unidad de comercialización]],Codigos_kg[],2,0)</f>
        <v>10</v>
      </c>
      <c r="P3103">
        <f>+Precio_diario_hortalizas[[#This Row],[Precio promedio ponderado]]/Precio_diario_hortalizas[[#This Row],[Kg o Unidades]]</f>
        <v>325</v>
      </c>
    </row>
    <row r="3104" spans="1:16" hidden="1" x14ac:dyDescent="0.35">
      <c r="A3104" s="15" t="s">
        <v>170</v>
      </c>
      <c r="B3104" s="1" t="str">
        <f>+VLOOKUP(A3104,Codigos_mercados_mayoristas[],2,0)</f>
        <v>Coquimbo</v>
      </c>
      <c r="C3104" s="1">
        <f>+VLOOKUP(A3104,Codigos_mercados_mayoristas[],3,0)</f>
        <v>4</v>
      </c>
      <c r="D3104" s="30">
        <v>44155</v>
      </c>
      <c r="E3104" s="4" t="s">
        <v>196</v>
      </c>
      <c r="F3104" s="15" t="s">
        <v>23</v>
      </c>
      <c r="G3104" s="15" t="s">
        <v>24</v>
      </c>
      <c r="H3104" s="15" t="s">
        <v>19</v>
      </c>
      <c r="I3104" s="15">
        <v>800</v>
      </c>
      <c r="J3104" s="29">
        <v>4000</v>
      </c>
      <c r="K3104" s="29">
        <v>3500</v>
      </c>
      <c r="L3104" s="29">
        <v>3750</v>
      </c>
      <c r="M3104" s="15" t="s">
        <v>89</v>
      </c>
      <c r="N3104" s="15" t="s">
        <v>139</v>
      </c>
      <c r="O3104">
        <f>+VLOOKUP(Precio_diario_hortalizas[[#This Row],[Unidad de comercialización]],Codigos_kg[],2,0)</f>
        <v>15</v>
      </c>
      <c r="P3104">
        <f>+Precio_diario_hortalizas[[#This Row],[Precio promedio ponderado]]/Precio_diario_hortalizas[[#This Row],[Kg o Unidades]]</f>
        <v>250</v>
      </c>
    </row>
    <row r="3105" spans="1:16" hidden="1" x14ac:dyDescent="0.35">
      <c r="A3105" s="15" t="s">
        <v>170</v>
      </c>
      <c r="B3105" s="1" t="str">
        <f>+VLOOKUP(A3105,Codigos_mercados_mayoristas[],2,0)</f>
        <v>Coquimbo</v>
      </c>
      <c r="C3105" s="1">
        <f>+VLOOKUP(A3105,Codigos_mercados_mayoristas[],3,0)</f>
        <v>4</v>
      </c>
      <c r="D3105" s="30">
        <v>44155</v>
      </c>
      <c r="E3105" s="4" t="s">
        <v>196</v>
      </c>
      <c r="F3105" s="15" t="s">
        <v>23</v>
      </c>
      <c r="G3105" s="15" t="s">
        <v>24</v>
      </c>
      <c r="H3105" s="15" t="s">
        <v>13</v>
      </c>
      <c r="I3105" s="15">
        <v>560</v>
      </c>
      <c r="J3105" s="29">
        <v>3000</v>
      </c>
      <c r="K3105" s="29">
        <v>2500</v>
      </c>
      <c r="L3105" s="29">
        <v>2750</v>
      </c>
      <c r="M3105" s="15" t="s">
        <v>26</v>
      </c>
      <c r="N3105" s="15" t="s">
        <v>139</v>
      </c>
      <c r="O3105">
        <f>+VLOOKUP(Precio_diario_hortalizas[[#This Row],[Unidad de comercialización]],Codigos_kg[],2,0)</f>
        <v>18</v>
      </c>
      <c r="P3105">
        <f>+Precio_diario_hortalizas[[#This Row],[Precio promedio ponderado]]/Precio_diario_hortalizas[[#This Row],[Kg o Unidades]]</f>
        <v>152.77777777777777</v>
      </c>
    </row>
    <row r="3106" spans="1:16" hidden="1" x14ac:dyDescent="0.35">
      <c r="A3106" s="15" t="s">
        <v>170</v>
      </c>
      <c r="B3106" s="1" t="str">
        <f>+VLOOKUP(A3106,Codigos_mercados_mayoristas[],2,0)</f>
        <v>Coquimbo</v>
      </c>
      <c r="C3106" s="1">
        <f>+VLOOKUP(A3106,Codigos_mercados_mayoristas[],3,0)</f>
        <v>4</v>
      </c>
      <c r="D3106" s="30">
        <v>44155</v>
      </c>
      <c r="E3106" s="4" t="s">
        <v>196</v>
      </c>
      <c r="F3106" s="15" t="s">
        <v>23</v>
      </c>
      <c r="G3106" s="15" t="s">
        <v>47</v>
      </c>
      <c r="H3106" s="15" t="s">
        <v>19</v>
      </c>
      <c r="I3106" s="15">
        <v>760</v>
      </c>
      <c r="J3106" s="29">
        <v>4000</v>
      </c>
      <c r="K3106" s="29">
        <v>3500</v>
      </c>
      <c r="L3106" s="29">
        <v>3750</v>
      </c>
      <c r="M3106" s="15" t="s">
        <v>89</v>
      </c>
      <c r="N3106" s="15" t="s">
        <v>139</v>
      </c>
      <c r="O3106">
        <f>+VLOOKUP(Precio_diario_hortalizas[[#This Row],[Unidad de comercialización]],Codigos_kg[],2,0)</f>
        <v>15</v>
      </c>
      <c r="P3106">
        <f>+Precio_diario_hortalizas[[#This Row],[Precio promedio ponderado]]/Precio_diario_hortalizas[[#This Row],[Kg o Unidades]]</f>
        <v>250</v>
      </c>
    </row>
    <row r="3107" spans="1:16" hidden="1" x14ac:dyDescent="0.35">
      <c r="A3107" s="15" t="s">
        <v>170</v>
      </c>
      <c r="B3107" s="1" t="str">
        <f>+VLOOKUP(A3107,Codigos_mercados_mayoristas[],2,0)</f>
        <v>Coquimbo</v>
      </c>
      <c r="C3107" s="1">
        <f>+VLOOKUP(A3107,Codigos_mercados_mayoristas[],3,0)</f>
        <v>4</v>
      </c>
      <c r="D3107" s="30">
        <v>44155</v>
      </c>
      <c r="E3107" s="4" t="s">
        <v>196</v>
      </c>
      <c r="F3107" s="15" t="s">
        <v>23</v>
      </c>
      <c r="G3107" s="15" t="s">
        <v>90</v>
      </c>
      <c r="H3107" s="15" t="s">
        <v>19</v>
      </c>
      <c r="I3107" s="15">
        <v>760</v>
      </c>
      <c r="J3107" s="29">
        <v>4000</v>
      </c>
      <c r="K3107" s="29">
        <v>3500</v>
      </c>
      <c r="L3107" s="29">
        <v>3750</v>
      </c>
      <c r="M3107" s="15" t="s">
        <v>89</v>
      </c>
      <c r="N3107" s="15" t="s">
        <v>139</v>
      </c>
      <c r="O3107">
        <f>+VLOOKUP(Precio_diario_hortalizas[[#This Row],[Unidad de comercialización]],Codigos_kg[],2,0)</f>
        <v>15</v>
      </c>
      <c r="P3107">
        <f>+Precio_diario_hortalizas[[#This Row],[Precio promedio ponderado]]/Precio_diario_hortalizas[[#This Row],[Kg o Unidades]]</f>
        <v>250</v>
      </c>
    </row>
    <row r="3108" spans="1:16" hidden="1" x14ac:dyDescent="0.35">
      <c r="A3108" s="15" t="s">
        <v>170</v>
      </c>
      <c r="B3108" s="1" t="str">
        <f>+VLOOKUP(A3108,Codigos_mercados_mayoristas[],2,0)</f>
        <v>Coquimbo</v>
      </c>
      <c r="C3108" s="1">
        <f>+VLOOKUP(A3108,Codigos_mercados_mayoristas[],3,0)</f>
        <v>4</v>
      </c>
      <c r="D3108" s="30">
        <v>44155</v>
      </c>
      <c r="E3108" s="4" t="s">
        <v>196</v>
      </c>
      <c r="F3108" s="15" t="s">
        <v>23</v>
      </c>
      <c r="G3108" s="15" t="s">
        <v>90</v>
      </c>
      <c r="H3108" s="15" t="s">
        <v>13</v>
      </c>
      <c r="I3108" s="15">
        <v>500</v>
      </c>
      <c r="J3108" s="29">
        <v>3000</v>
      </c>
      <c r="K3108" s="29">
        <v>2500</v>
      </c>
      <c r="L3108" s="29">
        <v>2750</v>
      </c>
      <c r="M3108" s="15" t="s">
        <v>26</v>
      </c>
      <c r="N3108" s="15" t="s">
        <v>139</v>
      </c>
      <c r="O3108">
        <f>+VLOOKUP(Precio_diario_hortalizas[[#This Row],[Unidad de comercialización]],Codigos_kg[],2,0)</f>
        <v>18</v>
      </c>
      <c r="P3108">
        <f>+Precio_diario_hortalizas[[#This Row],[Precio promedio ponderado]]/Precio_diario_hortalizas[[#This Row],[Kg o Unidades]]</f>
        <v>152.77777777777777</v>
      </c>
    </row>
    <row r="3109" spans="1:16" hidden="1" x14ac:dyDescent="0.35">
      <c r="A3109" s="15" t="s">
        <v>170</v>
      </c>
      <c r="B3109" s="1" t="str">
        <f>+VLOOKUP(A3109,Codigos_mercados_mayoristas[],2,0)</f>
        <v>Coquimbo</v>
      </c>
      <c r="C3109" s="1">
        <f>+VLOOKUP(A3109,Codigos_mercados_mayoristas[],3,0)</f>
        <v>4</v>
      </c>
      <c r="D3109" s="30">
        <v>44155</v>
      </c>
      <c r="E3109" s="4" t="s">
        <v>196</v>
      </c>
      <c r="F3109" s="15" t="s">
        <v>23</v>
      </c>
      <c r="G3109" s="15" t="s">
        <v>91</v>
      </c>
      <c r="H3109" s="15" t="s">
        <v>19</v>
      </c>
      <c r="I3109" s="15">
        <v>760</v>
      </c>
      <c r="J3109" s="29">
        <v>4000</v>
      </c>
      <c r="K3109" s="29">
        <v>3500</v>
      </c>
      <c r="L3109" s="29">
        <v>3750</v>
      </c>
      <c r="M3109" s="15" t="s">
        <v>89</v>
      </c>
      <c r="N3109" s="15" t="s">
        <v>139</v>
      </c>
      <c r="O3109">
        <f>+VLOOKUP(Precio_diario_hortalizas[[#This Row],[Unidad de comercialización]],Codigos_kg[],2,0)</f>
        <v>15</v>
      </c>
      <c r="P3109">
        <f>+Precio_diario_hortalizas[[#This Row],[Precio promedio ponderado]]/Precio_diario_hortalizas[[#This Row],[Kg o Unidades]]</f>
        <v>250</v>
      </c>
    </row>
    <row r="3110" spans="1:16" hidden="1" x14ac:dyDescent="0.35">
      <c r="A3110" s="15" t="s">
        <v>170</v>
      </c>
      <c r="B3110" s="1" t="str">
        <f>+VLOOKUP(A3110,Codigos_mercados_mayoristas[],2,0)</f>
        <v>Coquimbo</v>
      </c>
      <c r="C3110" s="1">
        <f>+VLOOKUP(A3110,Codigos_mercados_mayoristas[],3,0)</f>
        <v>4</v>
      </c>
      <c r="D3110" s="30">
        <v>44155</v>
      </c>
      <c r="E3110" s="4" t="s">
        <v>196</v>
      </c>
      <c r="F3110" s="15" t="s">
        <v>23</v>
      </c>
      <c r="G3110" s="15" t="s">
        <v>91</v>
      </c>
      <c r="H3110" s="15" t="s">
        <v>13</v>
      </c>
      <c r="I3110" s="15">
        <v>540</v>
      </c>
      <c r="J3110" s="29">
        <v>3000</v>
      </c>
      <c r="K3110" s="29">
        <v>2500</v>
      </c>
      <c r="L3110" s="29">
        <v>2750</v>
      </c>
      <c r="M3110" s="15" t="s">
        <v>26</v>
      </c>
      <c r="N3110" s="15" t="s">
        <v>139</v>
      </c>
      <c r="O3110">
        <f>+VLOOKUP(Precio_diario_hortalizas[[#This Row],[Unidad de comercialización]],Codigos_kg[],2,0)</f>
        <v>18</v>
      </c>
      <c r="P3110">
        <f>+Precio_diario_hortalizas[[#This Row],[Precio promedio ponderado]]/Precio_diario_hortalizas[[#This Row],[Kg o Unidades]]</f>
        <v>152.77777777777777</v>
      </c>
    </row>
    <row r="3111" spans="1:16" hidden="1" x14ac:dyDescent="0.35">
      <c r="A3111" s="15" t="s">
        <v>170</v>
      </c>
      <c r="B3111" s="1" t="str">
        <f>+VLOOKUP(A3111,Codigos_mercados_mayoristas[],2,0)</f>
        <v>Coquimbo</v>
      </c>
      <c r="C3111" s="1">
        <f>+VLOOKUP(A3111,Codigos_mercados_mayoristas[],3,0)</f>
        <v>4</v>
      </c>
      <c r="D3111" s="30">
        <v>44155</v>
      </c>
      <c r="E3111" s="4" t="s">
        <v>196</v>
      </c>
      <c r="F3111" s="15" t="s">
        <v>23</v>
      </c>
      <c r="G3111" s="15" t="s">
        <v>92</v>
      </c>
      <c r="H3111" s="15" t="s">
        <v>19</v>
      </c>
      <c r="I3111" s="15">
        <v>800</v>
      </c>
      <c r="J3111" s="29">
        <v>4000</v>
      </c>
      <c r="K3111" s="29">
        <v>3500</v>
      </c>
      <c r="L3111" s="29">
        <v>3750</v>
      </c>
      <c r="M3111" s="15" t="s">
        <v>93</v>
      </c>
      <c r="N3111" s="15" t="s">
        <v>139</v>
      </c>
      <c r="O3111">
        <f>+VLOOKUP(Precio_diario_hortalizas[[#This Row],[Unidad de comercialización]],Codigos_kg[],2,0)</f>
        <v>20</v>
      </c>
      <c r="P3111">
        <f>+Precio_diario_hortalizas[[#This Row],[Precio promedio ponderado]]/Precio_diario_hortalizas[[#This Row],[Kg o Unidades]]</f>
        <v>187.5</v>
      </c>
    </row>
    <row r="3112" spans="1:16" hidden="1" x14ac:dyDescent="0.35">
      <c r="A3112" s="15" t="s">
        <v>170</v>
      </c>
      <c r="B3112" s="1" t="str">
        <f>+VLOOKUP(A3112,Codigos_mercados_mayoristas[],2,0)</f>
        <v>Coquimbo</v>
      </c>
      <c r="C3112" s="1">
        <f>+VLOOKUP(A3112,Codigos_mercados_mayoristas[],3,0)</f>
        <v>4</v>
      </c>
      <c r="D3112" s="30">
        <v>44155</v>
      </c>
      <c r="E3112" s="4" t="s">
        <v>196</v>
      </c>
      <c r="F3112" s="15" t="s">
        <v>94</v>
      </c>
      <c r="G3112" s="15" t="s">
        <v>173</v>
      </c>
      <c r="H3112" s="15" t="s">
        <v>120</v>
      </c>
      <c r="I3112" s="29">
        <v>2200</v>
      </c>
      <c r="J3112" s="29">
        <v>9000</v>
      </c>
      <c r="K3112" s="29">
        <v>8500</v>
      </c>
      <c r="L3112" s="29">
        <v>8750</v>
      </c>
      <c r="M3112" s="15" t="s">
        <v>39</v>
      </c>
      <c r="N3112" s="15" t="s">
        <v>139</v>
      </c>
      <c r="O3112">
        <f>+VLOOKUP(Precio_diario_hortalizas[[#This Row],[Unidad de comercialización]],Codigos_kg[],2,0)</f>
        <v>25</v>
      </c>
      <c r="P3112">
        <f>+Precio_diario_hortalizas[[#This Row],[Precio promedio ponderado]]/Precio_diario_hortalizas[[#This Row],[Kg o Unidades]]</f>
        <v>350</v>
      </c>
    </row>
    <row r="3113" spans="1:16" hidden="1" x14ac:dyDescent="0.35">
      <c r="A3113" s="15" t="s">
        <v>170</v>
      </c>
      <c r="B3113" s="1" t="str">
        <f>+VLOOKUP(A3113,Codigos_mercados_mayoristas[],2,0)</f>
        <v>Coquimbo</v>
      </c>
      <c r="C3113" s="1">
        <f>+VLOOKUP(A3113,Codigos_mercados_mayoristas[],3,0)</f>
        <v>4</v>
      </c>
      <c r="D3113" s="30">
        <v>44155</v>
      </c>
      <c r="E3113" s="4" t="s">
        <v>196</v>
      </c>
      <c r="F3113" s="15" t="s">
        <v>53</v>
      </c>
      <c r="G3113" s="15" t="s">
        <v>12</v>
      </c>
      <c r="H3113" s="15" t="s">
        <v>19</v>
      </c>
      <c r="I3113" s="15">
        <v>800</v>
      </c>
      <c r="J3113" s="29">
        <v>8000</v>
      </c>
      <c r="K3113" s="29">
        <v>7500</v>
      </c>
      <c r="L3113" s="29">
        <v>7750</v>
      </c>
      <c r="M3113" s="15" t="s">
        <v>54</v>
      </c>
      <c r="N3113" s="15" t="s">
        <v>15</v>
      </c>
      <c r="O3113">
        <f>+VLOOKUP(Precio_diario_hortalizas[[#This Row],[Unidad de comercialización]],Codigos_kg[],2,0)</f>
        <v>60</v>
      </c>
      <c r="P3113">
        <f>+Precio_diario_hortalizas[[#This Row],[Precio promedio ponderado]]/Precio_diario_hortalizas[[#This Row],[Kg o Unidades]]</f>
        <v>129.16666666666666</v>
      </c>
    </row>
    <row r="3114" spans="1:16" hidden="1" x14ac:dyDescent="0.35">
      <c r="A3114" s="15" t="s">
        <v>170</v>
      </c>
      <c r="B3114" s="1" t="str">
        <f>+VLOOKUP(A3114,Codigos_mercados_mayoristas[],2,0)</f>
        <v>Coquimbo</v>
      </c>
      <c r="C3114" s="1">
        <f>+VLOOKUP(A3114,Codigos_mercados_mayoristas[],3,0)</f>
        <v>4</v>
      </c>
      <c r="D3114" s="30">
        <v>44155</v>
      </c>
      <c r="E3114" s="4" t="s">
        <v>196</v>
      </c>
      <c r="F3114" s="15" t="s">
        <v>53</v>
      </c>
      <c r="G3114" s="15" t="s">
        <v>12</v>
      </c>
      <c r="H3114" s="15" t="s">
        <v>19</v>
      </c>
      <c r="I3114" s="15">
        <v>600</v>
      </c>
      <c r="J3114" s="29">
        <v>10000</v>
      </c>
      <c r="K3114" s="29">
        <v>9000</v>
      </c>
      <c r="L3114" s="29">
        <v>9500</v>
      </c>
      <c r="M3114" s="15" t="s">
        <v>97</v>
      </c>
      <c r="N3114" s="15" t="s">
        <v>45</v>
      </c>
      <c r="O3114">
        <f>+VLOOKUP(Precio_diario_hortalizas[[#This Row],[Unidad de comercialización]],Codigos_kg[],2,0)</f>
        <v>70</v>
      </c>
      <c r="P3114">
        <f>+Precio_diario_hortalizas[[#This Row],[Precio promedio ponderado]]/Precio_diario_hortalizas[[#This Row],[Kg o Unidades]]</f>
        <v>135.71428571428572</v>
      </c>
    </row>
    <row r="3115" spans="1:16" hidden="1" x14ac:dyDescent="0.35">
      <c r="A3115" s="15" t="s">
        <v>170</v>
      </c>
      <c r="B3115" s="1" t="str">
        <f>+VLOOKUP(A3115,Codigos_mercados_mayoristas[],2,0)</f>
        <v>Coquimbo</v>
      </c>
      <c r="C3115" s="1">
        <f>+VLOOKUP(A3115,Codigos_mercados_mayoristas[],3,0)</f>
        <v>4</v>
      </c>
      <c r="D3115" s="30">
        <v>44155</v>
      </c>
      <c r="E3115" s="4" t="s">
        <v>196</v>
      </c>
      <c r="F3115" s="15" t="s">
        <v>27</v>
      </c>
      <c r="G3115" s="15" t="s">
        <v>55</v>
      </c>
      <c r="H3115" s="15" t="s">
        <v>19</v>
      </c>
      <c r="I3115" s="15">
        <v>600</v>
      </c>
      <c r="J3115" s="29">
        <v>24000</v>
      </c>
      <c r="K3115" s="29">
        <v>23000</v>
      </c>
      <c r="L3115" s="29">
        <v>23500</v>
      </c>
      <c r="M3115" s="15" t="s">
        <v>56</v>
      </c>
      <c r="N3115" s="15" t="s">
        <v>45</v>
      </c>
      <c r="O3115">
        <f>+VLOOKUP(Precio_diario_hortalizas[[#This Row],[Unidad de comercialización]],Codigos_kg[],2,0)</f>
        <v>18</v>
      </c>
      <c r="P3115">
        <f>+Precio_diario_hortalizas[[#This Row],[Precio promedio ponderado]]/Precio_diario_hortalizas[[#This Row],[Kg o Unidades]]</f>
        <v>1305.5555555555557</v>
      </c>
    </row>
    <row r="3116" spans="1:16" hidden="1" x14ac:dyDescent="0.35">
      <c r="A3116" s="15" t="s">
        <v>170</v>
      </c>
      <c r="B3116" s="1" t="str">
        <f>+VLOOKUP(A3116,Codigos_mercados_mayoristas[],2,0)</f>
        <v>Coquimbo</v>
      </c>
      <c r="C3116" s="1">
        <f>+VLOOKUP(A3116,Codigos_mercados_mayoristas[],3,0)</f>
        <v>4</v>
      </c>
      <c r="D3116" s="30">
        <v>44155</v>
      </c>
      <c r="E3116" s="4" t="s">
        <v>196</v>
      </c>
      <c r="F3116" s="15" t="s">
        <v>27</v>
      </c>
      <c r="G3116" s="15" t="s">
        <v>55</v>
      </c>
      <c r="H3116" s="15" t="s">
        <v>13</v>
      </c>
      <c r="I3116" s="15">
        <v>500</v>
      </c>
      <c r="J3116" s="29">
        <v>20000</v>
      </c>
      <c r="K3116" s="29">
        <v>19000</v>
      </c>
      <c r="L3116" s="29">
        <v>19500</v>
      </c>
      <c r="M3116" s="15" t="s">
        <v>56</v>
      </c>
      <c r="N3116" s="15" t="s">
        <v>45</v>
      </c>
      <c r="O3116">
        <f>+VLOOKUP(Precio_diario_hortalizas[[#This Row],[Unidad de comercialización]],Codigos_kg[],2,0)</f>
        <v>18</v>
      </c>
      <c r="P3116">
        <f>+Precio_diario_hortalizas[[#This Row],[Precio promedio ponderado]]/Precio_diario_hortalizas[[#This Row],[Kg o Unidades]]</f>
        <v>1083.3333333333333</v>
      </c>
    </row>
    <row r="3117" spans="1:16" hidden="1" x14ac:dyDescent="0.35">
      <c r="A3117" s="15" t="s">
        <v>170</v>
      </c>
      <c r="B3117" s="1" t="str">
        <f>+VLOOKUP(A3117,Codigos_mercados_mayoristas[],2,0)</f>
        <v>Coquimbo</v>
      </c>
      <c r="C3117" s="1">
        <f>+VLOOKUP(A3117,Codigos_mercados_mayoristas[],3,0)</f>
        <v>4</v>
      </c>
      <c r="D3117" s="30">
        <v>44155</v>
      </c>
      <c r="E3117" s="4" t="s">
        <v>196</v>
      </c>
      <c r="F3117" s="15" t="s">
        <v>27</v>
      </c>
      <c r="G3117" s="15" t="s">
        <v>55</v>
      </c>
      <c r="H3117" s="15" t="s">
        <v>16</v>
      </c>
      <c r="I3117" s="15">
        <v>400</v>
      </c>
      <c r="J3117" s="29">
        <v>17000</v>
      </c>
      <c r="K3117" s="29">
        <v>16000</v>
      </c>
      <c r="L3117" s="29">
        <v>16500</v>
      </c>
      <c r="M3117" s="15" t="s">
        <v>56</v>
      </c>
      <c r="N3117" s="15" t="s">
        <v>45</v>
      </c>
      <c r="O3117">
        <f>+VLOOKUP(Precio_diario_hortalizas[[#This Row],[Unidad de comercialización]],Codigos_kg[],2,0)</f>
        <v>18</v>
      </c>
      <c r="P3117">
        <f>+Precio_diario_hortalizas[[#This Row],[Precio promedio ponderado]]/Precio_diario_hortalizas[[#This Row],[Kg o Unidades]]</f>
        <v>916.66666666666663</v>
      </c>
    </row>
    <row r="3118" spans="1:16" hidden="1" x14ac:dyDescent="0.35">
      <c r="A3118" s="15" t="s">
        <v>170</v>
      </c>
      <c r="B3118" s="1" t="str">
        <f>+VLOOKUP(A3118,Codigos_mercados_mayoristas[],2,0)</f>
        <v>Coquimbo</v>
      </c>
      <c r="C3118" s="1">
        <f>+VLOOKUP(A3118,Codigos_mercados_mayoristas[],3,0)</f>
        <v>4</v>
      </c>
      <c r="D3118" s="30">
        <v>44155</v>
      </c>
      <c r="E3118" s="4" t="s">
        <v>196</v>
      </c>
      <c r="F3118" s="15" t="s">
        <v>27</v>
      </c>
      <c r="G3118" s="15" t="s">
        <v>28</v>
      </c>
      <c r="H3118" s="15" t="s">
        <v>19</v>
      </c>
      <c r="I3118" s="15">
        <v>760</v>
      </c>
      <c r="J3118" s="29">
        <v>39000</v>
      </c>
      <c r="K3118" s="29">
        <v>38000</v>
      </c>
      <c r="L3118" s="29">
        <v>38500</v>
      </c>
      <c r="M3118" s="15" t="s">
        <v>29</v>
      </c>
      <c r="N3118" s="15" t="s">
        <v>15</v>
      </c>
      <c r="O3118">
        <f>+VLOOKUP(Precio_diario_hortalizas[[#This Row],[Unidad de comercialización]],Codigos_kg[],2,0)</f>
        <v>15</v>
      </c>
      <c r="P3118">
        <f>+Precio_diario_hortalizas[[#This Row],[Precio promedio ponderado]]/Precio_diario_hortalizas[[#This Row],[Kg o Unidades]]</f>
        <v>2566.6666666666665</v>
      </c>
    </row>
    <row r="3119" spans="1:16" hidden="1" x14ac:dyDescent="0.35">
      <c r="A3119" s="15" t="s">
        <v>170</v>
      </c>
      <c r="B3119" s="1" t="str">
        <f>+VLOOKUP(A3119,Codigos_mercados_mayoristas[],2,0)</f>
        <v>Coquimbo</v>
      </c>
      <c r="C3119" s="1">
        <f>+VLOOKUP(A3119,Codigos_mercados_mayoristas[],3,0)</f>
        <v>4</v>
      </c>
      <c r="D3119" s="30">
        <v>44155</v>
      </c>
      <c r="E3119" s="4" t="s">
        <v>196</v>
      </c>
      <c r="F3119" s="15" t="s">
        <v>27</v>
      </c>
      <c r="G3119" s="15" t="s">
        <v>28</v>
      </c>
      <c r="H3119" s="15" t="s">
        <v>13</v>
      </c>
      <c r="I3119" s="15">
        <v>560</v>
      </c>
      <c r="J3119" s="29">
        <v>35000</v>
      </c>
      <c r="K3119" s="29">
        <v>34000</v>
      </c>
      <c r="L3119" s="29">
        <v>34500</v>
      </c>
      <c r="M3119" s="15" t="s">
        <v>29</v>
      </c>
      <c r="N3119" s="15" t="s">
        <v>15</v>
      </c>
      <c r="O3119">
        <f>+VLOOKUP(Precio_diario_hortalizas[[#This Row],[Unidad de comercialización]],Codigos_kg[],2,0)</f>
        <v>15</v>
      </c>
      <c r="P3119">
        <f>+Precio_diario_hortalizas[[#This Row],[Precio promedio ponderado]]/Precio_diario_hortalizas[[#This Row],[Kg o Unidades]]</f>
        <v>2300</v>
      </c>
    </row>
    <row r="3120" spans="1:16" hidden="1" x14ac:dyDescent="0.35">
      <c r="A3120" s="15" t="s">
        <v>170</v>
      </c>
      <c r="B3120" s="1" t="str">
        <f>+VLOOKUP(A3120,Codigos_mercados_mayoristas[],2,0)</f>
        <v>Coquimbo</v>
      </c>
      <c r="C3120" s="1">
        <f>+VLOOKUP(A3120,Codigos_mercados_mayoristas[],3,0)</f>
        <v>4</v>
      </c>
      <c r="D3120" s="30">
        <v>44155</v>
      </c>
      <c r="E3120" s="4" t="s">
        <v>196</v>
      </c>
      <c r="F3120" s="15" t="s">
        <v>30</v>
      </c>
      <c r="G3120" s="15" t="s">
        <v>57</v>
      </c>
      <c r="H3120" s="15" t="s">
        <v>19</v>
      </c>
      <c r="I3120" s="15">
        <v>600</v>
      </c>
      <c r="J3120" s="29">
        <v>34000</v>
      </c>
      <c r="K3120" s="29">
        <v>33000</v>
      </c>
      <c r="L3120" s="29">
        <v>33500</v>
      </c>
      <c r="M3120" s="15" t="s">
        <v>58</v>
      </c>
      <c r="N3120" s="15" t="s">
        <v>45</v>
      </c>
      <c r="O3120">
        <f>+VLOOKUP(Precio_diario_hortalizas[[#This Row],[Unidad de comercialización]],Codigos_kg[],2,0)</f>
        <v>25</v>
      </c>
      <c r="P3120">
        <f>+Precio_diario_hortalizas[[#This Row],[Precio promedio ponderado]]/Precio_diario_hortalizas[[#This Row],[Kg o Unidades]]</f>
        <v>1340</v>
      </c>
    </row>
    <row r="3121" spans="1:16" hidden="1" x14ac:dyDescent="0.35">
      <c r="A3121" s="15" t="s">
        <v>170</v>
      </c>
      <c r="B3121" s="1" t="str">
        <f>+VLOOKUP(A3121,Codigos_mercados_mayoristas[],2,0)</f>
        <v>Coquimbo</v>
      </c>
      <c r="C3121" s="1">
        <f>+VLOOKUP(A3121,Codigos_mercados_mayoristas[],3,0)</f>
        <v>4</v>
      </c>
      <c r="D3121" s="30">
        <v>44155</v>
      </c>
      <c r="E3121" s="4" t="s">
        <v>196</v>
      </c>
      <c r="F3121" s="15" t="s">
        <v>99</v>
      </c>
      <c r="G3121" s="15" t="s">
        <v>161</v>
      </c>
      <c r="H3121" s="15" t="s">
        <v>19</v>
      </c>
      <c r="I3121" s="29">
        <v>2600</v>
      </c>
      <c r="J3121" s="15">
        <v>700</v>
      </c>
      <c r="K3121" s="15">
        <v>650</v>
      </c>
      <c r="L3121" s="15">
        <v>675</v>
      </c>
      <c r="M3121" s="15" t="s">
        <v>14</v>
      </c>
      <c r="N3121" s="15" t="s">
        <v>139</v>
      </c>
      <c r="O3121">
        <f>+VLOOKUP(Precio_diario_hortalizas[[#This Row],[Unidad de comercialización]],Codigos_kg[],2,0)</f>
        <v>1</v>
      </c>
      <c r="P3121">
        <f>+Precio_diario_hortalizas[[#This Row],[Precio promedio ponderado]]/Precio_diario_hortalizas[[#This Row],[Kg o Unidades]]</f>
        <v>675</v>
      </c>
    </row>
    <row r="3122" spans="1:16" hidden="1" x14ac:dyDescent="0.35">
      <c r="A3122" s="15" t="s">
        <v>170</v>
      </c>
      <c r="B3122" s="1" t="str">
        <f>+VLOOKUP(A3122,Codigos_mercados_mayoristas[],2,0)</f>
        <v>Coquimbo</v>
      </c>
      <c r="C3122" s="1">
        <f>+VLOOKUP(A3122,Codigos_mercados_mayoristas[],3,0)</f>
        <v>4</v>
      </c>
      <c r="D3122" s="30">
        <v>44155</v>
      </c>
      <c r="E3122" s="4" t="s">
        <v>196</v>
      </c>
      <c r="F3122" s="15" t="s">
        <v>99</v>
      </c>
      <c r="G3122" s="15" t="s">
        <v>161</v>
      </c>
      <c r="H3122" s="15" t="s">
        <v>13</v>
      </c>
      <c r="I3122" s="29">
        <v>1600</v>
      </c>
      <c r="J3122" s="15">
        <v>600</v>
      </c>
      <c r="K3122" s="15">
        <v>550</v>
      </c>
      <c r="L3122" s="15">
        <v>575</v>
      </c>
      <c r="M3122" s="15" t="s">
        <v>14</v>
      </c>
      <c r="N3122" s="15" t="s">
        <v>139</v>
      </c>
      <c r="O3122">
        <f>+VLOOKUP(Precio_diario_hortalizas[[#This Row],[Unidad de comercialización]],Codigos_kg[],2,0)</f>
        <v>1</v>
      </c>
      <c r="P3122">
        <f>+Precio_diario_hortalizas[[#This Row],[Precio promedio ponderado]]/Precio_diario_hortalizas[[#This Row],[Kg o Unidades]]</f>
        <v>575</v>
      </c>
    </row>
    <row r="3123" spans="1:16" hidden="1" x14ac:dyDescent="0.35">
      <c r="A3123" s="15" t="s">
        <v>170</v>
      </c>
      <c r="B3123" s="1" t="str">
        <f>+VLOOKUP(A3123,Codigos_mercados_mayoristas[],2,0)</f>
        <v>Coquimbo</v>
      </c>
      <c r="C3123" s="1">
        <f>+VLOOKUP(A3123,Codigos_mercados_mayoristas[],3,0)</f>
        <v>4</v>
      </c>
      <c r="D3123" s="30">
        <v>44155</v>
      </c>
      <c r="E3123" s="4" t="s">
        <v>196</v>
      </c>
      <c r="F3123" s="15" t="s">
        <v>99</v>
      </c>
      <c r="G3123" s="15" t="s">
        <v>100</v>
      </c>
      <c r="H3123" s="15" t="s">
        <v>19</v>
      </c>
      <c r="I3123" s="29">
        <v>2400</v>
      </c>
      <c r="J3123" s="15">
        <v>700</v>
      </c>
      <c r="K3123" s="15">
        <v>650</v>
      </c>
      <c r="L3123" s="15">
        <v>675</v>
      </c>
      <c r="M3123" s="15" t="s">
        <v>14</v>
      </c>
      <c r="N3123" s="15" t="s">
        <v>139</v>
      </c>
      <c r="O3123">
        <f>+VLOOKUP(Precio_diario_hortalizas[[#This Row],[Unidad de comercialización]],Codigos_kg[],2,0)</f>
        <v>1</v>
      </c>
      <c r="P3123">
        <f>+Precio_diario_hortalizas[[#This Row],[Precio promedio ponderado]]/Precio_diario_hortalizas[[#This Row],[Kg o Unidades]]</f>
        <v>675</v>
      </c>
    </row>
    <row r="3124" spans="1:16" hidden="1" x14ac:dyDescent="0.35">
      <c r="A3124" s="15" t="s">
        <v>170</v>
      </c>
      <c r="B3124" s="1" t="str">
        <f>+VLOOKUP(A3124,Codigos_mercados_mayoristas[],2,0)</f>
        <v>Coquimbo</v>
      </c>
      <c r="C3124" s="1">
        <f>+VLOOKUP(A3124,Codigos_mercados_mayoristas[],3,0)</f>
        <v>4</v>
      </c>
      <c r="D3124" s="30">
        <v>44155</v>
      </c>
      <c r="E3124" s="4" t="s">
        <v>196</v>
      </c>
      <c r="F3124" s="15" t="s">
        <v>99</v>
      </c>
      <c r="G3124" s="15" t="s">
        <v>100</v>
      </c>
      <c r="H3124" s="15" t="s">
        <v>13</v>
      </c>
      <c r="I3124" s="29">
        <v>1500</v>
      </c>
      <c r="J3124" s="15">
        <v>600</v>
      </c>
      <c r="K3124" s="15">
        <v>550</v>
      </c>
      <c r="L3124" s="15">
        <v>575</v>
      </c>
      <c r="M3124" s="15" t="s">
        <v>14</v>
      </c>
      <c r="N3124" s="15" t="s">
        <v>139</v>
      </c>
      <c r="O3124">
        <f>+VLOOKUP(Precio_diario_hortalizas[[#This Row],[Unidad de comercialización]],Codigos_kg[],2,0)</f>
        <v>1</v>
      </c>
      <c r="P3124">
        <f>+Precio_diario_hortalizas[[#This Row],[Precio promedio ponderado]]/Precio_diario_hortalizas[[#This Row],[Kg o Unidades]]</f>
        <v>575</v>
      </c>
    </row>
    <row r="3125" spans="1:16" hidden="1" x14ac:dyDescent="0.35">
      <c r="A3125" s="15" t="s">
        <v>170</v>
      </c>
      <c r="B3125" s="1" t="str">
        <f>+VLOOKUP(A3125,Codigos_mercados_mayoristas[],2,0)</f>
        <v>Coquimbo</v>
      </c>
      <c r="C3125" s="1">
        <f>+VLOOKUP(A3125,Codigos_mercados_mayoristas[],3,0)</f>
        <v>4</v>
      </c>
      <c r="D3125" s="30">
        <v>44155</v>
      </c>
      <c r="E3125" s="4" t="s">
        <v>196</v>
      </c>
      <c r="F3125" s="15" t="s">
        <v>99</v>
      </c>
      <c r="G3125" s="15" t="s">
        <v>119</v>
      </c>
      <c r="H3125" s="15" t="s">
        <v>19</v>
      </c>
      <c r="I3125" s="29">
        <v>2000</v>
      </c>
      <c r="J3125" s="15">
        <v>700</v>
      </c>
      <c r="K3125" s="15">
        <v>650</v>
      </c>
      <c r="L3125" s="15">
        <v>675</v>
      </c>
      <c r="M3125" s="15" t="s">
        <v>14</v>
      </c>
      <c r="N3125" s="15" t="s">
        <v>139</v>
      </c>
      <c r="O3125">
        <f>+VLOOKUP(Precio_diario_hortalizas[[#This Row],[Unidad de comercialización]],Codigos_kg[],2,0)</f>
        <v>1</v>
      </c>
      <c r="P3125">
        <f>+Precio_diario_hortalizas[[#This Row],[Precio promedio ponderado]]/Precio_diario_hortalizas[[#This Row],[Kg o Unidades]]</f>
        <v>675</v>
      </c>
    </row>
    <row r="3126" spans="1:16" hidden="1" x14ac:dyDescent="0.35">
      <c r="A3126" s="15" t="s">
        <v>170</v>
      </c>
      <c r="B3126" s="1" t="str">
        <f>+VLOOKUP(A3126,Codigos_mercados_mayoristas[],2,0)</f>
        <v>Coquimbo</v>
      </c>
      <c r="C3126" s="1">
        <f>+VLOOKUP(A3126,Codigos_mercados_mayoristas[],3,0)</f>
        <v>4</v>
      </c>
      <c r="D3126" s="30">
        <v>44155</v>
      </c>
      <c r="E3126" s="4" t="s">
        <v>196</v>
      </c>
      <c r="F3126" s="15" t="s">
        <v>99</v>
      </c>
      <c r="G3126" s="15" t="s">
        <v>119</v>
      </c>
      <c r="H3126" s="15" t="s">
        <v>13</v>
      </c>
      <c r="I3126" s="29">
        <v>1200</v>
      </c>
      <c r="J3126" s="15">
        <v>600</v>
      </c>
      <c r="K3126" s="15">
        <v>550</v>
      </c>
      <c r="L3126" s="15">
        <v>575</v>
      </c>
      <c r="M3126" s="15" t="s">
        <v>14</v>
      </c>
      <c r="N3126" s="15" t="s">
        <v>139</v>
      </c>
      <c r="O3126">
        <f>+VLOOKUP(Precio_diario_hortalizas[[#This Row],[Unidad de comercialización]],Codigos_kg[],2,0)</f>
        <v>1</v>
      </c>
      <c r="P3126">
        <f>+Precio_diario_hortalizas[[#This Row],[Precio promedio ponderado]]/Precio_diario_hortalizas[[#This Row],[Kg o Unidades]]</f>
        <v>575</v>
      </c>
    </row>
    <row r="3127" spans="1:16" hidden="1" x14ac:dyDescent="0.35">
      <c r="A3127" s="15" t="s">
        <v>170</v>
      </c>
      <c r="B3127" s="1" t="str">
        <f>+VLOOKUP(A3127,Codigos_mercados_mayoristas[],2,0)</f>
        <v>Coquimbo</v>
      </c>
      <c r="C3127" s="1">
        <f>+VLOOKUP(A3127,Codigos_mercados_mayoristas[],3,0)</f>
        <v>4</v>
      </c>
      <c r="D3127" s="30">
        <v>44155</v>
      </c>
      <c r="E3127" s="4" t="s">
        <v>196</v>
      </c>
      <c r="F3127" s="15" t="s">
        <v>35</v>
      </c>
      <c r="G3127" s="15" t="s">
        <v>36</v>
      </c>
      <c r="H3127" s="15" t="s">
        <v>19</v>
      </c>
      <c r="I3127" s="15">
        <v>600</v>
      </c>
      <c r="J3127" s="29">
        <v>12000</v>
      </c>
      <c r="K3127" s="29">
        <v>11500</v>
      </c>
      <c r="L3127" s="29">
        <v>11750</v>
      </c>
      <c r="M3127" s="15" t="s">
        <v>59</v>
      </c>
      <c r="N3127" s="15" t="s">
        <v>45</v>
      </c>
      <c r="O3127">
        <f>+VLOOKUP(Precio_diario_hortalizas[[#This Row],[Unidad de comercialización]],Codigos_kg[],2,0)</f>
        <v>18</v>
      </c>
      <c r="P3127">
        <f>+Precio_diario_hortalizas[[#This Row],[Precio promedio ponderado]]/Precio_diario_hortalizas[[#This Row],[Kg o Unidades]]</f>
        <v>652.77777777777783</v>
      </c>
    </row>
    <row r="3128" spans="1:16" hidden="1" x14ac:dyDescent="0.35">
      <c r="A3128" s="15" t="s">
        <v>170</v>
      </c>
      <c r="B3128" s="1" t="str">
        <f>+VLOOKUP(A3128,Codigos_mercados_mayoristas[],2,0)</f>
        <v>Coquimbo</v>
      </c>
      <c r="C3128" s="1">
        <f>+VLOOKUP(A3128,Codigos_mercados_mayoristas[],3,0)</f>
        <v>4</v>
      </c>
      <c r="D3128" s="30">
        <v>44155</v>
      </c>
      <c r="E3128" s="4" t="s">
        <v>196</v>
      </c>
      <c r="F3128" s="15" t="s">
        <v>35</v>
      </c>
      <c r="G3128" s="15" t="s">
        <v>36</v>
      </c>
      <c r="H3128" s="15" t="s">
        <v>13</v>
      </c>
      <c r="I3128" s="15">
        <v>500</v>
      </c>
      <c r="J3128" s="29">
        <v>10000</v>
      </c>
      <c r="K3128" s="29">
        <v>9500</v>
      </c>
      <c r="L3128" s="29">
        <v>9750</v>
      </c>
      <c r="M3128" s="15" t="s">
        <v>59</v>
      </c>
      <c r="N3128" s="15" t="s">
        <v>45</v>
      </c>
      <c r="O3128">
        <f>+VLOOKUP(Precio_diario_hortalizas[[#This Row],[Unidad de comercialización]],Codigos_kg[],2,0)</f>
        <v>18</v>
      </c>
      <c r="P3128">
        <f>+Precio_diario_hortalizas[[#This Row],[Precio promedio ponderado]]/Precio_diario_hortalizas[[#This Row],[Kg o Unidades]]</f>
        <v>541.66666666666663</v>
      </c>
    </row>
    <row r="3129" spans="1:16" hidden="1" x14ac:dyDescent="0.35">
      <c r="A3129" s="15" t="s">
        <v>170</v>
      </c>
      <c r="B3129" s="1" t="str">
        <f>+VLOOKUP(A3129,Codigos_mercados_mayoristas[],2,0)</f>
        <v>Coquimbo</v>
      </c>
      <c r="C3129" s="1">
        <f>+VLOOKUP(A3129,Codigos_mercados_mayoristas[],3,0)</f>
        <v>4</v>
      </c>
      <c r="D3129" s="30">
        <v>44155</v>
      </c>
      <c r="E3129" s="4" t="s">
        <v>196</v>
      </c>
      <c r="F3129" s="15" t="s">
        <v>35</v>
      </c>
      <c r="G3129" s="15" t="s">
        <v>36</v>
      </c>
      <c r="H3129" s="15" t="s">
        <v>16</v>
      </c>
      <c r="I3129" s="15">
        <v>400</v>
      </c>
      <c r="J3129" s="29">
        <v>8000</v>
      </c>
      <c r="K3129" s="29">
        <v>7500</v>
      </c>
      <c r="L3129" s="29">
        <v>7750</v>
      </c>
      <c r="M3129" s="15" t="s">
        <v>59</v>
      </c>
      <c r="N3129" s="15" t="s">
        <v>45</v>
      </c>
      <c r="O3129">
        <f>+VLOOKUP(Precio_diario_hortalizas[[#This Row],[Unidad de comercialización]],Codigos_kg[],2,0)</f>
        <v>18</v>
      </c>
      <c r="P3129">
        <f>+Precio_diario_hortalizas[[#This Row],[Precio promedio ponderado]]/Precio_diario_hortalizas[[#This Row],[Kg o Unidades]]</f>
        <v>430.55555555555554</v>
      </c>
    </row>
    <row r="3130" spans="1:16" hidden="1" x14ac:dyDescent="0.35">
      <c r="A3130" s="15" t="s">
        <v>170</v>
      </c>
      <c r="B3130" s="1" t="str">
        <f>+VLOOKUP(A3130,Codigos_mercados_mayoristas[],2,0)</f>
        <v>Coquimbo</v>
      </c>
      <c r="C3130" s="1">
        <f>+VLOOKUP(A3130,Codigos_mercados_mayoristas[],3,0)</f>
        <v>4</v>
      </c>
      <c r="D3130" s="30">
        <v>44155</v>
      </c>
      <c r="E3130" s="4" t="s">
        <v>196</v>
      </c>
      <c r="F3130" s="15" t="s">
        <v>38</v>
      </c>
      <c r="G3130" s="15" t="s">
        <v>12</v>
      </c>
      <c r="H3130" s="15" t="s">
        <v>19</v>
      </c>
      <c r="I3130" s="15">
        <v>560</v>
      </c>
      <c r="J3130" s="29">
        <v>5000</v>
      </c>
      <c r="K3130" s="29">
        <v>4800</v>
      </c>
      <c r="L3130" s="29">
        <v>4900</v>
      </c>
      <c r="M3130" s="15" t="s">
        <v>101</v>
      </c>
      <c r="N3130" s="15" t="s">
        <v>139</v>
      </c>
      <c r="O3130">
        <f>+VLOOKUP(Precio_diario_hortalizas[[#This Row],[Unidad de comercialización]],Codigos_kg[],2,0)</f>
        <v>20</v>
      </c>
      <c r="P3130">
        <f>+Precio_diario_hortalizas[[#This Row],[Precio promedio ponderado]]/Precio_diario_hortalizas[[#This Row],[Kg o Unidades]]</f>
        <v>245</v>
      </c>
    </row>
    <row r="3131" spans="1:16" hidden="1" x14ac:dyDescent="0.35">
      <c r="A3131" s="15" t="s">
        <v>170</v>
      </c>
      <c r="B3131" s="1" t="str">
        <f>+VLOOKUP(A3131,Codigos_mercados_mayoristas[],2,0)</f>
        <v>Coquimbo</v>
      </c>
      <c r="C3131" s="1">
        <f>+VLOOKUP(A3131,Codigos_mercados_mayoristas[],3,0)</f>
        <v>4</v>
      </c>
      <c r="D3131" s="30">
        <v>44155</v>
      </c>
      <c r="E3131" s="4" t="s">
        <v>196</v>
      </c>
      <c r="F3131" s="15" t="s">
        <v>102</v>
      </c>
      <c r="G3131" s="15" t="s">
        <v>103</v>
      </c>
      <c r="H3131" s="15" t="s">
        <v>96</v>
      </c>
      <c r="I3131" s="15">
        <v>600</v>
      </c>
      <c r="J3131" s="29">
        <v>2000</v>
      </c>
      <c r="K3131" s="29">
        <v>1900</v>
      </c>
      <c r="L3131" s="29">
        <v>1950</v>
      </c>
      <c r="M3131" s="15" t="s">
        <v>33</v>
      </c>
      <c r="N3131" s="15" t="s">
        <v>34</v>
      </c>
      <c r="O3131">
        <f>+VLOOKUP(Precio_diario_hortalizas[[#This Row],[Unidad de comercialización]],Codigos_kg[],2,0)</f>
        <v>1</v>
      </c>
      <c r="P3131">
        <f>+Precio_diario_hortalizas[[#This Row],[Precio promedio ponderado]]/Precio_diario_hortalizas[[#This Row],[Kg o Unidades]]</f>
        <v>1950</v>
      </c>
    </row>
    <row r="3132" spans="1:16" hidden="1" x14ac:dyDescent="0.35">
      <c r="A3132" s="15" t="s">
        <v>170</v>
      </c>
      <c r="B3132" s="26" t="str">
        <f>+VLOOKUP(A3132,Codigos_mercados_mayoristas[],2,0)</f>
        <v>Coquimbo</v>
      </c>
      <c r="C3132" s="26">
        <f>+VLOOKUP(A3132,Codigos_mercados_mayoristas[],3,0)</f>
        <v>4</v>
      </c>
      <c r="D3132" s="30">
        <v>44155</v>
      </c>
      <c r="E3132" s="4" t="s">
        <v>196</v>
      </c>
      <c r="F3132" s="15" t="s">
        <v>106</v>
      </c>
      <c r="G3132" s="15" t="s">
        <v>12</v>
      </c>
      <c r="H3132" s="15" t="s">
        <v>19</v>
      </c>
      <c r="I3132" s="15">
        <v>600</v>
      </c>
      <c r="J3132" s="29">
        <v>6000</v>
      </c>
      <c r="K3132" s="29">
        <v>5000</v>
      </c>
      <c r="L3132" s="29">
        <v>5500</v>
      </c>
      <c r="M3132" s="15" t="s">
        <v>97</v>
      </c>
      <c r="N3132" s="15" t="s">
        <v>45</v>
      </c>
      <c r="O3132">
        <f>+VLOOKUP(Precio_diario_hortalizas[[#This Row],[Unidad de comercialización]],Codigos_kg[],2,0)</f>
        <v>70</v>
      </c>
      <c r="P3132">
        <f>+Precio_diario_hortalizas[[#This Row],[Precio promedio ponderado]]/Precio_diario_hortalizas[[#This Row],[Kg o Unidades]]</f>
        <v>78.571428571428569</v>
      </c>
    </row>
    <row r="3133" spans="1:16" hidden="1" x14ac:dyDescent="0.35">
      <c r="A3133" s="1" t="s">
        <v>188</v>
      </c>
      <c r="B3133" s="1" t="str">
        <f>+VLOOKUP(A3133,Codigos_mercados_mayoristas[],2,0)</f>
        <v>Bíobío</v>
      </c>
      <c r="C3133" s="1">
        <f>+VLOOKUP(A3133,Codigos_mercados_mayoristas[],3,0)</f>
        <v>8</v>
      </c>
      <c r="D3133" s="30">
        <v>44155</v>
      </c>
      <c r="E3133" s="4" t="s">
        <v>196</v>
      </c>
      <c r="F3133" s="15" t="s">
        <v>61</v>
      </c>
      <c r="G3133" s="15" t="s">
        <v>12</v>
      </c>
      <c r="H3133" s="15" t="s">
        <v>19</v>
      </c>
      <c r="I3133" s="15">
        <v>200</v>
      </c>
      <c r="J3133" s="15">
        <v>700</v>
      </c>
      <c r="K3133" s="15">
        <v>600</v>
      </c>
      <c r="L3133" s="15">
        <v>650</v>
      </c>
      <c r="M3133" s="15" t="s">
        <v>167</v>
      </c>
      <c r="N3133" s="15" t="s">
        <v>140</v>
      </c>
      <c r="O3133">
        <f>+VLOOKUP(Precio_diario_hortalizas[[#This Row],[Unidad de comercialización]],Codigos_kg[],2,0)</f>
        <v>1</v>
      </c>
      <c r="P3133">
        <f>+Precio_diario_hortalizas[[#This Row],[Precio promedio ponderado]]/Precio_diario_hortalizas[[#This Row],[Kg o Unidades]]</f>
        <v>650</v>
      </c>
    </row>
    <row r="3134" spans="1:16" hidden="1" x14ac:dyDescent="0.35">
      <c r="A3134" s="1" t="s">
        <v>188</v>
      </c>
      <c r="B3134" s="1" t="str">
        <f>+VLOOKUP(A3134,Codigos_mercados_mayoristas[],2,0)</f>
        <v>Bíobío</v>
      </c>
      <c r="C3134" s="1">
        <f>+VLOOKUP(A3134,Codigos_mercados_mayoristas[],3,0)</f>
        <v>8</v>
      </c>
      <c r="D3134" s="30">
        <v>44155</v>
      </c>
      <c r="E3134" s="4" t="s">
        <v>196</v>
      </c>
      <c r="F3134" s="15" t="s">
        <v>61</v>
      </c>
      <c r="G3134" s="15" t="s">
        <v>12</v>
      </c>
      <c r="H3134" s="15" t="s">
        <v>13</v>
      </c>
      <c r="I3134" s="15">
        <v>100</v>
      </c>
      <c r="J3134" s="15">
        <v>500</v>
      </c>
      <c r="K3134" s="15">
        <v>500</v>
      </c>
      <c r="L3134" s="15">
        <v>500</v>
      </c>
      <c r="M3134" s="15" t="s">
        <v>167</v>
      </c>
      <c r="N3134" s="15" t="s">
        <v>140</v>
      </c>
      <c r="O3134">
        <f>+VLOOKUP(Precio_diario_hortalizas[[#This Row],[Unidad de comercialización]],Codigos_kg[],2,0)</f>
        <v>1</v>
      </c>
      <c r="P3134">
        <f>+Precio_diario_hortalizas[[#This Row],[Precio promedio ponderado]]/Precio_diario_hortalizas[[#This Row],[Kg o Unidades]]</f>
        <v>500</v>
      </c>
    </row>
    <row r="3135" spans="1:16" hidden="1" x14ac:dyDescent="0.35">
      <c r="A3135" s="1" t="s">
        <v>188</v>
      </c>
      <c r="B3135" s="1" t="str">
        <f>+VLOOKUP(A3135,Codigos_mercados_mayoristas[],2,0)</f>
        <v>Bíobío</v>
      </c>
      <c r="C3135" s="1">
        <f>+VLOOKUP(A3135,Codigos_mercados_mayoristas[],3,0)</f>
        <v>8</v>
      </c>
      <c r="D3135" s="30">
        <v>44155</v>
      </c>
      <c r="E3135" s="4" t="s">
        <v>196</v>
      </c>
      <c r="F3135" s="15" t="s">
        <v>64</v>
      </c>
      <c r="G3135" s="15" t="s">
        <v>65</v>
      </c>
      <c r="H3135" s="15" t="s">
        <v>19</v>
      </c>
      <c r="I3135" s="15">
        <v>400</v>
      </c>
      <c r="J3135" s="29">
        <v>10000</v>
      </c>
      <c r="K3135" s="29">
        <v>9000</v>
      </c>
      <c r="L3135" s="29">
        <v>9500</v>
      </c>
      <c r="M3135" s="15" t="s">
        <v>37</v>
      </c>
      <c r="N3135" s="15" t="s">
        <v>66</v>
      </c>
      <c r="O3135">
        <f>+VLOOKUP(Precio_diario_hortalizas[[#This Row],[Unidad de comercialización]],Codigos_kg[],2,0)</f>
        <v>10</v>
      </c>
      <c r="P3135">
        <f>+Precio_diario_hortalizas[[#This Row],[Precio promedio ponderado]]/Precio_diario_hortalizas[[#This Row],[Kg o Unidades]]</f>
        <v>950</v>
      </c>
    </row>
    <row r="3136" spans="1:16" hidden="1" x14ac:dyDescent="0.35">
      <c r="A3136" s="1" t="s">
        <v>188</v>
      </c>
      <c r="B3136" s="1" t="str">
        <f>+VLOOKUP(A3136,Codigos_mercados_mayoristas[],2,0)</f>
        <v>Bíobío</v>
      </c>
      <c r="C3136" s="1">
        <f>+VLOOKUP(A3136,Codigos_mercados_mayoristas[],3,0)</f>
        <v>8</v>
      </c>
      <c r="D3136" s="30">
        <v>44155</v>
      </c>
      <c r="E3136" s="4" t="s">
        <v>196</v>
      </c>
      <c r="F3136" s="15" t="s">
        <v>42</v>
      </c>
      <c r="G3136" s="15" t="s">
        <v>43</v>
      </c>
      <c r="H3136" s="15" t="s">
        <v>19</v>
      </c>
      <c r="I3136" s="15">
        <v>60</v>
      </c>
      <c r="J3136" s="29">
        <v>26000</v>
      </c>
      <c r="K3136" s="29">
        <v>25000</v>
      </c>
      <c r="L3136" s="29">
        <v>25500</v>
      </c>
      <c r="M3136" s="15" t="s">
        <v>44</v>
      </c>
      <c r="N3136" s="15" t="s">
        <v>45</v>
      </c>
      <c r="O3136">
        <f>+VLOOKUP(Precio_diario_hortalizas[[#This Row],[Unidad de comercialización]],Codigos_kg[],2,0)</f>
        <v>25</v>
      </c>
      <c r="P3136">
        <f>+Precio_diario_hortalizas[[#This Row],[Precio promedio ponderado]]/Precio_diario_hortalizas[[#This Row],[Kg o Unidades]]</f>
        <v>1020</v>
      </c>
    </row>
    <row r="3137" spans="1:16" hidden="1" x14ac:dyDescent="0.35">
      <c r="A3137" s="1" t="s">
        <v>188</v>
      </c>
      <c r="B3137" s="1" t="str">
        <f>+VLOOKUP(A3137,Codigos_mercados_mayoristas[],2,0)</f>
        <v>Bíobío</v>
      </c>
      <c r="C3137" s="1">
        <f>+VLOOKUP(A3137,Codigos_mercados_mayoristas[],3,0)</f>
        <v>8</v>
      </c>
      <c r="D3137" s="30">
        <v>44155</v>
      </c>
      <c r="E3137" s="4" t="s">
        <v>196</v>
      </c>
      <c r="F3137" s="15" t="s">
        <v>71</v>
      </c>
      <c r="G3137" s="15" t="s">
        <v>43</v>
      </c>
      <c r="H3137" s="15" t="s">
        <v>19</v>
      </c>
      <c r="I3137" s="15">
        <v>100</v>
      </c>
      <c r="J3137" s="29">
        <v>9500</v>
      </c>
      <c r="K3137" s="29">
        <v>9000</v>
      </c>
      <c r="L3137" s="29">
        <v>9250</v>
      </c>
      <c r="M3137" s="15" t="s">
        <v>68</v>
      </c>
      <c r="N3137" s="15" t="s">
        <v>114</v>
      </c>
      <c r="O3137">
        <f>+VLOOKUP(Precio_diario_hortalizas[[#This Row],[Unidad de comercialización]],Codigos_kg[],2,0)</f>
        <v>6</v>
      </c>
      <c r="P3137">
        <f>+Precio_diario_hortalizas[[#This Row],[Precio promedio ponderado]]/Precio_diario_hortalizas[[#This Row],[Kg o Unidades]]</f>
        <v>1541.6666666666667</v>
      </c>
    </row>
    <row r="3138" spans="1:16" hidden="1" x14ac:dyDescent="0.35">
      <c r="A3138" s="1" t="s">
        <v>188</v>
      </c>
      <c r="B3138" s="1" t="str">
        <f>+VLOOKUP(A3138,Codigos_mercados_mayoristas[],2,0)</f>
        <v>Bíobío</v>
      </c>
      <c r="C3138" s="1">
        <f>+VLOOKUP(A3138,Codigos_mercados_mayoristas[],3,0)</f>
        <v>8</v>
      </c>
      <c r="D3138" s="30">
        <v>44155</v>
      </c>
      <c r="E3138" s="4" t="s">
        <v>196</v>
      </c>
      <c r="F3138" s="15" t="s">
        <v>71</v>
      </c>
      <c r="G3138" s="15" t="s">
        <v>43</v>
      </c>
      <c r="H3138" s="15" t="s">
        <v>13</v>
      </c>
      <c r="I3138" s="15">
        <v>50</v>
      </c>
      <c r="J3138" s="29">
        <v>8000</v>
      </c>
      <c r="K3138" s="29">
        <v>8000</v>
      </c>
      <c r="L3138" s="29">
        <v>8000</v>
      </c>
      <c r="M3138" s="15" t="s">
        <v>68</v>
      </c>
      <c r="N3138" s="15" t="s">
        <v>114</v>
      </c>
      <c r="O3138">
        <f>+VLOOKUP(Precio_diario_hortalizas[[#This Row],[Unidad de comercialización]],Codigos_kg[],2,0)</f>
        <v>6</v>
      </c>
      <c r="P3138">
        <f>+Precio_diario_hortalizas[[#This Row],[Precio promedio ponderado]]/Precio_diario_hortalizas[[#This Row],[Kg o Unidades]]</f>
        <v>1333.3333333333333</v>
      </c>
    </row>
    <row r="3139" spans="1:16" hidden="1" x14ac:dyDescent="0.35">
      <c r="A3139" s="1" t="s">
        <v>188</v>
      </c>
      <c r="B3139" s="1" t="str">
        <f>+VLOOKUP(A3139,Codigos_mercados_mayoristas[],2,0)</f>
        <v>Bíobío</v>
      </c>
      <c r="C3139" s="1">
        <f>+VLOOKUP(A3139,Codigos_mercados_mayoristas[],3,0)</f>
        <v>8</v>
      </c>
      <c r="D3139" s="30">
        <v>44155</v>
      </c>
      <c r="E3139" s="4" t="s">
        <v>196</v>
      </c>
      <c r="F3139" s="15" t="s">
        <v>73</v>
      </c>
      <c r="G3139" s="15" t="s">
        <v>12</v>
      </c>
      <c r="H3139" s="15" t="s">
        <v>19</v>
      </c>
      <c r="I3139" s="15">
        <v>600</v>
      </c>
      <c r="J3139" s="15">
        <v>700</v>
      </c>
      <c r="K3139" s="15">
        <v>600</v>
      </c>
      <c r="L3139" s="15">
        <v>650</v>
      </c>
      <c r="M3139" s="15" t="s">
        <v>135</v>
      </c>
      <c r="N3139" s="15" t="s">
        <v>118</v>
      </c>
      <c r="O3139">
        <f>+VLOOKUP(Precio_diario_hortalizas[[#This Row],[Unidad de comercialización]],Codigos_kg[],2,0)</f>
        <v>5</v>
      </c>
      <c r="P3139">
        <f>+Precio_diario_hortalizas[[#This Row],[Precio promedio ponderado]]/Precio_diario_hortalizas[[#This Row],[Kg o Unidades]]</f>
        <v>130</v>
      </c>
    </row>
    <row r="3140" spans="1:16" hidden="1" x14ac:dyDescent="0.35">
      <c r="A3140" s="1" t="s">
        <v>188</v>
      </c>
      <c r="B3140" s="1" t="str">
        <f>+VLOOKUP(A3140,Codigos_mercados_mayoristas[],2,0)</f>
        <v>Bíobío</v>
      </c>
      <c r="C3140" s="1">
        <f>+VLOOKUP(A3140,Codigos_mercados_mayoristas[],3,0)</f>
        <v>8</v>
      </c>
      <c r="D3140" s="30">
        <v>44155</v>
      </c>
      <c r="E3140" s="4" t="s">
        <v>196</v>
      </c>
      <c r="F3140" s="15" t="s">
        <v>73</v>
      </c>
      <c r="G3140" s="15" t="s">
        <v>12</v>
      </c>
      <c r="H3140" s="15" t="s">
        <v>13</v>
      </c>
      <c r="I3140" s="15">
        <v>300</v>
      </c>
      <c r="J3140" s="15">
        <v>500</v>
      </c>
      <c r="K3140" s="15">
        <v>500</v>
      </c>
      <c r="L3140" s="15">
        <v>500</v>
      </c>
      <c r="M3140" s="15" t="s">
        <v>135</v>
      </c>
      <c r="N3140" s="15" t="s">
        <v>118</v>
      </c>
      <c r="O3140">
        <f>+VLOOKUP(Precio_diario_hortalizas[[#This Row],[Unidad de comercialización]],Codigos_kg[],2,0)</f>
        <v>5</v>
      </c>
      <c r="P3140">
        <f>+Precio_diario_hortalizas[[#This Row],[Precio promedio ponderado]]/Precio_diario_hortalizas[[#This Row],[Kg o Unidades]]</f>
        <v>100</v>
      </c>
    </row>
    <row r="3141" spans="1:16" hidden="1" x14ac:dyDescent="0.35">
      <c r="A3141" s="1" t="s">
        <v>188</v>
      </c>
      <c r="B3141" s="1" t="str">
        <f>+VLOOKUP(A3141,Codigos_mercados_mayoristas[],2,0)</f>
        <v>Bíobío</v>
      </c>
      <c r="C3141" s="1">
        <f>+VLOOKUP(A3141,Codigos_mercados_mayoristas[],3,0)</f>
        <v>8</v>
      </c>
      <c r="D3141" s="30">
        <v>44155</v>
      </c>
      <c r="E3141" s="4" t="s">
        <v>196</v>
      </c>
      <c r="F3141" s="15" t="s">
        <v>11</v>
      </c>
      <c r="G3141" s="15" t="s">
        <v>12</v>
      </c>
      <c r="H3141" s="15" t="s">
        <v>19</v>
      </c>
      <c r="I3141" s="15">
        <v>800</v>
      </c>
      <c r="J3141" s="15">
        <v>700</v>
      </c>
      <c r="K3141" s="15">
        <v>600</v>
      </c>
      <c r="L3141" s="15">
        <v>650</v>
      </c>
      <c r="M3141" s="15" t="s">
        <v>14</v>
      </c>
      <c r="N3141" s="15" t="s">
        <v>109</v>
      </c>
      <c r="O3141">
        <f>+VLOOKUP(Precio_diario_hortalizas[[#This Row],[Unidad de comercialización]],Codigos_kg[],2,0)</f>
        <v>1</v>
      </c>
      <c r="P3141">
        <f>+Precio_diario_hortalizas[[#This Row],[Precio promedio ponderado]]/Precio_diario_hortalizas[[#This Row],[Kg o Unidades]]</f>
        <v>650</v>
      </c>
    </row>
    <row r="3142" spans="1:16" hidden="1" x14ac:dyDescent="0.35">
      <c r="A3142" s="1" t="s">
        <v>188</v>
      </c>
      <c r="B3142" s="1" t="str">
        <f>+VLOOKUP(A3142,Codigos_mercados_mayoristas[],2,0)</f>
        <v>Bíobío</v>
      </c>
      <c r="C3142" s="1">
        <f>+VLOOKUP(A3142,Codigos_mercados_mayoristas[],3,0)</f>
        <v>8</v>
      </c>
      <c r="D3142" s="30">
        <v>44155</v>
      </c>
      <c r="E3142" s="4" t="s">
        <v>196</v>
      </c>
      <c r="F3142" s="15" t="s">
        <v>11</v>
      </c>
      <c r="G3142" s="15" t="s">
        <v>12</v>
      </c>
      <c r="H3142" s="15" t="s">
        <v>13</v>
      </c>
      <c r="I3142" s="15">
        <v>400</v>
      </c>
      <c r="J3142" s="15">
        <v>500</v>
      </c>
      <c r="K3142" s="15">
        <v>500</v>
      </c>
      <c r="L3142" s="15">
        <v>500</v>
      </c>
      <c r="M3142" s="15" t="s">
        <v>14</v>
      </c>
      <c r="N3142" s="15" t="s">
        <v>109</v>
      </c>
      <c r="O3142">
        <f>+VLOOKUP(Precio_diario_hortalizas[[#This Row],[Unidad de comercialización]],Codigos_kg[],2,0)</f>
        <v>1</v>
      </c>
      <c r="P3142">
        <f>+Precio_diario_hortalizas[[#This Row],[Precio promedio ponderado]]/Precio_diario_hortalizas[[#This Row],[Kg o Unidades]]</f>
        <v>500</v>
      </c>
    </row>
    <row r="3143" spans="1:16" hidden="1" x14ac:dyDescent="0.35">
      <c r="A3143" s="1" t="s">
        <v>188</v>
      </c>
      <c r="B3143" s="1" t="str">
        <f>+VLOOKUP(A3143,Codigos_mercados_mayoristas[],2,0)</f>
        <v>Bíobío</v>
      </c>
      <c r="C3143" s="1">
        <f>+VLOOKUP(A3143,Codigos_mercados_mayoristas[],3,0)</f>
        <v>8</v>
      </c>
      <c r="D3143" s="30">
        <v>44155</v>
      </c>
      <c r="E3143" s="4" t="s">
        <v>196</v>
      </c>
      <c r="F3143" s="15" t="s">
        <v>75</v>
      </c>
      <c r="G3143" s="15" t="s">
        <v>12</v>
      </c>
      <c r="H3143" s="15" t="s">
        <v>96</v>
      </c>
      <c r="I3143" s="15">
        <v>300</v>
      </c>
      <c r="J3143" s="29">
        <v>8000</v>
      </c>
      <c r="K3143" s="29">
        <v>8000</v>
      </c>
      <c r="L3143" s="29">
        <v>8000</v>
      </c>
      <c r="M3143" s="15" t="s">
        <v>121</v>
      </c>
      <c r="N3143" s="15" t="s">
        <v>123</v>
      </c>
      <c r="O3143">
        <f>+VLOOKUP(Precio_diario_hortalizas[[#This Row],[Unidad de comercialización]],Codigos_kg[],2,0)</f>
        <v>18</v>
      </c>
      <c r="P3143">
        <f>+Precio_diario_hortalizas[[#This Row],[Precio promedio ponderado]]/Precio_diario_hortalizas[[#This Row],[Kg o Unidades]]</f>
        <v>444.44444444444446</v>
      </c>
    </row>
    <row r="3144" spans="1:16" hidden="1" x14ac:dyDescent="0.35">
      <c r="A3144" s="1" t="s">
        <v>188</v>
      </c>
      <c r="B3144" s="1" t="str">
        <f>+VLOOKUP(A3144,Codigos_mercados_mayoristas[],2,0)</f>
        <v>Bíobío</v>
      </c>
      <c r="C3144" s="1">
        <f>+VLOOKUP(A3144,Codigos_mercados_mayoristas[],3,0)</f>
        <v>8</v>
      </c>
      <c r="D3144" s="30">
        <v>44155</v>
      </c>
      <c r="E3144" s="4" t="s">
        <v>196</v>
      </c>
      <c r="F3144" s="15" t="s">
        <v>75</v>
      </c>
      <c r="G3144" s="15" t="s">
        <v>12</v>
      </c>
      <c r="H3144" s="15" t="s">
        <v>137</v>
      </c>
      <c r="I3144" s="15">
        <v>200</v>
      </c>
      <c r="J3144" s="29">
        <v>7000</v>
      </c>
      <c r="K3144" s="29">
        <v>7000</v>
      </c>
      <c r="L3144" s="29">
        <v>7000</v>
      </c>
      <c r="M3144" s="15" t="s">
        <v>121</v>
      </c>
      <c r="N3144" s="15" t="s">
        <v>123</v>
      </c>
      <c r="O3144">
        <f>+VLOOKUP(Precio_diario_hortalizas[[#This Row],[Unidad de comercialización]],Codigos_kg[],2,0)</f>
        <v>18</v>
      </c>
      <c r="P3144">
        <f>+Precio_diario_hortalizas[[#This Row],[Precio promedio ponderado]]/Precio_diario_hortalizas[[#This Row],[Kg o Unidades]]</f>
        <v>388.88888888888891</v>
      </c>
    </row>
    <row r="3145" spans="1:16" hidden="1" x14ac:dyDescent="0.35">
      <c r="A3145" s="1" t="s">
        <v>188</v>
      </c>
      <c r="B3145" s="1" t="str">
        <f>+VLOOKUP(A3145,Codigos_mercados_mayoristas[],2,0)</f>
        <v>Bíobío</v>
      </c>
      <c r="C3145" s="1">
        <f>+VLOOKUP(A3145,Codigos_mercados_mayoristas[],3,0)</f>
        <v>8</v>
      </c>
      <c r="D3145" s="30">
        <v>44155</v>
      </c>
      <c r="E3145" s="4" t="s">
        <v>196</v>
      </c>
      <c r="F3145" s="15" t="s">
        <v>17</v>
      </c>
      <c r="G3145" s="15" t="s">
        <v>50</v>
      </c>
      <c r="H3145" s="15" t="s">
        <v>19</v>
      </c>
      <c r="I3145" s="15">
        <v>100</v>
      </c>
      <c r="J3145" s="29">
        <v>23000</v>
      </c>
      <c r="K3145" s="29">
        <v>22000</v>
      </c>
      <c r="L3145" s="29">
        <v>22500</v>
      </c>
      <c r="M3145" s="15" t="s">
        <v>51</v>
      </c>
      <c r="N3145" s="15" t="s">
        <v>15</v>
      </c>
      <c r="O3145">
        <f>+VLOOKUP(Precio_diario_hortalizas[[#This Row],[Unidad de comercialización]],Codigos_kg[],2,0)</f>
        <v>70</v>
      </c>
      <c r="P3145">
        <f>+Precio_diario_hortalizas[[#This Row],[Precio promedio ponderado]]/Precio_diario_hortalizas[[#This Row],[Kg o Unidades]]</f>
        <v>321.42857142857144</v>
      </c>
    </row>
    <row r="3146" spans="1:16" hidden="1" x14ac:dyDescent="0.35">
      <c r="A3146" s="1" t="s">
        <v>188</v>
      </c>
      <c r="B3146" s="1" t="str">
        <f>+VLOOKUP(A3146,Codigos_mercados_mayoristas[],2,0)</f>
        <v>Bíobío</v>
      </c>
      <c r="C3146" s="1">
        <f>+VLOOKUP(A3146,Codigos_mercados_mayoristas[],3,0)</f>
        <v>8</v>
      </c>
      <c r="D3146" s="30">
        <v>44155</v>
      </c>
      <c r="E3146" s="4" t="s">
        <v>196</v>
      </c>
      <c r="F3146" s="15" t="s">
        <v>82</v>
      </c>
      <c r="G3146" s="15" t="s">
        <v>12</v>
      </c>
      <c r="H3146" s="15" t="s">
        <v>19</v>
      </c>
      <c r="I3146" s="15">
        <v>200</v>
      </c>
      <c r="J3146" s="15">
        <v>700</v>
      </c>
      <c r="K3146" s="15">
        <v>600</v>
      </c>
      <c r="L3146" s="15">
        <v>650</v>
      </c>
      <c r="M3146" s="15" t="s">
        <v>167</v>
      </c>
      <c r="N3146" s="15" t="s">
        <v>140</v>
      </c>
      <c r="O3146">
        <f>+VLOOKUP(Precio_diario_hortalizas[[#This Row],[Unidad de comercialización]],Codigos_kg[],2,0)</f>
        <v>1</v>
      </c>
      <c r="P3146">
        <f>+Precio_diario_hortalizas[[#This Row],[Precio promedio ponderado]]/Precio_diario_hortalizas[[#This Row],[Kg o Unidades]]</f>
        <v>650</v>
      </c>
    </row>
    <row r="3147" spans="1:16" hidden="1" x14ac:dyDescent="0.35">
      <c r="A3147" s="1" t="s">
        <v>188</v>
      </c>
      <c r="B3147" s="1" t="str">
        <f>+VLOOKUP(A3147,Codigos_mercados_mayoristas[],2,0)</f>
        <v>Bíobío</v>
      </c>
      <c r="C3147" s="1">
        <f>+VLOOKUP(A3147,Codigos_mercados_mayoristas[],3,0)</f>
        <v>8</v>
      </c>
      <c r="D3147" s="30">
        <v>44155</v>
      </c>
      <c r="E3147" s="4" t="s">
        <v>196</v>
      </c>
      <c r="F3147" s="15" t="s">
        <v>82</v>
      </c>
      <c r="G3147" s="15" t="s">
        <v>12</v>
      </c>
      <c r="H3147" s="15" t="s">
        <v>13</v>
      </c>
      <c r="I3147" s="15">
        <v>100</v>
      </c>
      <c r="J3147" s="15">
        <v>500</v>
      </c>
      <c r="K3147" s="15">
        <v>500</v>
      </c>
      <c r="L3147" s="15">
        <v>500</v>
      </c>
      <c r="M3147" s="15" t="s">
        <v>167</v>
      </c>
      <c r="N3147" s="15" t="s">
        <v>140</v>
      </c>
      <c r="O3147">
        <f>+VLOOKUP(Precio_diario_hortalizas[[#This Row],[Unidad de comercialización]],Codigos_kg[],2,0)</f>
        <v>1</v>
      </c>
      <c r="P3147">
        <f>+Precio_diario_hortalizas[[#This Row],[Precio promedio ponderado]]/Precio_diario_hortalizas[[#This Row],[Kg o Unidades]]</f>
        <v>500</v>
      </c>
    </row>
    <row r="3148" spans="1:16" hidden="1" x14ac:dyDescent="0.35">
      <c r="A3148" s="1" t="s">
        <v>188</v>
      </c>
      <c r="B3148" s="1" t="str">
        <f>+VLOOKUP(A3148,Codigos_mercados_mayoristas[],2,0)</f>
        <v>Bíobío</v>
      </c>
      <c r="C3148" s="1">
        <f>+VLOOKUP(A3148,Codigos_mercados_mayoristas[],3,0)</f>
        <v>8</v>
      </c>
      <c r="D3148" s="30">
        <v>44155</v>
      </c>
      <c r="E3148" s="4" t="s">
        <v>196</v>
      </c>
      <c r="F3148" s="15" t="s">
        <v>84</v>
      </c>
      <c r="G3148" s="15" t="s">
        <v>12</v>
      </c>
      <c r="H3148" s="15" t="s">
        <v>19</v>
      </c>
      <c r="I3148" s="15">
        <v>800</v>
      </c>
      <c r="J3148" s="15">
        <v>700</v>
      </c>
      <c r="K3148" s="15">
        <v>600</v>
      </c>
      <c r="L3148" s="15">
        <v>650</v>
      </c>
      <c r="M3148" s="15" t="s">
        <v>14</v>
      </c>
      <c r="N3148" s="15" t="s">
        <v>109</v>
      </c>
      <c r="O3148">
        <f>+VLOOKUP(Precio_diario_hortalizas[[#This Row],[Unidad de comercialización]],Codigos_kg[],2,0)</f>
        <v>1</v>
      </c>
      <c r="P3148">
        <f>+Precio_diario_hortalizas[[#This Row],[Precio promedio ponderado]]/Precio_diario_hortalizas[[#This Row],[Kg o Unidades]]</f>
        <v>650</v>
      </c>
    </row>
    <row r="3149" spans="1:16" hidden="1" x14ac:dyDescent="0.35">
      <c r="A3149" s="1" t="s">
        <v>188</v>
      </c>
      <c r="B3149" s="1" t="str">
        <f>+VLOOKUP(A3149,Codigos_mercados_mayoristas[],2,0)</f>
        <v>Bíobío</v>
      </c>
      <c r="C3149" s="1">
        <f>+VLOOKUP(A3149,Codigos_mercados_mayoristas[],3,0)</f>
        <v>8</v>
      </c>
      <c r="D3149" s="30">
        <v>44155</v>
      </c>
      <c r="E3149" s="4" t="s">
        <v>196</v>
      </c>
      <c r="F3149" s="15" t="s">
        <v>84</v>
      </c>
      <c r="G3149" s="15" t="s">
        <v>12</v>
      </c>
      <c r="H3149" s="15" t="s">
        <v>13</v>
      </c>
      <c r="I3149" s="15">
        <v>400</v>
      </c>
      <c r="J3149" s="15">
        <v>500</v>
      </c>
      <c r="K3149" s="15">
        <v>500</v>
      </c>
      <c r="L3149" s="15">
        <v>500</v>
      </c>
      <c r="M3149" s="15" t="s">
        <v>14</v>
      </c>
      <c r="N3149" s="15" t="s">
        <v>109</v>
      </c>
      <c r="O3149">
        <f>+VLOOKUP(Precio_diario_hortalizas[[#This Row],[Unidad de comercialización]],Codigos_kg[],2,0)</f>
        <v>1</v>
      </c>
      <c r="P3149">
        <f>+Precio_diario_hortalizas[[#This Row],[Precio promedio ponderado]]/Precio_diario_hortalizas[[#This Row],[Kg o Unidades]]</f>
        <v>500</v>
      </c>
    </row>
    <row r="3150" spans="1:16" hidden="1" x14ac:dyDescent="0.35">
      <c r="A3150" s="1" t="s">
        <v>188</v>
      </c>
      <c r="B3150" s="1" t="str">
        <f>+VLOOKUP(A3150,Codigos_mercados_mayoristas[],2,0)</f>
        <v>Bíobío</v>
      </c>
      <c r="C3150" s="1">
        <f>+VLOOKUP(A3150,Codigos_mercados_mayoristas[],3,0)</f>
        <v>8</v>
      </c>
      <c r="D3150" s="30">
        <v>44155</v>
      </c>
      <c r="E3150" s="4" t="s">
        <v>196</v>
      </c>
      <c r="F3150" s="15" t="s">
        <v>21</v>
      </c>
      <c r="G3150" s="15" t="s">
        <v>12</v>
      </c>
      <c r="H3150" s="15" t="s">
        <v>19</v>
      </c>
      <c r="I3150" s="15">
        <v>60</v>
      </c>
      <c r="J3150" s="29">
        <v>9000</v>
      </c>
      <c r="K3150" s="29">
        <v>8000</v>
      </c>
      <c r="L3150" s="29">
        <v>8500</v>
      </c>
      <c r="M3150" s="15" t="s">
        <v>151</v>
      </c>
      <c r="N3150" s="15" t="s">
        <v>118</v>
      </c>
      <c r="O3150">
        <f>+VLOOKUP(Precio_diario_hortalizas[[#This Row],[Unidad de comercialización]],Codigos_kg[],2,0)</f>
        <v>10</v>
      </c>
      <c r="P3150">
        <f>+Precio_diario_hortalizas[[#This Row],[Precio promedio ponderado]]/Precio_diario_hortalizas[[#This Row],[Kg o Unidades]]</f>
        <v>850</v>
      </c>
    </row>
    <row r="3151" spans="1:16" hidden="1" x14ac:dyDescent="0.35">
      <c r="A3151" s="1" t="s">
        <v>188</v>
      </c>
      <c r="B3151" s="1" t="str">
        <f>+VLOOKUP(A3151,Codigos_mercados_mayoristas[],2,0)</f>
        <v>Bíobío</v>
      </c>
      <c r="C3151" s="1">
        <f>+VLOOKUP(A3151,Codigos_mercados_mayoristas[],3,0)</f>
        <v>8</v>
      </c>
      <c r="D3151" s="30">
        <v>44155</v>
      </c>
      <c r="E3151" s="4" t="s">
        <v>196</v>
      </c>
      <c r="F3151" s="15" t="s">
        <v>52</v>
      </c>
      <c r="G3151" s="15" t="s">
        <v>12</v>
      </c>
      <c r="H3151" s="15" t="s">
        <v>19</v>
      </c>
      <c r="I3151" s="15">
        <v>100</v>
      </c>
      <c r="J3151" s="29">
        <v>10000</v>
      </c>
      <c r="K3151" s="29">
        <v>9000</v>
      </c>
      <c r="L3151" s="29">
        <v>9500</v>
      </c>
      <c r="M3151" s="15" t="s">
        <v>39</v>
      </c>
      <c r="N3151" s="15" t="s">
        <v>118</v>
      </c>
      <c r="O3151">
        <f>+VLOOKUP(Precio_diario_hortalizas[[#This Row],[Unidad de comercialización]],Codigos_kg[],2,0)</f>
        <v>25</v>
      </c>
      <c r="P3151">
        <f>+Precio_diario_hortalizas[[#This Row],[Precio promedio ponderado]]/Precio_diario_hortalizas[[#This Row],[Kg o Unidades]]</f>
        <v>380</v>
      </c>
    </row>
    <row r="3152" spans="1:16" hidden="1" x14ac:dyDescent="0.35">
      <c r="A3152" s="1" t="s">
        <v>188</v>
      </c>
      <c r="B3152" s="1" t="str">
        <f>+VLOOKUP(A3152,Codigos_mercados_mayoristas[],2,0)</f>
        <v>Bíobío</v>
      </c>
      <c r="C3152" s="1">
        <f>+VLOOKUP(A3152,Codigos_mercados_mayoristas[],3,0)</f>
        <v>8</v>
      </c>
      <c r="D3152" s="30">
        <v>44155</v>
      </c>
      <c r="E3152" s="4" t="s">
        <v>196</v>
      </c>
      <c r="F3152" s="15" t="s">
        <v>23</v>
      </c>
      <c r="G3152" s="15" t="s">
        <v>87</v>
      </c>
      <c r="H3152" s="15" t="s">
        <v>19</v>
      </c>
      <c r="I3152" s="15">
        <v>100</v>
      </c>
      <c r="J3152" s="29">
        <v>3500</v>
      </c>
      <c r="K3152" s="29">
        <v>3000</v>
      </c>
      <c r="L3152" s="29">
        <v>3250</v>
      </c>
      <c r="M3152" s="15" t="s">
        <v>88</v>
      </c>
      <c r="N3152" s="15" t="s">
        <v>118</v>
      </c>
      <c r="O3152">
        <f>+VLOOKUP(Precio_diario_hortalizas[[#This Row],[Unidad de comercialización]],Codigos_kg[],2,0)</f>
        <v>10</v>
      </c>
      <c r="P3152">
        <f>+Precio_diario_hortalizas[[#This Row],[Precio promedio ponderado]]/Precio_diario_hortalizas[[#This Row],[Kg o Unidades]]</f>
        <v>325</v>
      </c>
    </row>
    <row r="3153" spans="1:16" hidden="1" x14ac:dyDescent="0.35">
      <c r="A3153" s="1" t="s">
        <v>188</v>
      </c>
      <c r="B3153" s="1" t="str">
        <f>+VLOOKUP(A3153,Codigos_mercados_mayoristas[],2,0)</f>
        <v>Bíobío</v>
      </c>
      <c r="C3153" s="1">
        <f>+VLOOKUP(A3153,Codigos_mercados_mayoristas[],3,0)</f>
        <v>8</v>
      </c>
      <c r="D3153" s="30">
        <v>44155</v>
      </c>
      <c r="E3153" s="4" t="s">
        <v>196</v>
      </c>
      <c r="F3153" s="15" t="s">
        <v>23</v>
      </c>
      <c r="G3153" s="15" t="s">
        <v>24</v>
      </c>
      <c r="H3153" s="15" t="s">
        <v>19</v>
      </c>
      <c r="I3153" s="15">
        <v>100</v>
      </c>
      <c r="J3153" s="29">
        <v>3500</v>
      </c>
      <c r="K3153" s="29">
        <v>3000</v>
      </c>
      <c r="L3153" s="29">
        <v>3250</v>
      </c>
      <c r="M3153" s="15" t="s">
        <v>89</v>
      </c>
      <c r="N3153" s="15" t="s">
        <v>114</v>
      </c>
      <c r="O3153">
        <f>+VLOOKUP(Precio_diario_hortalizas[[#This Row],[Unidad de comercialización]],Codigos_kg[],2,0)</f>
        <v>15</v>
      </c>
      <c r="P3153">
        <f>+Precio_diario_hortalizas[[#This Row],[Precio promedio ponderado]]/Precio_diario_hortalizas[[#This Row],[Kg o Unidades]]</f>
        <v>216.66666666666666</v>
      </c>
    </row>
    <row r="3154" spans="1:16" hidden="1" x14ac:dyDescent="0.35">
      <c r="A3154" s="1" t="s">
        <v>188</v>
      </c>
      <c r="B3154" s="1" t="str">
        <f>+VLOOKUP(A3154,Codigos_mercados_mayoristas[],2,0)</f>
        <v>Bíobío</v>
      </c>
      <c r="C3154" s="1">
        <f>+VLOOKUP(A3154,Codigos_mercados_mayoristas[],3,0)</f>
        <v>8</v>
      </c>
      <c r="D3154" s="30">
        <v>44155</v>
      </c>
      <c r="E3154" s="4" t="s">
        <v>196</v>
      </c>
      <c r="F3154" s="15" t="s">
        <v>23</v>
      </c>
      <c r="G3154" s="15" t="s">
        <v>90</v>
      </c>
      <c r="H3154" s="15" t="s">
        <v>19</v>
      </c>
      <c r="I3154" s="15">
        <v>100</v>
      </c>
      <c r="J3154" s="29">
        <v>3500</v>
      </c>
      <c r="K3154" s="29">
        <v>3000</v>
      </c>
      <c r="L3154" s="29">
        <v>3250</v>
      </c>
      <c r="M3154" s="15" t="s">
        <v>89</v>
      </c>
      <c r="N3154" s="15" t="s">
        <v>118</v>
      </c>
      <c r="O3154">
        <f>+VLOOKUP(Precio_diario_hortalizas[[#This Row],[Unidad de comercialización]],Codigos_kg[],2,0)</f>
        <v>15</v>
      </c>
      <c r="P3154">
        <f>+Precio_diario_hortalizas[[#This Row],[Precio promedio ponderado]]/Precio_diario_hortalizas[[#This Row],[Kg o Unidades]]</f>
        <v>216.66666666666666</v>
      </c>
    </row>
    <row r="3155" spans="1:16" hidden="1" x14ac:dyDescent="0.35">
      <c r="A3155" s="1" t="s">
        <v>188</v>
      </c>
      <c r="B3155" s="1" t="str">
        <f>+VLOOKUP(A3155,Codigos_mercados_mayoristas[],2,0)</f>
        <v>Bíobío</v>
      </c>
      <c r="C3155" s="1">
        <f>+VLOOKUP(A3155,Codigos_mercados_mayoristas[],3,0)</f>
        <v>8</v>
      </c>
      <c r="D3155" s="30">
        <v>44155</v>
      </c>
      <c r="E3155" s="4" t="s">
        <v>196</v>
      </c>
      <c r="F3155" s="15" t="s">
        <v>94</v>
      </c>
      <c r="G3155" s="15" t="s">
        <v>126</v>
      </c>
      <c r="H3155" s="15" t="s">
        <v>96</v>
      </c>
      <c r="I3155" s="29">
        <v>1000</v>
      </c>
      <c r="J3155" s="29">
        <v>10000</v>
      </c>
      <c r="K3155" s="29">
        <v>9500</v>
      </c>
      <c r="L3155" s="29">
        <v>9750</v>
      </c>
      <c r="M3155" s="15" t="s">
        <v>39</v>
      </c>
      <c r="N3155" s="15" t="s">
        <v>192</v>
      </c>
      <c r="O3155">
        <f>+VLOOKUP(Precio_diario_hortalizas[[#This Row],[Unidad de comercialización]],Codigos_kg[],2,0)</f>
        <v>25</v>
      </c>
      <c r="P3155">
        <f>+Precio_diario_hortalizas[[#This Row],[Precio promedio ponderado]]/Precio_diario_hortalizas[[#This Row],[Kg o Unidades]]</f>
        <v>390</v>
      </c>
    </row>
    <row r="3156" spans="1:16" hidden="1" x14ac:dyDescent="0.35">
      <c r="A3156" s="1" t="s">
        <v>188</v>
      </c>
      <c r="B3156" s="1" t="str">
        <f>+VLOOKUP(A3156,Codigos_mercados_mayoristas[],2,0)</f>
        <v>Bíobío</v>
      </c>
      <c r="C3156" s="1">
        <f>+VLOOKUP(A3156,Codigos_mercados_mayoristas[],3,0)</f>
        <v>8</v>
      </c>
      <c r="D3156" s="30">
        <v>44155</v>
      </c>
      <c r="E3156" s="4" t="s">
        <v>196</v>
      </c>
      <c r="F3156" s="15" t="s">
        <v>132</v>
      </c>
      <c r="G3156" s="15" t="s">
        <v>12</v>
      </c>
      <c r="H3156" s="15" t="s">
        <v>19</v>
      </c>
      <c r="I3156" s="15">
        <v>200</v>
      </c>
      <c r="J3156" s="15">
        <v>700</v>
      </c>
      <c r="K3156" s="15">
        <v>600</v>
      </c>
      <c r="L3156" s="15">
        <v>650</v>
      </c>
      <c r="M3156" s="15" t="s">
        <v>167</v>
      </c>
      <c r="N3156" s="15" t="s">
        <v>140</v>
      </c>
      <c r="O3156">
        <f>+VLOOKUP(Precio_diario_hortalizas[[#This Row],[Unidad de comercialización]],Codigos_kg[],2,0)</f>
        <v>1</v>
      </c>
      <c r="P3156">
        <f>+Precio_diario_hortalizas[[#This Row],[Precio promedio ponderado]]/Precio_diario_hortalizas[[#This Row],[Kg o Unidades]]</f>
        <v>650</v>
      </c>
    </row>
    <row r="3157" spans="1:16" hidden="1" x14ac:dyDescent="0.35">
      <c r="A3157" s="1" t="s">
        <v>188</v>
      </c>
      <c r="B3157" s="1" t="str">
        <f>+VLOOKUP(A3157,Codigos_mercados_mayoristas[],2,0)</f>
        <v>Bíobío</v>
      </c>
      <c r="C3157" s="1">
        <f>+VLOOKUP(A3157,Codigos_mercados_mayoristas[],3,0)</f>
        <v>8</v>
      </c>
      <c r="D3157" s="30">
        <v>44155</v>
      </c>
      <c r="E3157" s="4" t="s">
        <v>196</v>
      </c>
      <c r="F3157" s="15" t="s">
        <v>132</v>
      </c>
      <c r="G3157" s="15" t="s">
        <v>12</v>
      </c>
      <c r="H3157" s="15" t="s">
        <v>13</v>
      </c>
      <c r="I3157" s="15">
        <v>100</v>
      </c>
      <c r="J3157" s="15">
        <v>500</v>
      </c>
      <c r="K3157" s="15">
        <v>500</v>
      </c>
      <c r="L3157" s="15">
        <v>500</v>
      </c>
      <c r="M3157" s="15" t="s">
        <v>167</v>
      </c>
      <c r="N3157" s="15" t="s">
        <v>140</v>
      </c>
      <c r="O3157">
        <f>+VLOOKUP(Precio_diario_hortalizas[[#This Row],[Unidad de comercialización]],Codigos_kg[],2,0)</f>
        <v>1</v>
      </c>
      <c r="P3157">
        <f>+Precio_diario_hortalizas[[#This Row],[Precio promedio ponderado]]/Precio_diario_hortalizas[[#This Row],[Kg o Unidades]]</f>
        <v>500</v>
      </c>
    </row>
    <row r="3158" spans="1:16" hidden="1" x14ac:dyDescent="0.35">
      <c r="A3158" s="1" t="s">
        <v>188</v>
      </c>
      <c r="B3158" s="1" t="str">
        <f>+VLOOKUP(A3158,Codigos_mercados_mayoristas[],2,0)</f>
        <v>Bíobío</v>
      </c>
      <c r="C3158" s="1">
        <f>+VLOOKUP(A3158,Codigos_mercados_mayoristas[],3,0)</f>
        <v>8</v>
      </c>
      <c r="D3158" s="30">
        <v>44155</v>
      </c>
      <c r="E3158" s="4" t="s">
        <v>196</v>
      </c>
      <c r="F3158" s="15" t="s">
        <v>27</v>
      </c>
      <c r="G3158" s="15" t="s">
        <v>98</v>
      </c>
      <c r="H3158" s="15" t="s">
        <v>19</v>
      </c>
      <c r="I3158" s="15">
        <v>100</v>
      </c>
      <c r="J3158" s="29">
        <v>26000</v>
      </c>
      <c r="K3158" s="29">
        <v>25000</v>
      </c>
      <c r="L3158" s="29">
        <v>25500</v>
      </c>
      <c r="M3158" s="15" t="s">
        <v>29</v>
      </c>
      <c r="N3158" s="15" t="s">
        <v>15</v>
      </c>
      <c r="O3158">
        <f>+VLOOKUP(Precio_diario_hortalizas[[#This Row],[Unidad de comercialización]],Codigos_kg[],2,0)</f>
        <v>15</v>
      </c>
      <c r="P3158">
        <f>+Precio_diario_hortalizas[[#This Row],[Precio promedio ponderado]]/Precio_diario_hortalizas[[#This Row],[Kg o Unidades]]</f>
        <v>1700</v>
      </c>
    </row>
    <row r="3159" spans="1:16" hidden="1" x14ac:dyDescent="0.35">
      <c r="A3159" s="1" t="s">
        <v>188</v>
      </c>
      <c r="B3159" s="1" t="str">
        <f>+VLOOKUP(A3159,Codigos_mercados_mayoristas[],2,0)</f>
        <v>Bíobío</v>
      </c>
      <c r="C3159" s="1">
        <f>+VLOOKUP(A3159,Codigos_mercados_mayoristas[],3,0)</f>
        <v>8</v>
      </c>
      <c r="D3159" s="30">
        <v>44155</v>
      </c>
      <c r="E3159" s="4" t="s">
        <v>196</v>
      </c>
      <c r="F3159" s="15" t="s">
        <v>38</v>
      </c>
      <c r="G3159" s="15" t="s">
        <v>12</v>
      </c>
      <c r="H3159" s="15" t="s">
        <v>19</v>
      </c>
      <c r="I3159" s="15">
        <v>600</v>
      </c>
      <c r="J3159" s="29">
        <v>5000</v>
      </c>
      <c r="K3159" s="29">
        <v>4500</v>
      </c>
      <c r="L3159" s="29">
        <v>4750</v>
      </c>
      <c r="M3159" s="15" t="s">
        <v>101</v>
      </c>
      <c r="N3159" s="15" t="s">
        <v>140</v>
      </c>
      <c r="O3159">
        <f>+VLOOKUP(Precio_diario_hortalizas[[#This Row],[Unidad de comercialización]],Codigos_kg[],2,0)</f>
        <v>20</v>
      </c>
      <c r="P3159">
        <f>+Precio_diario_hortalizas[[#This Row],[Precio promedio ponderado]]/Precio_diario_hortalizas[[#This Row],[Kg o Unidades]]</f>
        <v>237.5</v>
      </c>
    </row>
    <row r="3160" spans="1:16" hidden="1" x14ac:dyDescent="0.35">
      <c r="A3160" s="1" t="s">
        <v>188</v>
      </c>
      <c r="B3160" s="1" t="str">
        <f>+VLOOKUP(A3160,Codigos_mercados_mayoristas[],2,0)</f>
        <v>Bíobío</v>
      </c>
      <c r="C3160" s="1">
        <f>+VLOOKUP(A3160,Codigos_mercados_mayoristas[],3,0)</f>
        <v>8</v>
      </c>
      <c r="D3160" s="30">
        <v>44155</v>
      </c>
      <c r="E3160" s="4" t="s">
        <v>196</v>
      </c>
      <c r="F3160" s="15" t="s">
        <v>38</v>
      </c>
      <c r="G3160" s="15" t="s">
        <v>12</v>
      </c>
      <c r="H3160" s="15" t="s">
        <v>13</v>
      </c>
      <c r="I3160" s="15">
        <v>300</v>
      </c>
      <c r="J3160" s="29">
        <v>4000</v>
      </c>
      <c r="K3160" s="29">
        <v>4000</v>
      </c>
      <c r="L3160" s="29">
        <v>4000</v>
      </c>
      <c r="M3160" s="15" t="s">
        <v>101</v>
      </c>
      <c r="N3160" s="15" t="s">
        <v>140</v>
      </c>
      <c r="O3160">
        <f>+VLOOKUP(Precio_diario_hortalizas[[#This Row],[Unidad de comercialización]],Codigos_kg[],2,0)</f>
        <v>20</v>
      </c>
      <c r="P3160">
        <f>+Precio_diario_hortalizas[[#This Row],[Precio promedio ponderado]]/Precio_diario_hortalizas[[#This Row],[Kg o Unidades]]</f>
        <v>200</v>
      </c>
    </row>
    <row r="3161" spans="1:16" hidden="1" x14ac:dyDescent="0.35">
      <c r="A3161" s="1" t="s">
        <v>188</v>
      </c>
      <c r="B3161" s="1" t="str">
        <f>+VLOOKUP(A3161,Codigos_mercados_mayoristas[],2,0)</f>
        <v>Bíobío</v>
      </c>
      <c r="C3161" s="1">
        <f>+VLOOKUP(A3161,Codigos_mercados_mayoristas[],3,0)</f>
        <v>8</v>
      </c>
      <c r="D3161" s="30">
        <v>44155</v>
      </c>
      <c r="E3161" s="4" t="s">
        <v>196</v>
      </c>
      <c r="F3161" s="15" t="s">
        <v>102</v>
      </c>
      <c r="G3161" s="15" t="s">
        <v>104</v>
      </c>
      <c r="H3161" s="15" t="s">
        <v>96</v>
      </c>
      <c r="I3161" s="15">
        <v>300</v>
      </c>
      <c r="J3161" s="29">
        <v>1300</v>
      </c>
      <c r="K3161" s="29">
        <v>1300</v>
      </c>
      <c r="L3161" s="29">
        <v>1300</v>
      </c>
      <c r="M3161" s="15" t="s">
        <v>33</v>
      </c>
      <c r="N3161" s="15" t="s">
        <v>123</v>
      </c>
      <c r="O3161">
        <f>+VLOOKUP(Precio_diario_hortalizas[[#This Row],[Unidad de comercialización]],Codigos_kg[],2,0)</f>
        <v>1</v>
      </c>
      <c r="P3161">
        <f>+Precio_diario_hortalizas[[#This Row],[Precio promedio ponderado]]/Precio_diario_hortalizas[[#This Row],[Kg o Unidades]]</f>
        <v>1300</v>
      </c>
    </row>
    <row r="3162" spans="1:16" hidden="1" x14ac:dyDescent="0.35">
      <c r="A3162" s="1" t="s">
        <v>188</v>
      </c>
      <c r="B3162" s="1" t="str">
        <f>+VLOOKUP(A3162,Codigos_mercados_mayoristas[],2,0)</f>
        <v>Bíobío</v>
      </c>
      <c r="C3162" s="1">
        <f>+VLOOKUP(A3162,Codigos_mercados_mayoristas[],3,0)</f>
        <v>8</v>
      </c>
      <c r="D3162" s="30">
        <v>44155</v>
      </c>
      <c r="E3162" s="4" t="s">
        <v>196</v>
      </c>
      <c r="F3162" s="15" t="s">
        <v>102</v>
      </c>
      <c r="G3162" s="15" t="s">
        <v>104</v>
      </c>
      <c r="H3162" s="15" t="s">
        <v>137</v>
      </c>
      <c r="I3162" s="15">
        <v>300</v>
      </c>
      <c r="J3162" s="29">
        <v>1100</v>
      </c>
      <c r="K3162" s="29">
        <v>1100</v>
      </c>
      <c r="L3162" s="29">
        <v>1100</v>
      </c>
      <c r="M3162" s="15" t="s">
        <v>33</v>
      </c>
      <c r="N3162" s="15" t="s">
        <v>123</v>
      </c>
      <c r="O3162">
        <f>+VLOOKUP(Precio_diario_hortalizas[[#This Row],[Unidad de comercialización]],Codigos_kg[],2,0)</f>
        <v>1</v>
      </c>
      <c r="P3162">
        <f>+Precio_diario_hortalizas[[#This Row],[Precio promedio ponderado]]/Precio_diario_hortalizas[[#This Row],[Kg o Unidades]]</f>
        <v>1100</v>
      </c>
    </row>
    <row r="3163" spans="1:16" hidden="1" x14ac:dyDescent="0.35">
      <c r="A3163" s="1" t="s">
        <v>188</v>
      </c>
      <c r="B3163" s="26" t="str">
        <f>+VLOOKUP(A3163,Codigos_mercados_mayoristas[],2,0)</f>
        <v>Bíobío</v>
      </c>
      <c r="C3163" s="26">
        <f>+VLOOKUP(A3163,Codigos_mercados_mayoristas[],3,0)</f>
        <v>8</v>
      </c>
      <c r="D3163" s="30">
        <v>44155</v>
      </c>
      <c r="E3163" s="4" t="s">
        <v>196</v>
      </c>
      <c r="F3163" s="15" t="s">
        <v>106</v>
      </c>
      <c r="G3163" s="15" t="s">
        <v>12</v>
      </c>
      <c r="H3163" s="15" t="s">
        <v>19</v>
      </c>
      <c r="I3163" s="15">
        <v>200</v>
      </c>
      <c r="J3163" s="29">
        <v>7000</v>
      </c>
      <c r="K3163" s="29">
        <v>6000</v>
      </c>
      <c r="L3163" s="29">
        <v>6500</v>
      </c>
      <c r="M3163" s="15" t="s">
        <v>54</v>
      </c>
      <c r="N3163" s="15" t="s">
        <v>123</v>
      </c>
      <c r="O3163">
        <f>+VLOOKUP(Precio_diario_hortalizas[[#This Row],[Unidad de comercialización]],Codigos_kg[],2,0)</f>
        <v>60</v>
      </c>
      <c r="P3163">
        <f>+Precio_diario_hortalizas[[#This Row],[Precio promedio ponderado]]/Precio_diario_hortalizas[[#This Row],[Kg o Unidades]]</f>
        <v>108.33333333333333</v>
      </c>
    </row>
    <row r="3164" spans="1:16" hidden="1" x14ac:dyDescent="0.35">
      <c r="A3164" s="15" t="s">
        <v>107</v>
      </c>
      <c r="B3164" s="1" t="str">
        <f>+VLOOKUP(A3164,Codigos_mercados_mayoristas[],2,0)</f>
        <v>Los Lagos</v>
      </c>
      <c r="C3164" s="1">
        <f>+VLOOKUP(A3164,Codigos_mercados_mayoristas[],3,0)</f>
        <v>10</v>
      </c>
      <c r="D3164" s="30">
        <v>44155</v>
      </c>
      <c r="E3164" s="4" t="s">
        <v>196</v>
      </c>
      <c r="F3164" s="15" t="s">
        <v>61</v>
      </c>
      <c r="G3164" s="15" t="s">
        <v>12</v>
      </c>
      <c r="H3164" s="15" t="s">
        <v>19</v>
      </c>
      <c r="I3164" s="15">
        <v>200</v>
      </c>
      <c r="J3164" s="29">
        <v>3500</v>
      </c>
      <c r="K3164" s="29">
        <v>3500</v>
      </c>
      <c r="L3164" s="29">
        <v>3500</v>
      </c>
      <c r="M3164" s="15" t="s">
        <v>108</v>
      </c>
      <c r="N3164" s="15" t="s">
        <v>109</v>
      </c>
      <c r="O3164">
        <f>+VLOOKUP(Precio_diario_hortalizas[[#This Row],[Unidad de comercialización]],Codigos_kg[],2,0)</f>
        <v>4</v>
      </c>
      <c r="P3164">
        <f>+Precio_diario_hortalizas[[#This Row],[Precio promedio ponderado]]/Precio_diario_hortalizas[[#This Row],[Kg o Unidades]]</f>
        <v>875</v>
      </c>
    </row>
    <row r="3165" spans="1:16" hidden="1" x14ac:dyDescent="0.35">
      <c r="A3165" s="15" t="s">
        <v>107</v>
      </c>
      <c r="B3165" s="1" t="str">
        <f>+VLOOKUP(A3165,Codigos_mercados_mayoristas[],2,0)</f>
        <v>Los Lagos</v>
      </c>
      <c r="C3165" s="1">
        <f>+VLOOKUP(A3165,Codigos_mercados_mayoristas[],3,0)</f>
        <v>10</v>
      </c>
      <c r="D3165" s="30">
        <v>44155</v>
      </c>
      <c r="E3165" s="4" t="s">
        <v>196</v>
      </c>
      <c r="F3165" s="15" t="s">
        <v>64</v>
      </c>
      <c r="G3165" s="15" t="s">
        <v>65</v>
      </c>
      <c r="H3165" s="15" t="s">
        <v>19</v>
      </c>
      <c r="I3165" s="15">
        <v>250</v>
      </c>
      <c r="J3165" s="29">
        <v>12000</v>
      </c>
      <c r="K3165" s="29">
        <v>12000</v>
      </c>
      <c r="L3165" s="29">
        <v>12000</v>
      </c>
      <c r="M3165" s="15" t="s">
        <v>37</v>
      </c>
      <c r="N3165" s="15" t="s">
        <v>66</v>
      </c>
      <c r="O3165">
        <f>+VLOOKUP(Precio_diario_hortalizas[[#This Row],[Unidad de comercialización]],Codigos_kg[],2,0)</f>
        <v>10</v>
      </c>
      <c r="P3165">
        <f>+Precio_diario_hortalizas[[#This Row],[Precio promedio ponderado]]/Precio_diario_hortalizas[[#This Row],[Kg o Unidades]]</f>
        <v>1200</v>
      </c>
    </row>
    <row r="3166" spans="1:16" hidden="1" x14ac:dyDescent="0.35">
      <c r="A3166" s="15" t="s">
        <v>107</v>
      </c>
      <c r="B3166" s="1" t="str">
        <f>+VLOOKUP(A3166,Codigos_mercados_mayoristas[],2,0)</f>
        <v>Los Lagos</v>
      </c>
      <c r="C3166" s="1">
        <f>+VLOOKUP(A3166,Codigos_mercados_mayoristas[],3,0)</f>
        <v>10</v>
      </c>
      <c r="D3166" s="30">
        <v>44155</v>
      </c>
      <c r="E3166" s="4" t="s">
        <v>196</v>
      </c>
      <c r="F3166" s="15" t="s">
        <v>42</v>
      </c>
      <c r="G3166" s="15" t="s">
        <v>110</v>
      </c>
      <c r="H3166" s="15" t="s">
        <v>19</v>
      </c>
      <c r="I3166" s="15">
        <v>70</v>
      </c>
      <c r="J3166" s="29">
        <v>30000</v>
      </c>
      <c r="K3166" s="29">
        <v>30000</v>
      </c>
      <c r="L3166" s="29">
        <v>30000</v>
      </c>
      <c r="M3166" s="15" t="s">
        <v>111</v>
      </c>
      <c r="N3166" s="15" t="s">
        <v>15</v>
      </c>
      <c r="O3166">
        <f>+VLOOKUP(Precio_diario_hortalizas[[#This Row],[Unidad de comercialización]],Codigos_kg[],2,0)</f>
        <v>12</v>
      </c>
      <c r="P3166">
        <f>+Precio_diario_hortalizas[[#This Row],[Precio promedio ponderado]]/Precio_diario_hortalizas[[#This Row],[Kg o Unidades]]</f>
        <v>2500</v>
      </c>
    </row>
    <row r="3167" spans="1:16" hidden="1" x14ac:dyDescent="0.35">
      <c r="A3167" s="15" t="s">
        <v>107</v>
      </c>
      <c r="B3167" s="1" t="str">
        <f>+VLOOKUP(A3167,Codigos_mercados_mayoristas[],2,0)</f>
        <v>Los Lagos</v>
      </c>
      <c r="C3167" s="1">
        <f>+VLOOKUP(A3167,Codigos_mercados_mayoristas[],3,0)</f>
        <v>10</v>
      </c>
      <c r="D3167" s="30">
        <v>44155</v>
      </c>
      <c r="E3167" s="4" t="s">
        <v>196</v>
      </c>
      <c r="F3167" s="15" t="s">
        <v>42</v>
      </c>
      <c r="G3167" s="15" t="s">
        <v>110</v>
      </c>
      <c r="H3167" s="15" t="s">
        <v>13</v>
      </c>
      <c r="I3167" s="15">
        <v>70</v>
      </c>
      <c r="J3167" s="29">
        <v>26000</v>
      </c>
      <c r="K3167" s="29">
        <v>26000</v>
      </c>
      <c r="L3167" s="29">
        <v>26000</v>
      </c>
      <c r="M3167" s="15" t="s">
        <v>111</v>
      </c>
      <c r="N3167" s="15" t="s">
        <v>15</v>
      </c>
      <c r="O3167">
        <f>+VLOOKUP(Precio_diario_hortalizas[[#This Row],[Unidad de comercialización]],Codigos_kg[],2,0)</f>
        <v>12</v>
      </c>
      <c r="P3167">
        <f>+Precio_diario_hortalizas[[#This Row],[Precio promedio ponderado]]/Precio_diario_hortalizas[[#This Row],[Kg o Unidades]]</f>
        <v>2166.6666666666665</v>
      </c>
    </row>
    <row r="3168" spans="1:16" hidden="1" x14ac:dyDescent="0.35">
      <c r="A3168" s="15" t="s">
        <v>107</v>
      </c>
      <c r="B3168" s="1" t="str">
        <f>+VLOOKUP(A3168,Codigos_mercados_mayoristas[],2,0)</f>
        <v>Los Lagos</v>
      </c>
      <c r="C3168" s="1">
        <f>+VLOOKUP(A3168,Codigos_mercados_mayoristas[],3,0)</f>
        <v>10</v>
      </c>
      <c r="D3168" s="30">
        <v>44155</v>
      </c>
      <c r="E3168" s="4" t="s">
        <v>196</v>
      </c>
      <c r="F3168" s="15" t="s">
        <v>67</v>
      </c>
      <c r="G3168" s="15" t="s">
        <v>12</v>
      </c>
      <c r="H3168" s="15" t="s">
        <v>19</v>
      </c>
      <c r="I3168" s="15">
        <v>80</v>
      </c>
      <c r="J3168" s="29">
        <v>7000</v>
      </c>
      <c r="K3168" s="29">
        <v>7000</v>
      </c>
      <c r="L3168" s="29">
        <v>7000</v>
      </c>
      <c r="M3168" s="15" t="s">
        <v>68</v>
      </c>
      <c r="N3168" s="15" t="s">
        <v>118</v>
      </c>
      <c r="O3168">
        <f>+VLOOKUP(Precio_diario_hortalizas[[#This Row],[Unidad de comercialización]],Codigos_kg[],2,0)</f>
        <v>6</v>
      </c>
      <c r="P3168">
        <f>+Precio_diario_hortalizas[[#This Row],[Precio promedio ponderado]]/Precio_diario_hortalizas[[#This Row],[Kg o Unidades]]</f>
        <v>1166.6666666666667</v>
      </c>
    </row>
    <row r="3169" spans="1:16" hidden="1" x14ac:dyDescent="0.35">
      <c r="A3169" s="15" t="s">
        <v>107</v>
      </c>
      <c r="B3169" s="1" t="str">
        <f>+VLOOKUP(A3169,Codigos_mercados_mayoristas[],2,0)</f>
        <v>Los Lagos</v>
      </c>
      <c r="C3169" s="1">
        <f>+VLOOKUP(A3169,Codigos_mercados_mayoristas[],3,0)</f>
        <v>10</v>
      </c>
      <c r="D3169" s="30">
        <v>44155</v>
      </c>
      <c r="E3169" s="4" t="s">
        <v>196</v>
      </c>
      <c r="F3169" s="15" t="s">
        <v>46</v>
      </c>
      <c r="G3169" s="15" t="s">
        <v>113</v>
      </c>
      <c r="H3169" s="15" t="s">
        <v>19</v>
      </c>
      <c r="I3169" s="15">
        <v>70</v>
      </c>
      <c r="J3169" s="29">
        <v>11000</v>
      </c>
      <c r="K3169" s="29">
        <v>11000</v>
      </c>
      <c r="L3169" s="29">
        <v>11000</v>
      </c>
      <c r="M3169" s="15" t="s">
        <v>49</v>
      </c>
      <c r="N3169" s="15" t="s">
        <v>45</v>
      </c>
      <c r="O3169">
        <f>+VLOOKUP(Precio_diario_hortalizas[[#This Row],[Unidad de comercialización]],Codigos_kg[],2,0)</f>
        <v>40</v>
      </c>
      <c r="P3169">
        <f>+Precio_diario_hortalizas[[#This Row],[Precio promedio ponderado]]/Precio_diario_hortalizas[[#This Row],[Kg o Unidades]]</f>
        <v>275</v>
      </c>
    </row>
    <row r="3170" spans="1:16" hidden="1" x14ac:dyDescent="0.35">
      <c r="A3170" s="15" t="s">
        <v>107</v>
      </c>
      <c r="B3170" s="1" t="str">
        <f>+VLOOKUP(A3170,Codigos_mercados_mayoristas[],2,0)</f>
        <v>Los Lagos</v>
      </c>
      <c r="C3170" s="1">
        <f>+VLOOKUP(A3170,Codigos_mercados_mayoristas[],3,0)</f>
        <v>10</v>
      </c>
      <c r="D3170" s="30">
        <v>44155</v>
      </c>
      <c r="E3170" s="4" t="s">
        <v>196</v>
      </c>
      <c r="F3170" s="15" t="s">
        <v>71</v>
      </c>
      <c r="G3170" s="15" t="s">
        <v>43</v>
      </c>
      <c r="H3170" s="15" t="s">
        <v>19</v>
      </c>
      <c r="I3170" s="15">
        <v>40</v>
      </c>
      <c r="J3170" s="29">
        <v>14000</v>
      </c>
      <c r="K3170" s="29">
        <v>14000</v>
      </c>
      <c r="L3170" s="29">
        <v>14000</v>
      </c>
      <c r="M3170" s="15" t="s">
        <v>68</v>
      </c>
      <c r="N3170" s="15" t="s">
        <v>114</v>
      </c>
      <c r="O3170">
        <f>+VLOOKUP(Precio_diario_hortalizas[[#This Row],[Unidad de comercialización]],Codigos_kg[],2,0)</f>
        <v>6</v>
      </c>
      <c r="P3170">
        <f>+Precio_diario_hortalizas[[#This Row],[Precio promedio ponderado]]/Precio_diario_hortalizas[[#This Row],[Kg o Unidades]]</f>
        <v>2333.3333333333335</v>
      </c>
    </row>
    <row r="3171" spans="1:16" hidden="1" x14ac:dyDescent="0.35">
      <c r="A3171" s="15" t="s">
        <v>107</v>
      </c>
      <c r="B3171" s="1" t="str">
        <f>+VLOOKUP(A3171,Codigos_mercados_mayoristas[],2,0)</f>
        <v>Los Lagos</v>
      </c>
      <c r="C3171" s="1">
        <f>+VLOOKUP(A3171,Codigos_mercados_mayoristas[],3,0)</f>
        <v>10</v>
      </c>
      <c r="D3171" s="30">
        <v>44155</v>
      </c>
      <c r="E3171" s="4" t="s">
        <v>196</v>
      </c>
      <c r="F3171" s="15" t="s">
        <v>115</v>
      </c>
      <c r="G3171" s="15" t="s">
        <v>12</v>
      </c>
      <c r="H3171" s="15" t="s">
        <v>19</v>
      </c>
      <c r="I3171" s="15">
        <v>75</v>
      </c>
      <c r="J3171" s="29">
        <v>27000</v>
      </c>
      <c r="K3171" s="29">
        <v>27000</v>
      </c>
      <c r="L3171" s="29">
        <v>27000</v>
      </c>
      <c r="M3171" s="15" t="s">
        <v>39</v>
      </c>
      <c r="N3171" s="15" t="s">
        <v>109</v>
      </c>
      <c r="O3171">
        <f>+VLOOKUP(Precio_diario_hortalizas[[#This Row],[Unidad de comercialización]],Codigos_kg[],2,0)</f>
        <v>25</v>
      </c>
      <c r="P3171">
        <f>+Precio_diario_hortalizas[[#This Row],[Precio promedio ponderado]]/Precio_diario_hortalizas[[#This Row],[Kg o Unidades]]</f>
        <v>1080</v>
      </c>
    </row>
    <row r="3172" spans="1:16" hidden="1" x14ac:dyDescent="0.35">
      <c r="A3172" s="15" t="s">
        <v>107</v>
      </c>
      <c r="B3172" s="1" t="str">
        <f>+VLOOKUP(A3172,Codigos_mercados_mayoristas[],2,0)</f>
        <v>Los Lagos</v>
      </c>
      <c r="C3172" s="1">
        <f>+VLOOKUP(A3172,Codigos_mercados_mayoristas[],3,0)</f>
        <v>10</v>
      </c>
      <c r="D3172" s="30">
        <v>44155</v>
      </c>
      <c r="E3172" s="4" t="s">
        <v>196</v>
      </c>
      <c r="F3172" s="15" t="s">
        <v>73</v>
      </c>
      <c r="G3172" s="15" t="s">
        <v>12</v>
      </c>
      <c r="H3172" s="15" t="s">
        <v>19</v>
      </c>
      <c r="I3172" s="15">
        <v>120</v>
      </c>
      <c r="J3172" s="29">
        <v>9000</v>
      </c>
      <c r="K3172" s="29">
        <v>9000</v>
      </c>
      <c r="L3172" s="29">
        <v>9000</v>
      </c>
      <c r="M3172" s="15" t="s">
        <v>117</v>
      </c>
      <c r="N3172" s="15" t="s">
        <v>118</v>
      </c>
      <c r="O3172">
        <f>+VLOOKUP(Precio_diario_hortalizas[[#This Row],[Unidad de comercialización]],Codigos_kg[],2,0)</f>
        <v>15</v>
      </c>
      <c r="P3172">
        <f>+Precio_diario_hortalizas[[#This Row],[Precio promedio ponderado]]/Precio_diario_hortalizas[[#This Row],[Kg o Unidades]]</f>
        <v>600</v>
      </c>
    </row>
    <row r="3173" spans="1:16" hidden="1" x14ac:dyDescent="0.35">
      <c r="A3173" s="15" t="s">
        <v>107</v>
      </c>
      <c r="B3173" s="1" t="str">
        <f>+VLOOKUP(A3173,Codigos_mercados_mayoristas[],2,0)</f>
        <v>Los Lagos</v>
      </c>
      <c r="C3173" s="1">
        <f>+VLOOKUP(A3173,Codigos_mercados_mayoristas[],3,0)</f>
        <v>10</v>
      </c>
      <c r="D3173" s="30">
        <v>44155</v>
      </c>
      <c r="E3173" s="4" t="s">
        <v>196</v>
      </c>
      <c r="F3173" s="15" t="s">
        <v>73</v>
      </c>
      <c r="G3173" s="15" t="s">
        <v>12</v>
      </c>
      <c r="H3173" s="15" t="s">
        <v>19</v>
      </c>
      <c r="I3173" s="29">
        <v>1200</v>
      </c>
      <c r="J3173" s="29">
        <v>1000</v>
      </c>
      <c r="K3173" s="29">
        <v>1000</v>
      </c>
      <c r="L3173" s="29">
        <v>1000</v>
      </c>
      <c r="M3173" s="15" t="s">
        <v>135</v>
      </c>
      <c r="N3173" s="15" t="s">
        <v>109</v>
      </c>
      <c r="O3173">
        <f>+VLOOKUP(Precio_diario_hortalizas[[#This Row],[Unidad de comercialización]],Codigos_kg[],2,0)</f>
        <v>5</v>
      </c>
      <c r="P3173">
        <f>+Precio_diario_hortalizas[[#This Row],[Precio promedio ponderado]]/Precio_diario_hortalizas[[#This Row],[Kg o Unidades]]</f>
        <v>200</v>
      </c>
    </row>
    <row r="3174" spans="1:16" hidden="1" x14ac:dyDescent="0.35">
      <c r="A3174" s="15" t="s">
        <v>107</v>
      </c>
      <c r="B3174" s="1" t="str">
        <f>+VLOOKUP(A3174,Codigos_mercados_mayoristas[],2,0)</f>
        <v>Los Lagos</v>
      </c>
      <c r="C3174" s="1">
        <f>+VLOOKUP(A3174,Codigos_mercados_mayoristas[],3,0)</f>
        <v>10</v>
      </c>
      <c r="D3174" s="30">
        <v>44155</v>
      </c>
      <c r="E3174" s="4" t="s">
        <v>196</v>
      </c>
      <c r="F3174" s="15" t="s">
        <v>11</v>
      </c>
      <c r="G3174" s="15" t="s">
        <v>12</v>
      </c>
      <c r="H3174" s="15" t="s">
        <v>19</v>
      </c>
      <c r="I3174" s="15">
        <v>700</v>
      </c>
      <c r="J3174" s="29">
        <v>1200</v>
      </c>
      <c r="K3174" s="29">
        <v>1000</v>
      </c>
      <c r="L3174" s="29">
        <v>1100</v>
      </c>
      <c r="M3174" s="15" t="s">
        <v>14</v>
      </c>
      <c r="N3174" s="15" t="s">
        <v>118</v>
      </c>
      <c r="O3174">
        <f>+VLOOKUP(Precio_diario_hortalizas[[#This Row],[Unidad de comercialización]],Codigos_kg[],2,0)</f>
        <v>1</v>
      </c>
      <c r="P3174">
        <f>+Precio_diario_hortalizas[[#This Row],[Precio promedio ponderado]]/Precio_diario_hortalizas[[#This Row],[Kg o Unidades]]</f>
        <v>1100</v>
      </c>
    </row>
    <row r="3175" spans="1:16" hidden="1" x14ac:dyDescent="0.35">
      <c r="A3175" s="15" t="s">
        <v>107</v>
      </c>
      <c r="B3175" s="1" t="str">
        <f>+VLOOKUP(A3175,Codigos_mercados_mayoristas[],2,0)</f>
        <v>Los Lagos</v>
      </c>
      <c r="C3175" s="1">
        <f>+VLOOKUP(A3175,Codigos_mercados_mayoristas[],3,0)</f>
        <v>10</v>
      </c>
      <c r="D3175" s="30">
        <v>44155</v>
      </c>
      <c r="E3175" s="4" t="s">
        <v>196</v>
      </c>
      <c r="F3175" s="15" t="s">
        <v>11</v>
      </c>
      <c r="G3175" s="15" t="s">
        <v>12</v>
      </c>
      <c r="H3175" s="15" t="s">
        <v>19</v>
      </c>
      <c r="I3175" s="15">
        <v>700</v>
      </c>
      <c r="J3175" s="29">
        <v>1100</v>
      </c>
      <c r="K3175" s="29">
        <v>1000</v>
      </c>
      <c r="L3175" s="29">
        <v>1050</v>
      </c>
      <c r="M3175" s="15" t="s">
        <v>14</v>
      </c>
      <c r="N3175" s="15" t="s">
        <v>109</v>
      </c>
      <c r="O3175">
        <f>+VLOOKUP(Precio_diario_hortalizas[[#This Row],[Unidad de comercialización]],Codigos_kg[],2,0)</f>
        <v>1</v>
      </c>
      <c r="P3175">
        <f>+Precio_diario_hortalizas[[#This Row],[Precio promedio ponderado]]/Precio_diario_hortalizas[[#This Row],[Kg o Unidades]]</f>
        <v>1050</v>
      </c>
    </row>
    <row r="3176" spans="1:16" hidden="1" x14ac:dyDescent="0.35">
      <c r="A3176" s="15" t="s">
        <v>107</v>
      </c>
      <c r="B3176" s="1" t="str">
        <f>+VLOOKUP(A3176,Codigos_mercados_mayoristas[],2,0)</f>
        <v>Los Lagos</v>
      </c>
      <c r="C3176" s="1">
        <f>+VLOOKUP(A3176,Codigos_mercados_mayoristas[],3,0)</f>
        <v>10</v>
      </c>
      <c r="D3176" s="30">
        <v>44155</v>
      </c>
      <c r="E3176" s="4" t="s">
        <v>196</v>
      </c>
      <c r="F3176" s="15" t="s">
        <v>75</v>
      </c>
      <c r="G3176" s="15" t="s">
        <v>119</v>
      </c>
      <c r="H3176" s="15" t="s">
        <v>120</v>
      </c>
      <c r="I3176" s="15">
        <v>150</v>
      </c>
      <c r="J3176" s="29">
        <v>15000</v>
      </c>
      <c r="K3176" s="29">
        <v>15000</v>
      </c>
      <c r="L3176" s="29">
        <v>15000</v>
      </c>
      <c r="M3176" s="15" t="s">
        <v>121</v>
      </c>
      <c r="N3176" s="15" t="s">
        <v>15</v>
      </c>
      <c r="O3176">
        <f>+VLOOKUP(Precio_diario_hortalizas[[#This Row],[Unidad de comercialización]],Codigos_kg[],2,0)</f>
        <v>18</v>
      </c>
      <c r="P3176">
        <f>+Precio_diario_hortalizas[[#This Row],[Precio promedio ponderado]]/Precio_diario_hortalizas[[#This Row],[Kg o Unidades]]</f>
        <v>833.33333333333337</v>
      </c>
    </row>
    <row r="3177" spans="1:16" hidden="1" x14ac:dyDescent="0.35">
      <c r="A3177" s="15" t="s">
        <v>107</v>
      </c>
      <c r="B3177" s="1" t="str">
        <f>+VLOOKUP(A3177,Codigos_mercados_mayoristas[],2,0)</f>
        <v>Los Lagos</v>
      </c>
      <c r="C3177" s="1">
        <f>+VLOOKUP(A3177,Codigos_mercados_mayoristas[],3,0)</f>
        <v>10</v>
      </c>
      <c r="D3177" s="30">
        <v>44155</v>
      </c>
      <c r="E3177" s="4" t="s">
        <v>196</v>
      </c>
      <c r="F3177" s="15" t="s">
        <v>75</v>
      </c>
      <c r="G3177" s="15" t="s">
        <v>12</v>
      </c>
      <c r="H3177" s="15" t="s">
        <v>96</v>
      </c>
      <c r="I3177" s="15">
        <v>600</v>
      </c>
      <c r="J3177" s="29">
        <v>10500</v>
      </c>
      <c r="K3177" s="29">
        <v>10500</v>
      </c>
      <c r="L3177" s="29">
        <v>10500</v>
      </c>
      <c r="M3177" s="15" t="s">
        <v>122</v>
      </c>
      <c r="N3177" s="15" t="s">
        <v>123</v>
      </c>
      <c r="O3177">
        <f>+VLOOKUP(Precio_diario_hortalizas[[#This Row],[Unidad de comercialización]],Codigos_kg[],2,0)</f>
        <v>16</v>
      </c>
      <c r="P3177">
        <f>+Precio_diario_hortalizas[[#This Row],[Precio promedio ponderado]]/Precio_diario_hortalizas[[#This Row],[Kg o Unidades]]</f>
        <v>656.25</v>
      </c>
    </row>
    <row r="3178" spans="1:16" hidden="1" x14ac:dyDescent="0.35">
      <c r="A3178" s="15" t="s">
        <v>107</v>
      </c>
      <c r="B3178" s="1" t="str">
        <f>+VLOOKUP(A3178,Codigos_mercados_mayoristas[],2,0)</f>
        <v>Los Lagos</v>
      </c>
      <c r="C3178" s="1">
        <f>+VLOOKUP(A3178,Codigos_mercados_mayoristas[],3,0)</f>
        <v>10</v>
      </c>
      <c r="D3178" s="30">
        <v>44155</v>
      </c>
      <c r="E3178" s="4" t="s">
        <v>196</v>
      </c>
      <c r="F3178" s="15" t="s">
        <v>75</v>
      </c>
      <c r="G3178" s="15" t="s">
        <v>12</v>
      </c>
      <c r="H3178" s="15" t="s">
        <v>19</v>
      </c>
      <c r="I3178" s="15">
        <v>300</v>
      </c>
      <c r="J3178" s="29">
        <v>11000</v>
      </c>
      <c r="K3178" s="29">
        <v>11000</v>
      </c>
      <c r="L3178" s="29">
        <v>11000</v>
      </c>
      <c r="M3178" s="15" t="s">
        <v>121</v>
      </c>
      <c r="N3178" s="15" t="s">
        <v>34</v>
      </c>
      <c r="O3178">
        <f>+VLOOKUP(Precio_diario_hortalizas[[#This Row],[Unidad de comercialización]],Codigos_kg[],2,0)</f>
        <v>18</v>
      </c>
      <c r="P3178">
        <f>+Precio_diario_hortalizas[[#This Row],[Precio promedio ponderado]]/Precio_diario_hortalizas[[#This Row],[Kg o Unidades]]</f>
        <v>611.11111111111109</v>
      </c>
    </row>
    <row r="3179" spans="1:16" hidden="1" x14ac:dyDescent="0.35">
      <c r="A3179" s="15" t="s">
        <v>107</v>
      </c>
      <c r="B3179" s="1" t="str">
        <f>+VLOOKUP(A3179,Codigos_mercados_mayoristas[],2,0)</f>
        <v>Los Lagos</v>
      </c>
      <c r="C3179" s="1">
        <f>+VLOOKUP(A3179,Codigos_mercados_mayoristas[],3,0)</f>
        <v>10</v>
      </c>
      <c r="D3179" s="30">
        <v>44155</v>
      </c>
      <c r="E3179" s="4" t="s">
        <v>196</v>
      </c>
      <c r="F3179" s="15" t="s">
        <v>78</v>
      </c>
      <c r="G3179" s="15" t="s">
        <v>12</v>
      </c>
      <c r="H3179" s="15" t="s">
        <v>19</v>
      </c>
      <c r="I3179" s="15">
        <v>150</v>
      </c>
      <c r="J3179" s="29">
        <v>6000</v>
      </c>
      <c r="K3179" s="29">
        <v>6000</v>
      </c>
      <c r="L3179" s="29">
        <v>6000</v>
      </c>
      <c r="M3179" s="15" t="s">
        <v>79</v>
      </c>
      <c r="N3179" s="15" t="s">
        <v>118</v>
      </c>
      <c r="O3179">
        <f>+VLOOKUP(Precio_diario_hortalizas[[#This Row],[Unidad de comercialización]],Codigos_kg[],2,0)</f>
        <v>36</v>
      </c>
      <c r="P3179">
        <f>+Precio_diario_hortalizas[[#This Row],[Precio promedio ponderado]]/Precio_diario_hortalizas[[#This Row],[Kg o Unidades]]</f>
        <v>166.66666666666666</v>
      </c>
    </row>
    <row r="3180" spans="1:16" hidden="1" x14ac:dyDescent="0.35">
      <c r="A3180" s="15" t="s">
        <v>107</v>
      </c>
      <c r="B3180" s="1" t="str">
        <f>+VLOOKUP(A3180,Codigos_mercados_mayoristas[],2,0)</f>
        <v>Los Lagos</v>
      </c>
      <c r="C3180" s="1">
        <f>+VLOOKUP(A3180,Codigos_mercados_mayoristas[],3,0)</f>
        <v>10</v>
      </c>
      <c r="D3180" s="30">
        <v>44155</v>
      </c>
      <c r="E3180" s="4" t="s">
        <v>196</v>
      </c>
      <c r="F3180" s="15" t="s">
        <v>17</v>
      </c>
      <c r="G3180" s="15" t="s">
        <v>50</v>
      </c>
      <c r="H3180" s="15" t="s">
        <v>19</v>
      </c>
      <c r="I3180" s="15">
        <v>150</v>
      </c>
      <c r="J3180" s="29">
        <v>25000</v>
      </c>
      <c r="K3180" s="29">
        <v>25000</v>
      </c>
      <c r="L3180" s="29">
        <v>25000</v>
      </c>
      <c r="M3180" s="15" t="s">
        <v>51</v>
      </c>
      <c r="N3180" s="15" t="s">
        <v>15</v>
      </c>
      <c r="O3180">
        <f>+VLOOKUP(Precio_diario_hortalizas[[#This Row],[Unidad de comercialización]],Codigos_kg[],2,0)</f>
        <v>70</v>
      </c>
      <c r="P3180">
        <f>+Precio_diario_hortalizas[[#This Row],[Precio promedio ponderado]]/Precio_diario_hortalizas[[#This Row],[Kg o Unidades]]</f>
        <v>357.14285714285717</v>
      </c>
    </row>
    <row r="3181" spans="1:16" hidden="1" x14ac:dyDescent="0.35">
      <c r="A3181" s="15" t="s">
        <v>107</v>
      </c>
      <c r="B3181" s="1" t="str">
        <f>+VLOOKUP(A3181,Codigos_mercados_mayoristas[],2,0)</f>
        <v>Los Lagos</v>
      </c>
      <c r="C3181" s="1">
        <f>+VLOOKUP(A3181,Codigos_mercados_mayoristas[],3,0)</f>
        <v>10</v>
      </c>
      <c r="D3181" s="30">
        <v>44155</v>
      </c>
      <c r="E3181" s="4" t="s">
        <v>196</v>
      </c>
      <c r="F3181" s="15" t="s">
        <v>80</v>
      </c>
      <c r="G3181" s="15" t="s">
        <v>12</v>
      </c>
      <c r="H3181" s="15" t="s">
        <v>19</v>
      </c>
      <c r="I3181" s="15">
        <v>250</v>
      </c>
      <c r="J3181" s="29">
        <v>2500</v>
      </c>
      <c r="K3181" s="29">
        <v>2500</v>
      </c>
      <c r="L3181" s="29">
        <v>2500</v>
      </c>
      <c r="M3181" s="15" t="s">
        <v>81</v>
      </c>
      <c r="N3181" s="15" t="s">
        <v>118</v>
      </c>
      <c r="O3181">
        <f>+VLOOKUP(Precio_diario_hortalizas[[#This Row],[Unidad de comercialización]],Codigos_kg[],2,0)</f>
        <v>3</v>
      </c>
      <c r="P3181">
        <f>+Precio_diario_hortalizas[[#This Row],[Precio promedio ponderado]]/Precio_diario_hortalizas[[#This Row],[Kg o Unidades]]</f>
        <v>833.33333333333337</v>
      </c>
    </row>
    <row r="3182" spans="1:16" hidden="1" x14ac:dyDescent="0.35">
      <c r="A3182" s="15" t="s">
        <v>107</v>
      </c>
      <c r="B3182" s="1" t="str">
        <f>+VLOOKUP(A3182,Codigos_mercados_mayoristas[],2,0)</f>
        <v>Los Lagos</v>
      </c>
      <c r="C3182" s="1">
        <f>+VLOOKUP(A3182,Codigos_mercados_mayoristas[],3,0)</f>
        <v>10</v>
      </c>
      <c r="D3182" s="30">
        <v>44155</v>
      </c>
      <c r="E3182" s="4" t="s">
        <v>196</v>
      </c>
      <c r="F3182" s="15" t="s">
        <v>82</v>
      </c>
      <c r="G3182" s="15" t="s">
        <v>12</v>
      </c>
      <c r="H3182" s="15" t="s">
        <v>19</v>
      </c>
      <c r="I3182" s="15">
        <v>180</v>
      </c>
      <c r="J3182" s="29">
        <v>5000</v>
      </c>
      <c r="K3182" s="29">
        <v>5000</v>
      </c>
      <c r="L3182" s="29">
        <v>5000</v>
      </c>
      <c r="M3182" s="15" t="s">
        <v>182</v>
      </c>
      <c r="N3182" s="15" t="s">
        <v>130</v>
      </c>
      <c r="O3182">
        <f>+VLOOKUP(Precio_diario_hortalizas[[#This Row],[Unidad de comercialización]],Codigos_kg[],2,0)</f>
        <v>2</v>
      </c>
      <c r="P3182">
        <f>+Precio_diario_hortalizas[[#This Row],[Precio promedio ponderado]]/Precio_diario_hortalizas[[#This Row],[Kg o Unidades]]</f>
        <v>2500</v>
      </c>
    </row>
    <row r="3183" spans="1:16" hidden="1" x14ac:dyDescent="0.35">
      <c r="A3183" s="15" t="s">
        <v>107</v>
      </c>
      <c r="B3183" s="1" t="str">
        <f>+VLOOKUP(A3183,Codigos_mercados_mayoristas[],2,0)</f>
        <v>Los Lagos</v>
      </c>
      <c r="C3183" s="1">
        <f>+VLOOKUP(A3183,Codigos_mercados_mayoristas[],3,0)</f>
        <v>10</v>
      </c>
      <c r="D3183" s="30">
        <v>44155</v>
      </c>
      <c r="E3183" s="4" t="s">
        <v>196</v>
      </c>
      <c r="F3183" s="15" t="s">
        <v>84</v>
      </c>
      <c r="G3183" s="15" t="s">
        <v>12</v>
      </c>
      <c r="H3183" s="15" t="s">
        <v>19</v>
      </c>
      <c r="I3183" s="15">
        <v>700</v>
      </c>
      <c r="J3183" s="29">
        <v>1200</v>
      </c>
      <c r="K3183" s="29">
        <v>1000</v>
      </c>
      <c r="L3183" s="29">
        <v>1100</v>
      </c>
      <c r="M3183" s="15" t="s">
        <v>14</v>
      </c>
      <c r="N3183" s="15" t="s">
        <v>118</v>
      </c>
      <c r="O3183">
        <f>+VLOOKUP(Precio_diario_hortalizas[[#This Row],[Unidad de comercialización]],Codigos_kg[],2,0)</f>
        <v>1</v>
      </c>
      <c r="P3183">
        <f>+Precio_diario_hortalizas[[#This Row],[Precio promedio ponderado]]/Precio_diario_hortalizas[[#This Row],[Kg o Unidades]]</f>
        <v>1100</v>
      </c>
    </row>
    <row r="3184" spans="1:16" hidden="1" x14ac:dyDescent="0.35">
      <c r="A3184" s="15" t="s">
        <v>107</v>
      </c>
      <c r="B3184" s="1" t="str">
        <f>+VLOOKUP(A3184,Codigos_mercados_mayoristas[],2,0)</f>
        <v>Los Lagos</v>
      </c>
      <c r="C3184" s="1">
        <f>+VLOOKUP(A3184,Codigos_mercados_mayoristas[],3,0)</f>
        <v>10</v>
      </c>
      <c r="D3184" s="30">
        <v>44155</v>
      </c>
      <c r="E3184" s="4" t="s">
        <v>196</v>
      </c>
      <c r="F3184" s="15" t="s">
        <v>84</v>
      </c>
      <c r="G3184" s="15" t="s">
        <v>12</v>
      </c>
      <c r="H3184" s="15" t="s">
        <v>19</v>
      </c>
      <c r="I3184" s="15">
        <v>700</v>
      </c>
      <c r="J3184" s="29">
        <v>1100</v>
      </c>
      <c r="K3184" s="29">
        <v>1000</v>
      </c>
      <c r="L3184" s="29">
        <v>1050</v>
      </c>
      <c r="M3184" s="15" t="s">
        <v>14</v>
      </c>
      <c r="N3184" s="15" t="s">
        <v>109</v>
      </c>
      <c r="O3184">
        <f>+VLOOKUP(Precio_diario_hortalizas[[#This Row],[Unidad de comercialización]],Codigos_kg[],2,0)</f>
        <v>1</v>
      </c>
      <c r="P3184">
        <f>+Precio_diario_hortalizas[[#This Row],[Precio promedio ponderado]]/Precio_diario_hortalizas[[#This Row],[Kg o Unidades]]</f>
        <v>1050</v>
      </c>
    </row>
    <row r="3185" spans="1:16" hidden="1" x14ac:dyDescent="0.35">
      <c r="A3185" s="15" t="s">
        <v>107</v>
      </c>
      <c r="B3185" s="1" t="str">
        <f>+VLOOKUP(A3185,Codigos_mercados_mayoristas[],2,0)</f>
        <v>Los Lagos</v>
      </c>
      <c r="C3185" s="1">
        <f>+VLOOKUP(A3185,Codigos_mercados_mayoristas[],3,0)</f>
        <v>10</v>
      </c>
      <c r="D3185" s="30">
        <v>44155</v>
      </c>
      <c r="E3185" s="4" t="s">
        <v>196</v>
      </c>
      <c r="F3185" s="15" t="s">
        <v>85</v>
      </c>
      <c r="G3185" s="15" t="s">
        <v>86</v>
      </c>
      <c r="H3185" s="15" t="s">
        <v>19</v>
      </c>
      <c r="I3185" s="15">
        <v>500</v>
      </c>
      <c r="J3185" s="29">
        <v>1800</v>
      </c>
      <c r="K3185" s="29">
        <v>1800</v>
      </c>
      <c r="L3185" s="29">
        <v>1800</v>
      </c>
      <c r="M3185" s="15" t="s">
        <v>31</v>
      </c>
      <c r="N3185" s="15" t="s">
        <v>125</v>
      </c>
      <c r="O3185">
        <f>+VLOOKUP(Precio_diario_hortalizas[[#This Row],[Unidad de comercialización]],Codigos_kg[],2,0)</f>
        <v>1</v>
      </c>
      <c r="P3185">
        <f>+Precio_diario_hortalizas[[#This Row],[Precio promedio ponderado]]/Precio_diario_hortalizas[[#This Row],[Kg o Unidades]]</f>
        <v>1800</v>
      </c>
    </row>
    <row r="3186" spans="1:16" hidden="1" x14ac:dyDescent="0.35">
      <c r="A3186" s="15" t="s">
        <v>107</v>
      </c>
      <c r="B3186" s="1" t="str">
        <f>+VLOOKUP(A3186,Codigos_mercados_mayoristas[],2,0)</f>
        <v>Los Lagos</v>
      </c>
      <c r="C3186" s="1">
        <f>+VLOOKUP(A3186,Codigos_mercados_mayoristas[],3,0)</f>
        <v>10</v>
      </c>
      <c r="D3186" s="30">
        <v>44155</v>
      </c>
      <c r="E3186" s="4" t="s">
        <v>196</v>
      </c>
      <c r="F3186" s="15" t="s">
        <v>52</v>
      </c>
      <c r="G3186" s="15" t="s">
        <v>12</v>
      </c>
      <c r="H3186" s="15" t="s">
        <v>19</v>
      </c>
      <c r="I3186" s="15">
        <v>150</v>
      </c>
      <c r="J3186" s="29">
        <v>12000</v>
      </c>
      <c r="K3186" s="29">
        <v>12000</v>
      </c>
      <c r="L3186" s="29">
        <v>12000</v>
      </c>
      <c r="M3186" s="15" t="s">
        <v>39</v>
      </c>
      <c r="N3186" s="15" t="s">
        <v>109</v>
      </c>
      <c r="O3186">
        <f>+VLOOKUP(Precio_diario_hortalizas[[#This Row],[Unidad de comercialización]],Codigos_kg[],2,0)</f>
        <v>25</v>
      </c>
      <c r="P3186">
        <f>+Precio_diario_hortalizas[[#This Row],[Precio promedio ponderado]]/Precio_diario_hortalizas[[#This Row],[Kg o Unidades]]</f>
        <v>480</v>
      </c>
    </row>
    <row r="3187" spans="1:16" hidden="1" x14ac:dyDescent="0.35">
      <c r="A3187" s="15" t="s">
        <v>107</v>
      </c>
      <c r="B3187" s="1" t="str">
        <f>+VLOOKUP(A3187,Codigos_mercados_mayoristas[],2,0)</f>
        <v>Los Lagos</v>
      </c>
      <c r="C3187" s="1">
        <f>+VLOOKUP(A3187,Codigos_mercados_mayoristas[],3,0)</f>
        <v>10</v>
      </c>
      <c r="D3187" s="30">
        <v>44155</v>
      </c>
      <c r="E3187" s="4" t="s">
        <v>196</v>
      </c>
      <c r="F3187" s="15" t="s">
        <v>23</v>
      </c>
      <c r="G3187" s="15" t="s">
        <v>87</v>
      </c>
      <c r="H3187" s="15" t="s">
        <v>19</v>
      </c>
      <c r="I3187" s="15">
        <v>100</v>
      </c>
      <c r="J3187" s="29">
        <v>8000</v>
      </c>
      <c r="K3187" s="29">
        <v>7000</v>
      </c>
      <c r="L3187" s="29">
        <v>7500</v>
      </c>
      <c r="M3187" s="15" t="s">
        <v>88</v>
      </c>
      <c r="N3187" s="15" t="s">
        <v>118</v>
      </c>
      <c r="O3187">
        <f>+VLOOKUP(Precio_diario_hortalizas[[#This Row],[Unidad de comercialización]],Codigos_kg[],2,0)</f>
        <v>10</v>
      </c>
      <c r="P3187">
        <f>+Precio_diario_hortalizas[[#This Row],[Precio promedio ponderado]]/Precio_diario_hortalizas[[#This Row],[Kg o Unidades]]</f>
        <v>750</v>
      </c>
    </row>
    <row r="3188" spans="1:16" hidden="1" x14ac:dyDescent="0.35">
      <c r="A3188" s="15" t="s">
        <v>107</v>
      </c>
      <c r="B3188" s="1" t="str">
        <f>+VLOOKUP(A3188,Codigos_mercados_mayoristas[],2,0)</f>
        <v>Los Lagos</v>
      </c>
      <c r="C3188" s="1">
        <f>+VLOOKUP(A3188,Codigos_mercados_mayoristas[],3,0)</f>
        <v>10</v>
      </c>
      <c r="D3188" s="30">
        <v>44155</v>
      </c>
      <c r="E3188" s="4" t="s">
        <v>196</v>
      </c>
      <c r="F3188" s="15" t="s">
        <v>23</v>
      </c>
      <c r="G3188" s="15" t="s">
        <v>24</v>
      </c>
      <c r="H3188" s="15" t="s">
        <v>19</v>
      </c>
      <c r="I3188" s="15">
        <v>400</v>
      </c>
      <c r="J3188" s="29">
        <v>6000</v>
      </c>
      <c r="K3188" s="29">
        <v>6000</v>
      </c>
      <c r="L3188" s="29">
        <v>6000</v>
      </c>
      <c r="M3188" s="15" t="s">
        <v>89</v>
      </c>
      <c r="N3188" s="15" t="s">
        <v>114</v>
      </c>
      <c r="O3188">
        <f>+VLOOKUP(Precio_diario_hortalizas[[#This Row],[Unidad de comercialización]],Codigos_kg[],2,0)</f>
        <v>15</v>
      </c>
      <c r="P3188">
        <f>+Precio_diario_hortalizas[[#This Row],[Precio promedio ponderado]]/Precio_diario_hortalizas[[#This Row],[Kg o Unidades]]</f>
        <v>400</v>
      </c>
    </row>
    <row r="3189" spans="1:16" hidden="1" x14ac:dyDescent="0.35">
      <c r="A3189" s="15" t="s">
        <v>107</v>
      </c>
      <c r="B3189" s="1" t="str">
        <f>+VLOOKUP(A3189,Codigos_mercados_mayoristas[],2,0)</f>
        <v>Los Lagos</v>
      </c>
      <c r="C3189" s="1">
        <f>+VLOOKUP(A3189,Codigos_mercados_mayoristas[],3,0)</f>
        <v>10</v>
      </c>
      <c r="D3189" s="30">
        <v>44155</v>
      </c>
      <c r="E3189" s="4" t="s">
        <v>196</v>
      </c>
      <c r="F3189" s="15" t="s">
        <v>94</v>
      </c>
      <c r="G3189" s="15" t="s">
        <v>169</v>
      </c>
      <c r="H3189" s="15" t="s">
        <v>76</v>
      </c>
      <c r="I3189" s="15">
        <v>300</v>
      </c>
      <c r="J3189" s="29">
        <v>8000</v>
      </c>
      <c r="K3189" s="29">
        <v>7500</v>
      </c>
      <c r="L3189" s="29">
        <v>7750</v>
      </c>
      <c r="M3189" s="15" t="s">
        <v>39</v>
      </c>
      <c r="N3189" s="15" t="s">
        <v>128</v>
      </c>
      <c r="O3189">
        <f>+VLOOKUP(Precio_diario_hortalizas[[#This Row],[Unidad de comercialización]],Codigos_kg[],2,0)</f>
        <v>25</v>
      </c>
      <c r="P3189">
        <f>+Precio_diario_hortalizas[[#This Row],[Precio promedio ponderado]]/Precio_diario_hortalizas[[#This Row],[Kg o Unidades]]</f>
        <v>310</v>
      </c>
    </row>
    <row r="3190" spans="1:16" hidden="1" x14ac:dyDescent="0.35">
      <c r="A3190" s="15" t="s">
        <v>107</v>
      </c>
      <c r="B3190" s="1" t="str">
        <f>+VLOOKUP(A3190,Codigos_mercados_mayoristas[],2,0)</f>
        <v>Los Lagos</v>
      </c>
      <c r="C3190" s="1">
        <f>+VLOOKUP(A3190,Codigos_mercados_mayoristas[],3,0)</f>
        <v>10</v>
      </c>
      <c r="D3190" s="30">
        <v>44155</v>
      </c>
      <c r="E3190" s="4" t="s">
        <v>196</v>
      </c>
      <c r="F3190" s="15" t="s">
        <v>94</v>
      </c>
      <c r="G3190" s="15" t="s">
        <v>129</v>
      </c>
      <c r="H3190" s="15" t="s">
        <v>96</v>
      </c>
      <c r="I3190" s="15">
        <v>300</v>
      </c>
      <c r="J3190" s="29">
        <v>18000</v>
      </c>
      <c r="K3190" s="29">
        <v>18000</v>
      </c>
      <c r="L3190" s="29">
        <v>18000</v>
      </c>
      <c r="M3190" s="15" t="s">
        <v>39</v>
      </c>
      <c r="N3190" s="15" t="s">
        <v>130</v>
      </c>
      <c r="O3190">
        <f>+VLOOKUP(Precio_diario_hortalizas[[#This Row],[Unidad de comercialización]],Codigos_kg[],2,0)</f>
        <v>25</v>
      </c>
      <c r="P3190">
        <f>+Precio_diario_hortalizas[[#This Row],[Precio promedio ponderado]]/Precio_diario_hortalizas[[#This Row],[Kg o Unidades]]</f>
        <v>720</v>
      </c>
    </row>
    <row r="3191" spans="1:16" hidden="1" x14ac:dyDescent="0.35">
      <c r="A3191" s="15" t="s">
        <v>107</v>
      </c>
      <c r="B3191" s="1" t="str">
        <f>+VLOOKUP(A3191,Codigos_mercados_mayoristas[],2,0)</f>
        <v>Los Lagos</v>
      </c>
      <c r="C3191" s="1">
        <f>+VLOOKUP(A3191,Codigos_mercados_mayoristas[],3,0)</f>
        <v>10</v>
      </c>
      <c r="D3191" s="30">
        <v>44155</v>
      </c>
      <c r="E3191" s="4" t="s">
        <v>196</v>
      </c>
      <c r="F3191" s="15" t="s">
        <v>53</v>
      </c>
      <c r="G3191" s="15" t="s">
        <v>12</v>
      </c>
      <c r="H3191" s="15" t="s">
        <v>19</v>
      </c>
      <c r="I3191" s="15">
        <v>300</v>
      </c>
      <c r="J3191" s="29">
        <v>9000</v>
      </c>
      <c r="K3191" s="29">
        <v>9000</v>
      </c>
      <c r="L3191" s="29">
        <v>9000</v>
      </c>
      <c r="M3191" s="15" t="s">
        <v>54</v>
      </c>
      <c r="N3191" s="15" t="s">
        <v>15</v>
      </c>
      <c r="O3191">
        <f>+VLOOKUP(Precio_diario_hortalizas[[#This Row],[Unidad de comercialización]],Codigos_kg[],2,0)</f>
        <v>60</v>
      </c>
      <c r="P3191">
        <f>+Precio_diario_hortalizas[[#This Row],[Precio promedio ponderado]]/Precio_diario_hortalizas[[#This Row],[Kg o Unidades]]</f>
        <v>150</v>
      </c>
    </row>
    <row r="3192" spans="1:16" hidden="1" x14ac:dyDescent="0.35">
      <c r="A3192" s="15" t="s">
        <v>107</v>
      </c>
      <c r="B3192" s="1" t="str">
        <f>+VLOOKUP(A3192,Codigos_mercados_mayoristas[],2,0)</f>
        <v>Los Lagos</v>
      </c>
      <c r="C3192" s="1">
        <f>+VLOOKUP(A3192,Codigos_mercados_mayoristas[],3,0)</f>
        <v>10</v>
      </c>
      <c r="D3192" s="30">
        <v>44155</v>
      </c>
      <c r="E3192" s="4" t="s">
        <v>196</v>
      </c>
      <c r="F3192" s="15" t="s">
        <v>132</v>
      </c>
      <c r="G3192" s="15" t="s">
        <v>12</v>
      </c>
      <c r="H3192" s="15" t="s">
        <v>19</v>
      </c>
      <c r="I3192" s="15">
        <v>180</v>
      </c>
      <c r="J3192" s="29">
        <v>4500</v>
      </c>
      <c r="K3192" s="29">
        <v>4500</v>
      </c>
      <c r="L3192" s="29">
        <v>4500</v>
      </c>
      <c r="M3192" s="15" t="s">
        <v>83</v>
      </c>
      <c r="N3192" s="15" t="s">
        <v>118</v>
      </c>
      <c r="O3192">
        <f>+VLOOKUP(Precio_diario_hortalizas[[#This Row],[Unidad de comercialización]],Codigos_kg[],2,0)</f>
        <v>3</v>
      </c>
      <c r="P3192">
        <f>+Precio_diario_hortalizas[[#This Row],[Precio promedio ponderado]]/Precio_diario_hortalizas[[#This Row],[Kg o Unidades]]</f>
        <v>1500</v>
      </c>
    </row>
    <row r="3193" spans="1:16" hidden="1" x14ac:dyDescent="0.35">
      <c r="A3193" s="15" t="s">
        <v>107</v>
      </c>
      <c r="B3193" s="1" t="str">
        <f>+VLOOKUP(A3193,Codigos_mercados_mayoristas[],2,0)</f>
        <v>Los Lagos</v>
      </c>
      <c r="C3193" s="1">
        <f>+VLOOKUP(A3193,Codigos_mercados_mayoristas[],3,0)</f>
        <v>10</v>
      </c>
      <c r="D3193" s="30">
        <v>44155</v>
      </c>
      <c r="E3193" s="4" t="s">
        <v>196</v>
      </c>
      <c r="F3193" s="15" t="s">
        <v>27</v>
      </c>
      <c r="G3193" s="15" t="s">
        <v>28</v>
      </c>
      <c r="H3193" s="15" t="s">
        <v>19</v>
      </c>
      <c r="I3193" s="15">
        <v>100</v>
      </c>
      <c r="J3193" s="29">
        <v>47000</v>
      </c>
      <c r="K3193" s="29">
        <v>46000</v>
      </c>
      <c r="L3193" s="29">
        <v>46500</v>
      </c>
      <c r="M3193" s="15" t="s">
        <v>29</v>
      </c>
      <c r="N3193" s="15" t="s">
        <v>15</v>
      </c>
      <c r="O3193">
        <f>+VLOOKUP(Precio_diario_hortalizas[[#This Row],[Unidad de comercialización]],Codigos_kg[],2,0)</f>
        <v>15</v>
      </c>
      <c r="P3193">
        <f>+Precio_diario_hortalizas[[#This Row],[Precio promedio ponderado]]/Precio_diario_hortalizas[[#This Row],[Kg o Unidades]]</f>
        <v>3100</v>
      </c>
    </row>
    <row r="3194" spans="1:16" hidden="1" x14ac:dyDescent="0.35">
      <c r="A3194" s="15" t="s">
        <v>107</v>
      </c>
      <c r="B3194" s="1" t="str">
        <f>+VLOOKUP(A3194,Codigos_mercados_mayoristas[],2,0)</f>
        <v>Los Lagos</v>
      </c>
      <c r="C3194" s="1">
        <f>+VLOOKUP(A3194,Codigos_mercados_mayoristas[],3,0)</f>
        <v>10</v>
      </c>
      <c r="D3194" s="30">
        <v>44155</v>
      </c>
      <c r="E3194" s="4" t="s">
        <v>196</v>
      </c>
      <c r="F3194" s="15" t="s">
        <v>27</v>
      </c>
      <c r="G3194" s="15" t="s">
        <v>98</v>
      </c>
      <c r="H3194" s="15" t="s">
        <v>19</v>
      </c>
      <c r="I3194" s="15">
        <v>80</v>
      </c>
      <c r="J3194" s="29">
        <v>31000</v>
      </c>
      <c r="K3194" s="29">
        <v>31000</v>
      </c>
      <c r="L3194" s="29">
        <v>31000</v>
      </c>
      <c r="M3194" s="15" t="s">
        <v>29</v>
      </c>
      <c r="N3194" s="15" t="s">
        <v>15</v>
      </c>
      <c r="O3194">
        <f>+VLOOKUP(Precio_diario_hortalizas[[#This Row],[Unidad de comercialización]],Codigos_kg[],2,0)</f>
        <v>15</v>
      </c>
      <c r="P3194">
        <f>+Precio_diario_hortalizas[[#This Row],[Precio promedio ponderado]]/Precio_diario_hortalizas[[#This Row],[Kg o Unidades]]</f>
        <v>2066.6666666666665</v>
      </c>
    </row>
    <row r="3195" spans="1:16" hidden="1" x14ac:dyDescent="0.35">
      <c r="A3195" s="15" t="s">
        <v>107</v>
      </c>
      <c r="B3195" s="1" t="str">
        <f>+VLOOKUP(A3195,Codigos_mercados_mayoristas[],2,0)</f>
        <v>Los Lagos</v>
      </c>
      <c r="C3195" s="1">
        <f>+VLOOKUP(A3195,Codigos_mercados_mayoristas[],3,0)</f>
        <v>10</v>
      </c>
      <c r="D3195" s="30">
        <v>44155</v>
      </c>
      <c r="E3195" s="4" t="s">
        <v>196</v>
      </c>
      <c r="F3195" s="15" t="s">
        <v>27</v>
      </c>
      <c r="G3195" s="15" t="s">
        <v>98</v>
      </c>
      <c r="H3195" s="15" t="s">
        <v>13</v>
      </c>
      <c r="I3195" s="15">
        <v>80</v>
      </c>
      <c r="J3195" s="29">
        <v>25000</v>
      </c>
      <c r="K3195" s="29">
        <v>25000</v>
      </c>
      <c r="L3195" s="29">
        <v>25000</v>
      </c>
      <c r="M3195" s="15" t="s">
        <v>29</v>
      </c>
      <c r="N3195" s="15" t="s">
        <v>15</v>
      </c>
      <c r="O3195">
        <f>+VLOOKUP(Precio_diario_hortalizas[[#This Row],[Unidad de comercialización]],Codigos_kg[],2,0)</f>
        <v>15</v>
      </c>
      <c r="P3195">
        <f>+Precio_diario_hortalizas[[#This Row],[Precio promedio ponderado]]/Precio_diario_hortalizas[[#This Row],[Kg o Unidades]]</f>
        <v>1666.6666666666667</v>
      </c>
    </row>
    <row r="3196" spans="1:16" hidden="1" x14ac:dyDescent="0.35">
      <c r="A3196" s="15" t="s">
        <v>107</v>
      </c>
      <c r="B3196" s="1" t="str">
        <f>+VLOOKUP(A3196,Codigos_mercados_mayoristas[],2,0)</f>
        <v>Los Lagos</v>
      </c>
      <c r="C3196" s="1">
        <f>+VLOOKUP(A3196,Codigos_mercados_mayoristas[],3,0)</f>
        <v>10</v>
      </c>
      <c r="D3196" s="30">
        <v>44155</v>
      </c>
      <c r="E3196" s="4" t="s">
        <v>196</v>
      </c>
      <c r="F3196" s="15" t="s">
        <v>30</v>
      </c>
      <c r="G3196" s="15" t="s">
        <v>12</v>
      </c>
      <c r="H3196" s="15" t="s">
        <v>19</v>
      </c>
      <c r="I3196" s="15">
        <v>25</v>
      </c>
      <c r="J3196" s="29">
        <v>42000</v>
      </c>
      <c r="K3196" s="29">
        <v>42000</v>
      </c>
      <c r="L3196" s="29">
        <v>42000</v>
      </c>
      <c r="M3196" s="15" t="s">
        <v>58</v>
      </c>
      <c r="N3196" s="15" t="s">
        <v>139</v>
      </c>
      <c r="O3196">
        <f>+VLOOKUP(Precio_diario_hortalizas[[#This Row],[Unidad de comercialización]],Codigos_kg[],2,0)</f>
        <v>25</v>
      </c>
      <c r="P3196">
        <f>+Precio_diario_hortalizas[[#This Row],[Precio promedio ponderado]]/Precio_diario_hortalizas[[#This Row],[Kg o Unidades]]</f>
        <v>1680</v>
      </c>
    </row>
    <row r="3197" spans="1:16" hidden="1" x14ac:dyDescent="0.35">
      <c r="A3197" s="15" t="s">
        <v>107</v>
      </c>
      <c r="B3197" s="1" t="str">
        <f>+VLOOKUP(A3197,Codigos_mercados_mayoristas[],2,0)</f>
        <v>Los Lagos</v>
      </c>
      <c r="C3197" s="1">
        <f>+VLOOKUP(A3197,Codigos_mercados_mayoristas[],3,0)</f>
        <v>10</v>
      </c>
      <c r="D3197" s="30">
        <v>44155</v>
      </c>
      <c r="E3197" s="4" t="s">
        <v>196</v>
      </c>
      <c r="F3197" s="15" t="s">
        <v>99</v>
      </c>
      <c r="G3197" s="15" t="s">
        <v>161</v>
      </c>
      <c r="H3197" s="15" t="s">
        <v>19</v>
      </c>
      <c r="I3197" s="15">
        <v>500</v>
      </c>
      <c r="J3197" s="29">
        <v>1500</v>
      </c>
      <c r="K3197" s="29">
        <v>1500</v>
      </c>
      <c r="L3197" s="29">
        <v>1500</v>
      </c>
      <c r="M3197" s="15" t="s">
        <v>14</v>
      </c>
      <c r="N3197" s="15" t="s">
        <v>118</v>
      </c>
      <c r="O3197">
        <f>+VLOOKUP(Precio_diario_hortalizas[[#This Row],[Unidad de comercialización]],Codigos_kg[],2,0)</f>
        <v>1</v>
      </c>
      <c r="P3197">
        <f>+Precio_diario_hortalizas[[#This Row],[Precio promedio ponderado]]/Precio_diario_hortalizas[[#This Row],[Kg o Unidades]]</f>
        <v>1500</v>
      </c>
    </row>
    <row r="3198" spans="1:16" hidden="1" x14ac:dyDescent="0.35">
      <c r="A3198" s="15" t="s">
        <v>107</v>
      </c>
      <c r="B3198" s="1" t="str">
        <f>+VLOOKUP(A3198,Codigos_mercados_mayoristas[],2,0)</f>
        <v>Los Lagos</v>
      </c>
      <c r="C3198" s="1">
        <f>+VLOOKUP(A3198,Codigos_mercados_mayoristas[],3,0)</f>
        <v>10</v>
      </c>
      <c r="D3198" s="30">
        <v>44155</v>
      </c>
      <c r="E3198" s="4" t="s">
        <v>196</v>
      </c>
      <c r="F3198" s="15" t="s">
        <v>99</v>
      </c>
      <c r="G3198" s="15" t="s">
        <v>161</v>
      </c>
      <c r="H3198" s="15" t="s">
        <v>19</v>
      </c>
      <c r="I3198" s="15">
        <v>500</v>
      </c>
      <c r="J3198" s="29">
        <v>1500</v>
      </c>
      <c r="K3198" s="29">
        <v>1500</v>
      </c>
      <c r="L3198" s="29">
        <v>1500</v>
      </c>
      <c r="M3198" s="15" t="s">
        <v>14</v>
      </c>
      <c r="N3198" s="15" t="s">
        <v>109</v>
      </c>
      <c r="O3198">
        <f>+VLOOKUP(Precio_diario_hortalizas[[#This Row],[Unidad de comercialización]],Codigos_kg[],2,0)</f>
        <v>1</v>
      </c>
      <c r="P3198">
        <f>+Precio_diario_hortalizas[[#This Row],[Precio promedio ponderado]]/Precio_diario_hortalizas[[#This Row],[Kg o Unidades]]</f>
        <v>1500</v>
      </c>
    </row>
    <row r="3199" spans="1:16" hidden="1" x14ac:dyDescent="0.35">
      <c r="A3199" s="15" t="s">
        <v>107</v>
      </c>
      <c r="B3199" s="1" t="str">
        <f>+VLOOKUP(A3199,Codigos_mercados_mayoristas[],2,0)</f>
        <v>Los Lagos</v>
      </c>
      <c r="C3199" s="1">
        <f>+VLOOKUP(A3199,Codigos_mercados_mayoristas[],3,0)</f>
        <v>10</v>
      </c>
      <c r="D3199" s="30">
        <v>44155</v>
      </c>
      <c r="E3199" s="4" t="s">
        <v>196</v>
      </c>
      <c r="F3199" s="15" t="s">
        <v>99</v>
      </c>
      <c r="G3199" s="15" t="s">
        <v>100</v>
      </c>
      <c r="H3199" s="15" t="s">
        <v>19</v>
      </c>
      <c r="I3199" s="15">
        <v>700</v>
      </c>
      <c r="J3199" s="29">
        <v>1200</v>
      </c>
      <c r="K3199" s="29">
        <v>1200</v>
      </c>
      <c r="L3199" s="29">
        <v>1200</v>
      </c>
      <c r="M3199" s="15" t="s">
        <v>14</v>
      </c>
      <c r="N3199" s="15" t="s">
        <v>118</v>
      </c>
      <c r="O3199">
        <f>+VLOOKUP(Precio_diario_hortalizas[[#This Row],[Unidad de comercialización]],Codigos_kg[],2,0)</f>
        <v>1</v>
      </c>
      <c r="P3199">
        <f>+Precio_diario_hortalizas[[#This Row],[Precio promedio ponderado]]/Precio_diario_hortalizas[[#This Row],[Kg o Unidades]]</f>
        <v>1200</v>
      </c>
    </row>
    <row r="3200" spans="1:16" hidden="1" x14ac:dyDescent="0.35">
      <c r="A3200" s="15" t="s">
        <v>107</v>
      </c>
      <c r="B3200" s="1" t="str">
        <f>+VLOOKUP(A3200,Codigos_mercados_mayoristas[],2,0)</f>
        <v>Los Lagos</v>
      </c>
      <c r="C3200" s="1">
        <f>+VLOOKUP(A3200,Codigos_mercados_mayoristas[],3,0)</f>
        <v>10</v>
      </c>
      <c r="D3200" s="30">
        <v>44155</v>
      </c>
      <c r="E3200" s="4" t="s">
        <v>196</v>
      </c>
      <c r="F3200" s="15" t="s">
        <v>32</v>
      </c>
      <c r="G3200" s="15" t="s">
        <v>12</v>
      </c>
      <c r="H3200" s="15" t="s">
        <v>19</v>
      </c>
      <c r="I3200" s="15">
        <v>500</v>
      </c>
      <c r="J3200" s="29">
        <v>1200</v>
      </c>
      <c r="K3200" s="29">
        <v>1200</v>
      </c>
      <c r="L3200" s="29">
        <v>1200</v>
      </c>
      <c r="M3200" s="15" t="s">
        <v>33</v>
      </c>
      <c r="N3200" s="15" t="s">
        <v>34</v>
      </c>
      <c r="O3200">
        <f>+VLOOKUP(Precio_diario_hortalizas[[#This Row],[Unidad de comercialización]],Codigos_kg[],2,0)</f>
        <v>1</v>
      </c>
      <c r="P3200">
        <f>+Precio_diario_hortalizas[[#This Row],[Precio promedio ponderado]]/Precio_diario_hortalizas[[#This Row],[Kg o Unidades]]</f>
        <v>1200</v>
      </c>
    </row>
    <row r="3201" spans="1:16" hidden="1" x14ac:dyDescent="0.35">
      <c r="A3201" s="15" t="s">
        <v>107</v>
      </c>
      <c r="B3201" s="1" t="str">
        <f>+VLOOKUP(A3201,Codigos_mercados_mayoristas[],2,0)</f>
        <v>Los Lagos</v>
      </c>
      <c r="C3201" s="1">
        <f>+VLOOKUP(A3201,Codigos_mercados_mayoristas[],3,0)</f>
        <v>10</v>
      </c>
      <c r="D3201" s="30">
        <v>44155</v>
      </c>
      <c r="E3201" s="4" t="s">
        <v>196</v>
      </c>
      <c r="F3201" s="15" t="s">
        <v>35</v>
      </c>
      <c r="G3201" s="15" t="s">
        <v>36</v>
      </c>
      <c r="H3201" s="15" t="s">
        <v>69</v>
      </c>
      <c r="I3201" s="15">
        <v>500</v>
      </c>
      <c r="J3201" s="29">
        <v>19000</v>
      </c>
      <c r="K3201" s="29">
        <v>18000</v>
      </c>
      <c r="L3201" s="29">
        <v>18600</v>
      </c>
      <c r="M3201" s="15" t="s">
        <v>59</v>
      </c>
      <c r="N3201" s="15" t="s">
        <v>133</v>
      </c>
      <c r="O3201">
        <f>+VLOOKUP(Precio_diario_hortalizas[[#This Row],[Unidad de comercialización]],Codigos_kg[],2,0)</f>
        <v>18</v>
      </c>
      <c r="P3201">
        <f>+Precio_diario_hortalizas[[#This Row],[Precio promedio ponderado]]/Precio_diario_hortalizas[[#This Row],[Kg o Unidades]]</f>
        <v>1033.3333333333333</v>
      </c>
    </row>
    <row r="3202" spans="1:16" hidden="1" x14ac:dyDescent="0.35">
      <c r="A3202" s="15" t="s">
        <v>107</v>
      </c>
      <c r="B3202" s="1" t="str">
        <f>+VLOOKUP(A3202,Codigos_mercados_mayoristas[],2,0)</f>
        <v>Los Lagos</v>
      </c>
      <c r="C3202" s="1">
        <f>+VLOOKUP(A3202,Codigos_mercados_mayoristas[],3,0)</f>
        <v>10</v>
      </c>
      <c r="D3202" s="30">
        <v>44155</v>
      </c>
      <c r="E3202" s="4" t="s">
        <v>196</v>
      </c>
      <c r="F3202" s="15" t="s">
        <v>35</v>
      </c>
      <c r="G3202" s="15" t="s">
        <v>36</v>
      </c>
      <c r="H3202" s="15" t="s">
        <v>19</v>
      </c>
      <c r="I3202" s="15">
        <v>250</v>
      </c>
      <c r="J3202" s="29">
        <v>17000</v>
      </c>
      <c r="K3202" s="29">
        <v>17000</v>
      </c>
      <c r="L3202" s="29">
        <v>17000</v>
      </c>
      <c r="M3202" s="15" t="s">
        <v>59</v>
      </c>
      <c r="N3202" s="15" t="s">
        <v>133</v>
      </c>
      <c r="O3202">
        <f>+VLOOKUP(Precio_diario_hortalizas[[#This Row],[Unidad de comercialización]],Codigos_kg[],2,0)</f>
        <v>18</v>
      </c>
      <c r="P3202">
        <f>+Precio_diario_hortalizas[[#This Row],[Precio promedio ponderado]]/Precio_diario_hortalizas[[#This Row],[Kg o Unidades]]</f>
        <v>944.44444444444446</v>
      </c>
    </row>
    <row r="3203" spans="1:16" hidden="1" x14ac:dyDescent="0.35">
      <c r="A3203" s="15" t="s">
        <v>107</v>
      </c>
      <c r="B3203" s="1" t="str">
        <f>+VLOOKUP(A3203,Codigos_mercados_mayoristas[],2,0)</f>
        <v>Los Lagos</v>
      </c>
      <c r="C3203" s="1">
        <f>+VLOOKUP(A3203,Codigos_mercados_mayoristas[],3,0)</f>
        <v>10</v>
      </c>
      <c r="D3203" s="30">
        <v>44155</v>
      </c>
      <c r="E3203" s="4" t="s">
        <v>196</v>
      </c>
      <c r="F3203" s="15" t="s">
        <v>35</v>
      </c>
      <c r="G3203" s="15" t="s">
        <v>36</v>
      </c>
      <c r="H3203" s="15" t="s">
        <v>19</v>
      </c>
      <c r="I3203" s="15">
        <v>300</v>
      </c>
      <c r="J3203" s="29">
        <v>15000</v>
      </c>
      <c r="K3203" s="29">
        <v>15000</v>
      </c>
      <c r="L3203" s="29">
        <v>15000</v>
      </c>
      <c r="M3203" s="15" t="s">
        <v>59</v>
      </c>
      <c r="N3203" s="15" t="s">
        <v>15</v>
      </c>
      <c r="O3203">
        <f>+VLOOKUP(Precio_diario_hortalizas[[#This Row],[Unidad de comercialización]],Codigos_kg[],2,0)</f>
        <v>18</v>
      </c>
      <c r="P3203">
        <f>+Precio_diario_hortalizas[[#This Row],[Precio promedio ponderado]]/Precio_diario_hortalizas[[#This Row],[Kg o Unidades]]</f>
        <v>833.33333333333337</v>
      </c>
    </row>
    <row r="3204" spans="1:16" hidden="1" x14ac:dyDescent="0.35">
      <c r="A3204" s="15" t="s">
        <v>107</v>
      </c>
      <c r="B3204" s="1" t="str">
        <f>+VLOOKUP(A3204,Codigos_mercados_mayoristas[],2,0)</f>
        <v>Los Lagos</v>
      </c>
      <c r="C3204" s="1">
        <f>+VLOOKUP(A3204,Codigos_mercados_mayoristas[],3,0)</f>
        <v>10</v>
      </c>
      <c r="D3204" s="30">
        <v>44155</v>
      </c>
      <c r="E3204" s="4" t="s">
        <v>196</v>
      </c>
      <c r="F3204" s="15" t="s">
        <v>35</v>
      </c>
      <c r="G3204" s="15" t="s">
        <v>36</v>
      </c>
      <c r="H3204" s="15" t="s">
        <v>19</v>
      </c>
      <c r="I3204" s="15">
        <v>250</v>
      </c>
      <c r="J3204" s="29">
        <v>17000</v>
      </c>
      <c r="K3204" s="29">
        <v>17000</v>
      </c>
      <c r="L3204" s="29">
        <v>17000</v>
      </c>
      <c r="M3204" s="15" t="s">
        <v>56</v>
      </c>
      <c r="N3204" s="15" t="s">
        <v>133</v>
      </c>
      <c r="O3204">
        <f>+VLOOKUP(Precio_diario_hortalizas[[#This Row],[Unidad de comercialización]],Codigos_kg[],2,0)</f>
        <v>18</v>
      </c>
      <c r="P3204">
        <f>+Precio_diario_hortalizas[[#This Row],[Precio promedio ponderado]]/Precio_diario_hortalizas[[#This Row],[Kg o Unidades]]</f>
        <v>944.44444444444446</v>
      </c>
    </row>
    <row r="3205" spans="1:16" hidden="1" x14ac:dyDescent="0.35">
      <c r="A3205" s="15" t="s">
        <v>107</v>
      </c>
      <c r="B3205" s="1" t="str">
        <f>+VLOOKUP(A3205,Codigos_mercados_mayoristas[],2,0)</f>
        <v>Los Lagos</v>
      </c>
      <c r="C3205" s="1">
        <f>+VLOOKUP(A3205,Codigos_mercados_mayoristas[],3,0)</f>
        <v>10</v>
      </c>
      <c r="D3205" s="30">
        <v>44155</v>
      </c>
      <c r="E3205" s="4" t="s">
        <v>196</v>
      </c>
      <c r="F3205" s="15" t="s">
        <v>35</v>
      </c>
      <c r="G3205" s="15" t="s">
        <v>36</v>
      </c>
      <c r="H3205" s="15" t="s">
        <v>13</v>
      </c>
      <c r="I3205" s="15">
        <v>250</v>
      </c>
      <c r="J3205" s="29">
        <v>13000</v>
      </c>
      <c r="K3205" s="29">
        <v>13000</v>
      </c>
      <c r="L3205" s="29">
        <v>13000</v>
      </c>
      <c r="M3205" s="15" t="s">
        <v>56</v>
      </c>
      <c r="N3205" s="15" t="s">
        <v>133</v>
      </c>
      <c r="O3205">
        <f>+VLOOKUP(Precio_diario_hortalizas[[#This Row],[Unidad de comercialización]],Codigos_kg[],2,0)</f>
        <v>18</v>
      </c>
      <c r="P3205">
        <f>+Precio_diario_hortalizas[[#This Row],[Precio promedio ponderado]]/Precio_diario_hortalizas[[#This Row],[Kg o Unidades]]</f>
        <v>722.22222222222217</v>
      </c>
    </row>
    <row r="3206" spans="1:16" hidden="1" x14ac:dyDescent="0.35">
      <c r="A3206" s="15" t="s">
        <v>107</v>
      </c>
      <c r="B3206" s="1" t="str">
        <f>+VLOOKUP(A3206,Codigos_mercados_mayoristas[],2,0)</f>
        <v>Los Lagos</v>
      </c>
      <c r="C3206" s="1">
        <f>+VLOOKUP(A3206,Codigos_mercados_mayoristas[],3,0)</f>
        <v>10</v>
      </c>
      <c r="D3206" s="30">
        <v>44155</v>
      </c>
      <c r="E3206" s="4" t="s">
        <v>196</v>
      </c>
      <c r="F3206" s="15" t="s">
        <v>38</v>
      </c>
      <c r="G3206" s="15" t="s">
        <v>12</v>
      </c>
      <c r="H3206" s="15" t="s">
        <v>19</v>
      </c>
      <c r="I3206" s="15">
        <v>700</v>
      </c>
      <c r="J3206" s="29">
        <v>9000</v>
      </c>
      <c r="K3206" s="29">
        <v>9000</v>
      </c>
      <c r="L3206" s="29">
        <v>9000</v>
      </c>
      <c r="M3206" s="15" t="s">
        <v>101</v>
      </c>
      <c r="N3206" s="15" t="s">
        <v>114</v>
      </c>
      <c r="O3206">
        <f>+VLOOKUP(Precio_diario_hortalizas[[#This Row],[Unidad de comercialización]],Codigos_kg[],2,0)</f>
        <v>20</v>
      </c>
      <c r="P3206">
        <f>+Precio_diario_hortalizas[[#This Row],[Precio promedio ponderado]]/Precio_diario_hortalizas[[#This Row],[Kg o Unidades]]</f>
        <v>450</v>
      </c>
    </row>
    <row r="3207" spans="1:16" hidden="1" x14ac:dyDescent="0.35">
      <c r="A3207" s="15" t="s">
        <v>107</v>
      </c>
      <c r="B3207" s="1" t="str">
        <f>+VLOOKUP(A3207,Codigos_mercados_mayoristas[],2,0)</f>
        <v>Los Lagos</v>
      </c>
      <c r="C3207" s="1">
        <f>+VLOOKUP(A3207,Codigos_mercados_mayoristas[],3,0)</f>
        <v>10</v>
      </c>
      <c r="D3207" s="30">
        <v>44155</v>
      </c>
      <c r="E3207" s="4" t="s">
        <v>196</v>
      </c>
      <c r="F3207" s="15" t="s">
        <v>102</v>
      </c>
      <c r="G3207" s="15" t="s">
        <v>104</v>
      </c>
      <c r="H3207" s="15" t="s">
        <v>96</v>
      </c>
      <c r="I3207" s="29">
        <v>1200</v>
      </c>
      <c r="J3207" s="29">
        <v>1500</v>
      </c>
      <c r="K3207" s="29">
        <v>1500</v>
      </c>
      <c r="L3207" s="29">
        <v>1500</v>
      </c>
      <c r="M3207" s="15" t="s">
        <v>33</v>
      </c>
      <c r="N3207" s="15" t="s">
        <v>118</v>
      </c>
      <c r="O3207">
        <f>+VLOOKUP(Precio_diario_hortalizas[[#This Row],[Unidad de comercialización]],Codigos_kg[],2,0)</f>
        <v>1</v>
      </c>
      <c r="P3207">
        <f>+Precio_diario_hortalizas[[#This Row],[Precio promedio ponderado]]/Precio_diario_hortalizas[[#This Row],[Kg o Unidades]]</f>
        <v>1500</v>
      </c>
    </row>
    <row r="3208" spans="1:16" hidden="1" x14ac:dyDescent="0.35">
      <c r="A3208" s="15" t="s">
        <v>107</v>
      </c>
      <c r="B3208" s="26" t="str">
        <f>+VLOOKUP(A3208,Codigos_mercados_mayoristas[],2,0)</f>
        <v>Los Lagos</v>
      </c>
      <c r="C3208" s="26">
        <f>+VLOOKUP(A3208,Codigos_mercados_mayoristas[],3,0)</f>
        <v>10</v>
      </c>
      <c r="D3208" s="30">
        <v>44155</v>
      </c>
      <c r="E3208" s="4" t="s">
        <v>196</v>
      </c>
      <c r="F3208" s="15" t="s">
        <v>106</v>
      </c>
      <c r="G3208" s="15" t="s">
        <v>12</v>
      </c>
      <c r="H3208" s="15" t="s">
        <v>19</v>
      </c>
      <c r="I3208" s="15">
        <v>150</v>
      </c>
      <c r="J3208" s="29">
        <v>10000</v>
      </c>
      <c r="K3208" s="29">
        <v>10000</v>
      </c>
      <c r="L3208" s="29">
        <v>10000</v>
      </c>
      <c r="M3208" s="15" t="s">
        <v>54</v>
      </c>
      <c r="N3208" s="15" t="s">
        <v>15</v>
      </c>
      <c r="O3208">
        <f>+VLOOKUP(Precio_diario_hortalizas[[#This Row],[Unidad de comercialización]],Codigos_kg[],2,0)</f>
        <v>60</v>
      </c>
      <c r="P3208">
        <f>+Precio_diario_hortalizas[[#This Row],[Precio promedio ponderado]]/Precio_diario_hortalizas[[#This Row],[Kg o Unidades]]</f>
        <v>166.66666666666666</v>
      </c>
    </row>
    <row r="3209" spans="1:16" hidden="1" x14ac:dyDescent="0.35">
      <c r="A3209" s="15" t="s">
        <v>178</v>
      </c>
      <c r="B3209" s="1" t="str">
        <f>+VLOOKUP(A3209,Codigos_mercados_mayoristas[],2,0)</f>
        <v>La Araucanía</v>
      </c>
      <c r="C3209" s="1">
        <f>+VLOOKUP(A3209,Codigos_mercados_mayoristas[],3,0)</f>
        <v>9</v>
      </c>
      <c r="D3209" s="30">
        <v>44155</v>
      </c>
      <c r="E3209" s="4" t="s">
        <v>196</v>
      </c>
      <c r="F3209" s="15" t="s">
        <v>61</v>
      </c>
      <c r="G3209" s="15" t="s">
        <v>12</v>
      </c>
      <c r="H3209" s="15" t="s">
        <v>19</v>
      </c>
      <c r="I3209" s="15">
        <v>95</v>
      </c>
      <c r="J3209" s="29">
        <v>6000</v>
      </c>
      <c r="K3209" s="29">
        <v>6000</v>
      </c>
      <c r="L3209" s="29">
        <v>6000</v>
      </c>
      <c r="M3209" s="15" t="s">
        <v>179</v>
      </c>
      <c r="N3209" s="15" t="s">
        <v>180</v>
      </c>
      <c r="O3209">
        <f>+VLOOKUP(Precio_diario_hortalizas[[#This Row],[Unidad de comercialización]],Codigos_kg[],2,0)</f>
        <v>12</v>
      </c>
      <c r="P3209">
        <f>+Precio_diario_hortalizas[[#This Row],[Precio promedio ponderado]]/Precio_diario_hortalizas[[#This Row],[Kg o Unidades]]</f>
        <v>500</v>
      </c>
    </row>
    <row r="3210" spans="1:16" hidden="1" x14ac:dyDescent="0.35">
      <c r="A3210" s="15" t="s">
        <v>178</v>
      </c>
      <c r="B3210" s="1" t="str">
        <f>+VLOOKUP(A3210,Codigos_mercados_mayoristas[],2,0)</f>
        <v>La Araucanía</v>
      </c>
      <c r="C3210" s="1">
        <f>+VLOOKUP(A3210,Codigos_mercados_mayoristas[],3,0)</f>
        <v>9</v>
      </c>
      <c r="D3210" s="30">
        <v>44155</v>
      </c>
      <c r="E3210" s="4" t="s">
        <v>196</v>
      </c>
      <c r="F3210" s="15" t="s">
        <v>64</v>
      </c>
      <c r="G3210" s="15" t="s">
        <v>65</v>
      </c>
      <c r="H3210" s="15" t="s">
        <v>19</v>
      </c>
      <c r="I3210" s="15">
        <v>175</v>
      </c>
      <c r="J3210" s="29">
        <v>11000</v>
      </c>
      <c r="K3210" s="29">
        <v>10000</v>
      </c>
      <c r="L3210" s="29">
        <v>10543</v>
      </c>
      <c r="M3210" s="15" t="s">
        <v>37</v>
      </c>
      <c r="N3210" s="15" t="s">
        <v>66</v>
      </c>
      <c r="O3210">
        <f>+VLOOKUP(Precio_diario_hortalizas[[#This Row],[Unidad de comercialización]],Codigos_kg[],2,0)</f>
        <v>10</v>
      </c>
      <c r="P3210">
        <f>+Precio_diario_hortalizas[[#This Row],[Precio promedio ponderado]]/Precio_diario_hortalizas[[#This Row],[Kg o Unidades]]</f>
        <v>1054.3</v>
      </c>
    </row>
    <row r="3211" spans="1:16" hidden="1" x14ac:dyDescent="0.35">
      <c r="A3211" s="15" t="s">
        <v>178</v>
      </c>
      <c r="B3211" s="1" t="str">
        <f>+VLOOKUP(A3211,Codigos_mercados_mayoristas[],2,0)</f>
        <v>La Araucanía</v>
      </c>
      <c r="C3211" s="1">
        <f>+VLOOKUP(A3211,Codigos_mercados_mayoristas[],3,0)</f>
        <v>9</v>
      </c>
      <c r="D3211" s="30">
        <v>44155</v>
      </c>
      <c r="E3211" s="4" t="s">
        <v>196</v>
      </c>
      <c r="F3211" s="15" t="s">
        <v>42</v>
      </c>
      <c r="G3211" s="15" t="s">
        <v>43</v>
      </c>
      <c r="H3211" s="15" t="s">
        <v>19</v>
      </c>
      <c r="I3211" s="15">
        <v>55</v>
      </c>
      <c r="J3211" s="29">
        <v>25000</v>
      </c>
      <c r="K3211" s="29">
        <v>25000</v>
      </c>
      <c r="L3211" s="29">
        <v>25000</v>
      </c>
      <c r="M3211" s="15" t="s">
        <v>29</v>
      </c>
      <c r="N3211" s="15" t="s">
        <v>15</v>
      </c>
      <c r="O3211">
        <f>+VLOOKUP(Precio_diario_hortalizas[[#This Row],[Unidad de comercialización]],Codigos_kg[],2,0)</f>
        <v>15</v>
      </c>
      <c r="P3211">
        <f>+Precio_diario_hortalizas[[#This Row],[Precio promedio ponderado]]/Precio_diario_hortalizas[[#This Row],[Kg o Unidades]]</f>
        <v>1666.6666666666667</v>
      </c>
    </row>
    <row r="3212" spans="1:16" hidden="1" x14ac:dyDescent="0.35">
      <c r="A3212" s="15" t="s">
        <v>178</v>
      </c>
      <c r="B3212" s="1" t="str">
        <f>+VLOOKUP(A3212,Codigos_mercados_mayoristas[],2,0)</f>
        <v>La Araucanía</v>
      </c>
      <c r="C3212" s="1">
        <f>+VLOOKUP(A3212,Codigos_mercados_mayoristas[],3,0)</f>
        <v>9</v>
      </c>
      <c r="D3212" s="30">
        <v>44155</v>
      </c>
      <c r="E3212" s="4" t="s">
        <v>196</v>
      </c>
      <c r="F3212" s="15" t="s">
        <v>42</v>
      </c>
      <c r="G3212" s="15" t="s">
        <v>110</v>
      </c>
      <c r="H3212" s="15" t="s">
        <v>19</v>
      </c>
      <c r="I3212" s="15">
        <v>65</v>
      </c>
      <c r="J3212" s="29">
        <v>30000</v>
      </c>
      <c r="K3212" s="29">
        <v>30000</v>
      </c>
      <c r="L3212" s="29">
        <v>30000</v>
      </c>
      <c r="M3212" s="15" t="s">
        <v>29</v>
      </c>
      <c r="N3212" s="15" t="s">
        <v>15</v>
      </c>
      <c r="O3212">
        <f>+VLOOKUP(Precio_diario_hortalizas[[#This Row],[Unidad de comercialización]],Codigos_kg[],2,0)</f>
        <v>15</v>
      </c>
      <c r="P3212">
        <f>+Precio_diario_hortalizas[[#This Row],[Precio promedio ponderado]]/Precio_diario_hortalizas[[#This Row],[Kg o Unidades]]</f>
        <v>2000</v>
      </c>
    </row>
    <row r="3213" spans="1:16" hidden="1" x14ac:dyDescent="0.35">
      <c r="A3213" s="15" t="s">
        <v>178</v>
      </c>
      <c r="B3213" s="1" t="str">
        <f>+VLOOKUP(A3213,Codigos_mercados_mayoristas[],2,0)</f>
        <v>La Araucanía</v>
      </c>
      <c r="C3213" s="1">
        <f>+VLOOKUP(A3213,Codigos_mercados_mayoristas[],3,0)</f>
        <v>9</v>
      </c>
      <c r="D3213" s="30">
        <v>44155</v>
      </c>
      <c r="E3213" s="4" t="s">
        <v>196</v>
      </c>
      <c r="F3213" s="15" t="s">
        <v>115</v>
      </c>
      <c r="G3213" s="15" t="s">
        <v>12</v>
      </c>
      <c r="H3213" s="15" t="s">
        <v>19</v>
      </c>
      <c r="I3213" s="15">
        <v>350</v>
      </c>
      <c r="J3213" s="29">
        <v>20000</v>
      </c>
      <c r="K3213" s="29">
        <v>18000</v>
      </c>
      <c r="L3213" s="29">
        <v>19143</v>
      </c>
      <c r="M3213" s="15" t="s">
        <v>39</v>
      </c>
      <c r="N3213" s="15" t="s">
        <v>109</v>
      </c>
      <c r="O3213">
        <f>+VLOOKUP(Precio_diario_hortalizas[[#This Row],[Unidad de comercialización]],Codigos_kg[],2,0)</f>
        <v>25</v>
      </c>
      <c r="P3213">
        <f>+Precio_diario_hortalizas[[#This Row],[Precio promedio ponderado]]/Precio_diario_hortalizas[[#This Row],[Kg o Unidades]]</f>
        <v>765.72</v>
      </c>
    </row>
    <row r="3214" spans="1:16" hidden="1" x14ac:dyDescent="0.35">
      <c r="A3214" s="15" t="s">
        <v>178</v>
      </c>
      <c r="B3214" s="1" t="str">
        <f>+VLOOKUP(A3214,Codigos_mercados_mayoristas[],2,0)</f>
        <v>La Araucanía</v>
      </c>
      <c r="C3214" s="1">
        <f>+VLOOKUP(A3214,Codigos_mercados_mayoristas[],3,0)</f>
        <v>9</v>
      </c>
      <c r="D3214" s="30">
        <v>44155</v>
      </c>
      <c r="E3214" s="4" t="s">
        <v>196</v>
      </c>
      <c r="F3214" s="15" t="s">
        <v>146</v>
      </c>
      <c r="G3214" s="15" t="s">
        <v>12</v>
      </c>
      <c r="H3214" s="15" t="s">
        <v>19</v>
      </c>
      <c r="I3214" s="15">
        <v>35</v>
      </c>
      <c r="J3214" s="29">
        <v>12000</v>
      </c>
      <c r="K3214" s="29">
        <v>10000</v>
      </c>
      <c r="L3214" s="29">
        <v>11143</v>
      </c>
      <c r="M3214" s="15" t="s">
        <v>54</v>
      </c>
      <c r="N3214" s="15" t="s">
        <v>15</v>
      </c>
      <c r="O3214">
        <f>+VLOOKUP(Precio_diario_hortalizas[[#This Row],[Unidad de comercialización]],Codigos_kg[],2,0)</f>
        <v>60</v>
      </c>
      <c r="P3214">
        <f>+Precio_diario_hortalizas[[#This Row],[Precio promedio ponderado]]/Precio_diario_hortalizas[[#This Row],[Kg o Unidades]]</f>
        <v>185.71666666666667</v>
      </c>
    </row>
    <row r="3215" spans="1:16" hidden="1" x14ac:dyDescent="0.35">
      <c r="A3215" s="15" t="s">
        <v>178</v>
      </c>
      <c r="B3215" s="1" t="str">
        <f>+VLOOKUP(A3215,Codigos_mercados_mayoristas[],2,0)</f>
        <v>La Araucanía</v>
      </c>
      <c r="C3215" s="1">
        <f>+VLOOKUP(A3215,Codigos_mercados_mayoristas[],3,0)</f>
        <v>9</v>
      </c>
      <c r="D3215" s="30">
        <v>44155</v>
      </c>
      <c r="E3215" s="4" t="s">
        <v>196</v>
      </c>
      <c r="F3215" s="15" t="s">
        <v>73</v>
      </c>
      <c r="G3215" s="15" t="s">
        <v>12</v>
      </c>
      <c r="H3215" s="15" t="s">
        <v>19</v>
      </c>
      <c r="I3215" s="15">
        <v>95</v>
      </c>
      <c r="J3215" s="15">
        <v>700</v>
      </c>
      <c r="K3215" s="15">
        <v>700</v>
      </c>
      <c r="L3215" s="15">
        <v>700</v>
      </c>
      <c r="M3215" s="15" t="s">
        <v>778</v>
      </c>
      <c r="N3215" s="15" t="s">
        <v>109</v>
      </c>
      <c r="O3215">
        <f>+VLOOKUP(Precio_diario_hortalizas[[#This Row],[Unidad de comercialización]],Codigos_kg[],2,0)</f>
        <v>5</v>
      </c>
      <c r="P3215">
        <f>+Precio_diario_hortalizas[[#This Row],[Precio promedio ponderado]]/Precio_diario_hortalizas[[#This Row],[Kg o Unidades]]</f>
        <v>140</v>
      </c>
    </row>
    <row r="3216" spans="1:16" hidden="1" x14ac:dyDescent="0.35">
      <c r="A3216" s="15" t="s">
        <v>178</v>
      </c>
      <c r="B3216" s="1" t="str">
        <f>+VLOOKUP(A3216,Codigos_mercados_mayoristas[],2,0)</f>
        <v>La Araucanía</v>
      </c>
      <c r="C3216" s="1">
        <f>+VLOOKUP(A3216,Codigos_mercados_mayoristas[],3,0)</f>
        <v>9</v>
      </c>
      <c r="D3216" s="30">
        <v>44155</v>
      </c>
      <c r="E3216" s="4" t="s">
        <v>196</v>
      </c>
      <c r="F3216" s="15" t="s">
        <v>73</v>
      </c>
      <c r="G3216" s="15" t="s">
        <v>12</v>
      </c>
      <c r="H3216" s="15" t="s">
        <v>19</v>
      </c>
      <c r="I3216" s="15">
        <v>185</v>
      </c>
      <c r="J3216" s="29">
        <v>8000</v>
      </c>
      <c r="K3216" s="29">
        <v>8000</v>
      </c>
      <c r="L3216" s="29">
        <v>8000</v>
      </c>
      <c r="M3216" s="15" t="s">
        <v>117</v>
      </c>
      <c r="N3216" s="15" t="s">
        <v>180</v>
      </c>
      <c r="O3216">
        <f>+VLOOKUP(Precio_diario_hortalizas[[#This Row],[Unidad de comercialización]],Codigos_kg[],2,0)</f>
        <v>15</v>
      </c>
      <c r="P3216">
        <f>+Precio_diario_hortalizas[[#This Row],[Precio promedio ponderado]]/Precio_diario_hortalizas[[#This Row],[Kg o Unidades]]</f>
        <v>533.33333333333337</v>
      </c>
    </row>
    <row r="3217" spans="1:16" hidden="1" x14ac:dyDescent="0.35">
      <c r="A3217" s="15" t="s">
        <v>178</v>
      </c>
      <c r="B3217" s="1" t="str">
        <f>+VLOOKUP(A3217,Codigos_mercados_mayoristas[],2,0)</f>
        <v>La Araucanía</v>
      </c>
      <c r="C3217" s="1">
        <f>+VLOOKUP(A3217,Codigos_mercados_mayoristas[],3,0)</f>
        <v>9</v>
      </c>
      <c r="D3217" s="30">
        <v>44155</v>
      </c>
      <c r="E3217" s="4" t="s">
        <v>196</v>
      </c>
      <c r="F3217" s="15" t="s">
        <v>11</v>
      </c>
      <c r="G3217" s="15" t="s">
        <v>12</v>
      </c>
      <c r="H3217" s="15" t="s">
        <v>19</v>
      </c>
      <c r="I3217" s="29">
        <v>2130</v>
      </c>
      <c r="J3217" s="15">
        <v>900</v>
      </c>
      <c r="K3217" s="15">
        <v>800</v>
      </c>
      <c r="L3217" s="15">
        <v>859</v>
      </c>
      <c r="M3217" s="15" t="s">
        <v>14</v>
      </c>
      <c r="N3217" s="15" t="s">
        <v>109</v>
      </c>
      <c r="O3217">
        <f>+VLOOKUP(Precio_diario_hortalizas[[#This Row],[Unidad de comercialización]],Codigos_kg[],2,0)</f>
        <v>1</v>
      </c>
      <c r="P3217">
        <f>+Precio_diario_hortalizas[[#This Row],[Precio promedio ponderado]]/Precio_diario_hortalizas[[#This Row],[Kg o Unidades]]</f>
        <v>859</v>
      </c>
    </row>
    <row r="3218" spans="1:16" hidden="1" x14ac:dyDescent="0.35">
      <c r="A3218" s="15" t="s">
        <v>178</v>
      </c>
      <c r="B3218" s="1" t="str">
        <f>+VLOOKUP(A3218,Codigos_mercados_mayoristas[],2,0)</f>
        <v>La Araucanía</v>
      </c>
      <c r="C3218" s="1">
        <f>+VLOOKUP(A3218,Codigos_mercados_mayoristas[],3,0)</f>
        <v>9</v>
      </c>
      <c r="D3218" s="30">
        <v>44155</v>
      </c>
      <c r="E3218" s="4" t="s">
        <v>196</v>
      </c>
      <c r="F3218" s="15" t="s">
        <v>75</v>
      </c>
      <c r="G3218" s="15" t="s">
        <v>12</v>
      </c>
      <c r="H3218" s="15" t="s">
        <v>96</v>
      </c>
      <c r="I3218" s="15">
        <v>600</v>
      </c>
      <c r="J3218" s="29">
        <v>9000</v>
      </c>
      <c r="K3218" s="29">
        <v>8000</v>
      </c>
      <c r="L3218" s="29">
        <v>8583</v>
      </c>
      <c r="M3218" s="15" t="s">
        <v>121</v>
      </c>
      <c r="N3218" s="15" t="s">
        <v>109</v>
      </c>
      <c r="O3218">
        <f>+VLOOKUP(Precio_diario_hortalizas[[#This Row],[Unidad de comercialización]],Codigos_kg[],2,0)</f>
        <v>18</v>
      </c>
      <c r="P3218">
        <f>+Precio_diario_hortalizas[[#This Row],[Precio promedio ponderado]]/Precio_diario_hortalizas[[#This Row],[Kg o Unidades]]</f>
        <v>476.83333333333331</v>
      </c>
    </row>
    <row r="3219" spans="1:16" hidden="1" x14ac:dyDescent="0.35">
      <c r="A3219" s="15" t="s">
        <v>178</v>
      </c>
      <c r="B3219" s="1" t="str">
        <f>+VLOOKUP(A3219,Codigos_mercados_mayoristas[],2,0)</f>
        <v>La Araucanía</v>
      </c>
      <c r="C3219" s="1">
        <f>+VLOOKUP(A3219,Codigos_mercados_mayoristas[],3,0)</f>
        <v>9</v>
      </c>
      <c r="D3219" s="30">
        <v>44155</v>
      </c>
      <c r="E3219" s="4" t="s">
        <v>196</v>
      </c>
      <c r="F3219" s="15" t="s">
        <v>75</v>
      </c>
      <c r="G3219" s="15" t="s">
        <v>12</v>
      </c>
      <c r="H3219" s="15" t="s">
        <v>19</v>
      </c>
      <c r="I3219" s="15">
        <v>800</v>
      </c>
      <c r="J3219" s="29">
        <v>8000</v>
      </c>
      <c r="K3219" s="29">
        <v>8000</v>
      </c>
      <c r="L3219" s="29">
        <v>8000</v>
      </c>
      <c r="M3219" s="15" t="s">
        <v>121</v>
      </c>
      <c r="N3219" s="15" t="s">
        <v>34</v>
      </c>
      <c r="O3219">
        <f>+VLOOKUP(Precio_diario_hortalizas[[#This Row],[Unidad de comercialización]],Codigos_kg[],2,0)</f>
        <v>18</v>
      </c>
      <c r="P3219">
        <f>+Precio_diario_hortalizas[[#This Row],[Precio promedio ponderado]]/Precio_diario_hortalizas[[#This Row],[Kg o Unidades]]</f>
        <v>444.44444444444446</v>
      </c>
    </row>
    <row r="3220" spans="1:16" hidden="1" x14ac:dyDescent="0.35">
      <c r="A3220" s="15" t="s">
        <v>178</v>
      </c>
      <c r="B3220" s="1" t="str">
        <f>+VLOOKUP(A3220,Codigos_mercados_mayoristas[],2,0)</f>
        <v>La Araucanía</v>
      </c>
      <c r="C3220" s="1">
        <f>+VLOOKUP(A3220,Codigos_mercados_mayoristas[],3,0)</f>
        <v>9</v>
      </c>
      <c r="D3220" s="30">
        <v>44155</v>
      </c>
      <c r="E3220" s="4" t="s">
        <v>196</v>
      </c>
      <c r="F3220" s="15" t="s">
        <v>78</v>
      </c>
      <c r="G3220" s="15" t="s">
        <v>12</v>
      </c>
      <c r="H3220" s="15" t="s">
        <v>19</v>
      </c>
      <c r="I3220" s="15">
        <v>65</v>
      </c>
      <c r="J3220" s="29">
        <v>5000</v>
      </c>
      <c r="K3220" s="29">
        <v>5000</v>
      </c>
      <c r="L3220" s="29">
        <v>5000</v>
      </c>
      <c r="M3220" s="15" t="s">
        <v>181</v>
      </c>
      <c r="N3220" s="15" t="s">
        <v>180</v>
      </c>
      <c r="O3220">
        <f>+VLOOKUP(Precio_diario_hortalizas[[#This Row],[Unidad de comercialización]],Codigos_kg[],2,0)</f>
        <v>12</v>
      </c>
      <c r="P3220">
        <f>+Precio_diario_hortalizas[[#This Row],[Precio promedio ponderado]]/Precio_diario_hortalizas[[#This Row],[Kg o Unidades]]</f>
        <v>416.66666666666669</v>
      </c>
    </row>
    <row r="3221" spans="1:16" hidden="1" x14ac:dyDescent="0.35">
      <c r="A3221" s="15" t="s">
        <v>178</v>
      </c>
      <c r="B3221" s="1" t="str">
        <f>+VLOOKUP(A3221,Codigos_mercados_mayoristas[],2,0)</f>
        <v>La Araucanía</v>
      </c>
      <c r="C3221" s="1">
        <f>+VLOOKUP(A3221,Codigos_mercados_mayoristas[],3,0)</f>
        <v>9</v>
      </c>
      <c r="D3221" s="30">
        <v>44155</v>
      </c>
      <c r="E3221" s="4" t="s">
        <v>196</v>
      </c>
      <c r="F3221" s="15" t="s">
        <v>80</v>
      </c>
      <c r="G3221" s="15" t="s">
        <v>12</v>
      </c>
      <c r="H3221" s="15" t="s">
        <v>19</v>
      </c>
      <c r="I3221" s="15">
        <v>115</v>
      </c>
      <c r="J3221" s="29">
        <v>6000</v>
      </c>
      <c r="K3221" s="29">
        <v>5000</v>
      </c>
      <c r="L3221" s="29">
        <v>5565</v>
      </c>
      <c r="M3221" s="15" t="s">
        <v>81</v>
      </c>
      <c r="N3221" s="15" t="s">
        <v>180</v>
      </c>
      <c r="O3221">
        <f>+VLOOKUP(Precio_diario_hortalizas[[#This Row],[Unidad de comercialización]],Codigos_kg[],2,0)</f>
        <v>3</v>
      </c>
      <c r="P3221">
        <f>+Precio_diario_hortalizas[[#This Row],[Precio promedio ponderado]]/Precio_diario_hortalizas[[#This Row],[Kg o Unidades]]</f>
        <v>1855</v>
      </c>
    </row>
    <row r="3222" spans="1:16" hidden="1" x14ac:dyDescent="0.35">
      <c r="A3222" s="15" t="s">
        <v>178</v>
      </c>
      <c r="B3222" s="1" t="str">
        <f>+VLOOKUP(A3222,Codigos_mercados_mayoristas[],2,0)</f>
        <v>La Araucanía</v>
      </c>
      <c r="C3222" s="1">
        <f>+VLOOKUP(A3222,Codigos_mercados_mayoristas[],3,0)</f>
        <v>9</v>
      </c>
      <c r="D3222" s="30">
        <v>44155</v>
      </c>
      <c r="E3222" s="4" t="s">
        <v>196</v>
      </c>
      <c r="F3222" s="15" t="s">
        <v>82</v>
      </c>
      <c r="G3222" s="15" t="s">
        <v>12</v>
      </c>
      <c r="H3222" s="15" t="s">
        <v>19</v>
      </c>
      <c r="I3222" s="15">
        <v>125</v>
      </c>
      <c r="J3222" s="29">
        <v>3000</v>
      </c>
      <c r="K3222" s="29">
        <v>3000</v>
      </c>
      <c r="L3222" s="29">
        <v>3000</v>
      </c>
      <c r="M3222" s="15" t="s">
        <v>182</v>
      </c>
      <c r="N3222" s="15" t="s">
        <v>180</v>
      </c>
      <c r="O3222">
        <f>+VLOOKUP(Precio_diario_hortalizas[[#This Row],[Unidad de comercialización]],Codigos_kg[],2,0)</f>
        <v>2</v>
      </c>
      <c r="P3222">
        <f>+Precio_diario_hortalizas[[#This Row],[Precio promedio ponderado]]/Precio_diario_hortalizas[[#This Row],[Kg o Unidades]]</f>
        <v>1500</v>
      </c>
    </row>
    <row r="3223" spans="1:16" hidden="1" x14ac:dyDescent="0.35">
      <c r="A3223" s="15" t="s">
        <v>178</v>
      </c>
      <c r="B3223" s="1" t="str">
        <f>+VLOOKUP(A3223,Codigos_mercados_mayoristas[],2,0)</f>
        <v>La Araucanía</v>
      </c>
      <c r="C3223" s="1">
        <f>+VLOOKUP(A3223,Codigos_mercados_mayoristas[],3,0)</f>
        <v>9</v>
      </c>
      <c r="D3223" s="30">
        <v>44155</v>
      </c>
      <c r="E3223" s="4" t="s">
        <v>196</v>
      </c>
      <c r="F3223" s="15" t="s">
        <v>84</v>
      </c>
      <c r="G3223" s="15" t="s">
        <v>12</v>
      </c>
      <c r="H3223" s="15" t="s">
        <v>19</v>
      </c>
      <c r="I3223" s="29">
        <v>3000</v>
      </c>
      <c r="J3223" s="15">
        <v>900</v>
      </c>
      <c r="K3223" s="15">
        <v>800</v>
      </c>
      <c r="L3223" s="15">
        <v>842</v>
      </c>
      <c r="M3223" s="15" t="s">
        <v>14</v>
      </c>
      <c r="N3223" s="15" t="s">
        <v>109</v>
      </c>
      <c r="O3223">
        <f>+VLOOKUP(Precio_diario_hortalizas[[#This Row],[Unidad de comercialización]],Codigos_kg[],2,0)</f>
        <v>1</v>
      </c>
      <c r="P3223">
        <f>+Precio_diario_hortalizas[[#This Row],[Precio promedio ponderado]]/Precio_diario_hortalizas[[#This Row],[Kg o Unidades]]</f>
        <v>842</v>
      </c>
    </row>
    <row r="3224" spans="1:16" hidden="1" x14ac:dyDescent="0.35">
      <c r="A3224" s="15" t="s">
        <v>178</v>
      </c>
      <c r="B3224" s="1" t="str">
        <f>+VLOOKUP(A3224,Codigos_mercados_mayoristas[],2,0)</f>
        <v>La Araucanía</v>
      </c>
      <c r="C3224" s="1">
        <f>+VLOOKUP(A3224,Codigos_mercados_mayoristas[],3,0)</f>
        <v>9</v>
      </c>
      <c r="D3224" s="30">
        <v>44155</v>
      </c>
      <c r="E3224" s="4" t="s">
        <v>196</v>
      </c>
      <c r="F3224" s="15" t="s">
        <v>85</v>
      </c>
      <c r="G3224" s="15" t="s">
        <v>86</v>
      </c>
      <c r="H3224" s="15" t="s">
        <v>19</v>
      </c>
      <c r="I3224" s="15">
        <v>380</v>
      </c>
      <c r="J3224" s="29">
        <v>1000</v>
      </c>
      <c r="K3224" s="15">
        <v>900</v>
      </c>
      <c r="L3224" s="15">
        <v>953</v>
      </c>
      <c r="M3224" s="15" t="s">
        <v>31</v>
      </c>
      <c r="N3224" s="15" t="s">
        <v>109</v>
      </c>
      <c r="O3224">
        <f>+VLOOKUP(Precio_diario_hortalizas[[#This Row],[Unidad de comercialización]],Codigos_kg[],2,0)</f>
        <v>1</v>
      </c>
      <c r="P3224">
        <f>+Precio_diario_hortalizas[[#This Row],[Precio promedio ponderado]]/Precio_diario_hortalizas[[#This Row],[Kg o Unidades]]</f>
        <v>953</v>
      </c>
    </row>
    <row r="3225" spans="1:16" hidden="1" x14ac:dyDescent="0.35">
      <c r="A3225" s="15" t="s">
        <v>178</v>
      </c>
      <c r="B3225" s="1" t="str">
        <f>+VLOOKUP(A3225,Codigos_mercados_mayoristas[],2,0)</f>
        <v>La Araucanía</v>
      </c>
      <c r="C3225" s="1">
        <f>+VLOOKUP(A3225,Codigos_mercados_mayoristas[],3,0)</f>
        <v>9</v>
      </c>
      <c r="D3225" s="30">
        <v>44155</v>
      </c>
      <c r="E3225" s="4" t="s">
        <v>196</v>
      </c>
      <c r="F3225" s="15" t="s">
        <v>23</v>
      </c>
      <c r="G3225" s="15" t="s">
        <v>24</v>
      </c>
      <c r="H3225" s="15" t="s">
        <v>19</v>
      </c>
      <c r="I3225" s="15">
        <v>105</v>
      </c>
      <c r="J3225" s="29">
        <v>6000</v>
      </c>
      <c r="K3225" s="29">
        <v>5000</v>
      </c>
      <c r="L3225" s="29">
        <v>5429</v>
      </c>
      <c r="M3225" s="15" t="s">
        <v>88</v>
      </c>
      <c r="N3225" s="15" t="s">
        <v>109</v>
      </c>
      <c r="O3225">
        <f>+VLOOKUP(Precio_diario_hortalizas[[#This Row],[Unidad de comercialización]],Codigos_kg[],2,0)</f>
        <v>10</v>
      </c>
      <c r="P3225">
        <f>+Precio_diario_hortalizas[[#This Row],[Precio promedio ponderado]]/Precio_diario_hortalizas[[#This Row],[Kg o Unidades]]</f>
        <v>542.9</v>
      </c>
    </row>
    <row r="3226" spans="1:16" hidden="1" x14ac:dyDescent="0.35">
      <c r="A3226" s="15" t="s">
        <v>178</v>
      </c>
      <c r="B3226" s="1" t="str">
        <f>+VLOOKUP(A3226,Codigos_mercados_mayoristas[],2,0)</f>
        <v>La Araucanía</v>
      </c>
      <c r="C3226" s="1">
        <f>+VLOOKUP(A3226,Codigos_mercados_mayoristas[],3,0)</f>
        <v>9</v>
      </c>
      <c r="D3226" s="30">
        <v>44155</v>
      </c>
      <c r="E3226" s="4" t="s">
        <v>196</v>
      </c>
      <c r="F3226" s="15" t="s">
        <v>23</v>
      </c>
      <c r="G3226" s="15" t="s">
        <v>24</v>
      </c>
      <c r="H3226" s="15" t="s">
        <v>19</v>
      </c>
      <c r="I3226" s="29">
        <v>1150</v>
      </c>
      <c r="J3226" s="29">
        <v>4500</v>
      </c>
      <c r="K3226" s="29">
        <v>4000</v>
      </c>
      <c r="L3226" s="29">
        <v>4239</v>
      </c>
      <c r="M3226" s="15" t="s">
        <v>89</v>
      </c>
      <c r="N3226" s="15" t="s">
        <v>130</v>
      </c>
      <c r="O3226">
        <f>+VLOOKUP(Precio_diario_hortalizas[[#This Row],[Unidad de comercialización]],Codigos_kg[],2,0)</f>
        <v>15</v>
      </c>
      <c r="P3226">
        <f>+Precio_diario_hortalizas[[#This Row],[Precio promedio ponderado]]/Precio_diario_hortalizas[[#This Row],[Kg o Unidades]]</f>
        <v>282.60000000000002</v>
      </c>
    </row>
    <row r="3227" spans="1:16" hidden="1" x14ac:dyDescent="0.35">
      <c r="A3227" s="15" t="s">
        <v>178</v>
      </c>
      <c r="B3227" s="1" t="str">
        <f>+VLOOKUP(A3227,Codigos_mercados_mayoristas[],2,0)</f>
        <v>La Araucanía</v>
      </c>
      <c r="C3227" s="1">
        <f>+VLOOKUP(A3227,Codigos_mercados_mayoristas[],3,0)</f>
        <v>9</v>
      </c>
      <c r="D3227" s="30">
        <v>44155</v>
      </c>
      <c r="E3227" s="4" t="s">
        <v>196</v>
      </c>
      <c r="F3227" s="15" t="s">
        <v>94</v>
      </c>
      <c r="G3227" s="15" t="s">
        <v>126</v>
      </c>
      <c r="H3227" s="15" t="s">
        <v>76</v>
      </c>
      <c r="I3227" s="15">
        <v>570</v>
      </c>
      <c r="J3227" s="29">
        <v>8000</v>
      </c>
      <c r="K3227" s="29">
        <v>7000</v>
      </c>
      <c r="L3227" s="29">
        <v>7439</v>
      </c>
      <c r="M3227" s="15" t="s">
        <v>39</v>
      </c>
      <c r="N3227" s="15" t="s">
        <v>180</v>
      </c>
      <c r="O3227">
        <f>+VLOOKUP(Precio_diario_hortalizas[[#This Row],[Unidad de comercialización]],Codigos_kg[],2,0)</f>
        <v>25</v>
      </c>
      <c r="P3227">
        <f>+Precio_diario_hortalizas[[#This Row],[Precio promedio ponderado]]/Precio_diario_hortalizas[[#This Row],[Kg o Unidades]]</f>
        <v>297.56</v>
      </c>
    </row>
    <row r="3228" spans="1:16" hidden="1" x14ac:dyDescent="0.35">
      <c r="A3228" s="15" t="s">
        <v>178</v>
      </c>
      <c r="B3228" s="1" t="str">
        <f>+VLOOKUP(A3228,Codigos_mercados_mayoristas[],2,0)</f>
        <v>La Araucanía</v>
      </c>
      <c r="C3228" s="1">
        <f>+VLOOKUP(A3228,Codigos_mercados_mayoristas[],3,0)</f>
        <v>9</v>
      </c>
      <c r="D3228" s="30">
        <v>44155</v>
      </c>
      <c r="E3228" s="4" t="s">
        <v>196</v>
      </c>
      <c r="F3228" s="15" t="s">
        <v>94</v>
      </c>
      <c r="G3228" s="15" t="s">
        <v>126</v>
      </c>
      <c r="H3228" s="15" t="s">
        <v>148</v>
      </c>
      <c r="I3228" s="15">
        <v>180</v>
      </c>
      <c r="J3228" s="29">
        <v>6500</v>
      </c>
      <c r="K3228" s="29">
        <v>6500</v>
      </c>
      <c r="L3228" s="29">
        <v>6500</v>
      </c>
      <c r="M3228" s="15" t="s">
        <v>39</v>
      </c>
      <c r="N3228" s="15" t="s">
        <v>180</v>
      </c>
      <c r="O3228">
        <f>+VLOOKUP(Precio_diario_hortalizas[[#This Row],[Unidad de comercialización]],Codigos_kg[],2,0)</f>
        <v>25</v>
      </c>
      <c r="P3228">
        <f>+Precio_diario_hortalizas[[#This Row],[Precio promedio ponderado]]/Precio_diario_hortalizas[[#This Row],[Kg o Unidades]]</f>
        <v>260</v>
      </c>
    </row>
    <row r="3229" spans="1:16" hidden="1" x14ac:dyDescent="0.35">
      <c r="A3229" s="15" t="s">
        <v>178</v>
      </c>
      <c r="B3229" s="1" t="str">
        <f>+VLOOKUP(A3229,Codigos_mercados_mayoristas[],2,0)</f>
        <v>La Araucanía</v>
      </c>
      <c r="C3229" s="1">
        <f>+VLOOKUP(A3229,Codigos_mercados_mayoristas[],3,0)</f>
        <v>9</v>
      </c>
      <c r="D3229" s="30">
        <v>44155</v>
      </c>
      <c r="E3229" s="4" t="s">
        <v>196</v>
      </c>
      <c r="F3229" s="15" t="s">
        <v>94</v>
      </c>
      <c r="G3229" s="15" t="s">
        <v>129</v>
      </c>
      <c r="H3229" s="15" t="s">
        <v>96</v>
      </c>
      <c r="I3229" s="29">
        <v>1200</v>
      </c>
      <c r="J3229" s="29">
        <v>16000</v>
      </c>
      <c r="K3229" s="29">
        <v>15000</v>
      </c>
      <c r="L3229" s="29">
        <v>15542</v>
      </c>
      <c r="M3229" s="15" t="s">
        <v>58</v>
      </c>
      <c r="N3229" s="15" t="s">
        <v>180</v>
      </c>
      <c r="O3229">
        <f>+VLOOKUP(Precio_diario_hortalizas[[#This Row],[Unidad de comercialización]],Codigos_kg[],2,0)</f>
        <v>25</v>
      </c>
      <c r="P3229">
        <f>+Precio_diario_hortalizas[[#This Row],[Precio promedio ponderado]]/Precio_diario_hortalizas[[#This Row],[Kg o Unidades]]</f>
        <v>621.67999999999995</v>
      </c>
    </row>
    <row r="3230" spans="1:16" hidden="1" x14ac:dyDescent="0.35">
      <c r="A3230" s="15" t="s">
        <v>178</v>
      </c>
      <c r="B3230" s="1" t="str">
        <f>+VLOOKUP(A3230,Codigos_mercados_mayoristas[],2,0)</f>
        <v>La Araucanía</v>
      </c>
      <c r="C3230" s="1">
        <f>+VLOOKUP(A3230,Codigos_mercados_mayoristas[],3,0)</f>
        <v>9</v>
      </c>
      <c r="D3230" s="30">
        <v>44155</v>
      </c>
      <c r="E3230" s="4" t="s">
        <v>196</v>
      </c>
      <c r="F3230" s="15" t="s">
        <v>53</v>
      </c>
      <c r="G3230" s="15" t="s">
        <v>12</v>
      </c>
      <c r="H3230" s="15" t="s">
        <v>19</v>
      </c>
      <c r="I3230" s="15">
        <v>115</v>
      </c>
      <c r="J3230" s="29">
        <v>9000</v>
      </c>
      <c r="K3230" s="29">
        <v>9000</v>
      </c>
      <c r="L3230" s="29">
        <v>9000</v>
      </c>
      <c r="M3230" s="15" t="s">
        <v>54</v>
      </c>
      <c r="N3230" s="15" t="s">
        <v>109</v>
      </c>
      <c r="O3230">
        <f>+VLOOKUP(Precio_diario_hortalizas[[#This Row],[Unidad de comercialización]],Codigos_kg[],2,0)</f>
        <v>60</v>
      </c>
      <c r="P3230">
        <f>+Precio_diario_hortalizas[[#This Row],[Precio promedio ponderado]]/Precio_diario_hortalizas[[#This Row],[Kg o Unidades]]</f>
        <v>150</v>
      </c>
    </row>
    <row r="3231" spans="1:16" hidden="1" x14ac:dyDescent="0.35">
      <c r="A3231" s="15" t="s">
        <v>178</v>
      </c>
      <c r="B3231" s="1" t="str">
        <f>+VLOOKUP(A3231,Codigos_mercados_mayoristas[],2,0)</f>
        <v>La Araucanía</v>
      </c>
      <c r="C3231" s="1">
        <f>+VLOOKUP(A3231,Codigos_mercados_mayoristas[],3,0)</f>
        <v>9</v>
      </c>
      <c r="D3231" s="30">
        <v>44155</v>
      </c>
      <c r="E3231" s="4" t="s">
        <v>196</v>
      </c>
      <c r="F3231" s="15" t="s">
        <v>27</v>
      </c>
      <c r="G3231" s="15" t="s">
        <v>185</v>
      </c>
      <c r="H3231" s="15" t="s">
        <v>19</v>
      </c>
      <c r="I3231" s="15">
        <v>45</v>
      </c>
      <c r="J3231" s="29">
        <v>40000</v>
      </c>
      <c r="K3231" s="29">
        <v>40000</v>
      </c>
      <c r="L3231" s="29">
        <v>40000</v>
      </c>
      <c r="M3231" s="15" t="s">
        <v>29</v>
      </c>
      <c r="N3231" s="15" t="s">
        <v>15</v>
      </c>
      <c r="O3231">
        <f>+VLOOKUP(Precio_diario_hortalizas[[#This Row],[Unidad de comercialización]],Codigos_kg[],2,0)</f>
        <v>15</v>
      </c>
      <c r="P3231">
        <f>+Precio_diario_hortalizas[[#This Row],[Precio promedio ponderado]]/Precio_diario_hortalizas[[#This Row],[Kg o Unidades]]</f>
        <v>2666.6666666666665</v>
      </c>
    </row>
    <row r="3232" spans="1:16" hidden="1" x14ac:dyDescent="0.35">
      <c r="A3232" s="15" t="s">
        <v>178</v>
      </c>
      <c r="B3232" s="1" t="str">
        <f>+VLOOKUP(A3232,Codigos_mercados_mayoristas[],2,0)</f>
        <v>La Araucanía</v>
      </c>
      <c r="C3232" s="1">
        <f>+VLOOKUP(A3232,Codigos_mercados_mayoristas[],3,0)</f>
        <v>9</v>
      </c>
      <c r="D3232" s="30">
        <v>44155</v>
      </c>
      <c r="E3232" s="4" t="s">
        <v>196</v>
      </c>
      <c r="F3232" s="15" t="s">
        <v>27</v>
      </c>
      <c r="G3232" s="15" t="s">
        <v>28</v>
      </c>
      <c r="H3232" s="15" t="s">
        <v>19</v>
      </c>
      <c r="I3232" s="15">
        <v>95</v>
      </c>
      <c r="J3232" s="29">
        <v>48000</v>
      </c>
      <c r="K3232" s="29">
        <v>48000</v>
      </c>
      <c r="L3232" s="29">
        <v>48000</v>
      </c>
      <c r="M3232" s="15" t="s">
        <v>29</v>
      </c>
      <c r="N3232" s="15" t="s">
        <v>15</v>
      </c>
      <c r="O3232">
        <f>+VLOOKUP(Precio_diario_hortalizas[[#This Row],[Unidad de comercialización]],Codigos_kg[],2,0)</f>
        <v>15</v>
      </c>
      <c r="P3232">
        <f>+Precio_diario_hortalizas[[#This Row],[Precio promedio ponderado]]/Precio_diario_hortalizas[[#This Row],[Kg o Unidades]]</f>
        <v>3200</v>
      </c>
    </row>
    <row r="3233" spans="1:16" hidden="1" x14ac:dyDescent="0.35">
      <c r="A3233" s="15" t="s">
        <v>178</v>
      </c>
      <c r="B3233" s="1" t="str">
        <f>+VLOOKUP(A3233,Codigos_mercados_mayoristas[],2,0)</f>
        <v>La Araucanía</v>
      </c>
      <c r="C3233" s="1">
        <f>+VLOOKUP(A3233,Codigos_mercados_mayoristas[],3,0)</f>
        <v>9</v>
      </c>
      <c r="D3233" s="30">
        <v>44155</v>
      </c>
      <c r="E3233" s="4" t="s">
        <v>196</v>
      </c>
      <c r="F3233" s="15" t="s">
        <v>27</v>
      </c>
      <c r="G3233" s="15" t="s">
        <v>28</v>
      </c>
      <c r="H3233" s="15" t="s">
        <v>13</v>
      </c>
      <c r="I3233" s="15">
        <v>35</v>
      </c>
      <c r="J3233" s="29">
        <v>43000</v>
      </c>
      <c r="K3233" s="29">
        <v>43000</v>
      </c>
      <c r="L3233" s="29">
        <v>43000</v>
      </c>
      <c r="M3233" s="15" t="s">
        <v>29</v>
      </c>
      <c r="N3233" s="15" t="s">
        <v>15</v>
      </c>
      <c r="O3233">
        <f>+VLOOKUP(Precio_diario_hortalizas[[#This Row],[Unidad de comercialización]],Codigos_kg[],2,0)</f>
        <v>15</v>
      </c>
      <c r="P3233">
        <f>+Precio_diario_hortalizas[[#This Row],[Precio promedio ponderado]]/Precio_diario_hortalizas[[#This Row],[Kg o Unidades]]</f>
        <v>2866.6666666666665</v>
      </c>
    </row>
    <row r="3234" spans="1:16" hidden="1" x14ac:dyDescent="0.35">
      <c r="A3234" s="15" t="s">
        <v>178</v>
      </c>
      <c r="B3234" s="1" t="str">
        <f>+VLOOKUP(A3234,Codigos_mercados_mayoristas[],2,0)</f>
        <v>La Araucanía</v>
      </c>
      <c r="C3234" s="1">
        <f>+VLOOKUP(A3234,Codigos_mercados_mayoristas[],3,0)</f>
        <v>9</v>
      </c>
      <c r="D3234" s="30">
        <v>44155</v>
      </c>
      <c r="E3234" s="4" t="s">
        <v>196</v>
      </c>
      <c r="F3234" s="15" t="s">
        <v>27</v>
      </c>
      <c r="G3234" s="15" t="s">
        <v>98</v>
      </c>
      <c r="H3234" s="15" t="s">
        <v>19</v>
      </c>
      <c r="I3234" s="15">
        <v>105</v>
      </c>
      <c r="J3234" s="29">
        <v>32000</v>
      </c>
      <c r="K3234" s="29">
        <v>30000</v>
      </c>
      <c r="L3234" s="29">
        <v>30857</v>
      </c>
      <c r="M3234" s="15" t="s">
        <v>29</v>
      </c>
      <c r="N3234" s="15" t="s">
        <v>15</v>
      </c>
      <c r="O3234">
        <f>+VLOOKUP(Precio_diario_hortalizas[[#This Row],[Unidad de comercialización]],Codigos_kg[],2,0)</f>
        <v>15</v>
      </c>
      <c r="P3234">
        <f>+Precio_diario_hortalizas[[#This Row],[Precio promedio ponderado]]/Precio_diario_hortalizas[[#This Row],[Kg o Unidades]]</f>
        <v>2057.1333333333332</v>
      </c>
    </row>
    <row r="3235" spans="1:16" hidden="1" x14ac:dyDescent="0.35">
      <c r="A3235" s="15" t="s">
        <v>178</v>
      </c>
      <c r="B3235" s="1" t="str">
        <f>+VLOOKUP(A3235,Codigos_mercados_mayoristas[],2,0)</f>
        <v>La Araucanía</v>
      </c>
      <c r="C3235" s="1">
        <f>+VLOOKUP(A3235,Codigos_mercados_mayoristas[],3,0)</f>
        <v>9</v>
      </c>
      <c r="D3235" s="30">
        <v>44155</v>
      </c>
      <c r="E3235" s="4" t="s">
        <v>196</v>
      </c>
      <c r="F3235" s="15" t="s">
        <v>99</v>
      </c>
      <c r="G3235" s="15" t="s">
        <v>161</v>
      </c>
      <c r="H3235" s="15" t="s">
        <v>19</v>
      </c>
      <c r="I3235" s="15">
        <v>750</v>
      </c>
      <c r="J3235" s="29">
        <v>1000</v>
      </c>
      <c r="K3235" s="29">
        <v>1000</v>
      </c>
      <c r="L3235" s="29">
        <v>1000</v>
      </c>
      <c r="M3235" s="15" t="s">
        <v>14</v>
      </c>
      <c r="N3235" s="15" t="s">
        <v>109</v>
      </c>
      <c r="O3235">
        <f>+VLOOKUP(Precio_diario_hortalizas[[#This Row],[Unidad de comercialización]],Codigos_kg[],2,0)</f>
        <v>1</v>
      </c>
      <c r="P3235">
        <f>+Precio_diario_hortalizas[[#This Row],[Precio promedio ponderado]]/Precio_diario_hortalizas[[#This Row],[Kg o Unidades]]</f>
        <v>1000</v>
      </c>
    </row>
    <row r="3236" spans="1:16" hidden="1" x14ac:dyDescent="0.35">
      <c r="A3236" s="15" t="s">
        <v>178</v>
      </c>
      <c r="B3236" s="1" t="str">
        <f>+VLOOKUP(A3236,Codigos_mercados_mayoristas[],2,0)</f>
        <v>La Araucanía</v>
      </c>
      <c r="C3236" s="1">
        <f>+VLOOKUP(A3236,Codigos_mercados_mayoristas[],3,0)</f>
        <v>9</v>
      </c>
      <c r="D3236" s="30">
        <v>44155</v>
      </c>
      <c r="E3236" s="4" t="s">
        <v>196</v>
      </c>
      <c r="F3236" s="15" t="s">
        <v>99</v>
      </c>
      <c r="G3236" s="15" t="s">
        <v>100</v>
      </c>
      <c r="H3236" s="15" t="s">
        <v>19</v>
      </c>
      <c r="I3236" s="29">
        <v>2200</v>
      </c>
      <c r="J3236" s="29">
        <v>1200</v>
      </c>
      <c r="K3236" s="29">
        <v>1100</v>
      </c>
      <c r="L3236" s="29">
        <v>1157</v>
      </c>
      <c r="M3236" s="15" t="s">
        <v>14</v>
      </c>
      <c r="N3236" s="15" t="s">
        <v>109</v>
      </c>
      <c r="O3236">
        <f>+VLOOKUP(Precio_diario_hortalizas[[#This Row],[Unidad de comercialización]],Codigos_kg[],2,0)</f>
        <v>1</v>
      </c>
      <c r="P3236">
        <f>+Precio_diario_hortalizas[[#This Row],[Precio promedio ponderado]]/Precio_diario_hortalizas[[#This Row],[Kg o Unidades]]</f>
        <v>1157</v>
      </c>
    </row>
    <row r="3237" spans="1:16" hidden="1" x14ac:dyDescent="0.35">
      <c r="A3237" s="15" t="s">
        <v>178</v>
      </c>
      <c r="B3237" s="1" t="str">
        <f>+VLOOKUP(A3237,Codigos_mercados_mayoristas[],2,0)</f>
        <v>La Araucanía</v>
      </c>
      <c r="C3237" s="1">
        <f>+VLOOKUP(A3237,Codigos_mercados_mayoristas[],3,0)</f>
        <v>9</v>
      </c>
      <c r="D3237" s="30">
        <v>44155</v>
      </c>
      <c r="E3237" s="4" t="s">
        <v>196</v>
      </c>
      <c r="F3237" s="15" t="s">
        <v>99</v>
      </c>
      <c r="G3237" s="15" t="s">
        <v>119</v>
      </c>
      <c r="H3237" s="15" t="s">
        <v>19</v>
      </c>
      <c r="I3237" s="15">
        <v>850</v>
      </c>
      <c r="J3237" s="29">
        <v>1200</v>
      </c>
      <c r="K3237" s="29">
        <v>1100</v>
      </c>
      <c r="L3237" s="29">
        <v>1153</v>
      </c>
      <c r="M3237" s="15" t="s">
        <v>14</v>
      </c>
      <c r="N3237" s="15" t="s">
        <v>109</v>
      </c>
      <c r="O3237">
        <f>+VLOOKUP(Precio_diario_hortalizas[[#This Row],[Unidad de comercialización]],Codigos_kg[],2,0)</f>
        <v>1</v>
      </c>
      <c r="P3237">
        <f>+Precio_diario_hortalizas[[#This Row],[Precio promedio ponderado]]/Precio_diario_hortalizas[[#This Row],[Kg o Unidades]]</f>
        <v>1153</v>
      </c>
    </row>
    <row r="3238" spans="1:16" hidden="1" x14ac:dyDescent="0.35">
      <c r="A3238" s="15" t="s">
        <v>178</v>
      </c>
      <c r="B3238" s="1" t="str">
        <f>+VLOOKUP(A3238,Codigos_mercados_mayoristas[],2,0)</f>
        <v>La Araucanía</v>
      </c>
      <c r="C3238" s="1">
        <f>+VLOOKUP(A3238,Codigos_mercados_mayoristas[],3,0)</f>
        <v>9</v>
      </c>
      <c r="D3238" s="30">
        <v>44155</v>
      </c>
      <c r="E3238" s="4" t="s">
        <v>196</v>
      </c>
      <c r="F3238" s="15" t="s">
        <v>32</v>
      </c>
      <c r="G3238" s="15" t="s">
        <v>12</v>
      </c>
      <c r="H3238" s="15" t="s">
        <v>19</v>
      </c>
      <c r="I3238" s="15">
        <v>380</v>
      </c>
      <c r="J3238" s="29">
        <v>1000</v>
      </c>
      <c r="K3238" s="15">
        <v>800</v>
      </c>
      <c r="L3238" s="15">
        <v>895</v>
      </c>
      <c r="M3238" s="15" t="s">
        <v>33</v>
      </c>
      <c r="N3238" s="15" t="s">
        <v>34</v>
      </c>
      <c r="O3238">
        <f>+VLOOKUP(Precio_diario_hortalizas[[#This Row],[Unidad de comercialización]],Codigos_kg[],2,0)</f>
        <v>1</v>
      </c>
      <c r="P3238">
        <f>+Precio_diario_hortalizas[[#This Row],[Precio promedio ponderado]]/Precio_diario_hortalizas[[#This Row],[Kg o Unidades]]</f>
        <v>895</v>
      </c>
    </row>
    <row r="3239" spans="1:16" hidden="1" x14ac:dyDescent="0.35">
      <c r="A3239" s="15" t="s">
        <v>178</v>
      </c>
      <c r="B3239" s="1" t="str">
        <f>+VLOOKUP(A3239,Codigos_mercados_mayoristas[],2,0)</f>
        <v>La Araucanía</v>
      </c>
      <c r="C3239" s="1">
        <f>+VLOOKUP(A3239,Codigos_mercados_mayoristas[],3,0)</f>
        <v>9</v>
      </c>
      <c r="D3239" s="30">
        <v>44155</v>
      </c>
      <c r="E3239" s="4" t="s">
        <v>196</v>
      </c>
      <c r="F3239" s="15" t="s">
        <v>35</v>
      </c>
      <c r="G3239" s="15" t="s">
        <v>719</v>
      </c>
      <c r="H3239" s="15" t="s">
        <v>19</v>
      </c>
      <c r="I3239" s="15">
        <v>100</v>
      </c>
      <c r="J3239" s="29">
        <v>1800</v>
      </c>
      <c r="K3239" s="29">
        <v>1800</v>
      </c>
      <c r="L3239" s="29">
        <v>1800</v>
      </c>
      <c r="M3239" s="15" t="s">
        <v>31</v>
      </c>
      <c r="N3239" s="15" t="s">
        <v>15</v>
      </c>
      <c r="O3239">
        <f>+VLOOKUP(Precio_diario_hortalizas[[#This Row],[Unidad de comercialización]],Codigos_kg[],2,0)</f>
        <v>1</v>
      </c>
      <c r="P3239">
        <f>+Precio_diario_hortalizas[[#This Row],[Precio promedio ponderado]]/Precio_diario_hortalizas[[#This Row],[Kg o Unidades]]</f>
        <v>1800</v>
      </c>
    </row>
    <row r="3240" spans="1:16" hidden="1" x14ac:dyDescent="0.35">
      <c r="A3240" s="15" t="s">
        <v>178</v>
      </c>
      <c r="B3240" s="1" t="str">
        <f>+VLOOKUP(A3240,Codigos_mercados_mayoristas[],2,0)</f>
        <v>La Araucanía</v>
      </c>
      <c r="C3240" s="1">
        <f>+VLOOKUP(A3240,Codigos_mercados_mayoristas[],3,0)</f>
        <v>9</v>
      </c>
      <c r="D3240" s="30">
        <v>44155</v>
      </c>
      <c r="E3240" s="4" t="s">
        <v>196</v>
      </c>
      <c r="F3240" s="15" t="s">
        <v>35</v>
      </c>
      <c r="G3240" s="15" t="s">
        <v>36</v>
      </c>
      <c r="H3240" s="15" t="s">
        <v>19</v>
      </c>
      <c r="I3240" s="15">
        <v>530</v>
      </c>
      <c r="J3240" s="29">
        <v>16000</v>
      </c>
      <c r="K3240" s="29">
        <v>15000</v>
      </c>
      <c r="L3240" s="29">
        <v>15528</v>
      </c>
      <c r="M3240" s="15" t="s">
        <v>59</v>
      </c>
      <c r="N3240" s="15" t="s">
        <v>133</v>
      </c>
      <c r="O3240">
        <f>+VLOOKUP(Precio_diario_hortalizas[[#This Row],[Unidad de comercialización]],Codigos_kg[],2,0)</f>
        <v>18</v>
      </c>
      <c r="P3240">
        <f>+Precio_diario_hortalizas[[#This Row],[Precio promedio ponderado]]/Precio_diario_hortalizas[[#This Row],[Kg o Unidades]]</f>
        <v>862.66666666666663</v>
      </c>
    </row>
    <row r="3241" spans="1:16" hidden="1" x14ac:dyDescent="0.35">
      <c r="A3241" s="15" t="s">
        <v>178</v>
      </c>
      <c r="B3241" s="1" t="str">
        <f>+VLOOKUP(A3241,Codigos_mercados_mayoristas[],2,0)</f>
        <v>La Araucanía</v>
      </c>
      <c r="C3241" s="1">
        <f>+VLOOKUP(A3241,Codigos_mercados_mayoristas[],3,0)</f>
        <v>9</v>
      </c>
      <c r="D3241" s="30">
        <v>44155</v>
      </c>
      <c r="E3241" s="4" t="s">
        <v>196</v>
      </c>
      <c r="F3241" s="15" t="s">
        <v>35</v>
      </c>
      <c r="G3241" s="15" t="s">
        <v>36</v>
      </c>
      <c r="H3241" s="15" t="s">
        <v>19</v>
      </c>
      <c r="I3241" s="15">
        <v>305</v>
      </c>
      <c r="J3241" s="29">
        <v>12000</v>
      </c>
      <c r="K3241" s="29">
        <v>10000</v>
      </c>
      <c r="L3241" s="29">
        <v>11180</v>
      </c>
      <c r="M3241" s="15" t="s">
        <v>59</v>
      </c>
      <c r="N3241" s="15" t="s">
        <v>15</v>
      </c>
      <c r="O3241">
        <f>+VLOOKUP(Precio_diario_hortalizas[[#This Row],[Unidad de comercialización]],Codigos_kg[],2,0)</f>
        <v>18</v>
      </c>
      <c r="P3241">
        <f>+Precio_diario_hortalizas[[#This Row],[Precio promedio ponderado]]/Precio_diario_hortalizas[[#This Row],[Kg o Unidades]]</f>
        <v>621.11111111111109</v>
      </c>
    </row>
    <row r="3242" spans="1:16" hidden="1" x14ac:dyDescent="0.35">
      <c r="A3242" s="15" t="s">
        <v>178</v>
      </c>
      <c r="B3242" s="1" t="str">
        <f>+VLOOKUP(A3242,Codigos_mercados_mayoristas[],2,0)</f>
        <v>La Araucanía</v>
      </c>
      <c r="C3242" s="1">
        <f>+VLOOKUP(A3242,Codigos_mercados_mayoristas[],3,0)</f>
        <v>9</v>
      </c>
      <c r="D3242" s="30">
        <v>44155</v>
      </c>
      <c r="E3242" s="4" t="s">
        <v>196</v>
      </c>
      <c r="F3242" s="15" t="s">
        <v>35</v>
      </c>
      <c r="G3242" s="15" t="s">
        <v>36</v>
      </c>
      <c r="H3242" s="15" t="s">
        <v>19</v>
      </c>
      <c r="I3242" s="15">
        <v>980</v>
      </c>
      <c r="J3242" s="29">
        <v>5000</v>
      </c>
      <c r="K3242" s="29">
        <v>5000</v>
      </c>
      <c r="L3242" s="29">
        <v>5000</v>
      </c>
      <c r="M3242" s="15" t="s">
        <v>37</v>
      </c>
      <c r="N3242" s="15" t="s">
        <v>15</v>
      </c>
      <c r="O3242">
        <f>+VLOOKUP(Precio_diario_hortalizas[[#This Row],[Unidad de comercialización]],Codigos_kg[],2,0)</f>
        <v>10</v>
      </c>
      <c r="P3242">
        <f>+Precio_diario_hortalizas[[#This Row],[Precio promedio ponderado]]/Precio_diario_hortalizas[[#This Row],[Kg o Unidades]]</f>
        <v>500</v>
      </c>
    </row>
    <row r="3243" spans="1:16" hidden="1" x14ac:dyDescent="0.35">
      <c r="A3243" s="15" t="s">
        <v>178</v>
      </c>
      <c r="B3243" s="1" t="str">
        <f>+VLOOKUP(A3243,Codigos_mercados_mayoristas[],2,0)</f>
        <v>La Araucanía</v>
      </c>
      <c r="C3243" s="1">
        <f>+VLOOKUP(A3243,Codigos_mercados_mayoristas[],3,0)</f>
        <v>9</v>
      </c>
      <c r="D3243" s="30">
        <v>44155</v>
      </c>
      <c r="E3243" s="4" t="s">
        <v>196</v>
      </c>
      <c r="F3243" s="15" t="s">
        <v>35</v>
      </c>
      <c r="G3243" s="15" t="s">
        <v>721</v>
      </c>
      <c r="H3243" s="15" t="s">
        <v>19</v>
      </c>
      <c r="I3243" s="15">
        <v>350</v>
      </c>
      <c r="J3243" s="29">
        <v>10000</v>
      </c>
      <c r="K3243" s="29">
        <v>10000</v>
      </c>
      <c r="L3243" s="29">
        <v>10000</v>
      </c>
      <c r="M3243" s="15" t="s">
        <v>29</v>
      </c>
      <c r="N3243" s="15" t="s">
        <v>109</v>
      </c>
      <c r="O3243">
        <f>+VLOOKUP(Precio_diario_hortalizas[[#This Row],[Unidad de comercialización]],Codigos_kg[],2,0)</f>
        <v>15</v>
      </c>
      <c r="P3243">
        <f>+Precio_diario_hortalizas[[#This Row],[Precio promedio ponderado]]/Precio_diario_hortalizas[[#This Row],[Kg o Unidades]]</f>
        <v>666.66666666666663</v>
      </c>
    </row>
    <row r="3244" spans="1:16" hidden="1" x14ac:dyDescent="0.35">
      <c r="A3244" s="15" t="s">
        <v>178</v>
      </c>
      <c r="B3244" s="1" t="str">
        <f>+VLOOKUP(A3244,Codigos_mercados_mayoristas[],2,0)</f>
        <v>La Araucanía</v>
      </c>
      <c r="C3244" s="1">
        <f>+VLOOKUP(A3244,Codigos_mercados_mayoristas[],3,0)</f>
        <v>9</v>
      </c>
      <c r="D3244" s="30">
        <v>44155</v>
      </c>
      <c r="E3244" s="4" t="s">
        <v>196</v>
      </c>
      <c r="F3244" s="15" t="s">
        <v>106</v>
      </c>
      <c r="G3244" s="15" t="s">
        <v>728</v>
      </c>
      <c r="H3244" s="15" t="s">
        <v>19</v>
      </c>
      <c r="I3244" s="15">
        <v>65</v>
      </c>
      <c r="J3244" s="29">
        <v>10000</v>
      </c>
      <c r="K3244" s="29">
        <v>10000</v>
      </c>
      <c r="L3244" s="29">
        <v>10000</v>
      </c>
      <c r="M3244" s="15" t="s">
        <v>54</v>
      </c>
      <c r="N3244" s="15" t="s">
        <v>109</v>
      </c>
      <c r="O3244">
        <f>+VLOOKUP(Precio_diario_hortalizas[[#This Row],[Unidad de comercialización]],Codigos_kg[],2,0)</f>
        <v>60</v>
      </c>
      <c r="P3244">
        <f>+Precio_diario_hortalizas[[#This Row],[Precio promedio ponderado]]/Precio_diario_hortalizas[[#This Row],[Kg o Unidades]]</f>
        <v>166.66666666666666</v>
      </c>
    </row>
    <row r="3245" spans="1:16" hidden="1" x14ac:dyDescent="0.35">
      <c r="A3245" s="15" t="s">
        <v>178</v>
      </c>
      <c r="B3245" s="26" t="str">
        <f>+VLOOKUP(A3245,Codigos_mercados_mayoristas[],2,0)</f>
        <v>La Araucanía</v>
      </c>
      <c r="C3245" s="26">
        <f>+VLOOKUP(A3245,Codigos_mercados_mayoristas[],3,0)</f>
        <v>9</v>
      </c>
      <c r="D3245" s="30">
        <v>44155</v>
      </c>
      <c r="E3245" s="4" t="s">
        <v>196</v>
      </c>
      <c r="F3245" s="15" t="s">
        <v>106</v>
      </c>
      <c r="G3245" s="15" t="s">
        <v>12</v>
      </c>
      <c r="H3245" s="15" t="s">
        <v>19</v>
      </c>
      <c r="I3245" s="15">
        <v>110</v>
      </c>
      <c r="J3245" s="29">
        <v>8000</v>
      </c>
      <c r="K3245" s="29">
        <v>8000</v>
      </c>
      <c r="L3245" s="29">
        <v>8000</v>
      </c>
      <c r="M3245" s="15" t="s">
        <v>54</v>
      </c>
      <c r="N3245" s="15" t="s">
        <v>109</v>
      </c>
      <c r="O3245">
        <f>+VLOOKUP(Precio_diario_hortalizas[[#This Row],[Unidad de comercialización]],Codigos_kg[],2,0)</f>
        <v>60</v>
      </c>
      <c r="P3245">
        <f>+Precio_diario_hortalizas[[#This Row],[Precio promedio ponderado]]/Precio_diario_hortalizas[[#This Row],[Kg o Unidades]]</f>
        <v>133.33333333333334</v>
      </c>
    </row>
    <row r="3246" spans="1:16" hidden="1" x14ac:dyDescent="0.35">
      <c r="A3246" s="15" t="s">
        <v>166</v>
      </c>
      <c r="B3246" s="1" t="str">
        <f>+VLOOKUP(A3246,Codigos_mercados_mayoristas[],2,0)</f>
        <v>Ñuble</v>
      </c>
      <c r="C3246" s="1">
        <f>+VLOOKUP(A3246,Codigos_mercados_mayoristas[],3,0)</f>
        <v>16</v>
      </c>
      <c r="D3246" s="30">
        <v>44155</v>
      </c>
      <c r="E3246" s="4" t="s">
        <v>196</v>
      </c>
      <c r="F3246" s="44" t="s">
        <v>61</v>
      </c>
      <c r="G3246" s="44" t="s">
        <v>12</v>
      </c>
      <c r="H3246" s="44" t="s">
        <v>19</v>
      </c>
      <c r="I3246" s="45">
        <v>50</v>
      </c>
      <c r="J3246" s="45">
        <v>4500</v>
      </c>
      <c r="K3246" s="45">
        <v>4000</v>
      </c>
      <c r="L3246" s="45">
        <v>4200</v>
      </c>
      <c r="M3246" s="44" t="s">
        <v>81</v>
      </c>
      <c r="N3246" s="44" t="s">
        <v>168</v>
      </c>
      <c r="O3246">
        <f>+VLOOKUP(Precio_diario_hortalizas[[#This Row],[Unidad de comercialización]],Codigos_kg[],2,0)</f>
        <v>3</v>
      </c>
      <c r="P3246">
        <f>+Precio_diario_hortalizas[[#This Row],[Precio promedio ponderado]]/Precio_diario_hortalizas[[#This Row],[Kg o Unidades]]</f>
        <v>1400</v>
      </c>
    </row>
    <row r="3247" spans="1:16" hidden="1" x14ac:dyDescent="0.35">
      <c r="A3247" s="15" t="s">
        <v>166</v>
      </c>
      <c r="B3247" s="1" t="str">
        <f>+VLOOKUP(A3247,Codigos_mercados_mayoristas[],2,0)</f>
        <v>Ñuble</v>
      </c>
      <c r="C3247" s="1">
        <f>+VLOOKUP(A3247,Codigos_mercados_mayoristas[],3,0)</f>
        <v>16</v>
      </c>
      <c r="D3247" s="30">
        <v>44155</v>
      </c>
      <c r="E3247" s="4" t="s">
        <v>196</v>
      </c>
      <c r="F3247" s="42" t="s">
        <v>64</v>
      </c>
      <c r="G3247" s="42" t="s">
        <v>65</v>
      </c>
      <c r="H3247" s="42" t="s">
        <v>96</v>
      </c>
      <c r="I3247" s="43">
        <v>5000</v>
      </c>
      <c r="J3247" s="43">
        <v>2200</v>
      </c>
      <c r="K3247" s="43">
        <v>2000</v>
      </c>
      <c r="L3247" s="43">
        <v>2080</v>
      </c>
      <c r="M3247" s="42" t="s">
        <v>143</v>
      </c>
      <c r="N3247" s="42" t="s">
        <v>123</v>
      </c>
      <c r="O3247">
        <f>+VLOOKUP(Precio_diario_hortalizas[[#This Row],[Unidad de comercialización]],Codigos_kg[],2,0)</f>
        <v>20</v>
      </c>
      <c r="P3247">
        <f>+Precio_diario_hortalizas[[#This Row],[Precio promedio ponderado]]/Precio_diario_hortalizas[[#This Row],[Kg o Unidades]]</f>
        <v>104</v>
      </c>
    </row>
    <row r="3248" spans="1:16" hidden="1" x14ac:dyDescent="0.35">
      <c r="A3248" s="15" t="s">
        <v>166</v>
      </c>
      <c r="B3248" s="1" t="str">
        <f>+VLOOKUP(A3248,Codigos_mercados_mayoristas[],2,0)</f>
        <v>Ñuble</v>
      </c>
      <c r="C3248" s="1">
        <f>+VLOOKUP(A3248,Codigos_mercados_mayoristas[],3,0)</f>
        <v>16</v>
      </c>
      <c r="D3248" s="30">
        <v>44155</v>
      </c>
      <c r="E3248" s="4" t="s">
        <v>196</v>
      </c>
      <c r="F3248" s="42" t="s">
        <v>64</v>
      </c>
      <c r="G3248" s="42" t="s">
        <v>65</v>
      </c>
      <c r="H3248" s="42" t="s">
        <v>137</v>
      </c>
      <c r="I3248" s="43">
        <v>6000</v>
      </c>
      <c r="J3248" s="43">
        <v>1600</v>
      </c>
      <c r="K3248" s="43">
        <v>1400</v>
      </c>
      <c r="L3248" s="43">
        <v>1533</v>
      </c>
      <c r="M3248" s="42" t="s">
        <v>143</v>
      </c>
      <c r="N3248" s="42" t="s">
        <v>123</v>
      </c>
      <c r="O3248">
        <f>+VLOOKUP(Precio_diario_hortalizas[[#This Row],[Unidad de comercialización]],Codigos_kg[],2,0)</f>
        <v>20</v>
      </c>
      <c r="P3248">
        <f>+Precio_diario_hortalizas[[#This Row],[Precio promedio ponderado]]/Precio_diario_hortalizas[[#This Row],[Kg o Unidades]]</f>
        <v>76.650000000000006</v>
      </c>
    </row>
    <row r="3249" spans="1:16" hidden="1" x14ac:dyDescent="0.35">
      <c r="A3249" s="15" t="s">
        <v>166</v>
      </c>
      <c r="B3249" s="1" t="str">
        <f>+VLOOKUP(A3249,Codigos_mercados_mayoristas[],2,0)</f>
        <v>Ñuble</v>
      </c>
      <c r="C3249" s="1">
        <f>+VLOOKUP(A3249,Codigos_mercados_mayoristas[],3,0)</f>
        <v>16</v>
      </c>
      <c r="D3249" s="30">
        <v>44155</v>
      </c>
      <c r="E3249" s="4" t="s">
        <v>196</v>
      </c>
      <c r="F3249" s="42" t="s">
        <v>71</v>
      </c>
      <c r="G3249" s="42" t="s">
        <v>43</v>
      </c>
      <c r="H3249" s="42" t="s">
        <v>19</v>
      </c>
      <c r="I3249" s="43">
        <v>65</v>
      </c>
      <c r="J3249" s="43">
        <v>10000</v>
      </c>
      <c r="K3249" s="43">
        <v>9500</v>
      </c>
      <c r="L3249" s="43">
        <v>9769</v>
      </c>
      <c r="M3249" s="42" t="s">
        <v>68</v>
      </c>
      <c r="N3249" s="42" t="s">
        <v>114</v>
      </c>
      <c r="O3249">
        <f>+VLOOKUP(Precio_diario_hortalizas[[#This Row],[Unidad de comercialización]],Codigos_kg[],2,0)</f>
        <v>6</v>
      </c>
      <c r="P3249">
        <f>+Precio_diario_hortalizas[[#This Row],[Precio promedio ponderado]]/Precio_diario_hortalizas[[#This Row],[Kg o Unidades]]</f>
        <v>1628.1666666666667</v>
      </c>
    </row>
    <row r="3250" spans="1:16" hidden="1" x14ac:dyDescent="0.35">
      <c r="A3250" s="15" t="s">
        <v>166</v>
      </c>
      <c r="B3250" s="1" t="str">
        <f>+VLOOKUP(A3250,Codigos_mercados_mayoristas[],2,0)</f>
        <v>Ñuble</v>
      </c>
      <c r="C3250" s="1">
        <f>+VLOOKUP(A3250,Codigos_mercados_mayoristas[],3,0)</f>
        <v>16</v>
      </c>
      <c r="D3250" s="30">
        <v>44155</v>
      </c>
      <c r="E3250" s="4" t="s">
        <v>196</v>
      </c>
      <c r="F3250" s="42" t="s">
        <v>115</v>
      </c>
      <c r="G3250" s="42" t="s">
        <v>12</v>
      </c>
      <c r="H3250" s="42" t="s">
        <v>19</v>
      </c>
      <c r="I3250" s="43">
        <v>70</v>
      </c>
      <c r="J3250" s="43">
        <v>22000</v>
      </c>
      <c r="K3250" s="43">
        <v>21000</v>
      </c>
      <c r="L3250" s="43">
        <v>21429</v>
      </c>
      <c r="M3250" s="42" t="s">
        <v>39</v>
      </c>
      <c r="N3250" s="42" t="s">
        <v>109</v>
      </c>
      <c r="O3250">
        <f>+VLOOKUP(Precio_diario_hortalizas[[#This Row],[Unidad de comercialización]],Codigos_kg[],2,0)</f>
        <v>25</v>
      </c>
      <c r="P3250">
        <f>+Precio_diario_hortalizas[[#This Row],[Precio promedio ponderado]]/Precio_diario_hortalizas[[#This Row],[Kg o Unidades]]</f>
        <v>857.16</v>
      </c>
    </row>
    <row r="3251" spans="1:16" hidden="1" x14ac:dyDescent="0.35">
      <c r="A3251" s="15" t="s">
        <v>166</v>
      </c>
      <c r="B3251" s="1" t="str">
        <f>+VLOOKUP(A3251,Codigos_mercados_mayoristas[],2,0)</f>
        <v>Ñuble</v>
      </c>
      <c r="C3251" s="1">
        <f>+VLOOKUP(A3251,Codigos_mercados_mayoristas[],3,0)</f>
        <v>16</v>
      </c>
      <c r="D3251" s="30">
        <v>44155</v>
      </c>
      <c r="E3251" s="4" t="s">
        <v>196</v>
      </c>
      <c r="F3251" s="42" t="s">
        <v>73</v>
      </c>
      <c r="G3251" s="42" t="s">
        <v>12</v>
      </c>
      <c r="H3251" s="42" t="s">
        <v>19</v>
      </c>
      <c r="I3251" s="43">
        <v>260</v>
      </c>
      <c r="J3251" s="43">
        <v>700</v>
      </c>
      <c r="K3251" s="43">
        <v>650</v>
      </c>
      <c r="L3251" s="43">
        <v>677</v>
      </c>
      <c r="M3251" s="42" t="s">
        <v>135</v>
      </c>
      <c r="N3251" s="42" t="s">
        <v>168</v>
      </c>
      <c r="O3251">
        <f>+VLOOKUP(Precio_diario_hortalizas[[#This Row],[Unidad de comercialización]],Codigos_kg[],2,0)</f>
        <v>5</v>
      </c>
      <c r="P3251">
        <f>+Precio_diario_hortalizas[[#This Row],[Precio promedio ponderado]]/Precio_diario_hortalizas[[#This Row],[Kg o Unidades]]</f>
        <v>135.4</v>
      </c>
    </row>
    <row r="3252" spans="1:16" hidden="1" x14ac:dyDescent="0.35">
      <c r="A3252" s="15" t="s">
        <v>166</v>
      </c>
      <c r="B3252" s="1" t="str">
        <f>+VLOOKUP(A3252,Codigos_mercados_mayoristas[],2,0)</f>
        <v>Ñuble</v>
      </c>
      <c r="C3252" s="1">
        <f>+VLOOKUP(A3252,Codigos_mercados_mayoristas[],3,0)</f>
        <v>16</v>
      </c>
      <c r="D3252" s="30">
        <v>44155</v>
      </c>
      <c r="E3252" s="4" t="s">
        <v>196</v>
      </c>
      <c r="F3252" s="42" t="s">
        <v>73</v>
      </c>
      <c r="G3252" s="42" t="s">
        <v>12</v>
      </c>
      <c r="H3252" s="42" t="s">
        <v>19</v>
      </c>
      <c r="I3252" s="43">
        <v>220</v>
      </c>
      <c r="J3252" s="43">
        <v>800</v>
      </c>
      <c r="K3252" s="43">
        <v>700</v>
      </c>
      <c r="L3252" s="43">
        <v>745</v>
      </c>
      <c r="M3252" s="42" t="s">
        <v>135</v>
      </c>
      <c r="N3252" s="42" t="s">
        <v>109</v>
      </c>
      <c r="O3252">
        <f>+VLOOKUP(Precio_diario_hortalizas[[#This Row],[Unidad de comercialización]],Codigos_kg[],2,0)</f>
        <v>5</v>
      </c>
      <c r="P3252">
        <f>+Precio_diario_hortalizas[[#This Row],[Precio promedio ponderado]]/Precio_diario_hortalizas[[#This Row],[Kg o Unidades]]</f>
        <v>149</v>
      </c>
    </row>
    <row r="3253" spans="1:16" hidden="1" x14ac:dyDescent="0.35">
      <c r="A3253" s="15" t="s">
        <v>166</v>
      </c>
      <c r="B3253" s="1" t="str">
        <f>+VLOOKUP(A3253,Codigos_mercados_mayoristas[],2,0)</f>
        <v>Ñuble</v>
      </c>
      <c r="C3253" s="1">
        <f>+VLOOKUP(A3253,Codigos_mercados_mayoristas[],3,0)</f>
        <v>16</v>
      </c>
      <c r="D3253" s="30">
        <v>44155</v>
      </c>
      <c r="E3253" s="4" t="s">
        <v>196</v>
      </c>
      <c r="F3253" s="42" t="s">
        <v>75</v>
      </c>
      <c r="G3253" s="42" t="s">
        <v>12</v>
      </c>
      <c r="H3253" s="42" t="s">
        <v>96</v>
      </c>
      <c r="I3253" s="43">
        <v>17000</v>
      </c>
      <c r="J3253" s="43">
        <v>2000</v>
      </c>
      <c r="K3253" s="43">
        <v>1800</v>
      </c>
      <c r="L3253" s="43">
        <v>1906</v>
      </c>
      <c r="M3253" s="42" t="s">
        <v>136</v>
      </c>
      <c r="N3253" s="42" t="s">
        <v>109</v>
      </c>
      <c r="O3253">
        <f>+VLOOKUP(Precio_diario_hortalizas[[#This Row],[Unidad de comercialización]],Codigos_kg[],2,0)</f>
        <v>10</v>
      </c>
      <c r="P3253">
        <f>+Precio_diario_hortalizas[[#This Row],[Precio promedio ponderado]]/Precio_diario_hortalizas[[#This Row],[Kg o Unidades]]</f>
        <v>190.6</v>
      </c>
    </row>
    <row r="3254" spans="1:16" hidden="1" x14ac:dyDescent="0.35">
      <c r="A3254" s="15" t="s">
        <v>166</v>
      </c>
      <c r="B3254" s="1" t="str">
        <f>+VLOOKUP(A3254,Codigos_mercados_mayoristas[],2,0)</f>
        <v>Ñuble</v>
      </c>
      <c r="C3254" s="1">
        <f>+VLOOKUP(A3254,Codigos_mercados_mayoristas[],3,0)</f>
        <v>16</v>
      </c>
      <c r="D3254" s="30">
        <v>44155</v>
      </c>
      <c r="E3254" s="4" t="s">
        <v>196</v>
      </c>
      <c r="F3254" s="42" t="s">
        <v>75</v>
      </c>
      <c r="G3254" s="42" t="s">
        <v>12</v>
      </c>
      <c r="H3254" s="42" t="s">
        <v>137</v>
      </c>
      <c r="I3254" s="43">
        <v>13000</v>
      </c>
      <c r="J3254" s="43">
        <v>1500</v>
      </c>
      <c r="K3254" s="43">
        <v>1300</v>
      </c>
      <c r="L3254" s="43">
        <v>1408</v>
      </c>
      <c r="M3254" s="42" t="s">
        <v>136</v>
      </c>
      <c r="N3254" s="42" t="s">
        <v>109</v>
      </c>
      <c r="O3254">
        <f>+VLOOKUP(Precio_diario_hortalizas[[#This Row],[Unidad de comercialización]],Codigos_kg[],2,0)</f>
        <v>10</v>
      </c>
      <c r="P3254">
        <f>+Precio_diario_hortalizas[[#This Row],[Precio promedio ponderado]]/Precio_diario_hortalizas[[#This Row],[Kg o Unidades]]</f>
        <v>140.80000000000001</v>
      </c>
    </row>
    <row r="3255" spans="1:16" hidden="1" x14ac:dyDescent="0.35">
      <c r="A3255" s="15" t="s">
        <v>166</v>
      </c>
      <c r="B3255" s="1" t="str">
        <f>+VLOOKUP(A3255,Codigos_mercados_mayoristas[],2,0)</f>
        <v>Ñuble</v>
      </c>
      <c r="C3255" s="1">
        <f>+VLOOKUP(A3255,Codigos_mercados_mayoristas[],3,0)</f>
        <v>16</v>
      </c>
      <c r="D3255" s="30">
        <v>44155</v>
      </c>
      <c r="E3255" s="4" t="s">
        <v>196</v>
      </c>
      <c r="F3255" s="42" t="s">
        <v>75</v>
      </c>
      <c r="G3255" s="42" t="s">
        <v>12</v>
      </c>
      <c r="H3255" s="42" t="s">
        <v>144</v>
      </c>
      <c r="I3255" s="43">
        <v>11000</v>
      </c>
      <c r="J3255" s="43">
        <v>1000</v>
      </c>
      <c r="K3255" s="43">
        <v>900</v>
      </c>
      <c r="L3255" s="43">
        <v>945</v>
      </c>
      <c r="M3255" s="42" t="s">
        <v>136</v>
      </c>
      <c r="N3255" s="42" t="s">
        <v>109</v>
      </c>
      <c r="O3255">
        <f>+VLOOKUP(Precio_diario_hortalizas[[#This Row],[Unidad de comercialización]],Codigos_kg[],2,0)</f>
        <v>10</v>
      </c>
      <c r="P3255">
        <f>+Precio_diario_hortalizas[[#This Row],[Precio promedio ponderado]]/Precio_diario_hortalizas[[#This Row],[Kg o Unidades]]</f>
        <v>94.5</v>
      </c>
    </row>
    <row r="3256" spans="1:16" hidden="1" x14ac:dyDescent="0.35">
      <c r="A3256" s="15" t="s">
        <v>166</v>
      </c>
      <c r="B3256" s="1" t="str">
        <f>+VLOOKUP(A3256,Codigos_mercados_mayoristas[],2,0)</f>
        <v>Ñuble</v>
      </c>
      <c r="C3256" s="1">
        <f>+VLOOKUP(A3256,Codigos_mercados_mayoristas[],3,0)</f>
        <v>16</v>
      </c>
      <c r="D3256" s="30">
        <v>44155</v>
      </c>
      <c r="E3256" s="4" t="s">
        <v>196</v>
      </c>
      <c r="F3256" s="42" t="s">
        <v>17</v>
      </c>
      <c r="G3256" s="42" t="s">
        <v>18</v>
      </c>
      <c r="H3256" s="42" t="s">
        <v>13</v>
      </c>
      <c r="I3256" s="43">
        <v>40</v>
      </c>
      <c r="J3256" s="43">
        <v>22000</v>
      </c>
      <c r="K3256" s="43">
        <v>21000</v>
      </c>
      <c r="L3256" s="43">
        <v>21375</v>
      </c>
      <c r="M3256" s="42" t="s">
        <v>51</v>
      </c>
      <c r="N3256" s="42" t="s">
        <v>15</v>
      </c>
      <c r="O3256">
        <f>+VLOOKUP(Precio_diario_hortalizas[[#This Row],[Unidad de comercialización]],Codigos_kg[],2,0)</f>
        <v>70</v>
      </c>
      <c r="P3256">
        <f>+Precio_diario_hortalizas[[#This Row],[Precio promedio ponderado]]/Precio_diario_hortalizas[[#This Row],[Kg o Unidades]]</f>
        <v>305.35714285714283</v>
      </c>
    </row>
    <row r="3257" spans="1:16" hidden="1" x14ac:dyDescent="0.35">
      <c r="A3257" s="15" t="s">
        <v>166</v>
      </c>
      <c r="B3257" s="1" t="str">
        <f>+VLOOKUP(A3257,Codigos_mercados_mayoristas[],2,0)</f>
        <v>Ñuble</v>
      </c>
      <c r="C3257" s="1">
        <f>+VLOOKUP(A3257,Codigos_mercados_mayoristas[],3,0)</f>
        <v>16</v>
      </c>
      <c r="D3257" s="30">
        <v>44155</v>
      </c>
      <c r="E3257" s="4" t="s">
        <v>196</v>
      </c>
      <c r="F3257" s="42" t="s">
        <v>82</v>
      </c>
      <c r="G3257" s="42" t="s">
        <v>12</v>
      </c>
      <c r="H3257" s="42" t="s">
        <v>19</v>
      </c>
      <c r="I3257" s="43">
        <v>370</v>
      </c>
      <c r="J3257" s="43">
        <v>600</v>
      </c>
      <c r="K3257" s="43">
        <v>500</v>
      </c>
      <c r="L3257" s="43">
        <v>532</v>
      </c>
      <c r="M3257" s="42" t="s">
        <v>167</v>
      </c>
      <c r="N3257" s="42" t="s">
        <v>168</v>
      </c>
      <c r="O3257">
        <f>+VLOOKUP(Precio_diario_hortalizas[[#This Row],[Unidad de comercialización]],Codigos_kg[],2,0)</f>
        <v>1</v>
      </c>
      <c r="P3257">
        <f>+Precio_diario_hortalizas[[#This Row],[Precio promedio ponderado]]/Precio_diario_hortalizas[[#This Row],[Kg o Unidades]]</f>
        <v>532</v>
      </c>
    </row>
    <row r="3258" spans="1:16" hidden="1" x14ac:dyDescent="0.35">
      <c r="A3258" s="15" t="s">
        <v>166</v>
      </c>
      <c r="B3258" s="1" t="str">
        <f>+VLOOKUP(A3258,Codigos_mercados_mayoristas[],2,0)</f>
        <v>Ñuble</v>
      </c>
      <c r="C3258" s="1">
        <f>+VLOOKUP(A3258,Codigos_mercados_mayoristas[],3,0)</f>
        <v>16</v>
      </c>
      <c r="D3258" s="30">
        <v>44155</v>
      </c>
      <c r="E3258" s="4" t="s">
        <v>196</v>
      </c>
      <c r="F3258" s="42" t="s">
        <v>84</v>
      </c>
      <c r="G3258" s="42" t="s">
        <v>12</v>
      </c>
      <c r="H3258" s="42" t="s">
        <v>19</v>
      </c>
      <c r="I3258" s="43">
        <v>3200</v>
      </c>
      <c r="J3258" s="43">
        <v>800</v>
      </c>
      <c r="K3258" s="43">
        <v>700</v>
      </c>
      <c r="L3258" s="43">
        <v>747</v>
      </c>
      <c r="M3258" s="42" t="s">
        <v>14</v>
      </c>
      <c r="N3258" s="42" t="s">
        <v>109</v>
      </c>
      <c r="O3258">
        <f>+VLOOKUP(Precio_diario_hortalizas[[#This Row],[Unidad de comercialización]],Codigos_kg[],2,0)</f>
        <v>1</v>
      </c>
      <c r="P3258">
        <f>+Precio_diario_hortalizas[[#This Row],[Precio promedio ponderado]]/Precio_diario_hortalizas[[#This Row],[Kg o Unidades]]</f>
        <v>747</v>
      </c>
    </row>
    <row r="3259" spans="1:16" hidden="1" x14ac:dyDescent="0.35">
      <c r="A3259" s="15" t="s">
        <v>166</v>
      </c>
      <c r="B3259" s="1" t="str">
        <f>+VLOOKUP(A3259,Codigos_mercados_mayoristas[],2,0)</f>
        <v>Ñuble</v>
      </c>
      <c r="C3259" s="1">
        <f>+VLOOKUP(A3259,Codigos_mercados_mayoristas[],3,0)</f>
        <v>16</v>
      </c>
      <c r="D3259" s="30">
        <v>44155</v>
      </c>
      <c r="E3259" s="4" t="s">
        <v>196</v>
      </c>
      <c r="F3259" s="42" t="s">
        <v>52</v>
      </c>
      <c r="G3259" s="42" t="s">
        <v>12</v>
      </c>
      <c r="H3259" s="42" t="s">
        <v>19</v>
      </c>
      <c r="I3259" s="43">
        <v>90</v>
      </c>
      <c r="J3259" s="43">
        <v>7000</v>
      </c>
      <c r="K3259" s="43">
        <v>6500</v>
      </c>
      <c r="L3259" s="43">
        <v>6722</v>
      </c>
      <c r="M3259" s="42" t="s">
        <v>39</v>
      </c>
      <c r="N3259" s="42" t="s">
        <v>123</v>
      </c>
      <c r="O3259">
        <f>+VLOOKUP(Precio_diario_hortalizas[[#This Row],[Unidad de comercialización]],Codigos_kg[],2,0)</f>
        <v>25</v>
      </c>
      <c r="P3259">
        <f>+Precio_diario_hortalizas[[#This Row],[Precio promedio ponderado]]/Precio_diario_hortalizas[[#This Row],[Kg o Unidades]]</f>
        <v>268.88</v>
      </c>
    </row>
    <row r="3260" spans="1:16" hidden="1" x14ac:dyDescent="0.35">
      <c r="A3260" s="15" t="s">
        <v>166</v>
      </c>
      <c r="B3260" s="1" t="str">
        <f>+VLOOKUP(A3260,Codigos_mercados_mayoristas[],2,0)</f>
        <v>Ñuble</v>
      </c>
      <c r="C3260" s="1">
        <f>+VLOOKUP(A3260,Codigos_mercados_mayoristas[],3,0)</f>
        <v>16</v>
      </c>
      <c r="D3260" s="30">
        <v>44155</v>
      </c>
      <c r="E3260" s="4" t="s">
        <v>196</v>
      </c>
      <c r="F3260" s="42" t="s">
        <v>23</v>
      </c>
      <c r="G3260" s="42" t="s">
        <v>87</v>
      </c>
      <c r="H3260" s="42" t="s">
        <v>19</v>
      </c>
      <c r="I3260" s="43">
        <v>110</v>
      </c>
      <c r="J3260" s="43">
        <v>3500</v>
      </c>
      <c r="K3260" s="43">
        <v>3000</v>
      </c>
      <c r="L3260" s="43">
        <v>3273</v>
      </c>
      <c r="M3260" s="42" t="s">
        <v>88</v>
      </c>
      <c r="N3260" s="42" t="s">
        <v>168</v>
      </c>
      <c r="O3260">
        <f>+VLOOKUP(Precio_diario_hortalizas[[#This Row],[Unidad de comercialización]],Codigos_kg[],2,0)</f>
        <v>10</v>
      </c>
      <c r="P3260">
        <f>+Precio_diario_hortalizas[[#This Row],[Precio promedio ponderado]]/Precio_diario_hortalizas[[#This Row],[Kg o Unidades]]</f>
        <v>327.3</v>
      </c>
    </row>
    <row r="3261" spans="1:16" hidden="1" x14ac:dyDescent="0.35">
      <c r="A3261" s="15" t="s">
        <v>166</v>
      </c>
      <c r="B3261" s="1" t="str">
        <f>+VLOOKUP(A3261,Codigos_mercados_mayoristas[],2,0)</f>
        <v>Ñuble</v>
      </c>
      <c r="C3261" s="1">
        <f>+VLOOKUP(A3261,Codigos_mercados_mayoristas[],3,0)</f>
        <v>16</v>
      </c>
      <c r="D3261" s="30">
        <v>44155</v>
      </c>
      <c r="E3261" s="4" t="s">
        <v>196</v>
      </c>
      <c r="F3261" s="42" t="s">
        <v>23</v>
      </c>
      <c r="G3261" s="42" t="s">
        <v>24</v>
      </c>
      <c r="H3261" s="42" t="s">
        <v>19</v>
      </c>
      <c r="I3261" s="43">
        <v>250</v>
      </c>
      <c r="J3261" s="43">
        <v>4000</v>
      </c>
      <c r="K3261" s="43">
        <v>3500</v>
      </c>
      <c r="L3261" s="43">
        <v>3760</v>
      </c>
      <c r="M3261" s="42" t="s">
        <v>89</v>
      </c>
      <c r="N3261" s="42" t="s">
        <v>168</v>
      </c>
      <c r="O3261">
        <f>+VLOOKUP(Precio_diario_hortalizas[[#This Row],[Unidad de comercialización]],Codigos_kg[],2,0)</f>
        <v>15</v>
      </c>
      <c r="P3261">
        <f>+Precio_diario_hortalizas[[#This Row],[Precio promedio ponderado]]/Precio_diario_hortalizas[[#This Row],[Kg o Unidades]]</f>
        <v>250.66666666666666</v>
      </c>
    </row>
    <row r="3262" spans="1:16" hidden="1" x14ac:dyDescent="0.35">
      <c r="A3262" s="15" t="s">
        <v>166</v>
      </c>
      <c r="B3262" s="1" t="str">
        <f>+VLOOKUP(A3262,Codigos_mercados_mayoristas[],2,0)</f>
        <v>Ñuble</v>
      </c>
      <c r="C3262" s="1">
        <f>+VLOOKUP(A3262,Codigos_mercados_mayoristas[],3,0)</f>
        <v>16</v>
      </c>
      <c r="D3262" s="30">
        <v>44155</v>
      </c>
      <c r="E3262" s="4" t="s">
        <v>196</v>
      </c>
      <c r="F3262" s="42" t="s">
        <v>23</v>
      </c>
      <c r="G3262" s="42" t="s">
        <v>91</v>
      </c>
      <c r="H3262" s="42" t="s">
        <v>19</v>
      </c>
      <c r="I3262" s="43">
        <v>160</v>
      </c>
      <c r="J3262" s="43">
        <v>3500</v>
      </c>
      <c r="K3262" s="43">
        <v>3000</v>
      </c>
      <c r="L3262" s="43">
        <v>3234</v>
      </c>
      <c r="M3262" s="42" t="s">
        <v>89</v>
      </c>
      <c r="N3262" s="42" t="s">
        <v>168</v>
      </c>
      <c r="O3262">
        <f>+VLOOKUP(Precio_diario_hortalizas[[#This Row],[Unidad de comercialización]],Codigos_kg[],2,0)</f>
        <v>15</v>
      </c>
      <c r="P3262">
        <f>+Precio_diario_hortalizas[[#This Row],[Precio promedio ponderado]]/Precio_diario_hortalizas[[#This Row],[Kg o Unidades]]</f>
        <v>215.6</v>
      </c>
    </row>
    <row r="3263" spans="1:16" hidden="1" x14ac:dyDescent="0.35">
      <c r="A3263" s="15" t="s">
        <v>166</v>
      </c>
      <c r="B3263" s="1" t="str">
        <f>+VLOOKUP(A3263,Codigos_mercados_mayoristas[],2,0)</f>
        <v>Ñuble</v>
      </c>
      <c r="C3263" s="1">
        <f>+VLOOKUP(A3263,Codigos_mercados_mayoristas[],3,0)</f>
        <v>16</v>
      </c>
      <c r="D3263" s="30">
        <v>44155</v>
      </c>
      <c r="E3263" s="4" t="s">
        <v>196</v>
      </c>
      <c r="F3263" s="42" t="s">
        <v>94</v>
      </c>
      <c r="G3263" s="42" t="s">
        <v>126</v>
      </c>
      <c r="H3263" s="42" t="s">
        <v>96</v>
      </c>
      <c r="I3263" s="43">
        <v>260</v>
      </c>
      <c r="J3263" s="43">
        <v>9000</v>
      </c>
      <c r="K3263" s="43">
        <v>8000</v>
      </c>
      <c r="L3263" s="43">
        <v>8615</v>
      </c>
      <c r="M3263" s="42" t="s">
        <v>39</v>
      </c>
      <c r="N3263" s="42" t="s">
        <v>123</v>
      </c>
      <c r="O3263">
        <f>+VLOOKUP(Precio_diario_hortalizas[[#This Row],[Unidad de comercialización]],Codigos_kg[],2,0)</f>
        <v>25</v>
      </c>
      <c r="P3263">
        <f>+Precio_diario_hortalizas[[#This Row],[Precio promedio ponderado]]/Precio_diario_hortalizas[[#This Row],[Kg o Unidades]]</f>
        <v>344.6</v>
      </c>
    </row>
    <row r="3264" spans="1:16" hidden="1" x14ac:dyDescent="0.35">
      <c r="A3264" s="15" t="s">
        <v>166</v>
      </c>
      <c r="B3264" s="1" t="str">
        <f>+VLOOKUP(A3264,Codigos_mercados_mayoristas[],2,0)</f>
        <v>Ñuble</v>
      </c>
      <c r="C3264" s="1">
        <f>+VLOOKUP(A3264,Codigos_mercados_mayoristas[],3,0)</f>
        <v>16</v>
      </c>
      <c r="D3264" s="30">
        <v>44155</v>
      </c>
      <c r="E3264" s="4" t="s">
        <v>196</v>
      </c>
      <c r="F3264" s="42" t="s">
        <v>53</v>
      </c>
      <c r="G3264" s="42" t="s">
        <v>12</v>
      </c>
      <c r="H3264" s="42" t="s">
        <v>19</v>
      </c>
      <c r="I3264" s="43">
        <v>90</v>
      </c>
      <c r="J3264" s="43">
        <v>8000</v>
      </c>
      <c r="K3264" s="43">
        <v>7000</v>
      </c>
      <c r="L3264" s="43">
        <v>7444</v>
      </c>
      <c r="M3264" s="42" t="s">
        <v>97</v>
      </c>
      <c r="N3264" s="42" t="s">
        <v>109</v>
      </c>
      <c r="O3264">
        <f>+VLOOKUP(Precio_diario_hortalizas[[#This Row],[Unidad de comercialización]],Codigos_kg[],2,0)</f>
        <v>70</v>
      </c>
      <c r="P3264">
        <f>+Precio_diario_hortalizas[[#This Row],[Precio promedio ponderado]]/Precio_diario_hortalizas[[#This Row],[Kg o Unidades]]</f>
        <v>106.34285714285714</v>
      </c>
    </row>
    <row r="3265" spans="1:16" hidden="1" x14ac:dyDescent="0.35">
      <c r="A3265" s="15" t="s">
        <v>166</v>
      </c>
      <c r="B3265" s="1" t="str">
        <f>+VLOOKUP(A3265,Codigos_mercados_mayoristas[],2,0)</f>
        <v>Ñuble</v>
      </c>
      <c r="C3265" s="1">
        <f>+VLOOKUP(A3265,Codigos_mercados_mayoristas[],3,0)</f>
        <v>16</v>
      </c>
      <c r="D3265" s="30">
        <v>44155</v>
      </c>
      <c r="E3265" s="4" t="s">
        <v>196</v>
      </c>
      <c r="F3265" s="42" t="s">
        <v>27</v>
      </c>
      <c r="G3265" s="42" t="s">
        <v>98</v>
      </c>
      <c r="H3265" s="42" t="s">
        <v>19</v>
      </c>
      <c r="I3265" s="43">
        <v>90</v>
      </c>
      <c r="J3265" s="43">
        <v>35000</v>
      </c>
      <c r="K3265" s="43">
        <v>33000</v>
      </c>
      <c r="L3265" s="43">
        <v>33889</v>
      </c>
      <c r="M3265" s="42" t="s">
        <v>29</v>
      </c>
      <c r="N3265" s="42" t="s">
        <v>15</v>
      </c>
      <c r="O3265">
        <f>+VLOOKUP(Precio_diario_hortalizas[[#This Row],[Unidad de comercialización]],Codigos_kg[],2,0)</f>
        <v>15</v>
      </c>
      <c r="P3265">
        <f>+Precio_diario_hortalizas[[#This Row],[Precio promedio ponderado]]/Precio_diario_hortalizas[[#This Row],[Kg o Unidades]]</f>
        <v>2259.2666666666669</v>
      </c>
    </row>
    <row r="3266" spans="1:16" hidden="1" x14ac:dyDescent="0.35">
      <c r="A3266" s="15" t="s">
        <v>166</v>
      </c>
      <c r="B3266" s="1" t="str">
        <f>+VLOOKUP(A3266,Codigos_mercados_mayoristas[],2,0)</f>
        <v>Ñuble</v>
      </c>
      <c r="C3266" s="1">
        <f>+VLOOKUP(A3266,Codigos_mercados_mayoristas[],3,0)</f>
        <v>16</v>
      </c>
      <c r="D3266" s="30">
        <v>44155</v>
      </c>
      <c r="E3266" s="4" t="s">
        <v>196</v>
      </c>
      <c r="F3266" s="42" t="s">
        <v>30</v>
      </c>
      <c r="G3266" s="42" t="s">
        <v>57</v>
      </c>
      <c r="H3266" s="42" t="s">
        <v>19</v>
      </c>
      <c r="I3266" s="43">
        <v>65</v>
      </c>
      <c r="J3266" s="43">
        <v>37000</v>
      </c>
      <c r="K3266" s="43">
        <v>35000</v>
      </c>
      <c r="L3266" s="43">
        <v>35923</v>
      </c>
      <c r="M3266" s="42" t="s">
        <v>58</v>
      </c>
      <c r="N3266" s="42" t="s">
        <v>114</v>
      </c>
      <c r="O3266">
        <f>+VLOOKUP(Precio_diario_hortalizas[[#This Row],[Unidad de comercialización]],Codigos_kg[],2,0)</f>
        <v>25</v>
      </c>
      <c r="P3266">
        <f>+Precio_diario_hortalizas[[#This Row],[Precio promedio ponderado]]/Precio_diario_hortalizas[[#This Row],[Kg o Unidades]]</f>
        <v>1436.92</v>
      </c>
    </row>
    <row r="3267" spans="1:16" hidden="1" x14ac:dyDescent="0.35">
      <c r="A3267" s="15" t="s">
        <v>166</v>
      </c>
      <c r="B3267" s="1" t="str">
        <f>+VLOOKUP(A3267,Codigos_mercados_mayoristas[],2,0)</f>
        <v>Ñuble</v>
      </c>
      <c r="C3267" s="1">
        <f>+VLOOKUP(A3267,Codigos_mercados_mayoristas[],3,0)</f>
        <v>16</v>
      </c>
      <c r="D3267" s="30">
        <v>44155</v>
      </c>
      <c r="E3267" s="4" t="s">
        <v>196</v>
      </c>
      <c r="F3267" s="42" t="s">
        <v>32</v>
      </c>
      <c r="G3267" s="42" t="s">
        <v>12</v>
      </c>
      <c r="H3267" s="42" t="s">
        <v>19</v>
      </c>
      <c r="I3267" s="43">
        <v>500</v>
      </c>
      <c r="J3267" s="43">
        <v>750</v>
      </c>
      <c r="K3267" s="43">
        <v>700</v>
      </c>
      <c r="L3267" s="43">
        <v>720</v>
      </c>
      <c r="M3267" s="42" t="s">
        <v>33</v>
      </c>
      <c r="N3267" s="42" t="s">
        <v>34</v>
      </c>
      <c r="O3267">
        <f>+VLOOKUP(Precio_diario_hortalizas[[#This Row],[Unidad de comercialización]],Codigos_kg[],2,0)</f>
        <v>1</v>
      </c>
      <c r="P3267">
        <f>+Precio_diario_hortalizas[[#This Row],[Precio promedio ponderado]]/Precio_diario_hortalizas[[#This Row],[Kg o Unidades]]</f>
        <v>720</v>
      </c>
    </row>
    <row r="3268" spans="1:16" hidden="1" x14ac:dyDescent="0.35">
      <c r="A3268" s="15" t="s">
        <v>166</v>
      </c>
      <c r="B3268" s="1" t="str">
        <f>+VLOOKUP(A3268,Codigos_mercados_mayoristas[],2,0)</f>
        <v>Ñuble</v>
      </c>
      <c r="C3268" s="1">
        <f>+VLOOKUP(A3268,Codigos_mercados_mayoristas[],3,0)</f>
        <v>16</v>
      </c>
      <c r="D3268" s="30">
        <v>44155</v>
      </c>
      <c r="E3268" s="4" t="s">
        <v>196</v>
      </c>
      <c r="F3268" s="42" t="s">
        <v>35</v>
      </c>
      <c r="G3268" s="42" t="s">
        <v>36</v>
      </c>
      <c r="H3268" s="42" t="s">
        <v>19</v>
      </c>
      <c r="I3268" s="43">
        <v>150</v>
      </c>
      <c r="J3268" s="43">
        <v>6000</v>
      </c>
      <c r="K3268" s="43">
        <v>5500</v>
      </c>
      <c r="L3268" s="43">
        <v>5733</v>
      </c>
      <c r="M3268" s="42" t="s">
        <v>37</v>
      </c>
      <c r="N3268" s="42" t="s">
        <v>15</v>
      </c>
      <c r="O3268">
        <f>+VLOOKUP(Precio_diario_hortalizas[[#This Row],[Unidad de comercialización]],Codigos_kg[],2,0)</f>
        <v>10</v>
      </c>
      <c r="P3268">
        <f>+Precio_diario_hortalizas[[#This Row],[Precio promedio ponderado]]/Precio_diario_hortalizas[[#This Row],[Kg o Unidades]]</f>
        <v>573.29999999999995</v>
      </c>
    </row>
    <row r="3269" spans="1:16" hidden="1" x14ac:dyDescent="0.35">
      <c r="A3269" s="15" t="s">
        <v>166</v>
      </c>
      <c r="B3269" s="1" t="str">
        <f>+VLOOKUP(A3269,Codigos_mercados_mayoristas[],2,0)</f>
        <v>Ñuble</v>
      </c>
      <c r="C3269" s="1">
        <f>+VLOOKUP(A3269,Codigos_mercados_mayoristas[],3,0)</f>
        <v>16</v>
      </c>
      <c r="D3269" s="30">
        <v>44155</v>
      </c>
      <c r="E3269" s="4" t="s">
        <v>196</v>
      </c>
      <c r="F3269" s="42" t="s">
        <v>35</v>
      </c>
      <c r="G3269" s="42" t="s">
        <v>36</v>
      </c>
      <c r="H3269" s="42" t="s">
        <v>19</v>
      </c>
      <c r="I3269" s="43">
        <v>240</v>
      </c>
      <c r="J3269" s="43">
        <v>9000</v>
      </c>
      <c r="K3269" s="43">
        <v>8000</v>
      </c>
      <c r="L3269" s="43">
        <v>8583</v>
      </c>
      <c r="M3269" s="42" t="s">
        <v>29</v>
      </c>
      <c r="N3269" s="42" t="s">
        <v>105</v>
      </c>
      <c r="O3269">
        <f>+VLOOKUP(Precio_diario_hortalizas[[#This Row],[Unidad de comercialización]],Codigos_kg[],2,0)</f>
        <v>15</v>
      </c>
      <c r="P3269">
        <f>+Precio_diario_hortalizas[[#This Row],[Precio promedio ponderado]]/Precio_diario_hortalizas[[#This Row],[Kg o Unidades]]</f>
        <v>572.20000000000005</v>
      </c>
    </row>
    <row r="3270" spans="1:16" hidden="1" x14ac:dyDescent="0.35">
      <c r="A3270" s="15" t="s">
        <v>166</v>
      </c>
      <c r="B3270" s="1" t="str">
        <f>+VLOOKUP(A3270,Codigos_mercados_mayoristas[],2,0)</f>
        <v>Ñuble</v>
      </c>
      <c r="C3270" s="1">
        <f>+VLOOKUP(A3270,Codigos_mercados_mayoristas[],3,0)</f>
        <v>16</v>
      </c>
      <c r="D3270" s="30">
        <v>44155</v>
      </c>
      <c r="E3270" s="4" t="s">
        <v>196</v>
      </c>
      <c r="F3270" s="42" t="s">
        <v>38</v>
      </c>
      <c r="G3270" s="42" t="s">
        <v>12</v>
      </c>
      <c r="H3270" s="42" t="s">
        <v>19</v>
      </c>
      <c r="I3270" s="43">
        <v>170</v>
      </c>
      <c r="J3270" s="43">
        <v>8000</v>
      </c>
      <c r="K3270" s="43">
        <v>7500</v>
      </c>
      <c r="L3270" s="43">
        <v>7765</v>
      </c>
      <c r="M3270" s="42" t="s">
        <v>101</v>
      </c>
      <c r="N3270" s="42" t="s">
        <v>118</v>
      </c>
      <c r="O3270">
        <f>+VLOOKUP(Precio_diario_hortalizas[[#This Row],[Unidad de comercialización]],Codigos_kg[],2,0)</f>
        <v>20</v>
      </c>
      <c r="P3270">
        <f>+Precio_diario_hortalizas[[#This Row],[Precio promedio ponderado]]/Precio_diario_hortalizas[[#This Row],[Kg o Unidades]]</f>
        <v>388.25</v>
      </c>
    </row>
    <row r="3271" spans="1:16" hidden="1" x14ac:dyDescent="0.35">
      <c r="A3271" s="15" t="s">
        <v>166</v>
      </c>
      <c r="B3271" s="26" t="str">
        <f>+VLOOKUP(A3271,Codigos_mercados_mayoristas[],2,0)</f>
        <v>Ñuble</v>
      </c>
      <c r="C3271" s="26">
        <f>+VLOOKUP(A3271,Codigos_mercados_mayoristas[],3,0)</f>
        <v>16</v>
      </c>
      <c r="D3271" s="30">
        <v>44155</v>
      </c>
      <c r="E3271" s="4" t="s">
        <v>196</v>
      </c>
      <c r="F3271" s="42" t="s">
        <v>106</v>
      </c>
      <c r="G3271" s="42" t="s">
        <v>12</v>
      </c>
      <c r="H3271" s="42" t="s">
        <v>19</v>
      </c>
      <c r="I3271" s="43">
        <v>140</v>
      </c>
      <c r="J3271" s="43">
        <v>8000</v>
      </c>
      <c r="K3271" s="43">
        <v>7000</v>
      </c>
      <c r="L3271" s="43">
        <v>7571</v>
      </c>
      <c r="M3271" s="42" t="s">
        <v>54</v>
      </c>
      <c r="N3271" s="42" t="s">
        <v>123</v>
      </c>
      <c r="O3271">
        <f>+VLOOKUP(Precio_diario_hortalizas[[#This Row],[Unidad de comercialización]],Codigos_kg[],2,0)</f>
        <v>60</v>
      </c>
      <c r="P3271">
        <f>+Precio_diario_hortalizas[[#This Row],[Precio promedio ponderado]]/Precio_diario_hortalizas[[#This Row],[Kg o Unidades]]</f>
        <v>126.18333333333334</v>
      </c>
    </row>
    <row r="3272" spans="1:16" hidden="1" x14ac:dyDescent="0.35">
      <c r="A3272" s="15" t="s">
        <v>10</v>
      </c>
      <c r="B3272" s="1" t="str">
        <f>+VLOOKUP(A3272,Codigos_mercados_mayoristas[],2,0)</f>
        <v>Arica y Parinacota</v>
      </c>
      <c r="C3272" s="1">
        <f>+VLOOKUP(A3272,Codigos_mercados_mayoristas[],3,0)</f>
        <v>15</v>
      </c>
      <c r="D3272" s="30">
        <v>44155</v>
      </c>
      <c r="E3272" s="4" t="s">
        <v>196</v>
      </c>
      <c r="F3272" s="15" t="s">
        <v>42</v>
      </c>
      <c r="G3272" s="15" t="s">
        <v>110</v>
      </c>
      <c r="H3272" s="15" t="s">
        <v>19</v>
      </c>
      <c r="I3272" s="15">
        <v>140</v>
      </c>
      <c r="J3272" s="29">
        <v>20000</v>
      </c>
      <c r="K3272" s="29">
        <v>18000</v>
      </c>
      <c r="L3272" s="29">
        <v>19000</v>
      </c>
      <c r="M3272" s="15" t="s">
        <v>29</v>
      </c>
      <c r="N3272" s="15" t="s">
        <v>15</v>
      </c>
      <c r="O3272">
        <f>+VLOOKUP(Precio_diario_hortalizas[[#This Row],[Unidad de comercialización]],Codigos_kg[],2,0)</f>
        <v>15</v>
      </c>
      <c r="P3272">
        <f>+Precio_diario_hortalizas[[#This Row],[Precio promedio ponderado]]/Precio_diario_hortalizas[[#This Row],[Kg o Unidades]]</f>
        <v>1266.6666666666667</v>
      </c>
    </row>
    <row r="3273" spans="1:16" hidden="1" x14ac:dyDescent="0.35">
      <c r="A3273" s="15" t="s">
        <v>10</v>
      </c>
      <c r="B3273" s="1" t="str">
        <f>+VLOOKUP(A3273,Codigos_mercados_mayoristas[],2,0)</f>
        <v>Arica y Parinacota</v>
      </c>
      <c r="C3273" s="1">
        <f>+VLOOKUP(A3273,Codigos_mercados_mayoristas[],3,0)</f>
        <v>15</v>
      </c>
      <c r="D3273" s="30">
        <v>44155</v>
      </c>
      <c r="E3273" s="4" t="s">
        <v>196</v>
      </c>
      <c r="F3273" s="15" t="s">
        <v>67</v>
      </c>
      <c r="G3273" s="15" t="s">
        <v>12</v>
      </c>
      <c r="H3273" s="15" t="s">
        <v>19</v>
      </c>
      <c r="I3273" s="15">
        <v>560</v>
      </c>
      <c r="J3273" s="29">
        <v>1000</v>
      </c>
      <c r="K3273" s="15">
        <v>900</v>
      </c>
      <c r="L3273" s="15">
        <v>950</v>
      </c>
      <c r="M3273" s="15" t="s">
        <v>112</v>
      </c>
      <c r="N3273" s="15" t="s">
        <v>15</v>
      </c>
      <c r="O3273">
        <f>+VLOOKUP(Precio_diario_hortalizas[[#This Row],[Unidad de comercialización]],Codigos_kg[],2,0)</f>
        <v>1</v>
      </c>
      <c r="P3273">
        <f>+Precio_diario_hortalizas[[#This Row],[Precio promedio ponderado]]/Precio_diario_hortalizas[[#This Row],[Kg o Unidades]]</f>
        <v>950</v>
      </c>
    </row>
    <row r="3274" spans="1:16" hidden="1" x14ac:dyDescent="0.35">
      <c r="A3274" s="15" t="s">
        <v>10</v>
      </c>
      <c r="B3274" s="1" t="str">
        <f>+VLOOKUP(A3274,Codigos_mercados_mayoristas[],2,0)</f>
        <v>Arica y Parinacota</v>
      </c>
      <c r="C3274" s="1">
        <f>+VLOOKUP(A3274,Codigos_mercados_mayoristas[],3,0)</f>
        <v>15</v>
      </c>
      <c r="D3274" s="30">
        <v>44155</v>
      </c>
      <c r="E3274" s="4" t="s">
        <v>196</v>
      </c>
      <c r="F3274" s="15" t="s">
        <v>73</v>
      </c>
      <c r="G3274" s="15" t="s">
        <v>12</v>
      </c>
      <c r="H3274" s="15" t="s">
        <v>19</v>
      </c>
      <c r="I3274" s="29">
        <v>1000</v>
      </c>
      <c r="J3274" s="15">
        <v>400</v>
      </c>
      <c r="K3274" s="15">
        <v>350</v>
      </c>
      <c r="L3274" s="15">
        <v>375</v>
      </c>
      <c r="M3274" s="15" t="s">
        <v>74</v>
      </c>
      <c r="N3274" s="15" t="s">
        <v>15</v>
      </c>
      <c r="O3274">
        <f>+VLOOKUP(Precio_diario_hortalizas[[#This Row],[Unidad de comercialización]],Codigos_kg[],2,0)</f>
        <v>4</v>
      </c>
      <c r="P3274">
        <f>+Precio_diario_hortalizas[[#This Row],[Precio promedio ponderado]]/Precio_diario_hortalizas[[#This Row],[Kg o Unidades]]</f>
        <v>93.75</v>
      </c>
    </row>
    <row r="3275" spans="1:16" hidden="1" x14ac:dyDescent="0.35">
      <c r="A3275" s="15" t="s">
        <v>10</v>
      </c>
      <c r="B3275" s="1" t="str">
        <f>+VLOOKUP(A3275,Codigos_mercados_mayoristas[],2,0)</f>
        <v>Arica y Parinacota</v>
      </c>
      <c r="C3275" s="1">
        <f>+VLOOKUP(A3275,Codigos_mercados_mayoristas[],3,0)</f>
        <v>15</v>
      </c>
      <c r="D3275" s="30">
        <v>44155</v>
      </c>
      <c r="E3275" s="4" t="s">
        <v>196</v>
      </c>
      <c r="F3275" s="15" t="s">
        <v>73</v>
      </c>
      <c r="G3275" s="15" t="s">
        <v>12</v>
      </c>
      <c r="H3275" s="15" t="s">
        <v>13</v>
      </c>
      <c r="I3275" s="29">
        <v>1000</v>
      </c>
      <c r="J3275" s="15">
        <v>400</v>
      </c>
      <c r="K3275" s="15">
        <v>350</v>
      </c>
      <c r="L3275" s="15">
        <v>375</v>
      </c>
      <c r="M3275" s="15" t="s">
        <v>135</v>
      </c>
      <c r="N3275" s="15" t="s">
        <v>15</v>
      </c>
      <c r="O3275">
        <f>+VLOOKUP(Precio_diario_hortalizas[[#This Row],[Unidad de comercialización]],Codigos_kg[],2,0)</f>
        <v>5</v>
      </c>
      <c r="P3275">
        <f>+Precio_diario_hortalizas[[#This Row],[Precio promedio ponderado]]/Precio_diario_hortalizas[[#This Row],[Kg o Unidades]]</f>
        <v>75</v>
      </c>
    </row>
    <row r="3276" spans="1:16" hidden="1" x14ac:dyDescent="0.35">
      <c r="A3276" s="15" t="s">
        <v>10</v>
      </c>
      <c r="B3276" s="1" t="str">
        <f>+VLOOKUP(A3276,Codigos_mercados_mayoristas[],2,0)</f>
        <v>Arica y Parinacota</v>
      </c>
      <c r="C3276" s="1">
        <f>+VLOOKUP(A3276,Codigos_mercados_mayoristas[],3,0)</f>
        <v>15</v>
      </c>
      <c r="D3276" s="30">
        <v>44155</v>
      </c>
      <c r="E3276" s="4" t="s">
        <v>196</v>
      </c>
      <c r="F3276" s="15" t="s">
        <v>11</v>
      </c>
      <c r="G3276" s="15" t="s">
        <v>12</v>
      </c>
      <c r="H3276" s="15" t="s">
        <v>13</v>
      </c>
      <c r="I3276" s="29">
        <v>1000</v>
      </c>
      <c r="J3276" s="15">
        <v>450</v>
      </c>
      <c r="K3276" s="15">
        <v>400</v>
      </c>
      <c r="L3276" s="15">
        <v>425</v>
      </c>
      <c r="M3276" s="15" t="s">
        <v>14</v>
      </c>
      <c r="N3276" s="15" t="s">
        <v>15</v>
      </c>
      <c r="O3276">
        <f>+VLOOKUP(Precio_diario_hortalizas[[#This Row],[Unidad de comercialización]],Codigos_kg[],2,0)</f>
        <v>1</v>
      </c>
      <c r="P3276">
        <f>+Precio_diario_hortalizas[[#This Row],[Precio promedio ponderado]]/Precio_diario_hortalizas[[#This Row],[Kg o Unidades]]</f>
        <v>425</v>
      </c>
    </row>
    <row r="3277" spans="1:16" hidden="1" x14ac:dyDescent="0.35">
      <c r="A3277" s="15" t="s">
        <v>10</v>
      </c>
      <c r="B3277" s="1" t="str">
        <f>+VLOOKUP(A3277,Codigos_mercados_mayoristas[],2,0)</f>
        <v>Arica y Parinacota</v>
      </c>
      <c r="C3277" s="1">
        <f>+VLOOKUP(A3277,Codigos_mercados_mayoristas[],3,0)</f>
        <v>15</v>
      </c>
      <c r="D3277" s="30">
        <v>44155</v>
      </c>
      <c r="E3277" s="4" t="s">
        <v>196</v>
      </c>
      <c r="F3277" s="15" t="s">
        <v>11</v>
      </c>
      <c r="G3277" s="15" t="s">
        <v>12</v>
      </c>
      <c r="H3277" s="15" t="s">
        <v>16</v>
      </c>
      <c r="I3277" s="29">
        <v>1300</v>
      </c>
      <c r="J3277" s="15">
        <v>350</v>
      </c>
      <c r="K3277" s="15">
        <v>300</v>
      </c>
      <c r="L3277" s="15">
        <v>325</v>
      </c>
      <c r="M3277" s="15" t="s">
        <v>14</v>
      </c>
      <c r="N3277" s="15" t="s">
        <v>15</v>
      </c>
      <c r="O3277">
        <f>+VLOOKUP(Precio_diario_hortalizas[[#This Row],[Unidad de comercialización]],Codigos_kg[],2,0)</f>
        <v>1</v>
      </c>
      <c r="P3277">
        <f>+Precio_diario_hortalizas[[#This Row],[Precio promedio ponderado]]/Precio_diario_hortalizas[[#This Row],[Kg o Unidades]]</f>
        <v>325</v>
      </c>
    </row>
    <row r="3278" spans="1:16" hidden="1" x14ac:dyDescent="0.35">
      <c r="A3278" s="15" t="s">
        <v>10</v>
      </c>
      <c r="B3278" s="1" t="str">
        <f>+VLOOKUP(A3278,Codigos_mercados_mayoristas[],2,0)</f>
        <v>Arica y Parinacota</v>
      </c>
      <c r="C3278" s="1">
        <f>+VLOOKUP(A3278,Codigos_mercados_mayoristas[],3,0)</f>
        <v>15</v>
      </c>
      <c r="D3278" s="30">
        <v>44155</v>
      </c>
      <c r="E3278" s="4" t="s">
        <v>196</v>
      </c>
      <c r="F3278" s="15" t="s">
        <v>75</v>
      </c>
      <c r="G3278" s="15" t="s">
        <v>119</v>
      </c>
      <c r="H3278" s="15" t="s">
        <v>120</v>
      </c>
      <c r="I3278" s="15">
        <v>400</v>
      </c>
      <c r="J3278" s="29">
        <v>6000</v>
      </c>
      <c r="K3278" s="29">
        <v>5000</v>
      </c>
      <c r="L3278" s="29">
        <v>5500</v>
      </c>
      <c r="M3278" s="15" t="s">
        <v>121</v>
      </c>
      <c r="N3278" s="15" t="s">
        <v>15</v>
      </c>
      <c r="O3278">
        <f>+VLOOKUP(Precio_diario_hortalizas[[#This Row],[Unidad de comercialización]],Codigos_kg[],2,0)</f>
        <v>18</v>
      </c>
      <c r="P3278">
        <f>+Precio_diario_hortalizas[[#This Row],[Precio promedio ponderado]]/Precio_diario_hortalizas[[#This Row],[Kg o Unidades]]</f>
        <v>305.55555555555554</v>
      </c>
    </row>
    <row r="3279" spans="1:16" hidden="1" x14ac:dyDescent="0.35">
      <c r="A3279" s="15" t="s">
        <v>10</v>
      </c>
      <c r="B3279" s="1" t="str">
        <f>+VLOOKUP(A3279,Codigos_mercados_mayoristas[],2,0)</f>
        <v>Arica y Parinacota</v>
      </c>
      <c r="C3279" s="1">
        <f>+VLOOKUP(A3279,Codigos_mercados_mayoristas[],3,0)</f>
        <v>15</v>
      </c>
      <c r="D3279" s="30">
        <v>44155</v>
      </c>
      <c r="E3279" s="4" t="s">
        <v>196</v>
      </c>
      <c r="F3279" s="15" t="s">
        <v>75</v>
      </c>
      <c r="G3279" s="15" t="s">
        <v>119</v>
      </c>
      <c r="H3279" s="15" t="s">
        <v>189</v>
      </c>
      <c r="I3279" s="15">
        <v>425</v>
      </c>
      <c r="J3279" s="29">
        <v>5000</v>
      </c>
      <c r="K3279" s="29">
        <v>4000</v>
      </c>
      <c r="L3279" s="29">
        <v>4529</v>
      </c>
      <c r="M3279" s="15" t="s">
        <v>121</v>
      </c>
      <c r="N3279" s="15" t="s">
        <v>15</v>
      </c>
      <c r="O3279">
        <f>+VLOOKUP(Precio_diario_hortalizas[[#This Row],[Unidad de comercialización]],Codigos_kg[],2,0)</f>
        <v>18</v>
      </c>
      <c r="P3279">
        <f>+Precio_diario_hortalizas[[#This Row],[Precio promedio ponderado]]/Precio_diario_hortalizas[[#This Row],[Kg o Unidades]]</f>
        <v>251.61111111111111</v>
      </c>
    </row>
    <row r="3280" spans="1:16" hidden="1" x14ac:dyDescent="0.35">
      <c r="A3280" s="15" t="s">
        <v>10</v>
      </c>
      <c r="B3280" s="1" t="str">
        <f>+VLOOKUP(A3280,Codigos_mercados_mayoristas[],2,0)</f>
        <v>Arica y Parinacota</v>
      </c>
      <c r="C3280" s="1">
        <f>+VLOOKUP(A3280,Codigos_mercados_mayoristas[],3,0)</f>
        <v>15</v>
      </c>
      <c r="D3280" s="30">
        <v>44155</v>
      </c>
      <c r="E3280" s="4" t="s">
        <v>196</v>
      </c>
      <c r="F3280" s="15" t="s">
        <v>75</v>
      </c>
      <c r="G3280" s="15" t="s">
        <v>119</v>
      </c>
      <c r="H3280" s="15" t="s">
        <v>729</v>
      </c>
      <c r="I3280" s="15">
        <v>450</v>
      </c>
      <c r="J3280" s="29">
        <v>4000</v>
      </c>
      <c r="K3280" s="29">
        <v>3000</v>
      </c>
      <c r="L3280" s="29">
        <v>3500</v>
      </c>
      <c r="M3280" s="15" t="s">
        <v>121</v>
      </c>
      <c r="N3280" s="15" t="s">
        <v>15</v>
      </c>
      <c r="O3280">
        <f>+VLOOKUP(Precio_diario_hortalizas[[#This Row],[Unidad de comercialización]],Codigos_kg[],2,0)</f>
        <v>18</v>
      </c>
      <c r="P3280">
        <f>+Precio_diario_hortalizas[[#This Row],[Precio promedio ponderado]]/Precio_diario_hortalizas[[#This Row],[Kg o Unidades]]</f>
        <v>194.44444444444446</v>
      </c>
    </row>
    <row r="3281" spans="1:16" hidden="1" x14ac:dyDescent="0.35">
      <c r="A3281" s="15" t="s">
        <v>10</v>
      </c>
      <c r="B3281" s="1" t="str">
        <f>+VLOOKUP(A3281,Codigos_mercados_mayoristas[],2,0)</f>
        <v>Arica y Parinacota</v>
      </c>
      <c r="C3281" s="1">
        <f>+VLOOKUP(A3281,Codigos_mercados_mayoristas[],3,0)</f>
        <v>15</v>
      </c>
      <c r="D3281" s="30">
        <v>44155</v>
      </c>
      <c r="E3281" s="4" t="s">
        <v>196</v>
      </c>
      <c r="F3281" s="15" t="s">
        <v>75</v>
      </c>
      <c r="G3281" s="15" t="s">
        <v>12</v>
      </c>
      <c r="H3281" s="15" t="s">
        <v>120</v>
      </c>
      <c r="I3281" s="15">
        <v>800</v>
      </c>
      <c r="J3281" s="29">
        <v>6500</v>
      </c>
      <c r="K3281" s="29">
        <v>6000</v>
      </c>
      <c r="L3281" s="29">
        <v>6250</v>
      </c>
      <c r="M3281" s="15" t="s">
        <v>121</v>
      </c>
      <c r="N3281" s="15" t="s">
        <v>15</v>
      </c>
      <c r="O3281">
        <f>+VLOOKUP(Precio_diario_hortalizas[[#This Row],[Unidad de comercialización]],Codigos_kg[],2,0)</f>
        <v>18</v>
      </c>
      <c r="P3281">
        <f>+Precio_diario_hortalizas[[#This Row],[Precio promedio ponderado]]/Precio_diario_hortalizas[[#This Row],[Kg o Unidades]]</f>
        <v>347.22222222222223</v>
      </c>
    </row>
    <row r="3282" spans="1:16" hidden="1" x14ac:dyDescent="0.35">
      <c r="A3282" s="15" t="s">
        <v>10</v>
      </c>
      <c r="B3282" s="1" t="str">
        <f>+VLOOKUP(A3282,Codigos_mercados_mayoristas[],2,0)</f>
        <v>Arica y Parinacota</v>
      </c>
      <c r="C3282" s="1">
        <f>+VLOOKUP(A3282,Codigos_mercados_mayoristas[],3,0)</f>
        <v>15</v>
      </c>
      <c r="D3282" s="30">
        <v>44155</v>
      </c>
      <c r="E3282" s="4" t="s">
        <v>196</v>
      </c>
      <c r="F3282" s="15" t="s">
        <v>75</v>
      </c>
      <c r="G3282" s="15" t="s">
        <v>12</v>
      </c>
      <c r="H3282" s="15" t="s">
        <v>189</v>
      </c>
      <c r="I3282" s="15">
        <v>960</v>
      </c>
      <c r="J3282" s="29">
        <v>5500</v>
      </c>
      <c r="K3282" s="29">
        <v>5000</v>
      </c>
      <c r="L3282" s="29">
        <v>5250</v>
      </c>
      <c r="M3282" s="15" t="s">
        <v>121</v>
      </c>
      <c r="N3282" s="15" t="s">
        <v>15</v>
      </c>
      <c r="O3282">
        <f>+VLOOKUP(Precio_diario_hortalizas[[#This Row],[Unidad de comercialización]],Codigos_kg[],2,0)</f>
        <v>18</v>
      </c>
      <c r="P3282">
        <f>+Precio_diario_hortalizas[[#This Row],[Precio promedio ponderado]]/Precio_diario_hortalizas[[#This Row],[Kg o Unidades]]</f>
        <v>291.66666666666669</v>
      </c>
    </row>
    <row r="3283" spans="1:16" hidden="1" x14ac:dyDescent="0.35">
      <c r="A3283" s="15" t="s">
        <v>10</v>
      </c>
      <c r="B3283" s="1" t="str">
        <f>+VLOOKUP(A3283,Codigos_mercados_mayoristas[],2,0)</f>
        <v>Arica y Parinacota</v>
      </c>
      <c r="C3283" s="1">
        <f>+VLOOKUP(A3283,Codigos_mercados_mayoristas[],3,0)</f>
        <v>15</v>
      </c>
      <c r="D3283" s="30">
        <v>44155</v>
      </c>
      <c r="E3283" s="4" t="s">
        <v>196</v>
      </c>
      <c r="F3283" s="15" t="s">
        <v>75</v>
      </c>
      <c r="G3283" s="15" t="s">
        <v>12</v>
      </c>
      <c r="H3283" s="15" t="s">
        <v>729</v>
      </c>
      <c r="I3283" s="29">
        <v>1070</v>
      </c>
      <c r="J3283" s="29">
        <v>4500</v>
      </c>
      <c r="K3283" s="29">
        <v>4000</v>
      </c>
      <c r="L3283" s="29">
        <v>4250</v>
      </c>
      <c r="M3283" s="15" t="s">
        <v>121</v>
      </c>
      <c r="N3283" s="15" t="s">
        <v>15</v>
      </c>
      <c r="O3283">
        <f>+VLOOKUP(Precio_diario_hortalizas[[#This Row],[Unidad de comercialización]],Codigos_kg[],2,0)</f>
        <v>18</v>
      </c>
      <c r="P3283">
        <f>+Precio_diario_hortalizas[[#This Row],[Precio promedio ponderado]]/Precio_diario_hortalizas[[#This Row],[Kg o Unidades]]</f>
        <v>236.11111111111111</v>
      </c>
    </row>
    <row r="3284" spans="1:16" hidden="1" x14ac:dyDescent="0.35">
      <c r="A3284" s="15" t="s">
        <v>10</v>
      </c>
      <c r="B3284" s="1" t="str">
        <f>+VLOOKUP(A3284,Codigos_mercados_mayoristas[],2,0)</f>
        <v>Arica y Parinacota</v>
      </c>
      <c r="C3284" s="1">
        <f>+VLOOKUP(A3284,Codigos_mercados_mayoristas[],3,0)</f>
        <v>15</v>
      </c>
      <c r="D3284" s="30">
        <v>44155</v>
      </c>
      <c r="E3284" s="4" t="s">
        <v>196</v>
      </c>
      <c r="F3284" s="15" t="s">
        <v>17</v>
      </c>
      <c r="G3284" s="15" t="s">
        <v>50</v>
      </c>
      <c r="H3284" s="15" t="s">
        <v>19</v>
      </c>
      <c r="I3284" s="15">
        <v>140</v>
      </c>
      <c r="J3284" s="29">
        <v>14000</v>
      </c>
      <c r="K3284" s="29">
        <v>13000</v>
      </c>
      <c r="L3284" s="29">
        <v>13500</v>
      </c>
      <c r="M3284" s="15" t="s">
        <v>51</v>
      </c>
      <c r="N3284" s="15" t="s">
        <v>15</v>
      </c>
      <c r="O3284">
        <f>+VLOOKUP(Precio_diario_hortalizas[[#This Row],[Unidad de comercialización]],Codigos_kg[],2,0)</f>
        <v>70</v>
      </c>
      <c r="P3284">
        <f>+Precio_diario_hortalizas[[#This Row],[Precio promedio ponderado]]/Precio_diario_hortalizas[[#This Row],[Kg o Unidades]]</f>
        <v>192.85714285714286</v>
      </c>
    </row>
    <row r="3285" spans="1:16" hidden="1" x14ac:dyDescent="0.35">
      <c r="A3285" s="15" t="s">
        <v>10</v>
      </c>
      <c r="B3285" s="1" t="str">
        <f>+VLOOKUP(A3285,Codigos_mercados_mayoristas[],2,0)</f>
        <v>Arica y Parinacota</v>
      </c>
      <c r="C3285" s="1">
        <f>+VLOOKUP(A3285,Codigos_mercados_mayoristas[],3,0)</f>
        <v>15</v>
      </c>
      <c r="D3285" s="30">
        <v>44155</v>
      </c>
      <c r="E3285" s="4" t="s">
        <v>196</v>
      </c>
      <c r="F3285" s="15" t="s">
        <v>17</v>
      </c>
      <c r="G3285" s="15" t="s">
        <v>732</v>
      </c>
      <c r="H3285" s="15" t="s">
        <v>19</v>
      </c>
      <c r="I3285" s="15">
        <v>50</v>
      </c>
      <c r="J3285" s="29">
        <v>18000</v>
      </c>
      <c r="K3285" s="29">
        <v>17000</v>
      </c>
      <c r="L3285" s="29">
        <v>17500</v>
      </c>
      <c r="M3285" s="15" t="s">
        <v>733</v>
      </c>
      <c r="N3285" s="15" t="s">
        <v>15</v>
      </c>
      <c r="O3285">
        <f>+VLOOKUP(Precio_diario_hortalizas[[#This Row],[Unidad de comercialización]],Codigos_kg[],2,0)</f>
        <v>50</v>
      </c>
      <c r="P3285">
        <f>+Precio_diario_hortalizas[[#This Row],[Precio promedio ponderado]]/Precio_diario_hortalizas[[#This Row],[Kg o Unidades]]</f>
        <v>350</v>
      </c>
    </row>
    <row r="3286" spans="1:16" hidden="1" x14ac:dyDescent="0.35">
      <c r="A3286" s="15" t="s">
        <v>10</v>
      </c>
      <c r="B3286" s="1" t="str">
        <f>+VLOOKUP(A3286,Codigos_mercados_mayoristas[],2,0)</f>
        <v>Arica y Parinacota</v>
      </c>
      <c r="C3286" s="1">
        <f>+VLOOKUP(A3286,Codigos_mercados_mayoristas[],3,0)</f>
        <v>15</v>
      </c>
      <c r="D3286" s="30">
        <v>44155</v>
      </c>
      <c r="E3286" s="4" t="s">
        <v>196</v>
      </c>
      <c r="F3286" s="15" t="s">
        <v>17</v>
      </c>
      <c r="G3286" s="15" t="s">
        <v>732</v>
      </c>
      <c r="H3286" s="15" t="s">
        <v>13</v>
      </c>
      <c r="I3286" s="15">
        <v>70</v>
      </c>
      <c r="J3286" s="29">
        <v>18000</v>
      </c>
      <c r="K3286" s="29">
        <v>17000</v>
      </c>
      <c r="L3286" s="29">
        <v>17500</v>
      </c>
      <c r="M3286" s="15" t="s">
        <v>734</v>
      </c>
      <c r="N3286" s="15" t="s">
        <v>15</v>
      </c>
      <c r="O3286">
        <f>+VLOOKUP(Precio_diario_hortalizas[[#This Row],[Unidad de comercialización]],Codigos_kg[],2,0)</f>
        <v>75</v>
      </c>
      <c r="P3286">
        <f>+Precio_diario_hortalizas[[#This Row],[Precio promedio ponderado]]/Precio_diario_hortalizas[[#This Row],[Kg o Unidades]]</f>
        <v>233.33333333333334</v>
      </c>
    </row>
    <row r="3287" spans="1:16" hidden="1" x14ac:dyDescent="0.35">
      <c r="A3287" s="15" t="s">
        <v>10</v>
      </c>
      <c r="B3287" s="1" t="str">
        <f>+VLOOKUP(A3287,Codigos_mercados_mayoristas[],2,0)</f>
        <v>Arica y Parinacota</v>
      </c>
      <c r="C3287" s="1">
        <f>+VLOOKUP(A3287,Codigos_mercados_mayoristas[],3,0)</f>
        <v>15</v>
      </c>
      <c r="D3287" s="30">
        <v>44155</v>
      </c>
      <c r="E3287" s="4" t="s">
        <v>196</v>
      </c>
      <c r="F3287" s="15" t="s">
        <v>17</v>
      </c>
      <c r="G3287" s="15" t="s">
        <v>732</v>
      </c>
      <c r="H3287" s="15" t="s">
        <v>16</v>
      </c>
      <c r="I3287" s="15">
        <v>40</v>
      </c>
      <c r="J3287" s="29">
        <v>15000</v>
      </c>
      <c r="K3287" s="29">
        <v>14000</v>
      </c>
      <c r="L3287" s="29">
        <v>14500</v>
      </c>
      <c r="M3287" s="15" t="s">
        <v>735</v>
      </c>
      <c r="N3287" s="15" t="s">
        <v>15</v>
      </c>
      <c r="O3287">
        <f>+VLOOKUP(Precio_diario_hortalizas[[#This Row],[Unidad de comercialización]],Codigos_kg[],2,0)</f>
        <v>100</v>
      </c>
      <c r="P3287">
        <f>+Precio_diario_hortalizas[[#This Row],[Precio promedio ponderado]]/Precio_diario_hortalizas[[#This Row],[Kg o Unidades]]</f>
        <v>145</v>
      </c>
    </row>
    <row r="3288" spans="1:16" hidden="1" x14ac:dyDescent="0.35">
      <c r="A3288" s="15" t="s">
        <v>10</v>
      </c>
      <c r="B3288" s="1" t="str">
        <f>+VLOOKUP(A3288,Codigos_mercados_mayoristas[],2,0)</f>
        <v>Arica y Parinacota</v>
      </c>
      <c r="C3288" s="1">
        <f>+VLOOKUP(A3288,Codigos_mercados_mayoristas[],3,0)</f>
        <v>15</v>
      </c>
      <c r="D3288" s="30">
        <v>44155</v>
      </c>
      <c r="E3288" s="4" t="s">
        <v>196</v>
      </c>
      <c r="F3288" s="15" t="s">
        <v>23</v>
      </c>
      <c r="G3288" s="15" t="s">
        <v>24</v>
      </c>
      <c r="H3288" s="15" t="s">
        <v>19</v>
      </c>
      <c r="I3288" s="15">
        <v>160</v>
      </c>
      <c r="J3288" s="29">
        <v>4000</v>
      </c>
      <c r="K3288" s="29">
        <v>3500</v>
      </c>
      <c r="L3288" s="29">
        <v>3750</v>
      </c>
      <c r="M3288" s="15" t="s">
        <v>25</v>
      </c>
      <c r="N3288" s="15" t="s">
        <v>15</v>
      </c>
      <c r="O3288">
        <f>+VLOOKUP(Precio_diario_hortalizas[[#This Row],[Unidad de comercialización]],Codigos_kg[],2,0)</f>
        <v>12</v>
      </c>
      <c r="P3288">
        <f>+Precio_diario_hortalizas[[#This Row],[Precio promedio ponderado]]/Precio_diario_hortalizas[[#This Row],[Kg o Unidades]]</f>
        <v>312.5</v>
      </c>
    </row>
    <row r="3289" spans="1:16" hidden="1" x14ac:dyDescent="0.35">
      <c r="A3289" s="15" t="s">
        <v>10</v>
      </c>
      <c r="B3289" s="1" t="str">
        <f>+VLOOKUP(A3289,Codigos_mercados_mayoristas[],2,0)</f>
        <v>Arica y Parinacota</v>
      </c>
      <c r="C3289" s="1">
        <f>+VLOOKUP(A3289,Codigos_mercados_mayoristas[],3,0)</f>
        <v>15</v>
      </c>
      <c r="D3289" s="30">
        <v>44155</v>
      </c>
      <c r="E3289" s="4" t="s">
        <v>196</v>
      </c>
      <c r="F3289" s="15" t="s">
        <v>23</v>
      </c>
      <c r="G3289" s="15" t="s">
        <v>24</v>
      </c>
      <c r="H3289" s="15" t="s">
        <v>13</v>
      </c>
      <c r="I3289" s="15">
        <v>120</v>
      </c>
      <c r="J3289" s="29">
        <v>4000</v>
      </c>
      <c r="K3289" s="29">
        <v>3500</v>
      </c>
      <c r="L3289" s="29">
        <v>3750</v>
      </c>
      <c r="M3289" s="15" t="s">
        <v>26</v>
      </c>
      <c r="N3289" s="15" t="s">
        <v>15</v>
      </c>
      <c r="O3289">
        <f>+VLOOKUP(Precio_diario_hortalizas[[#This Row],[Unidad de comercialización]],Codigos_kg[],2,0)</f>
        <v>18</v>
      </c>
      <c r="P3289">
        <f>+Precio_diario_hortalizas[[#This Row],[Precio promedio ponderado]]/Precio_diario_hortalizas[[#This Row],[Kg o Unidades]]</f>
        <v>208.33333333333334</v>
      </c>
    </row>
    <row r="3290" spans="1:16" x14ac:dyDescent="0.35">
      <c r="A3290" s="15" t="s">
        <v>10</v>
      </c>
      <c r="B3290" s="1" t="str">
        <f>+VLOOKUP(A3290,Codigos_mercados_mayoristas[],2,0)</f>
        <v>Arica y Parinacota</v>
      </c>
      <c r="C3290" s="1">
        <f>+VLOOKUP(A3290,Codigos_mercados_mayoristas[],3,0)</f>
        <v>15</v>
      </c>
      <c r="D3290" s="30">
        <v>44155</v>
      </c>
      <c r="E3290" s="4" t="s">
        <v>196</v>
      </c>
      <c r="F3290" s="15" t="s">
        <v>736</v>
      </c>
      <c r="G3290" s="15" t="s">
        <v>12</v>
      </c>
      <c r="H3290" s="15" t="s">
        <v>19</v>
      </c>
      <c r="I3290" s="15">
        <v>160</v>
      </c>
      <c r="J3290" s="29">
        <v>22000</v>
      </c>
      <c r="K3290" s="29">
        <v>21000</v>
      </c>
      <c r="L3290" s="29">
        <v>21500</v>
      </c>
      <c r="M3290" s="15" t="s">
        <v>147</v>
      </c>
      <c r="N3290" s="15" t="s">
        <v>15</v>
      </c>
      <c r="O3290">
        <f>+VLOOKUP(Precio_diario_hortalizas[[#This Row],[Unidad de comercialización]],Codigos_kg[],2,0)</f>
        <v>20</v>
      </c>
      <c r="P3290">
        <f>+Precio_diario_hortalizas[[#This Row],[Precio promedio ponderado]]/Precio_diario_hortalizas[[#This Row],[Kg o Unidades]]</f>
        <v>1075</v>
      </c>
    </row>
    <row r="3291" spans="1:16" x14ac:dyDescent="0.35">
      <c r="A3291" s="15" t="s">
        <v>10</v>
      </c>
      <c r="B3291" s="1" t="str">
        <f>+VLOOKUP(A3291,Codigos_mercados_mayoristas[],2,0)</f>
        <v>Arica y Parinacota</v>
      </c>
      <c r="C3291" s="1">
        <f>+VLOOKUP(A3291,Codigos_mercados_mayoristas[],3,0)</f>
        <v>15</v>
      </c>
      <c r="D3291" s="30">
        <v>44155</v>
      </c>
      <c r="E3291" s="4" t="s">
        <v>196</v>
      </c>
      <c r="F3291" s="15" t="s">
        <v>736</v>
      </c>
      <c r="G3291" s="15" t="s">
        <v>12</v>
      </c>
      <c r="H3291" s="15" t="s">
        <v>13</v>
      </c>
      <c r="I3291" s="15">
        <v>120</v>
      </c>
      <c r="J3291" s="29">
        <v>21000</v>
      </c>
      <c r="K3291" s="29">
        <v>20000</v>
      </c>
      <c r="L3291" s="29">
        <v>20500</v>
      </c>
      <c r="M3291" s="15" t="s">
        <v>147</v>
      </c>
      <c r="N3291" s="15" t="s">
        <v>15</v>
      </c>
      <c r="O3291">
        <f>+VLOOKUP(Precio_diario_hortalizas[[#This Row],[Unidad de comercialización]],Codigos_kg[],2,0)</f>
        <v>20</v>
      </c>
      <c r="P3291">
        <f>+Precio_diario_hortalizas[[#This Row],[Precio promedio ponderado]]/Precio_diario_hortalizas[[#This Row],[Kg o Unidades]]</f>
        <v>1025</v>
      </c>
    </row>
    <row r="3292" spans="1:16" hidden="1" x14ac:dyDescent="0.35">
      <c r="A3292" s="15" t="s">
        <v>10</v>
      </c>
      <c r="B3292" s="1" t="str">
        <f>+VLOOKUP(A3292,Codigos_mercados_mayoristas[],2,0)</f>
        <v>Arica y Parinacota</v>
      </c>
      <c r="C3292" s="1">
        <f>+VLOOKUP(A3292,Codigos_mercados_mayoristas[],3,0)</f>
        <v>15</v>
      </c>
      <c r="D3292" s="30">
        <v>44155</v>
      </c>
      <c r="E3292" s="4" t="s">
        <v>196</v>
      </c>
      <c r="F3292" s="15" t="s">
        <v>53</v>
      </c>
      <c r="G3292" s="15" t="s">
        <v>12</v>
      </c>
      <c r="H3292" s="15" t="s">
        <v>19</v>
      </c>
      <c r="I3292" s="15">
        <v>160</v>
      </c>
      <c r="J3292" s="29">
        <v>4500</v>
      </c>
      <c r="K3292" s="29">
        <v>4000</v>
      </c>
      <c r="L3292" s="29">
        <v>4250</v>
      </c>
      <c r="M3292" s="15" t="s">
        <v>97</v>
      </c>
      <c r="N3292" s="15" t="s">
        <v>15</v>
      </c>
      <c r="O3292">
        <f>+VLOOKUP(Precio_diario_hortalizas[[#This Row],[Unidad de comercialización]],Codigos_kg[],2,0)</f>
        <v>70</v>
      </c>
      <c r="P3292">
        <f>+Precio_diario_hortalizas[[#This Row],[Precio promedio ponderado]]/Precio_diario_hortalizas[[#This Row],[Kg o Unidades]]</f>
        <v>60.714285714285715</v>
      </c>
    </row>
    <row r="3293" spans="1:16" hidden="1" x14ac:dyDescent="0.35">
      <c r="A3293" s="15" t="s">
        <v>10</v>
      </c>
      <c r="B3293" s="1" t="str">
        <f>+VLOOKUP(A3293,Codigos_mercados_mayoristas[],2,0)</f>
        <v>Arica y Parinacota</v>
      </c>
      <c r="C3293" s="1">
        <f>+VLOOKUP(A3293,Codigos_mercados_mayoristas[],3,0)</f>
        <v>15</v>
      </c>
      <c r="D3293" s="30">
        <v>44155</v>
      </c>
      <c r="E3293" s="4" t="s">
        <v>196</v>
      </c>
      <c r="F3293" s="15" t="s">
        <v>53</v>
      </c>
      <c r="G3293" s="15" t="s">
        <v>12</v>
      </c>
      <c r="H3293" s="15" t="s">
        <v>13</v>
      </c>
      <c r="I3293" s="15">
        <v>160</v>
      </c>
      <c r="J3293" s="29">
        <v>4000</v>
      </c>
      <c r="K3293" s="29">
        <v>3500</v>
      </c>
      <c r="L3293" s="29">
        <v>3750</v>
      </c>
      <c r="M3293" s="15" t="s">
        <v>722</v>
      </c>
      <c r="N3293" s="15" t="s">
        <v>15</v>
      </c>
      <c r="O3293">
        <f>+VLOOKUP(Precio_diario_hortalizas[[#This Row],[Unidad de comercialización]],Codigos_kg[],2,0)</f>
        <v>100</v>
      </c>
      <c r="P3293">
        <f>+Precio_diario_hortalizas[[#This Row],[Precio promedio ponderado]]/Precio_diario_hortalizas[[#This Row],[Kg o Unidades]]</f>
        <v>37.5</v>
      </c>
    </row>
    <row r="3294" spans="1:16" hidden="1" x14ac:dyDescent="0.35">
      <c r="A3294" s="15" t="s">
        <v>10</v>
      </c>
      <c r="B3294" s="1" t="str">
        <f>+VLOOKUP(A3294,Codigos_mercados_mayoristas[],2,0)</f>
        <v>Arica y Parinacota</v>
      </c>
      <c r="C3294" s="1">
        <f>+VLOOKUP(A3294,Codigos_mercados_mayoristas[],3,0)</f>
        <v>15</v>
      </c>
      <c r="D3294" s="30">
        <v>44155</v>
      </c>
      <c r="E3294" s="4" t="s">
        <v>196</v>
      </c>
      <c r="F3294" s="15" t="s">
        <v>27</v>
      </c>
      <c r="G3294" s="15" t="s">
        <v>28</v>
      </c>
      <c r="H3294" s="15" t="s">
        <v>13</v>
      </c>
      <c r="I3294" s="15">
        <v>160</v>
      </c>
      <c r="J3294" s="29">
        <v>34000</v>
      </c>
      <c r="K3294" s="29">
        <v>33000</v>
      </c>
      <c r="L3294" s="29">
        <v>33500</v>
      </c>
      <c r="M3294" s="15" t="s">
        <v>29</v>
      </c>
      <c r="N3294" s="15" t="s">
        <v>15</v>
      </c>
      <c r="O3294">
        <f>+VLOOKUP(Precio_diario_hortalizas[[#This Row],[Unidad de comercialización]],Codigos_kg[],2,0)</f>
        <v>15</v>
      </c>
      <c r="P3294">
        <f>+Precio_diario_hortalizas[[#This Row],[Precio promedio ponderado]]/Precio_diario_hortalizas[[#This Row],[Kg o Unidades]]</f>
        <v>2233.3333333333335</v>
      </c>
    </row>
    <row r="3295" spans="1:16" hidden="1" x14ac:dyDescent="0.35">
      <c r="A3295" s="15" t="s">
        <v>10</v>
      </c>
      <c r="B3295" s="1" t="str">
        <f>+VLOOKUP(A3295,Codigos_mercados_mayoristas[],2,0)</f>
        <v>Arica y Parinacota</v>
      </c>
      <c r="C3295" s="1">
        <f>+VLOOKUP(A3295,Codigos_mercados_mayoristas[],3,0)</f>
        <v>15</v>
      </c>
      <c r="D3295" s="30">
        <v>44155</v>
      </c>
      <c r="E3295" s="4" t="s">
        <v>196</v>
      </c>
      <c r="F3295" s="15" t="s">
        <v>27</v>
      </c>
      <c r="G3295" s="15" t="s">
        <v>28</v>
      </c>
      <c r="H3295" s="15" t="s">
        <v>16</v>
      </c>
      <c r="I3295" s="15">
        <v>160</v>
      </c>
      <c r="J3295" s="29">
        <v>31000</v>
      </c>
      <c r="K3295" s="29">
        <v>30000</v>
      </c>
      <c r="L3295" s="29">
        <v>30500</v>
      </c>
      <c r="M3295" s="15" t="s">
        <v>29</v>
      </c>
      <c r="N3295" s="15" t="s">
        <v>15</v>
      </c>
      <c r="O3295">
        <f>+VLOOKUP(Precio_diario_hortalizas[[#This Row],[Unidad de comercialización]],Codigos_kg[],2,0)</f>
        <v>15</v>
      </c>
      <c r="P3295">
        <f>+Precio_diario_hortalizas[[#This Row],[Precio promedio ponderado]]/Precio_diario_hortalizas[[#This Row],[Kg o Unidades]]</f>
        <v>2033.3333333333333</v>
      </c>
    </row>
    <row r="3296" spans="1:16" hidden="1" x14ac:dyDescent="0.35">
      <c r="A3296" s="15" t="s">
        <v>10</v>
      </c>
      <c r="B3296" s="1" t="str">
        <f>+VLOOKUP(A3296,Codigos_mercados_mayoristas[],2,0)</f>
        <v>Arica y Parinacota</v>
      </c>
      <c r="C3296" s="1">
        <f>+VLOOKUP(A3296,Codigos_mercados_mayoristas[],3,0)</f>
        <v>15</v>
      </c>
      <c r="D3296" s="30">
        <v>44155</v>
      </c>
      <c r="E3296" s="4" t="s">
        <v>196</v>
      </c>
      <c r="F3296" s="15" t="s">
        <v>27</v>
      </c>
      <c r="G3296" s="15" t="s">
        <v>98</v>
      </c>
      <c r="H3296" s="15" t="s">
        <v>19</v>
      </c>
      <c r="I3296" s="15">
        <v>120</v>
      </c>
      <c r="J3296" s="29">
        <v>18000</v>
      </c>
      <c r="K3296" s="29">
        <v>17000</v>
      </c>
      <c r="L3296" s="29">
        <v>17500</v>
      </c>
      <c r="M3296" s="15" t="s">
        <v>29</v>
      </c>
      <c r="N3296" s="15" t="s">
        <v>15</v>
      </c>
      <c r="O3296">
        <f>+VLOOKUP(Precio_diario_hortalizas[[#This Row],[Unidad de comercialización]],Codigos_kg[],2,0)</f>
        <v>15</v>
      </c>
      <c r="P3296">
        <f>+Precio_diario_hortalizas[[#This Row],[Precio promedio ponderado]]/Precio_diario_hortalizas[[#This Row],[Kg o Unidades]]</f>
        <v>1166.6666666666667</v>
      </c>
    </row>
    <row r="3297" spans="1:16" hidden="1" x14ac:dyDescent="0.35">
      <c r="A3297" s="15" t="s">
        <v>10</v>
      </c>
      <c r="B3297" s="1" t="str">
        <f>+VLOOKUP(A3297,Codigos_mercados_mayoristas[],2,0)</f>
        <v>Arica y Parinacota</v>
      </c>
      <c r="C3297" s="1">
        <f>+VLOOKUP(A3297,Codigos_mercados_mayoristas[],3,0)</f>
        <v>15</v>
      </c>
      <c r="D3297" s="30">
        <v>44155</v>
      </c>
      <c r="E3297" s="4" t="s">
        <v>196</v>
      </c>
      <c r="F3297" s="15" t="s">
        <v>27</v>
      </c>
      <c r="G3297" s="15" t="s">
        <v>98</v>
      </c>
      <c r="H3297" s="15" t="s">
        <v>13</v>
      </c>
      <c r="I3297" s="15">
        <v>160</v>
      </c>
      <c r="J3297" s="29">
        <v>16000</v>
      </c>
      <c r="K3297" s="29">
        <v>15000</v>
      </c>
      <c r="L3297" s="29">
        <v>15500</v>
      </c>
      <c r="M3297" s="15" t="s">
        <v>29</v>
      </c>
      <c r="N3297" s="15" t="s">
        <v>15</v>
      </c>
      <c r="O3297">
        <f>+VLOOKUP(Precio_diario_hortalizas[[#This Row],[Unidad de comercialización]],Codigos_kg[],2,0)</f>
        <v>15</v>
      </c>
      <c r="P3297">
        <f>+Precio_diario_hortalizas[[#This Row],[Precio promedio ponderado]]/Precio_diario_hortalizas[[#This Row],[Kg o Unidades]]</f>
        <v>1033.3333333333333</v>
      </c>
    </row>
    <row r="3298" spans="1:16" hidden="1" x14ac:dyDescent="0.35">
      <c r="A3298" s="15" t="s">
        <v>10</v>
      </c>
      <c r="B3298" s="1" t="str">
        <f>+VLOOKUP(A3298,Codigos_mercados_mayoristas[],2,0)</f>
        <v>Arica y Parinacota</v>
      </c>
      <c r="C3298" s="1">
        <f>+VLOOKUP(A3298,Codigos_mercados_mayoristas[],3,0)</f>
        <v>15</v>
      </c>
      <c r="D3298" s="30">
        <v>44155</v>
      </c>
      <c r="E3298" s="4" t="s">
        <v>196</v>
      </c>
      <c r="F3298" s="15" t="s">
        <v>27</v>
      </c>
      <c r="G3298" s="15" t="s">
        <v>98</v>
      </c>
      <c r="H3298" s="15" t="s">
        <v>16</v>
      </c>
      <c r="I3298" s="15">
        <v>120</v>
      </c>
      <c r="J3298" s="29">
        <v>14000</v>
      </c>
      <c r="K3298" s="29">
        <v>13000</v>
      </c>
      <c r="L3298" s="29">
        <v>13500</v>
      </c>
      <c r="M3298" s="15" t="s">
        <v>29</v>
      </c>
      <c r="N3298" s="15" t="s">
        <v>15</v>
      </c>
      <c r="O3298">
        <f>+VLOOKUP(Precio_diario_hortalizas[[#This Row],[Unidad de comercialización]],Codigos_kg[],2,0)</f>
        <v>15</v>
      </c>
      <c r="P3298">
        <f>+Precio_diario_hortalizas[[#This Row],[Precio promedio ponderado]]/Precio_diario_hortalizas[[#This Row],[Kg o Unidades]]</f>
        <v>900</v>
      </c>
    </row>
    <row r="3299" spans="1:16" hidden="1" x14ac:dyDescent="0.35">
      <c r="A3299" s="15" t="s">
        <v>10</v>
      </c>
      <c r="B3299" s="1" t="str">
        <f>+VLOOKUP(A3299,Codigos_mercados_mayoristas[],2,0)</f>
        <v>Arica y Parinacota</v>
      </c>
      <c r="C3299" s="1">
        <f>+VLOOKUP(A3299,Codigos_mercados_mayoristas[],3,0)</f>
        <v>15</v>
      </c>
      <c r="D3299" s="30">
        <v>44155</v>
      </c>
      <c r="E3299" s="4" t="s">
        <v>196</v>
      </c>
      <c r="F3299" s="15" t="s">
        <v>35</v>
      </c>
      <c r="G3299" s="15" t="s">
        <v>36</v>
      </c>
      <c r="H3299" s="15" t="s">
        <v>19</v>
      </c>
      <c r="I3299" s="15">
        <v>500</v>
      </c>
      <c r="J3299" s="29">
        <v>3500</v>
      </c>
      <c r="K3299" s="29">
        <v>3000</v>
      </c>
      <c r="L3299" s="29">
        <v>3250</v>
      </c>
      <c r="M3299" s="15" t="s">
        <v>37</v>
      </c>
      <c r="N3299" s="15" t="s">
        <v>15</v>
      </c>
      <c r="O3299">
        <f>+VLOOKUP(Precio_diario_hortalizas[[#This Row],[Unidad de comercialización]],Codigos_kg[],2,0)</f>
        <v>10</v>
      </c>
      <c r="P3299">
        <f>+Precio_diario_hortalizas[[#This Row],[Precio promedio ponderado]]/Precio_diario_hortalizas[[#This Row],[Kg o Unidades]]</f>
        <v>325</v>
      </c>
    </row>
    <row r="3300" spans="1:16" hidden="1" x14ac:dyDescent="0.35">
      <c r="A3300" s="15" t="s">
        <v>10</v>
      </c>
      <c r="B3300" s="1" t="str">
        <f>+VLOOKUP(A3300,Codigos_mercados_mayoristas[],2,0)</f>
        <v>Arica y Parinacota</v>
      </c>
      <c r="C3300" s="1">
        <f>+VLOOKUP(A3300,Codigos_mercados_mayoristas[],3,0)</f>
        <v>15</v>
      </c>
      <c r="D3300" s="30">
        <v>44155</v>
      </c>
      <c r="E3300" s="4" t="s">
        <v>196</v>
      </c>
      <c r="F3300" s="15" t="s">
        <v>35</v>
      </c>
      <c r="G3300" s="15" t="s">
        <v>36</v>
      </c>
      <c r="H3300" s="15" t="s">
        <v>13</v>
      </c>
      <c r="I3300" s="15">
        <v>700</v>
      </c>
      <c r="J3300" s="29">
        <v>3000</v>
      </c>
      <c r="K3300" s="29">
        <v>2500</v>
      </c>
      <c r="L3300" s="29">
        <v>2750</v>
      </c>
      <c r="M3300" s="15" t="s">
        <v>37</v>
      </c>
      <c r="N3300" s="15" t="s">
        <v>15</v>
      </c>
      <c r="O3300">
        <f>+VLOOKUP(Precio_diario_hortalizas[[#This Row],[Unidad de comercialización]],Codigos_kg[],2,0)</f>
        <v>10</v>
      </c>
      <c r="P3300">
        <f>+Precio_diario_hortalizas[[#This Row],[Precio promedio ponderado]]/Precio_diario_hortalizas[[#This Row],[Kg o Unidades]]</f>
        <v>275</v>
      </c>
    </row>
    <row r="3301" spans="1:16" hidden="1" x14ac:dyDescent="0.35">
      <c r="A3301" s="15" t="s">
        <v>10</v>
      </c>
      <c r="B3301" s="1" t="str">
        <f>+VLOOKUP(A3301,Codigos_mercados_mayoristas[],2,0)</f>
        <v>Arica y Parinacota</v>
      </c>
      <c r="C3301" s="1">
        <f>+VLOOKUP(A3301,Codigos_mercados_mayoristas[],3,0)</f>
        <v>15</v>
      </c>
      <c r="D3301" s="30">
        <v>44155</v>
      </c>
      <c r="E3301" s="4" t="s">
        <v>196</v>
      </c>
      <c r="F3301" s="15" t="s">
        <v>35</v>
      </c>
      <c r="G3301" s="15" t="s">
        <v>36</v>
      </c>
      <c r="H3301" s="15" t="s">
        <v>16</v>
      </c>
      <c r="I3301" s="15">
        <v>900</v>
      </c>
      <c r="J3301" s="29">
        <v>2500</v>
      </c>
      <c r="K3301" s="29">
        <v>2000</v>
      </c>
      <c r="L3301" s="29">
        <v>2250</v>
      </c>
      <c r="M3301" s="15" t="s">
        <v>37</v>
      </c>
      <c r="N3301" s="15" t="s">
        <v>15</v>
      </c>
      <c r="O3301">
        <f>+VLOOKUP(Precio_diario_hortalizas[[#This Row],[Unidad de comercialización]],Codigos_kg[],2,0)</f>
        <v>10</v>
      </c>
      <c r="P3301">
        <f>+Precio_diario_hortalizas[[#This Row],[Precio promedio ponderado]]/Precio_diario_hortalizas[[#This Row],[Kg o Unidades]]</f>
        <v>225</v>
      </c>
    </row>
    <row r="3302" spans="1:16" hidden="1" x14ac:dyDescent="0.35">
      <c r="A3302" s="15" t="s">
        <v>10</v>
      </c>
      <c r="B3302" s="1" t="str">
        <f>+VLOOKUP(A3302,Codigos_mercados_mayoristas[],2,0)</f>
        <v>Arica y Parinacota</v>
      </c>
      <c r="C3302" s="1">
        <f>+VLOOKUP(A3302,Codigos_mercados_mayoristas[],3,0)</f>
        <v>15</v>
      </c>
      <c r="D3302" s="30">
        <v>44155</v>
      </c>
      <c r="E3302" s="4" t="s">
        <v>196</v>
      </c>
      <c r="F3302" s="15" t="s">
        <v>38</v>
      </c>
      <c r="G3302" s="15" t="s">
        <v>12</v>
      </c>
      <c r="H3302" s="15" t="s">
        <v>19</v>
      </c>
      <c r="I3302" s="15">
        <v>120</v>
      </c>
      <c r="J3302" s="29">
        <v>12000</v>
      </c>
      <c r="K3302" s="29">
        <v>10000</v>
      </c>
      <c r="L3302" s="29">
        <v>11000</v>
      </c>
      <c r="M3302" s="15" t="s">
        <v>39</v>
      </c>
      <c r="N3302" s="15" t="s">
        <v>15</v>
      </c>
      <c r="O3302">
        <f>+VLOOKUP(Precio_diario_hortalizas[[#This Row],[Unidad de comercialización]],Codigos_kg[],2,0)</f>
        <v>25</v>
      </c>
      <c r="P3302">
        <f>+Precio_diario_hortalizas[[#This Row],[Precio promedio ponderado]]/Precio_diario_hortalizas[[#This Row],[Kg o Unidades]]</f>
        <v>440</v>
      </c>
    </row>
    <row r="3303" spans="1:16" hidden="1" x14ac:dyDescent="0.35">
      <c r="A3303" s="15" t="s">
        <v>10</v>
      </c>
      <c r="B3303" s="1" t="str">
        <f>+VLOOKUP(A3303,Codigos_mercados_mayoristas[],2,0)</f>
        <v>Arica y Parinacota</v>
      </c>
      <c r="C3303" s="1">
        <f>+VLOOKUP(A3303,Codigos_mercados_mayoristas[],3,0)</f>
        <v>15</v>
      </c>
      <c r="D3303" s="30">
        <v>44155</v>
      </c>
      <c r="E3303" s="4" t="s">
        <v>196</v>
      </c>
      <c r="F3303" s="15" t="s">
        <v>106</v>
      </c>
      <c r="G3303" s="15" t="s">
        <v>737</v>
      </c>
      <c r="H3303" s="15" t="s">
        <v>19</v>
      </c>
      <c r="I3303" s="15">
        <v>120</v>
      </c>
      <c r="J3303" s="29">
        <v>6000</v>
      </c>
      <c r="K3303" s="29">
        <v>5500</v>
      </c>
      <c r="L3303" s="29">
        <v>5750</v>
      </c>
      <c r="M3303" s="15" t="s">
        <v>97</v>
      </c>
      <c r="N3303" s="15" t="s">
        <v>15</v>
      </c>
      <c r="O3303">
        <f>+VLOOKUP(Precio_diario_hortalizas[[#This Row],[Unidad de comercialización]],Codigos_kg[],2,0)</f>
        <v>70</v>
      </c>
      <c r="P3303">
        <f>+Precio_diario_hortalizas[[#This Row],[Precio promedio ponderado]]/Precio_diario_hortalizas[[#This Row],[Kg o Unidades]]</f>
        <v>82.142857142857139</v>
      </c>
    </row>
    <row r="3304" spans="1:16" hidden="1" x14ac:dyDescent="0.35">
      <c r="A3304" s="15" t="s">
        <v>10</v>
      </c>
      <c r="B3304" s="26" t="str">
        <f>+VLOOKUP(A3304,Codigos_mercados_mayoristas[],2,0)</f>
        <v>Arica y Parinacota</v>
      </c>
      <c r="C3304" s="26">
        <f>+VLOOKUP(A3304,Codigos_mercados_mayoristas[],3,0)</f>
        <v>15</v>
      </c>
      <c r="D3304" s="30">
        <v>44155</v>
      </c>
      <c r="E3304" s="4" t="s">
        <v>196</v>
      </c>
      <c r="F3304" s="15" t="s">
        <v>106</v>
      </c>
      <c r="G3304" s="15" t="s">
        <v>737</v>
      </c>
      <c r="H3304" s="15" t="s">
        <v>13</v>
      </c>
      <c r="I3304" s="15">
        <v>160</v>
      </c>
      <c r="J3304" s="29">
        <v>5000</v>
      </c>
      <c r="K3304" s="29">
        <v>4500</v>
      </c>
      <c r="L3304" s="29">
        <v>4750</v>
      </c>
      <c r="M3304" s="15" t="s">
        <v>722</v>
      </c>
      <c r="N3304" s="15" t="s">
        <v>15</v>
      </c>
      <c r="O3304">
        <f>+VLOOKUP(Precio_diario_hortalizas[[#This Row],[Unidad de comercialización]],Codigos_kg[],2,0)</f>
        <v>100</v>
      </c>
      <c r="P3304">
        <f>+Precio_diario_hortalizas[[#This Row],[Precio promedio ponderado]]/Precio_diario_hortalizas[[#This Row],[Kg o Unidades]]</f>
        <v>47.5</v>
      </c>
    </row>
    <row r="3305" spans="1:16" hidden="1" x14ac:dyDescent="0.35">
      <c r="A3305" s="15" t="s">
        <v>142</v>
      </c>
      <c r="B3305" s="26" t="str">
        <f>+VLOOKUP(A3305,Codigos_mercados_mayoristas[],2,0)</f>
        <v>Metropolitana</v>
      </c>
      <c r="C3305" s="26">
        <f>+VLOOKUP(A3305,Codigos_mercados_mayoristas[],3,0)</f>
        <v>13</v>
      </c>
      <c r="D3305" s="30">
        <v>44158</v>
      </c>
      <c r="E3305" s="4" t="s">
        <v>196</v>
      </c>
      <c r="F3305" s="15" t="s">
        <v>61</v>
      </c>
      <c r="G3305" s="15" t="s">
        <v>12</v>
      </c>
      <c r="H3305" s="15" t="s">
        <v>19</v>
      </c>
      <c r="I3305" s="15">
        <v>250</v>
      </c>
      <c r="J3305" s="29">
        <v>13000</v>
      </c>
      <c r="K3305" s="29">
        <v>12000</v>
      </c>
      <c r="L3305" s="29">
        <v>12500</v>
      </c>
      <c r="M3305" s="15" t="s">
        <v>81</v>
      </c>
      <c r="N3305" s="15" t="s">
        <v>118</v>
      </c>
      <c r="O3305" s="48">
        <f>+VLOOKUP(Precio_diario_hortalizas[[#This Row],[Unidad de comercialización]],Codigos_kg[],2,0)</f>
        <v>3</v>
      </c>
      <c r="P3305" s="48">
        <f>+Precio_diario_hortalizas[[#This Row],[Precio promedio ponderado]]/Precio_diario_hortalizas[[#This Row],[Kg o Unidades]]</f>
        <v>4166.666666666667</v>
      </c>
    </row>
    <row r="3306" spans="1:16" hidden="1" x14ac:dyDescent="0.35">
      <c r="A3306" s="15" t="s">
        <v>142</v>
      </c>
      <c r="B3306" s="1" t="str">
        <f>+VLOOKUP(A3306,Codigos_mercados_mayoristas[],2,0)</f>
        <v>Metropolitana</v>
      </c>
      <c r="C3306" s="1">
        <f>+VLOOKUP(A3306,Codigos_mercados_mayoristas[],3,0)</f>
        <v>13</v>
      </c>
      <c r="D3306" s="30">
        <v>44158</v>
      </c>
      <c r="E3306" s="4" t="s">
        <v>196</v>
      </c>
      <c r="F3306" t="s">
        <v>61</v>
      </c>
      <c r="G3306" t="s">
        <v>12</v>
      </c>
      <c r="H3306" t="s">
        <v>13</v>
      </c>
      <c r="I3306">
        <v>170</v>
      </c>
      <c r="J3306" s="31">
        <v>10000</v>
      </c>
      <c r="K3306" s="31">
        <v>10000</v>
      </c>
      <c r="L3306" s="31">
        <v>10000</v>
      </c>
      <c r="M3306" t="s">
        <v>81</v>
      </c>
      <c r="N3306" t="s">
        <v>118</v>
      </c>
      <c r="O3306" s="47">
        <f>+VLOOKUP(Precio_diario_hortalizas[[#This Row],[Unidad de comercialización]],Codigos_kg[],2,0)</f>
        <v>3</v>
      </c>
      <c r="P3306" s="47">
        <f>+Precio_diario_hortalizas[[#This Row],[Precio promedio ponderado]]/Precio_diario_hortalizas[[#This Row],[Kg o Unidades]]</f>
        <v>3333.3333333333335</v>
      </c>
    </row>
    <row r="3307" spans="1:16" hidden="1" x14ac:dyDescent="0.35">
      <c r="A3307" s="15" t="s">
        <v>142</v>
      </c>
      <c r="B3307" s="1" t="str">
        <f>+VLOOKUP(A3307,Codigos_mercados_mayoristas[],2,0)</f>
        <v>Metropolitana</v>
      </c>
      <c r="C3307" s="1">
        <f>+VLOOKUP(A3307,Codigos_mercados_mayoristas[],3,0)</f>
        <v>13</v>
      </c>
      <c r="D3307" s="30">
        <v>44158</v>
      </c>
      <c r="E3307" s="4" t="s">
        <v>196</v>
      </c>
      <c r="F3307" t="s">
        <v>64</v>
      </c>
      <c r="G3307" t="s">
        <v>65</v>
      </c>
      <c r="H3307" t="s">
        <v>96</v>
      </c>
      <c r="I3307" s="31">
        <v>39000</v>
      </c>
      <c r="J3307" s="31">
        <v>1700</v>
      </c>
      <c r="K3307" s="31">
        <v>1700</v>
      </c>
      <c r="L3307" s="31">
        <v>1700</v>
      </c>
      <c r="M3307" t="s">
        <v>143</v>
      </c>
      <c r="N3307" t="s">
        <v>156</v>
      </c>
      <c r="O3307" s="47">
        <f>+VLOOKUP(Precio_diario_hortalizas[[#This Row],[Unidad de comercialización]],Codigos_kg[],2,0)</f>
        <v>20</v>
      </c>
      <c r="P3307" s="47">
        <f>+Precio_diario_hortalizas[[#This Row],[Precio promedio ponderado]]/Precio_diario_hortalizas[[#This Row],[Kg o Unidades]]</f>
        <v>85</v>
      </c>
    </row>
    <row r="3308" spans="1:16" hidden="1" x14ac:dyDescent="0.35">
      <c r="A3308" s="15" t="s">
        <v>142</v>
      </c>
      <c r="B3308" s="1" t="str">
        <f>+VLOOKUP(A3308,Codigos_mercados_mayoristas[],2,0)</f>
        <v>Metropolitana</v>
      </c>
      <c r="C3308" s="1">
        <f>+VLOOKUP(A3308,Codigos_mercados_mayoristas[],3,0)</f>
        <v>13</v>
      </c>
      <c r="D3308" s="30">
        <v>44158</v>
      </c>
      <c r="E3308" s="4" t="s">
        <v>196</v>
      </c>
      <c r="F3308" t="s">
        <v>64</v>
      </c>
      <c r="G3308" t="s">
        <v>65</v>
      </c>
      <c r="H3308" t="s">
        <v>137</v>
      </c>
      <c r="I3308" s="31">
        <v>35000</v>
      </c>
      <c r="J3308" s="31">
        <v>1300</v>
      </c>
      <c r="K3308" s="31">
        <v>1300</v>
      </c>
      <c r="L3308" s="31">
        <v>1300</v>
      </c>
      <c r="M3308" t="s">
        <v>143</v>
      </c>
      <c r="N3308" t="s">
        <v>156</v>
      </c>
      <c r="O3308" s="47">
        <f>+VLOOKUP(Precio_diario_hortalizas[[#This Row],[Unidad de comercialización]],Codigos_kg[],2,0)</f>
        <v>20</v>
      </c>
      <c r="P3308" s="47">
        <f>+Precio_diario_hortalizas[[#This Row],[Precio promedio ponderado]]/Precio_diario_hortalizas[[#This Row],[Kg o Unidades]]</f>
        <v>65</v>
      </c>
    </row>
    <row r="3309" spans="1:16" hidden="1" x14ac:dyDescent="0.35">
      <c r="A3309" s="15" t="s">
        <v>142</v>
      </c>
      <c r="B3309" s="1" t="str">
        <f>+VLOOKUP(A3309,Codigos_mercados_mayoristas[],2,0)</f>
        <v>Metropolitana</v>
      </c>
      <c r="C3309" s="1">
        <f>+VLOOKUP(A3309,Codigos_mercados_mayoristas[],3,0)</f>
        <v>13</v>
      </c>
      <c r="D3309" s="30">
        <v>44158</v>
      </c>
      <c r="E3309" s="4" t="s">
        <v>196</v>
      </c>
      <c r="F3309" t="s">
        <v>64</v>
      </c>
      <c r="G3309" t="s">
        <v>65</v>
      </c>
      <c r="H3309" t="s">
        <v>144</v>
      </c>
      <c r="I3309" s="31">
        <v>22000</v>
      </c>
      <c r="J3309">
        <v>800</v>
      </c>
      <c r="K3309">
        <v>800</v>
      </c>
      <c r="L3309">
        <v>800</v>
      </c>
      <c r="M3309" t="s">
        <v>143</v>
      </c>
      <c r="N3309" t="s">
        <v>156</v>
      </c>
      <c r="O3309" s="47">
        <f>+VLOOKUP(Precio_diario_hortalizas[[#This Row],[Unidad de comercialización]],Codigos_kg[],2,0)</f>
        <v>20</v>
      </c>
      <c r="P3309" s="47">
        <f>+Precio_diario_hortalizas[[#This Row],[Precio promedio ponderado]]/Precio_diario_hortalizas[[#This Row],[Kg o Unidades]]</f>
        <v>40</v>
      </c>
    </row>
    <row r="3310" spans="1:16" hidden="1" x14ac:dyDescent="0.35">
      <c r="A3310" s="15" t="s">
        <v>142</v>
      </c>
      <c r="B3310" s="1" t="str">
        <f>+VLOOKUP(A3310,Codigos_mercados_mayoristas[],2,0)</f>
        <v>Metropolitana</v>
      </c>
      <c r="C3310" s="1">
        <f>+VLOOKUP(A3310,Codigos_mercados_mayoristas[],3,0)</f>
        <v>13</v>
      </c>
      <c r="D3310" s="30">
        <v>44158</v>
      </c>
      <c r="E3310" s="4" t="s">
        <v>196</v>
      </c>
      <c r="F3310" t="s">
        <v>64</v>
      </c>
      <c r="G3310" t="s">
        <v>65</v>
      </c>
      <c r="H3310" t="s">
        <v>150</v>
      </c>
      <c r="I3310" s="31">
        <v>45000</v>
      </c>
      <c r="J3310" s="31">
        <v>2200</v>
      </c>
      <c r="K3310" s="31">
        <v>2200</v>
      </c>
      <c r="L3310" s="31">
        <v>2200</v>
      </c>
      <c r="M3310" t="s">
        <v>143</v>
      </c>
      <c r="N3310" t="s">
        <v>156</v>
      </c>
      <c r="O3310" s="47">
        <f>+VLOOKUP(Precio_diario_hortalizas[[#This Row],[Unidad de comercialización]],Codigos_kg[],2,0)</f>
        <v>20</v>
      </c>
      <c r="P3310" s="47">
        <f>+Precio_diario_hortalizas[[#This Row],[Precio promedio ponderado]]/Precio_diario_hortalizas[[#This Row],[Kg o Unidades]]</f>
        <v>110</v>
      </c>
    </row>
    <row r="3311" spans="1:16" hidden="1" x14ac:dyDescent="0.35">
      <c r="A3311" s="15" t="s">
        <v>142</v>
      </c>
      <c r="B3311" s="1" t="str">
        <f>+VLOOKUP(A3311,Codigos_mercados_mayoristas[],2,0)</f>
        <v>Metropolitana</v>
      </c>
      <c r="C3311" s="1">
        <f>+VLOOKUP(A3311,Codigos_mercados_mayoristas[],3,0)</f>
        <v>13</v>
      </c>
      <c r="D3311" s="30">
        <v>44158</v>
      </c>
      <c r="E3311" s="4" t="s">
        <v>196</v>
      </c>
      <c r="F3311" t="s">
        <v>64</v>
      </c>
      <c r="G3311" t="s">
        <v>65</v>
      </c>
      <c r="H3311" t="s">
        <v>19</v>
      </c>
      <c r="I3311" s="31">
        <v>3700</v>
      </c>
      <c r="J3311" s="31">
        <v>8500</v>
      </c>
      <c r="K3311" s="31">
        <v>8000</v>
      </c>
      <c r="L3311" s="31">
        <v>8203</v>
      </c>
      <c r="M3311" t="s">
        <v>37</v>
      </c>
      <c r="N3311" t="s">
        <v>66</v>
      </c>
      <c r="O3311" s="47">
        <f>+VLOOKUP(Precio_diario_hortalizas[[#This Row],[Unidad de comercialización]],Codigos_kg[],2,0)</f>
        <v>10</v>
      </c>
      <c r="P3311" s="47">
        <f>+Precio_diario_hortalizas[[#This Row],[Precio promedio ponderado]]/Precio_diario_hortalizas[[#This Row],[Kg o Unidades]]</f>
        <v>820.3</v>
      </c>
    </row>
    <row r="3312" spans="1:16" hidden="1" x14ac:dyDescent="0.35">
      <c r="A3312" s="15" t="s">
        <v>142</v>
      </c>
      <c r="B3312" s="1" t="str">
        <f>+VLOOKUP(A3312,Codigos_mercados_mayoristas[],2,0)</f>
        <v>Metropolitana</v>
      </c>
      <c r="C3312" s="1">
        <f>+VLOOKUP(A3312,Codigos_mercados_mayoristas[],3,0)</f>
        <v>13</v>
      </c>
      <c r="D3312" s="30">
        <v>44158</v>
      </c>
      <c r="E3312" s="4" t="s">
        <v>196</v>
      </c>
      <c r="F3312" t="s">
        <v>42</v>
      </c>
      <c r="G3312" t="s">
        <v>43</v>
      </c>
      <c r="H3312" t="s">
        <v>19</v>
      </c>
      <c r="I3312">
        <v>100</v>
      </c>
      <c r="J3312" s="31">
        <v>27000</v>
      </c>
      <c r="K3312" s="31">
        <v>25000</v>
      </c>
      <c r="L3312" s="31">
        <v>26080</v>
      </c>
      <c r="M3312" t="s">
        <v>44</v>
      </c>
      <c r="N3312" t="s">
        <v>45</v>
      </c>
      <c r="O3312" s="47">
        <f>+VLOOKUP(Precio_diario_hortalizas[[#This Row],[Unidad de comercialización]],Codigos_kg[],2,0)</f>
        <v>25</v>
      </c>
      <c r="P3312" s="47">
        <f>+Precio_diario_hortalizas[[#This Row],[Precio promedio ponderado]]/Precio_diario_hortalizas[[#This Row],[Kg o Unidades]]</f>
        <v>1043.2</v>
      </c>
    </row>
    <row r="3313" spans="1:16" hidden="1" x14ac:dyDescent="0.35">
      <c r="A3313" s="15" t="s">
        <v>142</v>
      </c>
      <c r="B3313" s="1" t="str">
        <f>+VLOOKUP(A3313,Codigos_mercados_mayoristas[],2,0)</f>
        <v>Metropolitana</v>
      </c>
      <c r="C3313" s="1">
        <f>+VLOOKUP(A3313,Codigos_mercados_mayoristas[],3,0)</f>
        <v>13</v>
      </c>
      <c r="D3313" s="30">
        <v>44158</v>
      </c>
      <c r="E3313" s="4" t="s">
        <v>196</v>
      </c>
      <c r="F3313" t="s">
        <v>42</v>
      </c>
      <c r="G3313" t="s">
        <v>43</v>
      </c>
      <c r="H3313" t="s">
        <v>13</v>
      </c>
      <c r="I3313">
        <v>37</v>
      </c>
      <c r="J3313" s="31">
        <v>20000</v>
      </c>
      <c r="K3313" s="31">
        <v>20000</v>
      </c>
      <c r="L3313" s="31">
        <v>20000</v>
      </c>
      <c r="M3313" t="s">
        <v>44</v>
      </c>
      <c r="N3313" t="s">
        <v>45</v>
      </c>
      <c r="O3313" s="47">
        <f>+VLOOKUP(Precio_diario_hortalizas[[#This Row],[Unidad de comercialización]],Codigos_kg[],2,0)</f>
        <v>25</v>
      </c>
      <c r="P3313" s="47">
        <f>+Precio_diario_hortalizas[[#This Row],[Precio promedio ponderado]]/Precio_diario_hortalizas[[#This Row],[Kg o Unidades]]</f>
        <v>800</v>
      </c>
    </row>
    <row r="3314" spans="1:16" hidden="1" x14ac:dyDescent="0.35">
      <c r="A3314" s="15" t="s">
        <v>142</v>
      </c>
      <c r="B3314" s="1" t="str">
        <f>+VLOOKUP(A3314,Codigos_mercados_mayoristas[],2,0)</f>
        <v>Metropolitana</v>
      </c>
      <c r="C3314" s="1">
        <f>+VLOOKUP(A3314,Codigos_mercados_mayoristas[],3,0)</f>
        <v>13</v>
      </c>
      <c r="D3314" s="30">
        <v>44158</v>
      </c>
      <c r="E3314" s="4" t="s">
        <v>196</v>
      </c>
      <c r="F3314" t="s">
        <v>42</v>
      </c>
      <c r="G3314" t="s">
        <v>750</v>
      </c>
      <c r="H3314" t="s">
        <v>19</v>
      </c>
      <c r="I3314">
        <v>40</v>
      </c>
      <c r="J3314" s="31">
        <v>65000</v>
      </c>
      <c r="K3314" s="31">
        <v>7000</v>
      </c>
      <c r="L3314" s="31">
        <v>31650</v>
      </c>
      <c r="M3314" t="s">
        <v>44</v>
      </c>
      <c r="N3314" t="s">
        <v>145</v>
      </c>
      <c r="O3314" s="47">
        <f>+VLOOKUP(Precio_diario_hortalizas[[#This Row],[Unidad de comercialización]],Codigos_kg[],2,0)</f>
        <v>25</v>
      </c>
      <c r="P3314" s="47">
        <f>+Precio_diario_hortalizas[[#This Row],[Precio promedio ponderado]]/Precio_diario_hortalizas[[#This Row],[Kg o Unidades]]</f>
        <v>1266</v>
      </c>
    </row>
    <row r="3315" spans="1:16" hidden="1" x14ac:dyDescent="0.35">
      <c r="A3315" s="15" t="s">
        <v>142</v>
      </c>
      <c r="B3315" s="1" t="str">
        <f>+VLOOKUP(A3315,Codigos_mercados_mayoristas[],2,0)</f>
        <v>Metropolitana</v>
      </c>
      <c r="C3315" s="1">
        <f>+VLOOKUP(A3315,Codigos_mercados_mayoristas[],3,0)</f>
        <v>13</v>
      </c>
      <c r="D3315" s="30">
        <v>44158</v>
      </c>
      <c r="E3315" s="4" t="s">
        <v>196</v>
      </c>
      <c r="F3315" t="s">
        <v>42</v>
      </c>
      <c r="G3315" t="s">
        <v>750</v>
      </c>
      <c r="H3315" t="s">
        <v>13</v>
      </c>
      <c r="I3315">
        <v>10</v>
      </c>
      <c r="J3315" s="31">
        <v>55000</v>
      </c>
      <c r="K3315" s="31">
        <v>55000</v>
      </c>
      <c r="L3315" s="31">
        <v>55000</v>
      </c>
      <c r="M3315" t="s">
        <v>44</v>
      </c>
      <c r="N3315" t="s">
        <v>145</v>
      </c>
      <c r="O3315" s="47">
        <f>+VLOOKUP(Precio_diario_hortalizas[[#This Row],[Unidad de comercialización]],Codigos_kg[],2,0)</f>
        <v>25</v>
      </c>
      <c r="P3315" s="47">
        <f>+Precio_diario_hortalizas[[#This Row],[Precio promedio ponderado]]/Precio_diario_hortalizas[[#This Row],[Kg o Unidades]]</f>
        <v>2200</v>
      </c>
    </row>
    <row r="3316" spans="1:16" hidden="1" x14ac:dyDescent="0.35">
      <c r="A3316" s="15" t="s">
        <v>142</v>
      </c>
      <c r="B3316" s="1" t="str">
        <f>+VLOOKUP(A3316,Codigos_mercados_mayoristas[],2,0)</f>
        <v>Metropolitana</v>
      </c>
      <c r="C3316" s="1">
        <f>+VLOOKUP(A3316,Codigos_mercados_mayoristas[],3,0)</f>
        <v>13</v>
      </c>
      <c r="D3316" s="30">
        <v>44158</v>
      </c>
      <c r="E3316" s="4" t="s">
        <v>196</v>
      </c>
      <c r="F3316" t="s">
        <v>42</v>
      </c>
      <c r="G3316" t="s">
        <v>110</v>
      </c>
      <c r="H3316" t="s">
        <v>19</v>
      </c>
      <c r="I3316">
        <v>40</v>
      </c>
      <c r="J3316" s="31">
        <v>20000</v>
      </c>
      <c r="K3316" s="31">
        <v>18000</v>
      </c>
      <c r="L3316" s="31">
        <v>18850</v>
      </c>
      <c r="M3316" t="s">
        <v>111</v>
      </c>
      <c r="N3316" t="s">
        <v>15</v>
      </c>
      <c r="O3316" s="47">
        <f>+VLOOKUP(Precio_diario_hortalizas[[#This Row],[Unidad de comercialización]],Codigos_kg[],2,0)</f>
        <v>12</v>
      </c>
      <c r="P3316" s="47">
        <f>+Precio_diario_hortalizas[[#This Row],[Precio promedio ponderado]]/Precio_diario_hortalizas[[#This Row],[Kg o Unidades]]</f>
        <v>1570.8333333333333</v>
      </c>
    </row>
    <row r="3317" spans="1:16" hidden="1" x14ac:dyDescent="0.35">
      <c r="A3317" s="15" t="s">
        <v>142</v>
      </c>
      <c r="B3317" s="1" t="str">
        <f>+VLOOKUP(A3317,Codigos_mercados_mayoristas[],2,0)</f>
        <v>Metropolitana</v>
      </c>
      <c r="C3317" s="1">
        <f>+VLOOKUP(A3317,Codigos_mercados_mayoristas[],3,0)</f>
        <v>13</v>
      </c>
      <c r="D3317" s="30">
        <v>44158</v>
      </c>
      <c r="E3317" s="4" t="s">
        <v>196</v>
      </c>
      <c r="F3317" t="s">
        <v>71</v>
      </c>
      <c r="G3317" t="s">
        <v>43</v>
      </c>
      <c r="H3317" t="s">
        <v>19</v>
      </c>
      <c r="I3317">
        <v>900</v>
      </c>
      <c r="J3317" s="31">
        <v>10000</v>
      </c>
      <c r="K3317" s="31">
        <v>9000</v>
      </c>
      <c r="L3317" s="31">
        <v>9667</v>
      </c>
      <c r="M3317" t="s">
        <v>68</v>
      </c>
      <c r="N3317" t="s">
        <v>114</v>
      </c>
      <c r="O3317" s="47">
        <f>+VLOOKUP(Precio_diario_hortalizas[[#This Row],[Unidad de comercialización]],Codigos_kg[],2,0)</f>
        <v>6</v>
      </c>
      <c r="P3317" s="47">
        <f>+Precio_diario_hortalizas[[#This Row],[Precio promedio ponderado]]/Precio_diario_hortalizas[[#This Row],[Kg o Unidades]]</f>
        <v>1611.1666666666667</v>
      </c>
    </row>
    <row r="3318" spans="1:16" hidden="1" x14ac:dyDescent="0.35">
      <c r="A3318" s="15" t="s">
        <v>142</v>
      </c>
      <c r="B3318" s="1" t="str">
        <f>+VLOOKUP(A3318,Codigos_mercados_mayoristas[],2,0)</f>
        <v>Metropolitana</v>
      </c>
      <c r="C3318" s="1">
        <f>+VLOOKUP(A3318,Codigos_mercados_mayoristas[],3,0)</f>
        <v>13</v>
      </c>
      <c r="D3318" s="30">
        <v>44158</v>
      </c>
      <c r="E3318" s="4" t="s">
        <v>196</v>
      </c>
      <c r="F3318" t="s">
        <v>71</v>
      </c>
      <c r="G3318" t="s">
        <v>43</v>
      </c>
      <c r="H3318" t="s">
        <v>13</v>
      </c>
      <c r="I3318">
        <v>300</v>
      </c>
      <c r="J3318" s="31">
        <v>7000</v>
      </c>
      <c r="K3318" s="31">
        <v>7000</v>
      </c>
      <c r="L3318" s="31">
        <v>7000</v>
      </c>
      <c r="M3318" t="s">
        <v>68</v>
      </c>
      <c r="N3318" t="s">
        <v>114</v>
      </c>
      <c r="O3318" s="47">
        <f>+VLOOKUP(Precio_diario_hortalizas[[#This Row],[Unidad de comercialización]],Codigos_kg[],2,0)</f>
        <v>6</v>
      </c>
      <c r="P3318" s="47">
        <f>+Precio_diario_hortalizas[[#This Row],[Precio promedio ponderado]]/Precio_diario_hortalizas[[#This Row],[Kg o Unidades]]</f>
        <v>1166.6666666666667</v>
      </c>
    </row>
    <row r="3319" spans="1:16" hidden="1" x14ac:dyDescent="0.35">
      <c r="A3319" s="15" t="s">
        <v>142</v>
      </c>
      <c r="B3319" s="1" t="str">
        <f>+VLOOKUP(A3319,Codigos_mercados_mayoristas[],2,0)</f>
        <v>Metropolitana</v>
      </c>
      <c r="C3319" s="1">
        <f>+VLOOKUP(A3319,Codigos_mercados_mayoristas[],3,0)</f>
        <v>13</v>
      </c>
      <c r="D3319" s="30">
        <v>44158</v>
      </c>
      <c r="E3319" s="4" t="s">
        <v>196</v>
      </c>
      <c r="F3319" t="s">
        <v>115</v>
      </c>
      <c r="G3319" t="s">
        <v>12</v>
      </c>
      <c r="H3319" t="s">
        <v>19</v>
      </c>
      <c r="I3319">
        <v>300</v>
      </c>
      <c r="J3319" s="31">
        <v>20000</v>
      </c>
      <c r="K3319" s="31">
        <v>18000</v>
      </c>
      <c r="L3319" s="31">
        <v>18667</v>
      </c>
      <c r="M3319" t="s">
        <v>39</v>
      </c>
      <c r="N3319" t="s">
        <v>109</v>
      </c>
      <c r="O3319" s="47">
        <f>+VLOOKUP(Precio_diario_hortalizas[[#This Row],[Unidad de comercialización]],Codigos_kg[],2,0)</f>
        <v>25</v>
      </c>
      <c r="P3319" s="47">
        <f>+Precio_diario_hortalizas[[#This Row],[Precio promedio ponderado]]/Precio_diario_hortalizas[[#This Row],[Kg o Unidades]]</f>
        <v>746.68</v>
      </c>
    </row>
    <row r="3320" spans="1:16" hidden="1" x14ac:dyDescent="0.35">
      <c r="A3320" s="15" t="s">
        <v>142</v>
      </c>
      <c r="B3320" s="1" t="str">
        <f>+VLOOKUP(A3320,Codigos_mercados_mayoristas[],2,0)</f>
        <v>Metropolitana</v>
      </c>
      <c r="C3320" s="1">
        <f>+VLOOKUP(A3320,Codigos_mercados_mayoristas[],3,0)</f>
        <v>13</v>
      </c>
      <c r="D3320" s="30">
        <v>44158</v>
      </c>
      <c r="E3320" s="4" t="s">
        <v>196</v>
      </c>
      <c r="F3320" t="s">
        <v>146</v>
      </c>
      <c r="G3320" t="s">
        <v>12</v>
      </c>
      <c r="H3320" t="s">
        <v>19</v>
      </c>
      <c r="I3320">
        <v>200</v>
      </c>
      <c r="J3320" s="31">
        <v>8000</v>
      </c>
      <c r="K3320" s="31">
        <v>7000</v>
      </c>
      <c r="L3320" s="31">
        <v>7600</v>
      </c>
      <c r="M3320" t="s">
        <v>54</v>
      </c>
      <c r="N3320" t="s">
        <v>15</v>
      </c>
      <c r="O3320" s="47">
        <f>+VLOOKUP(Precio_diario_hortalizas[[#This Row],[Unidad de comercialización]],Codigos_kg[],2,0)</f>
        <v>60</v>
      </c>
      <c r="P3320" s="47">
        <f>+Precio_diario_hortalizas[[#This Row],[Precio promedio ponderado]]/Precio_diario_hortalizas[[#This Row],[Kg o Unidades]]</f>
        <v>126.66666666666667</v>
      </c>
    </row>
    <row r="3321" spans="1:16" hidden="1" x14ac:dyDescent="0.35">
      <c r="A3321" s="15" t="s">
        <v>142</v>
      </c>
      <c r="B3321" s="1" t="str">
        <f>+VLOOKUP(A3321,Codigos_mercados_mayoristas[],2,0)</f>
        <v>Metropolitana</v>
      </c>
      <c r="C3321" s="1">
        <f>+VLOOKUP(A3321,Codigos_mercados_mayoristas[],3,0)</f>
        <v>13</v>
      </c>
      <c r="D3321" s="30">
        <v>44158</v>
      </c>
      <c r="E3321" s="4" t="s">
        <v>196</v>
      </c>
      <c r="F3321" t="s">
        <v>73</v>
      </c>
      <c r="G3321" t="s">
        <v>12</v>
      </c>
      <c r="H3321" t="s">
        <v>19</v>
      </c>
      <c r="I3321" s="31">
        <v>71000</v>
      </c>
      <c r="J3321">
        <v>100</v>
      </c>
      <c r="K3321">
        <v>90</v>
      </c>
      <c r="L3321">
        <v>96</v>
      </c>
      <c r="M3321" t="s">
        <v>14</v>
      </c>
      <c r="N3321" t="s">
        <v>118</v>
      </c>
      <c r="O3321" s="47">
        <f>+VLOOKUP(Precio_diario_hortalizas[[#This Row],[Unidad de comercialización]],Codigos_kg[],2,0)</f>
        <v>1</v>
      </c>
      <c r="P3321" s="47">
        <f>+Precio_diario_hortalizas[[#This Row],[Precio promedio ponderado]]/Precio_diario_hortalizas[[#This Row],[Kg o Unidades]]</f>
        <v>96</v>
      </c>
    </row>
    <row r="3322" spans="1:16" hidden="1" x14ac:dyDescent="0.35">
      <c r="A3322" s="15" t="s">
        <v>142</v>
      </c>
      <c r="B3322" s="1" t="str">
        <f>+VLOOKUP(A3322,Codigos_mercados_mayoristas[],2,0)</f>
        <v>Metropolitana</v>
      </c>
      <c r="C3322" s="1">
        <f>+VLOOKUP(A3322,Codigos_mercados_mayoristas[],3,0)</f>
        <v>13</v>
      </c>
      <c r="D3322" s="30">
        <v>44158</v>
      </c>
      <c r="E3322" s="4" t="s">
        <v>196</v>
      </c>
      <c r="F3322" t="s">
        <v>73</v>
      </c>
      <c r="G3322" t="s">
        <v>12</v>
      </c>
      <c r="H3322" t="s">
        <v>13</v>
      </c>
      <c r="I3322" s="31">
        <v>35000</v>
      </c>
      <c r="J3322">
        <v>70</v>
      </c>
      <c r="K3322">
        <v>70</v>
      </c>
      <c r="L3322">
        <v>70</v>
      </c>
      <c r="M3322" t="s">
        <v>14</v>
      </c>
      <c r="N3322" t="s">
        <v>118</v>
      </c>
      <c r="O3322" s="47">
        <f>+VLOOKUP(Precio_diario_hortalizas[[#This Row],[Unidad de comercialización]],Codigos_kg[],2,0)</f>
        <v>1</v>
      </c>
      <c r="P3322" s="47">
        <f>+Precio_diario_hortalizas[[#This Row],[Precio promedio ponderado]]/Precio_diario_hortalizas[[#This Row],[Kg o Unidades]]</f>
        <v>70</v>
      </c>
    </row>
    <row r="3323" spans="1:16" hidden="1" x14ac:dyDescent="0.35">
      <c r="A3323" s="15" t="s">
        <v>142</v>
      </c>
      <c r="B3323" s="1" t="str">
        <f>+VLOOKUP(A3323,Codigos_mercados_mayoristas[],2,0)</f>
        <v>Metropolitana</v>
      </c>
      <c r="C3323" s="1">
        <f>+VLOOKUP(A3323,Codigos_mercados_mayoristas[],3,0)</f>
        <v>13</v>
      </c>
      <c r="D3323" s="30">
        <v>44158</v>
      </c>
      <c r="E3323" s="4" t="s">
        <v>196</v>
      </c>
      <c r="F3323" t="s">
        <v>11</v>
      </c>
      <c r="G3323" t="s">
        <v>12</v>
      </c>
      <c r="H3323" t="s">
        <v>19</v>
      </c>
      <c r="I3323" s="31">
        <v>19200</v>
      </c>
      <c r="J3323">
        <v>700</v>
      </c>
      <c r="K3323">
        <v>600</v>
      </c>
      <c r="L3323">
        <v>653</v>
      </c>
      <c r="M3323" t="s">
        <v>14</v>
      </c>
      <c r="N3323" t="s">
        <v>118</v>
      </c>
      <c r="O3323" s="47">
        <f>+VLOOKUP(Precio_diario_hortalizas[[#This Row],[Unidad de comercialización]],Codigos_kg[],2,0)</f>
        <v>1</v>
      </c>
      <c r="P3323" s="47">
        <f>+Precio_diario_hortalizas[[#This Row],[Precio promedio ponderado]]/Precio_diario_hortalizas[[#This Row],[Kg o Unidades]]</f>
        <v>653</v>
      </c>
    </row>
    <row r="3324" spans="1:16" hidden="1" x14ac:dyDescent="0.35">
      <c r="A3324" s="15" t="s">
        <v>142</v>
      </c>
      <c r="B3324" s="1" t="str">
        <f>+VLOOKUP(A3324,Codigos_mercados_mayoristas[],2,0)</f>
        <v>Metropolitana</v>
      </c>
      <c r="C3324" s="1">
        <f>+VLOOKUP(A3324,Codigos_mercados_mayoristas[],3,0)</f>
        <v>13</v>
      </c>
      <c r="D3324" s="30">
        <v>44158</v>
      </c>
      <c r="E3324" s="4" t="s">
        <v>196</v>
      </c>
      <c r="F3324" t="s">
        <v>11</v>
      </c>
      <c r="G3324" t="s">
        <v>12</v>
      </c>
      <c r="H3324" t="s">
        <v>13</v>
      </c>
      <c r="I3324" s="31">
        <v>7000</v>
      </c>
      <c r="J3324">
        <v>500</v>
      </c>
      <c r="K3324">
        <v>500</v>
      </c>
      <c r="L3324">
        <v>500</v>
      </c>
      <c r="M3324" t="s">
        <v>14</v>
      </c>
      <c r="N3324" t="s">
        <v>118</v>
      </c>
      <c r="O3324" s="47">
        <f>+VLOOKUP(Precio_diario_hortalizas[[#This Row],[Unidad de comercialización]],Codigos_kg[],2,0)</f>
        <v>1</v>
      </c>
      <c r="P3324" s="47">
        <f>+Precio_diario_hortalizas[[#This Row],[Precio promedio ponderado]]/Precio_diario_hortalizas[[#This Row],[Kg o Unidades]]</f>
        <v>500</v>
      </c>
    </row>
    <row r="3325" spans="1:16" hidden="1" x14ac:dyDescent="0.35">
      <c r="A3325" s="15" t="s">
        <v>142</v>
      </c>
      <c r="B3325" s="1" t="str">
        <f>+VLOOKUP(A3325,Codigos_mercados_mayoristas[],2,0)</f>
        <v>Metropolitana</v>
      </c>
      <c r="C3325" s="1">
        <f>+VLOOKUP(A3325,Codigos_mercados_mayoristas[],3,0)</f>
        <v>13</v>
      </c>
      <c r="D3325" s="30">
        <v>44158</v>
      </c>
      <c r="E3325" s="4" t="s">
        <v>196</v>
      </c>
      <c r="F3325" t="s">
        <v>75</v>
      </c>
      <c r="G3325" t="s">
        <v>119</v>
      </c>
      <c r="H3325" t="s">
        <v>120</v>
      </c>
      <c r="I3325" s="31">
        <v>1600</v>
      </c>
      <c r="J3325" s="31">
        <v>9000</v>
      </c>
      <c r="K3325" s="31">
        <v>9000</v>
      </c>
      <c r="L3325" s="31">
        <v>9000</v>
      </c>
      <c r="M3325" t="s">
        <v>121</v>
      </c>
      <c r="N3325" t="s">
        <v>15</v>
      </c>
      <c r="O3325" s="47">
        <f>+VLOOKUP(Precio_diario_hortalizas[[#This Row],[Unidad de comercialización]],Codigos_kg[],2,0)</f>
        <v>18</v>
      </c>
      <c r="P3325" s="47">
        <f>+Precio_diario_hortalizas[[#This Row],[Precio promedio ponderado]]/Precio_diario_hortalizas[[#This Row],[Kg o Unidades]]</f>
        <v>500</v>
      </c>
    </row>
    <row r="3326" spans="1:16" hidden="1" x14ac:dyDescent="0.35">
      <c r="A3326" s="15" t="s">
        <v>142</v>
      </c>
      <c r="B3326" s="1" t="str">
        <f>+VLOOKUP(A3326,Codigos_mercados_mayoristas[],2,0)</f>
        <v>Metropolitana</v>
      </c>
      <c r="C3326" s="1">
        <f>+VLOOKUP(A3326,Codigos_mercados_mayoristas[],3,0)</f>
        <v>13</v>
      </c>
      <c r="D3326" s="30">
        <v>44158</v>
      </c>
      <c r="E3326" s="4" t="s">
        <v>196</v>
      </c>
      <c r="F3326" t="s">
        <v>75</v>
      </c>
      <c r="G3326" t="s">
        <v>119</v>
      </c>
      <c r="H3326" t="s">
        <v>189</v>
      </c>
      <c r="I3326" s="31">
        <v>1200</v>
      </c>
      <c r="J3326" s="31">
        <v>8000</v>
      </c>
      <c r="K3326" s="31">
        <v>8000</v>
      </c>
      <c r="L3326" s="31">
        <v>8000</v>
      </c>
      <c r="M3326" t="s">
        <v>121</v>
      </c>
      <c r="N3326" t="s">
        <v>15</v>
      </c>
      <c r="O3326" s="47">
        <f>+VLOOKUP(Precio_diario_hortalizas[[#This Row],[Unidad de comercialización]],Codigos_kg[],2,0)</f>
        <v>18</v>
      </c>
      <c r="P3326" s="47">
        <f>+Precio_diario_hortalizas[[#This Row],[Precio promedio ponderado]]/Precio_diario_hortalizas[[#This Row],[Kg o Unidades]]</f>
        <v>444.44444444444446</v>
      </c>
    </row>
    <row r="3327" spans="1:16" hidden="1" x14ac:dyDescent="0.35">
      <c r="A3327" s="15" t="s">
        <v>142</v>
      </c>
      <c r="B3327" s="1" t="str">
        <f>+VLOOKUP(A3327,Codigos_mercados_mayoristas[],2,0)</f>
        <v>Metropolitana</v>
      </c>
      <c r="C3327" s="1">
        <f>+VLOOKUP(A3327,Codigos_mercados_mayoristas[],3,0)</f>
        <v>13</v>
      </c>
      <c r="D3327" s="30">
        <v>44158</v>
      </c>
      <c r="E3327" s="4" t="s">
        <v>196</v>
      </c>
      <c r="F3327" t="s">
        <v>75</v>
      </c>
      <c r="G3327" t="s">
        <v>12</v>
      </c>
      <c r="H3327" t="s">
        <v>120</v>
      </c>
      <c r="I3327" s="31">
        <v>1500</v>
      </c>
      <c r="J3327" s="31">
        <v>8000</v>
      </c>
      <c r="K3327" s="31">
        <v>8000</v>
      </c>
      <c r="L3327" s="31">
        <v>8000</v>
      </c>
      <c r="M3327" t="s">
        <v>121</v>
      </c>
      <c r="N3327" t="s">
        <v>15</v>
      </c>
      <c r="O3327" s="47">
        <f>+VLOOKUP(Precio_diario_hortalizas[[#This Row],[Unidad de comercialización]],Codigos_kg[],2,0)</f>
        <v>18</v>
      </c>
      <c r="P3327" s="47">
        <f>+Precio_diario_hortalizas[[#This Row],[Precio promedio ponderado]]/Precio_diario_hortalizas[[#This Row],[Kg o Unidades]]</f>
        <v>444.44444444444446</v>
      </c>
    </row>
    <row r="3328" spans="1:16" hidden="1" x14ac:dyDescent="0.35">
      <c r="A3328" s="15" t="s">
        <v>142</v>
      </c>
      <c r="B3328" s="1" t="str">
        <f>+VLOOKUP(A3328,Codigos_mercados_mayoristas[],2,0)</f>
        <v>Metropolitana</v>
      </c>
      <c r="C3328" s="1">
        <f>+VLOOKUP(A3328,Codigos_mercados_mayoristas[],3,0)</f>
        <v>13</v>
      </c>
      <c r="D3328" s="30">
        <v>44158</v>
      </c>
      <c r="E3328" s="4" t="s">
        <v>196</v>
      </c>
      <c r="F3328" t="s">
        <v>75</v>
      </c>
      <c r="G3328" t="s">
        <v>12</v>
      </c>
      <c r="H3328" t="s">
        <v>96</v>
      </c>
      <c r="I3328" s="31">
        <v>2400</v>
      </c>
      <c r="J3328" s="31">
        <v>7500</v>
      </c>
      <c r="K3328" s="31">
        <v>7500</v>
      </c>
      <c r="L3328" s="31">
        <v>7500</v>
      </c>
      <c r="M3328" t="s">
        <v>121</v>
      </c>
      <c r="N3328" t="s">
        <v>118</v>
      </c>
      <c r="O3328" s="47">
        <f>+VLOOKUP(Precio_diario_hortalizas[[#This Row],[Unidad de comercialización]],Codigos_kg[],2,0)</f>
        <v>18</v>
      </c>
      <c r="P3328" s="47">
        <f>+Precio_diario_hortalizas[[#This Row],[Precio promedio ponderado]]/Precio_diario_hortalizas[[#This Row],[Kg o Unidades]]</f>
        <v>416.66666666666669</v>
      </c>
    </row>
    <row r="3329" spans="1:16" hidden="1" x14ac:dyDescent="0.35">
      <c r="A3329" s="15" t="s">
        <v>142</v>
      </c>
      <c r="B3329" s="1" t="str">
        <f>+VLOOKUP(A3329,Codigos_mercados_mayoristas[],2,0)</f>
        <v>Metropolitana</v>
      </c>
      <c r="C3329" s="1">
        <f>+VLOOKUP(A3329,Codigos_mercados_mayoristas[],3,0)</f>
        <v>13</v>
      </c>
      <c r="D3329" s="30">
        <v>44158</v>
      </c>
      <c r="E3329" s="4" t="s">
        <v>196</v>
      </c>
      <c r="F3329" t="s">
        <v>75</v>
      </c>
      <c r="G3329" t="s">
        <v>12</v>
      </c>
      <c r="H3329" t="s">
        <v>96</v>
      </c>
      <c r="I3329" s="31">
        <v>1800</v>
      </c>
      <c r="J3329" s="31">
        <v>7500</v>
      </c>
      <c r="K3329" s="31">
        <v>7500</v>
      </c>
      <c r="L3329" s="31">
        <v>7500</v>
      </c>
      <c r="M3329" t="s">
        <v>121</v>
      </c>
      <c r="N3329" t="s">
        <v>123</v>
      </c>
      <c r="O3329" s="47">
        <f>+VLOOKUP(Precio_diario_hortalizas[[#This Row],[Unidad de comercialización]],Codigos_kg[],2,0)</f>
        <v>18</v>
      </c>
      <c r="P3329" s="47">
        <f>+Precio_diario_hortalizas[[#This Row],[Precio promedio ponderado]]/Precio_diario_hortalizas[[#This Row],[Kg o Unidades]]</f>
        <v>416.66666666666669</v>
      </c>
    </row>
    <row r="3330" spans="1:16" hidden="1" x14ac:dyDescent="0.35">
      <c r="A3330" s="15" t="s">
        <v>142</v>
      </c>
      <c r="B3330" s="1" t="str">
        <f>+VLOOKUP(A3330,Codigos_mercados_mayoristas[],2,0)</f>
        <v>Metropolitana</v>
      </c>
      <c r="C3330" s="1">
        <f>+VLOOKUP(A3330,Codigos_mercados_mayoristas[],3,0)</f>
        <v>13</v>
      </c>
      <c r="D3330" s="30">
        <v>44158</v>
      </c>
      <c r="E3330" s="4" t="s">
        <v>196</v>
      </c>
      <c r="F3330" t="s">
        <v>75</v>
      </c>
      <c r="G3330" t="s">
        <v>12</v>
      </c>
      <c r="H3330" t="s">
        <v>96</v>
      </c>
      <c r="I3330" s="31">
        <v>42000</v>
      </c>
      <c r="J3330" s="31">
        <v>2400</v>
      </c>
      <c r="K3330" s="31">
        <v>2400</v>
      </c>
      <c r="L3330" s="31">
        <v>2400</v>
      </c>
      <c r="M3330" t="s">
        <v>143</v>
      </c>
      <c r="N3330" t="s">
        <v>118</v>
      </c>
      <c r="O3330" s="47">
        <f>+VLOOKUP(Precio_diario_hortalizas[[#This Row],[Unidad de comercialización]],Codigos_kg[],2,0)</f>
        <v>20</v>
      </c>
      <c r="P3330" s="47">
        <f>+Precio_diario_hortalizas[[#This Row],[Precio promedio ponderado]]/Precio_diario_hortalizas[[#This Row],[Kg o Unidades]]</f>
        <v>120</v>
      </c>
    </row>
    <row r="3331" spans="1:16" hidden="1" x14ac:dyDescent="0.35">
      <c r="A3331" s="15" t="s">
        <v>142</v>
      </c>
      <c r="B3331" s="1" t="str">
        <f>+VLOOKUP(A3331,Codigos_mercados_mayoristas[],2,0)</f>
        <v>Metropolitana</v>
      </c>
      <c r="C3331" s="1">
        <f>+VLOOKUP(A3331,Codigos_mercados_mayoristas[],3,0)</f>
        <v>13</v>
      </c>
      <c r="D3331" s="30">
        <v>44158</v>
      </c>
      <c r="E3331" s="4" t="s">
        <v>196</v>
      </c>
      <c r="F3331" t="s">
        <v>75</v>
      </c>
      <c r="G3331" t="s">
        <v>12</v>
      </c>
      <c r="H3331" t="s">
        <v>189</v>
      </c>
      <c r="I3331">
        <v>800</v>
      </c>
      <c r="J3331" s="31">
        <v>7500</v>
      </c>
      <c r="K3331" s="31">
        <v>7500</v>
      </c>
      <c r="L3331" s="31">
        <v>7500</v>
      </c>
      <c r="M3331" t="s">
        <v>121</v>
      </c>
      <c r="N3331" t="s">
        <v>15</v>
      </c>
      <c r="O3331" s="47">
        <f>+VLOOKUP(Precio_diario_hortalizas[[#This Row],[Unidad de comercialización]],Codigos_kg[],2,0)</f>
        <v>18</v>
      </c>
      <c r="P3331" s="47">
        <f>+Precio_diario_hortalizas[[#This Row],[Precio promedio ponderado]]/Precio_diario_hortalizas[[#This Row],[Kg o Unidades]]</f>
        <v>416.66666666666669</v>
      </c>
    </row>
    <row r="3332" spans="1:16" hidden="1" x14ac:dyDescent="0.35">
      <c r="A3332" s="15" t="s">
        <v>142</v>
      </c>
      <c r="B3332" s="1" t="str">
        <f>+VLOOKUP(A3332,Codigos_mercados_mayoristas[],2,0)</f>
        <v>Metropolitana</v>
      </c>
      <c r="C3332" s="1">
        <f>+VLOOKUP(A3332,Codigos_mercados_mayoristas[],3,0)</f>
        <v>13</v>
      </c>
      <c r="D3332" s="30">
        <v>44158</v>
      </c>
      <c r="E3332" s="4" t="s">
        <v>196</v>
      </c>
      <c r="F3332" t="s">
        <v>75</v>
      </c>
      <c r="G3332" t="s">
        <v>12</v>
      </c>
      <c r="H3332" t="s">
        <v>137</v>
      </c>
      <c r="I3332" s="31">
        <v>1700</v>
      </c>
      <c r="J3332" s="31">
        <v>7000</v>
      </c>
      <c r="K3332" s="31">
        <v>7000</v>
      </c>
      <c r="L3332" s="31">
        <v>7000</v>
      </c>
      <c r="M3332" t="s">
        <v>121</v>
      </c>
      <c r="N3332" t="s">
        <v>118</v>
      </c>
      <c r="O3332" s="47">
        <f>+VLOOKUP(Precio_diario_hortalizas[[#This Row],[Unidad de comercialización]],Codigos_kg[],2,0)</f>
        <v>18</v>
      </c>
      <c r="P3332" s="47">
        <f>+Precio_diario_hortalizas[[#This Row],[Precio promedio ponderado]]/Precio_diario_hortalizas[[#This Row],[Kg o Unidades]]</f>
        <v>388.88888888888891</v>
      </c>
    </row>
    <row r="3333" spans="1:16" hidden="1" x14ac:dyDescent="0.35">
      <c r="A3333" s="15" t="s">
        <v>142</v>
      </c>
      <c r="B3333" s="1" t="str">
        <f>+VLOOKUP(A3333,Codigos_mercados_mayoristas[],2,0)</f>
        <v>Metropolitana</v>
      </c>
      <c r="C3333" s="1">
        <f>+VLOOKUP(A3333,Codigos_mercados_mayoristas[],3,0)</f>
        <v>13</v>
      </c>
      <c r="D3333" s="30">
        <v>44158</v>
      </c>
      <c r="E3333" s="4" t="s">
        <v>196</v>
      </c>
      <c r="F3333" t="s">
        <v>75</v>
      </c>
      <c r="G3333" t="s">
        <v>12</v>
      </c>
      <c r="H3333" t="s">
        <v>137</v>
      </c>
      <c r="I3333" s="31">
        <v>1300</v>
      </c>
      <c r="J3333" s="31">
        <v>7000</v>
      </c>
      <c r="K3333" s="31">
        <v>7000</v>
      </c>
      <c r="L3333" s="31">
        <v>7000</v>
      </c>
      <c r="M3333" t="s">
        <v>121</v>
      </c>
      <c r="N3333" t="s">
        <v>123</v>
      </c>
      <c r="O3333" s="47">
        <f>+VLOOKUP(Precio_diario_hortalizas[[#This Row],[Unidad de comercialización]],Codigos_kg[],2,0)</f>
        <v>18</v>
      </c>
      <c r="P3333" s="47">
        <f>+Precio_diario_hortalizas[[#This Row],[Precio promedio ponderado]]/Precio_diario_hortalizas[[#This Row],[Kg o Unidades]]</f>
        <v>388.88888888888891</v>
      </c>
    </row>
    <row r="3334" spans="1:16" hidden="1" x14ac:dyDescent="0.35">
      <c r="A3334" s="15" t="s">
        <v>142</v>
      </c>
      <c r="B3334" s="1" t="str">
        <f>+VLOOKUP(A3334,Codigos_mercados_mayoristas[],2,0)</f>
        <v>Metropolitana</v>
      </c>
      <c r="C3334" s="1">
        <f>+VLOOKUP(A3334,Codigos_mercados_mayoristas[],3,0)</f>
        <v>13</v>
      </c>
      <c r="D3334" s="30">
        <v>44158</v>
      </c>
      <c r="E3334" s="4" t="s">
        <v>196</v>
      </c>
      <c r="F3334" t="s">
        <v>75</v>
      </c>
      <c r="G3334" t="s">
        <v>12</v>
      </c>
      <c r="H3334" t="s">
        <v>137</v>
      </c>
      <c r="I3334" s="31">
        <v>45000</v>
      </c>
      <c r="J3334" s="31">
        <v>1800</v>
      </c>
      <c r="K3334" s="31">
        <v>1800</v>
      </c>
      <c r="L3334" s="31">
        <v>1800</v>
      </c>
      <c r="M3334" t="s">
        <v>143</v>
      </c>
      <c r="N3334" t="s">
        <v>118</v>
      </c>
      <c r="O3334" s="47">
        <f>+VLOOKUP(Precio_diario_hortalizas[[#This Row],[Unidad de comercialización]],Codigos_kg[],2,0)</f>
        <v>20</v>
      </c>
      <c r="P3334" s="47">
        <f>+Precio_diario_hortalizas[[#This Row],[Precio promedio ponderado]]/Precio_diario_hortalizas[[#This Row],[Kg o Unidades]]</f>
        <v>90</v>
      </c>
    </row>
    <row r="3335" spans="1:16" hidden="1" x14ac:dyDescent="0.35">
      <c r="A3335" s="15" t="s">
        <v>142</v>
      </c>
      <c r="B3335" s="1" t="str">
        <f>+VLOOKUP(A3335,Codigos_mercados_mayoristas[],2,0)</f>
        <v>Metropolitana</v>
      </c>
      <c r="C3335" s="1">
        <f>+VLOOKUP(A3335,Codigos_mercados_mayoristas[],3,0)</f>
        <v>13</v>
      </c>
      <c r="D3335" s="30">
        <v>44158</v>
      </c>
      <c r="E3335" s="4" t="s">
        <v>196</v>
      </c>
      <c r="F3335" t="s">
        <v>75</v>
      </c>
      <c r="G3335" t="s">
        <v>12</v>
      </c>
      <c r="H3335" t="s">
        <v>144</v>
      </c>
      <c r="I3335" s="31">
        <v>1000</v>
      </c>
      <c r="J3335" s="31">
        <v>6000</v>
      </c>
      <c r="K3335" s="31">
        <v>6000</v>
      </c>
      <c r="L3335" s="31">
        <v>6000</v>
      </c>
      <c r="M3335" t="s">
        <v>121</v>
      </c>
      <c r="N3335" t="s">
        <v>118</v>
      </c>
      <c r="O3335" s="47">
        <f>+VLOOKUP(Precio_diario_hortalizas[[#This Row],[Unidad de comercialización]],Codigos_kg[],2,0)</f>
        <v>18</v>
      </c>
      <c r="P3335" s="47">
        <f>+Precio_diario_hortalizas[[#This Row],[Precio promedio ponderado]]/Precio_diario_hortalizas[[#This Row],[Kg o Unidades]]</f>
        <v>333.33333333333331</v>
      </c>
    </row>
    <row r="3336" spans="1:16" hidden="1" x14ac:dyDescent="0.35">
      <c r="A3336" s="15" t="s">
        <v>142</v>
      </c>
      <c r="B3336" s="1" t="str">
        <f>+VLOOKUP(A3336,Codigos_mercados_mayoristas[],2,0)</f>
        <v>Metropolitana</v>
      </c>
      <c r="C3336" s="1">
        <f>+VLOOKUP(A3336,Codigos_mercados_mayoristas[],3,0)</f>
        <v>13</v>
      </c>
      <c r="D3336" s="30">
        <v>44158</v>
      </c>
      <c r="E3336" s="4" t="s">
        <v>196</v>
      </c>
      <c r="F3336" t="s">
        <v>75</v>
      </c>
      <c r="G3336" t="s">
        <v>12</v>
      </c>
      <c r="H3336" t="s">
        <v>144</v>
      </c>
      <c r="I3336">
        <v>600</v>
      </c>
      <c r="J3336" s="31">
        <v>6000</v>
      </c>
      <c r="K3336" s="31">
        <v>6000</v>
      </c>
      <c r="L3336" s="31">
        <v>6000</v>
      </c>
      <c r="M3336" t="s">
        <v>121</v>
      </c>
      <c r="N3336" t="s">
        <v>123</v>
      </c>
      <c r="O3336" s="47">
        <f>+VLOOKUP(Precio_diario_hortalizas[[#This Row],[Unidad de comercialización]],Codigos_kg[],2,0)</f>
        <v>18</v>
      </c>
      <c r="P3336" s="47">
        <f>+Precio_diario_hortalizas[[#This Row],[Precio promedio ponderado]]/Precio_diario_hortalizas[[#This Row],[Kg o Unidades]]</f>
        <v>333.33333333333331</v>
      </c>
    </row>
    <row r="3337" spans="1:16" hidden="1" x14ac:dyDescent="0.35">
      <c r="A3337" s="15" t="s">
        <v>142</v>
      </c>
      <c r="B3337" s="1" t="str">
        <f>+VLOOKUP(A3337,Codigos_mercados_mayoristas[],2,0)</f>
        <v>Metropolitana</v>
      </c>
      <c r="C3337" s="1">
        <f>+VLOOKUP(A3337,Codigos_mercados_mayoristas[],3,0)</f>
        <v>13</v>
      </c>
      <c r="D3337" s="30">
        <v>44158</v>
      </c>
      <c r="E3337" s="4" t="s">
        <v>196</v>
      </c>
      <c r="F3337" t="s">
        <v>75</v>
      </c>
      <c r="G3337" t="s">
        <v>12</v>
      </c>
      <c r="H3337" t="s">
        <v>144</v>
      </c>
      <c r="I3337" s="31">
        <v>26000</v>
      </c>
      <c r="J3337" s="31">
        <v>1000</v>
      </c>
      <c r="K3337" s="31">
        <v>1000</v>
      </c>
      <c r="L3337" s="31">
        <v>1000</v>
      </c>
      <c r="M3337" t="s">
        <v>143</v>
      </c>
      <c r="N3337" t="s">
        <v>118</v>
      </c>
      <c r="O3337" s="47">
        <f>+VLOOKUP(Precio_diario_hortalizas[[#This Row],[Unidad de comercialización]],Codigos_kg[],2,0)</f>
        <v>20</v>
      </c>
      <c r="P3337" s="47">
        <f>+Precio_diario_hortalizas[[#This Row],[Precio promedio ponderado]]/Precio_diario_hortalizas[[#This Row],[Kg o Unidades]]</f>
        <v>50</v>
      </c>
    </row>
    <row r="3338" spans="1:16" hidden="1" x14ac:dyDescent="0.35">
      <c r="A3338" s="15" t="s">
        <v>142</v>
      </c>
      <c r="B3338" s="1" t="str">
        <f>+VLOOKUP(A3338,Codigos_mercados_mayoristas[],2,0)</f>
        <v>Metropolitana</v>
      </c>
      <c r="C3338" s="1">
        <f>+VLOOKUP(A3338,Codigos_mercados_mayoristas[],3,0)</f>
        <v>13</v>
      </c>
      <c r="D3338" s="30">
        <v>44158</v>
      </c>
      <c r="E3338" s="4" t="s">
        <v>196</v>
      </c>
      <c r="F3338" t="s">
        <v>75</v>
      </c>
      <c r="G3338" t="s">
        <v>12</v>
      </c>
      <c r="H3338" t="s">
        <v>150</v>
      </c>
      <c r="I3338" s="31">
        <v>33000</v>
      </c>
      <c r="J3338" s="31">
        <v>3400</v>
      </c>
      <c r="K3338" s="31">
        <v>3400</v>
      </c>
      <c r="L3338" s="31">
        <v>3400</v>
      </c>
      <c r="M3338" t="s">
        <v>143</v>
      </c>
      <c r="N3338" t="s">
        <v>118</v>
      </c>
      <c r="O3338" s="47">
        <f>+VLOOKUP(Precio_diario_hortalizas[[#This Row],[Unidad de comercialización]],Codigos_kg[],2,0)</f>
        <v>20</v>
      </c>
      <c r="P3338" s="47">
        <f>+Precio_diario_hortalizas[[#This Row],[Precio promedio ponderado]]/Precio_diario_hortalizas[[#This Row],[Kg o Unidades]]</f>
        <v>170</v>
      </c>
    </row>
    <row r="3339" spans="1:16" hidden="1" x14ac:dyDescent="0.35">
      <c r="A3339" s="15" t="s">
        <v>142</v>
      </c>
      <c r="B3339" s="1" t="str">
        <f>+VLOOKUP(A3339,Codigos_mercados_mayoristas[],2,0)</f>
        <v>Metropolitana</v>
      </c>
      <c r="C3339" s="1">
        <f>+VLOOKUP(A3339,Codigos_mercados_mayoristas[],3,0)</f>
        <v>13</v>
      </c>
      <c r="D3339" s="30">
        <v>44158</v>
      </c>
      <c r="E3339" s="4" t="s">
        <v>196</v>
      </c>
      <c r="F3339" t="s">
        <v>78</v>
      </c>
      <c r="G3339" t="s">
        <v>12</v>
      </c>
      <c r="H3339" t="s">
        <v>69</v>
      </c>
      <c r="I3339">
        <v>560</v>
      </c>
      <c r="J3339" s="31">
        <v>3000</v>
      </c>
      <c r="K3339" s="31">
        <v>2500</v>
      </c>
      <c r="L3339" s="31">
        <v>2804</v>
      </c>
      <c r="M3339" t="s">
        <v>79</v>
      </c>
      <c r="N3339" t="s">
        <v>118</v>
      </c>
      <c r="O3339" s="47">
        <f>+VLOOKUP(Precio_diario_hortalizas[[#This Row],[Unidad de comercialización]],Codigos_kg[],2,0)</f>
        <v>36</v>
      </c>
      <c r="P3339" s="47">
        <f>+Precio_diario_hortalizas[[#This Row],[Precio promedio ponderado]]/Precio_diario_hortalizas[[#This Row],[Kg o Unidades]]</f>
        <v>77.888888888888886</v>
      </c>
    </row>
    <row r="3340" spans="1:16" hidden="1" x14ac:dyDescent="0.35">
      <c r="A3340" s="15" t="s">
        <v>142</v>
      </c>
      <c r="B3340" s="1" t="str">
        <f>+VLOOKUP(A3340,Codigos_mercados_mayoristas[],2,0)</f>
        <v>Metropolitana</v>
      </c>
      <c r="C3340" s="1">
        <f>+VLOOKUP(A3340,Codigos_mercados_mayoristas[],3,0)</f>
        <v>13</v>
      </c>
      <c r="D3340" s="30">
        <v>44158</v>
      </c>
      <c r="E3340" s="4" t="s">
        <v>196</v>
      </c>
      <c r="F3340" t="s">
        <v>78</v>
      </c>
      <c r="G3340" t="s">
        <v>12</v>
      </c>
      <c r="H3340" t="s">
        <v>19</v>
      </c>
      <c r="I3340">
        <v>850</v>
      </c>
      <c r="J3340" s="31">
        <v>2500</v>
      </c>
      <c r="K3340" s="31">
        <v>2000</v>
      </c>
      <c r="L3340" s="31">
        <v>2314</v>
      </c>
      <c r="M3340" t="s">
        <v>79</v>
      </c>
      <c r="N3340" t="s">
        <v>118</v>
      </c>
      <c r="O3340" s="47">
        <f>+VLOOKUP(Precio_diario_hortalizas[[#This Row],[Unidad de comercialización]],Codigos_kg[],2,0)</f>
        <v>36</v>
      </c>
      <c r="P3340" s="47">
        <f>+Precio_diario_hortalizas[[#This Row],[Precio promedio ponderado]]/Precio_diario_hortalizas[[#This Row],[Kg o Unidades]]</f>
        <v>64.277777777777771</v>
      </c>
    </row>
    <row r="3341" spans="1:16" hidden="1" x14ac:dyDescent="0.35">
      <c r="A3341" s="15" t="s">
        <v>142</v>
      </c>
      <c r="B3341" s="1" t="str">
        <f>+VLOOKUP(A3341,Codigos_mercados_mayoristas[],2,0)</f>
        <v>Metropolitana</v>
      </c>
      <c r="C3341" s="1">
        <f>+VLOOKUP(A3341,Codigos_mercados_mayoristas[],3,0)</f>
        <v>13</v>
      </c>
      <c r="D3341" s="30">
        <v>44158</v>
      </c>
      <c r="E3341" s="4" t="s">
        <v>196</v>
      </c>
      <c r="F3341" t="s">
        <v>78</v>
      </c>
      <c r="G3341" t="s">
        <v>12</v>
      </c>
      <c r="H3341" t="s">
        <v>13</v>
      </c>
      <c r="I3341">
        <v>400</v>
      </c>
      <c r="J3341" s="31">
        <v>2000</v>
      </c>
      <c r="K3341" s="31">
        <v>1900</v>
      </c>
      <c r="L3341" s="31">
        <v>1962</v>
      </c>
      <c r="M3341" t="s">
        <v>79</v>
      </c>
      <c r="N3341" t="s">
        <v>118</v>
      </c>
      <c r="O3341" s="47">
        <f>+VLOOKUP(Precio_diario_hortalizas[[#This Row],[Unidad de comercialización]],Codigos_kg[],2,0)</f>
        <v>36</v>
      </c>
      <c r="P3341" s="47">
        <f>+Precio_diario_hortalizas[[#This Row],[Precio promedio ponderado]]/Precio_diario_hortalizas[[#This Row],[Kg o Unidades]]</f>
        <v>54.5</v>
      </c>
    </row>
    <row r="3342" spans="1:16" hidden="1" x14ac:dyDescent="0.35">
      <c r="A3342" s="15" t="s">
        <v>142</v>
      </c>
      <c r="B3342" s="1" t="str">
        <f>+VLOOKUP(A3342,Codigos_mercados_mayoristas[],2,0)</f>
        <v>Metropolitana</v>
      </c>
      <c r="C3342" s="1">
        <f>+VLOOKUP(A3342,Codigos_mercados_mayoristas[],3,0)</f>
        <v>13</v>
      </c>
      <c r="D3342" s="30">
        <v>44158</v>
      </c>
      <c r="E3342" s="4" t="s">
        <v>196</v>
      </c>
      <c r="F3342" t="s">
        <v>17</v>
      </c>
      <c r="G3342" t="s">
        <v>18</v>
      </c>
      <c r="H3342" t="s">
        <v>19</v>
      </c>
      <c r="I3342" s="31">
        <v>1400</v>
      </c>
      <c r="J3342" s="31">
        <v>20000</v>
      </c>
      <c r="K3342" s="31">
        <v>18000</v>
      </c>
      <c r="L3342" s="31">
        <v>18857</v>
      </c>
      <c r="M3342" t="s">
        <v>20</v>
      </c>
      <c r="N3342" t="s">
        <v>15</v>
      </c>
      <c r="O3342" s="47">
        <f>+VLOOKUP(Precio_diario_hortalizas[[#This Row],[Unidad de comercialización]],Codigos_kg[],2,0)</f>
        <v>50</v>
      </c>
      <c r="P3342" s="47">
        <f>+Precio_diario_hortalizas[[#This Row],[Precio promedio ponderado]]/Precio_diario_hortalizas[[#This Row],[Kg o Unidades]]</f>
        <v>377.14</v>
      </c>
    </row>
    <row r="3343" spans="1:16" hidden="1" x14ac:dyDescent="0.35">
      <c r="A3343" s="15" t="s">
        <v>142</v>
      </c>
      <c r="B3343" s="1" t="str">
        <f>+VLOOKUP(A3343,Codigos_mercados_mayoristas[],2,0)</f>
        <v>Metropolitana</v>
      </c>
      <c r="C3343" s="1">
        <f>+VLOOKUP(A3343,Codigos_mercados_mayoristas[],3,0)</f>
        <v>13</v>
      </c>
      <c r="D3343" s="30">
        <v>44158</v>
      </c>
      <c r="E3343" s="4" t="s">
        <v>196</v>
      </c>
      <c r="F3343" t="s">
        <v>17</v>
      </c>
      <c r="G3343" t="s">
        <v>50</v>
      </c>
      <c r="H3343" t="s">
        <v>19</v>
      </c>
      <c r="I3343">
        <v>620</v>
      </c>
      <c r="J3343" s="31">
        <v>21000</v>
      </c>
      <c r="K3343" s="31">
        <v>20000</v>
      </c>
      <c r="L3343" s="31">
        <v>20419</v>
      </c>
      <c r="M3343" t="s">
        <v>51</v>
      </c>
      <c r="N3343" t="s">
        <v>15</v>
      </c>
      <c r="O3343" s="47">
        <f>+VLOOKUP(Precio_diario_hortalizas[[#This Row],[Unidad de comercialización]],Codigos_kg[],2,0)</f>
        <v>70</v>
      </c>
      <c r="P3343" s="47">
        <f>+Precio_diario_hortalizas[[#This Row],[Precio promedio ponderado]]/Precio_diario_hortalizas[[#This Row],[Kg o Unidades]]</f>
        <v>291.7</v>
      </c>
    </row>
    <row r="3344" spans="1:16" hidden="1" x14ac:dyDescent="0.35">
      <c r="A3344" s="15" t="s">
        <v>142</v>
      </c>
      <c r="B3344" s="1" t="str">
        <f>+VLOOKUP(A3344,Codigos_mercados_mayoristas[],2,0)</f>
        <v>Metropolitana</v>
      </c>
      <c r="C3344" s="1">
        <f>+VLOOKUP(A3344,Codigos_mercados_mayoristas[],3,0)</f>
        <v>13</v>
      </c>
      <c r="D3344" s="30">
        <v>44158</v>
      </c>
      <c r="E3344" s="4" t="s">
        <v>196</v>
      </c>
      <c r="F3344" t="s">
        <v>80</v>
      </c>
      <c r="G3344" t="s">
        <v>12</v>
      </c>
      <c r="H3344" t="s">
        <v>19</v>
      </c>
      <c r="I3344">
        <v>580</v>
      </c>
      <c r="J3344" s="31">
        <v>1200</v>
      </c>
      <c r="K3344" s="31">
        <v>1000</v>
      </c>
      <c r="L3344" s="31">
        <v>1114</v>
      </c>
      <c r="M3344" t="s">
        <v>81</v>
      </c>
      <c r="N3344" t="s">
        <v>118</v>
      </c>
      <c r="O3344" s="47">
        <f>+VLOOKUP(Precio_diario_hortalizas[[#This Row],[Unidad de comercialización]],Codigos_kg[],2,0)</f>
        <v>3</v>
      </c>
      <c r="P3344" s="47">
        <f>+Precio_diario_hortalizas[[#This Row],[Precio promedio ponderado]]/Precio_diario_hortalizas[[#This Row],[Kg o Unidades]]</f>
        <v>371.33333333333331</v>
      </c>
    </row>
    <row r="3345" spans="1:16" hidden="1" x14ac:dyDescent="0.35">
      <c r="A3345" s="15" t="s">
        <v>142</v>
      </c>
      <c r="B3345" s="1" t="str">
        <f>+VLOOKUP(A3345,Codigos_mercados_mayoristas[],2,0)</f>
        <v>Metropolitana</v>
      </c>
      <c r="C3345" s="1">
        <f>+VLOOKUP(A3345,Codigos_mercados_mayoristas[],3,0)</f>
        <v>13</v>
      </c>
      <c r="D3345" s="30">
        <v>44158</v>
      </c>
      <c r="E3345" s="4" t="s">
        <v>196</v>
      </c>
      <c r="F3345" t="s">
        <v>80</v>
      </c>
      <c r="G3345" t="s">
        <v>12</v>
      </c>
      <c r="H3345" t="s">
        <v>13</v>
      </c>
      <c r="I3345">
        <v>320</v>
      </c>
      <c r="J3345" s="31">
        <v>1000</v>
      </c>
      <c r="K3345">
        <v>800</v>
      </c>
      <c r="L3345">
        <v>900</v>
      </c>
      <c r="M3345" t="s">
        <v>81</v>
      </c>
      <c r="N3345" t="s">
        <v>118</v>
      </c>
      <c r="O3345" s="47">
        <f>+VLOOKUP(Precio_diario_hortalizas[[#This Row],[Unidad de comercialización]],Codigos_kg[],2,0)</f>
        <v>3</v>
      </c>
      <c r="P3345" s="47">
        <f>+Precio_diario_hortalizas[[#This Row],[Precio promedio ponderado]]/Precio_diario_hortalizas[[#This Row],[Kg o Unidades]]</f>
        <v>300</v>
      </c>
    </row>
    <row r="3346" spans="1:16" hidden="1" x14ac:dyDescent="0.35">
      <c r="A3346" s="15" t="s">
        <v>142</v>
      </c>
      <c r="B3346" s="1" t="str">
        <f>+VLOOKUP(A3346,Codigos_mercados_mayoristas[],2,0)</f>
        <v>Metropolitana</v>
      </c>
      <c r="C3346" s="1">
        <f>+VLOOKUP(A3346,Codigos_mercados_mayoristas[],3,0)</f>
        <v>13</v>
      </c>
      <c r="D3346" s="30">
        <v>44158</v>
      </c>
      <c r="E3346" s="4" t="s">
        <v>196</v>
      </c>
      <c r="F3346" t="s">
        <v>82</v>
      </c>
      <c r="G3346" t="s">
        <v>12</v>
      </c>
      <c r="H3346" t="s">
        <v>19</v>
      </c>
      <c r="I3346">
        <v>310</v>
      </c>
      <c r="J3346" s="31">
        <v>5000</v>
      </c>
      <c r="K3346" s="31">
        <v>5000</v>
      </c>
      <c r="L3346" s="31">
        <v>5000</v>
      </c>
      <c r="M3346" t="s">
        <v>124</v>
      </c>
      <c r="N3346" t="s">
        <v>118</v>
      </c>
      <c r="O3346" s="47">
        <f>+VLOOKUP(Precio_diario_hortalizas[[#This Row],[Unidad de comercialización]],Codigos_kg[],2,0)</f>
        <v>36</v>
      </c>
      <c r="P3346" s="47">
        <f>+Precio_diario_hortalizas[[#This Row],[Precio promedio ponderado]]/Precio_diario_hortalizas[[#This Row],[Kg o Unidades]]</f>
        <v>138.88888888888889</v>
      </c>
    </row>
    <row r="3347" spans="1:16" hidden="1" x14ac:dyDescent="0.35">
      <c r="A3347" s="15" t="s">
        <v>142</v>
      </c>
      <c r="B3347" s="1" t="str">
        <f>+VLOOKUP(A3347,Codigos_mercados_mayoristas[],2,0)</f>
        <v>Metropolitana</v>
      </c>
      <c r="C3347" s="1">
        <f>+VLOOKUP(A3347,Codigos_mercados_mayoristas[],3,0)</f>
        <v>13</v>
      </c>
      <c r="D3347" s="30">
        <v>44158</v>
      </c>
      <c r="E3347" s="4" t="s">
        <v>196</v>
      </c>
      <c r="F3347" t="s">
        <v>82</v>
      </c>
      <c r="G3347" t="s">
        <v>12</v>
      </c>
      <c r="H3347" t="s">
        <v>19</v>
      </c>
      <c r="I3347">
        <v>470</v>
      </c>
      <c r="J3347" s="31">
        <v>15000</v>
      </c>
      <c r="K3347" s="31">
        <v>14000</v>
      </c>
      <c r="L3347" s="31">
        <v>14601</v>
      </c>
      <c r="M3347" t="s">
        <v>81</v>
      </c>
      <c r="N3347" t="s">
        <v>118</v>
      </c>
      <c r="O3347" s="47">
        <f>+VLOOKUP(Precio_diario_hortalizas[[#This Row],[Unidad de comercialización]],Codigos_kg[],2,0)</f>
        <v>3</v>
      </c>
      <c r="P3347" s="47">
        <f>+Precio_diario_hortalizas[[#This Row],[Precio promedio ponderado]]/Precio_diario_hortalizas[[#This Row],[Kg o Unidades]]</f>
        <v>4867</v>
      </c>
    </row>
    <row r="3348" spans="1:16" hidden="1" x14ac:dyDescent="0.35">
      <c r="A3348" s="15" t="s">
        <v>142</v>
      </c>
      <c r="B3348" s="1" t="str">
        <f>+VLOOKUP(A3348,Codigos_mercados_mayoristas[],2,0)</f>
        <v>Metropolitana</v>
      </c>
      <c r="C3348" s="1">
        <f>+VLOOKUP(A3348,Codigos_mercados_mayoristas[],3,0)</f>
        <v>13</v>
      </c>
      <c r="D3348" s="30">
        <v>44158</v>
      </c>
      <c r="E3348" s="4" t="s">
        <v>196</v>
      </c>
      <c r="F3348" t="s">
        <v>82</v>
      </c>
      <c r="G3348" t="s">
        <v>12</v>
      </c>
      <c r="H3348" t="s">
        <v>13</v>
      </c>
      <c r="I3348">
        <v>70</v>
      </c>
      <c r="J3348" s="31">
        <v>4500</v>
      </c>
      <c r="K3348" s="31">
        <v>4500</v>
      </c>
      <c r="L3348" s="31">
        <v>4500</v>
      </c>
      <c r="M3348" t="s">
        <v>124</v>
      </c>
      <c r="N3348" t="s">
        <v>118</v>
      </c>
      <c r="O3348" s="47">
        <f>+VLOOKUP(Precio_diario_hortalizas[[#This Row],[Unidad de comercialización]],Codigos_kg[],2,0)</f>
        <v>36</v>
      </c>
      <c r="P3348" s="47">
        <f>+Precio_diario_hortalizas[[#This Row],[Precio promedio ponderado]]/Precio_diario_hortalizas[[#This Row],[Kg o Unidades]]</f>
        <v>125</v>
      </c>
    </row>
    <row r="3349" spans="1:16" hidden="1" x14ac:dyDescent="0.35">
      <c r="A3349" s="15" t="s">
        <v>142</v>
      </c>
      <c r="B3349" s="1" t="str">
        <f>+VLOOKUP(A3349,Codigos_mercados_mayoristas[],2,0)</f>
        <v>Metropolitana</v>
      </c>
      <c r="C3349" s="1">
        <f>+VLOOKUP(A3349,Codigos_mercados_mayoristas[],3,0)</f>
        <v>13</v>
      </c>
      <c r="D3349" s="30">
        <v>44158</v>
      </c>
      <c r="E3349" s="4" t="s">
        <v>196</v>
      </c>
      <c r="F3349" t="s">
        <v>82</v>
      </c>
      <c r="G3349" t="s">
        <v>12</v>
      </c>
      <c r="H3349" t="s">
        <v>13</v>
      </c>
      <c r="I3349">
        <v>130</v>
      </c>
      <c r="J3349" s="31">
        <v>14000</v>
      </c>
      <c r="K3349" s="31">
        <v>14000</v>
      </c>
      <c r="L3349" s="31">
        <v>14000</v>
      </c>
      <c r="M3349" t="s">
        <v>81</v>
      </c>
      <c r="N3349" t="s">
        <v>118</v>
      </c>
      <c r="O3349" s="47">
        <f>+VLOOKUP(Precio_diario_hortalizas[[#This Row],[Unidad de comercialización]],Codigos_kg[],2,0)</f>
        <v>3</v>
      </c>
      <c r="P3349" s="47">
        <f>+Precio_diario_hortalizas[[#This Row],[Precio promedio ponderado]]/Precio_diario_hortalizas[[#This Row],[Kg o Unidades]]</f>
        <v>4666.666666666667</v>
      </c>
    </row>
    <row r="3350" spans="1:16" hidden="1" x14ac:dyDescent="0.35">
      <c r="A3350" s="15" t="s">
        <v>142</v>
      </c>
      <c r="B3350" s="1" t="str">
        <f>+VLOOKUP(A3350,Codigos_mercados_mayoristas[],2,0)</f>
        <v>Metropolitana</v>
      </c>
      <c r="C3350" s="1">
        <f>+VLOOKUP(A3350,Codigos_mercados_mayoristas[],3,0)</f>
        <v>13</v>
      </c>
      <c r="D3350" s="30">
        <v>44158</v>
      </c>
      <c r="E3350" s="4" t="s">
        <v>196</v>
      </c>
      <c r="F3350" t="s">
        <v>84</v>
      </c>
      <c r="G3350" t="s">
        <v>12</v>
      </c>
      <c r="H3350" t="s">
        <v>19</v>
      </c>
      <c r="I3350" s="31">
        <v>14000</v>
      </c>
      <c r="J3350">
        <v>700</v>
      </c>
      <c r="K3350">
        <v>600</v>
      </c>
      <c r="L3350">
        <v>654</v>
      </c>
      <c r="M3350" t="s">
        <v>14</v>
      </c>
      <c r="N3350" t="s">
        <v>152</v>
      </c>
      <c r="O3350" s="47">
        <f>+VLOOKUP(Precio_diario_hortalizas[[#This Row],[Unidad de comercialización]],Codigos_kg[],2,0)</f>
        <v>1</v>
      </c>
      <c r="P3350" s="47">
        <f>+Precio_diario_hortalizas[[#This Row],[Precio promedio ponderado]]/Precio_diario_hortalizas[[#This Row],[Kg o Unidades]]</f>
        <v>654</v>
      </c>
    </row>
    <row r="3351" spans="1:16" hidden="1" x14ac:dyDescent="0.35">
      <c r="A3351" s="15" t="s">
        <v>142</v>
      </c>
      <c r="B3351" s="1" t="str">
        <f>+VLOOKUP(A3351,Codigos_mercados_mayoristas[],2,0)</f>
        <v>Metropolitana</v>
      </c>
      <c r="C3351" s="1">
        <f>+VLOOKUP(A3351,Codigos_mercados_mayoristas[],3,0)</f>
        <v>13</v>
      </c>
      <c r="D3351" s="30">
        <v>44158</v>
      </c>
      <c r="E3351" s="4" t="s">
        <v>196</v>
      </c>
      <c r="F3351" t="s">
        <v>84</v>
      </c>
      <c r="G3351" t="s">
        <v>12</v>
      </c>
      <c r="H3351" t="s">
        <v>19</v>
      </c>
      <c r="I3351" s="31">
        <v>4300</v>
      </c>
      <c r="J3351">
        <v>600</v>
      </c>
      <c r="K3351">
        <v>500</v>
      </c>
      <c r="L3351">
        <v>550</v>
      </c>
      <c r="M3351" t="s">
        <v>14</v>
      </c>
      <c r="N3351" t="s">
        <v>118</v>
      </c>
      <c r="O3351" s="47">
        <f>+VLOOKUP(Precio_diario_hortalizas[[#This Row],[Unidad de comercialización]],Codigos_kg[],2,0)</f>
        <v>1</v>
      </c>
      <c r="P3351" s="47">
        <f>+Precio_diario_hortalizas[[#This Row],[Precio promedio ponderado]]/Precio_diario_hortalizas[[#This Row],[Kg o Unidades]]</f>
        <v>550</v>
      </c>
    </row>
    <row r="3352" spans="1:16" hidden="1" x14ac:dyDescent="0.35">
      <c r="A3352" s="15" t="s">
        <v>142</v>
      </c>
      <c r="B3352" s="1" t="str">
        <f>+VLOOKUP(A3352,Codigos_mercados_mayoristas[],2,0)</f>
        <v>Metropolitana</v>
      </c>
      <c r="C3352" s="1">
        <f>+VLOOKUP(A3352,Codigos_mercados_mayoristas[],3,0)</f>
        <v>13</v>
      </c>
      <c r="D3352" s="30">
        <v>44158</v>
      </c>
      <c r="E3352" s="4" t="s">
        <v>196</v>
      </c>
      <c r="F3352" t="s">
        <v>84</v>
      </c>
      <c r="G3352" t="s">
        <v>12</v>
      </c>
      <c r="H3352" t="s">
        <v>13</v>
      </c>
      <c r="I3352" s="31">
        <v>4500</v>
      </c>
      <c r="J3352">
        <v>500</v>
      </c>
      <c r="K3352">
        <v>500</v>
      </c>
      <c r="L3352">
        <v>500</v>
      </c>
      <c r="M3352" t="s">
        <v>14</v>
      </c>
      <c r="N3352" t="s">
        <v>152</v>
      </c>
      <c r="O3352" s="47">
        <f>+VLOOKUP(Precio_diario_hortalizas[[#This Row],[Unidad de comercialización]],Codigos_kg[],2,0)</f>
        <v>1</v>
      </c>
      <c r="P3352" s="47">
        <f>+Precio_diario_hortalizas[[#This Row],[Precio promedio ponderado]]/Precio_diario_hortalizas[[#This Row],[Kg o Unidades]]</f>
        <v>500</v>
      </c>
    </row>
    <row r="3353" spans="1:16" hidden="1" x14ac:dyDescent="0.35">
      <c r="A3353" s="15" t="s">
        <v>142</v>
      </c>
      <c r="B3353" s="1" t="str">
        <f>+VLOOKUP(A3353,Codigos_mercados_mayoristas[],2,0)</f>
        <v>Metropolitana</v>
      </c>
      <c r="C3353" s="1">
        <f>+VLOOKUP(A3353,Codigos_mercados_mayoristas[],3,0)</f>
        <v>13</v>
      </c>
      <c r="D3353" s="30">
        <v>44158</v>
      </c>
      <c r="E3353" s="4" t="s">
        <v>196</v>
      </c>
      <c r="F3353" t="s">
        <v>84</v>
      </c>
      <c r="G3353" t="s">
        <v>12</v>
      </c>
      <c r="H3353" t="s">
        <v>13</v>
      </c>
      <c r="I3353" s="31">
        <v>2500</v>
      </c>
      <c r="J3353">
        <v>400</v>
      </c>
      <c r="K3353">
        <v>400</v>
      </c>
      <c r="L3353">
        <v>400</v>
      </c>
      <c r="M3353" t="s">
        <v>14</v>
      </c>
      <c r="N3353" t="s">
        <v>118</v>
      </c>
      <c r="O3353" s="47">
        <f>+VLOOKUP(Precio_diario_hortalizas[[#This Row],[Unidad de comercialización]],Codigos_kg[],2,0)</f>
        <v>1</v>
      </c>
      <c r="P3353" s="47">
        <f>+Precio_diario_hortalizas[[#This Row],[Precio promedio ponderado]]/Precio_diario_hortalizas[[#This Row],[Kg o Unidades]]</f>
        <v>400</v>
      </c>
    </row>
    <row r="3354" spans="1:16" hidden="1" x14ac:dyDescent="0.35">
      <c r="A3354" s="15" t="s">
        <v>142</v>
      </c>
      <c r="B3354" s="1" t="str">
        <f>+VLOOKUP(A3354,Codigos_mercados_mayoristas[],2,0)</f>
        <v>Metropolitana</v>
      </c>
      <c r="C3354" s="1">
        <f>+VLOOKUP(A3354,Codigos_mercados_mayoristas[],3,0)</f>
        <v>13</v>
      </c>
      <c r="D3354" s="30">
        <v>44158</v>
      </c>
      <c r="E3354" s="4" t="s">
        <v>196</v>
      </c>
      <c r="F3354" t="s">
        <v>21</v>
      </c>
      <c r="G3354" t="s">
        <v>12</v>
      </c>
      <c r="H3354" t="s">
        <v>19</v>
      </c>
      <c r="I3354">
        <v>250</v>
      </c>
      <c r="J3354" s="31">
        <v>9000</v>
      </c>
      <c r="K3354" s="31">
        <v>8000</v>
      </c>
      <c r="L3354" s="31">
        <v>8500</v>
      </c>
      <c r="M3354" t="s">
        <v>151</v>
      </c>
      <c r="N3354" t="s">
        <v>152</v>
      </c>
      <c r="O3354" s="47">
        <f>+VLOOKUP(Precio_diario_hortalizas[[#This Row],[Unidad de comercialización]],Codigos_kg[],2,0)</f>
        <v>10</v>
      </c>
      <c r="P3354" s="47">
        <f>+Precio_diario_hortalizas[[#This Row],[Precio promedio ponderado]]/Precio_diario_hortalizas[[#This Row],[Kg o Unidades]]</f>
        <v>850</v>
      </c>
    </row>
    <row r="3355" spans="1:16" hidden="1" x14ac:dyDescent="0.35">
      <c r="A3355" s="15" t="s">
        <v>142</v>
      </c>
      <c r="B3355" s="1" t="str">
        <f>+VLOOKUP(A3355,Codigos_mercados_mayoristas[],2,0)</f>
        <v>Metropolitana</v>
      </c>
      <c r="C3355" s="1">
        <f>+VLOOKUP(A3355,Codigos_mercados_mayoristas[],3,0)</f>
        <v>13</v>
      </c>
      <c r="D3355" s="30">
        <v>44158</v>
      </c>
      <c r="E3355" s="4" t="s">
        <v>196</v>
      </c>
      <c r="F3355" t="s">
        <v>85</v>
      </c>
      <c r="G3355" t="s">
        <v>12</v>
      </c>
      <c r="H3355" t="s">
        <v>19</v>
      </c>
      <c r="I3355" s="31">
        <v>3400</v>
      </c>
      <c r="J3355" s="31">
        <v>1200</v>
      </c>
      <c r="K3355" s="31">
        <v>1200</v>
      </c>
      <c r="L3355" s="31">
        <v>1200</v>
      </c>
      <c r="M3355" t="s">
        <v>31</v>
      </c>
      <c r="N3355" t="s">
        <v>125</v>
      </c>
      <c r="O3355" s="47">
        <f>+VLOOKUP(Precio_diario_hortalizas[[#This Row],[Unidad de comercialización]],Codigos_kg[],2,0)</f>
        <v>1</v>
      </c>
      <c r="P3355" s="47">
        <f>+Precio_diario_hortalizas[[#This Row],[Precio promedio ponderado]]/Precio_diario_hortalizas[[#This Row],[Kg o Unidades]]</f>
        <v>1200</v>
      </c>
    </row>
    <row r="3356" spans="1:16" hidden="1" x14ac:dyDescent="0.35">
      <c r="A3356" s="15" t="s">
        <v>142</v>
      </c>
      <c r="B3356" s="1" t="str">
        <f>+VLOOKUP(A3356,Codigos_mercados_mayoristas[],2,0)</f>
        <v>Metropolitana</v>
      </c>
      <c r="C3356" s="1">
        <f>+VLOOKUP(A3356,Codigos_mercados_mayoristas[],3,0)</f>
        <v>13</v>
      </c>
      <c r="D3356" s="30">
        <v>44158</v>
      </c>
      <c r="E3356" s="4" t="s">
        <v>196</v>
      </c>
      <c r="F3356" t="s">
        <v>85</v>
      </c>
      <c r="G3356" t="s">
        <v>12</v>
      </c>
      <c r="H3356" t="s">
        <v>13</v>
      </c>
      <c r="I3356" s="31">
        <v>1600</v>
      </c>
      <c r="J3356" s="31">
        <v>1000</v>
      </c>
      <c r="K3356" s="31">
        <v>1000</v>
      </c>
      <c r="L3356" s="31">
        <v>1000</v>
      </c>
      <c r="M3356" t="s">
        <v>31</v>
      </c>
      <c r="N3356" t="s">
        <v>125</v>
      </c>
      <c r="O3356" s="47">
        <f>+VLOOKUP(Precio_diario_hortalizas[[#This Row],[Unidad de comercialización]],Codigos_kg[],2,0)</f>
        <v>1</v>
      </c>
      <c r="P3356" s="47">
        <f>+Precio_diario_hortalizas[[#This Row],[Precio promedio ponderado]]/Precio_diario_hortalizas[[#This Row],[Kg o Unidades]]</f>
        <v>1000</v>
      </c>
    </row>
    <row r="3357" spans="1:16" hidden="1" x14ac:dyDescent="0.35">
      <c r="A3357" s="15" t="s">
        <v>142</v>
      </c>
      <c r="B3357" s="1" t="str">
        <f>+VLOOKUP(A3357,Codigos_mercados_mayoristas[],2,0)</f>
        <v>Metropolitana</v>
      </c>
      <c r="C3357" s="1">
        <f>+VLOOKUP(A3357,Codigos_mercados_mayoristas[],3,0)</f>
        <v>13</v>
      </c>
      <c r="D3357" s="30">
        <v>44158</v>
      </c>
      <c r="E3357" s="4" t="s">
        <v>196</v>
      </c>
      <c r="F3357" t="s">
        <v>52</v>
      </c>
      <c r="G3357" t="s">
        <v>12</v>
      </c>
      <c r="H3357" t="s">
        <v>19</v>
      </c>
      <c r="I3357">
        <v>400</v>
      </c>
      <c r="J3357" s="31">
        <v>10000</v>
      </c>
      <c r="K3357" s="31">
        <v>9000</v>
      </c>
      <c r="L3357" s="31">
        <v>9575</v>
      </c>
      <c r="M3357" t="s">
        <v>39</v>
      </c>
      <c r="N3357" t="s">
        <v>118</v>
      </c>
      <c r="O3357" s="47">
        <f>+VLOOKUP(Precio_diario_hortalizas[[#This Row],[Unidad de comercialización]],Codigos_kg[],2,0)</f>
        <v>25</v>
      </c>
      <c r="P3357" s="47">
        <f>+Precio_diario_hortalizas[[#This Row],[Precio promedio ponderado]]/Precio_diario_hortalizas[[#This Row],[Kg o Unidades]]</f>
        <v>383</v>
      </c>
    </row>
    <row r="3358" spans="1:16" x14ac:dyDescent="0.35">
      <c r="A3358" s="15" t="s">
        <v>142</v>
      </c>
      <c r="B3358" s="1" t="str">
        <f>+VLOOKUP(A3358,Codigos_mercados_mayoristas[],2,0)</f>
        <v>Metropolitana</v>
      </c>
      <c r="C3358" s="1">
        <f>+VLOOKUP(A3358,Codigos_mercados_mayoristas[],3,0)</f>
        <v>13</v>
      </c>
      <c r="D3358" s="30">
        <v>44158</v>
      </c>
      <c r="E3358" s="4" t="s">
        <v>196</v>
      </c>
      <c r="F3358" t="s">
        <v>183</v>
      </c>
      <c r="G3358" t="s">
        <v>12</v>
      </c>
      <c r="H3358" t="s">
        <v>19</v>
      </c>
      <c r="I3358">
        <v>400</v>
      </c>
      <c r="J3358" s="31">
        <v>30000</v>
      </c>
      <c r="K3358" s="31">
        <v>28000</v>
      </c>
      <c r="L3358" s="31">
        <v>29150</v>
      </c>
      <c r="M3358" t="s">
        <v>184</v>
      </c>
      <c r="N3358" t="s">
        <v>34</v>
      </c>
      <c r="O3358" s="47">
        <f>+VLOOKUP(Precio_diario_hortalizas[[#This Row],[Unidad de comercialización]],Codigos_kg[],2,0)</f>
        <v>13</v>
      </c>
      <c r="P3358" s="47">
        <f>+Precio_diario_hortalizas[[#This Row],[Precio promedio ponderado]]/Precio_diario_hortalizas[[#This Row],[Kg o Unidades]]</f>
        <v>2242.3076923076924</v>
      </c>
    </row>
    <row r="3359" spans="1:16" hidden="1" x14ac:dyDescent="0.35">
      <c r="A3359" s="15" t="s">
        <v>142</v>
      </c>
      <c r="B3359" s="1" t="str">
        <f>+VLOOKUP(A3359,Codigos_mercados_mayoristas[],2,0)</f>
        <v>Metropolitana</v>
      </c>
      <c r="C3359" s="1">
        <f>+VLOOKUP(A3359,Codigos_mercados_mayoristas[],3,0)</f>
        <v>13</v>
      </c>
      <c r="D3359" s="30">
        <v>44158</v>
      </c>
      <c r="E3359" s="4" t="s">
        <v>196</v>
      </c>
      <c r="F3359" t="s">
        <v>23</v>
      </c>
      <c r="G3359" t="s">
        <v>87</v>
      </c>
      <c r="H3359" t="s">
        <v>19</v>
      </c>
      <c r="I3359" s="31">
        <v>1130</v>
      </c>
      <c r="J3359" s="31">
        <v>3000</v>
      </c>
      <c r="K3359" s="31">
        <v>2500</v>
      </c>
      <c r="L3359" s="31">
        <v>2770</v>
      </c>
      <c r="M3359" t="s">
        <v>88</v>
      </c>
      <c r="N3359" t="s">
        <v>118</v>
      </c>
      <c r="O3359" s="47">
        <f>+VLOOKUP(Precio_diario_hortalizas[[#This Row],[Unidad de comercialización]],Codigos_kg[],2,0)</f>
        <v>10</v>
      </c>
      <c r="P3359" s="47">
        <f>+Precio_diario_hortalizas[[#This Row],[Precio promedio ponderado]]/Precio_diario_hortalizas[[#This Row],[Kg o Unidades]]</f>
        <v>277</v>
      </c>
    </row>
    <row r="3360" spans="1:16" hidden="1" x14ac:dyDescent="0.35">
      <c r="A3360" s="15" t="s">
        <v>142</v>
      </c>
      <c r="B3360" s="1" t="str">
        <f>+VLOOKUP(A3360,Codigos_mercados_mayoristas[],2,0)</f>
        <v>Metropolitana</v>
      </c>
      <c r="C3360" s="1">
        <f>+VLOOKUP(A3360,Codigos_mercados_mayoristas[],3,0)</f>
        <v>13</v>
      </c>
      <c r="D3360" s="30">
        <v>44158</v>
      </c>
      <c r="E3360" s="4" t="s">
        <v>196</v>
      </c>
      <c r="F3360" t="s">
        <v>23</v>
      </c>
      <c r="G3360" t="s">
        <v>87</v>
      </c>
      <c r="H3360" t="s">
        <v>13</v>
      </c>
      <c r="I3360">
        <v>960</v>
      </c>
      <c r="J3360" s="31">
        <v>2000</v>
      </c>
      <c r="K3360" s="31">
        <v>1500</v>
      </c>
      <c r="L3360" s="31">
        <v>1865</v>
      </c>
      <c r="M3360" t="s">
        <v>25</v>
      </c>
      <c r="N3360" t="s">
        <v>118</v>
      </c>
      <c r="O3360" s="47">
        <f>+VLOOKUP(Precio_diario_hortalizas[[#This Row],[Unidad de comercialización]],Codigos_kg[],2,0)</f>
        <v>12</v>
      </c>
      <c r="P3360" s="47">
        <f>+Precio_diario_hortalizas[[#This Row],[Precio promedio ponderado]]/Precio_diario_hortalizas[[#This Row],[Kg o Unidades]]</f>
        <v>155.41666666666666</v>
      </c>
    </row>
    <row r="3361" spans="1:16" hidden="1" x14ac:dyDescent="0.35">
      <c r="A3361" s="15" t="s">
        <v>142</v>
      </c>
      <c r="B3361" s="1" t="str">
        <f>+VLOOKUP(A3361,Codigos_mercados_mayoristas[],2,0)</f>
        <v>Metropolitana</v>
      </c>
      <c r="C3361" s="1">
        <f>+VLOOKUP(A3361,Codigos_mercados_mayoristas[],3,0)</f>
        <v>13</v>
      </c>
      <c r="D3361" s="30">
        <v>44158</v>
      </c>
      <c r="E3361" s="4" t="s">
        <v>196</v>
      </c>
      <c r="F3361" t="s">
        <v>23</v>
      </c>
      <c r="G3361" t="s">
        <v>24</v>
      </c>
      <c r="H3361" t="s">
        <v>19</v>
      </c>
      <c r="I3361" s="31">
        <v>4200</v>
      </c>
      <c r="J3361" s="31">
        <v>3500</v>
      </c>
      <c r="K3361" s="31">
        <v>2500</v>
      </c>
      <c r="L3361" s="31">
        <v>2804</v>
      </c>
      <c r="M3361" t="s">
        <v>89</v>
      </c>
      <c r="N3361" t="s">
        <v>114</v>
      </c>
      <c r="O3361" s="47">
        <f>+VLOOKUP(Precio_diario_hortalizas[[#This Row],[Unidad de comercialización]],Codigos_kg[],2,0)</f>
        <v>15</v>
      </c>
      <c r="P3361" s="47">
        <f>+Precio_diario_hortalizas[[#This Row],[Precio promedio ponderado]]/Precio_diario_hortalizas[[#This Row],[Kg o Unidades]]</f>
        <v>186.93333333333334</v>
      </c>
    </row>
    <row r="3362" spans="1:16" hidden="1" x14ac:dyDescent="0.35">
      <c r="A3362" s="15" t="s">
        <v>142</v>
      </c>
      <c r="B3362" s="1" t="str">
        <f>+VLOOKUP(A3362,Codigos_mercados_mayoristas[],2,0)</f>
        <v>Metropolitana</v>
      </c>
      <c r="C3362" s="1">
        <f>+VLOOKUP(A3362,Codigos_mercados_mayoristas[],3,0)</f>
        <v>13</v>
      </c>
      <c r="D3362" s="30">
        <v>44158</v>
      </c>
      <c r="E3362" s="4" t="s">
        <v>196</v>
      </c>
      <c r="F3362" t="s">
        <v>23</v>
      </c>
      <c r="G3362" t="s">
        <v>24</v>
      </c>
      <c r="H3362" t="s">
        <v>13</v>
      </c>
      <c r="I3362" s="31">
        <v>3640</v>
      </c>
      <c r="J3362" s="31">
        <v>2500</v>
      </c>
      <c r="K3362" s="31">
        <v>1500</v>
      </c>
      <c r="L3362" s="31">
        <v>1841</v>
      </c>
      <c r="M3362" t="s">
        <v>26</v>
      </c>
      <c r="N3362" t="s">
        <v>114</v>
      </c>
      <c r="O3362" s="47">
        <f>+VLOOKUP(Precio_diario_hortalizas[[#This Row],[Unidad de comercialización]],Codigos_kg[],2,0)</f>
        <v>18</v>
      </c>
      <c r="P3362" s="47">
        <f>+Precio_diario_hortalizas[[#This Row],[Precio promedio ponderado]]/Precio_diario_hortalizas[[#This Row],[Kg o Unidades]]</f>
        <v>102.27777777777777</v>
      </c>
    </row>
    <row r="3363" spans="1:16" hidden="1" x14ac:dyDescent="0.35">
      <c r="A3363" s="15" t="s">
        <v>142</v>
      </c>
      <c r="B3363" s="1" t="str">
        <f>+VLOOKUP(A3363,Codigos_mercados_mayoristas[],2,0)</f>
        <v>Metropolitana</v>
      </c>
      <c r="C3363" s="1">
        <f>+VLOOKUP(A3363,Codigos_mercados_mayoristas[],3,0)</f>
        <v>13</v>
      </c>
      <c r="D3363" s="30">
        <v>44158</v>
      </c>
      <c r="E3363" s="4" t="s">
        <v>196</v>
      </c>
      <c r="F3363" t="s">
        <v>23</v>
      </c>
      <c r="G3363" t="s">
        <v>90</v>
      </c>
      <c r="H3363" t="s">
        <v>19</v>
      </c>
      <c r="I3363">
        <v>350</v>
      </c>
      <c r="J3363" s="31">
        <v>3000</v>
      </c>
      <c r="K3363" s="31">
        <v>2500</v>
      </c>
      <c r="L3363" s="31">
        <v>2750</v>
      </c>
      <c r="M3363" t="s">
        <v>89</v>
      </c>
      <c r="N3363" t="s">
        <v>118</v>
      </c>
      <c r="O3363" s="47">
        <f>+VLOOKUP(Precio_diario_hortalizas[[#This Row],[Unidad de comercialización]],Codigos_kg[],2,0)</f>
        <v>15</v>
      </c>
      <c r="P3363" s="47">
        <f>+Precio_diario_hortalizas[[#This Row],[Precio promedio ponderado]]/Precio_diario_hortalizas[[#This Row],[Kg o Unidades]]</f>
        <v>183.33333333333334</v>
      </c>
    </row>
    <row r="3364" spans="1:16" hidden="1" x14ac:dyDescent="0.35">
      <c r="A3364" s="15" t="s">
        <v>142</v>
      </c>
      <c r="B3364" s="1" t="str">
        <f>+VLOOKUP(A3364,Codigos_mercados_mayoristas[],2,0)</f>
        <v>Metropolitana</v>
      </c>
      <c r="C3364" s="1">
        <f>+VLOOKUP(A3364,Codigos_mercados_mayoristas[],3,0)</f>
        <v>13</v>
      </c>
      <c r="D3364" s="30">
        <v>44158</v>
      </c>
      <c r="E3364" s="4" t="s">
        <v>196</v>
      </c>
      <c r="F3364" t="s">
        <v>23</v>
      </c>
      <c r="G3364" t="s">
        <v>90</v>
      </c>
      <c r="H3364" t="s">
        <v>13</v>
      </c>
      <c r="I3364">
        <v>160</v>
      </c>
      <c r="J3364" s="31">
        <v>2000</v>
      </c>
      <c r="K3364" s="31">
        <v>2000</v>
      </c>
      <c r="L3364" s="31">
        <v>2000</v>
      </c>
      <c r="M3364" t="s">
        <v>26</v>
      </c>
      <c r="N3364" t="s">
        <v>118</v>
      </c>
      <c r="O3364" s="47">
        <f>+VLOOKUP(Precio_diario_hortalizas[[#This Row],[Unidad de comercialización]],Codigos_kg[],2,0)</f>
        <v>18</v>
      </c>
      <c r="P3364" s="47">
        <f>+Precio_diario_hortalizas[[#This Row],[Precio promedio ponderado]]/Precio_diario_hortalizas[[#This Row],[Kg o Unidades]]</f>
        <v>111.11111111111111</v>
      </c>
    </row>
    <row r="3365" spans="1:16" hidden="1" x14ac:dyDescent="0.35">
      <c r="A3365" s="15" t="s">
        <v>142</v>
      </c>
      <c r="B3365" s="1" t="str">
        <f>+VLOOKUP(A3365,Codigos_mercados_mayoristas[],2,0)</f>
        <v>Metropolitana</v>
      </c>
      <c r="C3365" s="1">
        <f>+VLOOKUP(A3365,Codigos_mercados_mayoristas[],3,0)</f>
        <v>13</v>
      </c>
      <c r="D3365" s="30">
        <v>44158</v>
      </c>
      <c r="E3365" s="4" t="s">
        <v>196</v>
      </c>
      <c r="F3365" t="s">
        <v>23</v>
      </c>
      <c r="G3365" t="s">
        <v>91</v>
      </c>
      <c r="H3365" t="s">
        <v>19</v>
      </c>
      <c r="I3365">
        <v>430</v>
      </c>
      <c r="J3365" s="31">
        <v>3000</v>
      </c>
      <c r="K3365" s="31">
        <v>2500</v>
      </c>
      <c r="L3365" s="31">
        <v>2750</v>
      </c>
      <c r="M3365" t="s">
        <v>89</v>
      </c>
      <c r="N3365" t="s">
        <v>118</v>
      </c>
      <c r="O3365" s="47">
        <f>+VLOOKUP(Precio_diario_hortalizas[[#This Row],[Unidad de comercialización]],Codigos_kg[],2,0)</f>
        <v>15</v>
      </c>
      <c r="P3365" s="47">
        <f>+Precio_diario_hortalizas[[#This Row],[Precio promedio ponderado]]/Precio_diario_hortalizas[[#This Row],[Kg o Unidades]]</f>
        <v>183.33333333333334</v>
      </c>
    </row>
    <row r="3366" spans="1:16" hidden="1" x14ac:dyDescent="0.35">
      <c r="A3366" s="15" t="s">
        <v>142</v>
      </c>
      <c r="B3366" s="1" t="str">
        <f>+VLOOKUP(A3366,Codigos_mercados_mayoristas[],2,0)</f>
        <v>Metropolitana</v>
      </c>
      <c r="C3366" s="1">
        <f>+VLOOKUP(A3366,Codigos_mercados_mayoristas[],3,0)</f>
        <v>13</v>
      </c>
      <c r="D3366" s="30">
        <v>44158</v>
      </c>
      <c r="E3366" s="4" t="s">
        <v>196</v>
      </c>
      <c r="F3366" t="s">
        <v>23</v>
      </c>
      <c r="G3366" t="s">
        <v>91</v>
      </c>
      <c r="H3366" t="s">
        <v>13</v>
      </c>
      <c r="I3366">
        <v>160</v>
      </c>
      <c r="J3366" s="31">
        <v>2000</v>
      </c>
      <c r="K3366" s="31">
        <v>2000</v>
      </c>
      <c r="L3366" s="31">
        <v>2000</v>
      </c>
      <c r="M3366" t="s">
        <v>26</v>
      </c>
      <c r="N3366" t="s">
        <v>118</v>
      </c>
      <c r="O3366" s="47">
        <f>+VLOOKUP(Precio_diario_hortalizas[[#This Row],[Unidad de comercialización]],Codigos_kg[],2,0)</f>
        <v>18</v>
      </c>
      <c r="P3366" s="47">
        <f>+Precio_diario_hortalizas[[#This Row],[Precio promedio ponderado]]/Precio_diario_hortalizas[[#This Row],[Kg o Unidades]]</f>
        <v>111.11111111111111</v>
      </c>
    </row>
    <row r="3367" spans="1:16" x14ac:dyDescent="0.35">
      <c r="A3367" s="15" t="s">
        <v>142</v>
      </c>
      <c r="B3367" s="1" t="str">
        <f>+VLOOKUP(A3367,Codigos_mercados_mayoristas[],2,0)</f>
        <v>Metropolitana</v>
      </c>
      <c r="C3367" s="1">
        <f>+VLOOKUP(A3367,Codigos_mercados_mayoristas[],3,0)</f>
        <v>13</v>
      </c>
      <c r="D3367" s="30">
        <v>44158</v>
      </c>
      <c r="E3367" s="4" t="s">
        <v>196</v>
      </c>
      <c r="F3367" t="s">
        <v>716</v>
      </c>
      <c r="G3367" t="s">
        <v>745</v>
      </c>
      <c r="H3367" t="s">
        <v>264</v>
      </c>
      <c r="I3367" s="31">
        <v>3300</v>
      </c>
      <c r="J3367" s="31">
        <v>1000</v>
      </c>
      <c r="K3367">
        <v>950</v>
      </c>
      <c r="L3367">
        <v>973</v>
      </c>
      <c r="M3367" t="s">
        <v>14</v>
      </c>
      <c r="N3367" t="s">
        <v>123</v>
      </c>
      <c r="O3367" s="47">
        <f>+VLOOKUP(Precio_diario_hortalizas[[#This Row],[Unidad de comercialización]],Codigos_kg[],2,0)</f>
        <v>1</v>
      </c>
      <c r="P3367" s="47">
        <f>+Precio_diario_hortalizas[[#This Row],[Precio promedio ponderado]]/Precio_diario_hortalizas[[#This Row],[Kg o Unidades]]</f>
        <v>973</v>
      </c>
    </row>
    <row r="3368" spans="1:16" x14ac:dyDescent="0.35">
      <c r="A3368" s="15" t="s">
        <v>142</v>
      </c>
      <c r="B3368" s="1" t="str">
        <f>+VLOOKUP(A3368,Codigos_mercados_mayoristas[],2,0)</f>
        <v>Metropolitana</v>
      </c>
      <c r="C3368" s="1">
        <f>+VLOOKUP(A3368,Codigos_mercados_mayoristas[],3,0)</f>
        <v>13</v>
      </c>
      <c r="D3368" s="30">
        <v>44158</v>
      </c>
      <c r="E3368" s="4" t="s">
        <v>196</v>
      </c>
      <c r="F3368" t="s">
        <v>716</v>
      </c>
      <c r="G3368" t="s">
        <v>745</v>
      </c>
      <c r="H3368" t="s">
        <v>16</v>
      </c>
      <c r="I3368" s="31">
        <v>1300</v>
      </c>
      <c r="J3368" s="31">
        <v>1200</v>
      </c>
      <c r="K3368" s="31">
        <v>1200</v>
      </c>
      <c r="L3368" s="31">
        <v>1200</v>
      </c>
      <c r="M3368" t="s">
        <v>14</v>
      </c>
      <c r="N3368" t="s">
        <v>123</v>
      </c>
      <c r="O3368" s="47">
        <f>+VLOOKUP(Precio_diario_hortalizas[[#This Row],[Unidad de comercialización]],Codigos_kg[],2,0)</f>
        <v>1</v>
      </c>
      <c r="P3368" s="47">
        <f>+Precio_diario_hortalizas[[#This Row],[Precio promedio ponderado]]/Precio_diario_hortalizas[[#This Row],[Kg o Unidades]]</f>
        <v>1200</v>
      </c>
    </row>
    <row r="3369" spans="1:16" x14ac:dyDescent="0.35">
      <c r="A3369" s="15" t="s">
        <v>142</v>
      </c>
      <c r="B3369" s="1" t="str">
        <f>+VLOOKUP(A3369,Codigos_mercados_mayoristas[],2,0)</f>
        <v>Metropolitana</v>
      </c>
      <c r="C3369" s="1">
        <f>+VLOOKUP(A3369,Codigos_mercados_mayoristas[],3,0)</f>
        <v>13</v>
      </c>
      <c r="D3369" s="30">
        <v>44158</v>
      </c>
      <c r="E3369" s="4" t="s">
        <v>196</v>
      </c>
      <c r="F3369" t="s">
        <v>716</v>
      </c>
      <c r="G3369" t="s">
        <v>717</v>
      </c>
      <c r="H3369" t="s">
        <v>19</v>
      </c>
      <c r="I3369" s="31">
        <v>1150</v>
      </c>
      <c r="J3369" s="31">
        <v>13000</v>
      </c>
      <c r="K3369" s="31">
        <v>12000</v>
      </c>
      <c r="L3369" s="31">
        <v>12348</v>
      </c>
      <c r="M3369" t="s">
        <v>203</v>
      </c>
      <c r="N3369" t="s">
        <v>680</v>
      </c>
      <c r="O3369" s="47">
        <f>+VLOOKUP(Precio_diario_hortalizas[[#This Row],[Unidad de comercialización]],Codigos_kg[],2,0)</f>
        <v>16</v>
      </c>
      <c r="P3369" s="47">
        <f>+Precio_diario_hortalizas[[#This Row],[Precio promedio ponderado]]/Precio_diario_hortalizas[[#This Row],[Kg o Unidades]]</f>
        <v>771.75</v>
      </c>
    </row>
    <row r="3370" spans="1:16" x14ac:dyDescent="0.35">
      <c r="A3370" s="15" t="s">
        <v>142</v>
      </c>
      <c r="B3370" s="1" t="str">
        <f>+VLOOKUP(A3370,Codigos_mercados_mayoristas[],2,0)</f>
        <v>Metropolitana</v>
      </c>
      <c r="C3370" s="1">
        <f>+VLOOKUP(A3370,Codigos_mercados_mayoristas[],3,0)</f>
        <v>13</v>
      </c>
      <c r="D3370" s="30">
        <v>44158</v>
      </c>
      <c r="E3370" s="4" t="s">
        <v>196</v>
      </c>
      <c r="F3370" t="s">
        <v>716</v>
      </c>
      <c r="G3370" t="s">
        <v>717</v>
      </c>
      <c r="H3370" t="s">
        <v>13</v>
      </c>
      <c r="I3370" s="31">
        <v>1050</v>
      </c>
      <c r="J3370" s="31">
        <v>12000</v>
      </c>
      <c r="K3370" s="31">
        <v>11000</v>
      </c>
      <c r="L3370" s="31">
        <v>11667</v>
      </c>
      <c r="M3370" t="s">
        <v>153</v>
      </c>
      <c r="N3370" t="s">
        <v>680</v>
      </c>
      <c r="O3370" s="47">
        <f>+VLOOKUP(Precio_diario_hortalizas[[#This Row],[Unidad de comercialización]],Codigos_kg[],2,0)</f>
        <v>24</v>
      </c>
      <c r="P3370" s="47">
        <f>+Precio_diario_hortalizas[[#This Row],[Precio promedio ponderado]]/Precio_diario_hortalizas[[#This Row],[Kg o Unidades]]</f>
        <v>486.125</v>
      </c>
    </row>
    <row r="3371" spans="1:16" hidden="1" x14ac:dyDescent="0.35">
      <c r="A3371" s="15" t="s">
        <v>142</v>
      </c>
      <c r="B3371" s="1" t="str">
        <f>+VLOOKUP(A3371,Codigos_mercados_mayoristas[],2,0)</f>
        <v>Metropolitana</v>
      </c>
      <c r="C3371" s="1">
        <f>+VLOOKUP(A3371,Codigos_mercados_mayoristas[],3,0)</f>
        <v>13</v>
      </c>
      <c r="D3371" s="30">
        <v>44158</v>
      </c>
      <c r="E3371" s="4" t="s">
        <v>196</v>
      </c>
      <c r="F3371" t="s">
        <v>94</v>
      </c>
      <c r="G3371" t="s">
        <v>126</v>
      </c>
      <c r="H3371" t="s">
        <v>127</v>
      </c>
      <c r="I3371" s="31">
        <v>1400</v>
      </c>
      <c r="J3371" s="31">
        <v>11000</v>
      </c>
      <c r="K3371" s="31">
        <v>10000</v>
      </c>
      <c r="L3371" s="31">
        <v>10571</v>
      </c>
      <c r="M3371" t="s">
        <v>58</v>
      </c>
      <c r="N3371" t="s">
        <v>130</v>
      </c>
      <c r="O3371" s="47">
        <f>+VLOOKUP(Precio_diario_hortalizas[[#This Row],[Unidad de comercialización]],Codigos_kg[],2,0)</f>
        <v>25</v>
      </c>
      <c r="P3371" s="47">
        <f>+Precio_diario_hortalizas[[#This Row],[Precio promedio ponderado]]/Precio_diario_hortalizas[[#This Row],[Kg o Unidades]]</f>
        <v>422.84</v>
      </c>
    </row>
    <row r="3372" spans="1:16" hidden="1" x14ac:dyDescent="0.35">
      <c r="A3372" s="15" t="s">
        <v>142</v>
      </c>
      <c r="B3372" s="1" t="str">
        <f>+VLOOKUP(A3372,Codigos_mercados_mayoristas[],2,0)</f>
        <v>Metropolitana</v>
      </c>
      <c r="C3372" s="1">
        <f>+VLOOKUP(A3372,Codigos_mercados_mayoristas[],3,0)</f>
        <v>13</v>
      </c>
      <c r="D3372" s="30">
        <v>44158</v>
      </c>
      <c r="E3372" s="4" t="s">
        <v>196</v>
      </c>
      <c r="F3372" t="s">
        <v>94</v>
      </c>
      <c r="G3372" t="s">
        <v>126</v>
      </c>
      <c r="H3372" t="s">
        <v>96</v>
      </c>
      <c r="I3372" s="31">
        <v>1400</v>
      </c>
      <c r="J3372" s="31">
        <v>11500</v>
      </c>
      <c r="K3372" s="31">
        <v>11000</v>
      </c>
      <c r="L3372" s="31">
        <v>11286</v>
      </c>
      <c r="M3372" t="s">
        <v>39</v>
      </c>
      <c r="N3372" t="s">
        <v>768</v>
      </c>
      <c r="O3372" s="47">
        <f>+VLOOKUP(Precio_diario_hortalizas[[#This Row],[Unidad de comercialización]],Codigos_kg[],2,0)</f>
        <v>25</v>
      </c>
      <c r="P3372" s="47">
        <f>+Precio_diario_hortalizas[[#This Row],[Precio promedio ponderado]]/Precio_diario_hortalizas[[#This Row],[Kg o Unidades]]</f>
        <v>451.44</v>
      </c>
    </row>
    <row r="3373" spans="1:16" hidden="1" x14ac:dyDescent="0.35">
      <c r="A3373" s="15" t="s">
        <v>142</v>
      </c>
      <c r="B3373" s="1" t="str">
        <f>+VLOOKUP(A3373,Codigos_mercados_mayoristas[],2,0)</f>
        <v>Metropolitana</v>
      </c>
      <c r="C3373" s="1">
        <f>+VLOOKUP(A3373,Codigos_mercados_mayoristas[],3,0)</f>
        <v>13</v>
      </c>
      <c r="D3373" s="30">
        <v>44158</v>
      </c>
      <c r="E3373" s="4" t="s">
        <v>196</v>
      </c>
      <c r="F3373" t="s">
        <v>94</v>
      </c>
      <c r="G3373" t="s">
        <v>173</v>
      </c>
      <c r="H3373" t="s">
        <v>96</v>
      </c>
      <c r="I3373" s="31">
        <v>1300</v>
      </c>
      <c r="J3373" s="31">
        <v>11000</v>
      </c>
      <c r="K3373" s="31">
        <v>10500</v>
      </c>
      <c r="L3373" s="31">
        <v>10731</v>
      </c>
      <c r="M3373" t="s">
        <v>39</v>
      </c>
      <c r="N3373" t="s">
        <v>768</v>
      </c>
      <c r="O3373" s="47">
        <f>+VLOOKUP(Precio_diario_hortalizas[[#This Row],[Unidad de comercialización]],Codigos_kg[],2,0)</f>
        <v>25</v>
      </c>
      <c r="P3373" s="47">
        <f>+Precio_diario_hortalizas[[#This Row],[Precio promedio ponderado]]/Precio_diario_hortalizas[[#This Row],[Kg o Unidades]]</f>
        <v>429.24</v>
      </c>
    </row>
    <row r="3374" spans="1:16" hidden="1" x14ac:dyDescent="0.35">
      <c r="A3374" s="15" t="s">
        <v>142</v>
      </c>
      <c r="B3374" s="1" t="str">
        <f>+VLOOKUP(A3374,Codigos_mercados_mayoristas[],2,0)</f>
        <v>Metropolitana</v>
      </c>
      <c r="C3374" s="1">
        <f>+VLOOKUP(A3374,Codigos_mercados_mayoristas[],3,0)</f>
        <v>13</v>
      </c>
      <c r="D3374" s="30">
        <v>44158</v>
      </c>
      <c r="E3374" s="4" t="s">
        <v>196</v>
      </c>
      <c r="F3374" t="s">
        <v>94</v>
      </c>
      <c r="G3374" t="s">
        <v>718</v>
      </c>
      <c r="H3374" t="s">
        <v>96</v>
      </c>
      <c r="I3374" s="31">
        <v>1200</v>
      </c>
      <c r="J3374" s="31">
        <v>10000</v>
      </c>
      <c r="K3374" s="31">
        <v>9500</v>
      </c>
      <c r="L3374" s="31">
        <v>9708</v>
      </c>
      <c r="M3374" t="s">
        <v>39</v>
      </c>
      <c r="N3374" t="s">
        <v>768</v>
      </c>
      <c r="O3374" s="47">
        <f>+VLOOKUP(Precio_diario_hortalizas[[#This Row],[Unidad de comercialización]],Codigos_kg[],2,0)</f>
        <v>25</v>
      </c>
      <c r="P3374" s="47">
        <f>+Precio_diario_hortalizas[[#This Row],[Precio promedio ponderado]]/Precio_diario_hortalizas[[#This Row],[Kg o Unidades]]</f>
        <v>388.32</v>
      </c>
    </row>
    <row r="3375" spans="1:16" hidden="1" x14ac:dyDescent="0.35">
      <c r="A3375" s="15" t="s">
        <v>142</v>
      </c>
      <c r="B3375" s="1" t="str">
        <f>+VLOOKUP(A3375,Codigos_mercados_mayoristas[],2,0)</f>
        <v>Metropolitana</v>
      </c>
      <c r="C3375" s="1">
        <f>+VLOOKUP(A3375,Codigos_mercados_mayoristas[],3,0)</f>
        <v>13</v>
      </c>
      <c r="D3375" s="30">
        <v>44158</v>
      </c>
      <c r="E3375" s="4" t="s">
        <v>196</v>
      </c>
      <c r="F3375" t="s">
        <v>94</v>
      </c>
      <c r="G3375" t="s">
        <v>718</v>
      </c>
      <c r="H3375" t="s">
        <v>96</v>
      </c>
      <c r="I3375" s="31">
        <v>1300</v>
      </c>
      <c r="J3375" s="31">
        <v>10000</v>
      </c>
      <c r="K3375" s="31">
        <v>9500</v>
      </c>
      <c r="L3375" s="31">
        <v>9808</v>
      </c>
      <c r="M3375" t="s">
        <v>39</v>
      </c>
      <c r="N3375" t="s">
        <v>273</v>
      </c>
      <c r="O3375" s="47">
        <f>+VLOOKUP(Precio_diario_hortalizas[[#This Row],[Unidad de comercialización]],Codigos_kg[],2,0)</f>
        <v>25</v>
      </c>
      <c r="P3375" s="47">
        <f>+Precio_diario_hortalizas[[#This Row],[Precio promedio ponderado]]/Precio_diario_hortalizas[[#This Row],[Kg o Unidades]]</f>
        <v>392.32</v>
      </c>
    </row>
    <row r="3376" spans="1:16" hidden="1" x14ac:dyDescent="0.35">
      <c r="A3376" s="15" t="s">
        <v>142</v>
      </c>
      <c r="B3376" s="1" t="str">
        <f>+VLOOKUP(A3376,Codigos_mercados_mayoristas[],2,0)</f>
        <v>Metropolitana</v>
      </c>
      <c r="C3376" s="1">
        <f>+VLOOKUP(A3376,Codigos_mercados_mayoristas[],3,0)</f>
        <v>13</v>
      </c>
      <c r="D3376" s="30">
        <v>44158</v>
      </c>
      <c r="E3376" s="4" t="s">
        <v>196</v>
      </c>
      <c r="F3376" t="s">
        <v>94</v>
      </c>
      <c r="G3376" t="s">
        <v>95</v>
      </c>
      <c r="H3376" t="s">
        <v>96</v>
      </c>
      <c r="I3376" s="31">
        <v>1400</v>
      </c>
      <c r="J3376" s="31">
        <v>10000</v>
      </c>
      <c r="K3376" s="31">
        <v>9500</v>
      </c>
      <c r="L3376" s="31">
        <v>9714</v>
      </c>
      <c r="M3376" t="s">
        <v>39</v>
      </c>
      <c r="N3376" t="s">
        <v>768</v>
      </c>
      <c r="O3376" s="47">
        <f>+VLOOKUP(Precio_diario_hortalizas[[#This Row],[Unidad de comercialización]],Codigos_kg[],2,0)</f>
        <v>25</v>
      </c>
      <c r="P3376" s="47">
        <f>+Precio_diario_hortalizas[[#This Row],[Precio promedio ponderado]]/Precio_diario_hortalizas[[#This Row],[Kg o Unidades]]</f>
        <v>388.56</v>
      </c>
    </row>
    <row r="3377" spans="1:16" hidden="1" x14ac:dyDescent="0.35">
      <c r="A3377" s="15" t="s">
        <v>142</v>
      </c>
      <c r="B3377" s="1" t="str">
        <f>+VLOOKUP(A3377,Codigos_mercados_mayoristas[],2,0)</f>
        <v>Metropolitana</v>
      </c>
      <c r="C3377" s="1">
        <f>+VLOOKUP(A3377,Codigos_mercados_mayoristas[],3,0)</f>
        <v>13</v>
      </c>
      <c r="D3377" s="30">
        <v>44158</v>
      </c>
      <c r="E3377" s="4" t="s">
        <v>196</v>
      </c>
      <c r="F3377" t="s">
        <v>53</v>
      </c>
      <c r="G3377" t="s">
        <v>12</v>
      </c>
      <c r="H3377" t="s">
        <v>19</v>
      </c>
      <c r="I3377" s="31">
        <v>1140</v>
      </c>
      <c r="J3377" s="31">
        <v>6000</v>
      </c>
      <c r="K3377" s="31">
        <v>5500</v>
      </c>
      <c r="L3377" s="31">
        <v>5754</v>
      </c>
      <c r="M3377" t="s">
        <v>54</v>
      </c>
      <c r="N3377" t="s">
        <v>15</v>
      </c>
      <c r="O3377" s="47">
        <f>+VLOOKUP(Precio_diario_hortalizas[[#This Row],[Unidad de comercialización]],Codigos_kg[],2,0)</f>
        <v>60</v>
      </c>
      <c r="P3377" s="47">
        <f>+Precio_diario_hortalizas[[#This Row],[Precio promedio ponderado]]/Precio_diario_hortalizas[[#This Row],[Kg o Unidades]]</f>
        <v>95.9</v>
      </c>
    </row>
    <row r="3378" spans="1:16" hidden="1" x14ac:dyDescent="0.35">
      <c r="A3378" s="15" t="s">
        <v>142</v>
      </c>
      <c r="B3378" s="1" t="str">
        <f>+VLOOKUP(A3378,Codigos_mercados_mayoristas[],2,0)</f>
        <v>Metropolitana</v>
      </c>
      <c r="C3378" s="1">
        <f>+VLOOKUP(A3378,Codigos_mercados_mayoristas[],3,0)</f>
        <v>13</v>
      </c>
      <c r="D3378" s="30">
        <v>44158</v>
      </c>
      <c r="E3378" s="4" t="s">
        <v>196</v>
      </c>
      <c r="F3378" t="s">
        <v>132</v>
      </c>
      <c r="G3378" t="s">
        <v>12</v>
      </c>
      <c r="H3378" t="s">
        <v>19</v>
      </c>
      <c r="I3378">
        <v>290</v>
      </c>
      <c r="J3378" s="31">
        <v>10000</v>
      </c>
      <c r="K3378" s="31">
        <v>9000</v>
      </c>
      <c r="L3378" s="31">
        <v>9724</v>
      </c>
      <c r="M3378" t="s">
        <v>81</v>
      </c>
      <c r="N3378" t="s">
        <v>118</v>
      </c>
      <c r="O3378" s="47">
        <f>+VLOOKUP(Precio_diario_hortalizas[[#This Row],[Unidad de comercialización]],Codigos_kg[],2,0)</f>
        <v>3</v>
      </c>
      <c r="P3378" s="47">
        <f>+Precio_diario_hortalizas[[#This Row],[Precio promedio ponderado]]/Precio_diario_hortalizas[[#This Row],[Kg o Unidades]]</f>
        <v>3241.3333333333335</v>
      </c>
    </row>
    <row r="3379" spans="1:16" hidden="1" x14ac:dyDescent="0.35">
      <c r="A3379" s="15" t="s">
        <v>142</v>
      </c>
      <c r="B3379" s="1" t="str">
        <f>+VLOOKUP(A3379,Codigos_mercados_mayoristas[],2,0)</f>
        <v>Metropolitana</v>
      </c>
      <c r="C3379" s="1">
        <f>+VLOOKUP(A3379,Codigos_mercados_mayoristas[],3,0)</f>
        <v>13</v>
      </c>
      <c r="D3379" s="30">
        <v>44158</v>
      </c>
      <c r="E3379" s="4" t="s">
        <v>196</v>
      </c>
      <c r="F3379" t="s">
        <v>132</v>
      </c>
      <c r="G3379" t="s">
        <v>12</v>
      </c>
      <c r="H3379" t="s">
        <v>13</v>
      </c>
      <c r="I3379">
        <v>50</v>
      </c>
      <c r="J3379" s="31">
        <v>9000</v>
      </c>
      <c r="K3379" s="31">
        <v>9000</v>
      </c>
      <c r="L3379" s="31">
        <v>9000</v>
      </c>
      <c r="M3379" t="s">
        <v>81</v>
      </c>
      <c r="N3379" t="s">
        <v>118</v>
      </c>
      <c r="O3379" s="47">
        <f>+VLOOKUP(Precio_diario_hortalizas[[#This Row],[Unidad de comercialización]],Codigos_kg[],2,0)</f>
        <v>3</v>
      </c>
      <c r="P3379" s="47">
        <f>+Precio_diario_hortalizas[[#This Row],[Precio promedio ponderado]]/Precio_diario_hortalizas[[#This Row],[Kg o Unidades]]</f>
        <v>3000</v>
      </c>
    </row>
    <row r="3380" spans="1:16" hidden="1" x14ac:dyDescent="0.35">
      <c r="A3380" s="15" t="s">
        <v>142</v>
      </c>
      <c r="B3380" s="1" t="str">
        <f>+VLOOKUP(A3380,Codigos_mercados_mayoristas[],2,0)</f>
        <v>Metropolitana</v>
      </c>
      <c r="C3380" s="1">
        <f>+VLOOKUP(A3380,Codigos_mercados_mayoristas[],3,0)</f>
        <v>13</v>
      </c>
      <c r="D3380" s="30">
        <v>44158</v>
      </c>
      <c r="E3380" s="4" t="s">
        <v>196</v>
      </c>
      <c r="F3380" t="s">
        <v>27</v>
      </c>
      <c r="G3380" t="s">
        <v>55</v>
      </c>
      <c r="H3380" t="s">
        <v>19</v>
      </c>
      <c r="I3380">
        <v>460</v>
      </c>
      <c r="J3380" s="31">
        <v>20000</v>
      </c>
      <c r="K3380" s="31">
        <v>18000</v>
      </c>
      <c r="L3380" s="31">
        <v>19000</v>
      </c>
      <c r="M3380" t="s">
        <v>56</v>
      </c>
      <c r="N3380" t="s">
        <v>45</v>
      </c>
      <c r="O3380" s="47">
        <f>+VLOOKUP(Precio_diario_hortalizas[[#This Row],[Unidad de comercialización]],Codigos_kg[],2,0)</f>
        <v>18</v>
      </c>
      <c r="P3380" s="47">
        <f>+Precio_diario_hortalizas[[#This Row],[Precio promedio ponderado]]/Precio_diario_hortalizas[[#This Row],[Kg o Unidades]]</f>
        <v>1055.5555555555557</v>
      </c>
    </row>
    <row r="3381" spans="1:16" hidden="1" x14ac:dyDescent="0.35">
      <c r="A3381" s="15" t="s">
        <v>142</v>
      </c>
      <c r="B3381" s="1" t="str">
        <f>+VLOOKUP(A3381,Codigos_mercados_mayoristas[],2,0)</f>
        <v>Metropolitana</v>
      </c>
      <c r="C3381" s="1">
        <f>+VLOOKUP(A3381,Codigos_mercados_mayoristas[],3,0)</f>
        <v>13</v>
      </c>
      <c r="D3381" s="30">
        <v>44158</v>
      </c>
      <c r="E3381" s="4" t="s">
        <v>196</v>
      </c>
      <c r="F3381" t="s">
        <v>27</v>
      </c>
      <c r="G3381" t="s">
        <v>55</v>
      </c>
      <c r="H3381" t="s">
        <v>13</v>
      </c>
      <c r="I3381">
        <v>520</v>
      </c>
      <c r="J3381" s="31">
        <v>15000</v>
      </c>
      <c r="K3381" s="31">
        <v>14000</v>
      </c>
      <c r="L3381" s="31">
        <v>14673</v>
      </c>
      <c r="M3381" t="s">
        <v>56</v>
      </c>
      <c r="N3381" t="s">
        <v>45</v>
      </c>
      <c r="O3381" s="47">
        <f>+VLOOKUP(Precio_diario_hortalizas[[#This Row],[Unidad de comercialización]],Codigos_kg[],2,0)</f>
        <v>18</v>
      </c>
      <c r="P3381" s="47">
        <f>+Precio_diario_hortalizas[[#This Row],[Precio promedio ponderado]]/Precio_diario_hortalizas[[#This Row],[Kg o Unidades]]</f>
        <v>815.16666666666663</v>
      </c>
    </row>
    <row r="3382" spans="1:16" hidden="1" x14ac:dyDescent="0.35">
      <c r="A3382" s="15" t="s">
        <v>142</v>
      </c>
      <c r="B3382" s="1" t="str">
        <f>+VLOOKUP(A3382,Codigos_mercados_mayoristas[],2,0)</f>
        <v>Metropolitana</v>
      </c>
      <c r="C3382" s="1">
        <f>+VLOOKUP(A3382,Codigos_mercados_mayoristas[],3,0)</f>
        <v>13</v>
      </c>
      <c r="D3382" s="30">
        <v>44158</v>
      </c>
      <c r="E3382" s="4" t="s">
        <v>196</v>
      </c>
      <c r="F3382" t="s">
        <v>27</v>
      </c>
      <c r="G3382" t="s">
        <v>55</v>
      </c>
      <c r="H3382" t="s">
        <v>16</v>
      </c>
      <c r="I3382">
        <v>300</v>
      </c>
      <c r="J3382" s="31">
        <v>12000</v>
      </c>
      <c r="K3382" s="31">
        <v>10000</v>
      </c>
      <c r="L3382" s="31">
        <v>10800</v>
      </c>
      <c r="M3382" t="s">
        <v>56</v>
      </c>
      <c r="N3382" t="s">
        <v>45</v>
      </c>
      <c r="O3382" s="47">
        <f>+VLOOKUP(Precio_diario_hortalizas[[#This Row],[Unidad de comercialización]],Codigos_kg[],2,0)</f>
        <v>18</v>
      </c>
      <c r="P3382" s="47">
        <f>+Precio_diario_hortalizas[[#This Row],[Precio promedio ponderado]]/Precio_diario_hortalizas[[#This Row],[Kg o Unidades]]</f>
        <v>600</v>
      </c>
    </row>
    <row r="3383" spans="1:16" hidden="1" x14ac:dyDescent="0.35">
      <c r="A3383" s="15" t="s">
        <v>142</v>
      </c>
      <c r="B3383" s="1" t="str">
        <f>+VLOOKUP(A3383,Codigos_mercados_mayoristas[],2,0)</f>
        <v>Metropolitana</v>
      </c>
      <c r="C3383" s="1">
        <f>+VLOOKUP(A3383,Codigos_mercados_mayoristas[],3,0)</f>
        <v>13</v>
      </c>
      <c r="D3383" s="30">
        <v>44158</v>
      </c>
      <c r="E3383" s="4" t="s">
        <v>196</v>
      </c>
      <c r="F3383" t="s">
        <v>27</v>
      </c>
      <c r="G3383" t="s">
        <v>28</v>
      </c>
      <c r="H3383" t="s">
        <v>69</v>
      </c>
      <c r="I3383">
        <v>70</v>
      </c>
      <c r="J3383" s="31">
        <v>32000</v>
      </c>
      <c r="K3383" s="31">
        <v>32000</v>
      </c>
      <c r="L3383" s="31">
        <v>32000</v>
      </c>
      <c r="M3383" t="s">
        <v>29</v>
      </c>
      <c r="N3383" t="s">
        <v>15</v>
      </c>
      <c r="O3383" s="47">
        <f>+VLOOKUP(Precio_diario_hortalizas[[#This Row],[Unidad de comercialización]],Codigos_kg[],2,0)</f>
        <v>15</v>
      </c>
      <c r="P3383" s="47">
        <f>+Precio_diario_hortalizas[[#This Row],[Precio promedio ponderado]]/Precio_diario_hortalizas[[#This Row],[Kg o Unidades]]</f>
        <v>2133.3333333333335</v>
      </c>
    </row>
    <row r="3384" spans="1:16" hidden="1" x14ac:dyDescent="0.35">
      <c r="A3384" s="15" t="s">
        <v>142</v>
      </c>
      <c r="B3384" s="1" t="str">
        <f>+VLOOKUP(A3384,Codigos_mercados_mayoristas[],2,0)</f>
        <v>Metropolitana</v>
      </c>
      <c r="C3384" s="1">
        <f>+VLOOKUP(A3384,Codigos_mercados_mayoristas[],3,0)</f>
        <v>13</v>
      </c>
      <c r="D3384" s="30">
        <v>44158</v>
      </c>
      <c r="E3384" s="4" t="s">
        <v>196</v>
      </c>
      <c r="F3384" t="s">
        <v>27</v>
      </c>
      <c r="G3384" t="s">
        <v>28</v>
      </c>
      <c r="H3384" t="s">
        <v>19</v>
      </c>
      <c r="I3384">
        <v>460</v>
      </c>
      <c r="J3384" s="31">
        <v>30000</v>
      </c>
      <c r="K3384" s="31">
        <v>27000</v>
      </c>
      <c r="L3384" s="31">
        <v>28500</v>
      </c>
      <c r="M3384" t="s">
        <v>29</v>
      </c>
      <c r="N3384" t="s">
        <v>133</v>
      </c>
      <c r="O3384" s="47">
        <f>+VLOOKUP(Precio_diario_hortalizas[[#This Row],[Unidad de comercialización]],Codigos_kg[],2,0)</f>
        <v>15</v>
      </c>
      <c r="P3384" s="47">
        <f>+Precio_diario_hortalizas[[#This Row],[Precio promedio ponderado]]/Precio_diario_hortalizas[[#This Row],[Kg o Unidades]]</f>
        <v>1900</v>
      </c>
    </row>
    <row r="3385" spans="1:16" hidden="1" x14ac:dyDescent="0.35">
      <c r="A3385" s="15" t="s">
        <v>142</v>
      </c>
      <c r="B3385" s="1" t="str">
        <f>+VLOOKUP(A3385,Codigos_mercados_mayoristas[],2,0)</f>
        <v>Metropolitana</v>
      </c>
      <c r="C3385" s="1">
        <f>+VLOOKUP(A3385,Codigos_mercados_mayoristas[],3,0)</f>
        <v>13</v>
      </c>
      <c r="D3385" s="30">
        <v>44158</v>
      </c>
      <c r="E3385" s="4" t="s">
        <v>196</v>
      </c>
      <c r="F3385" t="s">
        <v>27</v>
      </c>
      <c r="G3385" t="s">
        <v>28</v>
      </c>
      <c r="H3385" t="s">
        <v>19</v>
      </c>
      <c r="I3385">
        <v>160</v>
      </c>
      <c r="J3385" s="31">
        <v>31000</v>
      </c>
      <c r="K3385" s="31">
        <v>30000</v>
      </c>
      <c r="L3385" s="31">
        <v>30500</v>
      </c>
      <c r="M3385" t="s">
        <v>29</v>
      </c>
      <c r="N3385" t="s">
        <v>15</v>
      </c>
      <c r="O3385" s="47">
        <f>+VLOOKUP(Precio_diario_hortalizas[[#This Row],[Unidad de comercialización]],Codigos_kg[],2,0)</f>
        <v>15</v>
      </c>
      <c r="P3385" s="47">
        <f>+Precio_diario_hortalizas[[#This Row],[Precio promedio ponderado]]/Precio_diario_hortalizas[[#This Row],[Kg o Unidades]]</f>
        <v>2033.3333333333333</v>
      </c>
    </row>
    <row r="3386" spans="1:16" hidden="1" x14ac:dyDescent="0.35">
      <c r="A3386" s="15" t="s">
        <v>142</v>
      </c>
      <c r="B3386" s="1" t="str">
        <f>+VLOOKUP(A3386,Codigos_mercados_mayoristas[],2,0)</f>
        <v>Metropolitana</v>
      </c>
      <c r="C3386" s="1">
        <f>+VLOOKUP(A3386,Codigos_mercados_mayoristas[],3,0)</f>
        <v>13</v>
      </c>
      <c r="D3386" s="30">
        <v>44158</v>
      </c>
      <c r="E3386" s="4" t="s">
        <v>196</v>
      </c>
      <c r="F3386" t="s">
        <v>27</v>
      </c>
      <c r="G3386" t="s">
        <v>28</v>
      </c>
      <c r="H3386" t="s">
        <v>13</v>
      </c>
      <c r="I3386">
        <v>340</v>
      </c>
      <c r="J3386" s="31">
        <v>25000</v>
      </c>
      <c r="K3386" s="31">
        <v>23000</v>
      </c>
      <c r="L3386" s="31">
        <v>24000</v>
      </c>
      <c r="M3386" t="s">
        <v>29</v>
      </c>
      <c r="N3386" t="s">
        <v>133</v>
      </c>
      <c r="O3386" s="47">
        <f>+VLOOKUP(Precio_diario_hortalizas[[#This Row],[Unidad de comercialización]],Codigos_kg[],2,0)</f>
        <v>15</v>
      </c>
      <c r="P3386" s="47">
        <f>+Precio_diario_hortalizas[[#This Row],[Precio promedio ponderado]]/Precio_diario_hortalizas[[#This Row],[Kg o Unidades]]</f>
        <v>1600</v>
      </c>
    </row>
    <row r="3387" spans="1:16" hidden="1" x14ac:dyDescent="0.35">
      <c r="A3387" s="15" t="s">
        <v>142</v>
      </c>
      <c r="B3387" s="1" t="str">
        <f>+VLOOKUP(A3387,Codigos_mercados_mayoristas[],2,0)</f>
        <v>Metropolitana</v>
      </c>
      <c r="C3387" s="1">
        <f>+VLOOKUP(A3387,Codigos_mercados_mayoristas[],3,0)</f>
        <v>13</v>
      </c>
      <c r="D3387" s="30">
        <v>44158</v>
      </c>
      <c r="E3387" s="4" t="s">
        <v>196</v>
      </c>
      <c r="F3387" t="s">
        <v>27</v>
      </c>
      <c r="G3387" t="s">
        <v>28</v>
      </c>
      <c r="H3387" t="s">
        <v>13</v>
      </c>
      <c r="I3387">
        <v>80</v>
      </c>
      <c r="J3387" s="31">
        <v>29000</v>
      </c>
      <c r="K3387" s="31">
        <v>29000</v>
      </c>
      <c r="L3387" s="31">
        <v>29000</v>
      </c>
      <c r="M3387" t="s">
        <v>29</v>
      </c>
      <c r="N3387" t="s">
        <v>15</v>
      </c>
      <c r="O3387" s="47">
        <f>+VLOOKUP(Precio_diario_hortalizas[[#This Row],[Unidad de comercialización]],Codigos_kg[],2,0)</f>
        <v>15</v>
      </c>
      <c r="P3387" s="47">
        <f>+Precio_diario_hortalizas[[#This Row],[Precio promedio ponderado]]/Precio_diario_hortalizas[[#This Row],[Kg o Unidades]]</f>
        <v>1933.3333333333333</v>
      </c>
    </row>
    <row r="3388" spans="1:16" hidden="1" x14ac:dyDescent="0.35">
      <c r="A3388" s="15" t="s">
        <v>142</v>
      </c>
      <c r="B3388" s="1" t="str">
        <f>+VLOOKUP(A3388,Codigos_mercados_mayoristas[],2,0)</f>
        <v>Metropolitana</v>
      </c>
      <c r="C3388" s="1">
        <f>+VLOOKUP(A3388,Codigos_mercados_mayoristas[],3,0)</f>
        <v>13</v>
      </c>
      <c r="D3388" s="30">
        <v>44158</v>
      </c>
      <c r="E3388" s="4" t="s">
        <v>196</v>
      </c>
      <c r="F3388" t="s">
        <v>27</v>
      </c>
      <c r="G3388" t="s">
        <v>28</v>
      </c>
      <c r="H3388" t="s">
        <v>16</v>
      </c>
      <c r="I3388">
        <v>240</v>
      </c>
      <c r="J3388" s="31">
        <v>20000</v>
      </c>
      <c r="K3388" s="31">
        <v>17000</v>
      </c>
      <c r="L3388" s="31">
        <v>18500</v>
      </c>
      <c r="M3388" t="s">
        <v>29</v>
      </c>
      <c r="N3388" t="s">
        <v>133</v>
      </c>
      <c r="O3388" s="47">
        <f>+VLOOKUP(Precio_diario_hortalizas[[#This Row],[Unidad de comercialización]],Codigos_kg[],2,0)</f>
        <v>15</v>
      </c>
      <c r="P3388" s="47">
        <f>+Precio_diario_hortalizas[[#This Row],[Precio promedio ponderado]]/Precio_diario_hortalizas[[#This Row],[Kg o Unidades]]</f>
        <v>1233.3333333333333</v>
      </c>
    </row>
    <row r="3389" spans="1:16" hidden="1" x14ac:dyDescent="0.35">
      <c r="A3389" s="15" t="s">
        <v>142</v>
      </c>
      <c r="B3389" s="1" t="str">
        <f>+VLOOKUP(A3389,Codigos_mercados_mayoristas[],2,0)</f>
        <v>Metropolitana</v>
      </c>
      <c r="C3389" s="1">
        <f>+VLOOKUP(A3389,Codigos_mercados_mayoristas[],3,0)</f>
        <v>13</v>
      </c>
      <c r="D3389" s="30">
        <v>44158</v>
      </c>
      <c r="E3389" s="4" t="s">
        <v>196</v>
      </c>
      <c r="F3389" t="s">
        <v>27</v>
      </c>
      <c r="G3389" t="s">
        <v>98</v>
      </c>
      <c r="H3389" t="s">
        <v>69</v>
      </c>
      <c r="I3389">
        <v>50</v>
      </c>
      <c r="J3389" s="31">
        <v>25000</v>
      </c>
      <c r="K3389" s="31">
        <v>25000</v>
      </c>
      <c r="L3389" s="31">
        <v>25000</v>
      </c>
      <c r="M3389" t="s">
        <v>29</v>
      </c>
      <c r="N3389" t="s">
        <v>15</v>
      </c>
      <c r="O3389" s="47">
        <f>+VLOOKUP(Precio_diario_hortalizas[[#This Row],[Unidad de comercialización]],Codigos_kg[],2,0)</f>
        <v>15</v>
      </c>
      <c r="P3389" s="47">
        <f>+Precio_diario_hortalizas[[#This Row],[Precio promedio ponderado]]/Precio_diario_hortalizas[[#This Row],[Kg o Unidades]]</f>
        <v>1666.6666666666667</v>
      </c>
    </row>
    <row r="3390" spans="1:16" hidden="1" x14ac:dyDescent="0.35">
      <c r="A3390" s="15" t="s">
        <v>142</v>
      </c>
      <c r="B3390" s="1" t="str">
        <f>+VLOOKUP(A3390,Codigos_mercados_mayoristas[],2,0)</f>
        <v>Metropolitana</v>
      </c>
      <c r="C3390" s="1">
        <f>+VLOOKUP(A3390,Codigos_mercados_mayoristas[],3,0)</f>
        <v>13</v>
      </c>
      <c r="D3390" s="30">
        <v>44158</v>
      </c>
      <c r="E3390" s="4" t="s">
        <v>196</v>
      </c>
      <c r="F3390" t="s">
        <v>27</v>
      </c>
      <c r="G3390" t="s">
        <v>98</v>
      </c>
      <c r="H3390" t="s">
        <v>19</v>
      </c>
      <c r="I3390">
        <v>460</v>
      </c>
      <c r="J3390" s="31">
        <v>20000</v>
      </c>
      <c r="K3390" s="31">
        <v>18000</v>
      </c>
      <c r="L3390" s="31">
        <v>19000</v>
      </c>
      <c r="M3390" t="s">
        <v>29</v>
      </c>
      <c r="N3390" t="s">
        <v>133</v>
      </c>
      <c r="O3390" s="47">
        <f>+VLOOKUP(Precio_diario_hortalizas[[#This Row],[Unidad de comercialización]],Codigos_kg[],2,0)</f>
        <v>15</v>
      </c>
      <c r="P3390" s="47">
        <f>+Precio_diario_hortalizas[[#This Row],[Precio promedio ponderado]]/Precio_diario_hortalizas[[#This Row],[Kg o Unidades]]</f>
        <v>1266.6666666666667</v>
      </c>
    </row>
    <row r="3391" spans="1:16" hidden="1" x14ac:dyDescent="0.35">
      <c r="A3391" s="15" t="s">
        <v>142</v>
      </c>
      <c r="B3391" s="1" t="str">
        <f>+VLOOKUP(A3391,Codigos_mercados_mayoristas[],2,0)</f>
        <v>Metropolitana</v>
      </c>
      <c r="C3391" s="1">
        <f>+VLOOKUP(A3391,Codigos_mercados_mayoristas[],3,0)</f>
        <v>13</v>
      </c>
      <c r="D3391" s="30">
        <v>44158</v>
      </c>
      <c r="E3391" s="4" t="s">
        <v>196</v>
      </c>
      <c r="F3391" t="s">
        <v>27</v>
      </c>
      <c r="G3391" t="s">
        <v>98</v>
      </c>
      <c r="H3391" t="s">
        <v>19</v>
      </c>
      <c r="I3391">
        <v>160</v>
      </c>
      <c r="J3391" s="31">
        <v>24000</v>
      </c>
      <c r="K3391" s="31">
        <v>23000</v>
      </c>
      <c r="L3391" s="31">
        <v>23500</v>
      </c>
      <c r="M3391" t="s">
        <v>29</v>
      </c>
      <c r="N3391" t="s">
        <v>15</v>
      </c>
      <c r="O3391" s="47">
        <f>+VLOOKUP(Precio_diario_hortalizas[[#This Row],[Unidad de comercialización]],Codigos_kg[],2,0)</f>
        <v>15</v>
      </c>
      <c r="P3391" s="47">
        <f>+Precio_diario_hortalizas[[#This Row],[Precio promedio ponderado]]/Precio_diario_hortalizas[[#This Row],[Kg o Unidades]]</f>
        <v>1566.6666666666667</v>
      </c>
    </row>
    <row r="3392" spans="1:16" hidden="1" x14ac:dyDescent="0.35">
      <c r="A3392" s="15" t="s">
        <v>142</v>
      </c>
      <c r="B3392" s="1" t="str">
        <f>+VLOOKUP(A3392,Codigos_mercados_mayoristas[],2,0)</f>
        <v>Metropolitana</v>
      </c>
      <c r="C3392" s="1">
        <f>+VLOOKUP(A3392,Codigos_mercados_mayoristas[],3,0)</f>
        <v>13</v>
      </c>
      <c r="D3392" s="30">
        <v>44158</v>
      </c>
      <c r="E3392" s="4" t="s">
        <v>196</v>
      </c>
      <c r="F3392" t="s">
        <v>27</v>
      </c>
      <c r="G3392" t="s">
        <v>98</v>
      </c>
      <c r="H3392" t="s">
        <v>19</v>
      </c>
      <c r="I3392">
        <v>700</v>
      </c>
      <c r="J3392" s="31">
        <v>25000</v>
      </c>
      <c r="K3392" s="31">
        <v>23000</v>
      </c>
      <c r="L3392" s="31">
        <v>24107</v>
      </c>
      <c r="M3392" t="s">
        <v>56</v>
      </c>
      <c r="N3392" t="s">
        <v>133</v>
      </c>
      <c r="O3392" s="47">
        <f>+VLOOKUP(Precio_diario_hortalizas[[#This Row],[Unidad de comercialización]],Codigos_kg[],2,0)</f>
        <v>18</v>
      </c>
      <c r="P3392" s="47">
        <f>+Precio_diario_hortalizas[[#This Row],[Precio promedio ponderado]]/Precio_diario_hortalizas[[#This Row],[Kg o Unidades]]</f>
        <v>1339.2777777777778</v>
      </c>
    </row>
    <row r="3393" spans="1:16" hidden="1" x14ac:dyDescent="0.35">
      <c r="A3393" s="15" t="s">
        <v>142</v>
      </c>
      <c r="B3393" s="1" t="str">
        <f>+VLOOKUP(A3393,Codigos_mercados_mayoristas[],2,0)</f>
        <v>Metropolitana</v>
      </c>
      <c r="C3393" s="1">
        <f>+VLOOKUP(A3393,Codigos_mercados_mayoristas[],3,0)</f>
        <v>13</v>
      </c>
      <c r="D3393" s="30">
        <v>44158</v>
      </c>
      <c r="E3393" s="4" t="s">
        <v>196</v>
      </c>
      <c r="F3393" t="s">
        <v>27</v>
      </c>
      <c r="G3393" t="s">
        <v>98</v>
      </c>
      <c r="H3393" t="s">
        <v>13</v>
      </c>
      <c r="I3393">
        <v>430</v>
      </c>
      <c r="J3393" s="31">
        <v>15000</v>
      </c>
      <c r="K3393" s="31">
        <v>13000</v>
      </c>
      <c r="L3393" s="31">
        <v>14209</v>
      </c>
      <c r="M3393" t="s">
        <v>29</v>
      </c>
      <c r="N3393" t="s">
        <v>133</v>
      </c>
      <c r="O3393" s="47">
        <f>+VLOOKUP(Precio_diario_hortalizas[[#This Row],[Unidad de comercialización]],Codigos_kg[],2,0)</f>
        <v>15</v>
      </c>
      <c r="P3393" s="47">
        <f>+Precio_diario_hortalizas[[#This Row],[Precio promedio ponderado]]/Precio_diario_hortalizas[[#This Row],[Kg o Unidades]]</f>
        <v>947.26666666666665</v>
      </c>
    </row>
    <row r="3394" spans="1:16" hidden="1" x14ac:dyDescent="0.35">
      <c r="A3394" s="15" t="s">
        <v>142</v>
      </c>
      <c r="B3394" s="1" t="str">
        <f>+VLOOKUP(A3394,Codigos_mercados_mayoristas[],2,0)</f>
        <v>Metropolitana</v>
      </c>
      <c r="C3394" s="1">
        <f>+VLOOKUP(A3394,Codigos_mercados_mayoristas[],3,0)</f>
        <v>13</v>
      </c>
      <c r="D3394" s="30">
        <v>44158</v>
      </c>
      <c r="E3394" s="4" t="s">
        <v>196</v>
      </c>
      <c r="F3394" t="s">
        <v>27</v>
      </c>
      <c r="G3394" t="s">
        <v>98</v>
      </c>
      <c r="H3394" t="s">
        <v>13</v>
      </c>
      <c r="I3394">
        <v>100</v>
      </c>
      <c r="J3394" s="31">
        <v>22000</v>
      </c>
      <c r="K3394" s="31">
        <v>22000</v>
      </c>
      <c r="L3394" s="31">
        <v>22000</v>
      </c>
      <c r="M3394" t="s">
        <v>29</v>
      </c>
      <c r="N3394" t="s">
        <v>15</v>
      </c>
      <c r="O3394" s="47">
        <f>+VLOOKUP(Precio_diario_hortalizas[[#This Row],[Unidad de comercialización]],Codigos_kg[],2,0)</f>
        <v>15</v>
      </c>
      <c r="P3394" s="47">
        <f>+Precio_diario_hortalizas[[#This Row],[Precio promedio ponderado]]/Precio_diario_hortalizas[[#This Row],[Kg o Unidades]]</f>
        <v>1466.6666666666667</v>
      </c>
    </row>
    <row r="3395" spans="1:16" hidden="1" x14ac:dyDescent="0.35">
      <c r="A3395" s="15" t="s">
        <v>142</v>
      </c>
      <c r="B3395" s="1" t="str">
        <f>+VLOOKUP(A3395,Codigos_mercados_mayoristas[],2,0)</f>
        <v>Metropolitana</v>
      </c>
      <c r="C3395" s="1">
        <f>+VLOOKUP(A3395,Codigos_mercados_mayoristas[],3,0)</f>
        <v>13</v>
      </c>
      <c r="D3395" s="30">
        <v>44158</v>
      </c>
      <c r="E3395" s="4" t="s">
        <v>196</v>
      </c>
      <c r="F3395" t="s">
        <v>27</v>
      </c>
      <c r="G3395" t="s">
        <v>98</v>
      </c>
      <c r="H3395" t="s">
        <v>13</v>
      </c>
      <c r="I3395">
        <v>650</v>
      </c>
      <c r="J3395" s="31">
        <v>23000</v>
      </c>
      <c r="K3395" s="31">
        <v>17000</v>
      </c>
      <c r="L3395" s="31">
        <v>19954</v>
      </c>
      <c r="M3395" t="s">
        <v>56</v>
      </c>
      <c r="N3395" t="s">
        <v>133</v>
      </c>
      <c r="O3395" s="47">
        <f>+VLOOKUP(Precio_diario_hortalizas[[#This Row],[Unidad de comercialización]],Codigos_kg[],2,0)</f>
        <v>18</v>
      </c>
      <c r="P3395" s="47">
        <f>+Precio_diario_hortalizas[[#This Row],[Precio promedio ponderado]]/Precio_diario_hortalizas[[#This Row],[Kg o Unidades]]</f>
        <v>1108.5555555555557</v>
      </c>
    </row>
    <row r="3396" spans="1:16" hidden="1" x14ac:dyDescent="0.35">
      <c r="A3396" s="15" t="s">
        <v>142</v>
      </c>
      <c r="B3396" s="1" t="str">
        <f>+VLOOKUP(A3396,Codigos_mercados_mayoristas[],2,0)</f>
        <v>Metropolitana</v>
      </c>
      <c r="C3396" s="1">
        <f>+VLOOKUP(A3396,Codigos_mercados_mayoristas[],3,0)</f>
        <v>13</v>
      </c>
      <c r="D3396" s="30">
        <v>44158</v>
      </c>
      <c r="E3396" s="4" t="s">
        <v>196</v>
      </c>
      <c r="F3396" t="s">
        <v>27</v>
      </c>
      <c r="G3396" t="s">
        <v>98</v>
      </c>
      <c r="H3396" t="s">
        <v>16</v>
      </c>
      <c r="I3396">
        <v>290</v>
      </c>
      <c r="J3396" s="31">
        <v>10000</v>
      </c>
      <c r="K3396" s="31">
        <v>10000</v>
      </c>
      <c r="L3396" s="31">
        <v>10000</v>
      </c>
      <c r="M3396" t="s">
        <v>29</v>
      </c>
      <c r="N3396" t="s">
        <v>133</v>
      </c>
      <c r="O3396" s="47">
        <f>+VLOOKUP(Precio_diario_hortalizas[[#This Row],[Unidad de comercialización]],Codigos_kg[],2,0)</f>
        <v>15</v>
      </c>
      <c r="P3396" s="47">
        <f>+Precio_diario_hortalizas[[#This Row],[Precio promedio ponderado]]/Precio_diario_hortalizas[[#This Row],[Kg o Unidades]]</f>
        <v>666.66666666666663</v>
      </c>
    </row>
    <row r="3397" spans="1:16" hidden="1" x14ac:dyDescent="0.35">
      <c r="A3397" s="15" t="s">
        <v>142</v>
      </c>
      <c r="B3397" s="1" t="str">
        <f>+VLOOKUP(A3397,Codigos_mercados_mayoristas[],2,0)</f>
        <v>Metropolitana</v>
      </c>
      <c r="C3397" s="1">
        <f>+VLOOKUP(A3397,Codigos_mercados_mayoristas[],3,0)</f>
        <v>13</v>
      </c>
      <c r="D3397" s="30">
        <v>44158</v>
      </c>
      <c r="E3397" s="4" t="s">
        <v>196</v>
      </c>
      <c r="F3397" t="s">
        <v>27</v>
      </c>
      <c r="G3397" t="s">
        <v>98</v>
      </c>
      <c r="H3397" t="s">
        <v>16</v>
      </c>
      <c r="I3397">
        <v>290</v>
      </c>
      <c r="J3397" s="31">
        <v>15000</v>
      </c>
      <c r="K3397" s="31">
        <v>13000</v>
      </c>
      <c r="L3397" s="31">
        <v>14172</v>
      </c>
      <c r="M3397" t="s">
        <v>56</v>
      </c>
      <c r="N3397" t="s">
        <v>133</v>
      </c>
      <c r="O3397" s="47">
        <f>+VLOOKUP(Precio_diario_hortalizas[[#This Row],[Unidad de comercialización]],Codigos_kg[],2,0)</f>
        <v>18</v>
      </c>
      <c r="P3397" s="47">
        <f>+Precio_diario_hortalizas[[#This Row],[Precio promedio ponderado]]/Precio_diario_hortalizas[[#This Row],[Kg o Unidades]]</f>
        <v>787.33333333333337</v>
      </c>
    </row>
    <row r="3398" spans="1:16" x14ac:dyDescent="0.35">
      <c r="A3398" s="15" t="s">
        <v>142</v>
      </c>
      <c r="B3398" s="1" t="str">
        <f>+VLOOKUP(A3398,Codigos_mercados_mayoristas[],2,0)</f>
        <v>Metropolitana</v>
      </c>
      <c r="C3398" s="1">
        <f>+VLOOKUP(A3398,Codigos_mercados_mayoristas[],3,0)</f>
        <v>13</v>
      </c>
      <c r="D3398" s="30">
        <v>44158</v>
      </c>
      <c r="E3398" s="4" t="s">
        <v>196</v>
      </c>
      <c r="F3398" t="s">
        <v>158</v>
      </c>
      <c r="G3398" t="s">
        <v>12</v>
      </c>
      <c r="H3398" t="s">
        <v>19</v>
      </c>
      <c r="I3398">
        <v>65</v>
      </c>
      <c r="J3398" s="31">
        <v>37000</v>
      </c>
      <c r="K3398" s="31">
        <v>35000</v>
      </c>
      <c r="L3398" s="31">
        <v>36292</v>
      </c>
      <c r="M3398" t="s">
        <v>29</v>
      </c>
      <c r="N3398" t="s">
        <v>45</v>
      </c>
      <c r="O3398" s="47">
        <f>+VLOOKUP(Precio_diario_hortalizas[[#This Row],[Unidad de comercialización]],Codigos_kg[],2,0)</f>
        <v>15</v>
      </c>
      <c r="P3398" s="47">
        <f>+Precio_diario_hortalizas[[#This Row],[Precio promedio ponderado]]/Precio_diario_hortalizas[[#This Row],[Kg o Unidades]]</f>
        <v>2419.4666666666667</v>
      </c>
    </row>
    <row r="3399" spans="1:16" hidden="1" x14ac:dyDescent="0.35">
      <c r="A3399" s="15" t="s">
        <v>142</v>
      </c>
      <c r="B3399" s="1" t="str">
        <f>+VLOOKUP(A3399,Codigos_mercados_mayoristas[],2,0)</f>
        <v>Metropolitana</v>
      </c>
      <c r="C3399" s="1">
        <f>+VLOOKUP(A3399,Codigos_mercados_mayoristas[],3,0)</f>
        <v>13</v>
      </c>
      <c r="D3399" s="30">
        <v>44158</v>
      </c>
      <c r="E3399" s="4" t="s">
        <v>196</v>
      </c>
      <c r="F3399" t="s">
        <v>30</v>
      </c>
      <c r="G3399" t="s">
        <v>57</v>
      </c>
      <c r="H3399" t="s">
        <v>19</v>
      </c>
      <c r="I3399">
        <v>400</v>
      </c>
      <c r="J3399" s="31">
        <v>25000</v>
      </c>
      <c r="K3399" s="31">
        <v>23000</v>
      </c>
      <c r="L3399" s="31">
        <v>24150</v>
      </c>
      <c r="M3399" t="s">
        <v>58</v>
      </c>
      <c r="N3399" t="s">
        <v>45</v>
      </c>
      <c r="O3399" s="47">
        <f>+VLOOKUP(Precio_diario_hortalizas[[#This Row],[Unidad de comercialización]],Codigos_kg[],2,0)</f>
        <v>25</v>
      </c>
      <c r="P3399" s="47">
        <f>+Precio_diario_hortalizas[[#This Row],[Precio promedio ponderado]]/Precio_diario_hortalizas[[#This Row],[Kg o Unidades]]</f>
        <v>966</v>
      </c>
    </row>
    <row r="3400" spans="1:16" hidden="1" x14ac:dyDescent="0.35">
      <c r="A3400" s="15" t="s">
        <v>142</v>
      </c>
      <c r="B3400" s="1" t="str">
        <f>+VLOOKUP(A3400,Codigos_mercados_mayoristas[],2,0)</f>
        <v>Metropolitana</v>
      </c>
      <c r="C3400" s="1">
        <f>+VLOOKUP(A3400,Codigos_mercados_mayoristas[],3,0)</f>
        <v>13</v>
      </c>
      <c r="D3400" s="30">
        <v>44158</v>
      </c>
      <c r="E3400" s="4" t="s">
        <v>196</v>
      </c>
      <c r="F3400" t="s">
        <v>30</v>
      </c>
      <c r="G3400" t="s">
        <v>57</v>
      </c>
      <c r="H3400" t="s">
        <v>19</v>
      </c>
      <c r="I3400">
        <v>500</v>
      </c>
      <c r="J3400" s="31">
        <v>23000</v>
      </c>
      <c r="K3400" s="31">
        <v>20000</v>
      </c>
      <c r="L3400" s="31">
        <v>21620</v>
      </c>
      <c r="M3400" t="s">
        <v>39</v>
      </c>
      <c r="N3400" t="s">
        <v>123</v>
      </c>
      <c r="O3400" s="47">
        <f>+VLOOKUP(Precio_diario_hortalizas[[#This Row],[Unidad de comercialización]],Codigos_kg[],2,0)</f>
        <v>25</v>
      </c>
      <c r="P3400" s="47">
        <f>+Precio_diario_hortalizas[[#This Row],[Precio promedio ponderado]]/Precio_diario_hortalizas[[#This Row],[Kg o Unidades]]</f>
        <v>864.8</v>
      </c>
    </row>
    <row r="3401" spans="1:16" hidden="1" x14ac:dyDescent="0.35">
      <c r="A3401" s="15" t="s">
        <v>142</v>
      </c>
      <c r="B3401" s="1" t="str">
        <f>+VLOOKUP(A3401,Codigos_mercados_mayoristas[],2,0)</f>
        <v>Metropolitana</v>
      </c>
      <c r="C3401" s="1">
        <f>+VLOOKUP(A3401,Codigos_mercados_mayoristas[],3,0)</f>
        <v>13</v>
      </c>
      <c r="D3401" s="30">
        <v>44158</v>
      </c>
      <c r="E3401" s="4" t="s">
        <v>196</v>
      </c>
      <c r="F3401" t="s">
        <v>30</v>
      </c>
      <c r="G3401" t="s">
        <v>12</v>
      </c>
      <c r="H3401" t="s">
        <v>19</v>
      </c>
      <c r="I3401">
        <v>400</v>
      </c>
      <c r="J3401" s="31">
        <v>40000</v>
      </c>
      <c r="K3401" s="31">
        <v>38000</v>
      </c>
      <c r="L3401" s="31">
        <v>39150</v>
      </c>
      <c r="M3401" t="s">
        <v>44</v>
      </c>
      <c r="N3401" t="s">
        <v>145</v>
      </c>
      <c r="O3401" s="47">
        <f>+VLOOKUP(Precio_diario_hortalizas[[#This Row],[Unidad de comercialización]],Codigos_kg[],2,0)</f>
        <v>25</v>
      </c>
      <c r="P3401" s="47">
        <f>+Precio_diario_hortalizas[[#This Row],[Precio promedio ponderado]]/Precio_diario_hortalizas[[#This Row],[Kg o Unidades]]</f>
        <v>1566</v>
      </c>
    </row>
    <row r="3402" spans="1:16" hidden="1" x14ac:dyDescent="0.35">
      <c r="A3402" s="15" t="s">
        <v>142</v>
      </c>
      <c r="B3402" s="1" t="str">
        <f>+VLOOKUP(A3402,Codigos_mercados_mayoristas[],2,0)</f>
        <v>Metropolitana</v>
      </c>
      <c r="C3402" s="1">
        <f>+VLOOKUP(A3402,Codigos_mercados_mayoristas[],3,0)</f>
        <v>13</v>
      </c>
      <c r="D3402" s="30">
        <v>44158</v>
      </c>
      <c r="E3402" s="4" t="s">
        <v>196</v>
      </c>
      <c r="F3402" t="s">
        <v>99</v>
      </c>
      <c r="G3402" t="s">
        <v>161</v>
      </c>
      <c r="H3402" t="s">
        <v>19</v>
      </c>
      <c r="I3402" s="31">
        <v>2500</v>
      </c>
      <c r="J3402" s="31">
        <v>1300</v>
      </c>
      <c r="K3402" s="31">
        <v>1200</v>
      </c>
      <c r="L3402" s="31">
        <v>1250</v>
      </c>
      <c r="M3402" t="s">
        <v>14</v>
      </c>
      <c r="N3402" t="s">
        <v>118</v>
      </c>
      <c r="O3402" s="47">
        <f>+VLOOKUP(Precio_diario_hortalizas[[#This Row],[Unidad de comercialización]],Codigos_kg[],2,0)</f>
        <v>1</v>
      </c>
      <c r="P3402" s="47">
        <f>+Precio_diario_hortalizas[[#This Row],[Precio promedio ponderado]]/Precio_diario_hortalizas[[#This Row],[Kg o Unidades]]</f>
        <v>1250</v>
      </c>
    </row>
    <row r="3403" spans="1:16" hidden="1" x14ac:dyDescent="0.35">
      <c r="A3403" s="15" t="s">
        <v>142</v>
      </c>
      <c r="B3403" s="1" t="str">
        <f>+VLOOKUP(A3403,Codigos_mercados_mayoristas[],2,0)</f>
        <v>Metropolitana</v>
      </c>
      <c r="C3403" s="1">
        <f>+VLOOKUP(A3403,Codigos_mercados_mayoristas[],3,0)</f>
        <v>13</v>
      </c>
      <c r="D3403" s="30">
        <v>44158</v>
      </c>
      <c r="E3403" s="4" t="s">
        <v>196</v>
      </c>
      <c r="F3403" t="s">
        <v>99</v>
      </c>
      <c r="G3403" t="s">
        <v>100</v>
      </c>
      <c r="H3403" t="s">
        <v>19</v>
      </c>
      <c r="I3403" s="31">
        <v>12300</v>
      </c>
      <c r="J3403">
        <v>800</v>
      </c>
      <c r="K3403">
        <v>700</v>
      </c>
      <c r="L3403">
        <v>746</v>
      </c>
      <c r="M3403" t="s">
        <v>14</v>
      </c>
      <c r="N3403" t="s">
        <v>118</v>
      </c>
      <c r="O3403" s="47">
        <f>+VLOOKUP(Precio_diario_hortalizas[[#This Row],[Unidad de comercialización]],Codigos_kg[],2,0)</f>
        <v>1</v>
      </c>
      <c r="P3403" s="47">
        <f>+Precio_diario_hortalizas[[#This Row],[Precio promedio ponderado]]/Precio_diario_hortalizas[[#This Row],[Kg o Unidades]]</f>
        <v>746</v>
      </c>
    </row>
    <row r="3404" spans="1:16" hidden="1" x14ac:dyDescent="0.35">
      <c r="A3404" s="15" t="s">
        <v>142</v>
      </c>
      <c r="B3404" s="1" t="str">
        <f>+VLOOKUP(A3404,Codigos_mercados_mayoristas[],2,0)</f>
        <v>Metropolitana</v>
      </c>
      <c r="C3404" s="1">
        <f>+VLOOKUP(A3404,Codigos_mercados_mayoristas[],3,0)</f>
        <v>13</v>
      </c>
      <c r="D3404" s="30">
        <v>44158</v>
      </c>
      <c r="E3404" s="4" t="s">
        <v>196</v>
      </c>
      <c r="F3404" t="s">
        <v>99</v>
      </c>
      <c r="G3404" t="s">
        <v>100</v>
      </c>
      <c r="H3404" t="s">
        <v>13</v>
      </c>
      <c r="I3404" s="31">
        <v>9000</v>
      </c>
      <c r="J3404">
        <v>600</v>
      </c>
      <c r="K3404">
        <v>600</v>
      </c>
      <c r="L3404">
        <v>600</v>
      </c>
      <c r="M3404" t="s">
        <v>14</v>
      </c>
      <c r="N3404" t="s">
        <v>118</v>
      </c>
      <c r="O3404" s="47">
        <f>+VLOOKUP(Precio_diario_hortalizas[[#This Row],[Unidad de comercialización]],Codigos_kg[],2,0)</f>
        <v>1</v>
      </c>
      <c r="P3404" s="47">
        <f>+Precio_diario_hortalizas[[#This Row],[Precio promedio ponderado]]/Precio_diario_hortalizas[[#This Row],[Kg o Unidades]]</f>
        <v>600</v>
      </c>
    </row>
    <row r="3405" spans="1:16" hidden="1" x14ac:dyDescent="0.35">
      <c r="A3405" s="15" t="s">
        <v>142</v>
      </c>
      <c r="B3405" s="1" t="str">
        <f>+VLOOKUP(A3405,Codigos_mercados_mayoristas[],2,0)</f>
        <v>Metropolitana</v>
      </c>
      <c r="C3405" s="1">
        <f>+VLOOKUP(A3405,Codigos_mercados_mayoristas[],3,0)</f>
        <v>13</v>
      </c>
      <c r="D3405" s="30">
        <v>44158</v>
      </c>
      <c r="E3405" s="4" t="s">
        <v>196</v>
      </c>
      <c r="F3405" t="s">
        <v>99</v>
      </c>
      <c r="G3405" t="s">
        <v>119</v>
      </c>
      <c r="H3405" t="s">
        <v>19</v>
      </c>
      <c r="I3405" s="31">
        <v>3400</v>
      </c>
      <c r="J3405" s="31">
        <v>1000</v>
      </c>
      <c r="K3405">
        <v>900</v>
      </c>
      <c r="L3405">
        <v>950</v>
      </c>
      <c r="M3405" t="s">
        <v>14</v>
      </c>
      <c r="N3405" t="s">
        <v>118</v>
      </c>
      <c r="O3405" s="47">
        <f>+VLOOKUP(Precio_diario_hortalizas[[#This Row],[Unidad de comercialización]],Codigos_kg[],2,0)</f>
        <v>1</v>
      </c>
      <c r="P3405" s="47">
        <f>+Precio_diario_hortalizas[[#This Row],[Precio promedio ponderado]]/Precio_diario_hortalizas[[#This Row],[Kg o Unidades]]</f>
        <v>950</v>
      </c>
    </row>
    <row r="3406" spans="1:16" hidden="1" x14ac:dyDescent="0.35">
      <c r="A3406" s="15" t="s">
        <v>142</v>
      </c>
      <c r="B3406" s="1" t="str">
        <f>+VLOOKUP(A3406,Codigos_mercados_mayoristas[],2,0)</f>
        <v>Metropolitana</v>
      </c>
      <c r="C3406" s="1">
        <f>+VLOOKUP(A3406,Codigos_mercados_mayoristas[],3,0)</f>
        <v>13</v>
      </c>
      <c r="D3406" s="30">
        <v>44158</v>
      </c>
      <c r="E3406" s="4" t="s">
        <v>196</v>
      </c>
      <c r="F3406" t="s">
        <v>32</v>
      </c>
      <c r="G3406" t="s">
        <v>12</v>
      </c>
      <c r="H3406" t="s">
        <v>769</v>
      </c>
      <c r="I3406">
        <v>150</v>
      </c>
      <c r="J3406" s="31">
        <v>6000</v>
      </c>
      <c r="K3406" s="31">
        <v>6000</v>
      </c>
      <c r="L3406" s="31">
        <v>6000</v>
      </c>
      <c r="M3406" t="s">
        <v>14</v>
      </c>
      <c r="N3406" t="s">
        <v>104</v>
      </c>
      <c r="O3406" s="47">
        <f>+VLOOKUP(Precio_diario_hortalizas[[#This Row],[Unidad de comercialización]],Codigos_kg[],2,0)</f>
        <v>1</v>
      </c>
      <c r="P3406" s="47">
        <f>+Precio_diario_hortalizas[[#This Row],[Precio promedio ponderado]]/Precio_diario_hortalizas[[#This Row],[Kg o Unidades]]</f>
        <v>6000</v>
      </c>
    </row>
    <row r="3407" spans="1:16" hidden="1" x14ac:dyDescent="0.35">
      <c r="A3407" s="15" t="s">
        <v>142</v>
      </c>
      <c r="B3407" s="1" t="str">
        <f>+VLOOKUP(A3407,Codigos_mercados_mayoristas[],2,0)</f>
        <v>Metropolitana</v>
      </c>
      <c r="C3407" s="1">
        <f>+VLOOKUP(A3407,Codigos_mercados_mayoristas[],3,0)</f>
        <v>13</v>
      </c>
      <c r="D3407" s="30">
        <v>44158</v>
      </c>
      <c r="E3407" s="4" t="s">
        <v>196</v>
      </c>
      <c r="F3407" t="s">
        <v>32</v>
      </c>
      <c r="G3407" t="s">
        <v>12</v>
      </c>
      <c r="H3407" t="s">
        <v>19</v>
      </c>
      <c r="I3407" s="31">
        <v>6700</v>
      </c>
      <c r="J3407">
        <v>600</v>
      </c>
      <c r="K3407">
        <v>550</v>
      </c>
      <c r="L3407">
        <v>559</v>
      </c>
      <c r="M3407" t="s">
        <v>33</v>
      </c>
      <c r="N3407" t="s">
        <v>104</v>
      </c>
      <c r="O3407" s="47">
        <f>+VLOOKUP(Precio_diario_hortalizas[[#This Row],[Unidad de comercialización]],Codigos_kg[],2,0)</f>
        <v>1</v>
      </c>
      <c r="P3407" s="47">
        <f>+Precio_diario_hortalizas[[#This Row],[Precio promedio ponderado]]/Precio_diario_hortalizas[[#This Row],[Kg o Unidades]]</f>
        <v>559</v>
      </c>
    </row>
    <row r="3408" spans="1:16" hidden="1" x14ac:dyDescent="0.35">
      <c r="A3408" s="15" t="s">
        <v>142</v>
      </c>
      <c r="B3408" s="1" t="str">
        <f>+VLOOKUP(A3408,Codigos_mercados_mayoristas[],2,0)</f>
        <v>Metropolitana</v>
      </c>
      <c r="C3408" s="1">
        <f>+VLOOKUP(A3408,Codigos_mercados_mayoristas[],3,0)</f>
        <v>13</v>
      </c>
      <c r="D3408" s="30">
        <v>44158</v>
      </c>
      <c r="E3408" s="4" t="s">
        <v>196</v>
      </c>
      <c r="F3408" t="s">
        <v>32</v>
      </c>
      <c r="G3408" t="s">
        <v>12</v>
      </c>
      <c r="H3408" t="s">
        <v>19</v>
      </c>
      <c r="I3408">
        <v>120</v>
      </c>
      <c r="J3408" s="31">
        <v>5000</v>
      </c>
      <c r="K3408" s="31">
        <v>5000</v>
      </c>
      <c r="L3408" s="31">
        <v>5000</v>
      </c>
      <c r="M3408" t="s">
        <v>14</v>
      </c>
      <c r="N3408" t="s">
        <v>104</v>
      </c>
      <c r="O3408" s="47">
        <f>+VLOOKUP(Precio_diario_hortalizas[[#This Row],[Unidad de comercialización]],Codigos_kg[],2,0)</f>
        <v>1</v>
      </c>
      <c r="P3408" s="47">
        <f>+Precio_diario_hortalizas[[#This Row],[Precio promedio ponderado]]/Precio_diario_hortalizas[[#This Row],[Kg o Unidades]]</f>
        <v>5000</v>
      </c>
    </row>
    <row r="3409" spans="1:16" hidden="1" x14ac:dyDescent="0.35">
      <c r="A3409" s="15" t="s">
        <v>142</v>
      </c>
      <c r="B3409" s="1" t="str">
        <f>+VLOOKUP(A3409,Codigos_mercados_mayoristas[],2,0)</f>
        <v>Metropolitana</v>
      </c>
      <c r="C3409" s="1">
        <f>+VLOOKUP(A3409,Codigos_mercados_mayoristas[],3,0)</f>
        <v>13</v>
      </c>
      <c r="D3409" s="30">
        <v>44158</v>
      </c>
      <c r="E3409" s="4" t="s">
        <v>196</v>
      </c>
      <c r="F3409" t="s">
        <v>32</v>
      </c>
      <c r="G3409" t="s">
        <v>12</v>
      </c>
      <c r="H3409" t="s">
        <v>13</v>
      </c>
      <c r="I3409" s="31">
        <v>4400</v>
      </c>
      <c r="J3409">
        <v>550</v>
      </c>
      <c r="K3409">
        <v>500</v>
      </c>
      <c r="L3409">
        <v>507</v>
      </c>
      <c r="M3409" t="s">
        <v>33</v>
      </c>
      <c r="N3409" t="s">
        <v>104</v>
      </c>
      <c r="O3409" s="47">
        <f>+VLOOKUP(Precio_diario_hortalizas[[#This Row],[Unidad de comercialización]],Codigos_kg[],2,0)</f>
        <v>1</v>
      </c>
      <c r="P3409" s="47">
        <f>+Precio_diario_hortalizas[[#This Row],[Precio promedio ponderado]]/Precio_diario_hortalizas[[#This Row],[Kg o Unidades]]</f>
        <v>507</v>
      </c>
    </row>
    <row r="3410" spans="1:16" hidden="1" x14ac:dyDescent="0.35">
      <c r="A3410" s="15" t="s">
        <v>142</v>
      </c>
      <c r="B3410" s="1" t="str">
        <f>+VLOOKUP(A3410,Codigos_mercados_mayoristas[],2,0)</f>
        <v>Metropolitana</v>
      </c>
      <c r="C3410" s="1">
        <f>+VLOOKUP(A3410,Codigos_mercados_mayoristas[],3,0)</f>
        <v>13</v>
      </c>
      <c r="D3410" s="30">
        <v>44158</v>
      </c>
      <c r="E3410" s="4" t="s">
        <v>196</v>
      </c>
      <c r="F3410" t="s">
        <v>32</v>
      </c>
      <c r="G3410" t="s">
        <v>12</v>
      </c>
      <c r="H3410" t="s">
        <v>13</v>
      </c>
      <c r="I3410">
        <v>80</v>
      </c>
      <c r="J3410" s="31">
        <v>4000</v>
      </c>
      <c r="K3410" s="31">
        <v>4000</v>
      </c>
      <c r="L3410" s="31">
        <v>4000</v>
      </c>
      <c r="M3410" t="s">
        <v>14</v>
      </c>
      <c r="N3410" t="s">
        <v>104</v>
      </c>
      <c r="O3410" s="47">
        <f>+VLOOKUP(Precio_diario_hortalizas[[#This Row],[Unidad de comercialización]],Codigos_kg[],2,0)</f>
        <v>1</v>
      </c>
      <c r="P3410" s="47">
        <f>+Precio_diario_hortalizas[[#This Row],[Precio promedio ponderado]]/Precio_diario_hortalizas[[#This Row],[Kg o Unidades]]</f>
        <v>4000</v>
      </c>
    </row>
    <row r="3411" spans="1:16" hidden="1" x14ac:dyDescent="0.35">
      <c r="A3411" s="15" t="s">
        <v>142</v>
      </c>
      <c r="B3411" s="1" t="str">
        <f>+VLOOKUP(A3411,Codigos_mercados_mayoristas[],2,0)</f>
        <v>Metropolitana</v>
      </c>
      <c r="C3411" s="1">
        <f>+VLOOKUP(A3411,Codigos_mercados_mayoristas[],3,0)</f>
        <v>13</v>
      </c>
      <c r="D3411" s="30">
        <v>44158</v>
      </c>
      <c r="E3411" s="4" t="s">
        <v>196</v>
      </c>
      <c r="F3411" t="s">
        <v>35</v>
      </c>
      <c r="G3411" t="s">
        <v>719</v>
      </c>
      <c r="H3411" t="s">
        <v>19</v>
      </c>
      <c r="I3411">
        <v>200</v>
      </c>
      <c r="J3411" s="31">
        <v>22000</v>
      </c>
      <c r="K3411" s="31">
        <v>20000</v>
      </c>
      <c r="L3411" s="31">
        <v>20800</v>
      </c>
      <c r="M3411" t="s">
        <v>289</v>
      </c>
      <c r="N3411" t="s">
        <v>15</v>
      </c>
      <c r="O3411" s="47">
        <f>+VLOOKUP(Precio_diario_hortalizas[[#This Row],[Unidad de comercialización]],Codigos_kg[],2,0)</f>
        <v>15</v>
      </c>
      <c r="P3411" s="47">
        <f>+Precio_diario_hortalizas[[#This Row],[Precio promedio ponderado]]/Precio_diario_hortalizas[[#This Row],[Kg o Unidades]]</f>
        <v>1386.6666666666667</v>
      </c>
    </row>
    <row r="3412" spans="1:16" hidden="1" x14ac:dyDescent="0.35">
      <c r="A3412" s="15" t="s">
        <v>142</v>
      </c>
      <c r="B3412" s="1" t="str">
        <f>+VLOOKUP(A3412,Codigos_mercados_mayoristas[],2,0)</f>
        <v>Metropolitana</v>
      </c>
      <c r="C3412" s="1">
        <f>+VLOOKUP(A3412,Codigos_mercados_mayoristas[],3,0)</f>
        <v>13</v>
      </c>
      <c r="D3412" s="30">
        <v>44158</v>
      </c>
      <c r="E3412" s="4" t="s">
        <v>196</v>
      </c>
      <c r="F3412" t="s">
        <v>35</v>
      </c>
      <c r="G3412" t="s">
        <v>719</v>
      </c>
      <c r="H3412" t="s">
        <v>19</v>
      </c>
      <c r="I3412">
        <v>350</v>
      </c>
      <c r="J3412" s="31">
        <v>12000</v>
      </c>
      <c r="K3412" s="31">
        <v>10000</v>
      </c>
      <c r="L3412" s="31">
        <v>10686</v>
      </c>
      <c r="M3412" t="s">
        <v>37</v>
      </c>
      <c r="N3412" t="s">
        <v>15</v>
      </c>
      <c r="O3412" s="47">
        <f>+VLOOKUP(Precio_diario_hortalizas[[#This Row],[Unidad de comercialización]],Codigos_kg[],2,0)</f>
        <v>10</v>
      </c>
      <c r="P3412" s="47">
        <f>+Precio_diario_hortalizas[[#This Row],[Precio promedio ponderado]]/Precio_diario_hortalizas[[#This Row],[Kg o Unidades]]</f>
        <v>1068.5999999999999</v>
      </c>
    </row>
    <row r="3413" spans="1:16" hidden="1" x14ac:dyDescent="0.35">
      <c r="A3413" s="15" t="s">
        <v>142</v>
      </c>
      <c r="B3413" s="1" t="str">
        <f>+VLOOKUP(A3413,Codigos_mercados_mayoristas[],2,0)</f>
        <v>Metropolitana</v>
      </c>
      <c r="C3413" s="1">
        <f>+VLOOKUP(A3413,Codigos_mercados_mayoristas[],3,0)</f>
        <v>13</v>
      </c>
      <c r="D3413" s="30">
        <v>44158</v>
      </c>
      <c r="E3413" s="4" t="s">
        <v>196</v>
      </c>
      <c r="F3413" t="s">
        <v>35</v>
      </c>
      <c r="G3413" t="s">
        <v>719</v>
      </c>
      <c r="H3413" t="s">
        <v>19</v>
      </c>
      <c r="I3413">
        <v>400</v>
      </c>
      <c r="J3413" s="31">
        <v>37000</v>
      </c>
      <c r="K3413" s="31">
        <v>35000</v>
      </c>
      <c r="L3413" s="31">
        <v>36150</v>
      </c>
      <c r="M3413" t="s">
        <v>56</v>
      </c>
      <c r="N3413" t="s">
        <v>145</v>
      </c>
      <c r="O3413" s="47">
        <f>+VLOOKUP(Precio_diario_hortalizas[[#This Row],[Unidad de comercialización]],Codigos_kg[],2,0)</f>
        <v>18</v>
      </c>
      <c r="P3413" s="47">
        <f>+Precio_diario_hortalizas[[#This Row],[Precio promedio ponderado]]/Precio_diario_hortalizas[[#This Row],[Kg o Unidades]]</f>
        <v>2008.3333333333333</v>
      </c>
    </row>
    <row r="3414" spans="1:16" hidden="1" x14ac:dyDescent="0.35">
      <c r="A3414" s="15" t="s">
        <v>142</v>
      </c>
      <c r="B3414" s="1" t="str">
        <f>+VLOOKUP(A3414,Codigos_mercados_mayoristas[],2,0)</f>
        <v>Metropolitana</v>
      </c>
      <c r="C3414" s="1">
        <f>+VLOOKUP(A3414,Codigos_mercados_mayoristas[],3,0)</f>
        <v>13</v>
      </c>
      <c r="D3414" s="30">
        <v>44158</v>
      </c>
      <c r="E3414" s="4" t="s">
        <v>196</v>
      </c>
      <c r="F3414" t="s">
        <v>35</v>
      </c>
      <c r="G3414" t="s">
        <v>36</v>
      </c>
      <c r="H3414" t="s">
        <v>69</v>
      </c>
      <c r="I3414">
        <v>920</v>
      </c>
      <c r="J3414" s="31">
        <v>11000</v>
      </c>
      <c r="K3414" s="31">
        <v>10000</v>
      </c>
      <c r="L3414" s="31">
        <v>10652</v>
      </c>
      <c r="M3414" t="s">
        <v>59</v>
      </c>
      <c r="N3414" t="s">
        <v>133</v>
      </c>
      <c r="O3414" s="47">
        <f>+VLOOKUP(Precio_diario_hortalizas[[#This Row],[Unidad de comercialización]],Codigos_kg[],2,0)</f>
        <v>18</v>
      </c>
      <c r="P3414" s="47">
        <f>+Precio_diario_hortalizas[[#This Row],[Precio promedio ponderado]]/Precio_diario_hortalizas[[#This Row],[Kg o Unidades]]</f>
        <v>591.77777777777783</v>
      </c>
    </row>
    <row r="3415" spans="1:16" hidden="1" x14ac:dyDescent="0.35">
      <c r="A3415" s="15" t="s">
        <v>142</v>
      </c>
      <c r="B3415" s="1" t="str">
        <f>+VLOOKUP(A3415,Codigos_mercados_mayoristas[],2,0)</f>
        <v>Metropolitana</v>
      </c>
      <c r="C3415" s="1">
        <f>+VLOOKUP(A3415,Codigos_mercados_mayoristas[],3,0)</f>
        <v>13</v>
      </c>
      <c r="D3415" s="30">
        <v>44158</v>
      </c>
      <c r="E3415" s="4" t="s">
        <v>196</v>
      </c>
      <c r="F3415" t="s">
        <v>35</v>
      </c>
      <c r="G3415" t="s">
        <v>36</v>
      </c>
      <c r="H3415" t="s">
        <v>69</v>
      </c>
      <c r="I3415">
        <v>880</v>
      </c>
      <c r="J3415" s="31">
        <v>9000</v>
      </c>
      <c r="K3415" s="31">
        <v>8000</v>
      </c>
      <c r="L3415" s="31">
        <v>8739</v>
      </c>
      <c r="M3415" t="s">
        <v>59</v>
      </c>
      <c r="N3415" t="s">
        <v>123</v>
      </c>
      <c r="O3415" s="47">
        <f>+VLOOKUP(Precio_diario_hortalizas[[#This Row],[Unidad de comercialización]],Codigos_kg[],2,0)</f>
        <v>18</v>
      </c>
      <c r="P3415" s="47">
        <f>+Precio_diario_hortalizas[[#This Row],[Precio promedio ponderado]]/Precio_diario_hortalizas[[#This Row],[Kg o Unidades]]</f>
        <v>485.5</v>
      </c>
    </row>
    <row r="3416" spans="1:16" hidden="1" x14ac:dyDescent="0.35">
      <c r="A3416" s="15" t="s">
        <v>142</v>
      </c>
      <c r="B3416" s="1" t="str">
        <f>+VLOOKUP(A3416,Codigos_mercados_mayoristas[],2,0)</f>
        <v>Metropolitana</v>
      </c>
      <c r="C3416" s="1">
        <f>+VLOOKUP(A3416,Codigos_mercados_mayoristas[],3,0)</f>
        <v>13</v>
      </c>
      <c r="D3416" s="30">
        <v>44158</v>
      </c>
      <c r="E3416" s="4" t="s">
        <v>196</v>
      </c>
      <c r="F3416" t="s">
        <v>35</v>
      </c>
      <c r="G3416" t="s">
        <v>36</v>
      </c>
      <c r="H3416" t="s">
        <v>19</v>
      </c>
      <c r="I3416">
        <v>660</v>
      </c>
      <c r="J3416" s="31">
        <v>9000</v>
      </c>
      <c r="K3416" s="31">
        <v>8000</v>
      </c>
      <c r="L3416" s="31">
        <v>8606</v>
      </c>
      <c r="M3416" t="s">
        <v>59</v>
      </c>
      <c r="N3416" t="s">
        <v>133</v>
      </c>
      <c r="O3416" s="47">
        <f>+VLOOKUP(Precio_diario_hortalizas[[#This Row],[Unidad de comercialización]],Codigos_kg[],2,0)</f>
        <v>18</v>
      </c>
      <c r="P3416" s="47">
        <f>+Precio_diario_hortalizas[[#This Row],[Precio promedio ponderado]]/Precio_diario_hortalizas[[#This Row],[Kg o Unidades]]</f>
        <v>478.11111111111109</v>
      </c>
    </row>
    <row r="3417" spans="1:16" hidden="1" x14ac:dyDescent="0.35">
      <c r="A3417" s="15" t="s">
        <v>142</v>
      </c>
      <c r="B3417" s="1" t="str">
        <f>+VLOOKUP(A3417,Codigos_mercados_mayoristas[],2,0)</f>
        <v>Metropolitana</v>
      </c>
      <c r="C3417" s="1">
        <f>+VLOOKUP(A3417,Codigos_mercados_mayoristas[],3,0)</f>
        <v>13</v>
      </c>
      <c r="D3417" s="30">
        <v>44158</v>
      </c>
      <c r="E3417" s="4" t="s">
        <v>196</v>
      </c>
      <c r="F3417" t="s">
        <v>35</v>
      </c>
      <c r="G3417" t="s">
        <v>36</v>
      </c>
      <c r="H3417" t="s">
        <v>19</v>
      </c>
      <c r="I3417" s="31">
        <v>1030</v>
      </c>
      <c r="J3417" s="31">
        <v>7000</v>
      </c>
      <c r="K3417" s="31">
        <v>6000</v>
      </c>
      <c r="L3417" s="31">
        <v>6340</v>
      </c>
      <c r="M3417" t="s">
        <v>59</v>
      </c>
      <c r="N3417" t="s">
        <v>15</v>
      </c>
      <c r="O3417" s="47">
        <f>+VLOOKUP(Precio_diario_hortalizas[[#This Row],[Unidad de comercialización]],Codigos_kg[],2,0)</f>
        <v>18</v>
      </c>
      <c r="P3417" s="47">
        <f>+Precio_diario_hortalizas[[#This Row],[Precio promedio ponderado]]/Precio_diario_hortalizas[[#This Row],[Kg o Unidades]]</f>
        <v>352.22222222222223</v>
      </c>
    </row>
    <row r="3418" spans="1:16" hidden="1" x14ac:dyDescent="0.35">
      <c r="A3418" s="15" t="s">
        <v>142</v>
      </c>
      <c r="B3418" s="1" t="str">
        <f>+VLOOKUP(A3418,Codigos_mercados_mayoristas[],2,0)</f>
        <v>Metropolitana</v>
      </c>
      <c r="C3418" s="1">
        <f>+VLOOKUP(A3418,Codigos_mercados_mayoristas[],3,0)</f>
        <v>13</v>
      </c>
      <c r="D3418" s="30">
        <v>44158</v>
      </c>
      <c r="E3418" s="4" t="s">
        <v>196</v>
      </c>
      <c r="F3418" t="s">
        <v>35</v>
      </c>
      <c r="G3418" t="s">
        <v>36</v>
      </c>
      <c r="H3418" t="s">
        <v>19</v>
      </c>
      <c r="I3418">
        <v>920</v>
      </c>
      <c r="J3418" s="31">
        <v>7000</v>
      </c>
      <c r="K3418" s="31">
        <v>6000</v>
      </c>
      <c r="L3418" s="31">
        <v>6815</v>
      </c>
      <c r="M3418" t="s">
        <v>59</v>
      </c>
      <c r="N3418" t="s">
        <v>123</v>
      </c>
      <c r="O3418" s="47">
        <f>+VLOOKUP(Precio_diario_hortalizas[[#This Row],[Unidad de comercialización]],Codigos_kg[],2,0)</f>
        <v>18</v>
      </c>
      <c r="P3418" s="47">
        <f>+Precio_diario_hortalizas[[#This Row],[Precio promedio ponderado]]/Precio_diario_hortalizas[[#This Row],[Kg o Unidades]]</f>
        <v>378.61111111111109</v>
      </c>
    </row>
    <row r="3419" spans="1:16" hidden="1" x14ac:dyDescent="0.35">
      <c r="A3419" s="15" t="s">
        <v>142</v>
      </c>
      <c r="B3419" s="1" t="str">
        <f>+VLOOKUP(A3419,Codigos_mercados_mayoristas[],2,0)</f>
        <v>Metropolitana</v>
      </c>
      <c r="C3419" s="1">
        <f>+VLOOKUP(A3419,Codigos_mercados_mayoristas[],3,0)</f>
        <v>13</v>
      </c>
      <c r="D3419" s="30">
        <v>44158</v>
      </c>
      <c r="E3419" s="4" t="s">
        <v>196</v>
      </c>
      <c r="F3419" t="s">
        <v>35</v>
      </c>
      <c r="G3419" t="s">
        <v>36</v>
      </c>
      <c r="H3419" t="s">
        <v>13</v>
      </c>
      <c r="I3419" s="31">
        <v>1050</v>
      </c>
      <c r="J3419" s="31">
        <v>7000</v>
      </c>
      <c r="K3419" s="31">
        <v>6000</v>
      </c>
      <c r="L3419" s="31">
        <v>6286</v>
      </c>
      <c r="M3419" t="s">
        <v>59</v>
      </c>
      <c r="N3419" t="s">
        <v>133</v>
      </c>
      <c r="O3419" s="47">
        <f>+VLOOKUP(Precio_diario_hortalizas[[#This Row],[Unidad de comercialización]],Codigos_kg[],2,0)</f>
        <v>18</v>
      </c>
      <c r="P3419" s="47">
        <f>+Precio_diario_hortalizas[[#This Row],[Precio promedio ponderado]]/Precio_diario_hortalizas[[#This Row],[Kg o Unidades]]</f>
        <v>349.22222222222223</v>
      </c>
    </row>
    <row r="3420" spans="1:16" hidden="1" x14ac:dyDescent="0.35">
      <c r="A3420" s="15" t="s">
        <v>142</v>
      </c>
      <c r="B3420" s="1" t="str">
        <f>+VLOOKUP(A3420,Codigos_mercados_mayoristas[],2,0)</f>
        <v>Metropolitana</v>
      </c>
      <c r="C3420" s="1">
        <f>+VLOOKUP(A3420,Codigos_mercados_mayoristas[],3,0)</f>
        <v>13</v>
      </c>
      <c r="D3420" s="30">
        <v>44158</v>
      </c>
      <c r="E3420" s="4" t="s">
        <v>196</v>
      </c>
      <c r="F3420" t="s">
        <v>35</v>
      </c>
      <c r="G3420" t="s">
        <v>36</v>
      </c>
      <c r="H3420" t="s">
        <v>13</v>
      </c>
      <c r="I3420" s="31">
        <v>1200</v>
      </c>
      <c r="J3420" s="31">
        <v>5000</v>
      </c>
      <c r="K3420" s="31">
        <v>4000</v>
      </c>
      <c r="L3420" s="31">
        <v>4375</v>
      </c>
      <c r="M3420" t="s">
        <v>59</v>
      </c>
      <c r="N3420" t="s">
        <v>15</v>
      </c>
      <c r="O3420" s="47">
        <f>+VLOOKUP(Precio_diario_hortalizas[[#This Row],[Unidad de comercialización]],Codigos_kg[],2,0)</f>
        <v>18</v>
      </c>
      <c r="P3420" s="47">
        <f>+Precio_diario_hortalizas[[#This Row],[Precio promedio ponderado]]/Precio_diario_hortalizas[[#This Row],[Kg o Unidades]]</f>
        <v>243.05555555555554</v>
      </c>
    </row>
    <row r="3421" spans="1:16" hidden="1" x14ac:dyDescent="0.35">
      <c r="A3421" s="15" t="s">
        <v>142</v>
      </c>
      <c r="B3421" s="1" t="str">
        <f>+VLOOKUP(A3421,Codigos_mercados_mayoristas[],2,0)</f>
        <v>Metropolitana</v>
      </c>
      <c r="C3421" s="1">
        <f>+VLOOKUP(A3421,Codigos_mercados_mayoristas[],3,0)</f>
        <v>13</v>
      </c>
      <c r="D3421" s="30">
        <v>44158</v>
      </c>
      <c r="E3421" s="4" t="s">
        <v>196</v>
      </c>
      <c r="F3421" t="s">
        <v>35</v>
      </c>
      <c r="G3421" t="s">
        <v>36</v>
      </c>
      <c r="H3421" t="s">
        <v>13</v>
      </c>
      <c r="I3421">
        <v>550</v>
      </c>
      <c r="J3421" s="31">
        <v>5000</v>
      </c>
      <c r="K3421" s="31">
        <v>4000</v>
      </c>
      <c r="L3421" s="31">
        <v>4818</v>
      </c>
      <c r="M3421" t="s">
        <v>59</v>
      </c>
      <c r="N3421" t="s">
        <v>123</v>
      </c>
      <c r="O3421" s="47">
        <f>+VLOOKUP(Precio_diario_hortalizas[[#This Row],[Unidad de comercialización]],Codigos_kg[],2,0)</f>
        <v>18</v>
      </c>
      <c r="P3421" s="47">
        <f>+Precio_diario_hortalizas[[#This Row],[Precio promedio ponderado]]/Precio_diario_hortalizas[[#This Row],[Kg o Unidades]]</f>
        <v>267.66666666666669</v>
      </c>
    </row>
    <row r="3422" spans="1:16" hidden="1" x14ac:dyDescent="0.35">
      <c r="A3422" s="15" t="s">
        <v>142</v>
      </c>
      <c r="B3422" s="1" t="str">
        <f>+VLOOKUP(A3422,Codigos_mercados_mayoristas[],2,0)</f>
        <v>Metropolitana</v>
      </c>
      <c r="C3422" s="1">
        <f>+VLOOKUP(A3422,Codigos_mercados_mayoristas[],3,0)</f>
        <v>13</v>
      </c>
      <c r="D3422" s="30">
        <v>44158</v>
      </c>
      <c r="E3422" s="4" t="s">
        <v>196</v>
      </c>
      <c r="F3422" t="s">
        <v>35</v>
      </c>
      <c r="G3422" t="s">
        <v>36</v>
      </c>
      <c r="H3422" t="s">
        <v>16</v>
      </c>
      <c r="I3422">
        <v>400</v>
      </c>
      <c r="J3422" s="31">
        <v>5000</v>
      </c>
      <c r="K3422" s="31">
        <v>4000</v>
      </c>
      <c r="L3422" s="31">
        <v>4575</v>
      </c>
      <c r="M3422" t="s">
        <v>59</v>
      </c>
      <c r="N3422" t="s">
        <v>133</v>
      </c>
      <c r="O3422" s="47">
        <f>+VLOOKUP(Precio_diario_hortalizas[[#This Row],[Unidad de comercialización]],Codigos_kg[],2,0)</f>
        <v>18</v>
      </c>
      <c r="P3422" s="47">
        <f>+Precio_diario_hortalizas[[#This Row],[Precio promedio ponderado]]/Precio_diario_hortalizas[[#This Row],[Kg o Unidades]]</f>
        <v>254.16666666666666</v>
      </c>
    </row>
    <row r="3423" spans="1:16" hidden="1" x14ac:dyDescent="0.35">
      <c r="A3423" s="15" t="s">
        <v>142</v>
      </c>
      <c r="B3423" s="1" t="str">
        <f>+VLOOKUP(A3423,Codigos_mercados_mayoristas[],2,0)</f>
        <v>Metropolitana</v>
      </c>
      <c r="C3423" s="1">
        <f>+VLOOKUP(A3423,Codigos_mercados_mayoristas[],3,0)</f>
        <v>13</v>
      </c>
      <c r="D3423" s="30">
        <v>44158</v>
      </c>
      <c r="E3423" s="4" t="s">
        <v>196</v>
      </c>
      <c r="F3423" t="s">
        <v>35</v>
      </c>
      <c r="G3423" t="s">
        <v>36</v>
      </c>
      <c r="H3423" t="s">
        <v>16</v>
      </c>
      <c r="I3423">
        <v>700</v>
      </c>
      <c r="J3423" s="31">
        <v>3000</v>
      </c>
      <c r="K3423" s="31">
        <v>2500</v>
      </c>
      <c r="L3423" s="31">
        <v>2679</v>
      </c>
      <c r="M3423" t="s">
        <v>59</v>
      </c>
      <c r="N3423" t="s">
        <v>15</v>
      </c>
      <c r="O3423" s="47">
        <f>+VLOOKUP(Precio_diario_hortalizas[[#This Row],[Unidad de comercialización]],Codigos_kg[],2,0)</f>
        <v>18</v>
      </c>
      <c r="P3423" s="47">
        <f>+Precio_diario_hortalizas[[#This Row],[Precio promedio ponderado]]/Precio_diario_hortalizas[[#This Row],[Kg o Unidades]]</f>
        <v>148.83333333333334</v>
      </c>
    </row>
    <row r="3424" spans="1:16" hidden="1" x14ac:dyDescent="0.35">
      <c r="A3424" s="15" t="s">
        <v>142</v>
      </c>
      <c r="B3424" s="1" t="str">
        <f>+VLOOKUP(A3424,Codigos_mercados_mayoristas[],2,0)</f>
        <v>Metropolitana</v>
      </c>
      <c r="C3424" s="1">
        <f>+VLOOKUP(A3424,Codigos_mercados_mayoristas[],3,0)</f>
        <v>13</v>
      </c>
      <c r="D3424" s="30">
        <v>44158</v>
      </c>
      <c r="E3424" s="4" t="s">
        <v>196</v>
      </c>
      <c r="F3424" t="s">
        <v>38</v>
      </c>
      <c r="G3424" t="s">
        <v>12</v>
      </c>
      <c r="H3424" t="s">
        <v>103</v>
      </c>
      <c r="I3424">
        <v>430</v>
      </c>
      <c r="J3424" s="31">
        <v>4500</v>
      </c>
      <c r="K3424" s="31">
        <v>4500</v>
      </c>
      <c r="L3424" s="31">
        <v>4500</v>
      </c>
      <c r="M3424" t="s">
        <v>101</v>
      </c>
      <c r="N3424" t="s">
        <v>163</v>
      </c>
      <c r="O3424" s="47">
        <f>+VLOOKUP(Precio_diario_hortalizas[[#This Row],[Unidad de comercialización]],Codigos_kg[],2,0)</f>
        <v>20</v>
      </c>
      <c r="P3424" s="47">
        <f>+Precio_diario_hortalizas[[#This Row],[Precio promedio ponderado]]/Precio_diario_hortalizas[[#This Row],[Kg o Unidades]]</f>
        <v>225</v>
      </c>
    </row>
    <row r="3425" spans="1:16" hidden="1" x14ac:dyDescent="0.35">
      <c r="A3425" s="15" t="s">
        <v>142</v>
      </c>
      <c r="B3425" s="1" t="str">
        <f>+VLOOKUP(A3425,Codigos_mercados_mayoristas[],2,0)</f>
        <v>Metropolitana</v>
      </c>
      <c r="C3425" s="1">
        <f>+VLOOKUP(A3425,Codigos_mercados_mayoristas[],3,0)</f>
        <v>13</v>
      </c>
      <c r="D3425" s="30">
        <v>44158</v>
      </c>
      <c r="E3425" s="4" t="s">
        <v>196</v>
      </c>
      <c r="F3425" t="s">
        <v>38</v>
      </c>
      <c r="G3425" t="s">
        <v>12</v>
      </c>
      <c r="H3425" t="s">
        <v>103</v>
      </c>
      <c r="I3425">
        <v>420</v>
      </c>
      <c r="J3425" s="31">
        <v>4500</v>
      </c>
      <c r="K3425" s="31">
        <v>4500</v>
      </c>
      <c r="L3425" s="31">
        <v>4500</v>
      </c>
      <c r="M3425" t="s">
        <v>101</v>
      </c>
      <c r="N3425" t="s">
        <v>130</v>
      </c>
      <c r="O3425" s="47">
        <f>+VLOOKUP(Precio_diario_hortalizas[[#This Row],[Unidad de comercialización]],Codigos_kg[],2,0)</f>
        <v>20</v>
      </c>
      <c r="P3425" s="47">
        <f>+Precio_diario_hortalizas[[#This Row],[Precio promedio ponderado]]/Precio_diario_hortalizas[[#This Row],[Kg o Unidades]]</f>
        <v>225</v>
      </c>
    </row>
    <row r="3426" spans="1:16" hidden="1" x14ac:dyDescent="0.35">
      <c r="A3426" s="15" t="s">
        <v>142</v>
      </c>
      <c r="B3426" s="1" t="str">
        <f>+VLOOKUP(A3426,Codigos_mercados_mayoristas[],2,0)</f>
        <v>Metropolitana</v>
      </c>
      <c r="C3426" s="1">
        <f>+VLOOKUP(A3426,Codigos_mercados_mayoristas[],3,0)</f>
        <v>13</v>
      </c>
      <c r="D3426" s="30">
        <v>44158</v>
      </c>
      <c r="E3426" s="4" t="s">
        <v>196</v>
      </c>
      <c r="F3426" t="s">
        <v>38</v>
      </c>
      <c r="G3426" t="s">
        <v>12</v>
      </c>
      <c r="H3426" t="s">
        <v>19</v>
      </c>
      <c r="I3426">
        <v>610</v>
      </c>
      <c r="J3426" s="31">
        <v>5000</v>
      </c>
      <c r="K3426" s="31">
        <v>5000</v>
      </c>
      <c r="L3426" s="31">
        <v>5000</v>
      </c>
      <c r="M3426" t="s">
        <v>101</v>
      </c>
      <c r="N3426" t="s">
        <v>163</v>
      </c>
      <c r="O3426" s="47">
        <f>+VLOOKUP(Precio_diario_hortalizas[[#This Row],[Unidad de comercialización]],Codigos_kg[],2,0)</f>
        <v>20</v>
      </c>
      <c r="P3426" s="47">
        <f>+Precio_diario_hortalizas[[#This Row],[Precio promedio ponderado]]/Precio_diario_hortalizas[[#This Row],[Kg o Unidades]]</f>
        <v>250</v>
      </c>
    </row>
    <row r="3427" spans="1:16" hidden="1" x14ac:dyDescent="0.35">
      <c r="A3427" s="15" t="s">
        <v>142</v>
      </c>
      <c r="B3427" s="1" t="str">
        <f>+VLOOKUP(A3427,Codigos_mercados_mayoristas[],2,0)</f>
        <v>Metropolitana</v>
      </c>
      <c r="C3427" s="1">
        <f>+VLOOKUP(A3427,Codigos_mercados_mayoristas[],3,0)</f>
        <v>13</v>
      </c>
      <c r="D3427" s="30">
        <v>44158</v>
      </c>
      <c r="E3427" s="4" t="s">
        <v>196</v>
      </c>
      <c r="F3427" t="s">
        <v>38</v>
      </c>
      <c r="G3427" t="s">
        <v>12</v>
      </c>
      <c r="H3427" t="s">
        <v>19</v>
      </c>
      <c r="I3427">
        <v>590</v>
      </c>
      <c r="J3427" s="31">
        <v>5000</v>
      </c>
      <c r="K3427" s="31">
        <v>5000</v>
      </c>
      <c r="L3427" s="31">
        <v>5000</v>
      </c>
      <c r="M3427" t="s">
        <v>101</v>
      </c>
      <c r="N3427" t="s">
        <v>130</v>
      </c>
      <c r="O3427" s="47">
        <f>+VLOOKUP(Precio_diario_hortalizas[[#This Row],[Unidad de comercialización]],Codigos_kg[],2,0)</f>
        <v>20</v>
      </c>
      <c r="P3427" s="47">
        <f>+Precio_diario_hortalizas[[#This Row],[Precio promedio ponderado]]/Precio_diario_hortalizas[[#This Row],[Kg o Unidades]]</f>
        <v>250</v>
      </c>
    </row>
    <row r="3428" spans="1:16" hidden="1" x14ac:dyDescent="0.35">
      <c r="A3428" s="15" t="s">
        <v>142</v>
      </c>
      <c r="B3428" s="1" t="str">
        <f>+VLOOKUP(A3428,Codigos_mercados_mayoristas[],2,0)</f>
        <v>Metropolitana</v>
      </c>
      <c r="C3428" s="1">
        <f>+VLOOKUP(A3428,Codigos_mercados_mayoristas[],3,0)</f>
        <v>13</v>
      </c>
      <c r="D3428" s="30">
        <v>44158</v>
      </c>
      <c r="E3428" s="4" t="s">
        <v>196</v>
      </c>
      <c r="F3428" t="s">
        <v>38</v>
      </c>
      <c r="G3428" t="s">
        <v>12</v>
      </c>
      <c r="H3428" t="s">
        <v>13</v>
      </c>
      <c r="I3428">
        <v>340</v>
      </c>
      <c r="J3428" s="31">
        <v>4000</v>
      </c>
      <c r="K3428" s="31">
        <v>4000</v>
      </c>
      <c r="L3428" s="31">
        <v>4000</v>
      </c>
      <c r="M3428" t="s">
        <v>101</v>
      </c>
      <c r="N3428" t="s">
        <v>163</v>
      </c>
      <c r="O3428" s="47">
        <f>+VLOOKUP(Precio_diario_hortalizas[[#This Row],[Unidad de comercialización]],Codigos_kg[],2,0)</f>
        <v>20</v>
      </c>
      <c r="P3428" s="47">
        <f>+Precio_diario_hortalizas[[#This Row],[Precio promedio ponderado]]/Precio_diario_hortalizas[[#This Row],[Kg o Unidades]]</f>
        <v>200</v>
      </c>
    </row>
    <row r="3429" spans="1:16" hidden="1" x14ac:dyDescent="0.35">
      <c r="A3429" s="15" t="s">
        <v>142</v>
      </c>
      <c r="B3429" s="1" t="str">
        <f>+VLOOKUP(A3429,Codigos_mercados_mayoristas[],2,0)</f>
        <v>Metropolitana</v>
      </c>
      <c r="C3429" s="1">
        <f>+VLOOKUP(A3429,Codigos_mercados_mayoristas[],3,0)</f>
        <v>13</v>
      </c>
      <c r="D3429" s="30">
        <v>44158</v>
      </c>
      <c r="E3429" s="4" t="s">
        <v>196</v>
      </c>
      <c r="F3429" t="s">
        <v>38</v>
      </c>
      <c r="G3429" t="s">
        <v>12</v>
      </c>
      <c r="H3429" t="s">
        <v>13</v>
      </c>
      <c r="I3429">
        <v>350</v>
      </c>
      <c r="J3429" s="31">
        <v>4000</v>
      </c>
      <c r="K3429" s="31">
        <v>4000</v>
      </c>
      <c r="L3429" s="31">
        <v>4000</v>
      </c>
      <c r="M3429" t="s">
        <v>101</v>
      </c>
      <c r="N3429" t="s">
        <v>130</v>
      </c>
      <c r="O3429" s="47">
        <f>+VLOOKUP(Precio_diario_hortalizas[[#This Row],[Unidad de comercialización]],Codigos_kg[],2,0)</f>
        <v>20</v>
      </c>
      <c r="P3429" s="47">
        <f>+Precio_diario_hortalizas[[#This Row],[Precio promedio ponderado]]/Precio_diario_hortalizas[[#This Row],[Kg o Unidades]]</f>
        <v>200</v>
      </c>
    </row>
    <row r="3430" spans="1:16" hidden="1" x14ac:dyDescent="0.35">
      <c r="A3430" s="15" t="s">
        <v>142</v>
      </c>
      <c r="B3430" s="1" t="str">
        <f>+VLOOKUP(A3430,Codigos_mercados_mayoristas[],2,0)</f>
        <v>Metropolitana</v>
      </c>
      <c r="C3430" s="1">
        <f>+VLOOKUP(A3430,Codigos_mercados_mayoristas[],3,0)</f>
        <v>13</v>
      </c>
      <c r="D3430" s="30">
        <v>44158</v>
      </c>
      <c r="E3430" s="4" t="s">
        <v>196</v>
      </c>
      <c r="F3430" t="s">
        <v>102</v>
      </c>
      <c r="G3430" t="s">
        <v>103</v>
      </c>
      <c r="H3430" t="s">
        <v>96</v>
      </c>
      <c r="I3430" s="31">
        <v>6000</v>
      </c>
      <c r="J3430" s="31">
        <v>1950</v>
      </c>
      <c r="K3430" s="31">
        <v>1900</v>
      </c>
      <c r="L3430" s="31">
        <v>1928</v>
      </c>
      <c r="M3430" t="s">
        <v>33</v>
      </c>
      <c r="N3430" t="s">
        <v>34</v>
      </c>
      <c r="O3430" s="47">
        <f>+VLOOKUP(Precio_diario_hortalizas[[#This Row],[Unidad de comercialización]],Codigos_kg[],2,0)</f>
        <v>1</v>
      </c>
      <c r="P3430" s="47">
        <f>+Precio_diario_hortalizas[[#This Row],[Precio promedio ponderado]]/Precio_diario_hortalizas[[#This Row],[Kg o Unidades]]</f>
        <v>1928</v>
      </c>
    </row>
    <row r="3431" spans="1:16" hidden="1" x14ac:dyDescent="0.35">
      <c r="A3431" s="15" t="s">
        <v>142</v>
      </c>
      <c r="B3431" s="1" t="str">
        <f>+VLOOKUP(A3431,Codigos_mercados_mayoristas[],2,0)</f>
        <v>Metropolitana</v>
      </c>
      <c r="C3431" s="1">
        <f>+VLOOKUP(A3431,Codigos_mercados_mayoristas[],3,0)</f>
        <v>13</v>
      </c>
      <c r="D3431" s="30">
        <v>44158</v>
      </c>
      <c r="E3431" s="4" t="s">
        <v>196</v>
      </c>
      <c r="F3431" t="s">
        <v>102</v>
      </c>
      <c r="G3431" t="s">
        <v>103</v>
      </c>
      <c r="H3431" t="s">
        <v>96</v>
      </c>
      <c r="I3431" s="31">
        <v>2600</v>
      </c>
      <c r="J3431" s="31">
        <v>1500</v>
      </c>
      <c r="K3431" s="31">
        <v>1500</v>
      </c>
      <c r="L3431" s="31">
        <v>1500</v>
      </c>
      <c r="M3431" t="s">
        <v>33</v>
      </c>
      <c r="N3431" t="s">
        <v>768</v>
      </c>
      <c r="O3431" s="47">
        <f>+VLOOKUP(Precio_diario_hortalizas[[#This Row],[Unidad de comercialización]],Codigos_kg[],2,0)</f>
        <v>1</v>
      </c>
      <c r="P3431" s="47">
        <f>+Precio_diario_hortalizas[[#This Row],[Precio promedio ponderado]]/Precio_diario_hortalizas[[#This Row],[Kg o Unidades]]</f>
        <v>1500</v>
      </c>
    </row>
    <row r="3432" spans="1:16" hidden="1" x14ac:dyDescent="0.35">
      <c r="A3432" s="15" t="s">
        <v>142</v>
      </c>
      <c r="B3432" s="1" t="str">
        <f>+VLOOKUP(A3432,Codigos_mercados_mayoristas[],2,0)</f>
        <v>Metropolitana</v>
      </c>
      <c r="C3432" s="1">
        <f>+VLOOKUP(A3432,Codigos_mercados_mayoristas[],3,0)</f>
        <v>13</v>
      </c>
      <c r="D3432" s="30">
        <v>44158</v>
      </c>
      <c r="E3432" s="4" t="s">
        <v>196</v>
      </c>
      <c r="F3432" t="s">
        <v>102</v>
      </c>
      <c r="G3432" t="s">
        <v>103</v>
      </c>
      <c r="H3432" t="s">
        <v>96</v>
      </c>
      <c r="I3432" s="31">
        <v>2300</v>
      </c>
      <c r="J3432" s="31">
        <v>1500</v>
      </c>
      <c r="K3432" s="31">
        <v>1500</v>
      </c>
      <c r="L3432" s="31">
        <v>1500</v>
      </c>
      <c r="M3432" t="s">
        <v>33</v>
      </c>
      <c r="N3432" t="s">
        <v>123</v>
      </c>
      <c r="O3432" s="47">
        <f>+VLOOKUP(Precio_diario_hortalizas[[#This Row],[Unidad de comercialización]],Codigos_kg[],2,0)</f>
        <v>1</v>
      </c>
      <c r="P3432" s="47">
        <f>+Precio_diario_hortalizas[[#This Row],[Precio promedio ponderado]]/Precio_diario_hortalizas[[#This Row],[Kg o Unidades]]</f>
        <v>1500</v>
      </c>
    </row>
    <row r="3433" spans="1:16" hidden="1" x14ac:dyDescent="0.35">
      <c r="A3433" s="15" t="s">
        <v>142</v>
      </c>
      <c r="B3433" s="1" t="str">
        <f>+VLOOKUP(A3433,Codigos_mercados_mayoristas[],2,0)</f>
        <v>Metropolitana</v>
      </c>
      <c r="C3433" s="1">
        <f>+VLOOKUP(A3433,Codigos_mercados_mayoristas[],3,0)</f>
        <v>13</v>
      </c>
      <c r="D3433" s="30">
        <v>44158</v>
      </c>
      <c r="E3433" s="4" t="s">
        <v>196</v>
      </c>
      <c r="F3433" t="s">
        <v>102</v>
      </c>
      <c r="G3433" t="s">
        <v>103</v>
      </c>
      <c r="H3433" t="s">
        <v>137</v>
      </c>
      <c r="I3433" s="31">
        <v>3600</v>
      </c>
      <c r="J3433" s="31">
        <v>1800</v>
      </c>
      <c r="K3433" s="31">
        <v>1750</v>
      </c>
      <c r="L3433" s="31">
        <v>1781</v>
      </c>
      <c r="M3433" t="s">
        <v>33</v>
      </c>
      <c r="N3433" t="s">
        <v>34</v>
      </c>
      <c r="O3433" s="47">
        <f>+VLOOKUP(Precio_diario_hortalizas[[#This Row],[Unidad de comercialización]],Codigos_kg[],2,0)</f>
        <v>1</v>
      </c>
      <c r="P3433" s="47">
        <f>+Precio_diario_hortalizas[[#This Row],[Precio promedio ponderado]]/Precio_diario_hortalizas[[#This Row],[Kg o Unidades]]</f>
        <v>1781</v>
      </c>
    </row>
    <row r="3434" spans="1:16" hidden="1" x14ac:dyDescent="0.35">
      <c r="A3434" s="15" t="s">
        <v>142</v>
      </c>
      <c r="B3434" s="1" t="str">
        <f>+VLOOKUP(A3434,Codigos_mercados_mayoristas[],2,0)</f>
        <v>Metropolitana</v>
      </c>
      <c r="C3434" s="1">
        <f>+VLOOKUP(A3434,Codigos_mercados_mayoristas[],3,0)</f>
        <v>13</v>
      </c>
      <c r="D3434" s="30">
        <v>44158</v>
      </c>
      <c r="E3434" s="4" t="s">
        <v>196</v>
      </c>
      <c r="F3434" t="s">
        <v>102</v>
      </c>
      <c r="G3434" t="s">
        <v>103</v>
      </c>
      <c r="H3434" t="s">
        <v>137</v>
      </c>
      <c r="I3434" s="31">
        <v>1200</v>
      </c>
      <c r="J3434" s="31">
        <v>1400</v>
      </c>
      <c r="K3434" s="31">
        <v>1400</v>
      </c>
      <c r="L3434" s="31">
        <v>1400</v>
      </c>
      <c r="M3434" t="s">
        <v>33</v>
      </c>
      <c r="N3434" t="s">
        <v>768</v>
      </c>
      <c r="O3434" s="47">
        <f>+VLOOKUP(Precio_diario_hortalizas[[#This Row],[Unidad de comercialización]],Codigos_kg[],2,0)</f>
        <v>1</v>
      </c>
      <c r="P3434" s="47">
        <f>+Precio_diario_hortalizas[[#This Row],[Precio promedio ponderado]]/Precio_diario_hortalizas[[#This Row],[Kg o Unidades]]</f>
        <v>1400</v>
      </c>
    </row>
    <row r="3435" spans="1:16" hidden="1" x14ac:dyDescent="0.35">
      <c r="A3435" s="15" t="s">
        <v>142</v>
      </c>
      <c r="B3435" s="1" t="str">
        <f>+VLOOKUP(A3435,Codigos_mercados_mayoristas[],2,0)</f>
        <v>Metropolitana</v>
      </c>
      <c r="C3435" s="1">
        <f>+VLOOKUP(A3435,Codigos_mercados_mayoristas[],3,0)</f>
        <v>13</v>
      </c>
      <c r="D3435" s="30">
        <v>44158</v>
      </c>
      <c r="E3435" s="4" t="s">
        <v>196</v>
      </c>
      <c r="F3435" t="s">
        <v>102</v>
      </c>
      <c r="G3435" t="s">
        <v>103</v>
      </c>
      <c r="H3435" t="s">
        <v>137</v>
      </c>
      <c r="I3435" s="31">
        <v>1100</v>
      </c>
      <c r="J3435" s="31">
        <v>1400</v>
      </c>
      <c r="K3435" s="31">
        <v>1400</v>
      </c>
      <c r="L3435" s="31">
        <v>1400</v>
      </c>
      <c r="M3435" t="s">
        <v>33</v>
      </c>
      <c r="N3435" t="s">
        <v>123</v>
      </c>
      <c r="O3435" s="47">
        <f>+VLOOKUP(Precio_diario_hortalizas[[#This Row],[Unidad de comercialización]],Codigos_kg[],2,0)</f>
        <v>1</v>
      </c>
      <c r="P3435" s="47">
        <f>+Precio_diario_hortalizas[[#This Row],[Precio promedio ponderado]]/Precio_diario_hortalizas[[#This Row],[Kg o Unidades]]</f>
        <v>1400</v>
      </c>
    </row>
    <row r="3436" spans="1:16" hidden="1" x14ac:dyDescent="0.35">
      <c r="A3436" s="15" t="s">
        <v>142</v>
      </c>
      <c r="B3436" s="1" t="str">
        <f>+VLOOKUP(A3436,Codigos_mercados_mayoristas[],2,0)</f>
        <v>Metropolitana</v>
      </c>
      <c r="C3436" s="1">
        <f>+VLOOKUP(A3436,Codigos_mercados_mayoristas[],3,0)</f>
        <v>13</v>
      </c>
      <c r="D3436" s="30">
        <v>44158</v>
      </c>
      <c r="E3436" s="4" t="s">
        <v>196</v>
      </c>
      <c r="F3436" t="s">
        <v>102</v>
      </c>
      <c r="G3436" t="s">
        <v>103</v>
      </c>
      <c r="H3436" t="s">
        <v>144</v>
      </c>
      <c r="I3436" s="31">
        <v>1600</v>
      </c>
      <c r="J3436" s="31">
        <v>1600</v>
      </c>
      <c r="K3436" s="31">
        <v>1500</v>
      </c>
      <c r="L3436" s="31">
        <v>1569</v>
      </c>
      <c r="M3436" t="s">
        <v>33</v>
      </c>
      <c r="N3436" t="s">
        <v>34</v>
      </c>
      <c r="O3436" s="47">
        <f>+VLOOKUP(Precio_diario_hortalizas[[#This Row],[Unidad de comercialización]],Codigos_kg[],2,0)</f>
        <v>1</v>
      </c>
      <c r="P3436" s="47">
        <f>+Precio_diario_hortalizas[[#This Row],[Precio promedio ponderado]]/Precio_diario_hortalizas[[#This Row],[Kg o Unidades]]</f>
        <v>1569</v>
      </c>
    </row>
    <row r="3437" spans="1:16" hidden="1" x14ac:dyDescent="0.35">
      <c r="A3437" s="15" t="s">
        <v>142</v>
      </c>
      <c r="B3437" s="1" t="str">
        <f>+VLOOKUP(A3437,Codigos_mercados_mayoristas[],2,0)</f>
        <v>Metropolitana</v>
      </c>
      <c r="C3437" s="1">
        <f>+VLOOKUP(A3437,Codigos_mercados_mayoristas[],3,0)</f>
        <v>13</v>
      </c>
      <c r="D3437" s="30">
        <v>44158</v>
      </c>
      <c r="E3437" s="4" t="s">
        <v>196</v>
      </c>
      <c r="F3437" t="s">
        <v>102</v>
      </c>
      <c r="G3437" t="s">
        <v>104</v>
      </c>
      <c r="H3437" t="s">
        <v>76</v>
      </c>
      <c r="I3437" s="31">
        <v>3300</v>
      </c>
      <c r="J3437" s="31">
        <v>1200</v>
      </c>
      <c r="K3437" s="31">
        <v>1200</v>
      </c>
      <c r="L3437" s="31">
        <v>1200</v>
      </c>
      <c r="M3437" t="s">
        <v>33</v>
      </c>
      <c r="N3437" t="s">
        <v>123</v>
      </c>
      <c r="O3437" s="47">
        <f>+VLOOKUP(Precio_diario_hortalizas[[#This Row],[Unidad de comercialización]],Codigos_kg[],2,0)</f>
        <v>1</v>
      </c>
      <c r="P3437" s="47">
        <f>+Precio_diario_hortalizas[[#This Row],[Precio promedio ponderado]]/Precio_diario_hortalizas[[#This Row],[Kg o Unidades]]</f>
        <v>1200</v>
      </c>
    </row>
    <row r="3438" spans="1:16" hidden="1" x14ac:dyDescent="0.35">
      <c r="A3438" s="15" t="s">
        <v>142</v>
      </c>
      <c r="B3438" s="1" t="str">
        <f>+VLOOKUP(A3438,Codigos_mercados_mayoristas[],2,0)</f>
        <v>Metropolitana</v>
      </c>
      <c r="C3438" s="1">
        <f>+VLOOKUP(A3438,Codigos_mercados_mayoristas[],3,0)</f>
        <v>13</v>
      </c>
      <c r="D3438" s="30">
        <v>44158</v>
      </c>
      <c r="E3438" s="4" t="s">
        <v>196</v>
      </c>
      <c r="F3438" t="s">
        <v>102</v>
      </c>
      <c r="G3438" t="s">
        <v>104</v>
      </c>
      <c r="H3438" t="s">
        <v>96</v>
      </c>
      <c r="I3438" s="31">
        <v>4400</v>
      </c>
      <c r="J3438">
        <v>900</v>
      </c>
      <c r="K3438">
        <v>900</v>
      </c>
      <c r="L3438">
        <v>900</v>
      </c>
      <c r="M3438" t="s">
        <v>33</v>
      </c>
      <c r="N3438" t="s">
        <v>123</v>
      </c>
      <c r="O3438" s="47">
        <f>+VLOOKUP(Precio_diario_hortalizas[[#This Row],[Unidad de comercialización]],Codigos_kg[],2,0)</f>
        <v>1</v>
      </c>
      <c r="P3438" s="47">
        <f>+Precio_diario_hortalizas[[#This Row],[Precio promedio ponderado]]/Precio_diario_hortalizas[[#This Row],[Kg o Unidades]]</f>
        <v>900</v>
      </c>
    </row>
    <row r="3439" spans="1:16" hidden="1" x14ac:dyDescent="0.35">
      <c r="A3439" s="15" t="s">
        <v>142</v>
      </c>
      <c r="B3439" s="1" t="str">
        <f>+VLOOKUP(A3439,Codigos_mercados_mayoristas[],2,0)</f>
        <v>Metropolitana</v>
      </c>
      <c r="C3439" s="1">
        <f>+VLOOKUP(A3439,Codigos_mercados_mayoristas[],3,0)</f>
        <v>13</v>
      </c>
      <c r="D3439" s="30">
        <v>44158</v>
      </c>
      <c r="E3439" s="4" t="s">
        <v>196</v>
      </c>
      <c r="F3439" t="s">
        <v>102</v>
      </c>
      <c r="G3439" t="s">
        <v>104</v>
      </c>
      <c r="H3439" t="s">
        <v>148</v>
      </c>
      <c r="I3439" s="31">
        <v>2500</v>
      </c>
      <c r="J3439" s="31">
        <v>1050</v>
      </c>
      <c r="K3439" s="31">
        <v>1050</v>
      </c>
      <c r="L3439" s="31">
        <v>1050</v>
      </c>
      <c r="M3439" t="s">
        <v>33</v>
      </c>
      <c r="N3439" t="s">
        <v>123</v>
      </c>
      <c r="O3439" s="47">
        <f>+VLOOKUP(Precio_diario_hortalizas[[#This Row],[Unidad de comercialización]],Codigos_kg[],2,0)</f>
        <v>1</v>
      </c>
      <c r="P3439" s="47">
        <f>+Precio_diario_hortalizas[[#This Row],[Precio promedio ponderado]]/Precio_diario_hortalizas[[#This Row],[Kg o Unidades]]</f>
        <v>1050</v>
      </c>
    </row>
    <row r="3440" spans="1:16" hidden="1" x14ac:dyDescent="0.35">
      <c r="A3440" s="15" t="s">
        <v>142</v>
      </c>
      <c r="B3440" s="1" t="str">
        <f>+VLOOKUP(A3440,Codigos_mercados_mayoristas[],2,0)</f>
        <v>Metropolitana</v>
      </c>
      <c r="C3440" s="1">
        <f>+VLOOKUP(A3440,Codigos_mercados_mayoristas[],3,0)</f>
        <v>13</v>
      </c>
      <c r="D3440" s="30">
        <v>44158</v>
      </c>
      <c r="E3440" s="4" t="s">
        <v>196</v>
      </c>
      <c r="F3440" t="s">
        <v>102</v>
      </c>
      <c r="G3440" t="s">
        <v>104</v>
      </c>
      <c r="H3440" t="s">
        <v>137</v>
      </c>
      <c r="I3440" s="31">
        <v>2300</v>
      </c>
      <c r="J3440">
        <v>800</v>
      </c>
      <c r="K3440">
        <v>800</v>
      </c>
      <c r="L3440">
        <v>800</v>
      </c>
      <c r="M3440" t="s">
        <v>33</v>
      </c>
      <c r="N3440" t="s">
        <v>123</v>
      </c>
      <c r="O3440" s="47">
        <f>+VLOOKUP(Precio_diario_hortalizas[[#This Row],[Unidad de comercialización]],Codigos_kg[],2,0)</f>
        <v>1</v>
      </c>
      <c r="P3440" s="47">
        <f>+Precio_diario_hortalizas[[#This Row],[Precio promedio ponderado]]/Precio_diario_hortalizas[[#This Row],[Kg o Unidades]]</f>
        <v>800</v>
      </c>
    </row>
    <row r="3441" spans="1:16" hidden="1" x14ac:dyDescent="0.35">
      <c r="A3441" s="15" t="s">
        <v>142</v>
      </c>
      <c r="B3441" s="1" t="str">
        <f>+VLOOKUP(A3441,Codigos_mercados_mayoristas[],2,0)</f>
        <v>Metropolitana</v>
      </c>
      <c r="C3441" s="1">
        <f>+VLOOKUP(A3441,Codigos_mercados_mayoristas[],3,0)</f>
        <v>13</v>
      </c>
      <c r="D3441" s="30">
        <v>44158</v>
      </c>
      <c r="E3441" s="4" t="s">
        <v>196</v>
      </c>
      <c r="F3441" t="s">
        <v>102</v>
      </c>
      <c r="G3441" t="s">
        <v>104</v>
      </c>
      <c r="H3441" t="s">
        <v>149</v>
      </c>
      <c r="I3441" s="31">
        <v>1200</v>
      </c>
      <c r="J3441">
        <v>750</v>
      </c>
      <c r="K3441">
        <v>750</v>
      </c>
      <c r="L3441">
        <v>750</v>
      </c>
      <c r="M3441" t="s">
        <v>33</v>
      </c>
      <c r="N3441" t="s">
        <v>123</v>
      </c>
      <c r="O3441" s="47">
        <f>+VLOOKUP(Precio_diario_hortalizas[[#This Row],[Unidad de comercialización]],Codigos_kg[],2,0)</f>
        <v>1</v>
      </c>
      <c r="P3441" s="47">
        <f>+Precio_diario_hortalizas[[#This Row],[Precio promedio ponderado]]/Precio_diario_hortalizas[[#This Row],[Kg o Unidades]]</f>
        <v>750</v>
      </c>
    </row>
    <row r="3442" spans="1:16" hidden="1" x14ac:dyDescent="0.35">
      <c r="A3442" s="15" t="s">
        <v>142</v>
      </c>
      <c r="B3442" s="1" t="str">
        <f>+VLOOKUP(A3442,Codigos_mercados_mayoristas[],2,0)</f>
        <v>Metropolitana</v>
      </c>
      <c r="C3442" s="1">
        <f>+VLOOKUP(A3442,Codigos_mercados_mayoristas[],3,0)</f>
        <v>13</v>
      </c>
      <c r="D3442" s="30">
        <v>44158</v>
      </c>
      <c r="E3442" s="4" t="s">
        <v>196</v>
      </c>
      <c r="F3442" t="s">
        <v>106</v>
      </c>
      <c r="G3442" t="s">
        <v>12</v>
      </c>
      <c r="H3442" t="s">
        <v>19</v>
      </c>
      <c r="I3442">
        <v>830</v>
      </c>
      <c r="J3442" s="31">
        <v>7000</v>
      </c>
      <c r="K3442" s="31">
        <v>4000</v>
      </c>
      <c r="L3442" s="31">
        <v>5699</v>
      </c>
      <c r="M3442" t="s">
        <v>165</v>
      </c>
      <c r="N3442" t="s">
        <v>123</v>
      </c>
      <c r="O3442" s="47">
        <f>+VLOOKUP(Precio_diario_hortalizas[[#This Row],[Unidad de comercialización]],Codigos_kg[],2,0)</f>
        <v>50</v>
      </c>
      <c r="P3442" s="47">
        <f>+Precio_diario_hortalizas[[#This Row],[Precio promedio ponderado]]/Precio_diario_hortalizas[[#This Row],[Kg o Unidades]]</f>
        <v>113.98</v>
      </c>
    </row>
    <row r="3443" spans="1:16" hidden="1" x14ac:dyDescent="0.35">
      <c r="A3443" s="15" t="s">
        <v>142</v>
      </c>
      <c r="B3443" s="1" t="str">
        <f>+VLOOKUP(A3443,Codigos_mercados_mayoristas[],2,0)</f>
        <v>Metropolitana</v>
      </c>
      <c r="C3443" s="1">
        <f>+VLOOKUP(A3443,Codigos_mercados_mayoristas[],3,0)</f>
        <v>13</v>
      </c>
      <c r="D3443" s="30">
        <v>44158</v>
      </c>
      <c r="E3443" s="4" t="s">
        <v>196</v>
      </c>
      <c r="F3443" t="s">
        <v>106</v>
      </c>
      <c r="G3443" t="s">
        <v>12</v>
      </c>
      <c r="H3443" t="s">
        <v>19</v>
      </c>
      <c r="I3443">
        <v>350</v>
      </c>
      <c r="J3443" s="31">
        <v>5000</v>
      </c>
      <c r="K3443" s="31">
        <v>4000</v>
      </c>
      <c r="L3443" s="31">
        <v>4500</v>
      </c>
      <c r="M3443" t="s">
        <v>165</v>
      </c>
      <c r="N3443" t="s">
        <v>109</v>
      </c>
      <c r="O3443" s="47">
        <f>+VLOOKUP(Precio_diario_hortalizas[[#This Row],[Unidad de comercialización]],Codigos_kg[],2,0)</f>
        <v>50</v>
      </c>
      <c r="P3443" s="47">
        <f>+Precio_diario_hortalizas[[#This Row],[Precio promedio ponderado]]/Precio_diario_hortalizas[[#This Row],[Kg o Unidades]]</f>
        <v>90</v>
      </c>
    </row>
    <row r="3444" spans="1:16" hidden="1" x14ac:dyDescent="0.35">
      <c r="A3444" s="15" t="s">
        <v>174</v>
      </c>
      <c r="B3444" s="1" t="str">
        <f>+VLOOKUP(A3444,Codigos_mercados_mayoristas[],2,0)</f>
        <v>Metropolitana</v>
      </c>
      <c r="C3444" s="1">
        <f>+VLOOKUP(A3444,Codigos_mercados_mayoristas[],3,0)</f>
        <v>13</v>
      </c>
      <c r="D3444" s="30">
        <v>44158</v>
      </c>
      <c r="E3444" s="4" t="s">
        <v>196</v>
      </c>
      <c r="F3444" s="15" t="s">
        <v>64</v>
      </c>
      <c r="G3444" s="15" t="s">
        <v>65</v>
      </c>
      <c r="H3444" s="15" t="s">
        <v>19</v>
      </c>
      <c r="I3444" s="15">
        <v>450</v>
      </c>
      <c r="J3444" s="29">
        <v>10000</v>
      </c>
      <c r="K3444" s="29">
        <v>10000</v>
      </c>
      <c r="L3444" s="29">
        <v>10000</v>
      </c>
      <c r="M3444" s="15" t="s">
        <v>37</v>
      </c>
      <c r="N3444" s="15" t="s">
        <v>66</v>
      </c>
      <c r="O3444" s="48">
        <f>+VLOOKUP(Precio_diario_hortalizas[[#This Row],[Unidad de comercialización]],Codigos_kg[],2,0)</f>
        <v>10</v>
      </c>
      <c r="P3444" s="48">
        <f>+Precio_diario_hortalizas[[#This Row],[Precio promedio ponderado]]/Precio_diario_hortalizas[[#This Row],[Kg o Unidades]]</f>
        <v>1000</v>
      </c>
    </row>
    <row r="3445" spans="1:16" hidden="1" x14ac:dyDescent="0.35">
      <c r="A3445" s="15" t="s">
        <v>174</v>
      </c>
      <c r="B3445" s="1" t="str">
        <f>+VLOOKUP(A3445,Codigos_mercados_mayoristas[],2,0)</f>
        <v>Metropolitana</v>
      </c>
      <c r="C3445" s="1">
        <f>+VLOOKUP(A3445,Codigos_mercados_mayoristas[],3,0)</f>
        <v>13</v>
      </c>
      <c r="D3445" s="30">
        <v>44158</v>
      </c>
      <c r="E3445" s="4" t="s">
        <v>196</v>
      </c>
      <c r="F3445" s="15" t="s">
        <v>64</v>
      </c>
      <c r="G3445" s="15" t="s">
        <v>65</v>
      </c>
      <c r="H3445" s="15" t="s">
        <v>19</v>
      </c>
      <c r="I3445" s="15">
        <v>200</v>
      </c>
      <c r="J3445" s="29">
        <v>11000</v>
      </c>
      <c r="K3445" s="29">
        <v>10000</v>
      </c>
      <c r="L3445" s="29">
        <v>10500</v>
      </c>
      <c r="M3445" s="15" t="s">
        <v>715</v>
      </c>
      <c r="N3445" s="15" t="s">
        <v>66</v>
      </c>
      <c r="O3445" s="48">
        <f>+VLOOKUP(Precio_diario_hortalizas[[#This Row],[Unidad de comercialización]],Codigos_kg[],2,0)</f>
        <v>10</v>
      </c>
      <c r="P3445" s="48">
        <f>+Precio_diario_hortalizas[[#This Row],[Precio promedio ponderado]]/Precio_diario_hortalizas[[#This Row],[Kg o Unidades]]</f>
        <v>1050</v>
      </c>
    </row>
    <row r="3446" spans="1:16" hidden="1" x14ac:dyDescent="0.35">
      <c r="A3446" s="15" t="s">
        <v>174</v>
      </c>
      <c r="B3446" s="1" t="str">
        <f>+VLOOKUP(A3446,Codigos_mercados_mayoristas[],2,0)</f>
        <v>Metropolitana</v>
      </c>
      <c r="C3446" s="1">
        <f>+VLOOKUP(A3446,Codigos_mercados_mayoristas[],3,0)</f>
        <v>13</v>
      </c>
      <c r="D3446" s="30">
        <v>44158</v>
      </c>
      <c r="E3446" s="4" t="s">
        <v>196</v>
      </c>
      <c r="F3446" s="15" t="s">
        <v>64</v>
      </c>
      <c r="G3446" s="15" t="s">
        <v>65</v>
      </c>
      <c r="H3446" s="15" t="s">
        <v>13</v>
      </c>
      <c r="I3446" s="15">
        <v>200</v>
      </c>
      <c r="J3446" s="29">
        <v>8000</v>
      </c>
      <c r="K3446" s="29">
        <v>8000</v>
      </c>
      <c r="L3446" s="29">
        <v>8000</v>
      </c>
      <c r="M3446" s="15" t="s">
        <v>37</v>
      </c>
      <c r="N3446" s="15" t="s">
        <v>66</v>
      </c>
      <c r="O3446" s="48">
        <f>+VLOOKUP(Precio_diario_hortalizas[[#This Row],[Unidad de comercialización]],Codigos_kg[],2,0)</f>
        <v>10</v>
      </c>
      <c r="P3446" s="48">
        <f>+Precio_diario_hortalizas[[#This Row],[Precio promedio ponderado]]/Precio_diario_hortalizas[[#This Row],[Kg o Unidades]]</f>
        <v>800</v>
      </c>
    </row>
    <row r="3447" spans="1:16" hidden="1" x14ac:dyDescent="0.35">
      <c r="A3447" s="15" t="s">
        <v>174</v>
      </c>
      <c r="B3447" s="1" t="str">
        <f>+VLOOKUP(A3447,Codigos_mercados_mayoristas[],2,0)</f>
        <v>Metropolitana</v>
      </c>
      <c r="C3447" s="1">
        <f>+VLOOKUP(A3447,Codigos_mercados_mayoristas[],3,0)</f>
        <v>13</v>
      </c>
      <c r="D3447" s="30">
        <v>44158</v>
      </c>
      <c r="E3447" s="4" t="s">
        <v>196</v>
      </c>
      <c r="F3447" s="15" t="s">
        <v>64</v>
      </c>
      <c r="G3447" s="15" t="s">
        <v>65</v>
      </c>
      <c r="H3447" s="15" t="s">
        <v>13</v>
      </c>
      <c r="I3447" s="15">
        <v>120</v>
      </c>
      <c r="J3447" s="29">
        <v>8000</v>
      </c>
      <c r="K3447" s="29">
        <v>8000</v>
      </c>
      <c r="L3447" s="29">
        <v>8000</v>
      </c>
      <c r="M3447" s="15" t="s">
        <v>715</v>
      </c>
      <c r="N3447" s="15" t="s">
        <v>66</v>
      </c>
      <c r="O3447" s="48">
        <f>+VLOOKUP(Precio_diario_hortalizas[[#This Row],[Unidad de comercialización]],Codigos_kg[],2,0)</f>
        <v>10</v>
      </c>
      <c r="P3447" s="48">
        <f>+Precio_diario_hortalizas[[#This Row],[Precio promedio ponderado]]/Precio_diario_hortalizas[[#This Row],[Kg o Unidades]]</f>
        <v>800</v>
      </c>
    </row>
    <row r="3448" spans="1:16" hidden="1" x14ac:dyDescent="0.35">
      <c r="A3448" s="15" t="s">
        <v>174</v>
      </c>
      <c r="B3448" s="1" t="str">
        <f>+VLOOKUP(A3448,Codigos_mercados_mayoristas[],2,0)</f>
        <v>Metropolitana</v>
      </c>
      <c r="C3448" s="1">
        <f>+VLOOKUP(A3448,Codigos_mercados_mayoristas[],3,0)</f>
        <v>13</v>
      </c>
      <c r="D3448" s="30">
        <v>44158</v>
      </c>
      <c r="E3448" s="4" t="s">
        <v>196</v>
      </c>
      <c r="F3448" s="15" t="s">
        <v>42</v>
      </c>
      <c r="G3448" s="15" t="s">
        <v>110</v>
      </c>
      <c r="H3448" s="15" t="s">
        <v>19</v>
      </c>
      <c r="I3448" s="15">
        <v>110</v>
      </c>
      <c r="J3448" s="29">
        <v>25000</v>
      </c>
      <c r="K3448" s="29">
        <v>25000</v>
      </c>
      <c r="L3448" s="29">
        <v>25000</v>
      </c>
      <c r="M3448" s="15" t="s">
        <v>111</v>
      </c>
      <c r="N3448" s="15" t="s">
        <v>15</v>
      </c>
      <c r="O3448" s="48">
        <f>+VLOOKUP(Precio_diario_hortalizas[[#This Row],[Unidad de comercialización]],Codigos_kg[],2,0)</f>
        <v>12</v>
      </c>
      <c r="P3448" s="48">
        <f>+Precio_diario_hortalizas[[#This Row],[Precio promedio ponderado]]/Precio_diario_hortalizas[[#This Row],[Kg o Unidades]]</f>
        <v>2083.3333333333335</v>
      </c>
    </row>
    <row r="3449" spans="1:16" hidden="1" x14ac:dyDescent="0.35">
      <c r="A3449" s="15" t="s">
        <v>174</v>
      </c>
      <c r="B3449" s="1" t="str">
        <f>+VLOOKUP(A3449,Codigos_mercados_mayoristas[],2,0)</f>
        <v>Metropolitana</v>
      </c>
      <c r="C3449" s="1">
        <f>+VLOOKUP(A3449,Codigos_mercados_mayoristas[],3,0)</f>
        <v>13</v>
      </c>
      <c r="D3449" s="30">
        <v>44158</v>
      </c>
      <c r="E3449" s="4" t="s">
        <v>196</v>
      </c>
      <c r="F3449" s="15" t="s">
        <v>42</v>
      </c>
      <c r="G3449" s="15" t="s">
        <v>110</v>
      </c>
      <c r="H3449" s="15" t="s">
        <v>13</v>
      </c>
      <c r="I3449" s="15">
        <v>70</v>
      </c>
      <c r="J3449" s="29">
        <v>20000</v>
      </c>
      <c r="K3449" s="29">
        <v>20000</v>
      </c>
      <c r="L3449" s="29">
        <v>20000</v>
      </c>
      <c r="M3449" s="15" t="s">
        <v>111</v>
      </c>
      <c r="N3449" s="15" t="s">
        <v>15</v>
      </c>
      <c r="O3449" s="48">
        <f>+VLOOKUP(Precio_diario_hortalizas[[#This Row],[Unidad de comercialización]],Codigos_kg[],2,0)</f>
        <v>12</v>
      </c>
      <c r="P3449" s="48">
        <f>+Precio_diario_hortalizas[[#This Row],[Precio promedio ponderado]]/Precio_diario_hortalizas[[#This Row],[Kg o Unidades]]</f>
        <v>1666.6666666666667</v>
      </c>
    </row>
    <row r="3450" spans="1:16" hidden="1" x14ac:dyDescent="0.35">
      <c r="A3450" s="15" t="s">
        <v>174</v>
      </c>
      <c r="B3450" s="1" t="str">
        <f>+VLOOKUP(A3450,Codigos_mercados_mayoristas[],2,0)</f>
        <v>Metropolitana</v>
      </c>
      <c r="C3450" s="1">
        <f>+VLOOKUP(A3450,Codigos_mercados_mayoristas[],3,0)</f>
        <v>13</v>
      </c>
      <c r="D3450" s="30">
        <v>44158</v>
      </c>
      <c r="E3450" s="4" t="s">
        <v>196</v>
      </c>
      <c r="F3450" s="15" t="s">
        <v>42</v>
      </c>
      <c r="G3450" s="15" t="s">
        <v>110</v>
      </c>
      <c r="H3450" s="15" t="s">
        <v>16</v>
      </c>
      <c r="I3450" s="15">
        <v>25</v>
      </c>
      <c r="J3450" s="29">
        <v>16000</v>
      </c>
      <c r="K3450" s="29">
        <v>16000</v>
      </c>
      <c r="L3450" s="29">
        <v>16000</v>
      </c>
      <c r="M3450" s="15" t="s">
        <v>111</v>
      </c>
      <c r="N3450" s="15" t="s">
        <v>15</v>
      </c>
      <c r="O3450" s="48">
        <f>+VLOOKUP(Precio_diario_hortalizas[[#This Row],[Unidad de comercialización]],Codigos_kg[],2,0)</f>
        <v>12</v>
      </c>
      <c r="P3450" s="48">
        <f>+Precio_diario_hortalizas[[#This Row],[Precio promedio ponderado]]/Precio_diario_hortalizas[[#This Row],[Kg o Unidades]]</f>
        <v>1333.3333333333333</v>
      </c>
    </row>
    <row r="3451" spans="1:16" hidden="1" x14ac:dyDescent="0.35">
      <c r="A3451" s="15" t="s">
        <v>174</v>
      </c>
      <c r="B3451" s="1" t="str">
        <f>+VLOOKUP(A3451,Codigos_mercados_mayoristas[],2,0)</f>
        <v>Metropolitana</v>
      </c>
      <c r="C3451" s="1">
        <f>+VLOOKUP(A3451,Codigos_mercados_mayoristas[],3,0)</f>
        <v>13</v>
      </c>
      <c r="D3451" s="30">
        <v>44158</v>
      </c>
      <c r="E3451" s="4" t="s">
        <v>196</v>
      </c>
      <c r="F3451" s="15" t="s">
        <v>67</v>
      </c>
      <c r="G3451" s="15" t="s">
        <v>12</v>
      </c>
      <c r="H3451" s="15" t="s">
        <v>19</v>
      </c>
      <c r="I3451" s="15">
        <v>300</v>
      </c>
      <c r="J3451" s="29">
        <v>2500</v>
      </c>
      <c r="K3451" s="29">
        <v>2500</v>
      </c>
      <c r="L3451" s="29">
        <v>2500</v>
      </c>
      <c r="M3451" s="15" t="s">
        <v>112</v>
      </c>
      <c r="N3451" s="15" t="s">
        <v>34</v>
      </c>
      <c r="O3451" s="48">
        <f>+VLOOKUP(Precio_diario_hortalizas[[#This Row],[Unidad de comercialización]],Codigos_kg[],2,0)</f>
        <v>1</v>
      </c>
      <c r="P3451" s="48">
        <f>+Precio_diario_hortalizas[[#This Row],[Precio promedio ponderado]]/Precio_diario_hortalizas[[#This Row],[Kg o Unidades]]</f>
        <v>2500</v>
      </c>
    </row>
    <row r="3452" spans="1:16" hidden="1" x14ac:dyDescent="0.35">
      <c r="A3452" s="15" t="s">
        <v>174</v>
      </c>
      <c r="B3452" s="1" t="str">
        <f>+VLOOKUP(A3452,Codigos_mercados_mayoristas[],2,0)</f>
        <v>Metropolitana</v>
      </c>
      <c r="C3452" s="1">
        <f>+VLOOKUP(A3452,Codigos_mercados_mayoristas[],3,0)</f>
        <v>13</v>
      </c>
      <c r="D3452" s="30">
        <v>44158</v>
      </c>
      <c r="E3452" s="4" t="s">
        <v>196</v>
      </c>
      <c r="F3452" s="15" t="s">
        <v>115</v>
      </c>
      <c r="G3452" s="15" t="s">
        <v>12</v>
      </c>
      <c r="H3452" s="15" t="s">
        <v>19</v>
      </c>
      <c r="I3452" s="15">
        <v>25</v>
      </c>
      <c r="J3452" s="29">
        <v>20000</v>
      </c>
      <c r="K3452" s="29">
        <v>20000</v>
      </c>
      <c r="L3452" s="29">
        <v>20000</v>
      </c>
      <c r="M3452" s="15" t="s">
        <v>39</v>
      </c>
      <c r="N3452" s="15" t="s">
        <v>123</v>
      </c>
      <c r="O3452" s="48">
        <f>+VLOOKUP(Precio_diario_hortalizas[[#This Row],[Unidad de comercialización]],Codigos_kg[],2,0)</f>
        <v>25</v>
      </c>
      <c r="P3452" s="48">
        <f>+Precio_diario_hortalizas[[#This Row],[Precio promedio ponderado]]/Precio_diario_hortalizas[[#This Row],[Kg o Unidades]]</f>
        <v>800</v>
      </c>
    </row>
    <row r="3453" spans="1:16" hidden="1" x14ac:dyDescent="0.35">
      <c r="A3453" s="15" t="s">
        <v>174</v>
      </c>
      <c r="B3453" s="1" t="str">
        <f>+VLOOKUP(A3453,Codigos_mercados_mayoristas[],2,0)</f>
        <v>Metropolitana</v>
      </c>
      <c r="C3453" s="1">
        <f>+VLOOKUP(A3453,Codigos_mercados_mayoristas[],3,0)</f>
        <v>13</v>
      </c>
      <c r="D3453" s="30">
        <v>44158</v>
      </c>
      <c r="E3453" s="4" t="s">
        <v>196</v>
      </c>
      <c r="F3453" s="15" t="s">
        <v>146</v>
      </c>
      <c r="G3453" s="15" t="s">
        <v>12</v>
      </c>
      <c r="H3453" s="15" t="s">
        <v>19</v>
      </c>
      <c r="I3453" s="15">
        <v>220</v>
      </c>
      <c r="J3453" s="29">
        <v>9000</v>
      </c>
      <c r="K3453" s="29">
        <v>8000</v>
      </c>
      <c r="L3453" s="29">
        <v>8455</v>
      </c>
      <c r="M3453" s="15" t="s">
        <v>165</v>
      </c>
      <c r="N3453" s="15" t="s">
        <v>15</v>
      </c>
      <c r="O3453" s="48">
        <f>+VLOOKUP(Precio_diario_hortalizas[[#This Row],[Unidad de comercialización]],Codigos_kg[],2,0)</f>
        <v>50</v>
      </c>
      <c r="P3453" s="48">
        <f>+Precio_diario_hortalizas[[#This Row],[Precio promedio ponderado]]/Precio_diario_hortalizas[[#This Row],[Kg o Unidades]]</f>
        <v>169.1</v>
      </c>
    </row>
    <row r="3454" spans="1:16" hidden="1" x14ac:dyDescent="0.35">
      <c r="A3454" s="15" t="s">
        <v>174</v>
      </c>
      <c r="B3454" s="1" t="str">
        <f>+VLOOKUP(A3454,Codigos_mercados_mayoristas[],2,0)</f>
        <v>Metropolitana</v>
      </c>
      <c r="C3454" s="1">
        <f>+VLOOKUP(A3454,Codigos_mercados_mayoristas[],3,0)</f>
        <v>13</v>
      </c>
      <c r="D3454" s="30">
        <v>44158</v>
      </c>
      <c r="E3454" s="4" t="s">
        <v>196</v>
      </c>
      <c r="F3454" s="15" t="s">
        <v>73</v>
      </c>
      <c r="G3454" s="15" t="s">
        <v>12</v>
      </c>
      <c r="H3454" s="15" t="s">
        <v>19</v>
      </c>
      <c r="I3454" s="29">
        <v>5000</v>
      </c>
      <c r="J3454" s="15">
        <v>100</v>
      </c>
      <c r="K3454" s="15">
        <v>90</v>
      </c>
      <c r="L3454" s="15">
        <v>94</v>
      </c>
      <c r="M3454" s="15" t="s">
        <v>14</v>
      </c>
      <c r="N3454" s="15" t="s">
        <v>118</v>
      </c>
      <c r="O3454" s="48">
        <f>+VLOOKUP(Precio_diario_hortalizas[[#This Row],[Unidad de comercialización]],Codigos_kg[],2,0)</f>
        <v>1</v>
      </c>
      <c r="P3454" s="48">
        <f>+Precio_diario_hortalizas[[#This Row],[Precio promedio ponderado]]/Precio_diario_hortalizas[[#This Row],[Kg o Unidades]]</f>
        <v>94</v>
      </c>
    </row>
    <row r="3455" spans="1:16" hidden="1" x14ac:dyDescent="0.35">
      <c r="A3455" s="15" t="s">
        <v>174</v>
      </c>
      <c r="B3455" s="1" t="str">
        <f>+VLOOKUP(A3455,Codigos_mercados_mayoristas[],2,0)</f>
        <v>Metropolitana</v>
      </c>
      <c r="C3455" s="1">
        <f>+VLOOKUP(A3455,Codigos_mercados_mayoristas[],3,0)</f>
        <v>13</v>
      </c>
      <c r="D3455" s="30">
        <v>44158</v>
      </c>
      <c r="E3455" s="4" t="s">
        <v>196</v>
      </c>
      <c r="F3455" s="15" t="s">
        <v>11</v>
      </c>
      <c r="G3455" s="15" t="s">
        <v>12</v>
      </c>
      <c r="H3455" s="15" t="s">
        <v>19</v>
      </c>
      <c r="I3455" s="29">
        <v>1800</v>
      </c>
      <c r="J3455" s="15">
        <v>700</v>
      </c>
      <c r="K3455" s="15">
        <v>600</v>
      </c>
      <c r="L3455" s="15">
        <v>644</v>
      </c>
      <c r="M3455" s="15" t="s">
        <v>14</v>
      </c>
      <c r="N3455" s="15" t="s">
        <v>155</v>
      </c>
      <c r="O3455" s="48">
        <f>+VLOOKUP(Precio_diario_hortalizas[[#This Row],[Unidad de comercialización]],Codigos_kg[],2,0)</f>
        <v>1</v>
      </c>
      <c r="P3455" s="48">
        <f>+Precio_diario_hortalizas[[#This Row],[Precio promedio ponderado]]/Precio_diario_hortalizas[[#This Row],[Kg o Unidades]]</f>
        <v>644</v>
      </c>
    </row>
    <row r="3456" spans="1:16" x14ac:dyDescent="0.35">
      <c r="A3456" s="15" t="s">
        <v>174</v>
      </c>
      <c r="B3456" s="1" t="str">
        <f>+VLOOKUP(A3456,Codigos_mercados_mayoristas[],2,0)</f>
        <v>Metropolitana</v>
      </c>
      <c r="C3456" s="1">
        <f>+VLOOKUP(A3456,Codigos_mercados_mayoristas[],3,0)</f>
        <v>13</v>
      </c>
      <c r="D3456" s="30">
        <v>44158</v>
      </c>
      <c r="E3456" s="4" t="s">
        <v>196</v>
      </c>
      <c r="F3456" s="15" t="s">
        <v>103</v>
      </c>
      <c r="G3456" s="15" t="s">
        <v>12</v>
      </c>
      <c r="H3456" s="15" t="s">
        <v>19</v>
      </c>
      <c r="I3456" s="29">
        <v>1700</v>
      </c>
      <c r="J3456" s="29">
        <v>13000</v>
      </c>
      <c r="K3456" s="29">
        <v>12000</v>
      </c>
      <c r="L3456" s="29">
        <v>12471</v>
      </c>
      <c r="M3456" s="15" t="s">
        <v>121</v>
      </c>
      <c r="N3456" s="15" t="s">
        <v>34</v>
      </c>
      <c r="O3456" s="48">
        <f>+VLOOKUP(Precio_diario_hortalizas[[#This Row],[Unidad de comercialización]],Codigos_kg[],2,0)</f>
        <v>18</v>
      </c>
      <c r="P3456" s="48">
        <f>+Precio_diario_hortalizas[[#This Row],[Precio promedio ponderado]]/Precio_diario_hortalizas[[#This Row],[Kg o Unidades]]</f>
        <v>692.83333333333337</v>
      </c>
    </row>
    <row r="3457" spans="1:16" hidden="1" x14ac:dyDescent="0.35">
      <c r="A3457" s="15" t="s">
        <v>174</v>
      </c>
      <c r="B3457" s="1" t="str">
        <f>+VLOOKUP(A3457,Codigos_mercados_mayoristas[],2,0)</f>
        <v>Metropolitana</v>
      </c>
      <c r="C3457" s="1">
        <f>+VLOOKUP(A3457,Codigos_mercados_mayoristas[],3,0)</f>
        <v>13</v>
      </c>
      <c r="D3457" s="30">
        <v>44158</v>
      </c>
      <c r="E3457" s="4" t="s">
        <v>196</v>
      </c>
      <c r="F3457" s="15" t="s">
        <v>75</v>
      </c>
      <c r="G3457" s="15" t="s">
        <v>119</v>
      </c>
      <c r="H3457" s="15" t="s">
        <v>120</v>
      </c>
      <c r="I3457" s="15">
        <v>220</v>
      </c>
      <c r="J3457" s="29">
        <v>9000</v>
      </c>
      <c r="K3457" s="29">
        <v>8000</v>
      </c>
      <c r="L3457" s="29">
        <v>8682</v>
      </c>
      <c r="M3457" s="15" t="s">
        <v>121</v>
      </c>
      <c r="N3457" s="15" t="s">
        <v>15</v>
      </c>
      <c r="O3457" s="48">
        <f>+VLOOKUP(Precio_diario_hortalizas[[#This Row],[Unidad de comercialización]],Codigos_kg[],2,0)</f>
        <v>18</v>
      </c>
      <c r="P3457" s="48">
        <f>+Precio_diario_hortalizas[[#This Row],[Precio promedio ponderado]]/Precio_diario_hortalizas[[#This Row],[Kg o Unidades]]</f>
        <v>482.33333333333331</v>
      </c>
    </row>
    <row r="3458" spans="1:16" hidden="1" x14ac:dyDescent="0.35">
      <c r="A3458" s="15" t="s">
        <v>174</v>
      </c>
      <c r="B3458" s="1" t="str">
        <f>+VLOOKUP(A3458,Codigos_mercados_mayoristas[],2,0)</f>
        <v>Metropolitana</v>
      </c>
      <c r="C3458" s="1">
        <f>+VLOOKUP(A3458,Codigos_mercados_mayoristas[],3,0)</f>
        <v>13</v>
      </c>
      <c r="D3458" s="30">
        <v>44158</v>
      </c>
      <c r="E3458" s="4" t="s">
        <v>196</v>
      </c>
      <c r="F3458" s="15" t="s">
        <v>75</v>
      </c>
      <c r="G3458" s="15" t="s">
        <v>119</v>
      </c>
      <c r="H3458" s="15" t="s">
        <v>19</v>
      </c>
      <c r="I3458" s="29">
        <v>1200</v>
      </c>
      <c r="J3458" s="29">
        <v>9000</v>
      </c>
      <c r="K3458" s="29">
        <v>9000</v>
      </c>
      <c r="L3458" s="29">
        <v>9000</v>
      </c>
      <c r="M3458" s="15" t="s">
        <v>58</v>
      </c>
      <c r="N3458" s="15" t="s">
        <v>34</v>
      </c>
      <c r="O3458" s="48">
        <f>+VLOOKUP(Precio_diario_hortalizas[[#This Row],[Unidad de comercialización]],Codigos_kg[],2,0)</f>
        <v>25</v>
      </c>
      <c r="P3458" s="48">
        <f>+Precio_diario_hortalizas[[#This Row],[Precio promedio ponderado]]/Precio_diario_hortalizas[[#This Row],[Kg o Unidades]]</f>
        <v>360</v>
      </c>
    </row>
    <row r="3459" spans="1:16" hidden="1" x14ac:dyDescent="0.35">
      <c r="A3459" s="15" t="s">
        <v>174</v>
      </c>
      <c r="B3459" s="1" t="str">
        <f>+VLOOKUP(A3459,Codigos_mercados_mayoristas[],2,0)</f>
        <v>Metropolitana</v>
      </c>
      <c r="C3459" s="1">
        <f>+VLOOKUP(A3459,Codigos_mercados_mayoristas[],3,0)</f>
        <v>13</v>
      </c>
      <c r="D3459" s="30">
        <v>44158</v>
      </c>
      <c r="E3459" s="4" t="s">
        <v>196</v>
      </c>
      <c r="F3459" s="15" t="s">
        <v>75</v>
      </c>
      <c r="G3459" s="15" t="s">
        <v>119</v>
      </c>
      <c r="H3459" s="15" t="s">
        <v>13</v>
      </c>
      <c r="I3459" s="29">
        <v>1500</v>
      </c>
      <c r="J3459" s="29">
        <v>8000</v>
      </c>
      <c r="K3459" s="29">
        <v>8000</v>
      </c>
      <c r="L3459" s="29">
        <v>8000</v>
      </c>
      <c r="M3459" s="15" t="s">
        <v>58</v>
      </c>
      <c r="N3459" s="15" t="s">
        <v>34</v>
      </c>
      <c r="O3459" s="48">
        <f>+VLOOKUP(Precio_diario_hortalizas[[#This Row],[Unidad de comercialización]],Codigos_kg[],2,0)</f>
        <v>25</v>
      </c>
      <c r="P3459" s="48">
        <f>+Precio_diario_hortalizas[[#This Row],[Precio promedio ponderado]]/Precio_diario_hortalizas[[#This Row],[Kg o Unidades]]</f>
        <v>320</v>
      </c>
    </row>
    <row r="3460" spans="1:16" hidden="1" x14ac:dyDescent="0.35">
      <c r="A3460" s="15" t="s">
        <v>174</v>
      </c>
      <c r="B3460" s="1" t="str">
        <f>+VLOOKUP(A3460,Codigos_mercados_mayoristas[],2,0)</f>
        <v>Metropolitana</v>
      </c>
      <c r="C3460" s="1">
        <f>+VLOOKUP(A3460,Codigos_mercados_mayoristas[],3,0)</f>
        <v>13</v>
      </c>
      <c r="D3460" s="30">
        <v>44158</v>
      </c>
      <c r="E3460" s="4" t="s">
        <v>196</v>
      </c>
      <c r="F3460" s="15" t="s">
        <v>75</v>
      </c>
      <c r="G3460" s="15" t="s">
        <v>12</v>
      </c>
      <c r="H3460" s="15" t="s">
        <v>96</v>
      </c>
      <c r="I3460" s="15">
        <v>380</v>
      </c>
      <c r="J3460" s="29">
        <v>8000</v>
      </c>
      <c r="K3460" s="29">
        <v>8000</v>
      </c>
      <c r="L3460" s="29">
        <v>8000</v>
      </c>
      <c r="M3460" s="15" t="s">
        <v>122</v>
      </c>
      <c r="N3460" s="15" t="s">
        <v>118</v>
      </c>
      <c r="O3460" s="48">
        <f>+VLOOKUP(Precio_diario_hortalizas[[#This Row],[Unidad de comercialización]],Codigos_kg[],2,0)</f>
        <v>16</v>
      </c>
      <c r="P3460" s="48">
        <f>+Precio_diario_hortalizas[[#This Row],[Precio promedio ponderado]]/Precio_diario_hortalizas[[#This Row],[Kg o Unidades]]</f>
        <v>500</v>
      </c>
    </row>
    <row r="3461" spans="1:16" hidden="1" x14ac:dyDescent="0.35">
      <c r="A3461" s="15" t="s">
        <v>174</v>
      </c>
      <c r="B3461" s="1" t="str">
        <f>+VLOOKUP(A3461,Codigos_mercados_mayoristas[],2,0)</f>
        <v>Metropolitana</v>
      </c>
      <c r="C3461" s="1">
        <f>+VLOOKUP(A3461,Codigos_mercados_mayoristas[],3,0)</f>
        <v>13</v>
      </c>
      <c r="D3461" s="30">
        <v>44158</v>
      </c>
      <c r="E3461" s="4" t="s">
        <v>196</v>
      </c>
      <c r="F3461" s="15" t="s">
        <v>78</v>
      </c>
      <c r="G3461" s="15" t="s">
        <v>12</v>
      </c>
      <c r="H3461" s="15" t="s">
        <v>19</v>
      </c>
      <c r="I3461" s="15">
        <v>380</v>
      </c>
      <c r="J3461" s="29">
        <v>3500</v>
      </c>
      <c r="K3461" s="29">
        <v>3000</v>
      </c>
      <c r="L3461" s="29">
        <v>3237</v>
      </c>
      <c r="M3461" s="15" t="s">
        <v>79</v>
      </c>
      <c r="N3461" s="15" t="s">
        <v>152</v>
      </c>
      <c r="O3461" s="48">
        <f>+VLOOKUP(Precio_diario_hortalizas[[#This Row],[Unidad de comercialización]],Codigos_kg[],2,0)</f>
        <v>36</v>
      </c>
      <c r="P3461" s="48">
        <f>+Precio_diario_hortalizas[[#This Row],[Precio promedio ponderado]]/Precio_diario_hortalizas[[#This Row],[Kg o Unidades]]</f>
        <v>89.916666666666671</v>
      </c>
    </row>
    <row r="3462" spans="1:16" hidden="1" x14ac:dyDescent="0.35">
      <c r="A3462" s="15" t="s">
        <v>174</v>
      </c>
      <c r="B3462" s="1" t="str">
        <f>+VLOOKUP(A3462,Codigos_mercados_mayoristas[],2,0)</f>
        <v>Metropolitana</v>
      </c>
      <c r="C3462" s="1">
        <f>+VLOOKUP(A3462,Codigos_mercados_mayoristas[],3,0)</f>
        <v>13</v>
      </c>
      <c r="D3462" s="30">
        <v>44158</v>
      </c>
      <c r="E3462" s="4" t="s">
        <v>196</v>
      </c>
      <c r="F3462" s="15" t="s">
        <v>78</v>
      </c>
      <c r="G3462" s="15" t="s">
        <v>12</v>
      </c>
      <c r="H3462" s="15" t="s">
        <v>13</v>
      </c>
      <c r="I3462" s="15">
        <v>150</v>
      </c>
      <c r="J3462" s="29">
        <v>2500</v>
      </c>
      <c r="K3462" s="29">
        <v>2500</v>
      </c>
      <c r="L3462" s="29">
        <v>2500</v>
      </c>
      <c r="M3462" s="15" t="s">
        <v>79</v>
      </c>
      <c r="N3462" s="15" t="s">
        <v>152</v>
      </c>
      <c r="O3462" s="48">
        <f>+VLOOKUP(Precio_diario_hortalizas[[#This Row],[Unidad de comercialización]],Codigos_kg[],2,0)</f>
        <v>36</v>
      </c>
      <c r="P3462" s="48">
        <f>+Precio_diario_hortalizas[[#This Row],[Precio promedio ponderado]]/Precio_diario_hortalizas[[#This Row],[Kg o Unidades]]</f>
        <v>69.444444444444443</v>
      </c>
    </row>
    <row r="3463" spans="1:16" hidden="1" x14ac:dyDescent="0.35">
      <c r="A3463" s="15" t="s">
        <v>174</v>
      </c>
      <c r="B3463" s="1" t="str">
        <f>+VLOOKUP(A3463,Codigos_mercados_mayoristas[],2,0)</f>
        <v>Metropolitana</v>
      </c>
      <c r="C3463" s="1">
        <f>+VLOOKUP(A3463,Codigos_mercados_mayoristas[],3,0)</f>
        <v>13</v>
      </c>
      <c r="D3463" s="30">
        <v>44158</v>
      </c>
      <c r="E3463" s="4" t="s">
        <v>196</v>
      </c>
      <c r="F3463" s="15" t="s">
        <v>17</v>
      </c>
      <c r="G3463" s="15" t="s">
        <v>18</v>
      </c>
      <c r="H3463" s="15" t="s">
        <v>19</v>
      </c>
      <c r="I3463" s="15">
        <v>130</v>
      </c>
      <c r="J3463" s="29">
        <v>24000</v>
      </c>
      <c r="K3463" s="29">
        <v>24000</v>
      </c>
      <c r="L3463" s="29">
        <v>24000</v>
      </c>
      <c r="M3463" s="15" t="s">
        <v>20</v>
      </c>
      <c r="N3463" s="15" t="s">
        <v>15</v>
      </c>
      <c r="O3463" s="48">
        <f>+VLOOKUP(Precio_diario_hortalizas[[#This Row],[Unidad de comercialización]],Codigos_kg[],2,0)</f>
        <v>50</v>
      </c>
      <c r="P3463" s="48">
        <f>+Precio_diario_hortalizas[[#This Row],[Precio promedio ponderado]]/Precio_diario_hortalizas[[#This Row],[Kg o Unidades]]</f>
        <v>480</v>
      </c>
    </row>
    <row r="3464" spans="1:16" hidden="1" x14ac:dyDescent="0.35">
      <c r="A3464" s="15" t="s">
        <v>174</v>
      </c>
      <c r="B3464" s="1" t="str">
        <f>+VLOOKUP(A3464,Codigos_mercados_mayoristas[],2,0)</f>
        <v>Metropolitana</v>
      </c>
      <c r="C3464" s="1">
        <f>+VLOOKUP(A3464,Codigos_mercados_mayoristas[],3,0)</f>
        <v>13</v>
      </c>
      <c r="D3464" s="30">
        <v>44158</v>
      </c>
      <c r="E3464" s="4" t="s">
        <v>196</v>
      </c>
      <c r="F3464" s="15" t="s">
        <v>17</v>
      </c>
      <c r="G3464" s="15" t="s">
        <v>50</v>
      </c>
      <c r="H3464" s="15" t="s">
        <v>19</v>
      </c>
      <c r="I3464" s="15">
        <v>140</v>
      </c>
      <c r="J3464" s="29">
        <v>23000</v>
      </c>
      <c r="K3464" s="29">
        <v>23000</v>
      </c>
      <c r="L3464" s="29">
        <v>23000</v>
      </c>
      <c r="M3464" s="15" t="s">
        <v>51</v>
      </c>
      <c r="N3464" s="15" t="s">
        <v>15</v>
      </c>
      <c r="O3464" s="48">
        <f>+VLOOKUP(Precio_diario_hortalizas[[#This Row],[Unidad de comercialización]],Codigos_kg[],2,0)</f>
        <v>70</v>
      </c>
      <c r="P3464" s="48">
        <f>+Precio_diario_hortalizas[[#This Row],[Precio promedio ponderado]]/Precio_diario_hortalizas[[#This Row],[Kg o Unidades]]</f>
        <v>328.57142857142856</v>
      </c>
    </row>
    <row r="3465" spans="1:16" hidden="1" x14ac:dyDescent="0.35">
      <c r="A3465" s="15" t="s">
        <v>174</v>
      </c>
      <c r="B3465" s="1" t="str">
        <f>+VLOOKUP(A3465,Codigos_mercados_mayoristas[],2,0)</f>
        <v>Metropolitana</v>
      </c>
      <c r="C3465" s="1">
        <f>+VLOOKUP(A3465,Codigos_mercados_mayoristas[],3,0)</f>
        <v>13</v>
      </c>
      <c r="D3465" s="30">
        <v>44158</v>
      </c>
      <c r="E3465" s="4" t="s">
        <v>196</v>
      </c>
      <c r="F3465" s="15" t="s">
        <v>80</v>
      </c>
      <c r="G3465" s="15" t="s">
        <v>12</v>
      </c>
      <c r="H3465" s="15" t="s">
        <v>19</v>
      </c>
      <c r="I3465" s="15">
        <v>250</v>
      </c>
      <c r="J3465" s="29">
        <v>1000</v>
      </c>
      <c r="K3465" s="29">
        <v>1000</v>
      </c>
      <c r="L3465" s="29">
        <v>1000</v>
      </c>
      <c r="M3465" s="15" t="s">
        <v>81</v>
      </c>
      <c r="N3465" s="15" t="s">
        <v>152</v>
      </c>
      <c r="O3465" s="48">
        <f>+VLOOKUP(Precio_diario_hortalizas[[#This Row],[Unidad de comercialización]],Codigos_kg[],2,0)</f>
        <v>3</v>
      </c>
      <c r="P3465" s="48">
        <f>+Precio_diario_hortalizas[[#This Row],[Precio promedio ponderado]]/Precio_diario_hortalizas[[#This Row],[Kg o Unidades]]</f>
        <v>333.33333333333331</v>
      </c>
    </row>
    <row r="3466" spans="1:16" hidden="1" x14ac:dyDescent="0.35">
      <c r="A3466" s="15" t="s">
        <v>174</v>
      </c>
      <c r="B3466" s="1" t="str">
        <f>+VLOOKUP(A3466,Codigos_mercados_mayoristas[],2,0)</f>
        <v>Metropolitana</v>
      </c>
      <c r="C3466" s="1">
        <f>+VLOOKUP(A3466,Codigos_mercados_mayoristas[],3,0)</f>
        <v>13</v>
      </c>
      <c r="D3466" s="30">
        <v>44158</v>
      </c>
      <c r="E3466" s="4" t="s">
        <v>196</v>
      </c>
      <c r="F3466" s="15" t="s">
        <v>82</v>
      </c>
      <c r="G3466" s="15" t="s">
        <v>12</v>
      </c>
      <c r="H3466" s="15" t="s">
        <v>19</v>
      </c>
      <c r="I3466" s="15">
        <v>60</v>
      </c>
      <c r="J3466" s="29">
        <v>15000</v>
      </c>
      <c r="K3466" s="29">
        <v>15000</v>
      </c>
      <c r="L3466" s="29">
        <v>15000</v>
      </c>
      <c r="M3466" s="15" t="s">
        <v>81</v>
      </c>
      <c r="N3466" s="15" t="s">
        <v>118</v>
      </c>
      <c r="O3466" s="48">
        <f>+VLOOKUP(Precio_diario_hortalizas[[#This Row],[Unidad de comercialización]],Codigos_kg[],2,0)</f>
        <v>3</v>
      </c>
      <c r="P3466" s="48">
        <f>+Precio_diario_hortalizas[[#This Row],[Precio promedio ponderado]]/Precio_diario_hortalizas[[#This Row],[Kg o Unidades]]</f>
        <v>5000</v>
      </c>
    </row>
    <row r="3467" spans="1:16" hidden="1" x14ac:dyDescent="0.35">
      <c r="A3467" s="15" t="s">
        <v>174</v>
      </c>
      <c r="B3467" s="1" t="str">
        <f>+VLOOKUP(A3467,Codigos_mercados_mayoristas[],2,0)</f>
        <v>Metropolitana</v>
      </c>
      <c r="C3467" s="1">
        <f>+VLOOKUP(A3467,Codigos_mercados_mayoristas[],3,0)</f>
        <v>13</v>
      </c>
      <c r="D3467" s="30">
        <v>44158</v>
      </c>
      <c r="E3467" s="4" t="s">
        <v>196</v>
      </c>
      <c r="F3467" s="15" t="s">
        <v>84</v>
      </c>
      <c r="G3467" s="15" t="s">
        <v>12</v>
      </c>
      <c r="H3467" s="15" t="s">
        <v>19</v>
      </c>
      <c r="I3467" s="29">
        <v>1500</v>
      </c>
      <c r="J3467" s="15">
        <v>700</v>
      </c>
      <c r="K3467" s="15">
        <v>600</v>
      </c>
      <c r="L3467" s="15">
        <v>653</v>
      </c>
      <c r="M3467" s="15" t="s">
        <v>14</v>
      </c>
      <c r="N3467" s="15" t="s">
        <v>152</v>
      </c>
      <c r="O3467" s="48">
        <f>+VLOOKUP(Precio_diario_hortalizas[[#This Row],[Unidad de comercialización]],Codigos_kg[],2,0)</f>
        <v>1</v>
      </c>
      <c r="P3467" s="48">
        <f>+Precio_diario_hortalizas[[#This Row],[Precio promedio ponderado]]/Precio_diario_hortalizas[[#This Row],[Kg o Unidades]]</f>
        <v>653</v>
      </c>
    </row>
    <row r="3468" spans="1:16" hidden="1" x14ac:dyDescent="0.35">
      <c r="A3468" s="15" t="s">
        <v>174</v>
      </c>
      <c r="B3468" s="1" t="str">
        <f>+VLOOKUP(A3468,Codigos_mercados_mayoristas[],2,0)</f>
        <v>Metropolitana</v>
      </c>
      <c r="C3468" s="1">
        <f>+VLOOKUP(A3468,Codigos_mercados_mayoristas[],3,0)</f>
        <v>13</v>
      </c>
      <c r="D3468" s="30">
        <v>44158</v>
      </c>
      <c r="E3468" s="4" t="s">
        <v>196</v>
      </c>
      <c r="F3468" s="15" t="s">
        <v>52</v>
      </c>
      <c r="G3468" s="15" t="s">
        <v>12</v>
      </c>
      <c r="H3468" s="15" t="s">
        <v>19</v>
      </c>
      <c r="I3468" s="15">
        <v>70</v>
      </c>
      <c r="J3468" s="29">
        <v>10000</v>
      </c>
      <c r="K3468" s="29">
        <v>10000</v>
      </c>
      <c r="L3468" s="29">
        <v>10000</v>
      </c>
      <c r="M3468" s="15" t="s">
        <v>39</v>
      </c>
      <c r="N3468" s="15" t="s">
        <v>118</v>
      </c>
      <c r="O3468" s="48">
        <f>+VLOOKUP(Precio_diario_hortalizas[[#This Row],[Unidad de comercialización]],Codigos_kg[],2,0)</f>
        <v>25</v>
      </c>
      <c r="P3468" s="48">
        <f>+Precio_diario_hortalizas[[#This Row],[Precio promedio ponderado]]/Precio_diario_hortalizas[[#This Row],[Kg o Unidades]]</f>
        <v>400</v>
      </c>
    </row>
    <row r="3469" spans="1:16" x14ac:dyDescent="0.35">
      <c r="A3469" s="15" t="s">
        <v>174</v>
      </c>
      <c r="B3469" s="1" t="str">
        <f>+VLOOKUP(A3469,Codigos_mercados_mayoristas[],2,0)</f>
        <v>Metropolitana</v>
      </c>
      <c r="C3469" s="1">
        <f>+VLOOKUP(A3469,Codigos_mercados_mayoristas[],3,0)</f>
        <v>13</v>
      </c>
      <c r="D3469" s="30">
        <v>44158</v>
      </c>
      <c r="E3469" s="4" t="s">
        <v>196</v>
      </c>
      <c r="F3469" s="15" t="s">
        <v>183</v>
      </c>
      <c r="G3469" s="15" t="s">
        <v>12</v>
      </c>
      <c r="H3469" s="15" t="s">
        <v>19</v>
      </c>
      <c r="I3469" s="15">
        <v>580</v>
      </c>
      <c r="J3469" s="29">
        <v>32000</v>
      </c>
      <c r="K3469" s="29">
        <v>31000</v>
      </c>
      <c r="L3469" s="29">
        <v>31517</v>
      </c>
      <c r="M3469" s="15" t="s">
        <v>184</v>
      </c>
      <c r="N3469" s="15" t="s">
        <v>34</v>
      </c>
      <c r="O3469" s="48">
        <f>+VLOOKUP(Precio_diario_hortalizas[[#This Row],[Unidad de comercialización]],Codigos_kg[],2,0)</f>
        <v>13</v>
      </c>
      <c r="P3469" s="48">
        <f>+Precio_diario_hortalizas[[#This Row],[Precio promedio ponderado]]/Precio_diario_hortalizas[[#This Row],[Kg o Unidades]]</f>
        <v>2424.3846153846152</v>
      </c>
    </row>
    <row r="3470" spans="1:16" hidden="1" x14ac:dyDescent="0.35">
      <c r="A3470" s="15" t="s">
        <v>174</v>
      </c>
      <c r="B3470" s="1" t="str">
        <f>+VLOOKUP(A3470,Codigos_mercados_mayoristas[],2,0)</f>
        <v>Metropolitana</v>
      </c>
      <c r="C3470" s="1">
        <f>+VLOOKUP(A3470,Codigos_mercados_mayoristas[],3,0)</f>
        <v>13</v>
      </c>
      <c r="D3470" s="30">
        <v>44158</v>
      </c>
      <c r="E3470" s="4" t="s">
        <v>196</v>
      </c>
      <c r="F3470" s="15" t="s">
        <v>23</v>
      </c>
      <c r="G3470" s="15" t="s">
        <v>87</v>
      </c>
      <c r="H3470" s="15" t="s">
        <v>19</v>
      </c>
      <c r="I3470" s="15">
        <v>150</v>
      </c>
      <c r="J3470" s="29">
        <v>4000</v>
      </c>
      <c r="K3470" s="29">
        <v>4000</v>
      </c>
      <c r="L3470" s="29">
        <v>4000</v>
      </c>
      <c r="M3470" s="15" t="s">
        <v>88</v>
      </c>
      <c r="N3470" s="15" t="s">
        <v>118</v>
      </c>
      <c r="O3470" s="48">
        <f>+VLOOKUP(Precio_diario_hortalizas[[#This Row],[Unidad de comercialización]],Codigos_kg[],2,0)</f>
        <v>10</v>
      </c>
      <c r="P3470" s="48">
        <f>+Precio_diario_hortalizas[[#This Row],[Precio promedio ponderado]]/Precio_diario_hortalizas[[#This Row],[Kg o Unidades]]</f>
        <v>400</v>
      </c>
    </row>
    <row r="3471" spans="1:16" hidden="1" x14ac:dyDescent="0.35">
      <c r="A3471" s="15" t="s">
        <v>174</v>
      </c>
      <c r="B3471" s="1" t="str">
        <f>+VLOOKUP(A3471,Codigos_mercados_mayoristas[],2,0)</f>
        <v>Metropolitana</v>
      </c>
      <c r="C3471" s="1">
        <f>+VLOOKUP(A3471,Codigos_mercados_mayoristas[],3,0)</f>
        <v>13</v>
      </c>
      <c r="D3471" s="30">
        <v>44158</v>
      </c>
      <c r="E3471" s="4" t="s">
        <v>196</v>
      </c>
      <c r="F3471" s="15" t="s">
        <v>23</v>
      </c>
      <c r="G3471" s="15" t="s">
        <v>24</v>
      </c>
      <c r="H3471" s="15" t="s">
        <v>19</v>
      </c>
      <c r="I3471" s="15">
        <v>130</v>
      </c>
      <c r="J3471" s="29">
        <v>5000</v>
      </c>
      <c r="K3471" s="29">
        <v>5000</v>
      </c>
      <c r="L3471" s="29">
        <v>5000</v>
      </c>
      <c r="M3471" s="15" t="s">
        <v>89</v>
      </c>
      <c r="N3471" s="15" t="s">
        <v>139</v>
      </c>
      <c r="O3471" s="48">
        <f>+VLOOKUP(Precio_diario_hortalizas[[#This Row],[Unidad de comercialización]],Codigos_kg[],2,0)</f>
        <v>15</v>
      </c>
      <c r="P3471" s="48">
        <f>+Precio_diario_hortalizas[[#This Row],[Precio promedio ponderado]]/Precio_diario_hortalizas[[#This Row],[Kg o Unidades]]</f>
        <v>333.33333333333331</v>
      </c>
    </row>
    <row r="3472" spans="1:16" hidden="1" x14ac:dyDescent="0.35">
      <c r="A3472" s="15" t="s">
        <v>174</v>
      </c>
      <c r="B3472" s="1" t="str">
        <f>+VLOOKUP(A3472,Codigos_mercados_mayoristas[],2,0)</f>
        <v>Metropolitana</v>
      </c>
      <c r="C3472" s="1">
        <f>+VLOOKUP(A3472,Codigos_mercados_mayoristas[],3,0)</f>
        <v>13</v>
      </c>
      <c r="D3472" s="30">
        <v>44158</v>
      </c>
      <c r="E3472" s="4" t="s">
        <v>196</v>
      </c>
      <c r="F3472" s="15" t="s">
        <v>23</v>
      </c>
      <c r="G3472" s="15" t="s">
        <v>91</v>
      </c>
      <c r="H3472" s="15" t="s">
        <v>13</v>
      </c>
      <c r="I3472" s="15">
        <v>100</v>
      </c>
      <c r="J3472" s="29">
        <v>4000</v>
      </c>
      <c r="K3472" s="29">
        <v>4000</v>
      </c>
      <c r="L3472" s="29">
        <v>4000</v>
      </c>
      <c r="M3472" s="15" t="s">
        <v>26</v>
      </c>
      <c r="N3472" s="15" t="s">
        <v>118</v>
      </c>
      <c r="O3472" s="48">
        <f>+VLOOKUP(Precio_diario_hortalizas[[#This Row],[Unidad de comercialización]],Codigos_kg[],2,0)</f>
        <v>18</v>
      </c>
      <c r="P3472" s="48">
        <f>+Precio_diario_hortalizas[[#This Row],[Precio promedio ponderado]]/Precio_diario_hortalizas[[#This Row],[Kg o Unidades]]</f>
        <v>222.22222222222223</v>
      </c>
    </row>
    <row r="3473" spans="1:16" x14ac:dyDescent="0.35">
      <c r="A3473" s="15" t="s">
        <v>174</v>
      </c>
      <c r="B3473" s="1" t="str">
        <f>+VLOOKUP(A3473,Codigos_mercados_mayoristas[],2,0)</f>
        <v>Metropolitana</v>
      </c>
      <c r="C3473" s="1">
        <f>+VLOOKUP(A3473,Codigos_mercados_mayoristas[],3,0)</f>
        <v>13</v>
      </c>
      <c r="D3473" s="30">
        <v>44158</v>
      </c>
      <c r="E3473" s="4" t="s">
        <v>196</v>
      </c>
      <c r="F3473" s="15" t="s">
        <v>716</v>
      </c>
      <c r="G3473" s="15" t="s">
        <v>717</v>
      </c>
      <c r="H3473" s="15" t="s">
        <v>69</v>
      </c>
      <c r="I3473" s="15">
        <v>80</v>
      </c>
      <c r="J3473" s="29">
        <v>17000</v>
      </c>
      <c r="K3473" s="29">
        <v>17000</v>
      </c>
      <c r="L3473" s="29">
        <v>17000</v>
      </c>
      <c r="M3473" s="15" t="s">
        <v>25</v>
      </c>
      <c r="N3473" s="15" t="s">
        <v>680</v>
      </c>
      <c r="O3473" s="48">
        <f>+VLOOKUP(Precio_diario_hortalizas[[#This Row],[Unidad de comercialización]],Codigos_kg[],2,0)</f>
        <v>12</v>
      </c>
      <c r="P3473" s="48">
        <f>+Precio_diario_hortalizas[[#This Row],[Precio promedio ponderado]]/Precio_diario_hortalizas[[#This Row],[Kg o Unidades]]</f>
        <v>1416.6666666666667</v>
      </c>
    </row>
    <row r="3474" spans="1:16" x14ac:dyDescent="0.35">
      <c r="A3474" s="15" t="s">
        <v>174</v>
      </c>
      <c r="B3474" s="1" t="str">
        <f>+VLOOKUP(A3474,Codigos_mercados_mayoristas[],2,0)</f>
        <v>Metropolitana</v>
      </c>
      <c r="C3474" s="1">
        <f>+VLOOKUP(A3474,Codigos_mercados_mayoristas[],3,0)</f>
        <v>13</v>
      </c>
      <c r="D3474" s="30">
        <v>44158</v>
      </c>
      <c r="E3474" s="4" t="s">
        <v>196</v>
      </c>
      <c r="F3474" s="15" t="s">
        <v>716</v>
      </c>
      <c r="G3474" s="15" t="s">
        <v>717</v>
      </c>
      <c r="H3474" s="15" t="s">
        <v>19</v>
      </c>
      <c r="I3474" s="15">
        <v>130</v>
      </c>
      <c r="J3474" s="29">
        <v>17000</v>
      </c>
      <c r="K3474" s="29">
        <v>17000</v>
      </c>
      <c r="L3474" s="29">
        <v>17000</v>
      </c>
      <c r="M3474" s="15" t="s">
        <v>203</v>
      </c>
      <c r="N3474" s="15" t="s">
        <v>680</v>
      </c>
      <c r="O3474" s="48">
        <f>+VLOOKUP(Precio_diario_hortalizas[[#This Row],[Unidad de comercialización]],Codigos_kg[],2,0)</f>
        <v>16</v>
      </c>
      <c r="P3474" s="48">
        <f>+Precio_diario_hortalizas[[#This Row],[Precio promedio ponderado]]/Precio_diario_hortalizas[[#This Row],[Kg o Unidades]]</f>
        <v>1062.5</v>
      </c>
    </row>
    <row r="3475" spans="1:16" hidden="1" x14ac:dyDescent="0.35">
      <c r="A3475" s="15" t="s">
        <v>174</v>
      </c>
      <c r="B3475" s="1" t="str">
        <f>+VLOOKUP(A3475,Codigos_mercados_mayoristas[],2,0)</f>
        <v>Metropolitana</v>
      </c>
      <c r="C3475" s="1">
        <f>+VLOOKUP(A3475,Codigos_mercados_mayoristas[],3,0)</f>
        <v>13</v>
      </c>
      <c r="D3475" s="30">
        <v>44158</v>
      </c>
      <c r="E3475" s="4" t="s">
        <v>196</v>
      </c>
      <c r="F3475" s="15" t="s">
        <v>94</v>
      </c>
      <c r="G3475" s="15" t="s">
        <v>173</v>
      </c>
      <c r="H3475" s="15" t="s">
        <v>96</v>
      </c>
      <c r="I3475" s="15">
        <v>250</v>
      </c>
      <c r="J3475" s="29">
        <v>11000</v>
      </c>
      <c r="K3475" s="29">
        <v>11000</v>
      </c>
      <c r="L3475" s="29">
        <v>11000</v>
      </c>
      <c r="M3475" s="15" t="s">
        <v>39</v>
      </c>
      <c r="N3475" s="15" t="s">
        <v>156</v>
      </c>
      <c r="O3475" s="48">
        <f>+VLOOKUP(Precio_diario_hortalizas[[#This Row],[Unidad de comercialización]],Codigos_kg[],2,0)</f>
        <v>25</v>
      </c>
      <c r="P3475" s="48">
        <f>+Precio_diario_hortalizas[[#This Row],[Precio promedio ponderado]]/Precio_diario_hortalizas[[#This Row],[Kg o Unidades]]</f>
        <v>440</v>
      </c>
    </row>
    <row r="3476" spans="1:16" hidden="1" x14ac:dyDescent="0.35">
      <c r="A3476" s="15" t="s">
        <v>174</v>
      </c>
      <c r="B3476" s="1" t="str">
        <f>+VLOOKUP(A3476,Codigos_mercados_mayoristas[],2,0)</f>
        <v>Metropolitana</v>
      </c>
      <c r="C3476" s="1">
        <f>+VLOOKUP(A3476,Codigos_mercados_mayoristas[],3,0)</f>
        <v>13</v>
      </c>
      <c r="D3476" s="30">
        <v>44158</v>
      </c>
      <c r="E3476" s="4" t="s">
        <v>196</v>
      </c>
      <c r="F3476" s="15" t="s">
        <v>94</v>
      </c>
      <c r="G3476" s="15" t="s">
        <v>534</v>
      </c>
      <c r="H3476" s="15" t="s">
        <v>96</v>
      </c>
      <c r="I3476" s="15">
        <v>200</v>
      </c>
      <c r="J3476" s="29">
        <v>11000</v>
      </c>
      <c r="K3476" s="29">
        <v>11000</v>
      </c>
      <c r="L3476" s="29">
        <v>11000</v>
      </c>
      <c r="M3476" s="15" t="s">
        <v>39</v>
      </c>
      <c r="N3476" s="15" t="s">
        <v>123</v>
      </c>
      <c r="O3476" s="48">
        <f>+VLOOKUP(Precio_diario_hortalizas[[#This Row],[Unidad de comercialización]],Codigos_kg[],2,0)</f>
        <v>25</v>
      </c>
      <c r="P3476" s="48">
        <f>+Precio_diario_hortalizas[[#This Row],[Precio promedio ponderado]]/Precio_diario_hortalizas[[#This Row],[Kg o Unidades]]</f>
        <v>440</v>
      </c>
    </row>
    <row r="3477" spans="1:16" hidden="1" x14ac:dyDescent="0.35">
      <c r="A3477" s="15" t="s">
        <v>174</v>
      </c>
      <c r="B3477" s="1" t="str">
        <f>+VLOOKUP(A3477,Codigos_mercados_mayoristas[],2,0)</f>
        <v>Metropolitana</v>
      </c>
      <c r="C3477" s="1">
        <f>+VLOOKUP(A3477,Codigos_mercados_mayoristas[],3,0)</f>
        <v>13</v>
      </c>
      <c r="D3477" s="30">
        <v>44158</v>
      </c>
      <c r="E3477" s="4" t="s">
        <v>196</v>
      </c>
      <c r="F3477" s="15" t="s">
        <v>53</v>
      </c>
      <c r="G3477" s="15" t="s">
        <v>12</v>
      </c>
      <c r="H3477" s="15" t="s">
        <v>19</v>
      </c>
      <c r="I3477" s="15">
        <v>150</v>
      </c>
      <c r="J3477" s="29">
        <v>8000</v>
      </c>
      <c r="K3477" s="29">
        <v>8000</v>
      </c>
      <c r="L3477" s="29">
        <v>8000</v>
      </c>
      <c r="M3477" s="15" t="s">
        <v>54</v>
      </c>
      <c r="N3477" s="15" t="s">
        <v>15</v>
      </c>
      <c r="O3477" s="48">
        <f>+VLOOKUP(Precio_diario_hortalizas[[#This Row],[Unidad de comercialización]],Codigos_kg[],2,0)</f>
        <v>60</v>
      </c>
      <c r="P3477" s="48">
        <f>+Precio_diario_hortalizas[[#This Row],[Precio promedio ponderado]]/Precio_diario_hortalizas[[#This Row],[Kg o Unidades]]</f>
        <v>133.33333333333334</v>
      </c>
    </row>
    <row r="3478" spans="1:16" hidden="1" x14ac:dyDescent="0.35">
      <c r="A3478" s="15" t="s">
        <v>174</v>
      </c>
      <c r="B3478" s="1" t="str">
        <f>+VLOOKUP(A3478,Codigos_mercados_mayoristas[],2,0)</f>
        <v>Metropolitana</v>
      </c>
      <c r="C3478" s="1">
        <f>+VLOOKUP(A3478,Codigos_mercados_mayoristas[],3,0)</f>
        <v>13</v>
      </c>
      <c r="D3478" s="30">
        <v>44158</v>
      </c>
      <c r="E3478" s="4" t="s">
        <v>196</v>
      </c>
      <c r="F3478" s="15" t="s">
        <v>53</v>
      </c>
      <c r="G3478" s="15" t="s">
        <v>12</v>
      </c>
      <c r="H3478" s="15" t="s">
        <v>19</v>
      </c>
      <c r="I3478" s="15">
        <v>180</v>
      </c>
      <c r="J3478" s="29">
        <v>8000</v>
      </c>
      <c r="K3478" s="29">
        <v>8000</v>
      </c>
      <c r="L3478" s="29">
        <v>8000</v>
      </c>
      <c r="M3478" s="15" t="s">
        <v>97</v>
      </c>
      <c r="N3478" s="15" t="s">
        <v>15</v>
      </c>
      <c r="O3478" s="48">
        <f>+VLOOKUP(Precio_diario_hortalizas[[#This Row],[Unidad de comercialización]],Codigos_kg[],2,0)</f>
        <v>70</v>
      </c>
      <c r="P3478" s="48">
        <f>+Precio_diario_hortalizas[[#This Row],[Precio promedio ponderado]]/Precio_diario_hortalizas[[#This Row],[Kg o Unidades]]</f>
        <v>114.28571428571429</v>
      </c>
    </row>
    <row r="3479" spans="1:16" hidden="1" x14ac:dyDescent="0.35">
      <c r="A3479" s="15" t="s">
        <v>174</v>
      </c>
      <c r="B3479" s="1" t="str">
        <f>+VLOOKUP(A3479,Codigos_mercados_mayoristas[],2,0)</f>
        <v>Metropolitana</v>
      </c>
      <c r="C3479" s="1">
        <f>+VLOOKUP(A3479,Codigos_mercados_mayoristas[],3,0)</f>
        <v>13</v>
      </c>
      <c r="D3479" s="30">
        <v>44158</v>
      </c>
      <c r="E3479" s="4" t="s">
        <v>196</v>
      </c>
      <c r="F3479" s="15" t="s">
        <v>132</v>
      </c>
      <c r="G3479" s="15" t="s">
        <v>12</v>
      </c>
      <c r="H3479" s="15" t="s">
        <v>19</v>
      </c>
      <c r="I3479" s="15">
        <v>25</v>
      </c>
      <c r="J3479" s="29">
        <v>12000</v>
      </c>
      <c r="K3479" s="29">
        <v>12000</v>
      </c>
      <c r="L3479" s="29">
        <v>12000</v>
      </c>
      <c r="M3479" s="15" t="s">
        <v>81</v>
      </c>
      <c r="N3479" s="15" t="s">
        <v>118</v>
      </c>
      <c r="O3479" s="48">
        <f>+VLOOKUP(Precio_diario_hortalizas[[#This Row],[Unidad de comercialización]],Codigos_kg[],2,0)</f>
        <v>3</v>
      </c>
      <c r="P3479" s="48">
        <f>+Precio_diario_hortalizas[[#This Row],[Precio promedio ponderado]]/Precio_diario_hortalizas[[#This Row],[Kg o Unidades]]</f>
        <v>4000</v>
      </c>
    </row>
    <row r="3480" spans="1:16" hidden="1" x14ac:dyDescent="0.35">
      <c r="A3480" s="15" t="s">
        <v>174</v>
      </c>
      <c r="B3480" s="1" t="str">
        <f>+VLOOKUP(A3480,Codigos_mercados_mayoristas[],2,0)</f>
        <v>Metropolitana</v>
      </c>
      <c r="C3480" s="1">
        <f>+VLOOKUP(A3480,Codigos_mercados_mayoristas[],3,0)</f>
        <v>13</v>
      </c>
      <c r="D3480" s="30">
        <v>44158</v>
      </c>
      <c r="E3480" s="4" t="s">
        <v>196</v>
      </c>
      <c r="F3480" s="15" t="s">
        <v>27</v>
      </c>
      <c r="G3480" s="15" t="s">
        <v>185</v>
      </c>
      <c r="H3480" s="15" t="s">
        <v>19</v>
      </c>
      <c r="I3480" s="15">
        <v>100</v>
      </c>
      <c r="J3480" s="29">
        <v>45000</v>
      </c>
      <c r="K3480" s="29">
        <v>45000</v>
      </c>
      <c r="L3480" s="29">
        <v>45000</v>
      </c>
      <c r="M3480" s="15" t="s">
        <v>29</v>
      </c>
      <c r="N3480" s="15" t="s">
        <v>15</v>
      </c>
      <c r="O3480" s="48">
        <f>+VLOOKUP(Precio_diario_hortalizas[[#This Row],[Unidad de comercialización]],Codigos_kg[],2,0)</f>
        <v>15</v>
      </c>
      <c r="P3480" s="48">
        <f>+Precio_diario_hortalizas[[#This Row],[Precio promedio ponderado]]/Precio_diario_hortalizas[[#This Row],[Kg o Unidades]]</f>
        <v>3000</v>
      </c>
    </row>
    <row r="3481" spans="1:16" hidden="1" x14ac:dyDescent="0.35">
      <c r="A3481" s="15" t="s">
        <v>174</v>
      </c>
      <c r="B3481" s="1" t="str">
        <f>+VLOOKUP(A3481,Codigos_mercados_mayoristas[],2,0)</f>
        <v>Metropolitana</v>
      </c>
      <c r="C3481" s="1">
        <f>+VLOOKUP(A3481,Codigos_mercados_mayoristas[],3,0)</f>
        <v>13</v>
      </c>
      <c r="D3481" s="30">
        <v>44158</v>
      </c>
      <c r="E3481" s="4" t="s">
        <v>196</v>
      </c>
      <c r="F3481" s="15" t="s">
        <v>27</v>
      </c>
      <c r="G3481" s="15" t="s">
        <v>185</v>
      </c>
      <c r="H3481" s="15" t="s">
        <v>13</v>
      </c>
      <c r="I3481" s="15">
        <v>60</v>
      </c>
      <c r="J3481" s="29">
        <v>40000</v>
      </c>
      <c r="K3481" s="29">
        <v>40000</v>
      </c>
      <c r="L3481" s="29">
        <v>40000</v>
      </c>
      <c r="M3481" s="15" t="s">
        <v>29</v>
      </c>
      <c r="N3481" s="15" t="s">
        <v>15</v>
      </c>
      <c r="O3481" s="48">
        <f>+VLOOKUP(Precio_diario_hortalizas[[#This Row],[Unidad de comercialización]],Codigos_kg[],2,0)</f>
        <v>15</v>
      </c>
      <c r="P3481" s="48">
        <f>+Precio_diario_hortalizas[[#This Row],[Precio promedio ponderado]]/Precio_diario_hortalizas[[#This Row],[Kg o Unidades]]</f>
        <v>2666.6666666666665</v>
      </c>
    </row>
    <row r="3482" spans="1:16" hidden="1" x14ac:dyDescent="0.35">
      <c r="A3482" s="15" t="s">
        <v>174</v>
      </c>
      <c r="B3482" s="1" t="str">
        <f>+VLOOKUP(A3482,Codigos_mercados_mayoristas[],2,0)</f>
        <v>Metropolitana</v>
      </c>
      <c r="C3482" s="1">
        <f>+VLOOKUP(A3482,Codigos_mercados_mayoristas[],3,0)</f>
        <v>13</v>
      </c>
      <c r="D3482" s="30">
        <v>44158</v>
      </c>
      <c r="E3482" s="4" t="s">
        <v>196</v>
      </c>
      <c r="F3482" s="15" t="s">
        <v>27</v>
      </c>
      <c r="G3482" s="15" t="s">
        <v>28</v>
      </c>
      <c r="H3482" s="15" t="s">
        <v>19</v>
      </c>
      <c r="I3482" s="15">
        <v>330</v>
      </c>
      <c r="J3482" s="29">
        <v>35000</v>
      </c>
      <c r="K3482" s="29">
        <v>32000</v>
      </c>
      <c r="L3482" s="29">
        <v>33636</v>
      </c>
      <c r="M3482" s="15" t="s">
        <v>29</v>
      </c>
      <c r="N3482" s="15" t="s">
        <v>15</v>
      </c>
      <c r="O3482" s="48">
        <f>+VLOOKUP(Precio_diario_hortalizas[[#This Row],[Unidad de comercialización]],Codigos_kg[],2,0)</f>
        <v>15</v>
      </c>
      <c r="P3482" s="48">
        <f>+Precio_diario_hortalizas[[#This Row],[Precio promedio ponderado]]/Precio_diario_hortalizas[[#This Row],[Kg o Unidades]]</f>
        <v>2242.4</v>
      </c>
    </row>
    <row r="3483" spans="1:16" hidden="1" x14ac:dyDescent="0.35">
      <c r="A3483" s="15" t="s">
        <v>174</v>
      </c>
      <c r="B3483" s="1" t="str">
        <f>+VLOOKUP(A3483,Codigos_mercados_mayoristas[],2,0)</f>
        <v>Metropolitana</v>
      </c>
      <c r="C3483" s="1">
        <f>+VLOOKUP(A3483,Codigos_mercados_mayoristas[],3,0)</f>
        <v>13</v>
      </c>
      <c r="D3483" s="30">
        <v>44158</v>
      </c>
      <c r="E3483" s="4" t="s">
        <v>196</v>
      </c>
      <c r="F3483" s="15" t="s">
        <v>27</v>
      </c>
      <c r="G3483" s="15" t="s">
        <v>28</v>
      </c>
      <c r="H3483" s="15" t="s">
        <v>13</v>
      </c>
      <c r="I3483" s="15">
        <v>150</v>
      </c>
      <c r="J3483" s="29">
        <v>32000</v>
      </c>
      <c r="K3483" s="29">
        <v>30000</v>
      </c>
      <c r="L3483" s="29">
        <v>31067</v>
      </c>
      <c r="M3483" s="15" t="s">
        <v>29</v>
      </c>
      <c r="N3483" s="15" t="s">
        <v>15</v>
      </c>
      <c r="O3483" s="48">
        <f>+VLOOKUP(Precio_diario_hortalizas[[#This Row],[Unidad de comercialización]],Codigos_kg[],2,0)</f>
        <v>15</v>
      </c>
      <c r="P3483" s="48">
        <f>+Precio_diario_hortalizas[[#This Row],[Precio promedio ponderado]]/Precio_diario_hortalizas[[#This Row],[Kg o Unidades]]</f>
        <v>2071.1333333333332</v>
      </c>
    </row>
    <row r="3484" spans="1:16" hidden="1" x14ac:dyDescent="0.35">
      <c r="A3484" s="15" t="s">
        <v>174</v>
      </c>
      <c r="B3484" s="1" t="str">
        <f>+VLOOKUP(A3484,Codigos_mercados_mayoristas[],2,0)</f>
        <v>Metropolitana</v>
      </c>
      <c r="C3484" s="1">
        <f>+VLOOKUP(A3484,Codigos_mercados_mayoristas[],3,0)</f>
        <v>13</v>
      </c>
      <c r="D3484" s="30">
        <v>44158</v>
      </c>
      <c r="E3484" s="4" t="s">
        <v>196</v>
      </c>
      <c r="F3484" s="15" t="s">
        <v>27</v>
      </c>
      <c r="G3484" s="15" t="s">
        <v>28</v>
      </c>
      <c r="H3484" s="15" t="s">
        <v>16</v>
      </c>
      <c r="I3484" s="15">
        <v>40</v>
      </c>
      <c r="J3484" s="29">
        <v>28000</v>
      </c>
      <c r="K3484" s="29">
        <v>28000</v>
      </c>
      <c r="L3484" s="29">
        <v>28000</v>
      </c>
      <c r="M3484" s="15" t="s">
        <v>29</v>
      </c>
      <c r="N3484" s="15" t="s">
        <v>15</v>
      </c>
      <c r="O3484" s="48">
        <f>+VLOOKUP(Precio_diario_hortalizas[[#This Row],[Unidad de comercialización]],Codigos_kg[],2,0)</f>
        <v>15</v>
      </c>
      <c r="P3484" s="48">
        <f>+Precio_diario_hortalizas[[#This Row],[Precio promedio ponderado]]/Precio_diario_hortalizas[[#This Row],[Kg o Unidades]]</f>
        <v>1866.6666666666667</v>
      </c>
    </row>
    <row r="3485" spans="1:16" hidden="1" x14ac:dyDescent="0.35">
      <c r="A3485" s="15" t="s">
        <v>174</v>
      </c>
      <c r="B3485" s="1" t="str">
        <f>+VLOOKUP(A3485,Codigos_mercados_mayoristas[],2,0)</f>
        <v>Metropolitana</v>
      </c>
      <c r="C3485" s="1">
        <f>+VLOOKUP(A3485,Codigos_mercados_mayoristas[],3,0)</f>
        <v>13</v>
      </c>
      <c r="D3485" s="30">
        <v>44158</v>
      </c>
      <c r="E3485" s="4" t="s">
        <v>196</v>
      </c>
      <c r="F3485" s="15" t="s">
        <v>27</v>
      </c>
      <c r="G3485" s="15" t="s">
        <v>98</v>
      </c>
      <c r="H3485" s="15" t="s">
        <v>69</v>
      </c>
      <c r="I3485" s="15">
        <v>50</v>
      </c>
      <c r="J3485" s="29">
        <v>24000</v>
      </c>
      <c r="K3485" s="29">
        <v>24000</v>
      </c>
      <c r="L3485" s="29">
        <v>24000</v>
      </c>
      <c r="M3485" s="15" t="s">
        <v>56</v>
      </c>
      <c r="N3485" s="15" t="s">
        <v>63</v>
      </c>
      <c r="O3485" s="48">
        <f>+VLOOKUP(Precio_diario_hortalizas[[#This Row],[Unidad de comercialización]],Codigos_kg[],2,0)</f>
        <v>18</v>
      </c>
      <c r="P3485" s="48">
        <f>+Precio_diario_hortalizas[[#This Row],[Precio promedio ponderado]]/Precio_diario_hortalizas[[#This Row],[Kg o Unidades]]</f>
        <v>1333.3333333333333</v>
      </c>
    </row>
    <row r="3486" spans="1:16" hidden="1" x14ac:dyDescent="0.35">
      <c r="A3486" s="15" t="s">
        <v>174</v>
      </c>
      <c r="B3486" s="1" t="str">
        <f>+VLOOKUP(A3486,Codigos_mercados_mayoristas[],2,0)</f>
        <v>Metropolitana</v>
      </c>
      <c r="C3486" s="1">
        <f>+VLOOKUP(A3486,Codigos_mercados_mayoristas[],3,0)</f>
        <v>13</v>
      </c>
      <c r="D3486" s="30">
        <v>44158</v>
      </c>
      <c r="E3486" s="4" t="s">
        <v>196</v>
      </c>
      <c r="F3486" s="15" t="s">
        <v>27</v>
      </c>
      <c r="G3486" s="15" t="s">
        <v>98</v>
      </c>
      <c r="H3486" s="15" t="s">
        <v>19</v>
      </c>
      <c r="I3486" s="15">
        <v>170</v>
      </c>
      <c r="J3486" s="29">
        <v>23000</v>
      </c>
      <c r="K3486" s="29">
        <v>22000</v>
      </c>
      <c r="L3486" s="29">
        <v>22529</v>
      </c>
      <c r="M3486" s="15" t="s">
        <v>56</v>
      </c>
      <c r="N3486" s="15" t="s">
        <v>63</v>
      </c>
      <c r="O3486" s="48">
        <f>+VLOOKUP(Precio_diario_hortalizas[[#This Row],[Unidad de comercialización]],Codigos_kg[],2,0)</f>
        <v>18</v>
      </c>
      <c r="P3486" s="48">
        <f>+Precio_diario_hortalizas[[#This Row],[Precio promedio ponderado]]/Precio_diario_hortalizas[[#This Row],[Kg o Unidades]]</f>
        <v>1251.6111111111111</v>
      </c>
    </row>
    <row r="3487" spans="1:16" hidden="1" x14ac:dyDescent="0.35">
      <c r="A3487" s="15" t="s">
        <v>174</v>
      </c>
      <c r="B3487" s="1" t="str">
        <f>+VLOOKUP(A3487,Codigos_mercados_mayoristas[],2,0)</f>
        <v>Metropolitana</v>
      </c>
      <c r="C3487" s="1">
        <f>+VLOOKUP(A3487,Codigos_mercados_mayoristas[],3,0)</f>
        <v>13</v>
      </c>
      <c r="D3487" s="30">
        <v>44158</v>
      </c>
      <c r="E3487" s="4" t="s">
        <v>196</v>
      </c>
      <c r="F3487" s="15" t="s">
        <v>27</v>
      </c>
      <c r="G3487" s="15" t="s">
        <v>98</v>
      </c>
      <c r="H3487" s="15" t="s">
        <v>13</v>
      </c>
      <c r="I3487" s="15">
        <v>80</v>
      </c>
      <c r="J3487" s="29">
        <v>20000</v>
      </c>
      <c r="K3487" s="29">
        <v>20000</v>
      </c>
      <c r="L3487" s="29">
        <v>20000</v>
      </c>
      <c r="M3487" s="15" t="s">
        <v>56</v>
      </c>
      <c r="N3487" s="15" t="s">
        <v>63</v>
      </c>
      <c r="O3487" s="48">
        <f>+VLOOKUP(Precio_diario_hortalizas[[#This Row],[Unidad de comercialización]],Codigos_kg[],2,0)</f>
        <v>18</v>
      </c>
      <c r="P3487" s="48">
        <f>+Precio_diario_hortalizas[[#This Row],[Precio promedio ponderado]]/Precio_diario_hortalizas[[#This Row],[Kg o Unidades]]</f>
        <v>1111.1111111111111</v>
      </c>
    </row>
    <row r="3488" spans="1:16" hidden="1" x14ac:dyDescent="0.35">
      <c r="A3488" s="15" t="s">
        <v>174</v>
      </c>
      <c r="B3488" s="1" t="str">
        <f>+VLOOKUP(A3488,Codigos_mercados_mayoristas[],2,0)</f>
        <v>Metropolitana</v>
      </c>
      <c r="C3488" s="1">
        <f>+VLOOKUP(A3488,Codigos_mercados_mayoristas[],3,0)</f>
        <v>13</v>
      </c>
      <c r="D3488" s="30">
        <v>44158</v>
      </c>
      <c r="E3488" s="4" t="s">
        <v>196</v>
      </c>
      <c r="F3488" s="15" t="s">
        <v>30</v>
      </c>
      <c r="G3488" s="15" t="s">
        <v>57</v>
      </c>
      <c r="H3488" s="15" t="s">
        <v>19</v>
      </c>
      <c r="I3488" s="15">
        <v>45</v>
      </c>
      <c r="J3488" s="29">
        <v>30000</v>
      </c>
      <c r="K3488" s="29">
        <v>29000</v>
      </c>
      <c r="L3488" s="29">
        <v>29444</v>
      </c>
      <c r="M3488" s="15" t="s">
        <v>44</v>
      </c>
      <c r="N3488" s="15" t="s">
        <v>45</v>
      </c>
      <c r="O3488" s="48">
        <f>+VLOOKUP(Precio_diario_hortalizas[[#This Row],[Unidad de comercialización]],Codigos_kg[],2,0)</f>
        <v>25</v>
      </c>
      <c r="P3488" s="48">
        <f>+Precio_diario_hortalizas[[#This Row],[Precio promedio ponderado]]/Precio_diario_hortalizas[[#This Row],[Kg o Unidades]]</f>
        <v>1177.76</v>
      </c>
    </row>
    <row r="3489" spans="1:16" hidden="1" x14ac:dyDescent="0.35">
      <c r="A3489" s="15" t="s">
        <v>174</v>
      </c>
      <c r="B3489" s="1" t="str">
        <f>+VLOOKUP(A3489,Codigos_mercados_mayoristas[],2,0)</f>
        <v>Metropolitana</v>
      </c>
      <c r="C3489" s="1">
        <f>+VLOOKUP(A3489,Codigos_mercados_mayoristas[],3,0)</f>
        <v>13</v>
      </c>
      <c r="D3489" s="30">
        <v>44158</v>
      </c>
      <c r="E3489" s="4" t="s">
        <v>196</v>
      </c>
      <c r="F3489" s="15" t="s">
        <v>32</v>
      </c>
      <c r="G3489" s="15" t="s">
        <v>12</v>
      </c>
      <c r="H3489" s="15" t="s">
        <v>19</v>
      </c>
      <c r="I3489" s="15">
        <v>250</v>
      </c>
      <c r="J3489" s="15">
        <v>900</v>
      </c>
      <c r="K3489" s="15">
        <v>800</v>
      </c>
      <c r="L3489" s="15">
        <v>860</v>
      </c>
      <c r="M3489" s="15" t="s">
        <v>33</v>
      </c>
      <c r="N3489" s="15" t="s">
        <v>34</v>
      </c>
      <c r="O3489" s="48">
        <f>+VLOOKUP(Precio_diario_hortalizas[[#This Row],[Unidad de comercialización]],Codigos_kg[],2,0)</f>
        <v>1</v>
      </c>
      <c r="P3489" s="48">
        <f>+Precio_diario_hortalizas[[#This Row],[Precio promedio ponderado]]/Precio_diario_hortalizas[[#This Row],[Kg o Unidades]]</f>
        <v>860</v>
      </c>
    </row>
    <row r="3490" spans="1:16" hidden="1" x14ac:dyDescent="0.35">
      <c r="A3490" s="15" t="s">
        <v>174</v>
      </c>
      <c r="B3490" s="1" t="str">
        <f>+VLOOKUP(A3490,Codigos_mercados_mayoristas[],2,0)</f>
        <v>Metropolitana</v>
      </c>
      <c r="C3490" s="1">
        <f>+VLOOKUP(A3490,Codigos_mercados_mayoristas[],3,0)</f>
        <v>13</v>
      </c>
      <c r="D3490" s="30">
        <v>44158</v>
      </c>
      <c r="E3490" s="4" t="s">
        <v>196</v>
      </c>
      <c r="F3490" s="15" t="s">
        <v>35</v>
      </c>
      <c r="G3490" s="15" t="s">
        <v>719</v>
      </c>
      <c r="H3490" s="15" t="s">
        <v>19</v>
      </c>
      <c r="I3490" s="15">
        <v>100</v>
      </c>
      <c r="J3490" s="29">
        <v>12000</v>
      </c>
      <c r="K3490" s="29">
        <v>12000</v>
      </c>
      <c r="L3490" s="29">
        <v>12000</v>
      </c>
      <c r="M3490" s="15" t="s">
        <v>37</v>
      </c>
      <c r="N3490" s="15" t="s">
        <v>15</v>
      </c>
      <c r="O3490" s="48">
        <f>+VLOOKUP(Precio_diario_hortalizas[[#This Row],[Unidad de comercialización]],Codigos_kg[],2,0)</f>
        <v>10</v>
      </c>
      <c r="P3490" s="48">
        <f>+Precio_diario_hortalizas[[#This Row],[Precio promedio ponderado]]/Precio_diario_hortalizas[[#This Row],[Kg o Unidades]]</f>
        <v>1200</v>
      </c>
    </row>
    <row r="3491" spans="1:16" hidden="1" x14ac:dyDescent="0.35">
      <c r="A3491" s="15" t="s">
        <v>174</v>
      </c>
      <c r="B3491" s="1" t="str">
        <f>+VLOOKUP(A3491,Codigos_mercados_mayoristas[],2,0)</f>
        <v>Metropolitana</v>
      </c>
      <c r="C3491" s="1">
        <f>+VLOOKUP(A3491,Codigos_mercados_mayoristas[],3,0)</f>
        <v>13</v>
      </c>
      <c r="D3491" s="30">
        <v>44158</v>
      </c>
      <c r="E3491" s="4" t="s">
        <v>196</v>
      </c>
      <c r="F3491" s="15" t="s">
        <v>38</v>
      </c>
      <c r="G3491" s="15" t="s">
        <v>12</v>
      </c>
      <c r="H3491" s="15" t="s">
        <v>103</v>
      </c>
      <c r="I3491" s="15">
        <v>70</v>
      </c>
      <c r="J3491" s="29">
        <v>6000</v>
      </c>
      <c r="K3491" s="29">
        <v>6000</v>
      </c>
      <c r="L3491" s="29">
        <v>6000</v>
      </c>
      <c r="M3491" s="15" t="s">
        <v>101</v>
      </c>
      <c r="N3491" s="15" t="s">
        <v>118</v>
      </c>
      <c r="O3491" s="48">
        <f>+VLOOKUP(Precio_diario_hortalizas[[#This Row],[Unidad de comercialización]],Codigos_kg[],2,0)</f>
        <v>20</v>
      </c>
      <c r="P3491" s="48">
        <f>+Precio_diario_hortalizas[[#This Row],[Precio promedio ponderado]]/Precio_diario_hortalizas[[#This Row],[Kg o Unidades]]</f>
        <v>300</v>
      </c>
    </row>
    <row r="3492" spans="1:16" hidden="1" x14ac:dyDescent="0.35">
      <c r="A3492" s="15" t="s">
        <v>174</v>
      </c>
      <c r="B3492" s="1" t="str">
        <f>+VLOOKUP(A3492,Codigos_mercados_mayoristas[],2,0)</f>
        <v>Metropolitana</v>
      </c>
      <c r="C3492" s="1">
        <f>+VLOOKUP(A3492,Codigos_mercados_mayoristas[],3,0)</f>
        <v>13</v>
      </c>
      <c r="D3492" s="30">
        <v>44158</v>
      </c>
      <c r="E3492" s="4" t="s">
        <v>196</v>
      </c>
      <c r="F3492" s="15" t="s">
        <v>38</v>
      </c>
      <c r="G3492" s="15" t="s">
        <v>12</v>
      </c>
      <c r="H3492" s="15" t="s">
        <v>19</v>
      </c>
      <c r="I3492" s="15">
        <v>180</v>
      </c>
      <c r="J3492" s="29">
        <v>7000</v>
      </c>
      <c r="K3492" s="29">
        <v>6000</v>
      </c>
      <c r="L3492" s="29">
        <v>6444</v>
      </c>
      <c r="M3492" s="15" t="s">
        <v>101</v>
      </c>
      <c r="N3492" s="15" t="s">
        <v>118</v>
      </c>
      <c r="O3492" s="48">
        <f>+VLOOKUP(Precio_diario_hortalizas[[#This Row],[Unidad de comercialización]],Codigos_kg[],2,0)</f>
        <v>20</v>
      </c>
      <c r="P3492" s="48">
        <f>+Precio_diario_hortalizas[[#This Row],[Precio promedio ponderado]]/Precio_diario_hortalizas[[#This Row],[Kg o Unidades]]</f>
        <v>322.2</v>
      </c>
    </row>
    <row r="3493" spans="1:16" hidden="1" x14ac:dyDescent="0.35">
      <c r="A3493" s="15" t="s">
        <v>174</v>
      </c>
      <c r="B3493" s="1" t="str">
        <f>+VLOOKUP(A3493,Codigos_mercados_mayoristas[],2,0)</f>
        <v>Metropolitana</v>
      </c>
      <c r="C3493" s="1">
        <f>+VLOOKUP(A3493,Codigos_mercados_mayoristas[],3,0)</f>
        <v>13</v>
      </c>
      <c r="D3493" s="30">
        <v>44158</v>
      </c>
      <c r="E3493" s="4" t="s">
        <v>196</v>
      </c>
      <c r="F3493" s="15" t="s">
        <v>102</v>
      </c>
      <c r="G3493" s="15" t="s">
        <v>103</v>
      </c>
      <c r="H3493" s="15" t="s">
        <v>96</v>
      </c>
      <c r="I3493" s="15">
        <v>150</v>
      </c>
      <c r="J3493" s="29">
        <v>2000</v>
      </c>
      <c r="K3493" s="29">
        <v>1900</v>
      </c>
      <c r="L3493" s="29">
        <v>1953</v>
      </c>
      <c r="M3493" s="15" t="s">
        <v>33</v>
      </c>
      <c r="N3493" s="15" t="s">
        <v>155</v>
      </c>
      <c r="O3493" s="48">
        <f>+VLOOKUP(Precio_diario_hortalizas[[#This Row],[Unidad de comercialización]],Codigos_kg[],2,0)</f>
        <v>1</v>
      </c>
      <c r="P3493" s="48">
        <f>+Precio_diario_hortalizas[[#This Row],[Precio promedio ponderado]]/Precio_diario_hortalizas[[#This Row],[Kg o Unidades]]</f>
        <v>1953</v>
      </c>
    </row>
    <row r="3494" spans="1:16" hidden="1" x14ac:dyDescent="0.35">
      <c r="A3494" s="15" t="s">
        <v>174</v>
      </c>
      <c r="B3494" s="1" t="str">
        <f>+VLOOKUP(A3494,Codigos_mercados_mayoristas[],2,0)</f>
        <v>Metropolitana</v>
      </c>
      <c r="C3494" s="1">
        <f>+VLOOKUP(A3494,Codigos_mercados_mayoristas[],3,0)</f>
        <v>13</v>
      </c>
      <c r="D3494" s="30">
        <v>44158</v>
      </c>
      <c r="E3494" s="4" t="s">
        <v>196</v>
      </c>
      <c r="F3494" s="15" t="s">
        <v>102</v>
      </c>
      <c r="G3494" s="15" t="s">
        <v>103</v>
      </c>
      <c r="H3494" s="15" t="s">
        <v>96</v>
      </c>
      <c r="I3494" s="15">
        <v>120</v>
      </c>
      <c r="J3494" s="29">
        <v>1900</v>
      </c>
      <c r="K3494" s="29">
        <v>1900</v>
      </c>
      <c r="L3494" s="29">
        <v>1900</v>
      </c>
      <c r="M3494" s="15" t="s">
        <v>33</v>
      </c>
      <c r="N3494" s="15" t="s">
        <v>123</v>
      </c>
      <c r="O3494" s="48">
        <f>+VLOOKUP(Precio_diario_hortalizas[[#This Row],[Unidad de comercialización]],Codigos_kg[],2,0)</f>
        <v>1</v>
      </c>
      <c r="P3494" s="48">
        <f>+Precio_diario_hortalizas[[#This Row],[Precio promedio ponderado]]/Precio_diario_hortalizas[[#This Row],[Kg o Unidades]]</f>
        <v>1900</v>
      </c>
    </row>
    <row r="3495" spans="1:16" hidden="1" x14ac:dyDescent="0.35">
      <c r="A3495" s="15" t="s">
        <v>174</v>
      </c>
      <c r="B3495" s="26" t="str">
        <f>+VLOOKUP(A3495,Codigos_mercados_mayoristas[],2,0)</f>
        <v>Metropolitana</v>
      </c>
      <c r="C3495" s="26">
        <f>+VLOOKUP(A3495,Codigos_mercados_mayoristas[],3,0)</f>
        <v>13</v>
      </c>
      <c r="D3495" s="30">
        <v>44158</v>
      </c>
      <c r="E3495" s="4" t="s">
        <v>196</v>
      </c>
      <c r="F3495" s="15" t="s">
        <v>106</v>
      </c>
      <c r="G3495" s="15" t="s">
        <v>12</v>
      </c>
      <c r="H3495" s="15" t="s">
        <v>19</v>
      </c>
      <c r="I3495" s="15">
        <v>90</v>
      </c>
      <c r="J3495" s="29">
        <v>7000</v>
      </c>
      <c r="K3495" s="29">
        <v>7000</v>
      </c>
      <c r="L3495" s="29">
        <v>7000</v>
      </c>
      <c r="M3495" s="15" t="s">
        <v>165</v>
      </c>
      <c r="N3495" s="15" t="s">
        <v>123</v>
      </c>
      <c r="O3495" s="48">
        <f>+VLOOKUP(Precio_diario_hortalizas[[#This Row],[Unidad de comercialización]],Codigos_kg[],2,0)</f>
        <v>50</v>
      </c>
      <c r="P3495" s="48">
        <f>+Precio_diario_hortalizas[[#This Row],[Precio promedio ponderado]]/Precio_diario_hortalizas[[#This Row],[Kg o Unidades]]</f>
        <v>140</v>
      </c>
    </row>
    <row r="3496" spans="1:16" hidden="1" x14ac:dyDescent="0.35">
      <c r="A3496" s="15" t="s">
        <v>141</v>
      </c>
      <c r="B3496" s="1" t="str">
        <f>+VLOOKUP(A3496,Codigos_mercados_mayoristas[],2,0)</f>
        <v>Metropolitana</v>
      </c>
      <c r="C3496" s="1">
        <f>+VLOOKUP(A3496,Codigos_mercados_mayoristas[],3,0)</f>
        <v>13</v>
      </c>
      <c r="D3496" s="30">
        <v>44158</v>
      </c>
      <c r="E3496" s="4" t="s">
        <v>196</v>
      </c>
      <c r="F3496" s="15" t="s">
        <v>35</v>
      </c>
      <c r="G3496" s="15" t="s">
        <v>36</v>
      </c>
      <c r="H3496" s="15" t="s">
        <v>69</v>
      </c>
      <c r="I3496" s="15">
        <v>440</v>
      </c>
      <c r="J3496" s="29">
        <v>11500</v>
      </c>
      <c r="K3496" s="29">
        <v>11000</v>
      </c>
      <c r="L3496" s="29">
        <v>11182</v>
      </c>
      <c r="M3496" s="15" t="s">
        <v>59</v>
      </c>
      <c r="N3496" s="15" t="s">
        <v>63</v>
      </c>
      <c r="O3496" s="48">
        <f>+VLOOKUP(Precio_diario_hortalizas[[#This Row],[Unidad de comercialización]],Codigos_kg[],2,0)</f>
        <v>18</v>
      </c>
      <c r="P3496" s="48">
        <f>+Precio_diario_hortalizas[[#This Row],[Precio promedio ponderado]]/Precio_diario_hortalizas[[#This Row],[Kg o Unidades]]</f>
        <v>621.22222222222217</v>
      </c>
    </row>
    <row r="3497" spans="1:16" hidden="1" x14ac:dyDescent="0.35">
      <c r="A3497" s="15" t="s">
        <v>141</v>
      </c>
      <c r="B3497" s="1" t="str">
        <f>+VLOOKUP(A3497,Codigos_mercados_mayoristas[],2,0)</f>
        <v>Metropolitana</v>
      </c>
      <c r="C3497" s="1">
        <f>+VLOOKUP(A3497,Codigos_mercados_mayoristas[],3,0)</f>
        <v>13</v>
      </c>
      <c r="D3497" s="30">
        <v>44158</v>
      </c>
      <c r="E3497" s="4" t="s">
        <v>196</v>
      </c>
      <c r="F3497" s="15" t="s">
        <v>35</v>
      </c>
      <c r="G3497" s="15" t="s">
        <v>36</v>
      </c>
      <c r="H3497" s="15" t="s">
        <v>19</v>
      </c>
      <c r="I3497" s="15">
        <v>710</v>
      </c>
      <c r="J3497" s="29">
        <v>10000</v>
      </c>
      <c r="K3497" s="29">
        <v>9500</v>
      </c>
      <c r="L3497" s="29">
        <v>9789</v>
      </c>
      <c r="M3497" s="15" t="s">
        <v>59</v>
      </c>
      <c r="N3497" s="15" t="s">
        <v>63</v>
      </c>
      <c r="O3497" s="48">
        <f>+VLOOKUP(Precio_diario_hortalizas[[#This Row],[Unidad de comercialización]],Codigos_kg[],2,0)</f>
        <v>18</v>
      </c>
      <c r="P3497" s="48">
        <f>+Precio_diario_hortalizas[[#This Row],[Precio promedio ponderado]]/Precio_diario_hortalizas[[#This Row],[Kg o Unidades]]</f>
        <v>543.83333333333337</v>
      </c>
    </row>
    <row r="3498" spans="1:16" hidden="1" x14ac:dyDescent="0.35">
      <c r="A3498" s="15" t="s">
        <v>141</v>
      </c>
      <c r="B3498" s="1" t="str">
        <f>+VLOOKUP(A3498,Codigos_mercados_mayoristas[],2,0)</f>
        <v>Metropolitana</v>
      </c>
      <c r="C3498" s="1">
        <f>+VLOOKUP(A3498,Codigos_mercados_mayoristas[],3,0)</f>
        <v>13</v>
      </c>
      <c r="D3498" s="30">
        <v>44158</v>
      </c>
      <c r="E3498" s="4" t="s">
        <v>196</v>
      </c>
      <c r="F3498" s="15" t="s">
        <v>35</v>
      </c>
      <c r="G3498" s="15" t="s">
        <v>36</v>
      </c>
      <c r="H3498" s="15" t="s">
        <v>13</v>
      </c>
      <c r="I3498" s="15">
        <v>670</v>
      </c>
      <c r="J3498" s="29">
        <v>7500</v>
      </c>
      <c r="K3498" s="29">
        <v>7000</v>
      </c>
      <c r="L3498" s="29">
        <v>7164</v>
      </c>
      <c r="M3498" s="15" t="s">
        <v>59</v>
      </c>
      <c r="N3498" s="15" t="s">
        <v>63</v>
      </c>
      <c r="O3498" s="48">
        <f>+VLOOKUP(Precio_diario_hortalizas[[#This Row],[Unidad de comercialización]],Codigos_kg[],2,0)</f>
        <v>18</v>
      </c>
      <c r="P3498" s="48">
        <f>+Precio_diario_hortalizas[[#This Row],[Precio promedio ponderado]]/Precio_diario_hortalizas[[#This Row],[Kg o Unidades]]</f>
        <v>398</v>
      </c>
    </row>
    <row r="3499" spans="1:16" hidden="1" x14ac:dyDescent="0.35">
      <c r="A3499" s="15" t="s">
        <v>141</v>
      </c>
      <c r="B3499" s="26" t="str">
        <f>+VLOOKUP(A3499,Codigos_mercados_mayoristas[],2,0)</f>
        <v>Metropolitana</v>
      </c>
      <c r="C3499" s="26">
        <f>+VLOOKUP(A3499,Codigos_mercados_mayoristas[],3,0)</f>
        <v>13</v>
      </c>
      <c r="D3499" s="30">
        <v>44158</v>
      </c>
      <c r="E3499" s="4" t="s">
        <v>196</v>
      </c>
      <c r="F3499" s="15" t="s">
        <v>35</v>
      </c>
      <c r="G3499" s="15" t="s">
        <v>36</v>
      </c>
      <c r="H3499" s="15" t="s">
        <v>16</v>
      </c>
      <c r="I3499" s="15">
        <v>430</v>
      </c>
      <c r="J3499" s="29">
        <v>5500</v>
      </c>
      <c r="K3499" s="29">
        <v>5000</v>
      </c>
      <c r="L3499" s="29">
        <v>5302</v>
      </c>
      <c r="M3499" s="15" t="s">
        <v>59</v>
      </c>
      <c r="N3499" s="15" t="s">
        <v>63</v>
      </c>
      <c r="O3499" s="48">
        <f>+VLOOKUP(Precio_diario_hortalizas[[#This Row],[Unidad de comercialización]],Codigos_kg[],2,0)</f>
        <v>18</v>
      </c>
      <c r="P3499" s="48">
        <f>+Precio_diario_hortalizas[[#This Row],[Precio promedio ponderado]]/Precio_diario_hortalizas[[#This Row],[Kg o Unidades]]</f>
        <v>294.55555555555554</v>
      </c>
    </row>
    <row r="3500" spans="1:16" hidden="1" x14ac:dyDescent="0.35">
      <c r="A3500" s="15" t="s">
        <v>134</v>
      </c>
      <c r="B3500" s="1" t="str">
        <f>+VLOOKUP(A3500,Codigos_mercados_mayoristas[],2,0)</f>
        <v>Maule</v>
      </c>
      <c r="C3500" s="1">
        <f>+VLOOKUP(A3500,Codigos_mercados_mayoristas[],3,0)</f>
        <v>7</v>
      </c>
      <c r="D3500" s="30">
        <v>44158</v>
      </c>
      <c r="E3500" s="4" t="s">
        <v>196</v>
      </c>
      <c r="F3500" s="15" t="s">
        <v>61</v>
      </c>
      <c r="G3500" s="15" t="s">
        <v>12</v>
      </c>
      <c r="H3500" s="15" t="s">
        <v>19</v>
      </c>
      <c r="I3500" s="15">
        <v>400</v>
      </c>
      <c r="J3500" s="29">
        <v>1500</v>
      </c>
      <c r="K3500" s="29">
        <v>1500</v>
      </c>
      <c r="L3500" s="29">
        <v>1500</v>
      </c>
      <c r="M3500" s="15" t="s">
        <v>108</v>
      </c>
      <c r="N3500" s="15" t="s">
        <v>109</v>
      </c>
      <c r="O3500" s="48">
        <f>+VLOOKUP(Precio_diario_hortalizas[[#This Row],[Unidad de comercialización]],Codigos_kg[],2,0)</f>
        <v>4</v>
      </c>
      <c r="P3500" s="48">
        <f>+Precio_diario_hortalizas[[#This Row],[Precio promedio ponderado]]/Precio_diario_hortalizas[[#This Row],[Kg o Unidades]]</f>
        <v>375</v>
      </c>
    </row>
    <row r="3501" spans="1:16" hidden="1" x14ac:dyDescent="0.35">
      <c r="A3501" s="15" t="s">
        <v>134</v>
      </c>
      <c r="B3501" s="1" t="str">
        <f>+VLOOKUP(A3501,Codigos_mercados_mayoristas[],2,0)</f>
        <v>Maule</v>
      </c>
      <c r="C3501" s="1">
        <f>+VLOOKUP(A3501,Codigos_mercados_mayoristas[],3,0)</f>
        <v>7</v>
      </c>
      <c r="D3501" s="30">
        <v>44158</v>
      </c>
      <c r="E3501" s="4" t="s">
        <v>196</v>
      </c>
      <c r="F3501" s="15" t="s">
        <v>115</v>
      </c>
      <c r="G3501" s="15" t="s">
        <v>12</v>
      </c>
      <c r="H3501" s="15" t="s">
        <v>19</v>
      </c>
      <c r="I3501" s="15">
        <v>230</v>
      </c>
      <c r="J3501" s="29">
        <v>18000</v>
      </c>
      <c r="K3501" s="29">
        <v>18000</v>
      </c>
      <c r="L3501" s="29">
        <v>18000</v>
      </c>
      <c r="M3501" s="15" t="s">
        <v>39</v>
      </c>
      <c r="N3501" s="15" t="s">
        <v>109</v>
      </c>
      <c r="O3501" s="48">
        <f>+VLOOKUP(Precio_diario_hortalizas[[#This Row],[Unidad de comercialización]],Codigos_kg[],2,0)</f>
        <v>25</v>
      </c>
      <c r="P3501" s="48">
        <f>+Precio_diario_hortalizas[[#This Row],[Precio promedio ponderado]]/Precio_diario_hortalizas[[#This Row],[Kg o Unidades]]</f>
        <v>720</v>
      </c>
    </row>
    <row r="3502" spans="1:16" hidden="1" x14ac:dyDescent="0.35">
      <c r="A3502" s="15" t="s">
        <v>134</v>
      </c>
      <c r="B3502" s="1" t="str">
        <f>+VLOOKUP(A3502,Codigos_mercados_mayoristas[],2,0)</f>
        <v>Maule</v>
      </c>
      <c r="C3502" s="1">
        <f>+VLOOKUP(A3502,Codigos_mercados_mayoristas[],3,0)</f>
        <v>7</v>
      </c>
      <c r="D3502" s="30">
        <v>44158</v>
      </c>
      <c r="E3502" s="4" t="s">
        <v>196</v>
      </c>
      <c r="F3502" s="15" t="s">
        <v>11</v>
      </c>
      <c r="G3502" s="15" t="s">
        <v>12</v>
      </c>
      <c r="H3502" s="15" t="s">
        <v>19</v>
      </c>
      <c r="I3502" s="29">
        <v>4500</v>
      </c>
      <c r="J3502" s="15">
        <v>600</v>
      </c>
      <c r="K3502" s="15">
        <v>600</v>
      </c>
      <c r="L3502" s="15">
        <v>600</v>
      </c>
      <c r="M3502" s="15" t="s">
        <v>14</v>
      </c>
      <c r="N3502" s="15" t="s">
        <v>109</v>
      </c>
      <c r="O3502" s="48">
        <f>+VLOOKUP(Precio_diario_hortalizas[[#This Row],[Unidad de comercialización]],Codigos_kg[],2,0)</f>
        <v>1</v>
      </c>
      <c r="P3502" s="48">
        <f>+Precio_diario_hortalizas[[#This Row],[Precio promedio ponderado]]/Precio_diario_hortalizas[[#This Row],[Kg o Unidades]]</f>
        <v>600</v>
      </c>
    </row>
    <row r="3503" spans="1:16" hidden="1" x14ac:dyDescent="0.35">
      <c r="A3503" s="15" t="s">
        <v>134</v>
      </c>
      <c r="B3503" s="1" t="str">
        <f>+VLOOKUP(A3503,Codigos_mercados_mayoristas[],2,0)</f>
        <v>Maule</v>
      </c>
      <c r="C3503" s="1">
        <f>+VLOOKUP(A3503,Codigos_mercados_mayoristas[],3,0)</f>
        <v>7</v>
      </c>
      <c r="D3503" s="30">
        <v>44158</v>
      </c>
      <c r="E3503" s="4" t="s">
        <v>196</v>
      </c>
      <c r="F3503" s="15" t="s">
        <v>75</v>
      </c>
      <c r="G3503" s="15" t="s">
        <v>12</v>
      </c>
      <c r="H3503" s="15" t="s">
        <v>96</v>
      </c>
      <c r="I3503" s="29">
        <v>30000</v>
      </c>
      <c r="J3503" s="29">
        <v>1600</v>
      </c>
      <c r="K3503" s="29">
        <v>1600</v>
      </c>
      <c r="L3503" s="29">
        <v>1600</v>
      </c>
      <c r="M3503" s="15" t="s">
        <v>136</v>
      </c>
      <c r="N3503" s="15" t="s">
        <v>123</v>
      </c>
      <c r="O3503" s="48">
        <f>+VLOOKUP(Precio_diario_hortalizas[[#This Row],[Unidad de comercialización]],Codigos_kg[],2,0)</f>
        <v>10</v>
      </c>
      <c r="P3503" s="48">
        <f>+Precio_diario_hortalizas[[#This Row],[Precio promedio ponderado]]/Precio_diario_hortalizas[[#This Row],[Kg o Unidades]]</f>
        <v>160</v>
      </c>
    </row>
    <row r="3504" spans="1:16" hidden="1" x14ac:dyDescent="0.35">
      <c r="A3504" s="15" t="s">
        <v>134</v>
      </c>
      <c r="B3504" s="1" t="str">
        <f>+VLOOKUP(A3504,Codigos_mercados_mayoristas[],2,0)</f>
        <v>Maule</v>
      </c>
      <c r="C3504" s="1">
        <f>+VLOOKUP(A3504,Codigos_mercados_mayoristas[],3,0)</f>
        <v>7</v>
      </c>
      <c r="D3504" s="30">
        <v>44158</v>
      </c>
      <c r="E3504" s="4" t="s">
        <v>196</v>
      </c>
      <c r="F3504" s="15" t="s">
        <v>75</v>
      </c>
      <c r="G3504" s="15" t="s">
        <v>12</v>
      </c>
      <c r="H3504" s="15" t="s">
        <v>137</v>
      </c>
      <c r="I3504" s="29">
        <v>15000</v>
      </c>
      <c r="J3504" s="29">
        <v>1300</v>
      </c>
      <c r="K3504" s="29">
        <v>1300</v>
      </c>
      <c r="L3504" s="29">
        <v>1300</v>
      </c>
      <c r="M3504" s="15" t="s">
        <v>136</v>
      </c>
      <c r="N3504" s="15" t="s">
        <v>123</v>
      </c>
      <c r="O3504" s="48">
        <f>+VLOOKUP(Precio_diario_hortalizas[[#This Row],[Unidad de comercialización]],Codigos_kg[],2,0)</f>
        <v>10</v>
      </c>
      <c r="P3504" s="48">
        <f>+Precio_diario_hortalizas[[#This Row],[Precio promedio ponderado]]/Precio_diario_hortalizas[[#This Row],[Kg o Unidades]]</f>
        <v>130</v>
      </c>
    </row>
    <row r="3505" spans="1:16" hidden="1" x14ac:dyDescent="0.35">
      <c r="A3505" s="15" t="s">
        <v>134</v>
      </c>
      <c r="B3505" s="1" t="str">
        <f>+VLOOKUP(A3505,Codigos_mercados_mayoristas[],2,0)</f>
        <v>Maule</v>
      </c>
      <c r="C3505" s="1">
        <f>+VLOOKUP(A3505,Codigos_mercados_mayoristas[],3,0)</f>
        <v>7</v>
      </c>
      <c r="D3505" s="30">
        <v>44158</v>
      </c>
      <c r="E3505" s="4" t="s">
        <v>196</v>
      </c>
      <c r="F3505" s="15" t="s">
        <v>84</v>
      </c>
      <c r="G3505" s="15" t="s">
        <v>12</v>
      </c>
      <c r="H3505" s="15" t="s">
        <v>19</v>
      </c>
      <c r="I3505" s="29">
        <v>4000</v>
      </c>
      <c r="J3505" s="15">
        <v>700</v>
      </c>
      <c r="K3505" s="15">
        <v>600</v>
      </c>
      <c r="L3505" s="15">
        <v>638</v>
      </c>
      <c r="M3505" s="15" t="s">
        <v>14</v>
      </c>
      <c r="N3505" s="15" t="s">
        <v>109</v>
      </c>
      <c r="O3505" s="48">
        <f>+VLOOKUP(Precio_diario_hortalizas[[#This Row],[Unidad de comercialización]],Codigos_kg[],2,0)</f>
        <v>1</v>
      </c>
      <c r="P3505" s="48">
        <f>+Precio_diario_hortalizas[[#This Row],[Precio promedio ponderado]]/Precio_diario_hortalizas[[#This Row],[Kg o Unidades]]</f>
        <v>638</v>
      </c>
    </row>
    <row r="3506" spans="1:16" hidden="1" x14ac:dyDescent="0.35">
      <c r="A3506" s="15" t="s">
        <v>134</v>
      </c>
      <c r="B3506" s="1" t="str">
        <f>+VLOOKUP(A3506,Codigos_mercados_mayoristas[],2,0)</f>
        <v>Maule</v>
      </c>
      <c r="C3506" s="1">
        <f>+VLOOKUP(A3506,Codigos_mercados_mayoristas[],3,0)</f>
        <v>7</v>
      </c>
      <c r="D3506" s="30">
        <v>44158</v>
      </c>
      <c r="E3506" s="4" t="s">
        <v>196</v>
      </c>
      <c r="F3506" s="15" t="s">
        <v>52</v>
      </c>
      <c r="G3506" s="15" t="s">
        <v>12</v>
      </c>
      <c r="H3506" s="15" t="s">
        <v>19</v>
      </c>
      <c r="I3506" s="15">
        <v>250</v>
      </c>
      <c r="J3506" s="29">
        <v>6000</v>
      </c>
      <c r="K3506" s="29">
        <v>6000</v>
      </c>
      <c r="L3506" s="29">
        <v>6000</v>
      </c>
      <c r="M3506" s="15" t="s">
        <v>39</v>
      </c>
      <c r="N3506" s="15" t="s">
        <v>109</v>
      </c>
      <c r="O3506" s="48">
        <f>+VLOOKUP(Precio_diario_hortalizas[[#This Row],[Unidad de comercialización]],Codigos_kg[],2,0)</f>
        <v>25</v>
      </c>
      <c r="P3506" s="48">
        <f>+Precio_diario_hortalizas[[#This Row],[Precio promedio ponderado]]/Precio_diario_hortalizas[[#This Row],[Kg o Unidades]]</f>
        <v>240</v>
      </c>
    </row>
    <row r="3507" spans="1:16" hidden="1" x14ac:dyDescent="0.35">
      <c r="A3507" s="15" t="s">
        <v>134</v>
      </c>
      <c r="B3507" s="1" t="str">
        <f>+VLOOKUP(A3507,Codigos_mercados_mayoristas[],2,0)</f>
        <v>Maule</v>
      </c>
      <c r="C3507" s="1">
        <f>+VLOOKUP(A3507,Codigos_mercados_mayoristas[],3,0)</f>
        <v>7</v>
      </c>
      <c r="D3507" s="30">
        <v>44158</v>
      </c>
      <c r="E3507" s="4" t="s">
        <v>196</v>
      </c>
      <c r="F3507" s="15" t="s">
        <v>23</v>
      </c>
      <c r="G3507" s="15" t="s">
        <v>87</v>
      </c>
      <c r="H3507" s="15" t="s">
        <v>19</v>
      </c>
      <c r="I3507" s="15">
        <v>400</v>
      </c>
      <c r="J3507" s="29">
        <v>2500</v>
      </c>
      <c r="K3507" s="29">
        <v>2500</v>
      </c>
      <c r="L3507" s="29">
        <v>2500</v>
      </c>
      <c r="M3507" s="15" t="s">
        <v>88</v>
      </c>
      <c r="N3507" s="15" t="s">
        <v>109</v>
      </c>
      <c r="O3507" s="48">
        <f>+VLOOKUP(Precio_diario_hortalizas[[#This Row],[Unidad de comercialización]],Codigos_kg[],2,0)</f>
        <v>10</v>
      </c>
      <c r="P3507" s="48">
        <f>+Precio_diario_hortalizas[[#This Row],[Precio promedio ponderado]]/Precio_diario_hortalizas[[#This Row],[Kg o Unidades]]</f>
        <v>250</v>
      </c>
    </row>
    <row r="3508" spans="1:16" hidden="1" x14ac:dyDescent="0.35">
      <c r="A3508" s="15" t="s">
        <v>134</v>
      </c>
      <c r="B3508" s="1" t="str">
        <f>+VLOOKUP(A3508,Codigos_mercados_mayoristas[],2,0)</f>
        <v>Maule</v>
      </c>
      <c r="C3508" s="1">
        <f>+VLOOKUP(A3508,Codigos_mercados_mayoristas[],3,0)</f>
        <v>7</v>
      </c>
      <c r="D3508" s="30">
        <v>44158</v>
      </c>
      <c r="E3508" s="4" t="s">
        <v>196</v>
      </c>
      <c r="F3508" s="15" t="s">
        <v>23</v>
      </c>
      <c r="G3508" s="15" t="s">
        <v>91</v>
      </c>
      <c r="H3508" s="15" t="s">
        <v>19</v>
      </c>
      <c r="I3508" s="15">
        <v>350</v>
      </c>
      <c r="J3508" s="29">
        <v>2500</v>
      </c>
      <c r="K3508" s="29">
        <v>2500</v>
      </c>
      <c r="L3508" s="29">
        <v>2500</v>
      </c>
      <c r="M3508" s="15" t="s">
        <v>26</v>
      </c>
      <c r="N3508" s="15" t="s">
        <v>109</v>
      </c>
      <c r="O3508" s="48">
        <f>+VLOOKUP(Precio_diario_hortalizas[[#This Row],[Unidad de comercialización]],Codigos_kg[],2,0)</f>
        <v>18</v>
      </c>
      <c r="P3508" s="48">
        <f>+Precio_diario_hortalizas[[#This Row],[Precio promedio ponderado]]/Precio_diario_hortalizas[[#This Row],[Kg o Unidades]]</f>
        <v>138.88888888888889</v>
      </c>
    </row>
    <row r="3509" spans="1:16" hidden="1" x14ac:dyDescent="0.35">
      <c r="A3509" s="15" t="s">
        <v>134</v>
      </c>
      <c r="B3509" s="1" t="str">
        <f>+VLOOKUP(A3509,Codigos_mercados_mayoristas[],2,0)</f>
        <v>Maule</v>
      </c>
      <c r="C3509" s="1">
        <f>+VLOOKUP(A3509,Codigos_mercados_mayoristas[],3,0)</f>
        <v>7</v>
      </c>
      <c r="D3509" s="30">
        <v>44158</v>
      </c>
      <c r="E3509" s="4" t="s">
        <v>196</v>
      </c>
      <c r="F3509" s="15" t="s">
        <v>94</v>
      </c>
      <c r="G3509" s="15" t="s">
        <v>126</v>
      </c>
      <c r="H3509" s="15" t="s">
        <v>96</v>
      </c>
      <c r="I3509" s="15">
        <v>800</v>
      </c>
      <c r="J3509" s="29">
        <v>9000</v>
      </c>
      <c r="K3509" s="29">
        <v>9000</v>
      </c>
      <c r="L3509" s="29">
        <v>9000</v>
      </c>
      <c r="M3509" s="15" t="s">
        <v>39</v>
      </c>
      <c r="N3509" s="15" t="s">
        <v>109</v>
      </c>
      <c r="O3509" s="48">
        <f>+VLOOKUP(Precio_diario_hortalizas[[#This Row],[Unidad de comercialización]],Codigos_kg[],2,0)</f>
        <v>25</v>
      </c>
      <c r="P3509" s="48">
        <f>+Precio_diario_hortalizas[[#This Row],[Precio promedio ponderado]]/Precio_diario_hortalizas[[#This Row],[Kg o Unidades]]</f>
        <v>360</v>
      </c>
    </row>
    <row r="3510" spans="1:16" hidden="1" x14ac:dyDescent="0.35">
      <c r="A3510" s="15" t="s">
        <v>134</v>
      </c>
      <c r="B3510" s="1" t="str">
        <f>+VLOOKUP(A3510,Codigos_mercados_mayoristas[],2,0)</f>
        <v>Maule</v>
      </c>
      <c r="C3510" s="1">
        <f>+VLOOKUP(A3510,Codigos_mercados_mayoristas[],3,0)</f>
        <v>7</v>
      </c>
      <c r="D3510" s="30">
        <v>44158</v>
      </c>
      <c r="E3510" s="4" t="s">
        <v>196</v>
      </c>
      <c r="F3510" s="15" t="s">
        <v>53</v>
      </c>
      <c r="G3510" s="15" t="s">
        <v>12</v>
      </c>
      <c r="H3510" s="15" t="s">
        <v>19</v>
      </c>
      <c r="I3510" s="15">
        <v>500</v>
      </c>
      <c r="J3510" s="29">
        <v>7000</v>
      </c>
      <c r="K3510" s="29">
        <v>7000</v>
      </c>
      <c r="L3510" s="29">
        <v>7000</v>
      </c>
      <c r="M3510" s="15" t="s">
        <v>138</v>
      </c>
      <c r="N3510" s="15" t="s">
        <v>109</v>
      </c>
      <c r="O3510" s="48">
        <f>+VLOOKUP(Precio_diario_hortalizas[[#This Row],[Unidad de comercialización]],Codigos_kg[],2,0)</f>
        <v>80</v>
      </c>
      <c r="P3510" s="48">
        <f>+Precio_diario_hortalizas[[#This Row],[Precio promedio ponderado]]/Precio_diario_hortalizas[[#This Row],[Kg o Unidades]]</f>
        <v>87.5</v>
      </c>
    </row>
    <row r="3511" spans="1:16" hidden="1" x14ac:dyDescent="0.35">
      <c r="A3511" s="15" t="s">
        <v>134</v>
      </c>
      <c r="B3511" s="1" t="str">
        <f>+VLOOKUP(A3511,Codigos_mercados_mayoristas[],2,0)</f>
        <v>Maule</v>
      </c>
      <c r="C3511" s="1">
        <f>+VLOOKUP(A3511,Codigos_mercados_mayoristas[],3,0)</f>
        <v>7</v>
      </c>
      <c r="D3511" s="30">
        <v>44158</v>
      </c>
      <c r="E3511" s="4" t="s">
        <v>196</v>
      </c>
      <c r="F3511" s="15" t="s">
        <v>27</v>
      </c>
      <c r="G3511" s="15" t="s">
        <v>55</v>
      </c>
      <c r="H3511" s="15" t="s">
        <v>19</v>
      </c>
      <c r="I3511" s="15">
        <v>300</v>
      </c>
      <c r="J3511" s="29">
        <v>25000</v>
      </c>
      <c r="K3511" s="29">
        <v>25000</v>
      </c>
      <c r="L3511" s="29">
        <v>25000</v>
      </c>
      <c r="M3511" s="15" t="s">
        <v>29</v>
      </c>
      <c r="N3511" s="15" t="s">
        <v>109</v>
      </c>
      <c r="O3511" s="48">
        <f>+VLOOKUP(Precio_diario_hortalizas[[#This Row],[Unidad de comercialización]],Codigos_kg[],2,0)</f>
        <v>15</v>
      </c>
      <c r="P3511" s="48">
        <f>+Precio_diario_hortalizas[[#This Row],[Precio promedio ponderado]]/Precio_diario_hortalizas[[#This Row],[Kg o Unidades]]</f>
        <v>1666.6666666666667</v>
      </c>
    </row>
    <row r="3512" spans="1:16" hidden="1" x14ac:dyDescent="0.35">
      <c r="A3512" s="15" t="s">
        <v>134</v>
      </c>
      <c r="B3512" s="1" t="str">
        <f>+VLOOKUP(A3512,Codigos_mercados_mayoristas[],2,0)</f>
        <v>Maule</v>
      </c>
      <c r="C3512" s="1">
        <f>+VLOOKUP(A3512,Codigos_mercados_mayoristas[],3,0)</f>
        <v>7</v>
      </c>
      <c r="D3512" s="30">
        <v>44158</v>
      </c>
      <c r="E3512" s="4" t="s">
        <v>196</v>
      </c>
      <c r="F3512" s="15" t="s">
        <v>99</v>
      </c>
      <c r="G3512" s="15" t="s">
        <v>100</v>
      </c>
      <c r="H3512" s="15" t="s">
        <v>19</v>
      </c>
      <c r="I3512" s="29">
        <v>2500</v>
      </c>
      <c r="J3512" s="15">
        <v>800</v>
      </c>
      <c r="K3512" s="15">
        <v>800</v>
      </c>
      <c r="L3512" s="15">
        <v>800</v>
      </c>
      <c r="M3512" s="15" t="s">
        <v>14</v>
      </c>
      <c r="N3512" s="15" t="s">
        <v>139</v>
      </c>
      <c r="O3512" s="48">
        <f>+VLOOKUP(Precio_diario_hortalizas[[#This Row],[Unidad de comercialización]],Codigos_kg[],2,0)</f>
        <v>1</v>
      </c>
      <c r="P3512" s="48">
        <f>+Precio_diario_hortalizas[[#This Row],[Precio promedio ponderado]]/Precio_diario_hortalizas[[#This Row],[Kg o Unidades]]</f>
        <v>800</v>
      </c>
    </row>
    <row r="3513" spans="1:16" hidden="1" x14ac:dyDescent="0.35">
      <c r="A3513" s="15" t="s">
        <v>134</v>
      </c>
      <c r="B3513" s="1" t="str">
        <f>+VLOOKUP(A3513,Codigos_mercados_mayoristas[],2,0)</f>
        <v>Maule</v>
      </c>
      <c r="C3513" s="1">
        <f>+VLOOKUP(A3513,Codigos_mercados_mayoristas[],3,0)</f>
        <v>7</v>
      </c>
      <c r="D3513" s="30">
        <v>44158</v>
      </c>
      <c r="E3513" s="4" t="s">
        <v>196</v>
      </c>
      <c r="F3513" s="15" t="s">
        <v>35</v>
      </c>
      <c r="G3513" s="15" t="s">
        <v>36</v>
      </c>
      <c r="H3513" s="15" t="s">
        <v>19</v>
      </c>
      <c r="I3513" s="29">
        <v>2500</v>
      </c>
      <c r="J3513" s="29">
        <v>8000</v>
      </c>
      <c r="K3513" s="29">
        <v>8000</v>
      </c>
      <c r="L3513" s="29">
        <v>8000</v>
      </c>
      <c r="M3513" s="15" t="s">
        <v>29</v>
      </c>
      <c r="N3513" s="15" t="s">
        <v>109</v>
      </c>
      <c r="O3513" s="48">
        <f>+VLOOKUP(Precio_diario_hortalizas[[#This Row],[Unidad de comercialización]],Codigos_kg[],2,0)</f>
        <v>15</v>
      </c>
      <c r="P3513" s="48">
        <f>+Precio_diario_hortalizas[[#This Row],[Precio promedio ponderado]]/Precio_diario_hortalizas[[#This Row],[Kg o Unidades]]</f>
        <v>533.33333333333337</v>
      </c>
    </row>
    <row r="3514" spans="1:16" hidden="1" x14ac:dyDescent="0.35">
      <c r="A3514" s="15" t="s">
        <v>134</v>
      </c>
      <c r="B3514" s="26" t="str">
        <f>+VLOOKUP(A3514,Codigos_mercados_mayoristas[],2,0)</f>
        <v>Maule</v>
      </c>
      <c r="C3514" s="26">
        <f>+VLOOKUP(A3514,Codigos_mercados_mayoristas[],3,0)</f>
        <v>7</v>
      </c>
      <c r="D3514" s="30">
        <v>44158</v>
      </c>
      <c r="E3514" s="4" t="s">
        <v>196</v>
      </c>
      <c r="F3514" s="15" t="s">
        <v>106</v>
      </c>
      <c r="G3514" s="15" t="s">
        <v>12</v>
      </c>
      <c r="H3514" s="15" t="s">
        <v>19</v>
      </c>
      <c r="I3514" s="15">
        <v>500</v>
      </c>
      <c r="J3514" s="29">
        <v>5000</v>
      </c>
      <c r="K3514" s="29">
        <v>5000</v>
      </c>
      <c r="L3514" s="29">
        <v>5000</v>
      </c>
      <c r="M3514" s="15" t="s">
        <v>54</v>
      </c>
      <c r="N3514" s="15" t="s">
        <v>109</v>
      </c>
      <c r="O3514" s="48">
        <f>+VLOOKUP(Precio_diario_hortalizas[[#This Row],[Unidad de comercialización]],Codigos_kg[],2,0)</f>
        <v>60</v>
      </c>
      <c r="P3514" s="48">
        <f>+Precio_diario_hortalizas[[#This Row],[Precio promedio ponderado]]/Precio_diario_hortalizas[[#This Row],[Kg o Unidades]]</f>
        <v>83.333333333333329</v>
      </c>
    </row>
    <row r="3515" spans="1:16" hidden="1" x14ac:dyDescent="0.35">
      <c r="A3515" s="15" t="s">
        <v>60</v>
      </c>
      <c r="B3515" s="1" t="str">
        <f>+VLOOKUP(A3515,Codigos_mercados_mayoristas[],2,0)</f>
        <v>Valparaíso</v>
      </c>
      <c r="C3515" s="1">
        <f>+VLOOKUP(A3515,Codigos_mercados_mayoristas[],3,0)</f>
        <v>5</v>
      </c>
      <c r="D3515" s="30">
        <v>44158</v>
      </c>
      <c r="E3515" s="4" t="s">
        <v>196</v>
      </c>
      <c r="F3515" s="15" t="s">
        <v>61</v>
      </c>
      <c r="G3515" s="15" t="s">
        <v>12</v>
      </c>
      <c r="H3515" s="15" t="s">
        <v>19</v>
      </c>
      <c r="I3515" s="15">
        <v>210</v>
      </c>
      <c r="J3515" s="29">
        <v>2500</v>
      </c>
      <c r="K3515" s="29">
        <v>2300</v>
      </c>
      <c r="L3515" s="29">
        <v>2414</v>
      </c>
      <c r="M3515" s="15" t="s">
        <v>62</v>
      </c>
      <c r="N3515" s="15" t="s">
        <v>63</v>
      </c>
      <c r="O3515" s="48">
        <f>+VLOOKUP(Precio_diario_hortalizas[[#This Row],[Unidad de comercialización]],Codigos_kg[],2,0)</f>
        <v>6</v>
      </c>
      <c r="P3515" s="48">
        <f>+Precio_diario_hortalizas[[#This Row],[Precio promedio ponderado]]/Precio_diario_hortalizas[[#This Row],[Kg o Unidades]]</f>
        <v>402.33333333333331</v>
      </c>
    </row>
    <row r="3516" spans="1:16" hidden="1" x14ac:dyDescent="0.35">
      <c r="A3516" s="15" t="s">
        <v>60</v>
      </c>
      <c r="B3516" s="1" t="str">
        <f>+VLOOKUP(A3516,Codigos_mercados_mayoristas[],2,0)</f>
        <v>Valparaíso</v>
      </c>
      <c r="C3516" s="1">
        <f>+VLOOKUP(A3516,Codigos_mercados_mayoristas[],3,0)</f>
        <v>5</v>
      </c>
      <c r="D3516" s="30">
        <v>44158</v>
      </c>
      <c r="E3516" s="4" t="s">
        <v>196</v>
      </c>
      <c r="F3516" s="15" t="s">
        <v>723</v>
      </c>
      <c r="G3516" s="15" t="s">
        <v>12</v>
      </c>
      <c r="H3516" s="15" t="s">
        <v>19</v>
      </c>
      <c r="I3516" s="15">
        <v>80</v>
      </c>
      <c r="J3516" s="29">
        <v>6000</v>
      </c>
      <c r="K3516" s="29">
        <v>6000</v>
      </c>
      <c r="L3516" s="29">
        <v>6000</v>
      </c>
      <c r="M3516" s="15" t="s">
        <v>203</v>
      </c>
      <c r="N3516" s="15" t="s">
        <v>63</v>
      </c>
      <c r="O3516" s="48">
        <f>+VLOOKUP(Precio_diario_hortalizas[[#This Row],[Unidad de comercialización]],Codigos_kg[],2,0)</f>
        <v>16</v>
      </c>
      <c r="P3516" s="48">
        <f>+Precio_diario_hortalizas[[#This Row],[Precio promedio ponderado]]/Precio_diario_hortalizas[[#This Row],[Kg o Unidades]]</f>
        <v>375</v>
      </c>
    </row>
    <row r="3517" spans="1:16" hidden="1" x14ac:dyDescent="0.35">
      <c r="A3517" s="15" t="s">
        <v>60</v>
      </c>
      <c r="B3517" s="1" t="str">
        <f>+VLOOKUP(A3517,Codigos_mercados_mayoristas[],2,0)</f>
        <v>Valparaíso</v>
      </c>
      <c r="C3517" s="1">
        <f>+VLOOKUP(A3517,Codigos_mercados_mayoristas[],3,0)</f>
        <v>5</v>
      </c>
      <c r="D3517" s="30">
        <v>44158</v>
      </c>
      <c r="E3517" s="4" t="s">
        <v>196</v>
      </c>
      <c r="F3517" s="15" t="s">
        <v>64</v>
      </c>
      <c r="G3517" s="15" t="s">
        <v>65</v>
      </c>
      <c r="H3517" s="15" t="s">
        <v>96</v>
      </c>
      <c r="I3517" s="29">
        <v>3500</v>
      </c>
      <c r="J3517" s="29">
        <v>2500</v>
      </c>
      <c r="K3517" s="29">
        <v>2500</v>
      </c>
      <c r="L3517" s="29">
        <v>2500</v>
      </c>
      <c r="M3517" s="15" t="s">
        <v>143</v>
      </c>
      <c r="N3517" s="15" t="s">
        <v>70</v>
      </c>
      <c r="O3517" s="48">
        <f>+VLOOKUP(Precio_diario_hortalizas[[#This Row],[Unidad de comercialización]],Codigos_kg[],2,0)</f>
        <v>20</v>
      </c>
      <c r="P3517" s="48">
        <f>+Precio_diario_hortalizas[[#This Row],[Precio promedio ponderado]]/Precio_diario_hortalizas[[#This Row],[Kg o Unidades]]</f>
        <v>125</v>
      </c>
    </row>
    <row r="3518" spans="1:16" hidden="1" x14ac:dyDescent="0.35">
      <c r="A3518" s="15" t="s">
        <v>60</v>
      </c>
      <c r="B3518" s="1" t="str">
        <f>+VLOOKUP(A3518,Codigos_mercados_mayoristas[],2,0)</f>
        <v>Valparaíso</v>
      </c>
      <c r="C3518" s="1">
        <f>+VLOOKUP(A3518,Codigos_mercados_mayoristas[],3,0)</f>
        <v>5</v>
      </c>
      <c r="D3518" s="30">
        <v>44158</v>
      </c>
      <c r="E3518" s="4" t="s">
        <v>196</v>
      </c>
      <c r="F3518" s="15" t="s">
        <v>64</v>
      </c>
      <c r="G3518" s="15" t="s">
        <v>65</v>
      </c>
      <c r="H3518" s="15" t="s">
        <v>137</v>
      </c>
      <c r="I3518" s="29">
        <v>4000</v>
      </c>
      <c r="J3518" s="29">
        <v>1500</v>
      </c>
      <c r="K3518" s="29">
        <v>1500</v>
      </c>
      <c r="L3518" s="29">
        <v>1500</v>
      </c>
      <c r="M3518" s="15" t="s">
        <v>143</v>
      </c>
      <c r="N3518" s="15" t="s">
        <v>70</v>
      </c>
      <c r="O3518" s="48">
        <f>+VLOOKUP(Precio_diario_hortalizas[[#This Row],[Unidad de comercialización]],Codigos_kg[],2,0)</f>
        <v>20</v>
      </c>
      <c r="P3518" s="48">
        <f>+Precio_diario_hortalizas[[#This Row],[Precio promedio ponderado]]/Precio_diario_hortalizas[[#This Row],[Kg o Unidades]]</f>
        <v>75</v>
      </c>
    </row>
    <row r="3519" spans="1:16" hidden="1" x14ac:dyDescent="0.35">
      <c r="A3519" s="15" t="s">
        <v>60</v>
      </c>
      <c r="B3519" s="1" t="str">
        <f>+VLOOKUP(A3519,Codigos_mercados_mayoristas[],2,0)</f>
        <v>Valparaíso</v>
      </c>
      <c r="C3519" s="1">
        <f>+VLOOKUP(A3519,Codigos_mercados_mayoristas[],3,0)</f>
        <v>5</v>
      </c>
      <c r="D3519" s="30">
        <v>44158</v>
      </c>
      <c r="E3519" s="4" t="s">
        <v>196</v>
      </c>
      <c r="F3519" s="15" t="s">
        <v>64</v>
      </c>
      <c r="G3519" s="15" t="s">
        <v>65</v>
      </c>
      <c r="H3519" s="15" t="s">
        <v>19</v>
      </c>
      <c r="I3519" s="15">
        <v>65</v>
      </c>
      <c r="J3519" s="29">
        <v>9500</v>
      </c>
      <c r="K3519" s="29">
        <v>9000</v>
      </c>
      <c r="L3519" s="29">
        <v>9269</v>
      </c>
      <c r="M3519" s="15" t="s">
        <v>37</v>
      </c>
      <c r="N3519" s="15" t="s">
        <v>66</v>
      </c>
      <c r="O3519" s="48">
        <f>+VLOOKUP(Precio_diario_hortalizas[[#This Row],[Unidad de comercialización]],Codigos_kg[],2,0)</f>
        <v>10</v>
      </c>
      <c r="P3519" s="48">
        <f>+Precio_diario_hortalizas[[#This Row],[Precio promedio ponderado]]/Precio_diario_hortalizas[[#This Row],[Kg o Unidades]]</f>
        <v>926.9</v>
      </c>
    </row>
    <row r="3520" spans="1:16" hidden="1" x14ac:dyDescent="0.35">
      <c r="A3520" s="15" t="s">
        <v>60</v>
      </c>
      <c r="B3520" s="1" t="str">
        <f>+VLOOKUP(A3520,Codigos_mercados_mayoristas[],2,0)</f>
        <v>Valparaíso</v>
      </c>
      <c r="C3520" s="1">
        <f>+VLOOKUP(A3520,Codigos_mercados_mayoristas[],3,0)</f>
        <v>5</v>
      </c>
      <c r="D3520" s="30">
        <v>44158</v>
      </c>
      <c r="E3520" s="4" t="s">
        <v>196</v>
      </c>
      <c r="F3520" s="15" t="s">
        <v>42</v>
      </c>
      <c r="G3520" s="15" t="s">
        <v>43</v>
      </c>
      <c r="H3520" s="15" t="s">
        <v>19</v>
      </c>
      <c r="I3520" s="15">
        <v>30</v>
      </c>
      <c r="J3520" s="29">
        <v>33000</v>
      </c>
      <c r="K3520" s="29">
        <v>33000</v>
      </c>
      <c r="L3520" s="29">
        <v>33000</v>
      </c>
      <c r="M3520" s="15" t="s">
        <v>44</v>
      </c>
      <c r="N3520" s="15" t="s">
        <v>45</v>
      </c>
      <c r="O3520" s="48">
        <f>+VLOOKUP(Precio_diario_hortalizas[[#This Row],[Unidad de comercialización]],Codigos_kg[],2,0)</f>
        <v>25</v>
      </c>
      <c r="P3520" s="48">
        <f>+Precio_diario_hortalizas[[#This Row],[Precio promedio ponderado]]/Precio_diario_hortalizas[[#This Row],[Kg o Unidades]]</f>
        <v>1320</v>
      </c>
    </row>
    <row r="3521" spans="1:16" hidden="1" x14ac:dyDescent="0.35">
      <c r="A3521" s="15" t="s">
        <v>60</v>
      </c>
      <c r="B3521" s="1" t="str">
        <f>+VLOOKUP(A3521,Codigos_mercados_mayoristas[],2,0)</f>
        <v>Valparaíso</v>
      </c>
      <c r="C3521" s="1">
        <f>+VLOOKUP(A3521,Codigos_mercados_mayoristas[],3,0)</f>
        <v>5</v>
      </c>
      <c r="D3521" s="30">
        <v>44158</v>
      </c>
      <c r="E3521" s="4" t="s">
        <v>196</v>
      </c>
      <c r="F3521" s="15" t="s">
        <v>42</v>
      </c>
      <c r="G3521" s="15" t="s">
        <v>110</v>
      </c>
      <c r="H3521" s="15" t="s">
        <v>19</v>
      </c>
      <c r="I3521" s="15">
        <v>73</v>
      </c>
      <c r="J3521" s="29">
        <v>25000</v>
      </c>
      <c r="K3521" s="29">
        <v>23000</v>
      </c>
      <c r="L3521" s="29">
        <v>24041</v>
      </c>
      <c r="M3521" s="15" t="s">
        <v>29</v>
      </c>
      <c r="N3521" s="15" t="s">
        <v>133</v>
      </c>
      <c r="O3521" s="48">
        <f>+VLOOKUP(Precio_diario_hortalizas[[#This Row],[Unidad de comercialización]],Codigos_kg[],2,0)</f>
        <v>15</v>
      </c>
      <c r="P3521" s="48">
        <f>+Precio_diario_hortalizas[[#This Row],[Precio promedio ponderado]]/Precio_diario_hortalizas[[#This Row],[Kg o Unidades]]</f>
        <v>1602.7333333333333</v>
      </c>
    </row>
    <row r="3522" spans="1:16" hidden="1" x14ac:dyDescent="0.35">
      <c r="A3522" s="15" t="s">
        <v>60</v>
      </c>
      <c r="B3522" s="1" t="str">
        <f>+VLOOKUP(A3522,Codigos_mercados_mayoristas[],2,0)</f>
        <v>Valparaíso</v>
      </c>
      <c r="C3522" s="1">
        <f>+VLOOKUP(A3522,Codigos_mercados_mayoristas[],3,0)</f>
        <v>5</v>
      </c>
      <c r="D3522" s="30">
        <v>44158</v>
      </c>
      <c r="E3522" s="4" t="s">
        <v>196</v>
      </c>
      <c r="F3522" s="15" t="s">
        <v>67</v>
      </c>
      <c r="G3522" s="15" t="s">
        <v>12</v>
      </c>
      <c r="H3522" s="15" t="s">
        <v>19</v>
      </c>
      <c r="I3522" s="15">
        <v>80</v>
      </c>
      <c r="J3522" s="29">
        <v>4000</v>
      </c>
      <c r="K3522" s="29">
        <v>4000</v>
      </c>
      <c r="L3522" s="29">
        <v>4000</v>
      </c>
      <c r="M3522" s="15" t="s">
        <v>68</v>
      </c>
      <c r="N3522" s="15" t="s">
        <v>63</v>
      </c>
      <c r="O3522" s="48">
        <f>+VLOOKUP(Precio_diario_hortalizas[[#This Row],[Unidad de comercialización]],Codigos_kg[],2,0)</f>
        <v>6</v>
      </c>
      <c r="P3522" s="48">
        <f>+Precio_diario_hortalizas[[#This Row],[Precio promedio ponderado]]/Precio_diario_hortalizas[[#This Row],[Kg o Unidades]]</f>
        <v>666.66666666666663</v>
      </c>
    </row>
    <row r="3523" spans="1:16" hidden="1" x14ac:dyDescent="0.35">
      <c r="A3523" s="15" t="s">
        <v>60</v>
      </c>
      <c r="B3523" s="1" t="str">
        <f>+VLOOKUP(A3523,Codigos_mercados_mayoristas[],2,0)</f>
        <v>Valparaíso</v>
      </c>
      <c r="C3523" s="1">
        <f>+VLOOKUP(A3523,Codigos_mercados_mayoristas[],3,0)</f>
        <v>5</v>
      </c>
      <c r="D3523" s="30">
        <v>44158</v>
      </c>
      <c r="E3523" s="4" t="s">
        <v>196</v>
      </c>
      <c r="F3523" s="15" t="s">
        <v>46</v>
      </c>
      <c r="G3523" s="15" t="s">
        <v>47</v>
      </c>
      <c r="H3523" s="15" t="s">
        <v>69</v>
      </c>
      <c r="I3523" s="29">
        <v>6800</v>
      </c>
      <c r="J3523" s="15">
        <v>270</v>
      </c>
      <c r="K3523" s="15">
        <v>270</v>
      </c>
      <c r="L3523" s="15">
        <v>270</v>
      </c>
      <c r="M3523" s="15" t="s">
        <v>14</v>
      </c>
      <c r="N3523" s="15" t="s">
        <v>70</v>
      </c>
      <c r="O3523" s="48">
        <f>+VLOOKUP(Precio_diario_hortalizas[[#This Row],[Unidad de comercialización]],Codigos_kg[],2,0)</f>
        <v>1</v>
      </c>
      <c r="P3523" s="48">
        <f>+Precio_diario_hortalizas[[#This Row],[Precio promedio ponderado]]/Precio_diario_hortalizas[[#This Row],[Kg o Unidades]]</f>
        <v>270</v>
      </c>
    </row>
    <row r="3524" spans="1:16" hidden="1" x14ac:dyDescent="0.35">
      <c r="A3524" s="15" t="s">
        <v>60</v>
      </c>
      <c r="B3524" s="1" t="str">
        <f>+VLOOKUP(A3524,Codigos_mercados_mayoristas[],2,0)</f>
        <v>Valparaíso</v>
      </c>
      <c r="C3524" s="1">
        <f>+VLOOKUP(A3524,Codigos_mercados_mayoristas[],3,0)</f>
        <v>5</v>
      </c>
      <c r="D3524" s="30">
        <v>44158</v>
      </c>
      <c r="E3524" s="4" t="s">
        <v>196</v>
      </c>
      <c r="F3524" s="15" t="s">
        <v>46</v>
      </c>
      <c r="G3524" s="15" t="s">
        <v>47</v>
      </c>
      <c r="H3524" s="15" t="s">
        <v>19</v>
      </c>
      <c r="I3524" s="29">
        <v>10900</v>
      </c>
      <c r="J3524" s="15">
        <v>230</v>
      </c>
      <c r="K3524" s="15">
        <v>200</v>
      </c>
      <c r="L3524" s="15">
        <v>211</v>
      </c>
      <c r="M3524" s="15" t="s">
        <v>14</v>
      </c>
      <c r="N3524" s="15" t="s">
        <v>70</v>
      </c>
      <c r="O3524" s="48">
        <f>+VLOOKUP(Precio_diario_hortalizas[[#This Row],[Unidad de comercialización]],Codigos_kg[],2,0)</f>
        <v>1</v>
      </c>
      <c r="P3524" s="48">
        <f>+Precio_diario_hortalizas[[#This Row],[Precio promedio ponderado]]/Precio_diario_hortalizas[[#This Row],[Kg o Unidades]]</f>
        <v>211</v>
      </c>
    </row>
    <row r="3525" spans="1:16" hidden="1" x14ac:dyDescent="0.35">
      <c r="A3525" s="15" t="s">
        <v>60</v>
      </c>
      <c r="B3525" s="1" t="str">
        <f>+VLOOKUP(A3525,Codigos_mercados_mayoristas[],2,0)</f>
        <v>Valparaíso</v>
      </c>
      <c r="C3525" s="1">
        <f>+VLOOKUP(A3525,Codigos_mercados_mayoristas[],3,0)</f>
        <v>5</v>
      </c>
      <c r="D3525" s="30">
        <v>44158</v>
      </c>
      <c r="E3525" s="4" t="s">
        <v>196</v>
      </c>
      <c r="F3525" s="15" t="s">
        <v>71</v>
      </c>
      <c r="G3525" s="15" t="s">
        <v>43</v>
      </c>
      <c r="H3525" s="15" t="s">
        <v>19</v>
      </c>
      <c r="I3525" s="29">
        <v>1200</v>
      </c>
      <c r="J3525" s="29">
        <v>9000</v>
      </c>
      <c r="K3525" s="29">
        <v>9000</v>
      </c>
      <c r="L3525" s="29">
        <v>9000</v>
      </c>
      <c r="M3525" s="15" t="s">
        <v>68</v>
      </c>
      <c r="N3525" s="15" t="s">
        <v>72</v>
      </c>
      <c r="O3525" s="48">
        <f>+VLOOKUP(Precio_diario_hortalizas[[#This Row],[Unidad de comercialización]],Codigos_kg[],2,0)</f>
        <v>6</v>
      </c>
      <c r="P3525" s="48">
        <f>+Precio_diario_hortalizas[[#This Row],[Precio promedio ponderado]]/Precio_diario_hortalizas[[#This Row],[Kg o Unidades]]</f>
        <v>1500</v>
      </c>
    </row>
    <row r="3526" spans="1:16" hidden="1" x14ac:dyDescent="0.35">
      <c r="A3526" s="15" t="s">
        <v>60</v>
      </c>
      <c r="B3526" s="1" t="str">
        <f>+VLOOKUP(A3526,Codigos_mercados_mayoristas[],2,0)</f>
        <v>Valparaíso</v>
      </c>
      <c r="C3526" s="1">
        <f>+VLOOKUP(A3526,Codigos_mercados_mayoristas[],3,0)</f>
        <v>5</v>
      </c>
      <c r="D3526" s="30">
        <v>44158</v>
      </c>
      <c r="E3526" s="4" t="s">
        <v>196</v>
      </c>
      <c r="F3526" s="15" t="s">
        <v>71</v>
      </c>
      <c r="G3526" s="15" t="s">
        <v>43</v>
      </c>
      <c r="H3526" s="15" t="s">
        <v>13</v>
      </c>
      <c r="I3526" s="15">
        <v>850</v>
      </c>
      <c r="J3526" s="29">
        <v>6000</v>
      </c>
      <c r="K3526" s="29">
        <v>6000</v>
      </c>
      <c r="L3526" s="29">
        <v>6000</v>
      </c>
      <c r="M3526" s="15" t="s">
        <v>68</v>
      </c>
      <c r="N3526" s="15" t="s">
        <v>72</v>
      </c>
      <c r="O3526" s="48">
        <f>+VLOOKUP(Precio_diario_hortalizas[[#This Row],[Unidad de comercialización]],Codigos_kg[],2,0)</f>
        <v>6</v>
      </c>
      <c r="P3526" s="48">
        <f>+Precio_diario_hortalizas[[#This Row],[Precio promedio ponderado]]/Precio_diario_hortalizas[[#This Row],[Kg o Unidades]]</f>
        <v>1000</v>
      </c>
    </row>
    <row r="3527" spans="1:16" hidden="1" x14ac:dyDescent="0.35">
      <c r="A3527" s="15" t="s">
        <v>60</v>
      </c>
      <c r="B3527" s="1" t="str">
        <f>+VLOOKUP(A3527,Codigos_mercados_mayoristas[],2,0)</f>
        <v>Valparaíso</v>
      </c>
      <c r="C3527" s="1">
        <f>+VLOOKUP(A3527,Codigos_mercados_mayoristas[],3,0)</f>
        <v>5</v>
      </c>
      <c r="D3527" s="30">
        <v>44158</v>
      </c>
      <c r="E3527" s="4" t="s">
        <v>196</v>
      </c>
      <c r="F3527" s="15" t="s">
        <v>115</v>
      </c>
      <c r="G3527" s="15" t="s">
        <v>116</v>
      </c>
      <c r="H3527" s="15" t="s">
        <v>19</v>
      </c>
      <c r="I3527" s="15">
        <v>35</v>
      </c>
      <c r="J3527" s="29">
        <v>19000</v>
      </c>
      <c r="K3527" s="29">
        <v>19000</v>
      </c>
      <c r="L3527" s="29">
        <v>19000</v>
      </c>
      <c r="M3527" s="15" t="s">
        <v>58</v>
      </c>
      <c r="N3527" s="15" t="s">
        <v>63</v>
      </c>
      <c r="O3527" s="48">
        <f>+VLOOKUP(Precio_diario_hortalizas[[#This Row],[Unidad de comercialización]],Codigos_kg[],2,0)</f>
        <v>25</v>
      </c>
      <c r="P3527" s="48">
        <f>+Precio_diario_hortalizas[[#This Row],[Precio promedio ponderado]]/Precio_diario_hortalizas[[#This Row],[Kg o Unidades]]</f>
        <v>760</v>
      </c>
    </row>
    <row r="3528" spans="1:16" hidden="1" x14ac:dyDescent="0.35">
      <c r="A3528" s="15" t="s">
        <v>60</v>
      </c>
      <c r="B3528" s="1" t="str">
        <f>+VLOOKUP(A3528,Codigos_mercados_mayoristas[],2,0)</f>
        <v>Valparaíso</v>
      </c>
      <c r="C3528" s="1">
        <f>+VLOOKUP(A3528,Codigos_mercados_mayoristas[],3,0)</f>
        <v>5</v>
      </c>
      <c r="D3528" s="30">
        <v>44158</v>
      </c>
      <c r="E3528" s="4" t="s">
        <v>196</v>
      </c>
      <c r="F3528" s="15" t="s">
        <v>73</v>
      </c>
      <c r="G3528" s="15" t="s">
        <v>12</v>
      </c>
      <c r="H3528" s="15" t="s">
        <v>19</v>
      </c>
      <c r="I3528" s="29">
        <v>3260</v>
      </c>
      <c r="J3528" s="15">
        <v>500</v>
      </c>
      <c r="K3528" s="15">
        <v>450</v>
      </c>
      <c r="L3528" s="15">
        <v>471</v>
      </c>
      <c r="M3528" s="15" t="s">
        <v>74</v>
      </c>
      <c r="N3528" s="15" t="s">
        <v>63</v>
      </c>
      <c r="O3528" s="48">
        <f>+VLOOKUP(Precio_diario_hortalizas[[#This Row],[Unidad de comercialización]],Codigos_kg[],2,0)</f>
        <v>4</v>
      </c>
      <c r="P3528" s="48">
        <f>+Precio_diario_hortalizas[[#This Row],[Precio promedio ponderado]]/Precio_diario_hortalizas[[#This Row],[Kg o Unidades]]</f>
        <v>117.75</v>
      </c>
    </row>
    <row r="3529" spans="1:16" hidden="1" x14ac:dyDescent="0.35">
      <c r="A3529" s="15" t="s">
        <v>60</v>
      </c>
      <c r="B3529" s="1" t="str">
        <f>+VLOOKUP(A3529,Codigos_mercados_mayoristas[],2,0)</f>
        <v>Valparaíso</v>
      </c>
      <c r="C3529" s="1">
        <f>+VLOOKUP(A3529,Codigos_mercados_mayoristas[],3,0)</f>
        <v>5</v>
      </c>
      <c r="D3529" s="30">
        <v>44158</v>
      </c>
      <c r="E3529" s="4" t="s">
        <v>196</v>
      </c>
      <c r="F3529" s="15" t="s">
        <v>73</v>
      </c>
      <c r="G3529" s="15" t="s">
        <v>12</v>
      </c>
      <c r="H3529" s="15" t="s">
        <v>13</v>
      </c>
      <c r="I3529" s="29">
        <v>1200</v>
      </c>
      <c r="J3529" s="15">
        <v>350</v>
      </c>
      <c r="K3529" s="15">
        <v>350</v>
      </c>
      <c r="L3529" s="15">
        <v>350</v>
      </c>
      <c r="M3529" s="15" t="s">
        <v>74</v>
      </c>
      <c r="N3529" s="15" t="s">
        <v>63</v>
      </c>
      <c r="O3529" s="48">
        <f>+VLOOKUP(Precio_diario_hortalizas[[#This Row],[Unidad de comercialización]],Codigos_kg[],2,0)</f>
        <v>4</v>
      </c>
      <c r="P3529" s="48">
        <f>+Precio_diario_hortalizas[[#This Row],[Precio promedio ponderado]]/Precio_diario_hortalizas[[#This Row],[Kg o Unidades]]</f>
        <v>87.5</v>
      </c>
    </row>
    <row r="3530" spans="1:16" hidden="1" x14ac:dyDescent="0.35">
      <c r="A3530" s="15" t="s">
        <v>60</v>
      </c>
      <c r="B3530" s="1" t="str">
        <f>+VLOOKUP(A3530,Codigos_mercados_mayoristas[],2,0)</f>
        <v>Valparaíso</v>
      </c>
      <c r="C3530" s="1">
        <f>+VLOOKUP(A3530,Codigos_mercados_mayoristas[],3,0)</f>
        <v>5</v>
      </c>
      <c r="D3530" s="30">
        <v>44158</v>
      </c>
      <c r="E3530" s="4" t="s">
        <v>196</v>
      </c>
      <c r="F3530" s="15" t="s">
        <v>11</v>
      </c>
      <c r="G3530" s="15" t="s">
        <v>12</v>
      </c>
      <c r="H3530" s="15" t="s">
        <v>19</v>
      </c>
      <c r="I3530" s="29">
        <v>1800</v>
      </c>
      <c r="J3530" s="15">
        <v>650</v>
      </c>
      <c r="K3530" s="15">
        <v>600</v>
      </c>
      <c r="L3530" s="15">
        <v>624</v>
      </c>
      <c r="M3530" s="15" t="s">
        <v>14</v>
      </c>
      <c r="N3530" s="15" t="s">
        <v>63</v>
      </c>
      <c r="O3530" s="48">
        <f>+VLOOKUP(Precio_diario_hortalizas[[#This Row],[Unidad de comercialización]],Codigos_kg[],2,0)</f>
        <v>1</v>
      </c>
      <c r="P3530" s="48">
        <f>+Precio_diario_hortalizas[[#This Row],[Precio promedio ponderado]]/Precio_diario_hortalizas[[#This Row],[Kg o Unidades]]</f>
        <v>624</v>
      </c>
    </row>
    <row r="3531" spans="1:16" hidden="1" x14ac:dyDescent="0.35">
      <c r="A3531" s="15" t="s">
        <v>60</v>
      </c>
      <c r="B3531" s="1" t="str">
        <f>+VLOOKUP(A3531,Codigos_mercados_mayoristas[],2,0)</f>
        <v>Valparaíso</v>
      </c>
      <c r="C3531" s="1">
        <f>+VLOOKUP(A3531,Codigos_mercados_mayoristas[],3,0)</f>
        <v>5</v>
      </c>
      <c r="D3531" s="30">
        <v>44158</v>
      </c>
      <c r="E3531" s="4" t="s">
        <v>196</v>
      </c>
      <c r="F3531" s="15" t="s">
        <v>11</v>
      </c>
      <c r="G3531" s="15" t="s">
        <v>12</v>
      </c>
      <c r="H3531" s="15" t="s">
        <v>13</v>
      </c>
      <c r="I3531" s="15">
        <v>900</v>
      </c>
      <c r="J3531" s="15">
        <v>500</v>
      </c>
      <c r="K3531" s="15">
        <v>500</v>
      </c>
      <c r="L3531" s="15">
        <v>500</v>
      </c>
      <c r="M3531" s="15" t="s">
        <v>14</v>
      </c>
      <c r="N3531" s="15" t="s">
        <v>63</v>
      </c>
      <c r="O3531" s="48">
        <f>+VLOOKUP(Precio_diario_hortalizas[[#This Row],[Unidad de comercialización]],Codigos_kg[],2,0)</f>
        <v>1</v>
      </c>
      <c r="P3531" s="48">
        <f>+Precio_diario_hortalizas[[#This Row],[Precio promedio ponderado]]/Precio_diario_hortalizas[[#This Row],[Kg o Unidades]]</f>
        <v>500</v>
      </c>
    </row>
    <row r="3532" spans="1:16" hidden="1" x14ac:dyDescent="0.35">
      <c r="A3532" s="15" t="s">
        <v>60</v>
      </c>
      <c r="B3532" s="1" t="str">
        <f>+VLOOKUP(A3532,Codigos_mercados_mayoristas[],2,0)</f>
        <v>Valparaíso</v>
      </c>
      <c r="C3532" s="1">
        <f>+VLOOKUP(A3532,Codigos_mercados_mayoristas[],3,0)</f>
        <v>5</v>
      </c>
      <c r="D3532" s="30">
        <v>44158</v>
      </c>
      <c r="E3532" s="4" t="s">
        <v>196</v>
      </c>
      <c r="F3532" s="15" t="s">
        <v>75</v>
      </c>
      <c r="G3532" s="15" t="s">
        <v>119</v>
      </c>
      <c r="H3532" s="15" t="s">
        <v>19</v>
      </c>
      <c r="I3532" s="15">
        <v>85</v>
      </c>
      <c r="J3532" s="29">
        <v>9500</v>
      </c>
      <c r="K3532" s="29">
        <v>9000</v>
      </c>
      <c r="L3532" s="29">
        <v>9235</v>
      </c>
      <c r="M3532" s="15" t="s">
        <v>121</v>
      </c>
      <c r="N3532" s="15" t="s">
        <v>34</v>
      </c>
      <c r="O3532" s="48">
        <f>+VLOOKUP(Precio_diario_hortalizas[[#This Row],[Unidad de comercialización]],Codigos_kg[],2,0)</f>
        <v>18</v>
      </c>
      <c r="P3532" s="48">
        <f>+Precio_diario_hortalizas[[#This Row],[Precio promedio ponderado]]/Precio_diario_hortalizas[[#This Row],[Kg o Unidades]]</f>
        <v>513.05555555555554</v>
      </c>
    </row>
    <row r="3533" spans="1:16" hidden="1" x14ac:dyDescent="0.35">
      <c r="A3533" s="15" t="s">
        <v>60</v>
      </c>
      <c r="B3533" s="1" t="str">
        <f>+VLOOKUP(A3533,Codigos_mercados_mayoristas[],2,0)</f>
        <v>Valparaíso</v>
      </c>
      <c r="C3533" s="1">
        <f>+VLOOKUP(A3533,Codigos_mercados_mayoristas[],3,0)</f>
        <v>5</v>
      </c>
      <c r="D3533" s="30">
        <v>44158</v>
      </c>
      <c r="E3533" s="4" t="s">
        <v>196</v>
      </c>
      <c r="F3533" s="15" t="s">
        <v>75</v>
      </c>
      <c r="G3533" s="15" t="s">
        <v>12</v>
      </c>
      <c r="H3533" s="15" t="s">
        <v>76</v>
      </c>
      <c r="I3533" s="15">
        <v>90</v>
      </c>
      <c r="J3533" s="29">
        <v>12500</v>
      </c>
      <c r="K3533" s="29">
        <v>12000</v>
      </c>
      <c r="L3533" s="29">
        <v>12306</v>
      </c>
      <c r="M3533" s="15" t="s">
        <v>77</v>
      </c>
      <c r="N3533" s="15" t="s">
        <v>105</v>
      </c>
      <c r="O3533" s="48">
        <f>+VLOOKUP(Precio_diario_hortalizas[[#This Row],[Unidad de comercialización]],Codigos_kg[],2,0)</f>
        <v>20</v>
      </c>
      <c r="P3533" s="48">
        <f>+Precio_diario_hortalizas[[#This Row],[Precio promedio ponderado]]/Precio_diario_hortalizas[[#This Row],[Kg o Unidades]]</f>
        <v>615.29999999999995</v>
      </c>
    </row>
    <row r="3534" spans="1:16" hidden="1" x14ac:dyDescent="0.35">
      <c r="A3534" s="15" t="s">
        <v>60</v>
      </c>
      <c r="B3534" s="1" t="str">
        <f>+VLOOKUP(A3534,Codigos_mercados_mayoristas[],2,0)</f>
        <v>Valparaíso</v>
      </c>
      <c r="C3534" s="1">
        <f>+VLOOKUP(A3534,Codigos_mercados_mayoristas[],3,0)</f>
        <v>5</v>
      </c>
      <c r="D3534" s="30">
        <v>44158</v>
      </c>
      <c r="E3534" s="4" t="s">
        <v>196</v>
      </c>
      <c r="F3534" s="15" t="s">
        <v>75</v>
      </c>
      <c r="G3534" s="15" t="s">
        <v>12</v>
      </c>
      <c r="H3534" s="15" t="s">
        <v>96</v>
      </c>
      <c r="I3534" s="29">
        <v>13300</v>
      </c>
      <c r="J3534" s="29">
        <v>2700</v>
      </c>
      <c r="K3534" s="29">
        <v>2500</v>
      </c>
      <c r="L3534" s="29">
        <v>2598</v>
      </c>
      <c r="M3534" s="15" t="s">
        <v>143</v>
      </c>
      <c r="N3534" s="15" t="s">
        <v>63</v>
      </c>
      <c r="O3534" s="48">
        <f>+VLOOKUP(Precio_diario_hortalizas[[#This Row],[Unidad de comercialización]],Codigos_kg[],2,0)</f>
        <v>20</v>
      </c>
      <c r="P3534" s="48">
        <f>+Precio_diario_hortalizas[[#This Row],[Precio promedio ponderado]]/Precio_diario_hortalizas[[#This Row],[Kg o Unidades]]</f>
        <v>129.9</v>
      </c>
    </row>
    <row r="3535" spans="1:16" hidden="1" x14ac:dyDescent="0.35">
      <c r="A3535" s="15" t="s">
        <v>60</v>
      </c>
      <c r="B3535" s="1" t="str">
        <f>+VLOOKUP(A3535,Codigos_mercados_mayoristas[],2,0)</f>
        <v>Valparaíso</v>
      </c>
      <c r="C3535" s="1">
        <f>+VLOOKUP(A3535,Codigos_mercados_mayoristas[],3,0)</f>
        <v>5</v>
      </c>
      <c r="D3535" s="30">
        <v>44158</v>
      </c>
      <c r="E3535" s="4" t="s">
        <v>196</v>
      </c>
      <c r="F3535" s="15" t="s">
        <v>75</v>
      </c>
      <c r="G3535" s="15" t="s">
        <v>12</v>
      </c>
      <c r="H3535" s="15" t="s">
        <v>19</v>
      </c>
      <c r="I3535" s="15">
        <v>50</v>
      </c>
      <c r="J3535" s="29">
        <v>9000</v>
      </c>
      <c r="K3535" s="29">
        <v>9000</v>
      </c>
      <c r="L3535" s="29">
        <v>9000</v>
      </c>
      <c r="M3535" s="15" t="s">
        <v>121</v>
      </c>
      <c r="N3535" s="15" t="s">
        <v>34</v>
      </c>
      <c r="O3535" s="48">
        <f>+VLOOKUP(Precio_diario_hortalizas[[#This Row],[Unidad de comercialización]],Codigos_kg[],2,0)</f>
        <v>18</v>
      </c>
      <c r="P3535" s="48">
        <f>+Precio_diario_hortalizas[[#This Row],[Precio promedio ponderado]]/Precio_diario_hortalizas[[#This Row],[Kg o Unidades]]</f>
        <v>500</v>
      </c>
    </row>
    <row r="3536" spans="1:16" hidden="1" x14ac:dyDescent="0.35">
      <c r="A3536" s="15" t="s">
        <v>60</v>
      </c>
      <c r="B3536" s="1" t="str">
        <f>+VLOOKUP(A3536,Codigos_mercados_mayoristas[],2,0)</f>
        <v>Valparaíso</v>
      </c>
      <c r="C3536" s="1">
        <f>+VLOOKUP(A3536,Codigos_mercados_mayoristas[],3,0)</f>
        <v>5</v>
      </c>
      <c r="D3536" s="30">
        <v>44158</v>
      </c>
      <c r="E3536" s="4" t="s">
        <v>196</v>
      </c>
      <c r="F3536" s="15" t="s">
        <v>78</v>
      </c>
      <c r="G3536" s="15" t="s">
        <v>12</v>
      </c>
      <c r="H3536" s="15" t="s">
        <v>19</v>
      </c>
      <c r="I3536" s="15">
        <v>120</v>
      </c>
      <c r="J3536" s="29">
        <v>3000</v>
      </c>
      <c r="K3536" s="29">
        <v>3000</v>
      </c>
      <c r="L3536" s="29">
        <v>3000</v>
      </c>
      <c r="M3536" s="15" t="s">
        <v>79</v>
      </c>
      <c r="N3536" s="15" t="s">
        <v>63</v>
      </c>
      <c r="O3536" s="48">
        <f>+VLOOKUP(Precio_diario_hortalizas[[#This Row],[Unidad de comercialización]],Codigos_kg[],2,0)</f>
        <v>36</v>
      </c>
      <c r="P3536" s="48">
        <f>+Precio_diario_hortalizas[[#This Row],[Precio promedio ponderado]]/Precio_diario_hortalizas[[#This Row],[Kg o Unidades]]</f>
        <v>83.333333333333329</v>
      </c>
    </row>
    <row r="3537" spans="1:16" hidden="1" x14ac:dyDescent="0.35">
      <c r="A3537" s="15" t="s">
        <v>60</v>
      </c>
      <c r="B3537" s="1" t="str">
        <f>+VLOOKUP(A3537,Codigos_mercados_mayoristas[],2,0)</f>
        <v>Valparaíso</v>
      </c>
      <c r="C3537" s="1">
        <f>+VLOOKUP(A3537,Codigos_mercados_mayoristas[],3,0)</f>
        <v>5</v>
      </c>
      <c r="D3537" s="30">
        <v>44158</v>
      </c>
      <c r="E3537" s="4" t="s">
        <v>196</v>
      </c>
      <c r="F3537" s="15" t="s">
        <v>78</v>
      </c>
      <c r="G3537" s="15" t="s">
        <v>12</v>
      </c>
      <c r="H3537" s="15" t="s">
        <v>13</v>
      </c>
      <c r="I3537" s="15">
        <v>100</v>
      </c>
      <c r="J3537" s="29">
        <v>2000</v>
      </c>
      <c r="K3537" s="29">
        <v>2000</v>
      </c>
      <c r="L3537" s="29">
        <v>2000</v>
      </c>
      <c r="M3537" s="15" t="s">
        <v>79</v>
      </c>
      <c r="N3537" s="15" t="s">
        <v>63</v>
      </c>
      <c r="O3537" s="48">
        <f>+VLOOKUP(Precio_diario_hortalizas[[#This Row],[Unidad de comercialización]],Codigos_kg[],2,0)</f>
        <v>36</v>
      </c>
      <c r="P3537" s="48">
        <f>+Precio_diario_hortalizas[[#This Row],[Precio promedio ponderado]]/Precio_diario_hortalizas[[#This Row],[Kg o Unidades]]</f>
        <v>55.555555555555557</v>
      </c>
    </row>
    <row r="3538" spans="1:16" hidden="1" x14ac:dyDescent="0.35">
      <c r="A3538" s="15" t="s">
        <v>60</v>
      </c>
      <c r="B3538" s="1" t="str">
        <f>+VLOOKUP(A3538,Codigos_mercados_mayoristas[],2,0)</f>
        <v>Valparaíso</v>
      </c>
      <c r="C3538" s="1">
        <f>+VLOOKUP(A3538,Codigos_mercados_mayoristas[],3,0)</f>
        <v>5</v>
      </c>
      <c r="D3538" s="30">
        <v>44158</v>
      </c>
      <c r="E3538" s="4" t="s">
        <v>196</v>
      </c>
      <c r="F3538" s="15" t="s">
        <v>17</v>
      </c>
      <c r="G3538" s="15" t="s">
        <v>18</v>
      </c>
      <c r="H3538" s="15" t="s">
        <v>19</v>
      </c>
      <c r="I3538" s="15">
        <v>60</v>
      </c>
      <c r="J3538" s="29">
        <v>20000</v>
      </c>
      <c r="K3538" s="29">
        <v>20000</v>
      </c>
      <c r="L3538" s="29">
        <v>20000</v>
      </c>
      <c r="M3538" s="15" t="s">
        <v>20</v>
      </c>
      <c r="N3538" s="15" t="s">
        <v>15</v>
      </c>
      <c r="O3538" s="48">
        <f>+VLOOKUP(Precio_diario_hortalizas[[#This Row],[Unidad de comercialización]],Codigos_kg[],2,0)</f>
        <v>50</v>
      </c>
      <c r="P3538" s="48">
        <f>+Precio_diario_hortalizas[[#This Row],[Precio promedio ponderado]]/Precio_diario_hortalizas[[#This Row],[Kg o Unidades]]</f>
        <v>400</v>
      </c>
    </row>
    <row r="3539" spans="1:16" hidden="1" x14ac:dyDescent="0.35">
      <c r="A3539" s="15" t="s">
        <v>60</v>
      </c>
      <c r="B3539" s="1" t="str">
        <f>+VLOOKUP(A3539,Codigos_mercados_mayoristas[],2,0)</f>
        <v>Valparaíso</v>
      </c>
      <c r="C3539" s="1">
        <f>+VLOOKUP(A3539,Codigos_mercados_mayoristas[],3,0)</f>
        <v>5</v>
      </c>
      <c r="D3539" s="30">
        <v>44158</v>
      </c>
      <c r="E3539" s="4" t="s">
        <v>196</v>
      </c>
      <c r="F3539" s="15" t="s">
        <v>17</v>
      </c>
      <c r="G3539" s="15" t="s">
        <v>50</v>
      </c>
      <c r="H3539" s="15" t="s">
        <v>19</v>
      </c>
      <c r="I3539" s="15">
        <v>453</v>
      </c>
      <c r="J3539" s="29">
        <v>25000</v>
      </c>
      <c r="K3539" s="29">
        <v>25000</v>
      </c>
      <c r="L3539" s="29">
        <v>25000</v>
      </c>
      <c r="M3539" s="15" t="s">
        <v>51</v>
      </c>
      <c r="N3539" s="15" t="s">
        <v>15</v>
      </c>
      <c r="O3539" s="48">
        <f>+VLOOKUP(Precio_diario_hortalizas[[#This Row],[Unidad de comercialización]],Codigos_kg[],2,0)</f>
        <v>70</v>
      </c>
      <c r="P3539" s="48">
        <f>+Precio_diario_hortalizas[[#This Row],[Precio promedio ponderado]]/Precio_diario_hortalizas[[#This Row],[Kg o Unidades]]</f>
        <v>357.14285714285717</v>
      </c>
    </row>
    <row r="3540" spans="1:16" hidden="1" x14ac:dyDescent="0.35">
      <c r="A3540" s="15" t="s">
        <v>60</v>
      </c>
      <c r="B3540" s="1" t="str">
        <f>+VLOOKUP(A3540,Codigos_mercados_mayoristas[],2,0)</f>
        <v>Valparaíso</v>
      </c>
      <c r="C3540" s="1">
        <f>+VLOOKUP(A3540,Codigos_mercados_mayoristas[],3,0)</f>
        <v>5</v>
      </c>
      <c r="D3540" s="30">
        <v>44158</v>
      </c>
      <c r="E3540" s="4" t="s">
        <v>196</v>
      </c>
      <c r="F3540" s="15" t="s">
        <v>80</v>
      </c>
      <c r="G3540" s="15" t="s">
        <v>12</v>
      </c>
      <c r="H3540" s="15" t="s">
        <v>19</v>
      </c>
      <c r="I3540" s="15">
        <v>248</v>
      </c>
      <c r="J3540" s="29">
        <v>1500</v>
      </c>
      <c r="K3540" s="29">
        <v>1500</v>
      </c>
      <c r="L3540" s="29">
        <v>1500</v>
      </c>
      <c r="M3540" s="15" t="s">
        <v>81</v>
      </c>
      <c r="N3540" s="15" t="s">
        <v>63</v>
      </c>
      <c r="O3540" s="48">
        <f>+VLOOKUP(Precio_diario_hortalizas[[#This Row],[Unidad de comercialización]],Codigos_kg[],2,0)</f>
        <v>3</v>
      </c>
      <c r="P3540" s="48">
        <f>+Precio_diario_hortalizas[[#This Row],[Precio promedio ponderado]]/Precio_diario_hortalizas[[#This Row],[Kg o Unidades]]</f>
        <v>500</v>
      </c>
    </row>
    <row r="3541" spans="1:16" hidden="1" x14ac:dyDescent="0.35">
      <c r="A3541" s="15" t="s">
        <v>60</v>
      </c>
      <c r="B3541" s="1" t="str">
        <f>+VLOOKUP(A3541,Codigos_mercados_mayoristas[],2,0)</f>
        <v>Valparaíso</v>
      </c>
      <c r="C3541" s="1">
        <f>+VLOOKUP(A3541,Codigos_mercados_mayoristas[],3,0)</f>
        <v>5</v>
      </c>
      <c r="D3541" s="30">
        <v>44158</v>
      </c>
      <c r="E3541" s="4" t="s">
        <v>196</v>
      </c>
      <c r="F3541" s="15" t="s">
        <v>82</v>
      </c>
      <c r="G3541" s="15" t="s">
        <v>12</v>
      </c>
      <c r="H3541" s="15" t="s">
        <v>19</v>
      </c>
      <c r="I3541" s="15">
        <v>120</v>
      </c>
      <c r="J3541" s="29">
        <v>3500</v>
      </c>
      <c r="K3541" s="29">
        <v>3500</v>
      </c>
      <c r="L3541" s="29">
        <v>3500</v>
      </c>
      <c r="M3541" s="15" t="s">
        <v>83</v>
      </c>
      <c r="N3541" s="15" t="s">
        <v>63</v>
      </c>
      <c r="O3541" s="48">
        <f>+VLOOKUP(Precio_diario_hortalizas[[#This Row],[Unidad de comercialización]],Codigos_kg[],2,0)</f>
        <v>3</v>
      </c>
      <c r="P3541" s="48">
        <f>+Precio_diario_hortalizas[[#This Row],[Precio promedio ponderado]]/Precio_diario_hortalizas[[#This Row],[Kg o Unidades]]</f>
        <v>1166.6666666666667</v>
      </c>
    </row>
    <row r="3542" spans="1:16" hidden="1" x14ac:dyDescent="0.35">
      <c r="A3542" s="15" t="s">
        <v>60</v>
      </c>
      <c r="B3542" s="1" t="str">
        <f>+VLOOKUP(A3542,Codigos_mercados_mayoristas[],2,0)</f>
        <v>Valparaíso</v>
      </c>
      <c r="C3542" s="1">
        <f>+VLOOKUP(A3542,Codigos_mercados_mayoristas[],3,0)</f>
        <v>5</v>
      </c>
      <c r="D3542" s="30">
        <v>44158</v>
      </c>
      <c r="E3542" s="4" t="s">
        <v>196</v>
      </c>
      <c r="F3542" s="15" t="s">
        <v>84</v>
      </c>
      <c r="G3542" s="15" t="s">
        <v>12</v>
      </c>
      <c r="H3542" s="15" t="s">
        <v>19</v>
      </c>
      <c r="I3542" s="29">
        <v>1830</v>
      </c>
      <c r="J3542" s="15">
        <v>700</v>
      </c>
      <c r="K3542" s="15">
        <v>650</v>
      </c>
      <c r="L3542" s="15">
        <v>674</v>
      </c>
      <c r="M3542" s="15" t="s">
        <v>14</v>
      </c>
      <c r="N3542" s="15" t="s">
        <v>63</v>
      </c>
      <c r="O3542" s="48">
        <f>+VLOOKUP(Precio_diario_hortalizas[[#This Row],[Unidad de comercialización]],Codigos_kg[],2,0)</f>
        <v>1</v>
      </c>
      <c r="P3542" s="48">
        <f>+Precio_diario_hortalizas[[#This Row],[Precio promedio ponderado]]/Precio_diario_hortalizas[[#This Row],[Kg o Unidades]]</f>
        <v>674</v>
      </c>
    </row>
    <row r="3543" spans="1:16" hidden="1" x14ac:dyDescent="0.35">
      <c r="A3543" s="15" t="s">
        <v>60</v>
      </c>
      <c r="B3543" s="1" t="str">
        <f>+VLOOKUP(A3543,Codigos_mercados_mayoristas[],2,0)</f>
        <v>Valparaíso</v>
      </c>
      <c r="C3543" s="1">
        <f>+VLOOKUP(A3543,Codigos_mercados_mayoristas[],3,0)</f>
        <v>5</v>
      </c>
      <c r="D3543" s="30">
        <v>44158</v>
      </c>
      <c r="E3543" s="4" t="s">
        <v>196</v>
      </c>
      <c r="F3543" s="15" t="s">
        <v>84</v>
      </c>
      <c r="G3543" s="15" t="s">
        <v>12</v>
      </c>
      <c r="H3543" s="15" t="s">
        <v>13</v>
      </c>
      <c r="I3543" s="15">
        <v>850</v>
      </c>
      <c r="J3543" s="15">
        <v>550</v>
      </c>
      <c r="K3543" s="15">
        <v>550</v>
      </c>
      <c r="L3543" s="15">
        <v>550</v>
      </c>
      <c r="M3543" s="15" t="s">
        <v>14</v>
      </c>
      <c r="N3543" s="15" t="s">
        <v>63</v>
      </c>
      <c r="O3543" s="48">
        <f>+VLOOKUP(Precio_diario_hortalizas[[#This Row],[Unidad de comercialización]],Codigos_kg[],2,0)</f>
        <v>1</v>
      </c>
      <c r="P3543" s="48">
        <f>+Precio_diario_hortalizas[[#This Row],[Precio promedio ponderado]]/Precio_diario_hortalizas[[#This Row],[Kg o Unidades]]</f>
        <v>550</v>
      </c>
    </row>
    <row r="3544" spans="1:16" hidden="1" x14ac:dyDescent="0.35">
      <c r="A3544" s="15" t="s">
        <v>60</v>
      </c>
      <c r="B3544" s="1" t="str">
        <f>+VLOOKUP(A3544,Codigos_mercados_mayoristas[],2,0)</f>
        <v>Valparaíso</v>
      </c>
      <c r="C3544" s="1">
        <f>+VLOOKUP(A3544,Codigos_mercados_mayoristas[],3,0)</f>
        <v>5</v>
      </c>
      <c r="D3544" s="30">
        <v>44158</v>
      </c>
      <c r="E3544" s="4" t="s">
        <v>196</v>
      </c>
      <c r="F3544" s="15" t="s">
        <v>21</v>
      </c>
      <c r="G3544" s="15" t="s">
        <v>12</v>
      </c>
      <c r="H3544" s="15" t="s">
        <v>19</v>
      </c>
      <c r="I3544" s="15">
        <v>50</v>
      </c>
      <c r="J3544" s="29">
        <v>3000</v>
      </c>
      <c r="K3544" s="29">
        <v>3000</v>
      </c>
      <c r="L3544" s="29">
        <v>3000</v>
      </c>
      <c r="M3544" s="15" t="s">
        <v>83</v>
      </c>
      <c r="N3544" s="15" t="s">
        <v>63</v>
      </c>
      <c r="O3544" s="48">
        <f>+VLOOKUP(Precio_diario_hortalizas[[#This Row],[Unidad de comercialización]],Codigos_kg[],2,0)</f>
        <v>3</v>
      </c>
      <c r="P3544" s="48">
        <f>+Precio_diario_hortalizas[[#This Row],[Precio promedio ponderado]]/Precio_diario_hortalizas[[#This Row],[Kg o Unidades]]</f>
        <v>1000</v>
      </c>
    </row>
    <row r="3545" spans="1:16" hidden="1" x14ac:dyDescent="0.35">
      <c r="A3545" s="15" t="s">
        <v>60</v>
      </c>
      <c r="B3545" s="1" t="str">
        <f>+VLOOKUP(A3545,Codigos_mercados_mayoristas[],2,0)</f>
        <v>Valparaíso</v>
      </c>
      <c r="C3545" s="1">
        <f>+VLOOKUP(A3545,Codigos_mercados_mayoristas[],3,0)</f>
        <v>5</v>
      </c>
      <c r="D3545" s="30">
        <v>44158</v>
      </c>
      <c r="E3545" s="4" t="s">
        <v>196</v>
      </c>
      <c r="F3545" s="15" t="s">
        <v>85</v>
      </c>
      <c r="G3545" s="15" t="s">
        <v>86</v>
      </c>
      <c r="H3545" s="15" t="s">
        <v>19</v>
      </c>
      <c r="I3545" s="15">
        <v>850</v>
      </c>
      <c r="J3545" s="29">
        <v>1300</v>
      </c>
      <c r="K3545" s="29">
        <v>1300</v>
      </c>
      <c r="L3545" s="29">
        <v>1300</v>
      </c>
      <c r="M3545" s="15" t="s">
        <v>31</v>
      </c>
      <c r="N3545" s="15" t="s">
        <v>63</v>
      </c>
      <c r="O3545" s="48">
        <f>+VLOOKUP(Precio_diario_hortalizas[[#This Row],[Unidad de comercialización]],Codigos_kg[],2,0)</f>
        <v>1</v>
      </c>
      <c r="P3545" s="48">
        <f>+Precio_diario_hortalizas[[#This Row],[Precio promedio ponderado]]/Precio_diario_hortalizas[[#This Row],[Kg o Unidades]]</f>
        <v>1300</v>
      </c>
    </row>
    <row r="3546" spans="1:16" hidden="1" x14ac:dyDescent="0.35">
      <c r="A3546" s="15" t="s">
        <v>60</v>
      </c>
      <c r="B3546" s="1" t="str">
        <f>+VLOOKUP(A3546,Codigos_mercados_mayoristas[],2,0)</f>
        <v>Valparaíso</v>
      </c>
      <c r="C3546" s="1">
        <f>+VLOOKUP(A3546,Codigos_mercados_mayoristas[],3,0)</f>
        <v>5</v>
      </c>
      <c r="D3546" s="30">
        <v>44158</v>
      </c>
      <c r="E3546" s="4" t="s">
        <v>196</v>
      </c>
      <c r="F3546" s="15" t="s">
        <v>85</v>
      </c>
      <c r="G3546" s="15" t="s">
        <v>86</v>
      </c>
      <c r="H3546" s="15" t="s">
        <v>13</v>
      </c>
      <c r="I3546" s="15">
        <v>750</v>
      </c>
      <c r="J3546" s="29">
        <v>1000</v>
      </c>
      <c r="K3546" s="29">
        <v>1000</v>
      </c>
      <c r="L3546" s="29">
        <v>1000</v>
      </c>
      <c r="M3546" s="15" t="s">
        <v>31</v>
      </c>
      <c r="N3546" s="15" t="s">
        <v>63</v>
      </c>
      <c r="O3546" s="48">
        <f>+VLOOKUP(Precio_diario_hortalizas[[#This Row],[Unidad de comercialización]],Codigos_kg[],2,0)</f>
        <v>1</v>
      </c>
      <c r="P3546" s="48">
        <f>+Precio_diario_hortalizas[[#This Row],[Precio promedio ponderado]]/Precio_diario_hortalizas[[#This Row],[Kg o Unidades]]</f>
        <v>1000</v>
      </c>
    </row>
    <row r="3547" spans="1:16" hidden="1" x14ac:dyDescent="0.35">
      <c r="A3547" s="15" t="s">
        <v>60</v>
      </c>
      <c r="B3547" s="1" t="str">
        <f>+VLOOKUP(A3547,Codigos_mercados_mayoristas[],2,0)</f>
        <v>Valparaíso</v>
      </c>
      <c r="C3547" s="1">
        <f>+VLOOKUP(A3547,Codigos_mercados_mayoristas[],3,0)</f>
        <v>5</v>
      </c>
      <c r="D3547" s="30">
        <v>44158</v>
      </c>
      <c r="E3547" s="4" t="s">
        <v>196</v>
      </c>
      <c r="F3547" s="15" t="s">
        <v>52</v>
      </c>
      <c r="G3547" s="15" t="s">
        <v>12</v>
      </c>
      <c r="H3547" s="15" t="s">
        <v>19</v>
      </c>
      <c r="I3547" s="15">
        <v>65</v>
      </c>
      <c r="J3547" s="29">
        <v>8500</v>
      </c>
      <c r="K3547" s="29">
        <v>8000</v>
      </c>
      <c r="L3547" s="29">
        <v>8231</v>
      </c>
      <c r="M3547" s="15" t="s">
        <v>58</v>
      </c>
      <c r="N3547" s="15" t="s">
        <v>63</v>
      </c>
      <c r="O3547" s="48">
        <f>+VLOOKUP(Precio_diario_hortalizas[[#This Row],[Unidad de comercialización]],Codigos_kg[],2,0)</f>
        <v>25</v>
      </c>
      <c r="P3547" s="48">
        <f>+Precio_diario_hortalizas[[#This Row],[Precio promedio ponderado]]/Precio_diario_hortalizas[[#This Row],[Kg o Unidades]]</f>
        <v>329.24</v>
      </c>
    </row>
    <row r="3548" spans="1:16" hidden="1" x14ac:dyDescent="0.35">
      <c r="A3548" s="15" t="s">
        <v>60</v>
      </c>
      <c r="B3548" s="1" t="str">
        <f>+VLOOKUP(A3548,Codigos_mercados_mayoristas[],2,0)</f>
        <v>Valparaíso</v>
      </c>
      <c r="C3548" s="1">
        <f>+VLOOKUP(A3548,Codigos_mercados_mayoristas[],3,0)</f>
        <v>5</v>
      </c>
      <c r="D3548" s="30">
        <v>44158</v>
      </c>
      <c r="E3548" s="4" t="s">
        <v>196</v>
      </c>
      <c r="F3548" s="15" t="s">
        <v>23</v>
      </c>
      <c r="G3548" s="15" t="s">
        <v>87</v>
      </c>
      <c r="H3548" s="15" t="s">
        <v>19</v>
      </c>
      <c r="I3548" s="15">
        <v>115</v>
      </c>
      <c r="J3548" s="29">
        <v>4300</v>
      </c>
      <c r="K3548" s="29">
        <v>4000</v>
      </c>
      <c r="L3548" s="29">
        <v>4157</v>
      </c>
      <c r="M3548" s="15" t="s">
        <v>88</v>
      </c>
      <c r="N3548" s="15" t="s">
        <v>63</v>
      </c>
      <c r="O3548" s="48">
        <f>+VLOOKUP(Precio_diario_hortalizas[[#This Row],[Unidad de comercialización]],Codigos_kg[],2,0)</f>
        <v>10</v>
      </c>
      <c r="P3548" s="48">
        <f>+Precio_diario_hortalizas[[#This Row],[Precio promedio ponderado]]/Precio_diario_hortalizas[[#This Row],[Kg o Unidades]]</f>
        <v>415.7</v>
      </c>
    </row>
    <row r="3549" spans="1:16" hidden="1" x14ac:dyDescent="0.35">
      <c r="A3549" s="15" t="s">
        <v>60</v>
      </c>
      <c r="B3549" s="1" t="str">
        <f>+VLOOKUP(A3549,Codigos_mercados_mayoristas[],2,0)</f>
        <v>Valparaíso</v>
      </c>
      <c r="C3549" s="1">
        <f>+VLOOKUP(A3549,Codigos_mercados_mayoristas[],3,0)</f>
        <v>5</v>
      </c>
      <c r="D3549" s="30">
        <v>44158</v>
      </c>
      <c r="E3549" s="4" t="s">
        <v>196</v>
      </c>
      <c r="F3549" s="15" t="s">
        <v>23</v>
      </c>
      <c r="G3549" s="15" t="s">
        <v>24</v>
      </c>
      <c r="H3549" s="15" t="s">
        <v>19</v>
      </c>
      <c r="I3549" s="15">
        <v>130</v>
      </c>
      <c r="J3549" s="29">
        <v>6000</v>
      </c>
      <c r="K3549" s="29">
        <v>5500</v>
      </c>
      <c r="L3549" s="29">
        <v>5692</v>
      </c>
      <c r="M3549" s="15" t="s">
        <v>89</v>
      </c>
      <c r="N3549" s="15" t="s">
        <v>63</v>
      </c>
      <c r="O3549" s="48">
        <f>+VLOOKUP(Precio_diario_hortalizas[[#This Row],[Unidad de comercialización]],Codigos_kg[],2,0)</f>
        <v>15</v>
      </c>
      <c r="P3549" s="48">
        <f>+Precio_diario_hortalizas[[#This Row],[Precio promedio ponderado]]/Precio_diario_hortalizas[[#This Row],[Kg o Unidades]]</f>
        <v>379.46666666666664</v>
      </c>
    </row>
    <row r="3550" spans="1:16" hidden="1" x14ac:dyDescent="0.35">
      <c r="A3550" s="15" t="s">
        <v>60</v>
      </c>
      <c r="B3550" s="1" t="str">
        <f>+VLOOKUP(A3550,Codigos_mercados_mayoristas[],2,0)</f>
        <v>Valparaíso</v>
      </c>
      <c r="C3550" s="1">
        <f>+VLOOKUP(A3550,Codigos_mercados_mayoristas[],3,0)</f>
        <v>5</v>
      </c>
      <c r="D3550" s="30">
        <v>44158</v>
      </c>
      <c r="E3550" s="4" t="s">
        <v>196</v>
      </c>
      <c r="F3550" s="15" t="s">
        <v>23</v>
      </c>
      <c r="G3550" s="15" t="s">
        <v>47</v>
      </c>
      <c r="H3550" s="15" t="s">
        <v>19</v>
      </c>
      <c r="I3550" s="15">
        <v>60</v>
      </c>
      <c r="J3550" s="29">
        <v>5000</v>
      </c>
      <c r="K3550" s="29">
        <v>5000</v>
      </c>
      <c r="L3550" s="29">
        <v>5000</v>
      </c>
      <c r="M3550" s="15" t="s">
        <v>26</v>
      </c>
      <c r="N3550" s="15" t="s">
        <v>63</v>
      </c>
      <c r="O3550" s="48">
        <f>+VLOOKUP(Precio_diario_hortalizas[[#This Row],[Unidad de comercialización]],Codigos_kg[],2,0)</f>
        <v>18</v>
      </c>
      <c r="P3550" s="48">
        <f>+Precio_diario_hortalizas[[#This Row],[Precio promedio ponderado]]/Precio_diario_hortalizas[[#This Row],[Kg o Unidades]]</f>
        <v>277.77777777777777</v>
      </c>
    </row>
    <row r="3551" spans="1:16" hidden="1" x14ac:dyDescent="0.35">
      <c r="A3551" s="15" t="s">
        <v>60</v>
      </c>
      <c r="B3551" s="1" t="str">
        <f>+VLOOKUP(A3551,Codigos_mercados_mayoristas[],2,0)</f>
        <v>Valparaíso</v>
      </c>
      <c r="C3551" s="1">
        <f>+VLOOKUP(A3551,Codigos_mercados_mayoristas[],3,0)</f>
        <v>5</v>
      </c>
      <c r="D3551" s="30">
        <v>44158</v>
      </c>
      <c r="E3551" s="4" t="s">
        <v>196</v>
      </c>
      <c r="F3551" s="15" t="s">
        <v>23</v>
      </c>
      <c r="G3551" s="15" t="s">
        <v>90</v>
      </c>
      <c r="H3551" s="15" t="s">
        <v>19</v>
      </c>
      <c r="I3551" s="15">
        <v>85</v>
      </c>
      <c r="J3551" s="29">
        <v>5000</v>
      </c>
      <c r="K3551" s="29">
        <v>5000</v>
      </c>
      <c r="L3551" s="29">
        <v>5000</v>
      </c>
      <c r="M3551" s="15" t="s">
        <v>26</v>
      </c>
      <c r="N3551" s="15" t="s">
        <v>63</v>
      </c>
      <c r="O3551" s="48">
        <f>+VLOOKUP(Precio_diario_hortalizas[[#This Row],[Unidad de comercialización]],Codigos_kg[],2,0)</f>
        <v>18</v>
      </c>
      <c r="P3551" s="48">
        <f>+Precio_diario_hortalizas[[#This Row],[Precio promedio ponderado]]/Precio_diario_hortalizas[[#This Row],[Kg o Unidades]]</f>
        <v>277.77777777777777</v>
      </c>
    </row>
    <row r="3552" spans="1:16" hidden="1" x14ac:dyDescent="0.35">
      <c r="A3552" s="15" t="s">
        <v>60</v>
      </c>
      <c r="B3552" s="1" t="str">
        <f>+VLOOKUP(A3552,Codigos_mercados_mayoristas[],2,0)</f>
        <v>Valparaíso</v>
      </c>
      <c r="C3552" s="1">
        <f>+VLOOKUP(A3552,Codigos_mercados_mayoristas[],3,0)</f>
        <v>5</v>
      </c>
      <c r="D3552" s="30">
        <v>44158</v>
      </c>
      <c r="E3552" s="4" t="s">
        <v>196</v>
      </c>
      <c r="F3552" s="15" t="s">
        <v>23</v>
      </c>
      <c r="G3552" s="15" t="s">
        <v>92</v>
      </c>
      <c r="H3552" s="15" t="s">
        <v>19</v>
      </c>
      <c r="I3552" s="15">
        <v>80</v>
      </c>
      <c r="J3552" s="29">
        <v>4000</v>
      </c>
      <c r="K3552" s="29">
        <v>4000</v>
      </c>
      <c r="L3552" s="29">
        <v>4000</v>
      </c>
      <c r="M3552" s="15" t="s">
        <v>93</v>
      </c>
      <c r="N3552" s="15" t="s">
        <v>63</v>
      </c>
      <c r="O3552" s="48">
        <f>+VLOOKUP(Precio_diario_hortalizas[[#This Row],[Unidad de comercialización]],Codigos_kg[],2,0)</f>
        <v>20</v>
      </c>
      <c r="P3552" s="48">
        <f>+Precio_diario_hortalizas[[#This Row],[Precio promedio ponderado]]/Precio_diario_hortalizas[[#This Row],[Kg o Unidades]]</f>
        <v>200</v>
      </c>
    </row>
    <row r="3553" spans="1:16" hidden="1" x14ac:dyDescent="0.35">
      <c r="A3553" s="15" t="s">
        <v>60</v>
      </c>
      <c r="B3553" s="1" t="str">
        <f>+VLOOKUP(A3553,Codigos_mercados_mayoristas[],2,0)</f>
        <v>Valparaíso</v>
      </c>
      <c r="C3553" s="1">
        <f>+VLOOKUP(A3553,Codigos_mercados_mayoristas[],3,0)</f>
        <v>5</v>
      </c>
      <c r="D3553" s="30">
        <v>44158</v>
      </c>
      <c r="E3553" s="4" t="s">
        <v>196</v>
      </c>
      <c r="F3553" s="15" t="s">
        <v>94</v>
      </c>
      <c r="G3553" s="15" t="s">
        <v>95</v>
      </c>
      <c r="H3553" s="15" t="s">
        <v>96</v>
      </c>
      <c r="I3553" s="15">
        <v>370</v>
      </c>
      <c r="J3553" s="29">
        <v>9500</v>
      </c>
      <c r="K3553" s="29">
        <v>9000</v>
      </c>
      <c r="L3553" s="29">
        <v>9257</v>
      </c>
      <c r="M3553" s="15" t="s">
        <v>39</v>
      </c>
      <c r="N3553" s="15" t="s">
        <v>63</v>
      </c>
      <c r="O3553" s="48">
        <f>+VLOOKUP(Precio_diario_hortalizas[[#This Row],[Unidad de comercialización]],Codigos_kg[],2,0)</f>
        <v>25</v>
      </c>
      <c r="P3553" s="48">
        <f>+Precio_diario_hortalizas[[#This Row],[Precio promedio ponderado]]/Precio_diario_hortalizas[[#This Row],[Kg o Unidades]]</f>
        <v>370.28</v>
      </c>
    </row>
    <row r="3554" spans="1:16" hidden="1" x14ac:dyDescent="0.35">
      <c r="A3554" s="15" t="s">
        <v>60</v>
      </c>
      <c r="B3554" s="1" t="str">
        <f>+VLOOKUP(A3554,Codigos_mercados_mayoristas[],2,0)</f>
        <v>Valparaíso</v>
      </c>
      <c r="C3554" s="1">
        <f>+VLOOKUP(A3554,Codigos_mercados_mayoristas[],3,0)</f>
        <v>5</v>
      </c>
      <c r="D3554" s="30">
        <v>44158</v>
      </c>
      <c r="E3554" s="4" t="s">
        <v>196</v>
      </c>
      <c r="F3554" s="15" t="s">
        <v>53</v>
      </c>
      <c r="G3554" s="15" t="s">
        <v>12</v>
      </c>
      <c r="H3554" s="15" t="s">
        <v>19</v>
      </c>
      <c r="I3554" s="15">
        <v>110</v>
      </c>
      <c r="J3554" s="29">
        <v>8500</v>
      </c>
      <c r="K3554" s="29">
        <v>8000</v>
      </c>
      <c r="L3554" s="29">
        <v>8227</v>
      </c>
      <c r="M3554" s="15" t="s">
        <v>97</v>
      </c>
      <c r="N3554" s="15" t="s">
        <v>133</v>
      </c>
      <c r="O3554" s="48">
        <f>+VLOOKUP(Precio_diario_hortalizas[[#This Row],[Unidad de comercialización]],Codigos_kg[],2,0)</f>
        <v>70</v>
      </c>
      <c r="P3554" s="48">
        <f>+Precio_diario_hortalizas[[#This Row],[Precio promedio ponderado]]/Precio_diario_hortalizas[[#This Row],[Kg o Unidades]]</f>
        <v>117.52857142857142</v>
      </c>
    </row>
    <row r="3555" spans="1:16" hidden="1" x14ac:dyDescent="0.35">
      <c r="A3555" s="15" t="s">
        <v>60</v>
      </c>
      <c r="B3555" s="1" t="str">
        <f>+VLOOKUP(A3555,Codigos_mercados_mayoristas[],2,0)</f>
        <v>Valparaíso</v>
      </c>
      <c r="C3555" s="1">
        <f>+VLOOKUP(A3555,Codigos_mercados_mayoristas[],3,0)</f>
        <v>5</v>
      </c>
      <c r="D3555" s="30">
        <v>44158</v>
      </c>
      <c r="E3555" s="4" t="s">
        <v>196</v>
      </c>
      <c r="F3555" s="15" t="s">
        <v>27</v>
      </c>
      <c r="G3555" s="15" t="s">
        <v>28</v>
      </c>
      <c r="H3555" s="15" t="s">
        <v>19</v>
      </c>
      <c r="I3555" s="15">
        <v>38</v>
      </c>
      <c r="J3555" s="29">
        <v>33000</v>
      </c>
      <c r="K3555" s="29">
        <v>33000</v>
      </c>
      <c r="L3555" s="29">
        <v>33000</v>
      </c>
      <c r="M3555" s="15" t="s">
        <v>56</v>
      </c>
      <c r="N3555" s="15" t="s">
        <v>133</v>
      </c>
      <c r="O3555" s="48">
        <f>+VLOOKUP(Precio_diario_hortalizas[[#This Row],[Unidad de comercialización]],Codigos_kg[],2,0)</f>
        <v>18</v>
      </c>
      <c r="P3555" s="48">
        <f>+Precio_diario_hortalizas[[#This Row],[Precio promedio ponderado]]/Precio_diario_hortalizas[[#This Row],[Kg o Unidades]]</f>
        <v>1833.3333333333333</v>
      </c>
    </row>
    <row r="3556" spans="1:16" hidden="1" x14ac:dyDescent="0.35">
      <c r="A3556" s="15" t="s">
        <v>60</v>
      </c>
      <c r="B3556" s="1" t="str">
        <f>+VLOOKUP(A3556,Codigos_mercados_mayoristas[],2,0)</f>
        <v>Valparaíso</v>
      </c>
      <c r="C3556" s="1">
        <f>+VLOOKUP(A3556,Codigos_mercados_mayoristas[],3,0)</f>
        <v>5</v>
      </c>
      <c r="D3556" s="30">
        <v>44158</v>
      </c>
      <c r="E3556" s="4" t="s">
        <v>196</v>
      </c>
      <c r="F3556" s="15" t="s">
        <v>27</v>
      </c>
      <c r="G3556" s="15" t="s">
        <v>28</v>
      </c>
      <c r="H3556" s="15" t="s">
        <v>13</v>
      </c>
      <c r="I3556" s="15">
        <v>35</v>
      </c>
      <c r="J3556" s="29">
        <v>29000</v>
      </c>
      <c r="K3556" s="29">
        <v>29000</v>
      </c>
      <c r="L3556" s="29">
        <v>29000</v>
      </c>
      <c r="M3556" s="15" t="s">
        <v>56</v>
      </c>
      <c r="N3556" s="15" t="s">
        <v>133</v>
      </c>
      <c r="O3556" s="48">
        <f>+VLOOKUP(Precio_diario_hortalizas[[#This Row],[Unidad de comercialización]],Codigos_kg[],2,0)</f>
        <v>18</v>
      </c>
      <c r="P3556" s="48">
        <f>+Precio_diario_hortalizas[[#This Row],[Precio promedio ponderado]]/Precio_diario_hortalizas[[#This Row],[Kg o Unidades]]</f>
        <v>1611.1111111111111</v>
      </c>
    </row>
    <row r="3557" spans="1:16" hidden="1" x14ac:dyDescent="0.35">
      <c r="A3557" s="15" t="s">
        <v>60</v>
      </c>
      <c r="B3557" s="1" t="str">
        <f>+VLOOKUP(A3557,Codigos_mercados_mayoristas[],2,0)</f>
        <v>Valparaíso</v>
      </c>
      <c r="C3557" s="1">
        <f>+VLOOKUP(A3557,Codigos_mercados_mayoristas[],3,0)</f>
        <v>5</v>
      </c>
      <c r="D3557" s="30">
        <v>44158</v>
      </c>
      <c r="E3557" s="4" t="s">
        <v>196</v>
      </c>
      <c r="F3557" s="15" t="s">
        <v>27</v>
      </c>
      <c r="G3557" s="15" t="s">
        <v>98</v>
      </c>
      <c r="H3557" s="15" t="s">
        <v>19</v>
      </c>
      <c r="I3557" s="15">
        <v>38</v>
      </c>
      <c r="J3557" s="29">
        <v>23000</v>
      </c>
      <c r="K3557" s="29">
        <v>23000</v>
      </c>
      <c r="L3557" s="29">
        <v>23000</v>
      </c>
      <c r="M3557" s="15" t="s">
        <v>56</v>
      </c>
      <c r="N3557" s="15" t="s">
        <v>133</v>
      </c>
      <c r="O3557" s="48">
        <f>+VLOOKUP(Precio_diario_hortalizas[[#This Row],[Unidad de comercialización]],Codigos_kg[],2,0)</f>
        <v>18</v>
      </c>
      <c r="P3557" s="48">
        <f>+Precio_diario_hortalizas[[#This Row],[Precio promedio ponderado]]/Precio_diario_hortalizas[[#This Row],[Kg o Unidades]]</f>
        <v>1277.7777777777778</v>
      </c>
    </row>
    <row r="3558" spans="1:16" hidden="1" x14ac:dyDescent="0.35">
      <c r="A3558" s="15" t="s">
        <v>60</v>
      </c>
      <c r="B3558" s="1" t="str">
        <f>+VLOOKUP(A3558,Codigos_mercados_mayoristas[],2,0)</f>
        <v>Valparaíso</v>
      </c>
      <c r="C3558" s="1">
        <f>+VLOOKUP(A3558,Codigos_mercados_mayoristas[],3,0)</f>
        <v>5</v>
      </c>
      <c r="D3558" s="30">
        <v>44158</v>
      </c>
      <c r="E3558" s="4" t="s">
        <v>196</v>
      </c>
      <c r="F3558" s="15" t="s">
        <v>27</v>
      </c>
      <c r="G3558" s="15" t="s">
        <v>98</v>
      </c>
      <c r="H3558" s="15" t="s">
        <v>13</v>
      </c>
      <c r="I3558" s="15">
        <v>35</v>
      </c>
      <c r="J3558" s="29">
        <v>20000</v>
      </c>
      <c r="K3558" s="29">
        <v>20000</v>
      </c>
      <c r="L3558" s="29">
        <v>20000</v>
      </c>
      <c r="M3558" s="15" t="s">
        <v>56</v>
      </c>
      <c r="N3558" s="15" t="s">
        <v>133</v>
      </c>
      <c r="O3558" s="48">
        <f>+VLOOKUP(Precio_diario_hortalizas[[#This Row],[Unidad de comercialización]],Codigos_kg[],2,0)</f>
        <v>18</v>
      </c>
      <c r="P3558" s="48">
        <f>+Precio_diario_hortalizas[[#This Row],[Precio promedio ponderado]]/Precio_diario_hortalizas[[#This Row],[Kg o Unidades]]</f>
        <v>1111.1111111111111</v>
      </c>
    </row>
    <row r="3559" spans="1:16" x14ac:dyDescent="0.35">
      <c r="A3559" s="15" t="s">
        <v>60</v>
      </c>
      <c r="B3559" s="1" t="str">
        <f>+VLOOKUP(A3559,Codigos_mercados_mayoristas[],2,0)</f>
        <v>Valparaíso</v>
      </c>
      <c r="C3559" s="1">
        <f>+VLOOKUP(A3559,Codigos_mercados_mayoristas[],3,0)</f>
        <v>5</v>
      </c>
      <c r="D3559" s="30">
        <v>44158</v>
      </c>
      <c r="E3559" s="4" t="s">
        <v>196</v>
      </c>
      <c r="F3559" s="15" t="s">
        <v>158</v>
      </c>
      <c r="G3559" s="15" t="s">
        <v>12</v>
      </c>
      <c r="H3559" s="15" t="s">
        <v>19</v>
      </c>
      <c r="I3559" s="15">
        <v>25</v>
      </c>
      <c r="J3559" s="29">
        <v>50000</v>
      </c>
      <c r="K3559" s="29">
        <v>50000</v>
      </c>
      <c r="L3559" s="29">
        <v>50000</v>
      </c>
      <c r="M3559" s="15" t="s">
        <v>58</v>
      </c>
      <c r="N3559" s="15" t="s">
        <v>45</v>
      </c>
      <c r="O3559" s="48">
        <f>+VLOOKUP(Precio_diario_hortalizas[[#This Row],[Unidad de comercialización]],Codigos_kg[],2,0)</f>
        <v>25</v>
      </c>
      <c r="P3559" s="48">
        <f>+Precio_diario_hortalizas[[#This Row],[Precio promedio ponderado]]/Precio_diario_hortalizas[[#This Row],[Kg o Unidades]]</f>
        <v>2000</v>
      </c>
    </row>
    <row r="3560" spans="1:16" hidden="1" x14ac:dyDescent="0.35">
      <c r="A3560" s="15" t="s">
        <v>60</v>
      </c>
      <c r="B3560" s="1" t="str">
        <f>+VLOOKUP(A3560,Codigos_mercados_mayoristas[],2,0)</f>
        <v>Valparaíso</v>
      </c>
      <c r="C3560" s="1">
        <f>+VLOOKUP(A3560,Codigos_mercados_mayoristas[],3,0)</f>
        <v>5</v>
      </c>
      <c r="D3560" s="30">
        <v>44158</v>
      </c>
      <c r="E3560" s="4" t="s">
        <v>196</v>
      </c>
      <c r="F3560" s="15" t="s">
        <v>30</v>
      </c>
      <c r="G3560" s="15" t="s">
        <v>57</v>
      </c>
      <c r="H3560" s="15" t="s">
        <v>19</v>
      </c>
      <c r="I3560" s="15">
        <v>65</v>
      </c>
      <c r="J3560" s="29">
        <v>35000</v>
      </c>
      <c r="K3560" s="29">
        <v>34000</v>
      </c>
      <c r="L3560" s="29">
        <v>34462</v>
      </c>
      <c r="M3560" s="15" t="s">
        <v>58</v>
      </c>
      <c r="N3560" s="15" t="s">
        <v>105</v>
      </c>
      <c r="O3560" s="48">
        <f>+VLOOKUP(Precio_diario_hortalizas[[#This Row],[Unidad de comercialización]],Codigos_kg[],2,0)</f>
        <v>25</v>
      </c>
      <c r="P3560" s="48">
        <f>+Precio_diario_hortalizas[[#This Row],[Precio promedio ponderado]]/Precio_diario_hortalizas[[#This Row],[Kg o Unidades]]</f>
        <v>1378.48</v>
      </c>
    </row>
    <row r="3561" spans="1:16" hidden="1" x14ac:dyDescent="0.35">
      <c r="A3561" s="15" t="s">
        <v>60</v>
      </c>
      <c r="B3561" s="1" t="str">
        <f>+VLOOKUP(A3561,Codigos_mercados_mayoristas[],2,0)</f>
        <v>Valparaíso</v>
      </c>
      <c r="C3561" s="1">
        <f>+VLOOKUP(A3561,Codigos_mercados_mayoristas[],3,0)</f>
        <v>5</v>
      </c>
      <c r="D3561" s="30">
        <v>44158</v>
      </c>
      <c r="E3561" s="4" t="s">
        <v>196</v>
      </c>
      <c r="F3561" s="15" t="s">
        <v>99</v>
      </c>
      <c r="G3561" s="15" t="s">
        <v>100</v>
      </c>
      <c r="H3561" s="15" t="s">
        <v>19</v>
      </c>
      <c r="I3561" s="29">
        <v>1850</v>
      </c>
      <c r="J3561" s="15">
        <v>700</v>
      </c>
      <c r="K3561" s="15">
        <v>650</v>
      </c>
      <c r="L3561" s="15">
        <v>676</v>
      </c>
      <c r="M3561" s="15" t="s">
        <v>14</v>
      </c>
      <c r="N3561" s="15" t="s">
        <v>63</v>
      </c>
      <c r="O3561" s="48">
        <f>+VLOOKUP(Precio_diario_hortalizas[[#This Row],[Unidad de comercialización]],Codigos_kg[],2,0)</f>
        <v>1</v>
      </c>
      <c r="P3561" s="48">
        <f>+Precio_diario_hortalizas[[#This Row],[Precio promedio ponderado]]/Precio_diario_hortalizas[[#This Row],[Kg o Unidades]]</f>
        <v>676</v>
      </c>
    </row>
    <row r="3562" spans="1:16" hidden="1" x14ac:dyDescent="0.35">
      <c r="A3562" s="15" t="s">
        <v>60</v>
      </c>
      <c r="B3562" s="1" t="str">
        <f>+VLOOKUP(A3562,Codigos_mercados_mayoristas[],2,0)</f>
        <v>Valparaíso</v>
      </c>
      <c r="C3562" s="1">
        <f>+VLOOKUP(A3562,Codigos_mercados_mayoristas[],3,0)</f>
        <v>5</v>
      </c>
      <c r="D3562" s="30">
        <v>44158</v>
      </c>
      <c r="E3562" s="4" t="s">
        <v>196</v>
      </c>
      <c r="F3562" s="15" t="s">
        <v>99</v>
      </c>
      <c r="G3562" s="15" t="s">
        <v>100</v>
      </c>
      <c r="H3562" s="15" t="s">
        <v>13</v>
      </c>
      <c r="I3562" s="15">
        <v>900</v>
      </c>
      <c r="J3562" s="15">
        <v>550</v>
      </c>
      <c r="K3562" s="15">
        <v>550</v>
      </c>
      <c r="L3562" s="15">
        <v>550</v>
      </c>
      <c r="M3562" s="15" t="s">
        <v>14</v>
      </c>
      <c r="N3562" s="15" t="s">
        <v>63</v>
      </c>
      <c r="O3562" s="48">
        <f>+VLOOKUP(Precio_diario_hortalizas[[#This Row],[Unidad de comercialización]],Codigos_kg[],2,0)</f>
        <v>1</v>
      </c>
      <c r="P3562" s="48">
        <f>+Precio_diario_hortalizas[[#This Row],[Precio promedio ponderado]]/Precio_diario_hortalizas[[#This Row],[Kg o Unidades]]</f>
        <v>550</v>
      </c>
    </row>
    <row r="3563" spans="1:16" hidden="1" x14ac:dyDescent="0.35">
      <c r="A3563" s="15" t="s">
        <v>60</v>
      </c>
      <c r="B3563" s="1" t="str">
        <f>+VLOOKUP(A3563,Codigos_mercados_mayoristas[],2,0)</f>
        <v>Valparaíso</v>
      </c>
      <c r="C3563" s="1">
        <f>+VLOOKUP(A3563,Codigos_mercados_mayoristas[],3,0)</f>
        <v>5</v>
      </c>
      <c r="D3563" s="30">
        <v>44158</v>
      </c>
      <c r="E3563" s="4" t="s">
        <v>196</v>
      </c>
      <c r="F3563" s="15" t="s">
        <v>32</v>
      </c>
      <c r="G3563" s="15" t="s">
        <v>12</v>
      </c>
      <c r="H3563" s="15" t="s">
        <v>19</v>
      </c>
      <c r="I3563" s="15">
        <v>90</v>
      </c>
      <c r="J3563" s="15">
        <v>900</v>
      </c>
      <c r="K3563" s="15">
        <v>900</v>
      </c>
      <c r="L3563" s="15">
        <v>900</v>
      </c>
      <c r="M3563" s="15" t="s">
        <v>33</v>
      </c>
      <c r="N3563" s="15" t="s">
        <v>34</v>
      </c>
      <c r="O3563" s="48">
        <f>+VLOOKUP(Precio_diario_hortalizas[[#This Row],[Unidad de comercialización]],Codigos_kg[],2,0)</f>
        <v>1</v>
      </c>
      <c r="P3563" s="48">
        <f>+Precio_diario_hortalizas[[#This Row],[Precio promedio ponderado]]/Precio_diario_hortalizas[[#This Row],[Kg o Unidades]]</f>
        <v>900</v>
      </c>
    </row>
    <row r="3564" spans="1:16" hidden="1" x14ac:dyDescent="0.35">
      <c r="A3564" s="15" t="s">
        <v>60</v>
      </c>
      <c r="B3564" s="1" t="str">
        <f>+VLOOKUP(A3564,Codigos_mercados_mayoristas[],2,0)</f>
        <v>Valparaíso</v>
      </c>
      <c r="C3564" s="1">
        <f>+VLOOKUP(A3564,Codigos_mercados_mayoristas[],3,0)</f>
        <v>5</v>
      </c>
      <c r="D3564" s="30">
        <v>44158</v>
      </c>
      <c r="E3564" s="4" t="s">
        <v>196</v>
      </c>
      <c r="F3564" s="15" t="s">
        <v>35</v>
      </c>
      <c r="G3564" s="15" t="s">
        <v>36</v>
      </c>
      <c r="H3564" s="15" t="s">
        <v>19</v>
      </c>
      <c r="I3564" s="15">
        <v>350</v>
      </c>
      <c r="J3564" s="29">
        <v>11000</v>
      </c>
      <c r="K3564" s="29">
        <v>10000</v>
      </c>
      <c r="L3564" s="29">
        <v>10514</v>
      </c>
      <c r="M3564" s="15" t="s">
        <v>59</v>
      </c>
      <c r="N3564" s="15" t="s">
        <v>133</v>
      </c>
      <c r="O3564" s="48">
        <f>+VLOOKUP(Precio_diario_hortalizas[[#This Row],[Unidad de comercialización]],Codigos_kg[],2,0)</f>
        <v>18</v>
      </c>
      <c r="P3564" s="48">
        <f>+Precio_diario_hortalizas[[#This Row],[Precio promedio ponderado]]/Precio_diario_hortalizas[[#This Row],[Kg o Unidades]]</f>
        <v>584.11111111111109</v>
      </c>
    </row>
    <row r="3565" spans="1:16" hidden="1" x14ac:dyDescent="0.35">
      <c r="A3565" s="15" t="s">
        <v>60</v>
      </c>
      <c r="B3565" s="1" t="str">
        <f>+VLOOKUP(A3565,Codigos_mercados_mayoristas[],2,0)</f>
        <v>Valparaíso</v>
      </c>
      <c r="C3565" s="1">
        <f>+VLOOKUP(A3565,Codigos_mercados_mayoristas[],3,0)</f>
        <v>5</v>
      </c>
      <c r="D3565" s="30">
        <v>44158</v>
      </c>
      <c r="E3565" s="4" t="s">
        <v>196</v>
      </c>
      <c r="F3565" s="15" t="s">
        <v>35</v>
      </c>
      <c r="G3565" s="15" t="s">
        <v>36</v>
      </c>
      <c r="H3565" s="15" t="s">
        <v>19</v>
      </c>
      <c r="I3565" s="15">
        <v>380</v>
      </c>
      <c r="J3565" s="29">
        <v>5000</v>
      </c>
      <c r="K3565" s="29">
        <v>5000</v>
      </c>
      <c r="L3565" s="29">
        <v>5000</v>
      </c>
      <c r="M3565" s="15" t="s">
        <v>111</v>
      </c>
      <c r="N3565" s="15" t="s">
        <v>133</v>
      </c>
      <c r="O3565" s="48">
        <f>+VLOOKUP(Precio_diario_hortalizas[[#This Row],[Unidad de comercialización]],Codigos_kg[],2,0)</f>
        <v>12</v>
      </c>
      <c r="P3565" s="48">
        <f>+Precio_diario_hortalizas[[#This Row],[Precio promedio ponderado]]/Precio_diario_hortalizas[[#This Row],[Kg o Unidades]]</f>
        <v>416.66666666666669</v>
      </c>
    </row>
    <row r="3566" spans="1:16" hidden="1" x14ac:dyDescent="0.35">
      <c r="A3566" s="15" t="s">
        <v>60</v>
      </c>
      <c r="B3566" s="1" t="str">
        <f>+VLOOKUP(A3566,Codigos_mercados_mayoristas[],2,0)</f>
        <v>Valparaíso</v>
      </c>
      <c r="C3566" s="1">
        <f>+VLOOKUP(A3566,Codigos_mercados_mayoristas[],3,0)</f>
        <v>5</v>
      </c>
      <c r="D3566" s="30">
        <v>44158</v>
      </c>
      <c r="E3566" s="4" t="s">
        <v>196</v>
      </c>
      <c r="F3566" s="15" t="s">
        <v>35</v>
      </c>
      <c r="G3566" s="15" t="s">
        <v>36</v>
      </c>
      <c r="H3566" s="15" t="s">
        <v>13</v>
      </c>
      <c r="I3566" s="15">
        <v>370</v>
      </c>
      <c r="J3566" s="29">
        <v>8500</v>
      </c>
      <c r="K3566" s="29">
        <v>8000</v>
      </c>
      <c r="L3566" s="29">
        <v>8257</v>
      </c>
      <c r="M3566" s="15" t="s">
        <v>59</v>
      </c>
      <c r="N3566" s="15" t="s">
        <v>133</v>
      </c>
      <c r="O3566" s="48">
        <f>+VLOOKUP(Precio_diario_hortalizas[[#This Row],[Unidad de comercialización]],Codigos_kg[],2,0)</f>
        <v>18</v>
      </c>
      <c r="P3566" s="48">
        <f>+Precio_diario_hortalizas[[#This Row],[Precio promedio ponderado]]/Precio_diario_hortalizas[[#This Row],[Kg o Unidades]]</f>
        <v>458.72222222222223</v>
      </c>
    </row>
    <row r="3567" spans="1:16" hidden="1" x14ac:dyDescent="0.35">
      <c r="A3567" s="15" t="s">
        <v>60</v>
      </c>
      <c r="B3567" s="1" t="str">
        <f>+VLOOKUP(A3567,Codigos_mercados_mayoristas[],2,0)</f>
        <v>Valparaíso</v>
      </c>
      <c r="C3567" s="1">
        <f>+VLOOKUP(A3567,Codigos_mercados_mayoristas[],3,0)</f>
        <v>5</v>
      </c>
      <c r="D3567" s="30">
        <v>44158</v>
      </c>
      <c r="E3567" s="4" t="s">
        <v>196</v>
      </c>
      <c r="F3567" s="15" t="s">
        <v>38</v>
      </c>
      <c r="G3567" s="15" t="s">
        <v>12</v>
      </c>
      <c r="H3567" s="15" t="s">
        <v>19</v>
      </c>
      <c r="I3567" s="15">
        <v>180</v>
      </c>
      <c r="J3567" s="29">
        <v>5500</v>
      </c>
      <c r="K3567" s="29">
        <v>5500</v>
      </c>
      <c r="L3567" s="29">
        <v>5500</v>
      </c>
      <c r="M3567" s="15" t="s">
        <v>101</v>
      </c>
      <c r="N3567" s="15" t="s">
        <v>63</v>
      </c>
      <c r="O3567" s="48">
        <f>+VLOOKUP(Precio_diario_hortalizas[[#This Row],[Unidad de comercialización]],Codigos_kg[],2,0)</f>
        <v>20</v>
      </c>
      <c r="P3567" s="48">
        <f>+Precio_diario_hortalizas[[#This Row],[Precio promedio ponderado]]/Precio_diario_hortalizas[[#This Row],[Kg o Unidades]]</f>
        <v>275</v>
      </c>
    </row>
    <row r="3568" spans="1:16" hidden="1" x14ac:dyDescent="0.35">
      <c r="A3568" s="15" t="s">
        <v>60</v>
      </c>
      <c r="B3568" s="1" t="str">
        <f>+VLOOKUP(A3568,Codigos_mercados_mayoristas[],2,0)</f>
        <v>Valparaíso</v>
      </c>
      <c r="C3568" s="1">
        <f>+VLOOKUP(A3568,Codigos_mercados_mayoristas[],3,0)</f>
        <v>5</v>
      </c>
      <c r="D3568" s="30">
        <v>44158</v>
      </c>
      <c r="E3568" s="4" t="s">
        <v>196</v>
      </c>
      <c r="F3568" s="15" t="s">
        <v>102</v>
      </c>
      <c r="G3568" s="15" t="s">
        <v>103</v>
      </c>
      <c r="H3568" s="15" t="s">
        <v>96</v>
      </c>
      <c r="I3568" s="15">
        <v>120</v>
      </c>
      <c r="J3568" s="29">
        <v>1800</v>
      </c>
      <c r="K3568" s="29">
        <v>1800</v>
      </c>
      <c r="L3568" s="29">
        <v>1800</v>
      </c>
      <c r="M3568" s="15" t="s">
        <v>33</v>
      </c>
      <c r="N3568" s="15" t="s">
        <v>34</v>
      </c>
      <c r="O3568" s="48">
        <f>+VLOOKUP(Precio_diario_hortalizas[[#This Row],[Unidad de comercialización]],Codigos_kg[],2,0)</f>
        <v>1</v>
      </c>
      <c r="P3568" s="48">
        <f>+Precio_diario_hortalizas[[#This Row],[Precio promedio ponderado]]/Precio_diario_hortalizas[[#This Row],[Kg o Unidades]]</f>
        <v>1800</v>
      </c>
    </row>
    <row r="3569" spans="1:16" hidden="1" x14ac:dyDescent="0.35">
      <c r="A3569" s="15" t="s">
        <v>60</v>
      </c>
      <c r="B3569" s="1" t="str">
        <f>+VLOOKUP(A3569,Codigos_mercados_mayoristas[],2,0)</f>
        <v>Valparaíso</v>
      </c>
      <c r="C3569" s="1">
        <f>+VLOOKUP(A3569,Codigos_mercados_mayoristas[],3,0)</f>
        <v>5</v>
      </c>
      <c r="D3569" s="30">
        <v>44158</v>
      </c>
      <c r="E3569" s="4" t="s">
        <v>196</v>
      </c>
      <c r="F3569" s="15" t="s">
        <v>102</v>
      </c>
      <c r="G3569" s="15" t="s">
        <v>104</v>
      </c>
      <c r="H3569" s="15" t="s">
        <v>76</v>
      </c>
      <c r="I3569" s="15">
        <v>90</v>
      </c>
      <c r="J3569" s="29">
        <v>1600</v>
      </c>
      <c r="K3569" s="29">
        <v>1600</v>
      </c>
      <c r="L3569" s="29">
        <v>1600</v>
      </c>
      <c r="M3569" s="15" t="s">
        <v>33</v>
      </c>
      <c r="N3569" s="15" t="s">
        <v>105</v>
      </c>
      <c r="O3569" s="48">
        <f>+VLOOKUP(Precio_diario_hortalizas[[#This Row],[Unidad de comercialización]],Codigos_kg[],2,0)</f>
        <v>1</v>
      </c>
      <c r="P3569" s="48">
        <f>+Precio_diario_hortalizas[[#This Row],[Precio promedio ponderado]]/Precio_diario_hortalizas[[#This Row],[Kg o Unidades]]</f>
        <v>1600</v>
      </c>
    </row>
    <row r="3570" spans="1:16" hidden="1" x14ac:dyDescent="0.35">
      <c r="A3570" s="15" t="s">
        <v>60</v>
      </c>
      <c r="B3570" s="1" t="str">
        <f>+VLOOKUP(A3570,Codigos_mercados_mayoristas[],2,0)</f>
        <v>Valparaíso</v>
      </c>
      <c r="C3570" s="1">
        <f>+VLOOKUP(A3570,Codigos_mercados_mayoristas[],3,0)</f>
        <v>5</v>
      </c>
      <c r="D3570" s="30">
        <v>44158</v>
      </c>
      <c r="E3570" s="4" t="s">
        <v>196</v>
      </c>
      <c r="F3570" s="15" t="s">
        <v>102</v>
      </c>
      <c r="G3570" s="15" t="s">
        <v>104</v>
      </c>
      <c r="H3570" s="15" t="s">
        <v>96</v>
      </c>
      <c r="I3570" s="15">
        <v>80</v>
      </c>
      <c r="J3570" s="29">
        <v>1400</v>
      </c>
      <c r="K3570" s="29">
        <v>1400</v>
      </c>
      <c r="L3570" s="29">
        <v>1400</v>
      </c>
      <c r="M3570" s="15" t="s">
        <v>33</v>
      </c>
      <c r="N3570" s="15" t="s">
        <v>105</v>
      </c>
      <c r="O3570" s="48">
        <f>+VLOOKUP(Precio_diario_hortalizas[[#This Row],[Unidad de comercialización]],Codigos_kg[],2,0)</f>
        <v>1</v>
      </c>
      <c r="P3570" s="48">
        <f>+Precio_diario_hortalizas[[#This Row],[Precio promedio ponderado]]/Precio_diario_hortalizas[[#This Row],[Kg o Unidades]]</f>
        <v>1400</v>
      </c>
    </row>
    <row r="3571" spans="1:16" hidden="1" x14ac:dyDescent="0.35">
      <c r="A3571" s="15" t="s">
        <v>60</v>
      </c>
      <c r="B3571" s="1" t="str">
        <f>+VLOOKUP(A3571,Codigos_mercados_mayoristas[],2,0)</f>
        <v>Valparaíso</v>
      </c>
      <c r="C3571" s="1">
        <f>+VLOOKUP(A3571,Codigos_mercados_mayoristas[],3,0)</f>
        <v>5</v>
      </c>
      <c r="D3571" s="30">
        <v>44158</v>
      </c>
      <c r="E3571" s="4" t="s">
        <v>196</v>
      </c>
      <c r="F3571" s="15" t="s">
        <v>106</v>
      </c>
      <c r="G3571" s="15" t="s">
        <v>12</v>
      </c>
      <c r="H3571" s="15" t="s">
        <v>19</v>
      </c>
      <c r="I3571" s="15">
        <v>120</v>
      </c>
      <c r="J3571" s="29">
        <v>4000</v>
      </c>
      <c r="K3571" s="29">
        <v>4000</v>
      </c>
      <c r="L3571" s="29">
        <v>4000</v>
      </c>
      <c r="M3571" s="15" t="s">
        <v>724</v>
      </c>
      <c r="N3571" s="15" t="s">
        <v>63</v>
      </c>
      <c r="O3571" s="48">
        <f>+VLOOKUP(Precio_diario_hortalizas[[#This Row],[Unidad de comercialización]],Codigos_kg[],2,0)</f>
        <v>36</v>
      </c>
      <c r="P3571" s="48">
        <f>+Precio_diario_hortalizas[[#This Row],[Precio promedio ponderado]]/Precio_diario_hortalizas[[#This Row],[Kg o Unidades]]</f>
        <v>111.11111111111111</v>
      </c>
    </row>
    <row r="3572" spans="1:16" hidden="1" x14ac:dyDescent="0.35">
      <c r="A3572" s="15" t="s">
        <v>60</v>
      </c>
      <c r="B3572" s="26" t="str">
        <f>+VLOOKUP(A3572,Codigos_mercados_mayoristas[],2,0)</f>
        <v>Valparaíso</v>
      </c>
      <c r="C3572" s="26">
        <f>+VLOOKUP(A3572,Codigos_mercados_mayoristas[],3,0)</f>
        <v>5</v>
      </c>
      <c r="D3572" s="30">
        <v>44158</v>
      </c>
      <c r="E3572" s="4" t="s">
        <v>196</v>
      </c>
      <c r="F3572" s="15" t="s">
        <v>106</v>
      </c>
      <c r="G3572" s="15" t="s">
        <v>12</v>
      </c>
      <c r="H3572" s="15" t="s">
        <v>19</v>
      </c>
      <c r="I3572" s="15">
        <v>95</v>
      </c>
      <c r="J3572" s="29">
        <v>7500</v>
      </c>
      <c r="K3572" s="29">
        <v>7000</v>
      </c>
      <c r="L3572" s="29">
        <v>7263</v>
      </c>
      <c r="M3572" s="15" t="s">
        <v>97</v>
      </c>
      <c r="N3572" s="15" t="s">
        <v>63</v>
      </c>
      <c r="O3572" s="48">
        <f>+VLOOKUP(Precio_diario_hortalizas[[#This Row],[Unidad de comercialización]],Codigos_kg[],2,0)</f>
        <v>70</v>
      </c>
      <c r="P3572" s="48">
        <f>+Precio_diario_hortalizas[[#This Row],[Precio promedio ponderado]]/Precio_diario_hortalizas[[#This Row],[Kg o Unidades]]</f>
        <v>103.75714285714285</v>
      </c>
    </row>
    <row r="3573" spans="1:16" hidden="1" x14ac:dyDescent="0.35">
      <c r="A3573" s="15" t="s">
        <v>170</v>
      </c>
      <c r="B3573" s="1" t="str">
        <f>+VLOOKUP(A3573,Codigos_mercados_mayoristas[],2,0)</f>
        <v>Coquimbo</v>
      </c>
      <c r="C3573" s="1">
        <f>+VLOOKUP(A3573,Codigos_mercados_mayoristas[],3,0)</f>
        <v>4</v>
      </c>
      <c r="D3573" s="30">
        <v>44158</v>
      </c>
      <c r="E3573" s="4" t="s">
        <v>196</v>
      </c>
      <c r="F3573" s="15" t="s">
        <v>61</v>
      </c>
      <c r="G3573" s="15" t="s">
        <v>12</v>
      </c>
      <c r="H3573" s="15" t="s">
        <v>19</v>
      </c>
      <c r="I3573" s="29">
        <v>2800</v>
      </c>
      <c r="J3573" s="15">
        <v>500</v>
      </c>
      <c r="K3573" s="15">
        <v>400</v>
      </c>
      <c r="L3573" s="15">
        <v>450</v>
      </c>
      <c r="M3573" s="15" t="s">
        <v>725</v>
      </c>
      <c r="N3573" s="15" t="s">
        <v>139</v>
      </c>
      <c r="O3573" s="48">
        <f>+VLOOKUP(Precio_diario_hortalizas[[#This Row],[Unidad de comercialización]],Codigos_kg[],2,0)</f>
        <v>2</v>
      </c>
      <c r="P3573" s="48">
        <f>+Precio_diario_hortalizas[[#This Row],[Precio promedio ponderado]]/Precio_diario_hortalizas[[#This Row],[Kg o Unidades]]</f>
        <v>225</v>
      </c>
    </row>
    <row r="3574" spans="1:16" hidden="1" x14ac:dyDescent="0.35">
      <c r="A3574" s="15" t="s">
        <v>170</v>
      </c>
      <c r="B3574" s="1" t="str">
        <f>+VLOOKUP(A3574,Codigos_mercados_mayoristas[],2,0)</f>
        <v>Coquimbo</v>
      </c>
      <c r="C3574" s="1">
        <f>+VLOOKUP(A3574,Codigos_mercados_mayoristas[],3,0)</f>
        <v>4</v>
      </c>
      <c r="D3574" s="30">
        <v>44158</v>
      </c>
      <c r="E3574" s="4" t="s">
        <v>196</v>
      </c>
      <c r="F3574" s="15" t="s">
        <v>61</v>
      </c>
      <c r="G3574" s="15" t="s">
        <v>12</v>
      </c>
      <c r="H3574" s="15" t="s">
        <v>13</v>
      </c>
      <c r="I3574" s="29">
        <v>1600</v>
      </c>
      <c r="J3574" s="15">
        <v>350</v>
      </c>
      <c r="K3574" s="15">
        <v>300</v>
      </c>
      <c r="L3574" s="15">
        <v>325</v>
      </c>
      <c r="M3574" s="15" t="s">
        <v>725</v>
      </c>
      <c r="N3574" s="15" t="s">
        <v>139</v>
      </c>
      <c r="O3574" s="48">
        <f>+VLOOKUP(Precio_diario_hortalizas[[#This Row],[Unidad de comercialización]],Codigos_kg[],2,0)</f>
        <v>2</v>
      </c>
      <c r="P3574" s="48">
        <f>+Precio_diario_hortalizas[[#This Row],[Precio promedio ponderado]]/Precio_diario_hortalizas[[#This Row],[Kg o Unidades]]</f>
        <v>162.5</v>
      </c>
    </row>
    <row r="3575" spans="1:16" hidden="1" x14ac:dyDescent="0.35">
      <c r="A3575" s="15" t="s">
        <v>170</v>
      </c>
      <c r="B3575" s="1" t="str">
        <f>+VLOOKUP(A3575,Codigos_mercados_mayoristas[],2,0)</f>
        <v>Coquimbo</v>
      </c>
      <c r="C3575" s="1">
        <f>+VLOOKUP(A3575,Codigos_mercados_mayoristas[],3,0)</f>
        <v>4</v>
      </c>
      <c r="D3575" s="30">
        <v>44158</v>
      </c>
      <c r="E3575" s="4" t="s">
        <v>196</v>
      </c>
      <c r="F3575" s="15" t="s">
        <v>67</v>
      </c>
      <c r="G3575" s="15" t="s">
        <v>12</v>
      </c>
      <c r="H3575" s="15" t="s">
        <v>19</v>
      </c>
      <c r="I3575" s="29">
        <v>1800</v>
      </c>
      <c r="J3575" s="29">
        <v>3000</v>
      </c>
      <c r="K3575" s="29">
        <v>2800</v>
      </c>
      <c r="L3575" s="29">
        <v>2900</v>
      </c>
      <c r="M3575" s="15" t="s">
        <v>112</v>
      </c>
      <c r="N3575" s="15" t="s">
        <v>15</v>
      </c>
      <c r="O3575" s="48">
        <f>+VLOOKUP(Precio_diario_hortalizas[[#This Row],[Unidad de comercialización]],Codigos_kg[],2,0)</f>
        <v>1</v>
      </c>
      <c r="P3575" s="48">
        <f>+Precio_diario_hortalizas[[#This Row],[Precio promedio ponderado]]/Precio_diario_hortalizas[[#This Row],[Kg o Unidades]]</f>
        <v>2900</v>
      </c>
    </row>
    <row r="3576" spans="1:16" hidden="1" x14ac:dyDescent="0.35">
      <c r="A3576" s="15" t="s">
        <v>170</v>
      </c>
      <c r="B3576" s="1" t="str">
        <f>+VLOOKUP(A3576,Codigos_mercados_mayoristas[],2,0)</f>
        <v>Coquimbo</v>
      </c>
      <c r="C3576" s="1">
        <f>+VLOOKUP(A3576,Codigos_mercados_mayoristas[],3,0)</f>
        <v>4</v>
      </c>
      <c r="D3576" s="30">
        <v>44158</v>
      </c>
      <c r="E3576" s="4" t="s">
        <v>196</v>
      </c>
      <c r="F3576" s="15" t="s">
        <v>71</v>
      </c>
      <c r="G3576" s="15" t="s">
        <v>43</v>
      </c>
      <c r="H3576" s="15" t="s">
        <v>19</v>
      </c>
      <c r="I3576" s="29">
        <v>2700</v>
      </c>
      <c r="J3576" s="29">
        <v>8000</v>
      </c>
      <c r="K3576" s="29">
        <v>7000</v>
      </c>
      <c r="L3576" s="29">
        <v>7500</v>
      </c>
      <c r="M3576" s="15" t="s">
        <v>68</v>
      </c>
      <c r="N3576" s="15" t="s">
        <v>139</v>
      </c>
      <c r="O3576" s="48">
        <f>+VLOOKUP(Precio_diario_hortalizas[[#This Row],[Unidad de comercialización]],Codigos_kg[],2,0)</f>
        <v>6</v>
      </c>
      <c r="P3576" s="48">
        <f>+Precio_diario_hortalizas[[#This Row],[Precio promedio ponderado]]/Precio_diario_hortalizas[[#This Row],[Kg o Unidades]]</f>
        <v>1250</v>
      </c>
    </row>
    <row r="3577" spans="1:16" hidden="1" x14ac:dyDescent="0.35">
      <c r="A3577" s="15" t="s">
        <v>170</v>
      </c>
      <c r="B3577" s="1" t="str">
        <f>+VLOOKUP(A3577,Codigos_mercados_mayoristas[],2,0)</f>
        <v>Coquimbo</v>
      </c>
      <c r="C3577" s="1">
        <f>+VLOOKUP(A3577,Codigos_mercados_mayoristas[],3,0)</f>
        <v>4</v>
      </c>
      <c r="D3577" s="30">
        <v>44158</v>
      </c>
      <c r="E3577" s="4" t="s">
        <v>196</v>
      </c>
      <c r="F3577" s="15" t="s">
        <v>71</v>
      </c>
      <c r="G3577" s="15" t="s">
        <v>43</v>
      </c>
      <c r="H3577" s="15" t="s">
        <v>13</v>
      </c>
      <c r="I3577" s="29">
        <v>1600</v>
      </c>
      <c r="J3577" s="29">
        <v>6500</v>
      </c>
      <c r="K3577" s="29">
        <v>6000</v>
      </c>
      <c r="L3577" s="29">
        <v>6250</v>
      </c>
      <c r="M3577" s="15" t="s">
        <v>68</v>
      </c>
      <c r="N3577" s="15" t="s">
        <v>139</v>
      </c>
      <c r="O3577" s="48">
        <f>+VLOOKUP(Precio_diario_hortalizas[[#This Row],[Unidad de comercialización]],Codigos_kg[],2,0)</f>
        <v>6</v>
      </c>
      <c r="P3577" s="48">
        <f>+Precio_diario_hortalizas[[#This Row],[Precio promedio ponderado]]/Precio_diario_hortalizas[[#This Row],[Kg o Unidades]]</f>
        <v>1041.6666666666667</v>
      </c>
    </row>
    <row r="3578" spans="1:16" hidden="1" x14ac:dyDescent="0.35">
      <c r="A3578" s="15" t="s">
        <v>170</v>
      </c>
      <c r="B3578" s="1" t="str">
        <f>+VLOOKUP(A3578,Codigos_mercados_mayoristas[],2,0)</f>
        <v>Coquimbo</v>
      </c>
      <c r="C3578" s="1">
        <f>+VLOOKUP(A3578,Codigos_mercados_mayoristas[],3,0)</f>
        <v>4</v>
      </c>
      <c r="D3578" s="30">
        <v>44158</v>
      </c>
      <c r="E3578" s="4" t="s">
        <v>196</v>
      </c>
      <c r="F3578" s="15" t="s">
        <v>11</v>
      </c>
      <c r="G3578" s="15" t="s">
        <v>12</v>
      </c>
      <c r="H3578" s="15" t="s">
        <v>19</v>
      </c>
      <c r="I3578" s="29">
        <v>3000</v>
      </c>
      <c r="J3578" s="15">
        <v>500</v>
      </c>
      <c r="K3578" s="15">
        <v>450</v>
      </c>
      <c r="L3578" s="15">
        <v>475</v>
      </c>
      <c r="M3578" s="15" t="s">
        <v>14</v>
      </c>
      <c r="N3578" s="15" t="s">
        <v>139</v>
      </c>
      <c r="O3578" s="48">
        <f>+VLOOKUP(Precio_diario_hortalizas[[#This Row],[Unidad de comercialización]],Codigos_kg[],2,0)</f>
        <v>1</v>
      </c>
      <c r="P3578" s="48">
        <f>+Precio_diario_hortalizas[[#This Row],[Precio promedio ponderado]]/Precio_diario_hortalizas[[#This Row],[Kg o Unidades]]</f>
        <v>475</v>
      </c>
    </row>
    <row r="3579" spans="1:16" hidden="1" x14ac:dyDescent="0.35">
      <c r="A3579" s="15" t="s">
        <v>170</v>
      </c>
      <c r="B3579" s="1" t="str">
        <f>+VLOOKUP(A3579,Codigos_mercados_mayoristas[],2,0)</f>
        <v>Coquimbo</v>
      </c>
      <c r="C3579" s="1">
        <f>+VLOOKUP(A3579,Codigos_mercados_mayoristas[],3,0)</f>
        <v>4</v>
      </c>
      <c r="D3579" s="30">
        <v>44158</v>
      </c>
      <c r="E3579" s="4" t="s">
        <v>196</v>
      </c>
      <c r="F3579" s="15" t="s">
        <v>11</v>
      </c>
      <c r="G3579" s="15" t="s">
        <v>12</v>
      </c>
      <c r="H3579" s="15" t="s">
        <v>13</v>
      </c>
      <c r="I3579" s="29">
        <v>1600</v>
      </c>
      <c r="J3579" s="15">
        <v>400</v>
      </c>
      <c r="K3579" s="15">
        <v>350</v>
      </c>
      <c r="L3579" s="15">
        <v>375</v>
      </c>
      <c r="M3579" s="15" t="s">
        <v>14</v>
      </c>
      <c r="N3579" s="15" t="s">
        <v>139</v>
      </c>
      <c r="O3579" s="48">
        <f>+VLOOKUP(Precio_diario_hortalizas[[#This Row],[Unidad de comercialización]],Codigos_kg[],2,0)</f>
        <v>1</v>
      </c>
      <c r="P3579" s="48">
        <f>+Precio_diario_hortalizas[[#This Row],[Precio promedio ponderado]]/Precio_diario_hortalizas[[#This Row],[Kg o Unidades]]</f>
        <v>375</v>
      </c>
    </row>
    <row r="3580" spans="1:16" hidden="1" x14ac:dyDescent="0.35">
      <c r="A3580" s="15" t="s">
        <v>170</v>
      </c>
      <c r="B3580" s="1" t="str">
        <f>+VLOOKUP(A3580,Codigos_mercados_mayoristas[],2,0)</f>
        <v>Coquimbo</v>
      </c>
      <c r="C3580" s="1">
        <f>+VLOOKUP(A3580,Codigos_mercados_mayoristas[],3,0)</f>
        <v>4</v>
      </c>
      <c r="D3580" s="30">
        <v>44158</v>
      </c>
      <c r="E3580" s="4" t="s">
        <v>196</v>
      </c>
      <c r="F3580" s="15" t="s">
        <v>75</v>
      </c>
      <c r="G3580" s="15" t="s">
        <v>12</v>
      </c>
      <c r="H3580" s="15" t="s">
        <v>96</v>
      </c>
      <c r="I3580" s="29">
        <v>2400</v>
      </c>
      <c r="J3580" s="29">
        <v>8000</v>
      </c>
      <c r="K3580" s="29">
        <v>7500</v>
      </c>
      <c r="L3580" s="29">
        <v>7750</v>
      </c>
      <c r="M3580" s="15" t="s">
        <v>121</v>
      </c>
      <c r="N3580" s="15" t="s">
        <v>123</v>
      </c>
      <c r="O3580" s="48">
        <f>+VLOOKUP(Precio_diario_hortalizas[[#This Row],[Unidad de comercialización]],Codigos_kg[],2,0)</f>
        <v>18</v>
      </c>
      <c r="P3580" s="48">
        <f>+Precio_diario_hortalizas[[#This Row],[Precio promedio ponderado]]/Precio_diario_hortalizas[[#This Row],[Kg o Unidades]]</f>
        <v>430.55555555555554</v>
      </c>
    </row>
    <row r="3581" spans="1:16" hidden="1" x14ac:dyDescent="0.35">
      <c r="A3581" s="15" t="s">
        <v>170</v>
      </c>
      <c r="B3581" s="1" t="str">
        <f>+VLOOKUP(A3581,Codigos_mercados_mayoristas[],2,0)</f>
        <v>Coquimbo</v>
      </c>
      <c r="C3581" s="1">
        <f>+VLOOKUP(A3581,Codigos_mercados_mayoristas[],3,0)</f>
        <v>4</v>
      </c>
      <c r="D3581" s="30">
        <v>44158</v>
      </c>
      <c r="E3581" s="4" t="s">
        <v>196</v>
      </c>
      <c r="F3581" s="15" t="s">
        <v>75</v>
      </c>
      <c r="G3581" s="15" t="s">
        <v>12</v>
      </c>
      <c r="H3581" s="15" t="s">
        <v>19</v>
      </c>
      <c r="I3581" s="29">
        <v>2000</v>
      </c>
      <c r="J3581" s="29">
        <v>7500</v>
      </c>
      <c r="K3581" s="29">
        <v>7000</v>
      </c>
      <c r="L3581" s="29">
        <v>7250</v>
      </c>
      <c r="M3581" s="15" t="s">
        <v>121</v>
      </c>
      <c r="N3581" s="15" t="s">
        <v>34</v>
      </c>
      <c r="O3581" s="48">
        <f>+VLOOKUP(Precio_diario_hortalizas[[#This Row],[Unidad de comercialización]],Codigos_kg[],2,0)</f>
        <v>18</v>
      </c>
      <c r="P3581" s="48">
        <f>+Precio_diario_hortalizas[[#This Row],[Precio promedio ponderado]]/Precio_diario_hortalizas[[#This Row],[Kg o Unidades]]</f>
        <v>402.77777777777777</v>
      </c>
    </row>
    <row r="3582" spans="1:16" hidden="1" x14ac:dyDescent="0.35">
      <c r="A3582" s="15" t="s">
        <v>170</v>
      </c>
      <c r="B3582" s="1" t="str">
        <f>+VLOOKUP(A3582,Codigos_mercados_mayoristas[],2,0)</f>
        <v>Coquimbo</v>
      </c>
      <c r="C3582" s="1">
        <f>+VLOOKUP(A3582,Codigos_mercados_mayoristas[],3,0)</f>
        <v>4</v>
      </c>
      <c r="D3582" s="30">
        <v>44158</v>
      </c>
      <c r="E3582" s="4" t="s">
        <v>196</v>
      </c>
      <c r="F3582" s="15" t="s">
        <v>78</v>
      </c>
      <c r="G3582" s="15" t="s">
        <v>12</v>
      </c>
      <c r="H3582" s="15" t="s">
        <v>19</v>
      </c>
      <c r="I3582" s="29">
        <v>2400</v>
      </c>
      <c r="J3582" s="29">
        <v>1000</v>
      </c>
      <c r="K3582" s="15">
        <v>800</v>
      </c>
      <c r="L3582" s="15">
        <v>900</v>
      </c>
      <c r="M3582" s="15" t="s">
        <v>191</v>
      </c>
      <c r="N3582" s="15" t="s">
        <v>139</v>
      </c>
      <c r="O3582" s="48">
        <f>+VLOOKUP(Precio_diario_hortalizas[[#This Row],[Unidad de comercialización]],Codigos_kg[],2,0)</f>
        <v>6</v>
      </c>
      <c r="P3582" s="48">
        <f>+Precio_diario_hortalizas[[#This Row],[Precio promedio ponderado]]/Precio_diario_hortalizas[[#This Row],[Kg o Unidades]]</f>
        <v>150</v>
      </c>
    </row>
    <row r="3583" spans="1:16" hidden="1" x14ac:dyDescent="0.35">
      <c r="A3583" s="15" t="s">
        <v>170</v>
      </c>
      <c r="B3583" s="1" t="str">
        <f>+VLOOKUP(A3583,Codigos_mercados_mayoristas[],2,0)</f>
        <v>Coquimbo</v>
      </c>
      <c r="C3583" s="1">
        <f>+VLOOKUP(A3583,Codigos_mercados_mayoristas[],3,0)</f>
        <v>4</v>
      </c>
      <c r="D3583" s="30">
        <v>44158</v>
      </c>
      <c r="E3583" s="4" t="s">
        <v>196</v>
      </c>
      <c r="F3583" s="15" t="s">
        <v>17</v>
      </c>
      <c r="G3583" s="15" t="s">
        <v>50</v>
      </c>
      <c r="H3583" s="15" t="s">
        <v>19</v>
      </c>
      <c r="I3583" s="15">
        <v>500</v>
      </c>
      <c r="J3583" s="29">
        <v>21000</v>
      </c>
      <c r="K3583" s="29">
        <v>20000</v>
      </c>
      <c r="L3583" s="29">
        <v>20500</v>
      </c>
      <c r="M3583" s="15" t="s">
        <v>51</v>
      </c>
      <c r="N3583" s="15" t="s">
        <v>15</v>
      </c>
      <c r="O3583" s="48">
        <f>+VLOOKUP(Precio_diario_hortalizas[[#This Row],[Unidad de comercialización]],Codigos_kg[],2,0)</f>
        <v>70</v>
      </c>
      <c r="P3583" s="48">
        <f>+Precio_diario_hortalizas[[#This Row],[Precio promedio ponderado]]/Precio_diario_hortalizas[[#This Row],[Kg o Unidades]]</f>
        <v>292.85714285714283</v>
      </c>
    </row>
    <row r="3584" spans="1:16" hidden="1" x14ac:dyDescent="0.35">
      <c r="A3584" s="15" t="s">
        <v>170</v>
      </c>
      <c r="B3584" s="1" t="str">
        <f>+VLOOKUP(A3584,Codigos_mercados_mayoristas[],2,0)</f>
        <v>Coquimbo</v>
      </c>
      <c r="C3584" s="1">
        <f>+VLOOKUP(A3584,Codigos_mercados_mayoristas[],3,0)</f>
        <v>4</v>
      </c>
      <c r="D3584" s="30">
        <v>44158</v>
      </c>
      <c r="E3584" s="4" t="s">
        <v>196</v>
      </c>
      <c r="F3584" s="15" t="s">
        <v>17</v>
      </c>
      <c r="G3584" s="15" t="s">
        <v>50</v>
      </c>
      <c r="H3584" s="15" t="s">
        <v>19</v>
      </c>
      <c r="I3584" s="29">
        <v>20000</v>
      </c>
      <c r="J3584" s="15">
        <v>350</v>
      </c>
      <c r="K3584" s="15">
        <v>300</v>
      </c>
      <c r="L3584" s="15">
        <v>325</v>
      </c>
      <c r="M3584" s="15" t="s">
        <v>14</v>
      </c>
      <c r="N3584" s="15" t="s">
        <v>45</v>
      </c>
      <c r="O3584" s="48">
        <f>+VLOOKUP(Precio_diario_hortalizas[[#This Row],[Unidad de comercialización]],Codigos_kg[],2,0)</f>
        <v>1</v>
      </c>
      <c r="P3584" s="48">
        <f>+Precio_diario_hortalizas[[#This Row],[Precio promedio ponderado]]/Precio_diario_hortalizas[[#This Row],[Kg o Unidades]]</f>
        <v>325</v>
      </c>
    </row>
    <row r="3585" spans="1:16" hidden="1" x14ac:dyDescent="0.35">
      <c r="A3585" s="15" t="s">
        <v>170</v>
      </c>
      <c r="B3585" s="1" t="str">
        <f>+VLOOKUP(A3585,Codigos_mercados_mayoristas[],2,0)</f>
        <v>Coquimbo</v>
      </c>
      <c r="C3585" s="1">
        <f>+VLOOKUP(A3585,Codigos_mercados_mayoristas[],3,0)</f>
        <v>4</v>
      </c>
      <c r="D3585" s="30">
        <v>44158</v>
      </c>
      <c r="E3585" s="4" t="s">
        <v>196</v>
      </c>
      <c r="F3585" s="15" t="s">
        <v>84</v>
      </c>
      <c r="G3585" s="15" t="s">
        <v>12</v>
      </c>
      <c r="H3585" s="15" t="s">
        <v>19</v>
      </c>
      <c r="I3585" s="29">
        <v>2800</v>
      </c>
      <c r="J3585" s="15">
        <v>500</v>
      </c>
      <c r="K3585" s="15">
        <v>450</v>
      </c>
      <c r="L3585" s="15">
        <v>475</v>
      </c>
      <c r="M3585" s="15" t="s">
        <v>14</v>
      </c>
      <c r="N3585" s="15" t="s">
        <v>139</v>
      </c>
      <c r="O3585" s="48">
        <f>+VLOOKUP(Precio_diario_hortalizas[[#This Row],[Unidad de comercialización]],Codigos_kg[],2,0)</f>
        <v>1</v>
      </c>
      <c r="P3585" s="48">
        <f>+Precio_diario_hortalizas[[#This Row],[Precio promedio ponderado]]/Precio_diario_hortalizas[[#This Row],[Kg o Unidades]]</f>
        <v>475</v>
      </c>
    </row>
    <row r="3586" spans="1:16" hidden="1" x14ac:dyDescent="0.35">
      <c r="A3586" s="15" t="s">
        <v>170</v>
      </c>
      <c r="B3586" s="1" t="str">
        <f>+VLOOKUP(A3586,Codigos_mercados_mayoristas[],2,0)</f>
        <v>Coquimbo</v>
      </c>
      <c r="C3586" s="1">
        <f>+VLOOKUP(A3586,Codigos_mercados_mayoristas[],3,0)</f>
        <v>4</v>
      </c>
      <c r="D3586" s="30">
        <v>44158</v>
      </c>
      <c r="E3586" s="4" t="s">
        <v>196</v>
      </c>
      <c r="F3586" s="15" t="s">
        <v>84</v>
      </c>
      <c r="G3586" s="15" t="s">
        <v>12</v>
      </c>
      <c r="H3586" s="15" t="s">
        <v>13</v>
      </c>
      <c r="I3586" s="29">
        <v>1600</v>
      </c>
      <c r="J3586" s="15">
        <v>400</v>
      </c>
      <c r="K3586" s="15">
        <v>350</v>
      </c>
      <c r="L3586" s="15">
        <v>375</v>
      </c>
      <c r="M3586" s="15" t="s">
        <v>14</v>
      </c>
      <c r="N3586" s="15" t="s">
        <v>139</v>
      </c>
      <c r="O3586" s="48">
        <f>+VLOOKUP(Precio_diario_hortalizas[[#This Row],[Unidad de comercialización]],Codigos_kg[],2,0)</f>
        <v>1</v>
      </c>
      <c r="P3586" s="48">
        <f>+Precio_diario_hortalizas[[#This Row],[Precio promedio ponderado]]/Precio_diario_hortalizas[[#This Row],[Kg o Unidades]]</f>
        <v>375</v>
      </c>
    </row>
    <row r="3587" spans="1:16" hidden="1" x14ac:dyDescent="0.35">
      <c r="A3587" s="15" t="s">
        <v>170</v>
      </c>
      <c r="B3587" s="1" t="str">
        <f>+VLOOKUP(A3587,Codigos_mercados_mayoristas[],2,0)</f>
        <v>Coquimbo</v>
      </c>
      <c r="C3587" s="1">
        <f>+VLOOKUP(A3587,Codigos_mercados_mayoristas[],3,0)</f>
        <v>4</v>
      </c>
      <c r="D3587" s="30">
        <v>44158</v>
      </c>
      <c r="E3587" s="4" t="s">
        <v>196</v>
      </c>
      <c r="F3587" s="15" t="s">
        <v>21</v>
      </c>
      <c r="G3587" s="15" t="s">
        <v>12</v>
      </c>
      <c r="H3587" s="15" t="s">
        <v>19</v>
      </c>
      <c r="I3587" s="29">
        <v>2400</v>
      </c>
      <c r="J3587" s="15">
        <v>500</v>
      </c>
      <c r="K3587" s="15">
        <v>400</v>
      </c>
      <c r="L3587" s="15">
        <v>450</v>
      </c>
      <c r="M3587" s="15" t="s">
        <v>726</v>
      </c>
      <c r="N3587" s="15" t="s">
        <v>139</v>
      </c>
      <c r="O3587" s="48">
        <f>+VLOOKUP(Precio_diario_hortalizas[[#This Row],[Unidad de comercialización]],Codigos_kg[],2,0)</f>
        <v>0.5</v>
      </c>
      <c r="P3587" s="48">
        <f>+Precio_diario_hortalizas[[#This Row],[Precio promedio ponderado]]/Precio_diario_hortalizas[[#This Row],[Kg o Unidades]]</f>
        <v>900</v>
      </c>
    </row>
    <row r="3588" spans="1:16" hidden="1" x14ac:dyDescent="0.35">
      <c r="A3588" s="15" t="s">
        <v>170</v>
      </c>
      <c r="B3588" s="1" t="str">
        <f>+VLOOKUP(A3588,Codigos_mercados_mayoristas[],2,0)</f>
        <v>Coquimbo</v>
      </c>
      <c r="C3588" s="1">
        <f>+VLOOKUP(A3588,Codigos_mercados_mayoristas[],3,0)</f>
        <v>4</v>
      </c>
      <c r="D3588" s="30">
        <v>44158</v>
      </c>
      <c r="E3588" s="4" t="s">
        <v>196</v>
      </c>
      <c r="F3588" s="15" t="s">
        <v>23</v>
      </c>
      <c r="G3588" s="15" t="s">
        <v>87</v>
      </c>
      <c r="H3588" s="15" t="s">
        <v>19</v>
      </c>
      <c r="I3588" s="15">
        <v>760</v>
      </c>
      <c r="J3588" s="29">
        <v>3500</v>
      </c>
      <c r="K3588" s="29">
        <v>3000</v>
      </c>
      <c r="L3588" s="29">
        <v>3250</v>
      </c>
      <c r="M3588" s="15" t="s">
        <v>88</v>
      </c>
      <c r="N3588" s="15" t="s">
        <v>139</v>
      </c>
      <c r="O3588" s="48">
        <f>+VLOOKUP(Precio_diario_hortalizas[[#This Row],[Unidad de comercialización]],Codigos_kg[],2,0)</f>
        <v>10</v>
      </c>
      <c r="P3588" s="48">
        <f>+Precio_diario_hortalizas[[#This Row],[Precio promedio ponderado]]/Precio_diario_hortalizas[[#This Row],[Kg o Unidades]]</f>
        <v>325</v>
      </c>
    </row>
    <row r="3589" spans="1:16" hidden="1" x14ac:dyDescent="0.35">
      <c r="A3589" s="15" t="s">
        <v>170</v>
      </c>
      <c r="B3589" s="1" t="str">
        <f>+VLOOKUP(A3589,Codigos_mercados_mayoristas[],2,0)</f>
        <v>Coquimbo</v>
      </c>
      <c r="C3589" s="1">
        <f>+VLOOKUP(A3589,Codigos_mercados_mayoristas[],3,0)</f>
        <v>4</v>
      </c>
      <c r="D3589" s="30">
        <v>44158</v>
      </c>
      <c r="E3589" s="4" t="s">
        <v>196</v>
      </c>
      <c r="F3589" s="15" t="s">
        <v>23</v>
      </c>
      <c r="G3589" s="15" t="s">
        <v>24</v>
      </c>
      <c r="H3589" s="15" t="s">
        <v>19</v>
      </c>
      <c r="I3589" s="15">
        <v>800</v>
      </c>
      <c r="J3589" s="29">
        <v>4000</v>
      </c>
      <c r="K3589" s="29">
        <v>3500</v>
      </c>
      <c r="L3589" s="29">
        <v>3750</v>
      </c>
      <c r="M3589" s="15" t="s">
        <v>89</v>
      </c>
      <c r="N3589" s="15" t="s">
        <v>139</v>
      </c>
      <c r="O3589" s="48">
        <f>+VLOOKUP(Precio_diario_hortalizas[[#This Row],[Unidad de comercialización]],Codigos_kg[],2,0)</f>
        <v>15</v>
      </c>
      <c r="P3589" s="48">
        <f>+Precio_diario_hortalizas[[#This Row],[Precio promedio ponderado]]/Precio_diario_hortalizas[[#This Row],[Kg o Unidades]]</f>
        <v>250</v>
      </c>
    </row>
    <row r="3590" spans="1:16" hidden="1" x14ac:dyDescent="0.35">
      <c r="A3590" s="15" t="s">
        <v>170</v>
      </c>
      <c r="B3590" s="1" t="str">
        <f>+VLOOKUP(A3590,Codigos_mercados_mayoristas[],2,0)</f>
        <v>Coquimbo</v>
      </c>
      <c r="C3590" s="1">
        <f>+VLOOKUP(A3590,Codigos_mercados_mayoristas[],3,0)</f>
        <v>4</v>
      </c>
      <c r="D3590" s="30">
        <v>44158</v>
      </c>
      <c r="E3590" s="4" t="s">
        <v>196</v>
      </c>
      <c r="F3590" s="15" t="s">
        <v>23</v>
      </c>
      <c r="G3590" s="15" t="s">
        <v>24</v>
      </c>
      <c r="H3590" s="15" t="s">
        <v>13</v>
      </c>
      <c r="I3590" s="15">
        <v>460</v>
      </c>
      <c r="J3590" s="29">
        <v>3000</v>
      </c>
      <c r="K3590" s="29">
        <v>2500</v>
      </c>
      <c r="L3590" s="29">
        <v>2750</v>
      </c>
      <c r="M3590" s="15" t="s">
        <v>26</v>
      </c>
      <c r="N3590" s="15" t="s">
        <v>139</v>
      </c>
      <c r="O3590" s="48">
        <f>+VLOOKUP(Precio_diario_hortalizas[[#This Row],[Unidad de comercialización]],Codigos_kg[],2,0)</f>
        <v>18</v>
      </c>
      <c r="P3590" s="48">
        <f>+Precio_diario_hortalizas[[#This Row],[Precio promedio ponderado]]/Precio_diario_hortalizas[[#This Row],[Kg o Unidades]]</f>
        <v>152.77777777777777</v>
      </c>
    </row>
    <row r="3591" spans="1:16" hidden="1" x14ac:dyDescent="0.35">
      <c r="A3591" s="15" t="s">
        <v>170</v>
      </c>
      <c r="B3591" s="1" t="str">
        <f>+VLOOKUP(A3591,Codigos_mercados_mayoristas[],2,0)</f>
        <v>Coquimbo</v>
      </c>
      <c r="C3591" s="1">
        <f>+VLOOKUP(A3591,Codigos_mercados_mayoristas[],3,0)</f>
        <v>4</v>
      </c>
      <c r="D3591" s="30">
        <v>44158</v>
      </c>
      <c r="E3591" s="4" t="s">
        <v>196</v>
      </c>
      <c r="F3591" s="15" t="s">
        <v>23</v>
      </c>
      <c r="G3591" s="15" t="s">
        <v>47</v>
      </c>
      <c r="H3591" s="15" t="s">
        <v>19</v>
      </c>
      <c r="I3591" s="15">
        <v>600</v>
      </c>
      <c r="J3591" s="29">
        <v>4000</v>
      </c>
      <c r="K3591" s="29">
        <v>3500</v>
      </c>
      <c r="L3591" s="29">
        <v>3750</v>
      </c>
      <c r="M3591" s="15" t="s">
        <v>89</v>
      </c>
      <c r="N3591" s="15" t="s">
        <v>139</v>
      </c>
      <c r="O3591" s="48">
        <f>+VLOOKUP(Precio_diario_hortalizas[[#This Row],[Unidad de comercialización]],Codigos_kg[],2,0)</f>
        <v>15</v>
      </c>
      <c r="P3591" s="48">
        <f>+Precio_diario_hortalizas[[#This Row],[Precio promedio ponderado]]/Precio_diario_hortalizas[[#This Row],[Kg o Unidades]]</f>
        <v>250</v>
      </c>
    </row>
    <row r="3592" spans="1:16" hidden="1" x14ac:dyDescent="0.35">
      <c r="A3592" s="15" t="s">
        <v>170</v>
      </c>
      <c r="B3592" s="1" t="str">
        <f>+VLOOKUP(A3592,Codigos_mercados_mayoristas[],2,0)</f>
        <v>Coquimbo</v>
      </c>
      <c r="C3592" s="1">
        <f>+VLOOKUP(A3592,Codigos_mercados_mayoristas[],3,0)</f>
        <v>4</v>
      </c>
      <c r="D3592" s="30">
        <v>44158</v>
      </c>
      <c r="E3592" s="4" t="s">
        <v>196</v>
      </c>
      <c r="F3592" s="15" t="s">
        <v>23</v>
      </c>
      <c r="G3592" s="15" t="s">
        <v>90</v>
      </c>
      <c r="H3592" s="15" t="s">
        <v>19</v>
      </c>
      <c r="I3592" s="15">
        <v>760</v>
      </c>
      <c r="J3592" s="29">
        <v>4000</v>
      </c>
      <c r="K3592" s="29">
        <v>3500</v>
      </c>
      <c r="L3592" s="29">
        <v>3750</v>
      </c>
      <c r="M3592" s="15" t="s">
        <v>89</v>
      </c>
      <c r="N3592" s="15" t="s">
        <v>139</v>
      </c>
      <c r="O3592" s="48">
        <f>+VLOOKUP(Precio_diario_hortalizas[[#This Row],[Unidad de comercialización]],Codigos_kg[],2,0)</f>
        <v>15</v>
      </c>
      <c r="P3592" s="48">
        <f>+Precio_diario_hortalizas[[#This Row],[Precio promedio ponderado]]/Precio_diario_hortalizas[[#This Row],[Kg o Unidades]]</f>
        <v>250</v>
      </c>
    </row>
    <row r="3593" spans="1:16" hidden="1" x14ac:dyDescent="0.35">
      <c r="A3593" s="15" t="s">
        <v>170</v>
      </c>
      <c r="B3593" s="1" t="str">
        <f>+VLOOKUP(A3593,Codigos_mercados_mayoristas[],2,0)</f>
        <v>Coquimbo</v>
      </c>
      <c r="C3593" s="1">
        <f>+VLOOKUP(A3593,Codigos_mercados_mayoristas[],3,0)</f>
        <v>4</v>
      </c>
      <c r="D3593" s="30">
        <v>44158</v>
      </c>
      <c r="E3593" s="4" t="s">
        <v>196</v>
      </c>
      <c r="F3593" s="15" t="s">
        <v>23</v>
      </c>
      <c r="G3593" s="15" t="s">
        <v>90</v>
      </c>
      <c r="H3593" s="15" t="s">
        <v>13</v>
      </c>
      <c r="I3593" s="15">
        <v>480</v>
      </c>
      <c r="J3593" s="29">
        <v>3000</v>
      </c>
      <c r="K3593" s="29">
        <v>2500</v>
      </c>
      <c r="L3593" s="29">
        <v>2750</v>
      </c>
      <c r="M3593" s="15" t="s">
        <v>26</v>
      </c>
      <c r="N3593" s="15" t="s">
        <v>139</v>
      </c>
      <c r="O3593" s="48">
        <f>+VLOOKUP(Precio_diario_hortalizas[[#This Row],[Unidad de comercialización]],Codigos_kg[],2,0)</f>
        <v>18</v>
      </c>
      <c r="P3593" s="48">
        <f>+Precio_diario_hortalizas[[#This Row],[Precio promedio ponderado]]/Precio_diario_hortalizas[[#This Row],[Kg o Unidades]]</f>
        <v>152.77777777777777</v>
      </c>
    </row>
    <row r="3594" spans="1:16" hidden="1" x14ac:dyDescent="0.35">
      <c r="A3594" s="15" t="s">
        <v>170</v>
      </c>
      <c r="B3594" s="1" t="str">
        <f>+VLOOKUP(A3594,Codigos_mercados_mayoristas[],2,0)</f>
        <v>Coquimbo</v>
      </c>
      <c r="C3594" s="1">
        <f>+VLOOKUP(A3594,Codigos_mercados_mayoristas[],3,0)</f>
        <v>4</v>
      </c>
      <c r="D3594" s="30">
        <v>44158</v>
      </c>
      <c r="E3594" s="4" t="s">
        <v>196</v>
      </c>
      <c r="F3594" s="15" t="s">
        <v>23</v>
      </c>
      <c r="G3594" s="15" t="s">
        <v>91</v>
      </c>
      <c r="H3594" s="15" t="s">
        <v>19</v>
      </c>
      <c r="I3594" s="15">
        <v>760</v>
      </c>
      <c r="J3594" s="29">
        <v>4000</v>
      </c>
      <c r="K3594" s="29">
        <v>3500</v>
      </c>
      <c r="L3594" s="29">
        <v>3750</v>
      </c>
      <c r="M3594" s="15" t="s">
        <v>89</v>
      </c>
      <c r="N3594" s="15" t="s">
        <v>139</v>
      </c>
      <c r="O3594" s="48">
        <f>+VLOOKUP(Precio_diario_hortalizas[[#This Row],[Unidad de comercialización]],Codigos_kg[],2,0)</f>
        <v>15</v>
      </c>
      <c r="P3594" s="48">
        <f>+Precio_diario_hortalizas[[#This Row],[Precio promedio ponderado]]/Precio_diario_hortalizas[[#This Row],[Kg o Unidades]]</f>
        <v>250</v>
      </c>
    </row>
    <row r="3595" spans="1:16" hidden="1" x14ac:dyDescent="0.35">
      <c r="A3595" s="15" t="s">
        <v>170</v>
      </c>
      <c r="B3595" s="1" t="str">
        <f>+VLOOKUP(A3595,Codigos_mercados_mayoristas[],2,0)</f>
        <v>Coquimbo</v>
      </c>
      <c r="C3595" s="1">
        <f>+VLOOKUP(A3595,Codigos_mercados_mayoristas[],3,0)</f>
        <v>4</v>
      </c>
      <c r="D3595" s="30">
        <v>44158</v>
      </c>
      <c r="E3595" s="4" t="s">
        <v>196</v>
      </c>
      <c r="F3595" s="15" t="s">
        <v>23</v>
      </c>
      <c r="G3595" s="15" t="s">
        <v>91</v>
      </c>
      <c r="H3595" s="15" t="s">
        <v>13</v>
      </c>
      <c r="I3595" s="15">
        <v>500</v>
      </c>
      <c r="J3595" s="29">
        <v>3000</v>
      </c>
      <c r="K3595" s="29">
        <v>2500</v>
      </c>
      <c r="L3595" s="29">
        <v>2750</v>
      </c>
      <c r="M3595" s="15" t="s">
        <v>26</v>
      </c>
      <c r="N3595" s="15" t="s">
        <v>139</v>
      </c>
      <c r="O3595" s="48">
        <f>+VLOOKUP(Precio_diario_hortalizas[[#This Row],[Unidad de comercialización]],Codigos_kg[],2,0)</f>
        <v>18</v>
      </c>
      <c r="P3595" s="48">
        <f>+Precio_diario_hortalizas[[#This Row],[Precio promedio ponderado]]/Precio_diario_hortalizas[[#This Row],[Kg o Unidades]]</f>
        <v>152.77777777777777</v>
      </c>
    </row>
    <row r="3596" spans="1:16" hidden="1" x14ac:dyDescent="0.35">
      <c r="A3596" s="15" t="s">
        <v>170</v>
      </c>
      <c r="B3596" s="1" t="str">
        <f>+VLOOKUP(A3596,Codigos_mercados_mayoristas[],2,0)</f>
        <v>Coquimbo</v>
      </c>
      <c r="C3596" s="1">
        <f>+VLOOKUP(A3596,Codigos_mercados_mayoristas[],3,0)</f>
        <v>4</v>
      </c>
      <c r="D3596" s="30">
        <v>44158</v>
      </c>
      <c r="E3596" s="4" t="s">
        <v>196</v>
      </c>
      <c r="F3596" s="15" t="s">
        <v>23</v>
      </c>
      <c r="G3596" s="15" t="s">
        <v>92</v>
      </c>
      <c r="H3596" s="15" t="s">
        <v>19</v>
      </c>
      <c r="I3596" s="15">
        <v>700</v>
      </c>
      <c r="J3596" s="29">
        <v>4000</v>
      </c>
      <c r="K3596" s="29">
        <v>3500</v>
      </c>
      <c r="L3596" s="29">
        <v>3750</v>
      </c>
      <c r="M3596" s="15" t="s">
        <v>93</v>
      </c>
      <c r="N3596" s="15" t="s">
        <v>139</v>
      </c>
      <c r="O3596" s="48">
        <f>+VLOOKUP(Precio_diario_hortalizas[[#This Row],[Unidad de comercialización]],Codigos_kg[],2,0)</f>
        <v>20</v>
      </c>
      <c r="P3596" s="48">
        <f>+Precio_diario_hortalizas[[#This Row],[Precio promedio ponderado]]/Precio_diario_hortalizas[[#This Row],[Kg o Unidades]]</f>
        <v>187.5</v>
      </c>
    </row>
    <row r="3597" spans="1:16" hidden="1" x14ac:dyDescent="0.35">
      <c r="A3597" s="15" t="s">
        <v>170</v>
      </c>
      <c r="B3597" s="1" t="str">
        <f>+VLOOKUP(A3597,Codigos_mercados_mayoristas[],2,0)</f>
        <v>Coquimbo</v>
      </c>
      <c r="C3597" s="1">
        <f>+VLOOKUP(A3597,Codigos_mercados_mayoristas[],3,0)</f>
        <v>4</v>
      </c>
      <c r="D3597" s="30">
        <v>44158</v>
      </c>
      <c r="E3597" s="4" t="s">
        <v>196</v>
      </c>
      <c r="F3597" s="15" t="s">
        <v>94</v>
      </c>
      <c r="G3597" s="15" t="s">
        <v>173</v>
      </c>
      <c r="H3597" s="15" t="s">
        <v>120</v>
      </c>
      <c r="I3597" s="29">
        <v>2400</v>
      </c>
      <c r="J3597" s="29">
        <v>9000</v>
      </c>
      <c r="K3597" s="29">
        <v>8500</v>
      </c>
      <c r="L3597" s="29">
        <v>8750</v>
      </c>
      <c r="M3597" s="15" t="s">
        <v>39</v>
      </c>
      <c r="N3597" s="15" t="s">
        <v>139</v>
      </c>
      <c r="O3597" s="48">
        <f>+VLOOKUP(Precio_diario_hortalizas[[#This Row],[Unidad de comercialización]],Codigos_kg[],2,0)</f>
        <v>25</v>
      </c>
      <c r="P3597" s="48">
        <f>+Precio_diario_hortalizas[[#This Row],[Precio promedio ponderado]]/Precio_diario_hortalizas[[#This Row],[Kg o Unidades]]</f>
        <v>350</v>
      </c>
    </row>
    <row r="3598" spans="1:16" hidden="1" x14ac:dyDescent="0.35">
      <c r="A3598" s="15" t="s">
        <v>170</v>
      </c>
      <c r="B3598" s="1" t="str">
        <f>+VLOOKUP(A3598,Codigos_mercados_mayoristas[],2,0)</f>
        <v>Coquimbo</v>
      </c>
      <c r="C3598" s="1">
        <f>+VLOOKUP(A3598,Codigos_mercados_mayoristas[],3,0)</f>
        <v>4</v>
      </c>
      <c r="D3598" s="30">
        <v>44158</v>
      </c>
      <c r="E3598" s="4" t="s">
        <v>196</v>
      </c>
      <c r="F3598" s="15" t="s">
        <v>53</v>
      </c>
      <c r="G3598" s="15" t="s">
        <v>12</v>
      </c>
      <c r="H3598" s="15" t="s">
        <v>19</v>
      </c>
      <c r="I3598" s="15">
        <v>800</v>
      </c>
      <c r="J3598" s="29">
        <v>8000</v>
      </c>
      <c r="K3598" s="29">
        <v>7500</v>
      </c>
      <c r="L3598" s="29">
        <v>7750</v>
      </c>
      <c r="M3598" s="15" t="s">
        <v>54</v>
      </c>
      <c r="N3598" s="15" t="s">
        <v>15</v>
      </c>
      <c r="O3598" s="48">
        <f>+VLOOKUP(Precio_diario_hortalizas[[#This Row],[Unidad de comercialización]],Codigos_kg[],2,0)</f>
        <v>60</v>
      </c>
      <c r="P3598" s="48">
        <f>+Precio_diario_hortalizas[[#This Row],[Precio promedio ponderado]]/Precio_diario_hortalizas[[#This Row],[Kg o Unidades]]</f>
        <v>129.16666666666666</v>
      </c>
    </row>
    <row r="3599" spans="1:16" hidden="1" x14ac:dyDescent="0.35">
      <c r="A3599" s="15" t="s">
        <v>170</v>
      </c>
      <c r="B3599" s="1" t="str">
        <f>+VLOOKUP(A3599,Codigos_mercados_mayoristas[],2,0)</f>
        <v>Coquimbo</v>
      </c>
      <c r="C3599" s="1">
        <f>+VLOOKUP(A3599,Codigos_mercados_mayoristas[],3,0)</f>
        <v>4</v>
      </c>
      <c r="D3599" s="30">
        <v>44158</v>
      </c>
      <c r="E3599" s="4" t="s">
        <v>196</v>
      </c>
      <c r="F3599" s="15" t="s">
        <v>27</v>
      </c>
      <c r="G3599" s="15" t="s">
        <v>55</v>
      </c>
      <c r="H3599" s="15" t="s">
        <v>19</v>
      </c>
      <c r="I3599" s="15">
        <v>600</v>
      </c>
      <c r="J3599" s="29">
        <v>23000</v>
      </c>
      <c r="K3599" s="29">
        <v>22000</v>
      </c>
      <c r="L3599" s="29">
        <v>22500</v>
      </c>
      <c r="M3599" s="15" t="s">
        <v>56</v>
      </c>
      <c r="N3599" s="15" t="s">
        <v>45</v>
      </c>
      <c r="O3599" s="48">
        <f>+VLOOKUP(Precio_diario_hortalizas[[#This Row],[Unidad de comercialización]],Codigos_kg[],2,0)</f>
        <v>18</v>
      </c>
      <c r="P3599" s="48">
        <f>+Precio_diario_hortalizas[[#This Row],[Precio promedio ponderado]]/Precio_diario_hortalizas[[#This Row],[Kg o Unidades]]</f>
        <v>1250</v>
      </c>
    </row>
    <row r="3600" spans="1:16" hidden="1" x14ac:dyDescent="0.35">
      <c r="A3600" s="15" t="s">
        <v>170</v>
      </c>
      <c r="B3600" s="1" t="str">
        <f>+VLOOKUP(A3600,Codigos_mercados_mayoristas[],2,0)</f>
        <v>Coquimbo</v>
      </c>
      <c r="C3600" s="1">
        <f>+VLOOKUP(A3600,Codigos_mercados_mayoristas[],3,0)</f>
        <v>4</v>
      </c>
      <c r="D3600" s="30">
        <v>44158</v>
      </c>
      <c r="E3600" s="4" t="s">
        <v>196</v>
      </c>
      <c r="F3600" s="15" t="s">
        <v>27</v>
      </c>
      <c r="G3600" s="15" t="s">
        <v>28</v>
      </c>
      <c r="H3600" s="15" t="s">
        <v>19</v>
      </c>
      <c r="I3600" s="15">
        <v>700</v>
      </c>
      <c r="J3600" s="29">
        <v>35000</v>
      </c>
      <c r="K3600" s="29">
        <v>34500</v>
      </c>
      <c r="L3600" s="29">
        <v>34750</v>
      </c>
      <c r="M3600" s="15" t="s">
        <v>29</v>
      </c>
      <c r="N3600" s="15" t="s">
        <v>15</v>
      </c>
      <c r="O3600" s="48">
        <f>+VLOOKUP(Precio_diario_hortalizas[[#This Row],[Unidad de comercialización]],Codigos_kg[],2,0)</f>
        <v>15</v>
      </c>
      <c r="P3600" s="48">
        <f>+Precio_diario_hortalizas[[#This Row],[Precio promedio ponderado]]/Precio_diario_hortalizas[[#This Row],[Kg o Unidades]]</f>
        <v>2316.6666666666665</v>
      </c>
    </row>
    <row r="3601" spans="1:16" hidden="1" x14ac:dyDescent="0.35">
      <c r="A3601" s="15" t="s">
        <v>170</v>
      </c>
      <c r="B3601" s="1" t="str">
        <f>+VLOOKUP(A3601,Codigos_mercados_mayoristas[],2,0)</f>
        <v>Coquimbo</v>
      </c>
      <c r="C3601" s="1">
        <f>+VLOOKUP(A3601,Codigos_mercados_mayoristas[],3,0)</f>
        <v>4</v>
      </c>
      <c r="D3601" s="30">
        <v>44158</v>
      </c>
      <c r="E3601" s="4" t="s">
        <v>196</v>
      </c>
      <c r="F3601" s="15" t="s">
        <v>27</v>
      </c>
      <c r="G3601" s="15" t="s">
        <v>28</v>
      </c>
      <c r="H3601" s="15" t="s">
        <v>13</v>
      </c>
      <c r="I3601" s="15">
        <v>500</v>
      </c>
      <c r="J3601" s="29">
        <v>30000</v>
      </c>
      <c r="K3601" s="29">
        <v>29500</v>
      </c>
      <c r="L3601" s="29">
        <v>29750</v>
      </c>
      <c r="M3601" s="15" t="s">
        <v>29</v>
      </c>
      <c r="N3601" s="15" t="s">
        <v>15</v>
      </c>
      <c r="O3601" s="48">
        <f>+VLOOKUP(Precio_diario_hortalizas[[#This Row],[Unidad de comercialización]],Codigos_kg[],2,0)</f>
        <v>15</v>
      </c>
      <c r="P3601" s="48">
        <f>+Precio_diario_hortalizas[[#This Row],[Precio promedio ponderado]]/Precio_diario_hortalizas[[#This Row],[Kg o Unidades]]</f>
        <v>1983.3333333333333</v>
      </c>
    </row>
    <row r="3602" spans="1:16" hidden="1" x14ac:dyDescent="0.35">
      <c r="A3602" s="15" t="s">
        <v>170</v>
      </c>
      <c r="B3602" s="1" t="str">
        <f>+VLOOKUP(A3602,Codigos_mercados_mayoristas[],2,0)</f>
        <v>Coquimbo</v>
      </c>
      <c r="C3602" s="1">
        <f>+VLOOKUP(A3602,Codigos_mercados_mayoristas[],3,0)</f>
        <v>4</v>
      </c>
      <c r="D3602" s="30">
        <v>44158</v>
      </c>
      <c r="E3602" s="4" t="s">
        <v>196</v>
      </c>
      <c r="F3602" s="15" t="s">
        <v>27</v>
      </c>
      <c r="G3602" s="15" t="s">
        <v>98</v>
      </c>
      <c r="H3602" s="15" t="s">
        <v>19</v>
      </c>
      <c r="I3602" s="15">
        <v>600</v>
      </c>
      <c r="J3602" s="29">
        <v>19000</v>
      </c>
      <c r="K3602" s="29">
        <v>18500</v>
      </c>
      <c r="L3602" s="29">
        <v>18750</v>
      </c>
      <c r="M3602" s="15" t="s">
        <v>29</v>
      </c>
      <c r="N3602" s="15" t="s">
        <v>15</v>
      </c>
      <c r="O3602" s="48">
        <f>+VLOOKUP(Precio_diario_hortalizas[[#This Row],[Unidad de comercialización]],Codigos_kg[],2,0)</f>
        <v>15</v>
      </c>
      <c r="P3602" s="48">
        <f>+Precio_diario_hortalizas[[#This Row],[Precio promedio ponderado]]/Precio_diario_hortalizas[[#This Row],[Kg o Unidades]]</f>
        <v>1250</v>
      </c>
    </row>
    <row r="3603" spans="1:16" hidden="1" x14ac:dyDescent="0.35">
      <c r="A3603" s="15" t="s">
        <v>170</v>
      </c>
      <c r="B3603" s="1" t="str">
        <f>+VLOOKUP(A3603,Codigos_mercados_mayoristas[],2,0)</f>
        <v>Coquimbo</v>
      </c>
      <c r="C3603" s="1">
        <f>+VLOOKUP(A3603,Codigos_mercados_mayoristas[],3,0)</f>
        <v>4</v>
      </c>
      <c r="D3603" s="30">
        <v>44158</v>
      </c>
      <c r="E3603" s="4" t="s">
        <v>196</v>
      </c>
      <c r="F3603" s="15" t="s">
        <v>30</v>
      </c>
      <c r="G3603" s="15" t="s">
        <v>57</v>
      </c>
      <c r="H3603" s="15" t="s">
        <v>19</v>
      </c>
      <c r="I3603" s="15">
        <v>700</v>
      </c>
      <c r="J3603" s="29">
        <v>25000</v>
      </c>
      <c r="K3603" s="29">
        <v>24000</v>
      </c>
      <c r="L3603" s="29">
        <v>24500</v>
      </c>
      <c r="M3603" s="15" t="s">
        <v>58</v>
      </c>
      <c r="N3603" s="15" t="s">
        <v>45</v>
      </c>
      <c r="O3603" s="48">
        <f>+VLOOKUP(Precio_diario_hortalizas[[#This Row],[Unidad de comercialización]],Codigos_kg[],2,0)</f>
        <v>25</v>
      </c>
      <c r="P3603" s="48">
        <f>+Precio_diario_hortalizas[[#This Row],[Precio promedio ponderado]]/Precio_diario_hortalizas[[#This Row],[Kg o Unidades]]</f>
        <v>980</v>
      </c>
    </row>
    <row r="3604" spans="1:16" hidden="1" x14ac:dyDescent="0.35">
      <c r="A3604" s="15" t="s">
        <v>170</v>
      </c>
      <c r="B3604" s="1" t="str">
        <f>+VLOOKUP(A3604,Codigos_mercados_mayoristas[],2,0)</f>
        <v>Coquimbo</v>
      </c>
      <c r="C3604" s="1">
        <f>+VLOOKUP(A3604,Codigos_mercados_mayoristas[],3,0)</f>
        <v>4</v>
      </c>
      <c r="D3604" s="30">
        <v>44158</v>
      </c>
      <c r="E3604" s="4" t="s">
        <v>196</v>
      </c>
      <c r="F3604" s="15" t="s">
        <v>99</v>
      </c>
      <c r="G3604" s="15" t="s">
        <v>161</v>
      </c>
      <c r="H3604" s="15" t="s">
        <v>19</v>
      </c>
      <c r="I3604" s="29">
        <v>2400</v>
      </c>
      <c r="J3604" s="15">
        <v>600</v>
      </c>
      <c r="K3604" s="15">
        <v>550</v>
      </c>
      <c r="L3604" s="15">
        <v>575</v>
      </c>
      <c r="M3604" s="15" t="s">
        <v>14</v>
      </c>
      <c r="N3604" s="15" t="s">
        <v>139</v>
      </c>
      <c r="O3604" s="48">
        <f>+VLOOKUP(Precio_diario_hortalizas[[#This Row],[Unidad de comercialización]],Codigos_kg[],2,0)</f>
        <v>1</v>
      </c>
      <c r="P3604" s="48">
        <f>+Precio_diario_hortalizas[[#This Row],[Precio promedio ponderado]]/Precio_diario_hortalizas[[#This Row],[Kg o Unidades]]</f>
        <v>575</v>
      </c>
    </row>
    <row r="3605" spans="1:16" hidden="1" x14ac:dyDescent="0.35">
      <c r="A3605" s="15" t="s">
        <v>170</v>
      </c>
      <c r="B3605" s="1" t="str">
        <f>+VLOOKUP(A3605,Codigos_mercados_mayoristas[],2,0)</f>
        <v>Coquimbo</v>
      </c>
      <c r="C3605" s="1">
        <f>+VLOOKUP(A3605,Codigos_mercados_mayoristas[],3,0)</f>
        <v>4</v>
      </c>
      <c r="D3605" s="30">
        <v>44158</v>
      </c>
      <c r="E3605" s="4" t="s">
        <v>196</v>
      </c>
      <c r="F3605" s="15" t="s">
        <v>99</v>
      </c>
      <c r="G3605" s="15" t="s">
        <v>161</v>
      </c>
      <c r="H3605" s="15" t="s">
        <v>13</v>
      </c>
      <c r="I3605" s="29">
        <v>1400</v>
      </c>
      <c r="J3605" s="15">
        <v>500</v>
      </c>
      <c r="K3605" s="15">
        <v>450</v>
      </c>
      <c r="L3605" s="15">
        <v>475</v>
      </c>
      <c r="M3605" s="15" t="s">
        <v>14</v>
      </c>
      <c r="N3605" s="15" t="s">
        <v>139</v>
      </c>
      <c r="O3605" s="48">
        <f>+VLOOKUP(Precio_diario_hortalizas[[#This Row],[Unidad de comercialización]],Codigos_kg[],2,0)</f>
        <v>1</v>
      </c>
      <c r="P3605" s="48">
        <f>+Precio_diario_hortalizas[[#This Row],[Precio promedio ponderado]]/Precio_diario_hortalizas[[#This Row],[Kg o Unidades]]</f>
        <v>475</v>
      </c>
    </row>
    <row r="3606" spans="1:16" hidden="1" x14ac:dyDescent="0.35">
      <c r="A3606" s="15" t="s">
        <v>170</v>
      </c>
      <c r="B3606" s="1" t="str">
        <f>+VLOOKUP(A3606,Codigos_mercados_mayoristas[],2,0)</f>
        <v>Coquimbo</v>
      </c>
      <c r="C3606" s="1">
        <f>+VLOOKUP(A3606,Codigos_mercados_mayoristas[],3,0)</f>
        <v>4</v>
      </c>
      <c r="D3606" s="30">
        <v>44158</v>
      </c>
      <c r="E3606" s="4" t="s">
        <v>196</v>
      </c>
      <c r="F3606" s="15" t="s">
        <v>99</v>
      </c>
      <c r="G3606" s="15" t="s">
        <v>100</v>
      </c>
      <c r="H3606" s="15" t="s">
        <v>19</v>
      </c>
      <c r="I3606" s="29">
        <v>2400</v>
      </c>
      <c r="J3606" s="15">
        <v>600</v>
      </c>
      <c r="K3606" s="15">
        <v>550</v>
      </c>
      <c r="L3606" s="15">
        <v>575</v>
      </c>
      <c r="M3606" s="15" t="s">
        <v>14</v>
      </c>
      <c r="N3606" s="15" t="s">
        <v>139</v>
      </c>
      <c r="O3606" s="48">
        <f>+VLOOKUP(Precio_diario_hortalizas[[#This Row],[Unidad de comercialización]],Codigos_kg[],2,0)</f>
        <v>1</v>
      </c>
      <c r="P3606" s="48">
        <f>+Precio_diario_hortalizas[[#This Row],[Precio promedio ponderado]]/Precio_diario_hortalizas[[#This Row],[Kg o Unidades]]</f>
        <v>575</v>
      </c>
    </row>
    <row r="3607" spans="1:16" hidden="1" x14ac:dyDescent="0.35">
      <c r="A3607" s="15" t="s">
        <v>170</v>
      </c>
      <c r="B3607" s="1" t="str">
        <f>+VLOOKUP(A3607,Codigos_mercados_mayoristas[],2,0)</f>
        <v>Coquimbo</v>
      </c>
      <c r="C3607" s="1">
        <f>+VLOOKUP(A3607,Codigos_mercados_mayoristas[],3,0)</f>
        <v>4</v>
      </c>
      <c r="D3607" s="30">
        <v>44158</v>
      </c>
      <c r="E3607" s="4" t="s">
        <v>196</v>
      </c>
      <c r="F3607" s="15" t="s">
        <v>99</v>
      </c>
      <c r="G3607" s="15" t="s">
        <v>100</v>
      </c>
      <c r="H3607" s="15" t="s">
        <v>13</v>
      </c>
      <c r="I3607" s="29">
        <v>1400</v>
      </c>
      <c r="J3607" s="15">
        <v>500</v>
      </c>
      <c r="K3607" s="15">
        <v>450</v>
      </c>
      <c r="L3607" s="15">
        <v>475</v>
      </c>
      <c r="M3607" s="15" t="s">
        <v>14</v>
      </c>
      <c r="N3607" s="15" t="s">
        <v>139</v>
      </c>
      <c r="O3607" s="48">
        <f>+VLOOKUP(Precio_diario_hortalizas[[#This Row],[Unidad de comercialización]],Codigos_kg[],2,0)</f>
        <v>1</v>
      </c>
      <c r="P3607" s="48">
        <f>+Precio_diario_hortalizas[[#This Row],[Precio promedio ponderado]]/Precio_diario_hortalizas[[#This Row],[Kg o Unidades]]</f>
        <v>475</v>
      </c>
    </row>
    <row r="3608" spans="1:16" hidden="1" x14ac:dyDescent="0.35">
      <c r="A3608" s="15" t="s">
        <v>170</v>
      </c>
      <c r="B3608" s="1" t="str">
        <f>+VLOOKUP(A3608,Codigos_mercados_mayoristas[],2,0)</f>
        <v>Coquimbo</v>
      </c>
      <c r="C3608" s="1">
        <f>+VLOOKUP(A3608,Codigos_mercados_mayoristas[],3,0)</f>
        <v>4</v>
      </c>
      <c r="D3608" s="30">
        <v>44158</v>
      </c>
      <c r="E3608" s="4" t="s">
        <v>196</v>
      </c>
      <c r="F3608" s="15" t="s">
        <v>99</v>
      </c>
      <c r="G3608" s="15" t="s">
        <v>119</v>
      </c>
      <c r="H3608" s="15" t="s">
        <v>19</v>
      </c>
      <c r="I3608" s="29">
        <v>2400</v>
      </c>
      <c r="J3608" s="15">
        <v>600</v>
      </c>
      <c r="K3608" s="15">
        <v>550</v>
      </c>
      <c r="L3608" s="15">
        <v>575</v>
      </c>
      <c r="M3608" s="15" t="s">
        <v>14</v>
      </c>
      <c r="N3608" s="15" t="s">
        <v>139</v>
      </c>
      <c r="O3608" s="48">
        <f>+VLOOKUP(Precio_diario_hortalizas[[#This Row],[Unidad de comercialización]],Codigos_kg[],2,0)</f>
        <v>1</v>
      </c>
      <c r="P3608" s="48">
        <f>+Precio_diario_hortalizas[[#This Row],[Precio promedio ponderado]]/Precio_diario_hortalizas[[#This Row],[Kg o Unidades]]</f>
        <v>575</v>
      </c>
    </row>
    <row r="3609" spans="1:16" hidden="1" x14ac:dyDescent="0.35">
      <c r="A3609" s="15" t="s">
        <v>170</v>
      </c>
      <c r="B3609" s="1" t="str">
        <f>+VLOOKUP(A3609,Codigos_mercados_mayoristas[],2,0)</f>
        <v>Coquimbo</v>
      </c>
      <c r="C3609" s="1">
        <f>+VLOOKUP(A3609,Codigos_mercados_mayoristas[],3,0)</f>
        <v>4</v>
      </c>
      <c r="D3609" s="30">
        <v>44158</v>
      </c>
      <c r="E3609" s="4" t="s">
        <v>196</v>
      </c>
      <c r="F3609" s="15" t="s">
        <v>99</v>
      </c>
      <c r="G3609" s="15" t="s">
        <v>119</v>
      </c>
      <c r="H3609" s="15" t="s">
        <v>13</v>
      </c>
      <c r="I3609" s="29">
        <v>1360</v>
      </c>
      <c r="J3609" s="15">
        <v>500</v>
      </c>
      <c r="K3609" s="15">
        <v>450</v>
      </c>
      <c r="L3609" s="15">
        <v>475</v>
      </c>
      <c r="M3609" s="15" t="s">
        <v>14</v>
      </c>
      <c r="N3609" s="15" t="s">
        <v>139</v>
      </c>
      <c r="O3609" s="48">
        <f>+VLOOKUP(Precio_diario_hortalizas[[#This Row],[Unidad de comercialización]],Codigos_kg[],2,0)</f>
        <v>1</v>
      </c>
      <c r="P3609" s="48">
        <f>+Precio_diario_hortalizas[[#This Row],[Precio promedio ponderado]]/Precio_diario_hortalizas[[#This Row],[Kg o Unidades]]</f>
        <v>475</v>
      </c>
    </row>
    <row r="3610" spans="1:16" hidden="1" x14ac:dyDescent="0.35">
      <c r="A3610" s="15" t="s">
        <v>170</v>
      </c>
      <c r="B3610" s="1" t="str">
        <f>+VLOOKUP(A3610,Codigos_mercados_mayoristas[],2,0)</f>
        <v>Coquimbo</v>
      </c>
      <c r="C3610" s="1">
        <f>+VLOOKUP(A3610,Codigos_mercados_mayoristas[],3,0)</f>
        <v>4</v>
      </c>
      <c r="D3610" s="30">
        <v>44158</v>
      </c>
      <c r="E3610" s="4" t="s">
        <v>196</v>
      </c>
      <c r="F3610" s="15" t="s">
        <v>35</v>
      </c>
      <c r="G3610" s="15" t="s">
        <v>36</v>
      </c>
      <c r="H3610" s="15" t="s">
        <v>19</v>
      </c>
      <c r="I3610" s="15">
        <v>700</v>
      </c>
      <c r="J3610" s="29">
        <v>13000</v>
      </c>
      <c r="K3610" s="29">
        <v>12500</v>
      </c>
      <c r="L3610" s="29">
        <v>12750</v>
      </c>
      <c r="M3610" s="15" t="s">
        <v>59</v>
      </c>
      <c r="N3610" s="15" t="s">
        <v>45</v>
      </c>
      <c r="O3610" s="48">
        <f>+VLOOKUP(Precio_diario_hortalizas[[#This Row],[Unidad de comercialización]],Codigos_kg[],2,0)</f>
        <v>18</v>
      </c>
      <c r="P3610" s="48">
        <f>+Precio_diario_hortalizas[[#This Row],[Precio promedio ponderado]]/Precio_diario_hortalizas[[#This Row],[Kg o Unidades]]</f>
        <v>708.33333333333337</v>
      </c>
    </row>
    <row r="3611" spans="1:16" hidden="1" x14ac:dyDescent="0.35">
      <c r="A3611" s="15" t="s">
        <v>170</v>
      </c>
      <c r="B3611" s="1" t="str">
        <f>+VLOOKUP(A3611,Codigos_mercados_mayoristas[],2,0)</f>
        <v>Coquimbo</v>
      </c>
      <c r="C3611" s="1">
        <f>+VLOOKUP(A3611,Codigos_mercados_mayoristas[],3,0)</f>
        <v>4</v>
      </c>
      <c r="D3611" s="30">
        <v>44158</v>
      </c>
      <c r="E3611" s="4" t="s">
        <v>196</v>
      </c>
      <c r="F3611" s="15" t="s">
        <v>35</v>
      </c>
      <c r="G3611" s="15" t="s">
        <v>36</v>
      </c>
      <c r="H3611" s="15" t="s">
        <v>19</v>
      </c>
      <c r="I3611" s="15">
        <v>400</v>
      </c>
      <c r="J3611" s="29">
        <v>9000</v>
      </c>
      <c r="K3611" s="29">
        <v>8500</v>
      </c>
      <c r="L3611" s="29">
        <v>8750</v>
      </c>
      <c r="M3611" s="15" t="s">
        <v>59</v>
      </c>
      <c r="N3611" s="15" t="s">
        <v>15</v>
      </c>
      <c r="O3611" s="48">
        <f>+VLOOKUP(Precio_diario_hortalizas[[#This Row],[Unidad de comercialización]],Codigos_kg[],2,0)</f>
        <v>18</v>
      </c>
      <c r="P3611" s="48">
        <f>+Precio_diario_hortalizas[[#This Row],[Precio promedio ponderado]]/Precio_diario_hortalizas[[#This Row],[Kg o Unidades]]</f>
        <v>486.11111111111109</v>
      </c>
    </row>
    <row r="3612" spans="1:16" hidden="1" x14ac:dyDescent="0.35">
      <c r="A3612" s="15" t="s">
        <v>170</v>
      </c>
      <c r="B3612" s="1" t="str">
        <f>+VLOOKUP(A3612,Codigos_mercados_mayoristas[],2,0)</f>
        <v>Coquimbo</v>
      </c>
      <c r="C3612" s="1">
        <f>+VLOOKUP(A3612,Codigos_mercados_mayoristas[],3,0)</f>
        <v>4</v>
      </c>
      <c r="D3612" s="30">
        <v>44158</v>
      </c>
      <c r="E3612" s="4" t="s">
        <v>196</v>
      </c>
      <c r="F3612" s="15" t="s">
        <v>35</v>
      </c>
      <c r="G3612" s="15" t="s">
        <v>36</v>
      </c>
      <c r="H3612" s="15" t="s">
        <v>19</v>
      </c>
      <c r="I3612" s="15">
        <v>600</v>
      </c>
      <c r="J3612" s="29">
        <v>5700</v>
      </c>
      <c r="K3612" s="29">
        <v>5500</v>
      </c>
      <c r="L3612" s="29">
        <v>5600</v>
      </c>
      <c r="M3612" s="15" t="s">
        <v>37</v>
      </c>
      <c r="N3612" s="15" t="s">
        <v>15</v>
      </c>
      <c r="O3612" s="48">
        <f>+VLOOKUP(Precio_diario_hortalizas[[#This Row],[Unidad de comercialización]],Codigos_kg[],2,0)</f>
        <v>10</v>
      </c>
      <c r="P3612" s="48">
        <f>+Precio_diario_hortalizas[[#This Row],[Precio promedio ponderado]]/Precio_diario_hortalizas[[#This Row],[Kg o Unidades]]</f>
        <v>560</v>
      </c>
    </row>
    <row r="3613" spans="1:16" hidden="1" x14ac:dyDescent="0.35">
      <c r="A3613" s="15" t="s">
        <v>170</v>
      </c>
      <c r="B3613" s="1" t="str">
        <f>+VLOOKUP(A3613,Codigos_mercados_mayoristas[],2,0)</f>
        <v>Coquimbo</v>
      </c>
      <c r="C3613" s="1">
        <f>+VLOOKUP(A3613,Codigos_mercados_mayoristas[],3,0)</f>
        <v>4</v>
      </c>
      <c r="D3613" s="30">
        <v>44158</v>
      </c>
      <c r="E3613" s="4" t="s">
        <v>196</v>
      </c>
      <c r="F3613" s="15" t="s">
        <v>35</v>
      </c>
      <c r="G3613" s="15" t="s">
        <v>36</v>
      </c>
      <c r="H3613" s="15" t="s">
        <v>13</v>
      </c>
      <c r="I3613" s="15">
        <v>500</v>
      </c>
      <c r="J3613" s="29">
        <v>10000</v>
      </c>
      <c r="K3613" s="29">
        <v>9500</v>
      </c>
      <c r="L3613" s="29">
        <v>9750</v>
      </c>
      <c r="M3613" s="15" t="s">
        <v>59</v>
      </c>
      <c r="N3613" s="15" t="s">
        <v>45</v>
      </c>
      <c r="O3613" s="48">
        <f>+VLOOKUP(Precio_diario_hortalizas[[#This Row],[Unidad de comercialización]],Codigos_kg[],2,0)</f>
        <v>18</v>
      </c>
      <c r="P3613" s="48">
        <f>+Precio_diario_hortalizas[[#This Row],[Precio promedio ponderado]]/Precio_diario_hortalizas[[#This Row],[Kg o Unidades]]</f>
        <v>541.66666666666663</v>
      </c>
    </row>
    <row r="3614" spans="1:16" hidden="1" x14ac:dyDescent="0.35">
      <c r="A3614" s="15" t="s">
        <v>170</v>
      </c>
      <c r="B3614" s="1" t="str">
        <f>+VLOOKUP(A3614,Codigos_mercados_mayoristas[],2,0)</f>
        <v>Coquimbo</v>
      </c>
      <c r="C3614" s="1">
        <f>+VLOOKUP(A3614,Codigos_mercados_mayoristas[],3,0)</f>
        <v>4</v>
      </c>
      <c r="D3614" s="30">
        <v>44158</v>
      </c>
      <c r="E3614" s="4" t="s">
        <v>196</v>
      </c>
      <c r="F3614" s="15" t="s">
        <v>35</v>
      </c>
      <c r="G3614" s="15" t="s">
        <v>36</v>
      </c>
      <c r="H3614" s="15" t="s">
        <v>13</v>
      </c>
      <c r="I3614" s="15">
        <v>400</v>
      </c>
      <c r="J3614" s="29">
        <v>7000</v>
      </c>
      <c r="K3614" s="29">
        <v>6500</v>
      </c>
      <c r="L3614" s="29">
        <v>6750</v>
      </c>
      <c r="M3614" s="15" t="s">
        <v>59</v>
      </c>
      <c r="N3614" s="15" t="s">
        <v>15</v>
      </c>
      <c r="O3614" s="48">
        <f>+VLOOKUP(Precio_diario_hortalizas[[#This Row],[Unidad de comercialización]],Codigos_kg[],2,0)</f>
        <v>18</v>
      </c>
      <c r="P3614" s="48">
        <f>+Precio_diario_hortalizas[[#This Row],[Precio promedio ponderado]]/Precio_diario_hortalizas[[#This Row],[Kg o Unidades]]</f>
        <v>375</v>
      </c>
    </row>
    <row r="3615" spans="1:16" hidden="1" x14ac:dyDescent="0.35">
      <c r="A3615" s="15" t="s">
        <v>170</v>
      </c>
      <c r="B3615" s="1" t="str">
        <f>+VLOOKUP(A3615,Codigos_mercados_mayoristas[],2,0)</f>
        <v>Coquimbo</v>
      </c>
      <c r="C3615" s="1">
        <f>+VLOOKUP(A3615,Codigos_mercados_mayoristas[],3,0)</f>
        <v>4</v>
      </c>
      <c r="D3615" s="30">
        <v>44158</v>
      </c>
      <c r="E3615" s="4" t="s">
        <v>196</v>
      </c>
      <c r="F3615" s="15" t="s">
        <v>38</v>
      </c>
      <c r="G3615" s="15" t="s">
        <v>12</v>
      </c>
      <c r="H3615" s="15" t="s">
        <v>19</v>
      </c>
      <c r="I3615" s="15">
        <v>760</v>
      </c>
      <c r="J3615" s="29">
        <v>5000</v>
      </c>
      <c r="K3615" s="29">
        <v>4500</v>
      </c>
      <c r="L3615" s="29">
        <v>4750</v>
      </c>
      <c r="M3615" s="15" t="s">
        <v>101</v>
      </c>
      <c r="N3615" s="15" t="s">
        <v>139</v>
      </c>
      <c r="O3615" s="48">
        <f>+VLOOKUP(Precio_diario_hortalizas[[#This Row],[Unidad de comercialización]],Codigos_kg[],2,0)</f>
        <v>20</v>
      </c>
      <c r="P3615" s="48">
        <f>+Precio_diario_hortalizas[[#This Row],[Precio promedio ponderado]]/Precio_diario_hortalizas[[#This Row],[Kg o Unidades]]</f>
        <v>237.5</v>
      </c>
    </row>
    <row r="3616" spans="1:16" hidden="1" x14ac:dyDescent="0.35">
      <c r="A3616" s="15" t="s">
        <v>170</v>
      </c>
      <c r="B3616" s="1" t="str">
        <f>+VLOOKUP(A3616,Codigos_mercados_mayoristas[],2,0)</f>
        <v>Coquimbo</v>
      </c>
      <c r="C3616" s="1">
        <f>+VLOOKUP(A3616,Codigos_mercados_mayoristas[],3,0)</f>
        <v>4</v>
      </c>
      <c r="D3616" s="30">
        <v>44158</v>
      </c>
      <c r="E3616" s="4" t="s">
        <v>196</v>
      </c>
      <c r="F3616" s="15" t="s">
        <v>102</v>
      </c>
      <c r="G3616" s="15" t="s">
        <v>103</v>
      </c>
      <c r="H3616" s="15" t="s">
        <v>96</v>
      </c>
      <c r="I3616" s="15">
        <v>600</v>
      </c>
      <c r="J3616" s="29">
        <v>2000</v>
      </c>
      <c r="K3616" s="29">
        <v>1900</v>
      </c>
      <c r="L3616" s="29">
        <v>1950</v>
      </c>
      <c r="M3616" s="15" t="s">
        <v>33</v>
      </c>
      <c r="N3616" s="15" t="s">
        <v>34</v>
      </c>
      <c r="O3616" s="48">
        <f>+VLOOKUP(Precio_diario_hortalizas[[#This Row],[Unidad de comercialización]],Codigos_kg[],2,0)</f>
        <v>1</v>
      </c>
      <c r="P3616" s="48">
        <f>+Precio_diario_hortalizas[[#This Row],[Precio promedio ponderado]]/Precio_diario_hortalizas[[#This Row],[Kg o Unidades]]</f>
        <v>1950</v>
      </c>
    </row>
    <row r="3617" spans="1:16" hidden="1" x14ac:dyDescent="0.35">
      <c r="A3617" s="15" t="s">
        <v>170</v>
      </c>
      <c r="B3617" s="26" t="str">
        <f>+VLOOKUP(A3617,Codigos_mercados_mayoristas[],2,0)</f>
        <v>Coquimbo</v>
      </c>
      <c r="C3617" s="26">
        <f>+VLOOKUP(A3617,Codigos_mercados_mayoristas[],3,0)</f>
        <v>4</v>
      </c>
      <c r="D3617" s="30">
        <v>44158</v>
      </c>
      <c r="E3617" s="4" t="s">
        <v>196</v>
      </c>
      <c r="F3617" s="15" t="s">
        <v>106</v>
      </c>
      <c r="G3617" s="15" t="s">
        <v>12</v>
      </c>
      <c r="H3617" s="15" t="s">
        <v>19</v>
      </c>
      <c r="I3617" s="15">
        <v>640</v>
      </c>
      <c r="J3617" s="29">
        <v>6000</v>
      </c>
      <c r="K3617" s="29">
        <v>5500</v>
      </c>
      <c r="L3617" s="29">
        <v>5750</v>
      </c>
      <c r="M3617" s="15" t="s">
        <v>97</v>
      </c>
      <c r="N3617" s="15" t="s">
        <v>139</v>
      </c>
      <c r="O3617" s="48">
        <f>+VLOOKUP(Precio_diario_hortalizas[[#This Row],[Unidad de comercialización]],Codigos_kg[],2,0)</f>
        <v>70</v>
      </c>
      <c r="P3617" s="48">
        <f>+Precio_diario_hortalizas[[#This Row],[Precio promedio ponderado]]/Precio_diario_hortalizas[[#This Row],[Kg o Unidades]]</f>
        <v>82.142857142857139</v>
      </c>
    </row>
    <row r="3618" spans="1:16" hidden="1" x14ac:dyDescent="0.35">
      <c r="A3618" s="15" t="s">
        <v>107</v>
      </c>
      <c r="B3618" s="1" t="str">
        <f>+VLOOKUP(A3618,Codigos_mercados_mayoristas[],2,0)</f>
        <v>Los Lagos</v>
      </c>
      <c r="C3618" s="1">
        <f>+VLOOKUP(A3618,Codigos_mercados_mayoristas[],3,0)</f>
        <v>10</v>
      </c>
      <c r="D3618" s="30">
        <v>44158</v>
      </c>
      <c r="E3618" s="4" t="s">
        <v>196</v>
      </c>
      <c r="F3618" s="15" t="s">
        <v>61</v>
      </c>
      <c r="G3618" s="15" t="s">
        <v>12</v>
      </c>
      <c r="H3618" s="15" t="s">
        <v>19</v>
      </c>
      <c r="I3618" s="15">
        <v>100</v>
      </c>
      <c r="J3618" s="29">
        <v>3500</v>
      </c>
      <c r="K3618" s="29">
        <v>3500</v>
      </c>
      <c r="L3618" s="29">
        <v>3500</v>
      </c>
      <c r="M3618" s="15" t="s">
        <v>108</v>
      </c>
      <c r="N3618" s="15" t="s">
        <v>109</v>
      </c>
      <c r="O3618" s="48">
        <f>+VLOOKUP(Precio_diario_hortalizas[[#This Row],[Unidad de comercialización]],Codigos_kg[],2,0)</f>
        <v>4</v>
      </c>
      <c r="P3618" s="48">
        <f>+Precio_diario_hortalizas[[#This Row],[Precio promedio ponderado]]/Precio_diario_hortalizas[[#This Row],[Kg o Unidades]]</f>
        <v>875</v>
      </c>
    </row>
    <row r="3619" spans="1:16" hidden="1" x14ac:dyDescent="0.35">
      <c r="A3619" s="15" t="s">
        <v>107</v>
      </c>
      <c r="B3619" s="1" t="str">
        <f>+VLOOKUP(A3619,Codigos_mercados_mayoristas[],2,0)</f>
        <v>Los Lagos</v>
      </c>
      <c r="C3619" s="1">
        <f>+VLOOKUP(A3619,Codigos_mercados_mayoristas[],3,0)</f>
        <v>10</v>
      </c>
      <c r="D3619" s="30">
        <v>44158</v>
      </c>
      <c r="E3619" s="4" t="s">
        <v>196</v>
      </c>
      <c r="F3619" s="15" t="s">
        <v>64</v>
      </c>
      <c r="G3619" s="15" t="s">
        <v>65</v>
      </c>
      <c r="H3619" s="15" t="s">
        <v>19</v>
      </c>
      <c r="I3619" s="15">
        <v>100</v>
      </c>
      <c r="J3619" s="29">
        <v>12000</v>
      </c>
      <c r="K3619" s="29">
        <v>12000</v>
      </c>
      <c r="L3619" s="29">
        <v>12000</v>
      </c>
      <c r="M3619" s="15" t="s">
        <v>37</v>
      </c>
      <c r="N3619" s="15" t="s">
        <v>66</v>
      </c>
      <c r="O3619" s="48">
        <f>+VLOOKUP(Precio_diario_hortalizas[[#This Row],[Unidad de comercialización]],Codigos_kg[],2,0)</f>
        <v>10</v>
      </c>
      <c r="P3619" s="48">
        <f>+Precio_diario_hortalizas[[#This Row],[Precio promedio ponderado]]/Precio_diario_hortalizas[[#This Row],[Kg o Unidades]]</f>
        <v>1200</v>
      </c>
    </row>
    <row r="3620" spans="1:16" hidden="1" x14ac:dyDescent="0.35">
      <c r="A3620" s="15" t="s">
        <v>107</v>
      </c>
      <c r="B3620" s="1" t="str">
        <f>+VLOOKUP(A3620,Codigos_mercados_mayoristas[],2,0)</f>
        <v>Los Lagos</v>
      </c>
      <c r="C3620" s="1">
        <f>+VLOOKUP(A3620,Codigos_mercados_mayoristas[],3,0)</f>
        <v>10</v>
      </c>
      <c r="D3620" s="30">
        <v>44158</v>
      </c>
      <c r="E3620" s="4" t="s">
        <v>196</v>
      </c>
      <c r="F3620" s="15" t="s">
        <v>42</v>
      </c>
      <c r="G3620" s="15" t="s">
        <v>110</v>
      </c>
      <c r="H3620" s="15" t="s">
        <v>13</v>
      </c>
      <c r="I3620" s="15">
        <v>40</v>
      </c>
      <c r="J3620" s="29">
        <v>26500</v>
      </c>
      <c r="K3620" s="29">
        <v>26500</v>
      </c>
      <c r="L3620" s="29">
        <v>26500</v>
      </c>
      <c r="M3620" s="15" t="s">
        <v>111</v>
      </c>
      <c r="N3620" s="15" t="s">
        <v>15</v>
      </c>
      <c r="O3620" s="48">
        <f>+VLOOKUP(Precio_diario_hortalizas[[#This Row],[Unidad de comercialización]],Codigos_kg[],2,0)</f>
        <v>12</v>
      </c>
      <c r="P3620" s="48">
        <f>+Precio_diario_hortalizas[[#This Row],[Precio promedio ponderado]]/Precio_diario_hortalizas[[#This Row],[Kg o Unidades]]</f>
        <v>2208.3333333333335</v>
      </c>
    </row>
    <row r="3621" spans="1:16" hidden="1" x14ac:dyDescent="0.35">
      <c r="A3621" s="15" t="s">
        <v>107</v>
      </c>
      <c r="B3621" s="1" t="str">
        <f>+VLOOKUP(A3621,Codigos_mercados_mayoristas[],2,0)</f>
        <v>Los Lagos</v>
      </c>
      <c r="C3621" s="1">
        <f>+VLOOKUP(A3621,Codigos_mercados_mayoristas[],3,0)</f>
        <v>10</v>
      </c>
      <c r="D3621" s="30">
        <v>44158</v>
      </c>
      <c r="E3621" s="4" t="s">
        <v>196</v>
      </c>
      <c r="F3621" s="15" t="s">
        <v>46</v>
      </c>
      <c r="G3621" s="15" t="s">
        <v>113</v>
      </c>
      <c r="H3621" s="15" t="s">
        <v>19</v>
      </c>
      <c r="I3621" s="15">
        <v>20</v>
      </c>
      <c r="J3621" s="29">
        <v>11000</v>
      </c>
      <c r="K3621" s="29">
        <v>11000</v>
      </c>
      <c r="L3621" s="29">
        <v>11000</v>
      </c>
      <c r="M3621" s="15" t="s">
        <v>49</v>
      </c>
      <c r="N3621" s="15" t="s">
        <v>45</v>
      </c>
      <c r="O3621" s="48">
        <f>+VLOOKUP(Precio_diario_hortalizas[[#This Row],[Unidad de comercialización]],Codigos_kg[],2,0)</f>
        <v>40</v>
      </c>
      <c r="P3621" s="48">
        <f>+Precio_diario_hortalizas[[#This Row],[Precio promedio ponderado]]/Precio_diario_hortalizas[[#This Row],[Kg o Unidades]]</f>
        <v>275</v>
      </c>
    </row>
    <row r="3622" spans="1:16" hidden="1" x14ac:dyDescent="0.35">
      <c r="A3622" s="15" t="s">
        <v>107</v>
      </c>
      <c r="B3622" s="1" t="str">
        <f>+VLOOKUP(A3622,Codigos_mercados_mayoristas[],2,0)</f>
        <v>Los Lagos</v>
      </c>
      <c r="C3622" s="1">
        <f>+VLOOKUP(A3622,Codigos_mercados_mayoristas[],3,0)</f>
        <v>10</v>
      </c>
      <c r="D3622" s="30">
        <v>44158</v>
      </c>
      <c r="E3622" s="4" t="s">
        <v>196</v>
      </c>
      <c r="F3622" s="15" t="s">
        <v>71</v>
      </c>
      <c r="G3622" s="15" t="s">
        <v>43</v>
      </c>
      <c r="H3622" s="15" t="s">
        <v>19</v>
      </c>
      <c r="I3622" s="15">
        <v>20</v>
      </c>
      <c r="J3622" s="29">
        <v>14000</v>
      </c>
      <c r="K3622" s="29">
        <v>14000</v>
      </c>
      <c r="L3622" s="29">
        <v>14000</v>
      </c>
      <c r="M3622" s="15" t="s">
        <v>68</v>
      </c>
      <c r="N3622" s="15" t="s">
        <v>114</v>
      </c>
      <c r="O3622" s="48">
        <f>+VLOOKUP(Precio_diario_hortalizas[[#This Row],[Unidad de comercialización]],Codigos_kg[],2,0)</f>
        <v>6</v>
      </c>
      <c r="P3622" s="48">
        <f>+Precio_diario_hortalizas[[#This Row],[Precio promedio ponderado]]/Precio_diario_hortalizas[[#This Row],[Kg o Unidades]]</f>
        <v>2333.3333333333335</v>
      </c>
    </row>
    <row r="3623" spans="1:16" hidden="1" x14ac:dyDescent="0.35">
      <c r="A3623" s="15" t="s">
        <v>107</v>
      </c>
      <c r="B3623" s="1" t="str">
        <f>+VLOOKUP(A3623,Codigos_mercados_mayoristas[],2,0)</f>
        <v>Los Lagos</v>
      </c>
      <c r="C3623" s="1">
        <f>+VLOOKUP(A3623,Codigos_mercados_mayoristas[],3,0)</f>
        <v>10</v>
      </c>
      <c r="D3623" s="30">
        <v>44158</v>
      </c>
      <c r="E3623" s="4" t="s">
        <v>196</v>
      </c>
      <c r="F3623" s="15" t="s">
        <v>73</v>
      </c>
      <c r="G3623" s="15" t="s">
        <v>12</v>
      </c>
      <c r="H3623" s="15" t="s">
        <v>19</v>
      </c>
      <c r="I3623" s="15">
        <v>750</v>
      </c>
      <c r="J3623" s="29">
        <v>1000</v>
      </c>
      <c r="K3623" s="29">
        <v>1000</v>
      </c>
      <c r="L3623" s="29">
        <v>1000</v>
      </c>
      <c r="M3623" s="15" t="s">
        <v>135</v>
      </c>
      <c r="N3623" s="15" t="s">
        <v>109</v>
      </c>
      <c r="O3623" s="48">
        <f>+VLOOKUP(Precio_diario_hortalizas[[#This Row],[Unidad de comercialización]],Codigos_kg[],2,0)</f>
        <v>5</v>
      </c>
      <c r="P3623" s="48">
        <f>+Precio_diario_hortalizas[[#This Row],[Precio promedio ponderado]]/Precio_diario_hortalizas[[#This Row],[Kg o Unidades]]</f>
        <v>200</v>
      </c>
    </row>
    <row r="3624" spans="1:16" hidden="1" x14ac:dyDescent="0.35">
      <c r="A3624" s="15" t="s">
        <v>107</v>
      </c>
      <c r="B3624" s="1" t="str">
        <f>+VLOOKUP(A3624,Codigos_mercados_mayoristas[],2,0)</f>
        <v>Los Lagos</v>
      </c>
      <c r="C3624" s="1">
        <f>+VLOOKUP(A3624,Codigos_mercados_mayoristas[],3,0)</f>
        <v>10</v>
      </c>
      <c r="D3624" s="30">
        <v>44158</v>
      </c>
      <c r="E3624" s="4" t="s">
        <v>196</v>
      </c>
      <c r="F3624" s="15" t="s">
        <v>11</v>
      </c>
      <c r="G3624" s="15" t="s">
        <v>12</v>
      </c>
      <c r="H3624" s="15" t="s">
        <v>19</v>
      </c>
      <c r="I3624" s="15">
        <v>750</v>
      </c>
      <c r="J3624" s="29">
        <v>1100</v>
      </c>
      <c r="K3624" s="29">
        <v>1100</v>
      </c>
      <c r="L3624" s="29">
        <v>1100</v>
      </c>
      <c r="M3624" s="15" t="s">
        <v>14</v>
      </c>
      <c r="N3624" s="15" t="s">
        <v>109</v>
      </c>
      <c r="O3624" s="48">
        <f>+VLOOKUP(Precio_diario_hortalizas[[#This Row],[Unidad de comercialización]],Codigos_kg[],2,0)</f>
        <v>1</v>
      </c>
      <c r="P3624" s="48">
        <f>+Precio_diario_hortalizas[[#This Row],[Precio promedio ponderado]]/Precio_diario_hortalizas[[#This Row],[Kg o Unidades]]</f>
        <v>1100</v>
      </c>
    </row>
    <row r="3625" spans="1:16" hidden="1" x14ac:dyDescent="0.35">
      <c r="A3625" s="15" t="s">
        <v>107</v>
      </c>
      <c r="B3625" s="1" t="str">
        <f>+VLOOKUP(A3625,Codigos_mercados_mayoristas[],2,0)</f>
        <v>Los Lagos</v>
      </c>
      <c r="C3625" s="1">
        <f>+VLOOKUP(A3625,Codigos_mercados_mayoristas[],3,0)</f>
        <v>10</v>
      </c>
      <c r="D3625" s="30">
        <v>44158</v>
      </c>
      <c r="E3625" s="4" t="s">
        <v>196</v>
      </c>
      <c r="F3625" s="15" t="s">
        <v>75</v>
      </c>
      <c r="G3625" s="15" t="s">
        <v>119</v>
      </c>
      <c r="H3625" s="15" t="s">
        <v>120</v>
      </c>
      <c r="I3625" s="15">
        <v>80</v>
      </c>
      <c r="J3625" s="29">
        <v>15000</v>
      </c>
      <c r="K3625" s="29">
        <v>15000</v>
      </c>
      <c r="L3625" s="29">
        <v>15000</v>
      </c>
      <c r="M3625" s="15" t="s">
        <v>121</v>
      </c>
      <c r="N3625" s="15" t="s">
        <v>15</v>
      </c>
      <c r="O3625" s="48">
        <f>+VLOOKUP(Precio_diario_hortalizas[[#This Row],[Unidad de comercialización]],Codigos_kg[],2,0)</f>
        <v>18</v>
      </c>
      <c r="P3625" s="48">
        <f>+Precio_diario_hortalizas[[#This Row],[Precio promedio ponderado]]/Precio_diario_hortalizas[[#This Row],[Kg o Unidades]]</f>
        <v>833.33333333333337</v>
      </c>
    </row>
    <row r="3626" spans="1:16" hidden="1" x14ac:dyDescent="0.35">
      <c r="A3626" s="15" t="s">
        <v>107</v>
      </c>
      <c r="B3626" s="1" t="str">
        <f>+VLOOKUP(A3626,Codigos_mercados_mayoristas[],2,0)</f>
        <v>Los Lagos</v>
      </c>
      <c r="C3626" s="1">
        <f>+VLOOKUP(A3626,Codigos_mercados_mayoristas[],3,0)</f>
        <v>10</v>
      </c>
      <c r="D3626" s="30">
        <v>44158</v>
      </c>
      <c r="E3626" s="4" t="s">
        <v>196</v>
      </c>
      <c r="F3626" s="15" t="s">
        <v>75</v>
      </c>
      <c r="G3626" s="15" t="s">
        <v>12</v>
      </c>
      <c r="H3626" s="15" t="s">
        <v>19</v>
      </c>
      <c r="I3626" s="15">
        <v>200</v>
      </c>
      <c r="J3626" s="29">
        <v>11000</v>
      </c>
      <c r="K3626" s="29">
        <v>11000</v>
      </c>
      <c r="L3626" s="29">
        <v>11000</v>
      </c>
      <c r="M3626" s="15" t="s">
        <v>121</v>
      </c>
      <c r="N3626" s="15" t="s">
        <v>34</v>
      </c>
      <c r="O3626" s="48">
        <f>+VLOOKUP(Precio_diario_hortalizas[[#This Row],[Unidad de comercialización]],Codigos_kg[],2,0)</f>
        <v>18</v>
      </c>
      <c r="P3626" s="48">
        <f>+Precio_diario_hortalizas[[#This Row],[Precio promedio ponderado]]/Precio_diario_hortalizas[[#This Row],[Kg o Unidades]]</f>
        <v>611.11111111111109</v>
      </c>
    </row>
    <row r="3627" spans="1:16" hidden="1" x14ac:dyDescent="0.35">
      <c r="A3627" s="15" t="s">
        <v>107</v>
      </c>
      <c r="B3627" s="1" t="str">
        <f>+VLOOKUP(A3627,Codigos_mercados_mayoristas[],2,0)</f>
        <v>Los Lagos</v>
      </c>
      <c r="C3627" s="1">
        <f>+VLOOKUP(A3627,Codigos_mercados_mayoristas[],3,0)</f>
        <v>10</v>
      </c>
      <c r="D3627" s="30">
        <v>44158</v>
      </c>
      <c r="E3627" s="4" t="s">
        <v>196</v>
      </c>
      <c r="F3627" s="15" t="s">
        <v>78</v>
      </c>
      <c r="G3627" s="15" t="s">
        <v>12</v>
      </c>
      <c r="H3627" s="15" t="s">
        <v>19</v>
      </c>
      <c r="I3627" s="15">
        <v>60</v>
      </c>
      <c r="J3627" s="29">
        <v>6000</v>
      </c>
      <c r="K3627" s="29">
        <v>6000</v>
      </c>
      <c r="L3627" s="29">
        <v>6000</v>
      </c>
      <c r="M3627" s="15" t="s">
        <v>79</v>
      </c>
      <c r="N3627" s="15" t="s">
        <v>118</v>
      </c>
      <c r="O3627" s="48">
        <f>+VLOOKUP(Precio_diario_hortalizas[[#This Row],[Unidad de comercialización]],Codigos_kg[],2,0)</f>
        <v>36</v>
      </c>
      <c r="P3627" s="48">
        <f>+Precio_diario_hortalizas[[#This Row],[Precio promedio ponderado]]/Precio_diario_hortalizas[[#This Row],[Kg o Unidades]]</f>
        <v>166.66666666666666</v>
      </c>
    </row>
    <row r="3628" spans="1:16" hidden="1" x14ac:dyDescent="0.35">
      <c r="A3628" s="15" t="s">
        <v>107</v>
      </c>
      <c r="B3628" s="1" t="str">
        <f>+VLOOKUP(A3628,Codigos_mercados_mayoristas[],2,0)</f>
        <v>Los Lagos</v>
      </c>
      <c r="C3628" s="1">
        <f>+VLOOKUP(A3628,Codigos_mercados_mayoristas[],3,0)</f>
        <v>10</v>
      </c>
      <c r="D3628" s="30">
        <v>44158</v>
      </c>
      <c r="E3628" s="4" t="s">
        <v>196</v>
      </c>
      <c r="F3628" s="15" t="s">
        <v>82</v>
      </c>
      <c r="G3628" s="15" t="s">
        <v>12</v>
      </c>
      <c r="H3628" s="15" t="s">
        <v>19</v>
      </c>
      <c r="I3628" s="15">
        <v>70</v>
      </c>
      <c r="J3628" s="29">
        <v>5000</v>
      </c>
      <c r="K3628" s="29">
        <v>5000</v>
      </c>
      <c r="L3628" s="29">
        <v>5000</v>
      </c>
      <c r="M3628" s="15" t="s">
        <v>182</v>
      </c>
      <c r="N3628" s="15" t="s">
        <v>130</v>
      </c>
      <c r="O3628" s="48">
        <f>+VLOOKUP(Precio_diario_hortalizas[[#This Row],[Unidad de comercialización]],Codigos_kg[],2,0)</f>
        <v>2</v>
      </c>
      <c r="P3628" s="48">
        <f>+Precio_diario_hortalizas[[#This Row],[Precio promedio ponderado]]/Precio_diario_hortalizas[[#This Row],[Kg o Unidades]]</f>
        <v>2500</v>
      </c>
    </row>
    <row r="3629" spans="1:16" hidden="1" x14ac:dyDescent="0.35">
      <c r="A3629" s="15" t="s">
        <v>107</v>
      </c>
      <c r="B3629" s="1" t="str">
        <f>+VLOOKUP(A3629,Codigos_mercados_mayoristas[],2,0)</f>
        <v>Los Lagos</v>
      </c>
      <c r="C3629" s="1">
        <f>+VLOOKUP(A3629,Codigos_mercados_mayoristas[],3,0)</f>
        <v>10</v>
      </c>
      <c r="D3629" s="30">
        <v>44158</v>
      </c>
      <c r="E3629" s="4" t="s">
        <v>196</v>
      </c>
      <c r="F3629" s="15" t="s">
        <v>84</v>
      </c>
      <c r="G3629" s="15" t="s">
        <v>12</v>
      </c>
      <c r="H3629" s="15" t="s">
        <v>19</v>
      </c>
      <c r="I3629" s="15">
        <v>750</v>
      </c>
      <c r="J3629" s="29">
        <v>1100</v>
      </c>
      <c r="K3629" s="29">
        <v>1100</v>
      </c>
      <c r="L3629" s="29">
        <v>1100</v>
      </c>
      <c r="M3629" s="15" t="s">
        <v>14</v>
      </c>
      <c r="N3629" s="15" t="s">
        <v>109</v>
      </c>
      <c r="O3629" s="48">
        <f>+VLOOKUP(Precio_diario_hortalizas[[#This Row],[Unidad de comercialización]],Codigos_kg[],2,0)</f>
        <v>1</v>
      </c>
      <c r="P3629" s="48">
        <f>+Precio_diario_hortalizas[[#This Row],[Precio promedio ponderado]]/Precio_diario_hortalizas[[#This Row],[Kg o Unidades]]</f>
        <v>1100</v>
      </c>
    </row>
    <row r="3630" spans="1:16" hidden="1" x14ac:dyDescent="0.35">
      <c r="A3630" s="15" t="s">
        <v>107</v>
      </c>
      <c r="B3630" s="1" t="str">
        <f>+VLOOKUP(A3630,Codigos_mercados_mayoristas[],2,0)</f>
        <v>Los Lagos</v>
      </c>
      <c r="C3630" s="1">
        <f>+VLOOKUP(A3630,Codigos_mercados_mayoristas[],3,0)</f>
        <v>10</v>
      </c>
      <c r="D3630" s="30">
        <v>44158</v>
      </c>
      <c r="E3630" s="4" t="s">
        <v>196</v>
      </c>
      <c r="F3630" s="15" t="s">
        <v>85</v>
      </c>
      <c r="G3630" s="15" t="s">
        <v>86</v>
      </c>
      <c r="H3630" s="15" t="s">
        <v>19</v>
      </c>
      <c r="I3630" s="15">
        <v>200</v>
      </c>
      <c r="J3630" s="29">
        <v>1800</v>
      </c>
      <c r="K3630" s="29">
        <v>1800</v>
      </c>
      <c r="L3630" s="29">
        <v>1800</v>
      </c>
      <c r="M3630" s="15" t="s">
        <v>31</v>
      </c>
      <c r="N3630" s="15" t="s">
        <v>125</v>
      </c>
      <c r="O3630" s="48">
        <f>+VLOOKUP(Precio_diario_hortalizas[[#This Row],[Unidad de comercialización]],Codigos_kg[],2,0)</f>
        <v>1</v>
      </c>
      <c r="P3630" s="48">
        <f>+Precio_diario_hortalizas[[#This Row],[Precio promedio ponderado]]/Precio_diario_hortalizas[[#This Row],[Kg o Unidades]]</f>
        <v>1800</v>
      </c>
    </row>
    <row r="3631" spans="1:16" hidden="1" x14ac:dyDescent="0.35">
      <c r="A3631" s="15" t="s">
        <v>107</v>
      </c>
      <c r="B3631" s="1" t="str">
        <f>+VLOOKUP(A3631,Codigos_mercados_mayoristas[],2,0)</f>
        <v>Los Lagos</v>
      </c>
      <c r="C3631" s="1">
        <f>+VLOOKUP(A3631,Codigos_mercados_mayoristas[],3,0)</f>
        <v>10</v>
      </c>
      <c r="D3631" s="30">
        <v>44158</v>
      </c>
      <c r="E3631" s="4" t="s">
        <v>196</v>
      </c>
      <c r="F3631" s="15" t="s">
        <v>23</v>
      </c>
      <c r="G3631" s="15" t="s">
        <v>24</v>
      </c>
      <c r="H3631" s="15" t="s">
        <v>19</v>
      </c>
      <c r="I3631" s="15">
        <v>300</v>
      </c>
      <c r="J3631" s="29">
        <v>6000</v>
      </c>
      <c r="K3631" s="29">
        <v>6000</v>
      </c>
      <c r="L3631" s="29">
        <v>6000</v>
      </c>
      <c r="M3631" s="15" t="s">
        <v>89</v>
      </c>
      <c r="N3631" s="15" t="s">
        <v>114</v>
      </c>
      <c r="O3631" s="48">
        <f>+VLOOKUP(Precio_diario_hortalizas[[#This Row],[Unidad de comercialización]],Codigos_kg[],2,0)</f>
        <v>15</v>
      </c>
      <c r="P3631" s="48">
        <f>+Precio_diario_hortalizas[[#This Row],[Precio promedio ponderado]]/Precio_diario_hortalizas[[#This Row],[Kg o Unidades]]</f>
        <v>400</v>
      </c>
    </row>
    <row r="3632" spans="1:16" hidden="1" x14ac:dyDescent="0.35">
      <c r="A3632" s="15" t="s">
        <v>107</v>
      </c>
      <c r="B3632" s="1" t="str">
        <f>+VLOOKUP(A3632,Codigos_mercados_mayoristas[],2,0)</f>
        <v>Los Lagos</v>
      </c>
      <c r="C3632" s="1">
        <f>+VLOOKUP(A3632,Codigos_mercados_mayoristas[],3,0)</f>
        <v>10</v>
      </c>
      <c r="D3632" s="30">
        <v>44158</v>
      </c>
      <c r="E3632" s="4" t="s">
        <v>196</v>
      </c>
      <c r="F3632" s="15" t="s">
        <v>94</v>
      </c>
      <c r="G3632" s="15" t="s">
        <v>169</v>
      </c>
      <c r="H3632" s="15" t="s">
        <v>76</v>
      </c>
      <c r="I3632" s="15">
        <v>80</v>
      </c>
      <c r="J3632" s="29">
        <v>8000</v>
      </c>
      <c r="K3632" s="29">
        <v>8000</v>
      </c>
      <c r="L3632" s="29">
        <v>8000</v>
      </c>
      <c r="M3632" s="15" t="s">
        <v>39</v>
      </c>
      <c r="N3632" s="15" t="s">
        <v>128</v>
      </c>
      <c r="O3632" s="48">
        <f>+VLOOKUP(Precio_diario_hortalizas[[#This Row],[Unidad de comercialización]],Codigos_kg[],2,0)</f>
        <v>25</v>
      </c>
      <c r="P3632" s="48">
        <f>+Precio_diario_hortalizas[[#This Row],[Precio promedio ponderado]]/Precio_diario_hortalizas[[#This Row],[Kg o Unidades]]</f>
        <v>320</v>
      </c>
    </row>
    <row r="3633" spans="1:16" hidden="1" x14ac:dyDescent="0.35">
      <c r="A3633" s="15" t="s">
        <v>107</v>
      </c>
      <c r="B3633" s="1" t="str">
        <f>+VLOOKUP(A3633,Codigos_mercados_mayoristas[],2,0)</f>
        <v>Los Lagos</v>
      </c>
      <c r="C3633" s="1">
        <f>+VLOOKUP(A3633,Codigos_mercados_mayoristas[],3,0)</f>
        <v>10</v>
      </c>
      <c r="D3633" s="30">
        <v>44158</v>
      </c>
      <c r="E3633" s="4" t="s">
        <v>196</v>
      </c>
      <c r="F3633" s="15" t="s">
        <v>94</v>
      </c>
      <c r="G3633" s="15" t="s">
        <v>129</v>
      </c>
      <c r="H3633" s="15" t="s">
        <v>96</v>
      </c>
      <c r="I3633" s="15">
        <v>150</v>
      </c>
      <c r="J3633" s="29">
        <v>18000</v>
      </c>
      <c r="K3633" s="29">
        <v>18000</v>
      </c>
      <c r="L3633" s="29">
        <v>18000</v>
      </c>
      <c r="M3633" s="15" t="s">
        <v>39</v>
      </c>
      <c r="N3633" s="15" t="s">
        <v>130</v>
      </c>
      <c r="O3633" s="48">
        <f>+VLOOKUP(Precio_diario_hortalizas[[#This Row],[Unidad de comercialización]],Codigos_kg[],2,0)</f>
        <v>25</v>
      </c>
      <c r="P3633" s="48">
        <f>+Precio_diario_hortalizas[[#This Row],[Precio promedio ponderado]]/Precio_diario_hortalizas[[#This Row],[Kg o Unidades]]</f>
        <v>720</v>
      </c>
    </row>
    <row r="3634" spans="1:16" hidden="1" x14ac:dyDescent="0.35">
      <c r="A3634" s="15" t="s">
        <v>107</v>
      </c>
      <c r="B3634" s="1" t="str">
        <f>+VLOOKUP(A3634,Codigos_mercados_mayoristas[],2,0)</f>
        <v>Los Lagos</v>
      </c>
      <c r="C3634" s="1">
        <f>+VLOOKUP(A3634,Codigos_mercados_mayoristas[],3,0)</f>
        <v>10</v>
      </c>
      <c r="D3634" s="30">
        <v>44158</v>
      </c>
      <c r="E3634" s="4" t="s">
        <v>196</v>
      </c>
      <c r="F3634" s="15" t="s">
        <v>53</v>
      </c>
      <c r="G3634" s="15" t="s">
        <v>12</v>
      </c>
      <c r="H3634" s="15" t="s">
        <v>19</v>
      </c>
      <c r="I3634" s="15">
        <v>250</v>
      </c>
      <c r="J3634" s="29">
        <v>9000</v>
      </c>
      <c r="K3634" s="29">
        <v>9000</v>
      </c>
      <c r="L3634" s="29">
        <v>9000</v>
      </c>
      <c r="M3634" s="15" t="s">
        <v>54</v>
      </c>
      <c r="N3634" s="15" t="s">
        <v>15</v>
      </c>
      <c r="O3634" s="48">
        <f>+VLOOKUP(Precio_diario_hortalizas[[#This Row],[Unidad de comercialización]],Codigos_kg[],2,0)</f>
        <v>60</v>
      </c>
      <c r="P3634" s="48">
        <f>+Precio_diario_hortalizas[[#This Row],[Precio promedio ponderado]]/Precio_diario_hortalizas[[#This Row],[Kg o Unidades]]</f>
        <v>150</v>
      </c>
    </row>
    <row r="3635" spans="1:16" hidden="1" x14ac:dyDescent="0.35">
      <c r="A3635" s="15" t="s">
        <v>107</v>
      </c>
      <c r="B3635" s="1" t="str">
        <f>+VLOOKUP(A3635,Codigos_mercados_mayoristas[],2,0)</f>
        <v>Los Lagos</v>
      </c>
      <c r="C3635" s="1">
        <f>+VLOOKUP(A3635,Codigos_mercados_mayoristas[],3,0)</f>
        <v>10</v>
      </c>
      <c r="D3635" s="30">
        <v>44158</v>
      </c>
      <c r="E3635" s="4" t="s">
        <v>196</v>
      </c>
      <c r="F3635" s="15" t="s">
        <v>132</v>
      </c>
      <c r="G3635" s="15" t="s">
        <v>12</v>
      </c>
      <c r="H3635" s="15" t="s">
        <v>19</v>
      </c>
      <c r="I3635" s="15">
        <v>80</v>
      </c>
      <c r="J3635" s="29">
        <v>4500</v>
      </c>
      <c r="K3635" s="29">
        <v>4500</v>
      </c>
      <c r="L3635" s="29">
        <v>4500</v>
      </c>
      <c r="M3635" s="15" t="s">
        <v>83</v>
      </c>
      <c r="N3635" s="15" t="s">
        <v>118</v>
      </c>
      <c r="O3635" s="48">
        <f>+VLOOKUP(Precio_diario_hortalizas[[#This Row],[Unidad de comercialización]],Codigos_kg[],2,0)</f>
        <v>3</v>
      </c>
      <c r="P3635" s="48">
        <f>+Precio_diario_hortalizas[[#This Row],[Precio promedio ponderado]]/Precio_diario_hortalizas[[#This Row],[Kg o Unidades]]</f>
        <v>1500</v>
      </c>
    </row>
    <row r="3636" spans="1:16" hidden="1" x14ac:dyDescent="0.35">
      <c r="A3636" s="15" t="s">
        <v>107</v>
      </c>
      <c r="B3636" s="1" t="str">
        <f>+VLOOKUP(A3636,Codigos_mercados_mayoristas[],2,0)</f>
        <v>Los Lagos</v>
      </c>
      <c r="C3636" s="1">
        <f>+VLOOKUP(A3636,Codigos_mercados_mayoristas[],3,0)</f>
        <v>10</v>
      </c>
      <c r="D3636" s="30">
        <v>44158</v>
      </c>
      <c r="E3636" s="4" t="s">
        <v>196</v>
      </c>
      <c r="F3636" s="15" t="s">
        <v>27</v>
      </c>
      <c r="G3636" s="15" t="s">
        <v>98</v>
      </c>
      <c r="H3636" s="15" t="s">
        <v>19</v>
      </c>
      <c r="I3636" s="15">
        <v>30</v>
      </c>
      <c r="J3636" s="29">
        <v>31000</v>
      </c>
      <c r="K3636" s="29">
        <v>31000</v>
      </c>
      <c r="L3636" s="29">
        <v>31000</v>
      </c>
      <c r="M3636" s="15" t="s">
        <v>29</v>
      </c>
      <c r="N3636" s="15" t="s">
        <v>15</v>
      </c>
      <c r="O3636" s="48">
        <f>+VLOOKUP(Precio_diario_hortalizas[[#This Row],[Unidad de comercialización]],Codigos_kg[],2,0)</f>
        <v>15</v>
      </c>
      <c r="P3636" s="48">
        <f>+Precio_diario_hortalizas[[#This Row],[Precio promedio ponderado]]/Precio_diario_hortalizas[[#This Row],[Kg o Unidades]]</f>
        <v>2066.6666666666665</v>
      </c>
    </row>
    <row r="3637" spans="1:16" hidden="1" x14ac:dyDescent="0.35">
      <c r="A3637" s="15" t="s">
        <v>107</v>
      </c>
      <c r="B3637" s="1" t="str">
        <f>+VLOOKUP(A3637,Codigos_mercados_mayoristas[],2,0)</f>
        <v>Los Lagos</v>
      </c>
      <c r="C3637" s="1">
        <f>+VLOOKUP(A3637,Codigos_mercados_mayoristas[],3,0)</f>
        <v>10</v>
      </c>
      <c r="D3637" s="30">
        <v>44158</v>
      </c>
      <c r="E3637" s="4" t="s">
        <v>196</v>
      </c>
      <c r="F3637" s="15" t="s">
        <v>27</v>
      </c>
      <c r="G3637" s="15" t="s">
        <v>98</v>
      </c>
      <c r="H3637" s="15" t="s">
        <v>13</v>
      </c>
      <c r="I3637" s="15">
        <v>30</v>
      </c>
      <c r="J3637" s="29">
        <v>25000</v>
      </c>
      <c r="K3637" s="29">
        <v>25000</v>
      </c>
      <c r="L3637" s="29">
        <v>25000</v>
      </c>
      <c r="M3637" s="15" t="s">
        <v>29</v>
      </c>
      <c r="N3637" s="15" t="s">
        <v>15</v>
      </c>
      <c r="O3637" s="48">
        <f>+VLOOKUP(Precio_diario_hortalizas[[#This Row],[Unidad de comercialización]],Codigos_kg[],2,0)</f>
        <v>15</v>
      </c>
      <c r="P3637" s="48">
        <f>+Precio_diario_hortalizas[[#This Row],[Precio promedio ponderado]]/Precio_diario_hortalizas[[#This Row],[Kg o Unidades]]</f>
        <v>1666.6666666666667</v>
      </c>
    </row>
    <row r="3638" spans="1:16" hidden="1" x14ac:dyDescent="0.35">
      <c r="A3638" s="15" t="s">
        <v>107</v>
      </c>
      <c r="B3638" s="1" t="str">
        <f>+VLOOKUP(A3638,Codigos_mercados_mayoristas[],2,0)</f>
        <v>Los Lagos</v>
      </c>
      <c r="C3638" s="1">
        <f>+VLOOKUP(A3638,Codigos_mercados_mayoristas[],3,0)</f>
        <v>10</v>
      </c>
      <c r="D3638" s="30">
        <v>44158</v>
      </c>
      <c r="E3638" s="4" t="s">
        <v>196</v>
      </c>
      <c r="F3638" s="15" t="s">
        <v>99</v>
      </c>
      <c r="G3638" s="15" t="s">
        <v>100</v>
      </c>
      <c r="H3638" s="15" t="s">
        <v>19</v>
      </c>
      <c r="I3638" s="15">
        <v>700</v>
      </c>
      <c r="J3638" s="29">
        <v>1200</v>
      </c>
      <c r="K3638" s="29">
        <v>1000</v>
      </c>
      <c r="L3638" s="29">
        <v>1100</v>
      </c>
      <c r="M3638" s="15" t="s">
        <v>14</v>
      </c>
      <c r="N3638" s="15" t="s">
        <v>109</v>
      </c>
      <c r="O3638" s="48">
        <f>+VLOOKUP(Precio_diario_hortalizas[[#This Row],[Unidad de comercialización]],Codigos_kg[],2,0)</f>
        <v>1</v>
      </c>
      <c r="P3638" s="48">
        <f>+Precio_diario_hortalizas[[#This Row],[Precio promedio ponderado]]/Precio_diario_hortalizas[[#This Row],[Kg o Unidades]]</f>
        <v>1100</v>
      </c>
    </row>
    <row r="3639" spans="1:16" hidden="1" x14ac:dyDescent="0.35">
      <c r="A3639" s="15" t="s">
        <v>107</v>
      </c>
      <c r="B3639" s="1" t="str">
        <f>+VLOOKUP(A3639,Codigos_mercados_mayoristas[],2,0)</f>
        <v>Los Lagos</v>
      </c>
      <c r="C3639" s="1">
        <f>+VLOOKUP(A3639,Codigos_mercados_mayoristas[],3,0)</f>
        <v>10</v>
      </c>
      <c r="D3639" s="30">
        <v>44158</v>
      </c>
      <c r="E3639" s="4" t="s">
        <v>196</v>
      </c>
      <c r="F3639" s="15" t="s">
        <v>32</v>
      </c>
      <c r="G3639" s="15" t="s">
        <v>12</v>
      </c>
      <c r="H3639" s="15" t="s">
        <v>19</v>
      </c>
      <c r="I3639" s="15">
        <v>300</v>
      </c>
      <c r="J3639" s="29">
        <v>1200</v>
      </c>
      <c r="K3639" s="29">
        <v>1200</v>
      </c>
      <c r="L3639" s="29">
        <v>1200</v>
      </c>
      <c r="M3639" s="15" t="s">
        <v>33</v>
      </c>
      <c r="N3639" s="15" t="s">
        <v>34</v>
      </c>
      <c r="O3639" s="48">
        <f>+VLOOKUP(Precio_diario_hortalizas[[#This Row],[Unidad de comercialización]],Codigos_kg[],2,0)</f>
        <v>1</v>
      </c>
      <c r="P3639" s="48">
        <f>+Precio_diario_hortalizas[[#This Row],[Precio promedio ponderado]]/Precio_diario_hortalizas[[#This Row],[Kg o Unidades]]</f>
        <v>1200</v>
      </c>
    </row>
    <row r="3640" spans="1:16" hidden="1" x14ac:dyDescent="0.35">
      <c r="A3640" s="15" t="s">
        <v>107</v>
      </c>
      <c r="B3640" s="1" t="str">
        <f>+VLOOKUP(A3640,Codigos_mercados_mayoristas[],2,0)</f>
        <v>Los Lagos</v>
      </c>
      <c r="C3640" s="1">
        <f>+VLOOKUP(A3640,Codigos_mercados_mayoristas[],3,0)</f>
        <v>10</v>
      </c>
      <c r="D3640" s="30">
        <v>44158</v>
      </c>
      <c r="E3640" s="4" t="s">
        <v>196</v>
      </c>
      <c r="F3640" s="15" t="s">
        <v>35</v>
      </c>
      <c r="G3640" s="15" t="s">
        <v>36</v>
      </c>
      <c r="H3640" s="15" t="s">
        <v>19</v>
      </c>
      <c r="I3640" s="15">
        <v>500</v>
      </c>
      <c r="J3640" s="29">
        <v>16000</v>
      </c>
      <c r="K3640" s="29">
        <v>16000</v>
      </c>
      <c r="L3640" s="29">
        <v>16000</v>
      </c>
      <c r="M3640" s="15" t="s">
        <v>59</v>
      </c>
      <c r="N3640" s="15" t="s">
        <v>15</v>
      </c>
      <c r="O3640" s="48">
        <f>+VLOOKUP(Precio_diario_hortalizas[[#This Row],[Unidad de comercialización]],Codigos_kg[],2,0)</f>
        <v>18</v>
      </c>
      <c r="P3640" s="48">
        <f>+Precio_diario_hortalizas[[#This Row],[Precio promedio ponderado]]/Precio_diario_hortalizas[[#This Row],[Kg o Unidades]]</f>
        <v>888.88888888888891</v>
      </c>
    </row>
    <row r="3641" spans="1:16" hidden="1" x14ac:dyDescent="0.35">
      <c r="A3641" s="15" t="s">
        <v>107</v>
      </c>
      <c r="B3641" s="1" t="str">
        <f>+VLOOKUP(A3641,Codigos_mercados_mayoristas[],2,0)</f>
        <v>Los Lagos</v>
      </c>
      <c r="C3641" s="1">
        <f>+VLOOKUP(A3641,Codigos_mercados_mayoristas[],3,0)</f>
        <v>10</v>
      </c>
      <c r="D3641" s="30">
        <v>44158</v>
      </c>
      <c r="E3641" s="4" t="s">
        <v>196</v>
      </c>
      <c r="F3641" s="15" t="s">
        <v>35</v>
      </c>
      <c r="G3641" s="15" t="s">
        <v>36</v>
      </c>
      <c r="H3641" s="15" t="s">
        <v>19</v>
      </c>
      <c r="I3641" s="15">
        <v>300</v>
      </c>
      <c r="J3641" s="29">
        <v>10000</v>
      </c>
      <c r="K3641" s="29">
        <v>10000</v>
      </c>
      <c r="L3641" s="29">
        <v>10000</v>
      </c>
      <c r="M3641" s="15" t="s">
        <v>29</v>
      </c>
      <c r="N3641" s="15" t="s">
        <v>109</v>
      </c>
      <c r="O3641" s="48">
        <f>+VLOOKUP(Precio_diario_hortalizas[[#This Row],[Unidad de comercialización]],Codigos_kg[],2,0)</f>
        <v>15</v>
      </c>
      <c r="P3641" s="48">
        <f>+Precio_diario_hortalizas[[#This Row],[Precio promedio ponderado]]/Precio_diario_hortalizas[[#This Row],[Kg o Unidades]]</f>
        <v>666.66666666666663</v>
      </c>
    </row>
    <row r="3642" spans="1:16" hidden="1" x14ac:dyDescent="0.35">
      <c r="A3642" s="15" t="s">
        <v>107</v>
      </c>
      <c r="B3642" s="1" t="str">
        <f>+VLOOKUP(A3642,Codigos_mercados_mayoristas[],2,0)</f>
        <v>Los Lagos</v>
      </c>
      <c r="C3642" s="1">
        <f>+VLOOKUP(A3642,Codigos_mercados_mayoristas[],3,0)</f>
        <v>10</v>
      </c>
      <c r="D3642" s="30">
        <v>44158</v>
      </c>
      <c r="E3642" s="4" t="s">
        <v>196</v>
      </c>
      <c r="F3642" s="15" t="s">
        <v>38</v>
      </c>
      <c r="G3642" s="15" t="s">
        <v>12</v>
      </c>
      <c r="H3642" s="15" t="s">
        <v>19</v>
      </c>
      <c r="I3642" s="15">
        <v>250</v>
      </c>
      <c r="J3642" s="29">
        <v>9000</v>
      </c>
      <c r="K3642" s="29">
        <v>9000</v>
      </c>
      <c r="L3642" s="29">
        <v>9000</v>
      </c>
      <c r="M3642" s="15" t="s">
        <v>101</v>
      </c>
      <c r="N3642" s="15" t="s">
        <v>114</v>
      </c>
      <c r="O3642" s="48">
        <f>+VLOOKUP(Precio_diario_hortalizas[[#This Row],[Unidad de comercialización]],Codigos_kg[],2,0)</f>
        <v>20</v>
      </c>
      <c r="P3642" s="48">
        <f>+Precio_diario_hortalizas[[#This Row],[Precio promedio ponderado]]/Precio_diario_hortalizas[[#This Row],[Kg o Unidades]]</f>
        <v>450</v>
      </c>
    </row>
    <row r="3643" spans="1:16" hidden="1" x14ac:dyDescent="0.35">
      <c r="A3643" s="15" t="s">
        <v>107</v>
      </c>
      <c r="B3643" s="1" t="str">
        <f>+VLOOKUP(A3643,Codigos_mercados_mayoristas[],2,0)</f>
        <v>Los Lagos</v>
      </c>
      <c r="C3643" s="1">
        <f>+VLOOKUP(A3643,Codigos_mercados_mayoristas[],3,0)</f>
        <v>10</v>
      </c>
      <c r="D3643" s="30">
        <v>44158</v>
      </c>
      <c r="E3643" s="4" t="s">
        <v>196</v>
      </c>
      <c r="F3643" s="15" t="s">
        <v>102</v>
      </c>
      <c r="G3643" s="15" t="s">
        <v>104</v>
      </c>
      <c r="H3643" s="15" t="s">
        <v>96</v>
      </c>
      <c r="I3643" s="15">
        <v>500</v>
      </c>
      <c r="J3643" s="29">
        <v>1500</v>
      </c>
      <c r="K3643" s="29">
        <v>1500</v>
      </c>
      <c r="L3643" s="29">
        <v>1500</v>
      </c>
      <c r="M3643" s="15" t="s">
        <v>33</v>
      </c>
      <c r="N3643" s="15" t="s">
        <v>118</v>
      </c>
      <c r="O3643" s="48">
        <f>+VLOOKUP(Precio_diario_hortalizas[[#This Row],[Unidad de comercialización]],Codigos_kg[],2,0)</f>
        <v>1</v>
      </c>
      <c r="P3643" s="48">
        <f>+Precio_diario_hortalizas[[#This Row],[Precio promedio ponderado]]/Precio_diario_hortalizas[[#This Row],[Kg o Unidades]]</f>
        <v>1500</v>
      </c>
    </row>
    <row r="3644" spans="1:16" hidden="1" x14ac:dyDescent="0.35">
      <c r="A3644" s="15" t="s">
        <v>107</v>
      </c>
      <c r="B3644" s="26" t="str">
        <f>+VLOOKUP(A3644,Codigos_mercados_mayoristas[],2,0)</f>
        <v>Los Lagos</v>
      </c>
      <c r="C3644" s="26">
        <f>+VLOOKUP(A3644,Codigos_mercados_mayoristas[],3,0)</f>
        <v>10</v>
      </c>
      <c r="D3644" s="30">
        <v>44158</v>
      </c>
      <c r="E3644" s="4" t="s">
        <v>196</v>
      </c>
      <c r="F3644" s="15" t="s">
        <v>106</v>
      </c>
      <c r="G3644" s="15" t="s">
        <v>12</v>
      </c>
      <c r="H3644" s="15" t="s">
        <v>19</v>
      </c>
      <c r="I3644" s="15">
        <v>80</v>
      </c>
      <c r="J3644" s="29">
        <v>10000</v>
      </c>
      <c r="K3644" s="29">
        <v>10000</v>
      </c>
      <c r="L3644" s="29">
        <v>10000</v>
      </c>
      <c r="M3644" s="15" t="s">
        <v>54</v>
      </c>
      <c r="N3644" s="15" t="s">
        <v>109</v>
      </c>
      <c r="O3644" s="48">
        <f>+VLOOKUP(Precio_diario_hortalizas[[#This Row],[Unidad de comercialización]],Codigos_kg[],2,0)</f>
        <v>60</v>
      </c>
      <c r="P3644" s="48">
        <f>+Precio_diario_hortalizas[[#This Row],[Precio promedio ponderado]]/Precio_diario_hortalizas[[#This Row],[Kg o Unidades]]</f>
        <v>166.66666666666666</v>
      </c>
    </row>
    <row r="3645" spans="1:16" hidden="1" x14ac:dyDescent="0.35">
      <c r="A3645" s="15" t="s">
        <v>178</v>
      </c>
      <c r="B3645" s="1" t="str">
        <f>+VLOOKUP(A3645,Codigos_mercados_mayoristas[],2,0)</f>
        <v>La Araucanía</v>
      </c>
      <c r="C3645" s="1">
        <f>+VLOOKUP(A3645,Codigos_mercados_mayoristas[],3,0)</f>
        <v>9</v>
      </c>
      <c r="D3645" s="30">
        <v>44158</v>
      </c>
      <c r="E3645" s="4" t="s">
        <v>196</v>
      </c>
      <c r="F3645" s="15" t="s">
        <v>61</v>
      </c>
      <c r="G3645" s="15" t="s">
        <v>12</v>
      </c>
      <c r="H3645" s="15" t="s">
        <v>19</v>
      </c>
      <c r="I3645" s="15">
        <v>80</v>
      </c>
      <c r="J3645" s="29">
        <v>7000</v>
      </c>
      <c r="K3645" s="29">
        <v>7000</v>
      </c>
      <c r="L3645" s="29">
        <v>7000</v>
      </c>
      <c r="M3645" s="15" t="s">
        <v>179</v>
      </c>
      <c r="N3645" s="15" t="s">
        <v>130</v>
      </c>
      <c r="O3645" s="48">
        <f>+VLOOKUP(Precio_diario_hortalizas[[#This Row],[Unidad de comercialización]],Codigos_kg[],2,0)</f>
        <v>12</v>
      </c>
      <c r="P3645" s="48">
        <f>+Precio_diario_hortalizas[[#This Row],[Precio promedio ponderado]]/Precio_diario_hortalizas[[#This Row],[Kg o Unidades]]</f>
        <v>583.33333333333337</v>
      </c>
    </row>
    <row r="3646" spans="1:16" hidden="1" x14ac:dyDescent="0.35">
      <c r="A3646" s="15" t="s">
        <v>178</v>
      </c>
      <c r="B3646" s="1" t="str">
        <f>+VLOOKUP(A3646,Codigos_mercados_mayoristas[],2,0)</f>
        <v>La Araucanía</v>
      </c>
      <c r="C3646" s="1">
        <f>+VLOOKUP(A3646,Codigos_mercados_mayoristas[],3,0)</f>
        <v>9</v>
      </c>
      <c r="D3646" s="30">
        <v>44158</v>
      </c>
      <c r="E3646" s="4" t="s">
        <v>196</v>
      </c>
      <c r="F3646" s="15" t="s">
        <v>64</v>
      </c>
      <c r="G3646" s="15" t="s">
        <v>65</v>
      </c>
      <c r="H3646" s="15" t="s">
        <v>19</v>
      </c>
      <c r="I3646" s="15">
        <v>300</v>
      </c>
      <c r="J3646" s="29">
        <v>10000</v>
      </c>
      <c r="K3646" s="29">
        <v>10000</v>
      </c>
      <c r="L3646" s="29">
        <v>10000</v>
      </c>
      <c r="M3646" s="15" t="s">
        <v>37</v>
      </c>
      <c r="N3646" s="15" t="s">
        <v>66</v>
      </c>
      <c r="O3646" s="48">
        <f>+VLOOKUP(Precio_diario_hortalizas[[#This Row],[Unidad de comercialización]],Codigos_kg[],2,0)</f>
        <v>10</v>
      </c>
      <c r="P3646" s="48">
        <f>+Precio_diario_hortalizas[[#This Row],[Precio promedio ponderado]]/Precio_diario_hortalizas[[#This Row],[Kg o Unidades]]</f>
        <v>1000</v>
      </c>
    </row>
    <row r="3647" spans="1:16" hidden="1" x14ac:dyDescent="0.35">
      <c r="A3647" s="15" t="s">
        <v>178</v>
      </c>
      <c r="B3647" s="1" t="str">
        <f>+VLOOKUP(A3647,Codigos_mercados_mayoristas[],2,0)</f>
        <v>La Araucanía</v>
      </c>
      <c r="C3647" s="1">
        <f>+VLOOKUP(A3647,Codigos_mercados_mayoristas[],3,0)</f>
        <v>9</v>
      </c>
      <c r="D3647" s="30">
        <v>44158</v>
      </c>
      <c r="E3647" s="4" t="s">
        <v>196</v>
      </c>
      <c r="F3647" s="15" t="s">
        <v>64</v>
      </c>
      <c r="G3647" s="15" t="s">
        <v>65</v>
      </c>
      <c r="H3647" s="15" t="s">
        <v>19</v>
      </c>
      <c r="I3647" s="15">
        <v>100</v>
      </c>
      <c r="J3647" s="29">
        <v>10000</v>
      </c>
      <c r="K3647" s="29">
        <v>10000</v>
      </c>
      <c r="L3647" s="29">
        <v>10000</v>
      </c>
      <c r="M3647" s="15" t="s">
        <v>715</v>
      </c>
      <c r="N3647" s="15" t="s">
        <v>66</v>
      </c>
      <c r="O3647" s="48">
        <f>+VLOOKUP(Precio_diario_hortalizas[[#This Row],[Unidad de comercialización]],Codigos_kg[],2,0)</f>
        <v>10</v>
      </c>
      <c r="P3647" s="48">
        <f>+Precio_diario_hortalizas[[#This Row],[Precio promedio ponderado]]/Precio_diario_hortalizas[[#This Row],[Kg o Unidades]]</f>
        <v>1000</v>
      </c>
    </row>
    <row r="3648" spans="1:16" hidden="1" x14ac:dyDescent="0.35">
      <c r="A3648" s="15" t="s">
        <v>178</v>
      </c>
      <c r="B3648" s="1" t="str">
        <f>+VLOOKUP(A3648,Codigos_mercados_mayoristas[],2,0)</f>
        <v>La Araucanía</v>
      </c>
      <c r="C3648" s="1">
        <f>+VLOOKUP(A3648,Codigos_mercados_mayoristas[],3,0)</f>
        <v>9</v>
      </c>
      <c r="D3648" s="30">
        <v>44158</v>
      </c>
      <c r="E3648" s="4" t="s">
        <v>196</v>
      </c>
      <c r="F3648" s="15" t="s">
        <v>42</v>
      </c>
      <c r="G3648" s="15" t="s">
        <v>110</v>
      </c>
      <c r="H3648" s="15" t="s">
        <v>19</v>
      </c>
      <c r="I3648" s="15">
        <v>140</v>
      </c>
      <c r="J3648" s="29">
        <v>25000</v>
      </c>
      <c r="K3648" s="29">
        <v>25000</v>
      </c>
      <c r="L3648" s="29">
        <v>25000</v>
      </c>
      <c r="M3648" s="15" t="s">
        <v>29</v>
      </c>
      <c r="N3648" s="15" t="s">
        <v>15</v>
      </c>
      <c r="O3648" s="48">
        <f>+VLOOKUP(Precio_diario_hortalizas[[#This Row],[Unidad de comercialización]],Codigos_kg[],2,0)</f>
        <v>15</v>
      </c>
      <c r="P3648" s="48">
        <f>+Precio_diario_hortalizas[[#This Row],[Precio promedio ponderado]]/Precio_diario_hortalizas[[#This Row],[Kg o Unidades]]</f>
        <v>1666.6666666666667</v>
      </c>
    </row>
    <row r="3649" spans="1:16" hidden="1" x14ac:dyDescent="0.35">
      <c r="A3649" s="15" t="s">
        <v>178</v>
      </c>
      <c r="B3649" s="1" t="str">
        <f>+VLOOKUP(A3649,Codigos_mercados_mayoristas[],2,0)</f>
        <v>La Araucanía</v>
      </c>
      <c r="C3649" s="1">
        <f>+VLOOKUP(A3649,Codigos_mercados_mayoristas[],3,0)</f>
        <v>9</v>
      </c>
      <c r="D3649" s="30">
        <v>44158</v>
      </c>
      <c r="E3649" s="4" t="s">
        <v>196</v>
      </c>
      <c r="F3649" s="15" t="s">
        <v>67</v>
      </c>
      <c r="G3649" s="15" t="s">
        <v>12</v>
      </c>
      <c r="H3649" s="15" t="s">
        <v>19</v>
      </c>
      <c r="I3649" s="15">
        <v>50</v>
      </c>
      <c r="J3649" s="29">
        <v>4000</v>
      </c>
      <c r="K3649" s="29">
        <v>4000</v>
      </c>
      <c r="L3649" s="29">
        <v>4000</v>
      </c>
      <c r="M3649" s="15" t="s">
        <v>112</v>
      </c>
      <c r="N3649" s="15" t="s">
        <v>15</v>
      </c>
      <c r="O3649" s="48">
        <f>+VLOOKUP(Precio_diario_hortalizas[[#This Row],[Unidad de comercialización]],Codigos_kg[],2,0)</f>
        <v>1</v>
      </c>
      <c r="P3649" s="48">
        <f>+Precio_diario_hortalizas[[#This Row],[Precio promedio ponderado]]/Precio_diario_hortalizas[[#This Row],[Kg o Unidades]]</f>
        <v>4000</v>
      </c>
    </row>
    <row r="3650" spans="1:16" hidden="1" x14ac:dyDescent="0.35">
      <c r="A3650" s="15" t="s">
        <v>178</v>
      </c>
      <c r="B3650" s="1" t="str">
        <f>+VLOOKUP(A3650,Codigos_mercados_mayoristas[],2,0)</f>
        <v>La Araucanía</v>
      </c>
      <c r="C3650" s="1">
        <f>+VLOOKUP(A3650,Codigos_mercados_mayoristas[],3,0)</f>
        <v>9</v>
      </c>
      <c r="D3650" s="30">
        <v>44158</v>
      </c>
      <c r="E3650" s="4" t="s">
        <v>196</v>
      </c>
      <c r="F3650" s="15" t="s">
        <v>67</v>
      </c>
      <c r="G3650" s="15" t="s">
        <v>12</v>
      </c>
      <c r="H3650" s="15" t="s">
        <v>19</v>
      </c>
      <c r="I3650" s="15">
        <v>40</v>
      </c>
      <c r="J3650" s="29">
        <v>6500</v>
      </c>
      <c r="K3650" s="29">
        <v>6500</v>
      </c>
      <c r="L3650" s="29">
        <v>6500</v>
      </c>
      <c r="M3650" s="15" t="s">
        <v>112</v>
      </c>
      <c r="N3650" s="15" t="s">
        <v>109</v>
      </c>
      <c r="O3650" s="48">
        <f>+VLOOKUP(Precio_diario_hortalizas[[#This Row],[Unidad de comercialización]],Codigos_kg[],2,0)</f>
        <v>1</v>
      </c>
      <c r="P3650" s="48">
        <f>+Precio_diario_hortalizas[[#This Row],[Precio promedio ponderado]]/Precio_diario_hortalizas[[#This Row],[Kg o Unidades]]</f>
        <v>6500</v>
      </c>
    </row>
    <row r="3651" spans="1:16" hidden="1" x14ac:dyDescent="0.35">
      <c r="A3651" s="15" t="s">
        <v>178</v>
      </c>
      <c r="B3651" s="1" t="str">
        <f>+VLOOKUP(A3651,Codigos_mercados_mayoristas[],2,0)</f>
        <v>La Araucanía</v>
      </c>
      <c r="C3651" s="1">
        <f>+VLOOKUP(A3651,Codigos_mercados_mayoristas[],3,0)</f>
        <v>9</v>
      </c>
      <c r="D3651" s="30">
        <v>44158</v>
      </c>
      <c r="E3651" s="4" t="s">
        <v>196</v>
      </c>
      <c r="F3651" s="15" t="s">
        <v>46</v>
      </c>
      <c r="G3651" s="15" t="s">
        <v>791</v>
      </c>
      <c r="H3651" s="15" t="s">
        <v>19</v>
      </c>
      <c r="I3651" s="15">
        <v>50</v>
      </c>
      <c r="J3651" s="29">
        <v>7000</v>
      </c>
      <c r="K3651" s="29">
        <v>7000</v>
      </c>
      <c r="L3651" s="29">
        <v>7000</v>
      </c>
      <c r="M3651" s="15" t="s">
        <v>165</v>
      </c>
      <c r="N3651" s="15" t="s">
        <v>109</v>
      </c>
      <c r="O3651" s="48">
        <f>+VLOOKUP(Precio_diario_hortalizas[[#This Row],[Unidad de comercialización]],Codigos_kg[],2,0)</f>
        <v>50</v>
      </c>
      <c r="P3651" s="48">
        <f>+Precio_diario_hortalizas[[#This Row],[Precio promedio ponderado]]/Precio_diario_hortalizas[[#This Row],[Kg o Unidades]]</f>
        <v>140</v>
      </c>
    </row>
    <row r="3652" spans="1:16" hidden="1" x14ac:dyDescent="0.35">
      <c r="A3652" s="15" t="s">
        <v>178</v>
      </c>
      <c r="B3652" s="1" t="str">
        <f>+VLOOKUP(A3652,Codigos_mercados_mayoristas[],2,0)</f>
        <v>La Araucanía</v>
      </c>
      <c r="C3652" s="1">
        <f>+VLOOKUP(A3652,Codigos_mercados_mayoristas[],3,0)</f>
        <v>9</v>
      </c>
      <c r="D3652" s="30">
        <v>44158</v>
      </c>
      <c r="E3652" s="4" t="s">
        <v>196</v>
      </c>
      <c r="F3652" s="15" t="s">
        <v>71</v>
      </c>
      <c r="G3652" s="15" t="s">
        <v>43</v>
      </c>
      <c r="H3652" s="15" t="s">
        <v>19</v>
      </c>
      <c r="I3652" s="15">
        <v>50</v>
      </c>
      <c r="J3652" s="29">
        <v>10000</v>
      </c>
      <c r="K3652" s="29">
        <v>10000</v>
      </c>
      <c r="L3652" s="29">
        <v>10000</v>
      </c>
      <c r="M3652" s="15" t="s">
        <v>68</v>
      </c>
      <c r="N3652" s="15" t="s">
        <v>139</v>
      </c>
      <c r="O3652" s="48">
        <f>+VLOOKUP(Precio_diario_hortalizas[[#This Row],[Unidad de comercialización]],Codigos_kg[],2,0)</f>
        <v>6</v>
      </c>
      <c r="P3652" s="48">
        <f>+Precio_diario_hortalizas[[#This Row],[Precio promedio ponderado]]/Precio_diario_hortalizas[[#This Row],[Kg o Unidades]]</f>
        <v>1666.6666666666667</v>
      </c>
    </row>
    <row r="3653" spans="1:16" hidden="1" x14ac:dyDescent="0.35">
      <c r="A3653" s="15" t="s">
        <v>178</v>
      </c>
      <c r="B3653" s="1" t="str">
        <f>+VLOOKUP(A3653,Codigos_mercados_mayoristas[],2,0)</f>
        <v>La Araucanía</v>
      </c>
      <c r="C3653" s="1">
        <f>+VLOOKUP(A3653,Codigos_mercados_mayoristas[],3,0)</f>
        <v>9</v>
      </c>
      <c r="D3653" s="30">
        <v>44158</v>
      </c>
      <c r="E3653" s="4" t="s">
        <v>196</v>
      </c>
      <c r="F3653" s="15" t="s">
        <v>115</v>
      </c>
      <c r="G3653" s="15" t="s">
        <v>12</v>
      </c>
      <c r="H3653" s="15" t="s">
        <v>19</v>
      </c>
      <c r="I3653" s="15">
        <v>50</v>
      </c>
      <c r="J3653" s="29">
        <v>20000</v>
      </c>
      <c r="K3653" s="29">
        <v>20000</v>
      </c>
      <c r="L3653" s="29">
        <v>20000</v>
      </c>
      <c r="M3653" s="15" t="s">
        <v>58</v>
      </c>
      <c r="N3653" s="15" t="s">
        <v>109</v>
      </c>
      <c r="O3653" s="48">
        <f>+VLOOKUP(Precio_diario_hortalizas[[#This Row],[Unidad de comercialización]],Codigos_kg[],2,0)</f>
        <v>25</v>
      </c>
      <c r="P3653" s="48">
        <f>+Precio_diario_hortalizas[[#This Row],[Precio promedio ponderado]]/Precio_diario_hortalizas[[#This Row],[Kg o Unidades]]</f>
        <v>800</v>
      </c>
    </row>
    <row r="3654" spans="1:16" hidden="1" x14ac:dyDescent="0.35">
      <c r="A3654" s="15" t="s">
        <v>178</v>
      </c>
      <c r="B3654" s="1" t="str">
        <f>+VLOOKUP(A3654,Codigos_mercados_mayoristas[],2,0)</f>
        <v>La Araucanía</v>
      </c>
      <c r="C3654" s="1">
        <f>+VLOOKUP(A3654,Codigos_mercados_mayoristas[],3,0)</f>
        <v>9</v>
      </c>
      <c r="D3654" s="30">
        <v>44158</v>
      </c>
      <c r="E3654" s="4" t="s">
        <v>196</v>
      </c>
      <c r="F3654" s="15" t="s">
        <v>146</v>
      </c>
      <c r="G3654" s="15" t="s">
        <v>12</v>
      </c>
      <c r="H3654" s="15" t="s">
        <v>19</v>
      </c>
      <c r="I3654" s="15">
        <v>80</v>
      </c>
      <c r="J3654" s="29">
        <v>8000</v>
      </c>
      <c r="K3654" s="29">
        <v>8000</v>
      </c>
      <c r="L3654" s="29">
        <v>8000</v>
      </c>
      <c r="M3654" s="15" t="s">
        <v>54</v>
      </c>
      <c r="N3654" s="15" t="s">
        <v>15</v>
      </c>
      <c r="O3654" s="48">
        <f>+VLOOKUP(Precio_diario_hortalizas[[#This Row],[Unidad de comercialización]],Codigos_kg[],2,0)</f>
        <v>60</v>
      </c>
      <c r="P3654" s="48">
        <f>+Precio_diario_hortalizas[[#This Row],[Precio promedio ponderado]]/Precio_diario_hortalizas[[#This Row],[Kg o Unidades]]</f>
        <v>133.33333333333334</v>
      </c>
    </row>
    <row r="3655" spans="1:16" hidden="1" x14ac:dyDescent="0.35">
      <c r="A3655" s="15" t="s">
        <v>178</v>
      </c>
      <c r="B3655" s="1" t="str">
        <f>+VLOOKUP(A3655,Codigos_mercados_mayoristas[],2,0)</f>
        <v>La Araucanía</v>
      </c>
      <c r="C3655" s="1">
        <f>+VLOOKUP(A3655,Codigos_mercados_mayoristas[],3,0)</f>
        <v>9</v>
      </c>
      <c r="D3655" s="30">
        <v>44158</v>
      </c>
      <c r="E3655" s="4" t="s">
        <v>196</v>
      </c>
      <c r="F3655" s="15" t="s">
        <v>73</v>
      </c>
      <c r="G3655" s="15" t="s">
        <v>12</v>
      </c>
      <c r="H3655" s="15" t="s">
        <v>19</v>
      </c>
      <c r="I3655" s="15">
        <v>20</v>
      </c>
      <c r="J3655" s="29">
        <v>8000</v>
      </c>
      <c r="K3655" s="29">
        <v>8000</v>
      </c>
      <c r="L3655" s="29">
        <v>8000</v>
      </c>
      <c r="M3655" s="15" t="s">
        <v>181</v>
      </c>
      <c r="N3655" s="15" t="s">
        <v>180</v>
      </c>
      <c r="O3655" s="48">
        <f>+VLOOKUP(Precio_diario_hortalizas[[#This Row],[Unidad de comercialización]],Codigos_kg[],2,0)</f>
        <v>12</v>
      </c>
      <c r="P3655" s="48">
        <f>+Precio_diario_hortalizas[[#This Row],[Precio promedio ponderado]]/Precio_diario_hortalizas[[#This Row],[Kg o Unidades]]</f>
        <v>666.66666666666663</v>
      </c>
    </row>
    <row r="3656" spans="1:16" hidden="1" x14ac:dyDescent="0.35">
      <c r="A3656" s="15" t="s">
        <v>178</v>
      </c>
      <c r="B3656" s="1" t="str">
        <f>+VLOOKUP(A3656,Codigos_mercados_mayoristas[],2,0)</f>
        <v>La Araucanía</v>
      </c>
      <c r="C3656" s="1">
        <f>+VLOOKUP(A3656,Codigos_mercados_mayoristas[],3,0)</f>
        <v>9</v>
      </c>
      <c r="D3656" s="30">
        <v>44158</v>
      </c>
      <c r="E3656" s="4" t="s">
        <v>196</v>
      </c>
      <c r="F3656" s="15" t="s">
        <v>73</v>
      </c>
      <c r="G3656" s="15" t="s">
        <v>12</v>
      </c>
      <c r="H3656" s="15" t="s">
        <v>19</v>
      </c>
      <c r="I3656" s="15">
        <v>200</v>
      </c>
      <c r="J3656" s="29">
        <v>8000</v>
      </c>
      <c r="K3656" s="29">
        <v>8000</v>
      </c>
      <c r="L3656" s="29">
        <v>8000</v>
      </c>
      <c r="M3656" s="15" t="s">
        <v>181</v>
      </c>
      <c r="N3656" s="15" t="s">
        <v>109</v>
      </c>
      <c r="O3656" s="48">
        <f>+VLOOKUP(Precio_diario_hortalizas[[#This Row],[Unidad de comercialización]],Codigos_kg[],2,0)</f>
        <v>12</v>
      </c>
      <c r="P3656" s="48">
        <f>+Precio_diario_hortalizas[[#This Row],[Precio promedio ponderado]]/Precio_diario_hortalizas[[#This Row],[Kg o Unidades]]</f>
        <v>666.66666666666663</v>
      </c>
    </row>
    <row r="3657" spans="1:16" hidden="1" x14ac:dyDescent="0.35">
      <c r="A3657" s="15" t="s">
        <v>178</v>
      </c>
      <c r="B3657" s="1" t="str">
        <f>+VLOOKUP(A3657,Codigos_mercados_mayoristas[],2,0)</f>
        <v>La Araucanía</v>
      </c>
      <c r="C3657" s="1">
        <f>+VLOOKUP(A3657,Codigos_mercados_mayoristas[],3,0)</f>
        <v>9</v>
      </c>
      <c r="D3657" s="30">
        <v>44158</v>
      </c>
      <c r="E3657" s="4" t="s">
        <v>196</v>
      </c>
      <c r="F3657" s="15" t="s">
        <v>73</v>
      </c>
      <c r="G3657" s="15" t="s">
        <v>12</v>
      </c>
      <c r="H3657" s="15" t="s">
        <v>19</v>
      </c>
      <c r="I3657" s="15">
        <v>100</v>
      </c>
      <c r="J3657" s="15">
        <v>500</v>
      </c>
      <c r="K3657" s="15">
        <v>500</v>
      </c>
      <c r="L3657" s="15">
        <v>500</v>
      </c>
      <c r="M3657" s="15" t="s">
        <v>135</v>
      </c>
      <c r="N3657" s="15" t="s">
        <v>118</v>
      </c>
      <c r="O3657" s="48">
        <f>+VLOOKUP(Precio_diario_hortalizas[[#This Row],[Unidad de comercialización]],Codigos_kg[],2,0)</f>
        <v>5</v>
      </c>
      <c r="P3657" s="48">
        <f>+Precio_diario_hortalizas[[#This Row],[Precio promedio ponderado]]/Precio_diario_hortalizas[[#This Row],[Kg o Unidades]]</f>
        <v>100</v>
      </c>
    </row>
    <row r="3658" spans="1:16" hidden="1" x14ac:dyDescent="0.35">
      <c r="A3658" s="15" t="s">
        <v>178</v>
      </c>
      <c r="B3658" s="1" t="str">
        <f>+VLOOKUP(A3658,Codigos_mercados_mayoristas[],2,0)</f>
        <v>La Araucanía</v>
      </c>
      <c r="C3658" s="1">
        <f>+VLOOKUP(A3658,Codigos_mercados_mayoristas[],3,0)</f>
        <v>9</v>
      </c>
      <c r="D3658" s="30">
        <v>44158</v>
      </c>
      <c r="E3658" s="4" t="s">
        <v>196</v>
      </c>
      <c r="F3658" s="15" t="s">
        <v>11</v>
      </c>
      <c r="G3658" s="15" t="s">
        <v>12</v>
      </c>
      <c r="H3658" s="15" t="s">
        <v>19</v>
      </c>
      <c r="I3658" s="29">
        <v>4000</v>
      </c>
      <c r="J3658" s="29">
        <v>1000</v>
      </c>
      <c r="K3658" s="15">
        <v>800</v>
      </c>
      <c r="L3658" s="15">
        <v>900</v>
      </c>
      <c r="M3658" s="15" t="s">
        <v>14</v>
      </c>
      <c r="N3658" s="15" t="s">
        <v>109</v>
      </c>
      <c r="O3658" s="48">
        <f>+VLOOKUP(Precio_diario_hortalizas[[#This Row],[Unidad de comercialización]],Codigos_kg[],2,0)</f>
        <v>1</v>
      </c>
      <c r="P3658" s="48">
        <f>+Precio_diario_hortalizas[[#This Row],[Precio promedio ponderado]]/Precio_diario_hortalizas[[#This Row],[Kg o Unidades]]</f>
        <v>900</v>
      </c>
    </row>
    <row r="3659" spans="1:16" hidden="1" x14ac:dyDescent="0.35">
      <c r="A3659" s="15" t="s">
        <v>178</v>
      </c>
      <c r="B3659" s="1" t="str">
        <f>+VLOOKUP(A3659,Codigos_mercados_mayoristas[],2,0)</f>
        <v>La Araucanía</v>
      </c>
      <c r="C3659" s="1">
        <f>+VLOOKUP(A3659,Codigos_mercados_mayoristas[],3,0)</f>
        <v>9</v>
      </c>
      <c r="D3659" s="30">
        <v>44158</v>
      </c>
      <c r="E3659" s="4" t="s">
        <v>196</v>
      </c>
      <c r="F3659" s="15" t="s">
        <v>75</v>
      </c>
      <c r="G3659" s="15" t="s">
        <v>119</v>
      </c>
      <c r="H3659" s="15" t="s">
        <v>19</v>
      </c>
      <c r="I3659" s="15">
        <v>90</v>
      </c>
      <c r="J3659" s="29">
        <v>8000</v>
      </c>
      <c r="K3659" s="29">
        <v>8000</v>
      </c>
      <c r="L3659" s="29">
        <v>8000</v>
      </c>
      <c r="M3659" s="15" t="s">
        <v>121</v>
      </c>
      <c r="N3659" s="15" t="s">
        <v>34</v>
      </c>
      <c r="O3659" s="48">
        <f>+VLOOKUP(Precio_diario_hortalizas[[#This Row],[Unidad de comercialización]],Codigos_kg[],2,0)</f>
        <v>18</v>
      </c>
      <c r="P3659" s="48">
        <f>+Precio_diario_hortalizas[[#This Row],[Precio promedio ponderado]]/Precio_diario_hortalizas[[#This Row],[Kg o Unidades]]</f>
        <v>444.44444444444446</v>
      </c>
    </row>
    <row r="3660" spans="1:16" hidden="1" x14ac:dyDescent="0.35">
      <c r="A3660" s="15" t="s">
        <v>178</v>
      </c>
      <c r="B3660" s="1" t="str">
        <f>+VLOOKUP(A3660,Codigos_mercados_mayoristas[],2,0)</f>
        <v>La Araucanía</v>
      </c>
      <c r="C3660" s="1">
        <f>+VLOOKUP(A3660,Codigos_mercados_mayoristas[],3,0)</f>
        <v>9</v>
      </c>
      <c r="D3660" s="30">
        <v>44158</v>
      </c>
      <c r="E3660" s="4" t="s">
        <v>196</v>
      </c>
      <c r="F3660" s="15" t="s">
        <v>75</v>
      </c>
      <c r="G3660" s="15" t="s">
        <v>12</v>
      </c>
      <c r="H3660" s="15" t="s">
        <v>96</v>
      </c>
      <c r="I3660" s="15">
        <v>500</v>
      </c>
      <c r="J3660" s="29">
        <v>8000</v>
      </c>
      <c r="K3660" s="29">
        <v>8000</v>
      </c>
      <c r="L3660" s="29">
        <v>8000</v>
      </c>
      <c r="M3660" s="15" t="s">
        <v>121</v>
      </c>
      <c r="N3660" s="15" t="s">
        <v>109</v>
      </c>
      <c r="O3660" s="48">
        <f>+VLOOKUP(Precio_diario_hortalizas[[#This Row],[Unidad de comercialización]],Codigos_kg[],2,0)</f>
        <v>18</v>
      </c>
      <c r="P3660" s="48">
        <f>+Precio_diario_hortalizas[[#This Row],[Precio promedio ponderado]]/Precio_diario_hortalizas[[#This Row],[Kg o Unidades]]</f>
        <v>444.44444444444446</v>
      </c>
    </row>
    <row r="3661" spans="1:16" hidden="1" x14ac:dyDescent="0.35">
      <c r="A3661" s="15" t="s">
        <v>178</v>
      </c>
      <c r="B3661" s="1" t="str">
        <f>+VLOOKUP(A3661,Codigos_mercados_mayoristas[],2,0)</f>
        <v>La Araucanía</v>
      </c>
      <c r="C3661" s="1">
        <f>+VLOOKUP(A3661,Codigos_mercados_mayoristas[],3,0)</f>
        <v>9</v>
      </c>
      <c r="D3661" s="30">
        <v>44158</v>
      </c>
      <c r="E3661" s="4" t="s">
        <v>196</v>
      </c>
      <c r="F3661" s="15" t="s">
        <v>75</v>
      </c>
      <c r="G3661" s="15" t="s">
        <v>12</v>
      </c>
      <c r="H3661" s="15" t="s">
        <v>19</v>
      </c>
      <c r="I3661" s="29">
        <v>3000</v>
      </c>
      <c r="J3661" s="29">
        <v>8000</v>
      </c>
      <c r="K3661" s="29">
        <v>8000</v>
      </c>
      <c r="L3661" s="29">
        <v>8000</v>
      </c>
      <c r="M3661" s="15" t="s">
        <v>121</v>
      </c>
      <c r="N3661" s="15" t="s">
        <v>34</v>
      </c>
      <c r="O3661" s="48">
        <f>+VLOOKUP(Precio_diario_hortalizas[[#This Row],[Unidad de comercialización]],Codigos_kg[],2,0)</f>
        <v>18</v>
      </c>
      <c r="P3661" s="48">
        <f>+Precio_diario_hortalizas[[#This Row],[Precio promedio ponderado]]/Precio_diario_hortalizas[[#This Row],[Kg o Unidades]]</f>
        <v>444.44444444444446</v>
      </c>
    </row>
    <row r="3662" spans="1:16" hidden="1" x14ac:dyDescent="0.35">
      <c r="A3662" s="15" t="s">
        <v>178</v>
      </c>
      <c r="B3662" s="1" t="str">
        <f>+VLOOKUP(A3662,Codigos_mercados_mayoristas[],2,0)</f>
        <v>La Araucanía</v>
      </c>
      <c r="C3662" s="1">
        <f>+VLOOKUP(A3662,Codigos_mercados_mayoristas[],3,0)</f>
        <v>9</v>
      </c>
      <c r="D3662" s="30">
        <v>44158</v>
      </c>
      <c r="E3662" s="4" t="s">
        <v>196</v>
      </c>
      <c r="F3662" s="15" t="s">
        <v>78</v>
      </c>
      <c r="G3662" s="15" t="s">
        <v>12</v>
      </c>
      <c r="H3662" s="15" t="s">
        <v>19</v>
      </c>
      <c r="I3662" s="15">
        <v>40</v>
      </c>
      <c r="J3662" s="29">
        <v>7000</v>
      </c>
      <c r="K3662" s="29">
        <v>7000</v>
      </c>
      <c r="L3662" s="29">
        <v>7000</v>
      </c>
      <c r="M3662" s="15" t="s">
        <v>181</v>
      </c>
      <c r="N3662" s="15" t="s">
        <v>180</v>
      </c>
      <c r="O3662" s="48">
        <f>+VLOOKUP(Precio_diario_hortalizas[[#This Row],[Unidad de comercialización]],Codigos_kg[],2,0)</f>
        <v>12</v>
      </c>
      <c r="P3662" s="48">
        <f>+Precio_diario_hortalizas[[#This Row],[Precio promedio ponderado]]/Precio_diario_hortalizas[[#This Row],[Kg o Unidades]]</f>
        <v>583.33333333333337</v>
      </c>
    </row>
    <row r="3663" spans="1:16" hidden="1" x14ac:dyDescent="0.35">
      <c r="A3663" s="15" t="s">
        <v>178</v>
      </c>
      <c r="B3663" s="1" t="str">
        <f>+VLOOKUP(A3663,Codigos_mercados_mayoristas[],2,0)</f>
        <v>La Araucanía</v>
      </c>
      <c r="C3663" s="1">
        <f>+VLOOKUP(A3663,Codigos_mercados_mayoristas[],3,0)</f>
        <v>9</v>
      </c>
      <c r="D3663" s="30">
        <v>44158</v>
      </c>
      <c r="E3663" s="4" t="s">
        <v>196</v>
      </c>
      <c r="F3663" s="15" t="s">
        <v>17</v>
      </c>
      <c r="G3663" s="15" t="s">
        <v>50</v>
      </c>
      <c r="H3663" s="15" t="s">
        <v>19</v>
      </c>
      <c r="I3663" s="15">
        <v>300</v>
      </c>
      <c r="J3663" s="15">
        <v>250</v>
      </c>
      <c r="K3663" s="15">
        <v>250</v>
      </c>
      <c r="L3663" s="15">
        <v>250</v>
      </c>
      <c r="M3663" s="15" t="s">
        <v>14</v>
      </c>
      <c r="N3663" s="15" t="s">
        <v>118</v>
      </c>
      <c r="O3663" s="48">
        <f>+VLOOKUP(Precio_diario_hortalizas[[#This Row],[Unidad de comercialización]],Codigos_kg[],2,0)</f>
        <v>1</v>
      </c>
      <c r="P3663" s="48">
        <f>+Precio_diario_hortalizas[[#This Row],[Precio promedio ponderado]]/Precio_diario_hortalizas[[#This Row],[Kg o Unidades]]</f>
        <v>250</v>
      </c>
    </row>
    <row r="3664" spans="1:16" hidden="1" x14ac:dyDescent="0.35">
      <c r="A3664" s="15" t="s">
        <v>178</v>
      </c>
      <c r="B3664" s="1" t="str">
        <f>+VLOOKUP(A3664,Codigos_mercados_mayoristas[],2,0)</f>
        <v>La Araucanía</v>
      </c>
      <c r="C3664" s="1">
        <f>+VLOOKUP(A3664,Codigos_mercados_mayoristas[],3,0)</f>
        <v>9</v>
      </c>
      <c r="D3664" s="30">
        <v>44158</v>
      </c>
      <c r="E3664" s="4" t="s">
        <v>196</v>
      </c>
      <c r="F3664" s="15" t="s">
        <v>80</v>
      </c>
      <c r="G3664" s="15" t="s">
        <v>12</v>
      </c>
      <c r="H3664" s="15" t="s">
        <v>19</v>
      </c>
      <c r="I3664" s="15">
        <v>30</v>
      </c>
      <c r="J3664" s="29">
        <v>5000</v>
      </c>
      <c r="K3664" s="29">
        <v>5000</v>
      </c>
      <c r="L3664" s="29">
        <v>5000</v>
      </c>
      <c r="M3664" s="15" t="s">
        <v>81</v>
      </c>
      <c r="N3664" s="15" t="s">
        <v>180</v>
      </c>
      <c r="O3664" s="48">
        <f>+VLOOKUP(Precio_diario_hortalizas[[#This Row],[Unidad de comercialización]],Codigos_kg[],2,0)</f>
        <v>3</v>
      </c>
      <c r="P3664" s="48">
        <f>+Precio_diario_hortalizas[[#This Row],[Precio promedio ponderado]]/Precio_diario_hortalizas[[#This Row],[Kg o Unidades]]</f>
        <v>1666.6666666666667</v>
      </c>
    </row>
    <row r="3665" spans="1:16" hidden="1" x14ac:dyDescent="0.35">
      <c r="A3665" s="15" t="s">
        <v>178</v>
      </c>
      <c r="B3665" s="1" t="str">
        <f>+VLOOKUP(A3665,Codigos_mercados_mayoristas[],2,0)</f>
        <v>La Araucanía</v>
      </c>
      <c r="C3665" s="1">
        <f>+VLOOKUP(A3665,Codigos_mercados_mayoristas[],3,0)</f>
        <v>9</v>
      </c>
      <c r="D3665" s="30">
        <v>44158</v>
      </c>
      <c r="E3665" s="4" t="s">
        <v>196</v>
      </c>
      <c r="F3665" s="15" t="s">
        <v>82</v>
      </c>
      <c r="G3665" s="15" t="s">
        <v>12</v>
      </c>
      <c r="H3665" s="15" t="s">
        <v>19</v>
      </c>
      <c r="I3665" s="15">
        <v>90</v>
      </c>
      <c r="J3665" s="29">
        <v>4000</v>
      </c>
      <c r="K3665" s="29">
        <v>3000</v>
      </c>
      <c r="L3665" s="29">
        <v>3556</v>
      </c>
      <c r="M3665" s="15" t="s">
        <v>182</v>
      </c>
      <c r="N3665" s="15" t="s">
        <v>180</v>
      </c>
      <c r="O3665" s="48">
        <f>+VLOOKUP(Precio_diario_hortalizas[[#This Row],[Unidad de comercialización]],Codigos_kg[],2,0)</f>
        <v>2</v>
      </c>
      <c r="P3665" s="48">
        <f>+Precio_diario_hortalizas[[#This Row],[Precio promedio ponderado]]/Precio_diario_hortalizas[[#This Row],[Kg o Unidades]]</f>
        <v>1778</v>
      </c>
    </row>
    <row r="3666" spans="1:16" hidden="1" x14ac:dyDescent="0.35">
      <c r="A3666" s="15" t="s">
        <v>178</v>
      </c>
      <c r="B3666" s="1" t="str">
        <f>+VLOOKUP(A3666,Codigos_mercados_mayoristas[],2,0)</f>
        <v>La Araucanía</v>
      </c>
      <c r="C3666" s="1">
        <f>+VLOOKUP(A3666,Codigos_mercados_mayoristas[],3,0)</f>
        <v>9</v>
      </c>
      <c r="D3666" s="30">
        <v>44158</v>
      </c>
      <c r="E3666" s="4" t="s">
        <v>196</v>
      </c>
      <c r="F3666" s="15" t="s">
        <v>84</v>
      </c>
      <c r="G3666" s="15" t="s">
        <v>12</v>
      </c>
      <c r="H3666" s="15" t="s">
        <v>19</v>
      </c>
      <c r="I3666" s="29">
        <v>2200</v>
      </c>
      <c r="J3666" s="29">
        <v>1000</v>
      </c>
      <c r="K3666" s="15">
        <v>800</v>
      </c>
      <c r="L3666" s="15">
        <v>891</v>
      </c>
      <c r="M3666" s="15" t="s">
        <v>14</v>
      </c>
      <c r="N3666" s="15" t="s">
        <v>109</v>
      </c>
      <c r="O3666" s="48">
        <f>+VLOOKUP(Precio_diario_hortalizas[[#This Row],[Unidad de comercialización]],Codigos_kg[],2,0)</f>
        <v>1</v>
      </c>
      <c r="P3666" s="48">
        <f>+Precio_diario_hortalizas[[#This Row],[Precio promedio ponderado]]/Precio_diario_hortalizas[[#This Row],[Kg o Unidades]]</f>
        <v>891</v>
      </c>
    </row>
    <row r="3667" spans="1:16" hidden="1" x14ac:dyDescent="0.35">
      <c r="A3667" s="15" t="s">
        <v>178</v>
      </c>
      <c r="B3667" s="1" t="str">
        <f>+VLOOKUP(A3667,Codigos_mercados_mayoristas[],2,0)</f>
        <v>La Araucanía</v>
      </c>
      <c r="C3667" s="1">
        <f>+VLOOKUP(A3667,Codigos_mercados_mayoristas[],3,0)</f>
        <v>9</v>
      </c>
      <c r="D3667" s="30">
        <v>44158</v>
      </c>
      <c r="E3667" s="4" t="s">
        <v>196</v>
      </c>
      <c r="F3667" s="15" t="s">
        <v>21</v>
      </c>
      <c r="G3667" s="15" t="s">
        <v>12</v>
      </c>
      <c r="H3667" s="15" t="s">
        <v>19</v>
      </c>
      <c r="I3667" s="15">
        <v>90</v>
      </c>
      <c r="J3667" s="29">
        <v>6000</v>
      </c>
      <c r="K3667" s="29">
        <v>5000</v>
      </c>
      <c r="L3667" s="29">
        <v>5444</v>
      </c>
      <c r="M3667" s="15" t="s">
        <v>81</v>
      </c>
      <c r="N3667" s="15" t="s">
        <v>130</v>
      </c>
      <c r="O3667" s="48">
        <f>+VLOOKUP(Precio_diario_hortalizas[[#This Row],[Unidad de comercialización]],Codigos_kg[],2,0)</f>
        <v>3</v>
      </c>
      <c r="P3667" s="48">
        <f>+Precio_diario_hortalizas[[#This Row],[Precio promedio ponderado]]/Precio_diario_hortalizas[[#This Row],[Kg o Unidades]]</f>
        <v>1814.6666666666667</v>
      </c>
    </row>
    <row r="3668" spans="1:16" hidden="1" x14ac:dyDescent="0.35">
      <c r="A3668" s="15" t="s">
        <v>178</v>
      </c>
      <c r="B3668" s="1" t="str">
        <f>+VLOOKUP(A3668,Codigos_mercados_mayoristas[],2,0)</f>
        <v>La Araucanía</v>
      </c>
      <c r="C3668" s="1">
        <f>+VLOOKUP(A3668,Codigos_mercados_mayoristas[],3,0)</f>
        <v>9</v>
      </c>
      <c r="D3668" s="30">
        <v>44158</v>
      </c>
      <c r="E3668" s="4" t="s">
        <v>196</v>
      </c>
      <c r="F3668" s="15" t="s">
        <v>85</v>
      </c>
      <c r="G3668" s="15" t="s">
        <v>12</v>
      </c>
      <c r="H3668" s="15" t="s">
        <v>19</v>
      </c>
      <c r="I3668" s="15">
        <v>800</v>
      </c>
      <c r="J3668" s="29">
        <v>1000</v>
      </c>
      <c r="K3668" s="29">
        <v>1000</v>
      </c>
      <c r="L3668" s="29">
        <v>1000</v>
      </c>
      <c r="M3668" s="15" t="s">
        <v>31</v>
      </c>
      <c r="N3668" s="15" t="s">
        <v>109</v>
      </c>
      <c r="O3668" s="48">
        <f>+VLOOKUP(Precio_diario_hortalizas[[#This Row],[Unidad de comercialización]],Codigos_kg[],2,0)</f>
        <v>1</v>
      </c>
      <c r="P3668" s="48">
        <f>+Precio_diario_hortalizas[[#This Row],[Precio promedio ponderado]]/Precio_diario_hortalizas[[#This Row],[Kg o Unidades]]</f>
        <v>1000</v>
      </c>
    </row>
    <row r="3669" spans="1:16" hidden="1" x14ac:dyDescent="0.35">
      <c r="A3669" s="15" t="s">
        <v>178</v>
      </c>
      <c r="B3669" s="1" t="str">
        <f>+VLOOKUP(A3669,Codigos_mercados_mayoristas[],2,0)</f>
        <v>La Araucanía</v>
      </c>
      <c r="C3669" s="1">
        <f>+VLOOKUP(A3669,Codigos_mercados_mayoristas[],3,0)</f>
        <v>9</v>
      </c>
      <c r="D3669" s="30">
        <v>44158</v>
      </c>
      <c r="E3669" s="4" t="s">
        <v>196</v>
      </c>
      <c r="F3669" s="15" t="s">
        <v>52</v>
      </c>
      <c r="G3669" s="15" t="s">
        <v>12</v>
      </c>
      <c r="H3669" s="15" t="s">
        <v>19</v>
      </c>
      <c r="I3669" s="15">
        <v>280</v>
      </c>
      <c r="J3669" s="29">
        <v>8000</v>
      </c>
      <c r="K3669" s="29">
        <v>8000</v>
      </c>
      <c r="L3669" s="29">
        <v>8000</v>
      </c>
      <c r="M3669" s="15" t="s">
        <v>39</v>
      </c>
      <c r="N3669" s="15" t="s">
        <v>130</v>
      </c>
      <c r="O3669" s="48">
        <f>+VLOOKUP(Precio_diario_hortalizas[[#This Row],[Unidad de comercialización]],Codigos_kg[],2,0)</f>
        <v>25</v>
      </c>
      <c r="P3669" s="48">
        <f>+Precio_diario_hortalizas[[#This Row],[Precio promedio ponderado]]/Precio_diario_hortalizas[[#This Row],[Kg o Unidades]]</f>
        <v>320</v>
      </c>
    </row>
    <row r="3670" spans="1:16" x14ac:dyDescent="0.35">
      <c r="A3670" s="15" t="s">
        <v>178</v>
      </c>
      <c r="B3670" s="1" t="str">
        <f>+VLOOKUP(A3670,Codigos_mercados_mayoristas[],2,0)</f>
        <v>La Araucanía</v>
      </c>
      <c r="C3670" s="1">
        <f>+VLOOKUP(A3670,Codigos_mercados_mayoristas[],3,0)</f>
        <v>9</v>
      </c>
      <c r="D3670" s="30">
        <v>44158</v>
      </c>
      <c r="E3670" s="4" t="s">
        <v>196</v>
      </c>
      <c r="F3670" s="15" t="s">
        <v>183</v>
      </c>
      <c r="G3670" s="15" t="s">
        <v>12</v>
      </c>
      <c r="H3670" s="15" t="s">
        <v>19</v>
      </c>
      <c r="I3670" s="15">
        <v>100</v>
      </c>
      <c r="J3670" s="29">
        <v>35000</v>
      </c>
      <c r="K3670" s="29">
        <v>35000</v>
      </c>
      <c r="L3670" s="29">
        <v>35000</v>
      </c>
      <c r="M3670" s="15" t="s">
        <v>184</v>
      </c>
      <c r="N3670" s="15" t="s">
        <v>34</v>
      </c>
      <c r="O3670" s="48">
        <f>+VLOOKUP(Precio_diario_hortalizas[[#This Row],[Unidad de comercialización]],Codigos_kg[],2,0)</f>
        <v>13</v>
      </c>
      <c r="P3670" s="48">
        <f>+Precio_diario_hortalizas[[#This Row],[Precio promedio ponderado]]/Precio_diario_hortalizas[[#This Row],[Kg o Unidades]]</f>
        <v>2692.3076923076924</v>
      </c>
    </row>
    <row r="3671" spans="1:16" hidden="1" x14ac:dyDescent="0.35">
      <c r="A3671" s="15" t="s">
        <v>178</v>
      </c>
      <c r="B3671" s="1" t="str">
        <f>+VLOOKUP(A3671,Codigos_mercados_mayoristas[],2,0)</f>
        <v>La Araucanía</v>
      </c>
      <c r="C3671" s="1">
        <f>+VLOOKUP(A3671,Codigos_mercados_mayoristas[],3,0)</f>
        <v>9</v>
      </c>
      <c r="D3671" s="30">
        <v>44158</v>
      </c>
      <c r="E3671" s="4" t="s">
        <v>196</v>
      </c>
      <c r="F3671" s="15" t="s">
        <v>23</v>
      </c>
      <c r="G3671" s="15" t="s">
        <v>87</v>
      </c>
      <c r="H3671" s="15" t="s">
        <v>19</v>
      </c>
      <c r="I3671" s="15">
        <v>200</v>
      </c>
      <c r="J3671" s="29">
        <v>5000</v>
      </c>
      <c r="K3671" s="29">
        <v>5000</v>
      </c>
      <c r="L3671" s="29">
        <v>5000</v>
      </c>
      <c r="M3671" s="15" t="s">
        <v>88</v>
      </c>
      <c r="N3671" s="15" t="s">
        <v>109</v>
      </c>
      <c r="O3671" s="48">
        <f>+VLOOKUP(Precio_diario_hortalizas[[#This Row],[Unidad de comercialización]],Codigos_kg[],2,0)</f>
        <v>10</v>
      </c>
      <c r="P3671" s="48">
        <f>+Precio_diario_hortalizas[[#This Row],[Precio promedio ponderado]]/Precio_diario_hortalizas[[#This Row],[Kg o Unidades]]</f>
        <v>500</v>
      </c>
    </row>
    <row r="3672" spans="1:16" hidden="1" x14ac:dyDescent="0.35">
      <c r="A3672" s="15" t="s">
        <v>178</v>
      </c>
      <c r="B3672" s="1" t="str">
        <f>+VLOOKUP(A3672,Codigos_mercados_mayoristas[],2,0)</f>
        <v>La Araucanía</v>
      </c>
      <c r="C3672" s="1">
        <f>+VLOOKUP(A3672,Codigos_mercados_mayoristas[],3,0)</f>
        <v>9</v>
      </c>
      <c r="D3672" s="30">
        <v>44158</v>
      </c>
      <c r="E3672" s="4" t="s">
        <v>196</v>
      </c>
      <c r="F3672" s="15" t="s">
        <v>23</v>
      </c>
      <c r="G3672" s="15" t="s">
        <v>87</v>
      </c>
      <c r="H3672" s="15" t="s">
        <v>19</v>
      </c>
      <c r="I3672" s="15">
        <v>30</v>
      </c>
      <c r="J3672" s="29">
        <v>5000</v>
      </c>
      <c r="K3672" s="29">
        <v>5000</v>
      </c>
      <c r="L3672" s="29">
        <v>5000</v>
      </c>
      <c r="M3672" s="15" t="s">
        <v>25</v>
      </c>
      <c r="N3672" s="15" t="s">
        <v>130</v>
      </c>
      <c r="O3672" s="48">
        <f>+VLOOKUP(Precio_diario_hortalizas[[#This Row],[Unidad de comercialización]],Codigos_kg[],2,0)</f>
        <v>12</v>
      </c>
      <c r="P3672" s="48">
        <f>+Precio_diario_hortalizas[[#This Row],[Precio promedio ponderado]]/Precio_diario_hortalizas[[#This Row],[Kg o Unidades]]</f>
        <v>416.66666666666669</v>
      </c>
    </row>
    <row r="3673" spans="1:16" hidden="1" x14ac:dyDescent="0.35">
      <c r="A3673" s="15" t="s">
        <v>178</v>
      </c>
      <c r="B3673" s="1" t="str">
        <f>+VLOOKUP(A3673,Codigos_mercados_mayoristas[],2,0)</f>
        <v>La Araucanía</v>
      </c>
      <c r="C3673" s="1">
        <f>+VLOOKUP(A3673,Codigos_mercados_mayoristas[],3,0)</f>
        <v>9</v>
      </c>
      <c r="D3673" s="30">
        <v>44158</v>
      </c>
      <c r="E3673" s="4" t="s">
        <v>196</v>
      </c>
      <c r="F3673" s="15" t="s">
        <v>23</v>
      </c>
      <c r="G3673" s="15" t="s">
        <v>24</v>
      </c>
      <c r="H3673" s="15" t="s">
        <v>19</v>
      </c>
      <c r="I3673" s="15">
        <v>200</v>
      </c>
      <c r="J3673" s="29">
        <v>5000</v>
      </c>
      <c r="K3673" s="29">
        <v>5000</v>
      </c>
      <c r="L3673" s="29">
        <v>5000</v>
      </c>
      <c r="M3673" s="15" t="s">
        <v>89</v>
      </c>
      <c r="N3673" s="15" t="s">
        <v>130</v>
      </c>
      <c r="O3673" s="48">
        <f>+VLOOKUP(Precio_diario_hortalizas[[#This Row],[Unidad de comercialización]],Codigos_kg[],2,0)</f>
        <v>15</v>
      </c>
      <c r="P3673" s="48">
        <f>+Precio_diario_hortalizas[[#This Row],[Precio promedio ponderado]]/Precio_diario_hortalizas[[#This Row],[Kg o Unidades]]</f>
        <v>333.33333333333331</v>
      </c>
    </row>
    <row r="3674" spans="1:16" hidden="1" x14ac:dyDescent="0.35">
      <c r="A3674" s="15" t="s">
        <v>178</v>
      </c>
      <c r="B3674" s="1" t="str">
        <f>+VLOOKUP(A3674,Codigos_mercados_mayoristas[],2,0)</f>
        <v>La Araucanía</v>
      </c>
      <c r="C3674" s="1">
        <f>+VLOOKUP(A3674,Codigos_mercados_mayoristas[],3,0)</f>
        <v>9</v>
      </c>
      <c r="D3674" s="30">
        <v>44158</v>
      </c>
      <c r="E3674" s="4" t="s">
        <v>196</v>
      </c>
      <c r="F3674" s="15" t="s">
        <v>23</v>
      </c>
      <c r="G3674" s="15" t="s">
        <v>24</v>
      </c>
      <c r="H3674" s="15" t="s">
        <v>19</v>
      </c>
      <c r="I3674" s="29">
        <v>1200</v>
      </c>
      <c r="J3674" s="29">
        <v>5000</v>
      </c>
      <c r="K3674" s="29">
        <v>5000</v>
      </c>
      <c r="L3674" s="29">
        <v>5000</v>
      </c>
      <c r="M3674" s="15" t="s">
        <v>89</v>
      </c>
      <c r="N3674" s="15" t="s">
        <v>109</v>
      </c>
      <c r="O3674" s="48">
        <f>+VLOOKUP(Precio_diario_hortalizas[[#This Row],[Unidad de comercialización]],Codigos_kg[],2,0)</f>
        <v>15</v>
      </c>
      <c r="P3674" s="48">
        <f>+Precio_diario_hortalizas[[#This Row],[Precio promedio ponderado]]/Precio_diario_hortalizas[[#This Row],[Kg o Unidades]]</f>
        <v>333.33333333333331</v>
      </c>
    </row>
    <row r="3675" spans="1:16" hidden="1" x14ac:dyDescent="0.35">
      <c r="A3675" s="15" t="s">
        <v>178</v>
      </c>
      <c r="B3675" s="1" t="str">
        <f>+VLOOKUP(A3675,Codigos_mercados_mayoristas[],2,0)</f>
        <v>La Araucanía</v>
      </c>
      <c r="C3675" s="1">
        <f>+VLOOKUP(A3675,Codigos_mercados_mayoristas[],3,0)</f>
        <v>9</v>
      </c>
      <c r="D3675" s="30">
        <v>44158</v>
      </c>
      <c r="E3675" s="4" t="s">
        <v>196</v>
      </c>
      <c r="F3675" s="15" t="s">
        <v>23</v>
      </c>
      <c r="G3675" s="15" t="s">
        <v>90</v>
      </c>
      <c r="H3675" s="15" t="s">
        <v>19</v>
      </c>
      <c r="I3675" s="15">
        <v>50</v>
      </c>
      <c r="J3675" s="29">
        <v>5000</v>
      </c>
      <c r="K3675" s="29">
        <v>5000</v>
      </c>
      <c r="L3675" s="29">
        <v>5000</v>
      </c>
      <c r="M3675" s="15" t="s">
        <v>25</v>
      </c>
      <c r="N3675" s="15" t="s">
        <v>130</v>
      </c>
      <c r="O3675" s="48">
        <f>+VLOOKUP(Precio_diario_hortalizas[[#This Row],[Unidad de comercialización]],Codigos_kg[],2,0)</f>
        <v>12</v>
      </c>
      <c r="P3675" s="48">
        <f>+Precio_diario_hortalizas[[#This Row],[Precio promedio ponderado]]/Precio_diario_hortalizas[[#This Row],[Kg o Unidades]]</f>
        <v>416.66666666666669</v>
      </c>
    </row>
    <row r="3676" spans="1:16" hidden="1" x14ac:dyDescent="0.35">
      <c r="A3676" s="15" t="s">
        <v>178</v>
      </c>
      <c r="B3676" s="1" t="str">
        <f>+VLOOKUP(A3676,Codigos_mercados_mayoristas[],2,0)</f>
        <v>La Araucanía</v>
      </c>
      <c r="C3676" s="1">
        <f>+VLOOKUP(A3676,Codigos_mercados_mayoristas[],3,0)</f>
        <v>9</v>
      </c>
      <c r="D3676" s="30">
        <v>44158</v>
      </c>
      <c r="E3676" s="4" t="s">
        <v>196</v>
      </c>
      <c r="F3676" s="15" t="s">
        <v>23</v>
      </c>
      <c r="G3676" s="15" t="s">
        <v>91</v>
      </c>
      <c r="H3676" s="15" t="s">
        <v>19</v>
      </c>
      <c r="I3676" s="15">
        <v>300</v>
      </c>
      <c r="J3676" s="29">
        <v>5000</v>
      </c>
      <c r="K3676" s="29">
        <v>4000</v>
      </c>
      <c r="L3676" s="29">
        <v>4667</v>
      </c>
      <c r="M3676" s="15" t="s">
        <v>25</v>
      </c>
      <c r="N3676" s="15" t="s">
        <v>130</v>
      </c>
      <c r="O3676" s="48">
        <f>+VLOOKUP(Precio_diario_hortalizas[[#This Row],[Unidad de comercialización]],Codigos_kg[],2,0)</f>
        <v>12</v>
      </c>
      <c r="P3676" s="48">
        <f>+Precio_diario_hortalizas[[#This Row],[Precio promedio ponderado]]/Precio_diario_hortalizas[[#This Row],[Kg o Unidades]]</f>
        <v>388.91666666666669</v>
      </c>
    </row>
    <row r="3677" spans="1:16" hidden="1" x14ac:dyDescent="0.35">
      <c r="A3677" s="15" t="s">
        <v>178</v>
      </c>
      <c r="B3677" s="1" t="str">
        <f>+VLOOKUP(A3677,Codigos_mercados_mayoristas[],2,0)</f>
        <v>La Araucanía</v>
      </c>
      <c r="C3677" s="1">
        <f>+VLOOKUP(A3677,Codigos_mercados_mayoristas[],3,0)</f>
        <v>9</v>
      </c>
      <c r="D3677" s="30">
        <v>44158</v>
      </c>
      <c r="E3677" s="4" t="s">
        <v>196</v>
      </c>
      <c r="F3677" s="15" t="s">
        <v>23</v>
      </c>
      <c r="G3677" s="15" t="s">
        <v>91</v>
      </c>
      <c r="H3677" s="15" t="s">
        <v>19</v>
      </c>
      <c r="I3677" s="15">
        <v>500</v>
      </c>
      <c r="J3677" s="29">
        <v>5000</v>
      </c>
      <c r="K3677" s="29">
        <v>5000</v>
      </c>
      <c r="L3677" s="29">
        <v>5000</v>
      </c>
      <c r="M3677" s="15" t="s">
        <v>89</v>
      </c>
      <c r="N3677" s="15" t="s">
        <v>109</v>
      </c>
      <c r="O3677" s="48">
        <f>+VLOOKUP(Precio_diario_hortalizas[[#This Row],[Unidad de comercialización]],Codigos_kg[],2,0)</f>
        <v>15</v>
      </c>
      <c r="P3677" s="48">
        <f>+Precio_diario_hortalizas[[#This Row],[Precio promedio ponderado]]/Precio_diario_hortalizas[[#This Row],[Kg o Unidades]]</f>
        <v>333.33333333333331</v>
      </c>
    </row>
    <row r="3678" spans="1:16" x14ac:dyDescent="0.35">
      <c r="A3678" s="15" t="s">
        <v>178</v>
      </c>
      <c r="B3678" s="1" t="str">
        <f>+VLOOKUP(A3678,Codigos_mercados_mayoristas[],2,0)</f>
        <v>La Araucanía</v>
      </c>
      <c r="C3678" s="1">
        <f>+VLOOKUP(A3678,Codigos_mercados_mayoristas[],3,0)</f>
        <v>9</v>
      </c>
      <c r="D3678" s="30">
        <v>44158</v>
      </c>
      <c r="E3678" s="4" t="s">
        <v>196</v>
      </c>
      <c r="F3678" s="15" t="s">
        <v>716</v>
      </c>
      <c r="G3678" s="15" t="s">
        <v>745</v>
      </c>
      <c r="H3678" s="15" t="s">
        <v>19</v>
      </c>
      <c r="I3678" s="15">
        <v>180</v>
      </c>
      <c r="J3678" s="29">
        <v>1300</v>
      </c>
      <c r="K3678" s="29">
        <v>1300</v>
      </c>
      <c r="L3678" s="29">
        <v>1300</v>
      </c>
      <c r="M3678" s="15" t="s">
        <v>14</v>
      </c>
      <c r="N3678" s="15" t="s">
        <v>15</v>
      </c>
      <c r="O3678" s="48">
        <f>+VLOOKUP(Precio_diario_hortalizas[[#This Row],[Unidad de comercialización]],Codigos_kg[],2,0)</f>
        <v>1</v>
      </c>
      <c r="P3678" s="48">
        <f>+Precio_diario_hortalizas[[#This Row],[Precio promedio ponderado]]/Precio_diario_hortalizas[[#This Row],[Kg o Unidades]]</f>
        <v>1300</v>
      </c>
    </row>
    <row r="3679" spans="1:16" x14ac:dyDescent="0.35">
      <c r="A3679" s="15" t="s">
        <v>178</v>
      </c>
      <c r="B3679" s="1" t="str">
        <f>+VLOOKUP(A3679,Codigos_mercados_mayoristas[],2,0)</f>
        <v>La Araucanía</v>
      </c>
      <c r="C3679" s="1">
        <f>+VLOOKUP(A3679,Codigos_mercados_mayoristas[],3,0)</f>
        <v>9</v>
      </c>
      <c r="D3679" s="30">
        <v>44158</v>
      </c>
      <c r="E3679" s="4" t="s">
        <v>196</v>
      </c>
      <c r="F3679" s="15" t="s">
        <v>716</v>
      </c>
      <c r="G3679" s="15" t="s">
        <v>745</v>
      </c>
      <c r="H3679" s="15" t="s">
        <v>13</v>
      </c>
      <c r="I3679" s="15">
        <v>110</v>
      </c>
      <c r="J3679" s="29">
        <v>1000</v>
      </c>
      <c r="K3679" s="15">
        <v>900</v>
      </c>
      <c r="L3679" s="15">
        <v>945</v>
      </c>
      <c r="M3679" s="15" t="s">
        <v>14</v>
      </c>
      <c r="N3679" s="15" t="s">
        <v>15</v>
      </c>
      <c r="O3679" s="48">
        <f>+VLOOKUP(Precio_diario_hortalizas[[#This Row],[Unidad de comercialización]],Codigos_kg[],2,0)</f>
        <v>1</v>
      </c>
      <c r="P3679" s="48">
        <f>+Precio_diario_hortalizas[[#This Row],[Precio promedio ponderado]]/Precio_diario_hortalizas[[#This Row],[Kg o Unidades]]</f>
        <v>945</v>
      </c>
    </row>
    <row r="3680" spans="1:16" x14ac:dyDescent="0.35">
      <c r="A3680" s="15" t="s">
        <v>178</v>
      </c>
      <c r="B3680" s="1" t="str">
        <f>+VLOOKUP(A3680,Codigos_mercados_mayoristas[],2,0)</f>
        <v>La Araucanía</v>
      </c>
      <c r="C3680" s="1">
        <f>+VLOOKUP(A3680,Codigos_mercados_mayoristas[],3,0)</f>
        <v>9</v>
      </c>
      <c r="D3680" s="30">
        <v>44158</v>
      </c>
      <c r="E3680" s="4" t="s">
        <v>196</v>
      </c>
      <c r="F3680" s="15" t="s">
        <v>716</v>
      </c>
      <c r="G3680" s="15" t="s">
        <v>717</v>
      </c>
      <c r="H3680" s="15" t="s">
        <v>19</v>
      </c>
      <c r="I3680" s="15">
        <v>700</v>
      </c>
      <c r="J3680" s="29">
        <v>1300</v>
      </c>
      <c r="K3680" s="29">
        <v>1300</v>
      </c>
      <c r="L3680" s="29">
        <v>1300</v>
      </c>
      <c r="M3680" s="15" t="s">
        <v>14</v>
      </c>
      <c r="N3680" s="15" t="s">
        <v>15</v>
      </c>
      <c r="O3680" s="48">
        <f>+VLOOKUP(Precio_diario_hortalizas[[#This Row],[Unidad de comercialización]],Codigos_kg[],2,0)</f>
        <v>1</v>
      </c>
      <c r="P3680" s="48">
        <f>+Precio_diario_hortalizas[[#This Row],[Precio promedio ponderado]]/Precio_diario_hortalizas[[#This Row],[Kg o Unidades]]</f>
        <v>1300</v>
      </c>
    </row>
    <row r="3681" spans="1:16" x14ac:dyDescent="0.35">
      <c r="A3681" s="15" t="s">
        <v>178</v>
      </c>
      <c r="B3681" s="1" t="str">
        <f>+VLOOKUP(A3681,Codigos_mercados_mayoristas[],2,0)</f>
        <v>La Araucanía</v>
      </c>
      <c r="C3681" s="1">
        <f>+VLOOKUP(A3681,Codigos_mercados_mayoristas[],3,0)</f>
        <v>9</v>
      </c>
      <c r="D3681" s="30">
        <v>44158</v>
      </c>
      <c r="E3681" s="4" t="s">
        <v>196</v>
      </c>
      <c r="F3681" s="15" t="s">
        <v>716</v>
      </c>
      <c r="G3681" s="15" t="s">
        <v>717</v>
      </c>
      <c r="H3681" s="15" t="s">
        <v>13</v>
      </c>
      <c r="I3681" s="15">
        <v>300</v>
      </c>
      <c r="J3681" s="29">
        <v>1000</v>
      </c>
      <c r="K3681" s="15">
        <v>900</v>
      </c>
      <c r="L3681" s="15">
        <v>967</v>
      </c>
      <c r="M3681" s="15" t="s">
        <v>14</v>
      </c>
      <c r="N3681" s="15" t="s">
        <v>15</v>
      </c>
      <c r="O3681" s="48">
        <f>+VLOOKUP(Precio_diario_hortalizas[[#This Row],[Unidad de comercialización]],Codigos_kg[],2,0)</f>
        <v>1</v>
      </c>
      <c r="P3681" s="48">
        <f>+Precio_diario_hortalizas[[#This Row],[Precio promedio ponderado]]/Precio_diario_hortalizas[[#This Row],[Kg o Unidades]]</f>
        <v>967</v>
      </c>
    </row>
    <row r="3682" spans="1:16" hidden="1" x14ac:dyDescent="0.35">
      <c r="A3682" s="15" t="s">
        <v>178</v>
      </c>
      <c r="B3682" s="1" t="str">
        <f>+VLOOKUP(A3682,Codigos_mercados_mayoristas[],2,0)</f>
        <v>La Araucanía</v>
      </c>
      <c r="C3682" s="1">
        <f>+VLOOKUP(A3682,Codigos_mercados_mayoristas[],3,0)</f>
        <v>9</v>
      </c>
      <c r="D3682" s="30">
        <v>44158</v>
      </c>
      <c r="E3682" s="4" t="s">
        <v>196</v>
      </c>
      <c r="F3682" s="15" t="s">
        <v>94</v>
      </c>
      <c r="G3682" s="15" t="s">
        <v>126</v>
      </c>
      <c r="H3682" s="15" t="s">
        <v>76</v>
      </c>
      <c r="I3682" s="15">
        <v>300</v>
      </c>
      <c r="J3682" s="29">
        <v>8000</v>
      </c>
      <c r="K3682" s="29">
        <v>8000</v>
      </c>
      <c r="L3682" s="29">
        <v>8000</v>
      </c>
      <c r="M3682" s="15" t="s">
        <v>58</v>
      </c>
      <c r="N3682" s="15" t="s">
        <v>180</v>
      </c>
      <c r="O3682" s="48">
        <f>+VLOOKUP(Precio_diario_hortalizas[[#This Row],[Unidad de comercialización]],Codigos_kg[],2,0)</f>
        <v>25</v>
      </c>
      <c r="P3682" s="48">
        <f>+Precio_diario_hortalizas[[#This Row],[Precio promedio ponderado]]/Precio_diario_hortalizas[[#This Row],[Kg o Unidades]]</f>
        <v>320</v>
      </c>
    </row>
    <row r="3683" spans="1:16" hidden="1" x14ac:dyDescent="0.35">
      <c r="A3683" s="15" t="s">
        <v>178</v>
      </c>
      <c r="B3683" s="1" t="str">
        <f>+VLOOKUP(A3683,Codigos_mercados_mayoristas[],2,0)</f>
        <v>La Araucanía</v>
      </c>
      <c r="C3683" s="1">
        <f>+VLOOKUP(A3683,Codigos_mercados_mayoristas[],3,0)</f>
        <v>9</v>
      </c>
      <c r="D3683" s="30">
        <v>44158</v>
      </c>
      <c r="E3683" s="4" t="s">
        <v>196</v>
      </c>
      <c r="F3683" s="15" t="s">
        <v>94</v>
      </c>
      <c r="G3683" s="15" t="s">
        <v>126</v>
      </c>
      <c r="H3683" s="15" t="s">
        <v>148</v>
      </c>
      <c r="I3683" s="15">
        <v>80</v>
      </c>
      <c r="J3683" s="29">
        <v>5000</v>
      </c>
      <c r="K3683" s="29">
        <v>5000</v>
      </c>
      <c r="L3683" s="29">
        <v>5000</v>
      </c>
      <c r="M3683" s="15" t="s">
        <v>58</v>
      </c>
      <c r="N3683" s="15" t="s">
        <v>180</v>
      </c>
      <c r="O3683" s="48">
        <f>+VLOOKUP(Precio_diario_hortalizas[[#This Row],[Unidad de comercialización]],Codigos_kg[],2,0)</f>
        <v>25</v>
      </c>
      <c r="P3683" s="48">
        <f>+Precio_diario_hortalizas[[#This Row],[Precio promedio ponderado]]/Precio_diario_hortalizas[[#This Row],[Kg o Unidades]]</f>
        <v>200</v>
      </c>
    </row>
    <row r="3684" spans="1:16" hidden="1" x14ac:dyDescent="0.35">
      <c r="A3684" s="15" t="s">
        <v>178</v>
      </c>
      <c r="B3684" s="1" t="str">
        <f>+VLOOKUP(A3684,Codigos_mercados_mayoristas[],2,0)</f>
        <v>La Araucanía</v>
      </c>
      <c r="C3684" s="1">
        <f>+VLOOKUP(A3684,Codigos_mercados_mayoristas[],3,0)</f>
        <v>9</v>
      </c>
      <c r="D3684" s="30">
        <v>44158</v>
      </c>
      <c r="E3684" s="4" t="s">
        <v>196</v>
      </c>
      <c r="F3684" s="15" t="s">
        <v>94</v>
      </c>
      <c r="G3684" s="15" t="s">
        <v>169</v>
      </c>
      <c r="H3684" s="15" t="s">
        <v>96</v>
      </c>
      <c r="I3684" s="15">
        <v>300</v>
      </c>
      <c r="J3684" s="29">
        <v>15000</v>
      </c>
      <c r="K3684" s="29">
        <v>14000</v>
      </c>
      <c r="L3684" s="29">
        <v>14667</v>
      </c>
      <c r="M3684" s="15" t="s">
        <v>39</v>
      </c>
      <c r="N3684" s="15" t="s">
        <v>180</v>
      </c>
      <c r="O3684" s="48">
        <f>+VLOOKUP(Precio_diario_hortalizas[[#This Row],[Unidad de comercialización]],Codigos_kg[],2,0)</f>
        <v>25</v>
      </c>
      <c r="P3684" s="48">
        <f>+Precio_diario_hortalizas[[#This Row],[Precio promedio ponderado]]/Precio_diario_hortalizas[[#This Row],[Kg o Unidades]]</f>
        <v>586.67999999999995</v>
      </c>
    </row>
    <row r="3685" spans="1:16" hidden="1" x14ac:dyDescent="0.35">
      <c r="A3685" s="15" t="s">
        <v>178</v>
      </c>
      <c r="B3685" s="1" t="str">
        <f>+VLOOKUP(A3685,Codigos_mercados_mayoristas[],2,0)</f>
        <v>La Araucanía</v>
      </c>
      <c r="C3685" s="1">
        <f>+VLOOKUP(A3685,Codigos_mercados_mayoristas[],3,0)</f>
        <v>9</v>
      </c>
      <c r="D3685" s="30">
        <v>44158</v>
      </c>
      <c r="E3685" s="4" t="s">
        <v>196</v>
      </c>
      <c r="F3685" s="15" t="s">
        <v>94</v>
      </c>
      <c r="G3685" s="15" t="s">
        <v>129</v>
      </c>
      <c r="H3685" s="15" t="s">
        <v>96</v>
      </c>
      <c r="I3685" s="15">
        <v>500</v>
      </c>
      <c r="J3685" s="29">
        <v>15000</v>
      </c>
      <c r="K3685" s="29">
        <v>14000</v>
      </c>
      <c r="L3685" s="29">
        <v>14400</v>
      </c>
      <c r="M3685" s="15" t="s">
        <v>39</v>
      </c>
      <c r="N3685" s="15" t="s">
        <v>180</v>
      </c>
      <c r="O3685" s="48">
        <f>+VLOOKUP(Precio_diario_hortalizas[[#This Row],[Unidad de comercialización]],Codigos_kg[],2,0)</f>
        <v>25</v>
      </c>
      <c r="P3685" s="48">
        <f>+Precio_diario_hortalizas[[#This Row],[Precio promedio ponderado]]/Precio_diario_hortalizas[[#This Row],[Kg o Unidades]]</f>
        <v>576</v>
      </c>
    </row>
    <row r="3686" spans="1:16" hidden="1" x14ac:dyDescent="0.35">
      <c r="A3686" s="15" t="s">
        <v>178</v>
      </c>
      <c r="B3686" s="1" t="str">
        <f>+VLOOKUP(A3686,Codigos_mercados_mayoristas[],2,0)</f>
        <v>La Araucanía</v>
      </c>
      <c r="C3686" s="1">
        <f>+VLOOKUP(A3686,Codigos_mercados_mayoristas[],3,0)</f>
        <v>9</v>
      </c>
      <c r="D3686" s="30">
        <v>44158</v>
      </c>
      <c r="E3686" s="4" t="s">
        <v>196</v>
      </c>
      <c r="F3686" s="15" t="s">
        <v>94</v>
      </c>
      <c r="G3686" s="15" t="s">
        <v>129</v>
      </c>
      <c r="H3686" s="15" t="s">
        <v>137</v>
      </c>
      <c r="I3686" s="15">
        <v>80</v>
      </c>
      <c r="J3686" s="29">
        <v>12000</v>
      </c>
      <c r="K3686" s="29">
        <v>12000</v>
      </c>
      <c r="L3686" s="29">
        <v>12000</v>
      </c>
      <c r="M3686" s="15" t="s">
        <v>39</v>
      </c>
      <c r="N3686" s="15" t="s">
        <v>180</v>
      </c>
      <c r="O3686" s="48">
        <f>+VLOOKUP(Precio_diario_hortalizas[[#This Row],[Unidad de comercialización]],Codigos_kg[],2,0)</f>
        <v>25</v>
      </c>
      <c r="P3686" s="48">
        <f>+Precio_diario_hortalizas[[#This Row],[Precio promedio ponderado]]/Precio_diario_hortalizas[[#This Row],[Kg o Unidades]]</f>
        <v>480</v>
      </c>
    </row>
    <row r="3687" spans="1:16" hidden="1" x14ac:dyDescent="0.35">
      <c r="A3687" s="15" t="s">
        <v>178</v>
      </c>
      <c r="B3687" s="1" t="str">
        <f>+VLOOKUP(A3687,Codigos_mercados_mayoristas[],2,0)</f>
        <v>La Araucanía</v>
      </c>
      <c r="C3687" s="1">
        <f>+VLOOKUP(A3687,Codigos_mercados_mayoristas[],3,0)</f>
        <v>9</v>
      </c>
      <c r="D3687" s="30">
        <v>44158</v>
      </c>
      <c r="E3687" s="4" t="s">
        <v>196</v>
      </c>
      <c r="F3687" s="15" t="s">
        <v>53</v>
      </c>
      <c r="G3687" s="15" t="s">
        <v>12</v>
      </c>
      <c r="H3687" s="15" t="s">
        <v>19</v>
      </c>
      <c r="I3687" s="15">
        <v>300</v>
      </c>
      <c r="J3687" s="29">
        <v>7000</v>
      </c>
      <c r="K3687" s="29">
        <v>7000</v>
      </c>
      <c r="L3687" s="29">
        <v>7000</v>
      </c>
      <c r="M3687" s="15" t="s">
        <v>54</v>
      </c>
      <c r="N3687" s="15" t="s">
        <v>15</v>
      </c>
      <c r="O3687" s="48">
        <f>+VLOOKUP(Precio_diario_hortalizas[[#This Row],[Unidad de comercialización]],Codigos_kg[],2,0)</f>
        <v>60</v>
      </c>
      <c r="P3687" s="48">
        <f>+Precio_diario_hortalizas[[#This Row],[Precio promedio ponderado]]/Precio_diario_hortalizas[[#This Row],[Kg o Unidades]]</f>
        <v>116.66666666666667</v>
      </c>
    </row>
    <row r="3688" spans="1:16" hidden="1" x14ac:dyDescent="0.35">
      <c r="A3688" s="15" t="s">
        <v>178</v>
      </c>
      <c r="B3688" s="1" t="str">
        <f>+VLOOKUP(A3688,Codigos_mercados_mayoristas[],2,0)</f>
        <v>La Araucanía</v>
      </c>
      <c r="C3688" s="1">
        <f>+VLOOKUP(A3688,Codigos_mercados_mayoristas[],3,0)</f>
        <v>9</v>
      </c>
      <c r="D3688" s="30">
        <v>44158</v>
      </c>
      <c r="E3688" s="4" t="s">
        <v>196</v>
      </c>
      <c r="F3688" s="15" t="s">
        <v>53</v>
      </c>
      <c r="G3688" s="15" t="s">
        <v>12</v>
      </c>
      <c r="H3688" s="15" t="s">
        <v>19</v>
      </c>
      <c r="I3688" s="15">
        <v>600</v>
      </c>
      <c r="J3688" s="29">
        <v>9000</v>
      </c>
      <c r="K3688" s="29">
        <v>8000</v>
      </c>
      <c r="L3688" s="29">
        <v>8500</v>
      </c>
      <c r="M3688" s="15" t="s">
        <v>54</v>
      </c>
      <c r="N3688" s="15" t="s">
        <v>109</v>
      </c>
      <c r="O3688" s="48">
        <f>+VLOOKUP(Precio_diario_hortalizas[[#This Row],[Unidad de comercialización]],Codigos_kg[],2,0)</f>
        <v>60</v>
      </c>
      <c r="P3688" s="48">
        <f>+Precio_diario_hortalizas[[#This Row],[Precio promedio ponderado]]/Precio_diario_hortalizas[[#This Row],[Kg o Unidades]]</f>
        <v>141.66666666666666</v>
      </c>
    </row>
    <row r="3689" spans="1:16" hidden="1" x14ac:dyDescent="0.35">
      <c r="A3689" s="15" t="s">
        <v>178</v>
      </c>
      <c r="B3689" s="1" t="str">
        <f>+VLOOKUP(A3689,Codigos_mercados_mayoristas[],2,0)</f>
        <v>La Araucanía</v>
      </c>
      <c r="C3689" s="1">
        <f>+VLOOKUP(A3689,Codigos_mercados_mayoristas[],3,0)</f>
        <v>9</v>
      </c>
      <c r="D3689" s="30">
        <v>44158</v>
      </c>
      <c r="E3689" s="4" t="s">
        <v>196</v>
      </c>
      <c r="F3689" s="15" t="s">
        <v>132</v>
      </c>
      <c r="G3689" s="15" t="s">
        <v>12</v>
      </c>
      <c r="H3689" s="15" t="s">
        <v>19</v>
      </c>
      <c r="I3689" s="15">
        <v>30</v>
      </c>
      <c r="J3689" s="29">
        <v>5000</v>
      </c>
      <c r="K3689" s="29">
        <v>5000</v>
      </c>
      <c r="L3689" s="29">
        <v>5000</v>
      </c>
      <c r="M3689" s="15" t="s">
        <v>83</v>
      </c>
      <c r="N3689" s="15" t="s">
        <v>180</v>
      </c>
      <c r="O3689" s="48">
        <f>+VLOOKUP(Precio_diario_hortalizas[[#This Row],[Unidad de comercialización]],Codigos_kg[],2,0)</f>
        <v>3</v>
      </c>
      <c r="P3689" s="48">
        <f>+Precio_diario_hortalizas[[#This Row],[Precio promedio ponderado]]/Precio_diario_hortalizas[[#This Row],[Kg o Unidades]]</f>
        <v>1666.6666666666667</v>
      </c>
    </row>
    <row r="3690" spans="1:16" hidden="1" x14ac:dyDescent="0.35">
      <c r="A3690" s="15" t="s">
        <v>178</v>
      </c>
      <c r="B3690" s="1" t="str">
        <f>+VLOOKUP(A3690,Codigos_mercados_mayoristas[],2,0)</f>
        <v>La Araucanía</v>
      </c>
      <c r="C3690" s="1">
        <f>+VLOOKUP(A3690,Codigos_mercados_mayoristas[],3,0)</f>
        <v>9</v>
      </c>
      <c r="D3690" s="30">
        <v>44158</v>
      </c>
      <c r="E3690" s="4" t="s">
        <v>196</v>
      </c>
      <c r="F3690" s="15" t="s">
        <v>27</v>
      </c>
      <c r="G3690" s="15" t="s">
        <v>55</v>
      </c>
      <c r="H3690" s="15" t="s">
        <v>19</v>
      </c>
      <c r="I3690" s="15">
        <v>150</v>
      </c>
      <c r="J3690" s="29">
        <v>26000</v>
      </c>
      <c r="K3690" s="29">
        <v>26000</v>
      </c>
      <c r="L3690" s="29">
        <v>26000</v>
      </c>
      <c r="M3690" s="15" t="s">
        <v>29</v>
      </c>
      <c r="N3690" s="15" t="s">
        <v>109</v>
      </c>
      <c r="O3690" s="48">
        <f>+VLOOKUP(Precio_diario_hortalizas[[#This Row],[Unidad de comercialización]],Codigos_kg[],2,0)</f>
        <v>15</v>
      </c>
      <c r="P3690" s="48">
        <f>+Precio_diario_hortalizas[[#This Row],[Precio promedio ponderado]]/Precio_diario_hortalizas[[#This Row],[Kg o Unidades]]</f>
        <v>1733.3333333333333</v>
      </c>
    </row>
    <row r="3691" spans="1:16" hidden="1" x14ac:dyDescent="0.35">
      <c r="A3691" s="15" t="s">
        <v>178</v>
      </c>
      <c r="B3691" s="1" t="str">
        <f>+VLOOKUP(A3691,Codigos_mercados_mayoristas[],2,0)</f>
        <v>La Araucanía</v>
      </c>
      <c r="C3691" s="1">
        <f>+VLOOKUP(A3691,Codigos_mercados_mayoristas[],3,0)</f>
        <v>9</v>
      </c>
      <c r="D3691" s="30">
        <v>44158</v>
      </c>
      <c r="E3691" s="4" t="s">
        <v>196</v>
      </c>
      <c r="F3691" s="15" t="s">
        <v>27</v>
      </c>
      <c r="G3691" s="15" t="s">
        <v>55</v>
      </c>
      <c r="H3691" s="15" t="s">
        <v>19</v>
      </c>
      <c r="I3691" s="15">
        <v>80</v>
      </c>
      <c r="J3691" s="29">
        <v>26000</v>
      </c>
      <c r="K3691" s="29">
        <v>26000</v>
      </c>
      <c r="L3691" s="29">
        <v>26000</v>
      </c>
      <c r="M3691" s="15" t="s">
        <v>56</v>
      </c>
      <c r="N3691" s="15" t="s">
        <v>45</v>
      </c>
      <c r="O3691" s="48">
        <f>+VLOOKUP(Precio_diario_hortalizas[[#This Row],[Unidad de comercialización]],Codigos_kg[],2,0)</f>
        <v>18</v>
      </c>
      <c r="P3691" s="48">
        <f>+Precio_diario_hortalizas[[#This Row],[Precio promedio ponderado]]/Precio_diario_hortalizas[[#This Row],[Kg o Unidades]]</f>
        <v>1444.4444444444443</v>
      </c>
    </row>
    <row r="3692" spans="1:16" hidden="1" x14ac:dyDescent="0.35">
      <c r="A3692" s="15" t="s">
        <v>178</v>
      </c>
      <c r="B3692" s="1" t="str">
        <f>+VLOOKUP(A3692,Codigos_mercados_mayoristas[],2,0)</f>
        <v>La Araucanía</v>
      </c>
      <c r="C3692" s="1">
        <f>+VLOOKUP(A3692,Codigos_mercados_mayoristas[],3,0)</f>
        <v>9</v>
      </c>
      <c r="D3692" s="30">
        <v>44158</v>
      </c>
      <c r="E3692" s="4" t="s">
        <v>196</v>
      </c>
      <c r="F3692" s="15" t="s">
        <v>27</v>
      </c>
      <c r="G3692" s="15" t="s">
        <v>28</v>
      </c>
      <c r="H3692" s="15" t="s">
        <v>19</v>
      </c>
      <c r="I3692" s="15">
        <v>200</v>
      </c>
      <c r="J3692" s="29">
        <v>40000</v>
      </c>
      <c r="K3692" s="29">
        <v>40000</v>
      </c>
      <c r="L3692" s="29">
        <v>40000</v>
      </c>
      <c r="M3692" s="15" t="s">
        <v>29</v>
      </c>
      <c r="N3692" s="15" t="s">
        <v>15</v>
      </c>
      <c r="O3692" s="48">
        <f>+VLOOKUP(Precio_diario_hortalizas[[#This Row],[Unidad de comercialización]],Codigos_kg[],2,0)</f>
        <v>15</v>
      </c>
      <c r="P3692" s="48">
        <f>+Precio_diario_hortalizas[[#This Row],[Precio promedio ponderado]]/Precio_diario_hortalizas[[#This Row],[Kg o Unidades]]</f>
        <v>2666.6666666666665</v>
      </c>
    </row>
    <row r="3693" spans="1:16" hidden="1" x14ac:dyDescent="0.35">
      <c r="A3693" s="15" t="s">
        <v>178</v>
      </c>
      <c r="B3693" s="1" t="str">
        <f>+VLOOKUP(A3693,Codigos_mercados_mayoristas[],2,0)</f>
        <v>La Araucanía</v>
      </c>
      <c r="C3693" s="1">
        <f>+VLOOKUP(A3693,Codigos_mercados_mayoristas[],3,0)</f>
        <v>9</v>
      </c>
      <c r="D3693" s="30">
        <v>44158</v>
      </c>
      <c r="E3693" s="4" t="s">
        <v>196</v>
      </c>
      <c r="F3693" s="15" t="s">
        <v>27</v>
      </c>
      <c r="G3693" s="15" t="s">
        <v>28</v>
      </c>
      <c r="H3693" s="15" t="s">
        <v>13</v>
      </c>
      <c r="I3693" s="15">
        <v>250</v>
      </c>
      <c r="J3693" s="29">
        <v>30000</v>
      </c>
      <c r="K3693" s="29">
        <v>30000</v>
      </c>
      <c r="L3693" s="29">
        <v>30000</v>
      </c>
      <c r="M3693" s="15" t="s">
        <v>29</v>
      </c>
      <c r="N3693" s="15" t="s">
        <v>15</v>
      </c>
      <c r="O3693" s="48">
        <f>+VLOOKUP(Precio_diario_hortalizas[[#This Row],[Unidad de comercialización]],Codigos_kg[],2,0)</f>
        <v>15</v>
      </c>
      <c r="P3693" s="48">
        <f>+Precio_diario_hortalizas[[#This Row],[Precio promedio ponderado]]/Precio_diario_hortalizas[[#This Row],[Kg o Unidades]]</f>
        <v>2000</v>
      </c>
    </row>
    <row r="3694" spans="1:16" hidden="1" x14ac:dyDescent="0.35">
      <c r="A3694" s="15" t="s">
        <v>178</v>
      </c>
      <c r="B3694" s="1" t="str">
        <f>+VLOOKUP(A3694,Codigos_mercados_mayoristas[],2,0)</f>
        <v>La Araucanía</v>
      </c>
      <c r="C3694" s="1">
        <f>+VLOOKUP(A3694,Codigos_mercados_mayoristas[],3,0)</f>
        <v>9</v>
      </c>
      <c r="D3694" s="30">
        <v>44158</v>
      </c>
      <c r="E3694" s="4" t="s">
        <v>196</v>
      </c>
      <c r="F3694" s="15" t="s">
        <v>27</v>
      </c>
      <c r="G3694" s="15" t="s">
        <v>98</v>
      </c>
      <c r="H3694" s="15" t="s">
        <v>69</v>
      </c>
      <c r="I3694" s="15">
        <v>50</v>
      </c>
      <c r="J3694" s="29">
        <v>45000</v>
      </c>
      <c r="K3694" s="29">
        <v>45000</v>
      </c>
      <c r="L3694" s="29">
        <v>45000</v>
      </c>
      <c r="M3694" s="15" t="s">
        <v>29</v>
      </c>
      <c r="N3694" s="15" t="s">
        <v>15</v>
      </c>
      <c r="O3694" s="48">
        <f>+VLOOKUP(Precio_diario_hortalizas[[#This Row],[Unidad de comercialización]],Codigos_kg[],2,0)</f>
        <v>15</v>
      </c>
      <c r="P3694" s="48">
        <f>+Precio_diario_hortalizas[[#This Row],[Precio promedio ponderado]]/Precio_diario_hortalizas[[#This Row],[Kg o Unidades]]</f>
        <v>3000</v>
      </c>
    </row>
    <row r="3695" spans="1:16" hidden="1" x14ac:dyDescent="0.35">
      <c r="A3695" s="15" t="s">
        <v>178</v>
      </c>
      <c r="B3695" s="1" t="str">
        <f>+VLOOKUP(A3695,Codigos_mercados_mayoristas[],2,0)</f>
        <v>La Araucanía</v>
      </c>
      <c r="C3695" s="1">
        <f>+VLOOKUP(A3695,Codigos_mercados_mayoristas[],3,0)</f>
        <v>9</v>
      </c>
      <c r="D3695" s="30">
        <v>44158</v>
      </c>
      <c r="E3695" s="4" t="s">
        <v>196</v>
      </c>
      <c r="F3695" s="15" t="s">
        <v>27</v>
      </c>
      <c r="G3695" s="15" t="s">
        <v>98</v>
      </c>
      <c r="H3695" s="15" t="s">
        <v>19</v>
      </c>
      <c r="I3695" s="15">
        <v>200</v>
      </c>
      <c r="J3695" s="29">
        <v>30000</v>
      </c>
      <c r="K3695" s="29">
        <v>30000</v>
      </c>
      <c r="L3695" s="29">
        <v>30000</v>
      </c>
      <c r="M3695" s="15" t="s">
        <v>56</v>
      </c>
      <c r="N3695" s="15" t="s">
        <v>133</v>
      </c>
      <c r="O3695" s="48">
        <f>+VLOOKUP(Precio_diario_hortalizas[[#This Row],[Unidad de comercialización]],Codigos_kg[],2,0)</f>
        <v>18</v>
      </c>
      <c r="P3695" s="48">
        <f>+Precio_diario_hortalizas[[#This Row],[Precio promedio ponderado]]/Precio_diario_hortalizas[[#This Row],[Kg o Unidades]]</f>
        <v>1666.6666666666667</v>
      </c>
    </row>
    <row r="3696" spans="1:16" hidden="1" x14ac:dyDescent="0.35">
      <c r="A3696" s="15" t="s">
        <v>178</v>
      </c>
      <c r="B3696" s="1" t="str">
        <f>+VLOOKUP(A3696,Codigos_mercados_mayoristas[],2,0)</f>
        <v>La Araucanía</v>
      </c>
      <c r="C3696" s="1">
        <f>+VLOOKUP(A3696,Codigos_mercados_mayoristas[],3,0)</f>
        <v>9</v>
      </c>
      <c r="D3696" s="30">
        <v>44158</v>
      </c>
      <c r="E3696" s="4" t="s">
        <v>196</v>
      </c>
      <c r="F3696" s="15" t="s">
        <v>30</v>
      </c>
      <c r="G3696" s="15" t="s">
        <v>12</v>
      </c>
      <c r="H3696" s="15" t="s">
        <v>19</v>
      </c>
      <c r="I3696" s="15">
        <v>40</v>
      </c>
      <c r="J3696" s="29">
        <v>30000</v>
      </c>
      <c r="K3696" s="29">
        <v>30000</v>
      </c>
      <c r="L3696" s="29">
        <v>30000</v>
      </c>
      <c r="M3696" s="15" t="s">
        <v>39</v>
      </c>
      <c r="N3696" s="15" t="s">
        <v>109</v>
      </c>
      <c r="O3696" s="48">
        <f>+VLOOKUP(Precio_diario_hortalizas[[#This Row],[Unidad de comercialización]],Codigos_kg[],2,0)</f>
        <v>25</v>
      </c>
      <c r="P3696" s="48">
        <f>+Precio_diario_hortalizas[[#This Row],[Precio promedio ponderado]]/Precio_diario_hortalizas[[#This Row],[Kg o Unidades]]</f>
        <v>1200</v>
      </c>
    </row>
    <row r="3697" spans="1:16" x14ac:dyDescent="0.35">
      <c r="A3697" s="15" t="s">
        <v>178</v>
      </c>
      <c r="B3697" s="1" t="str">
        <f>+VLOOKUP(A3697,Codigos_mercados_mayoristas[],2,0)</f>
        <v>La Araucanía</v>
      </c>
      <c r="C3697" s="1">
        <f>+VLOOKUP(A3697,Codigos_mercados_mayoristas[],3,0)</f>
        <v>9</v>
      </c>
      <c r="D3697" s="30">
        <v>44158</v>
      </c>
      <c r="E3697" s="4" t="s">
        <v>196</v>
      </c>
      <c r="F3697" s="15" t="s">
        <v>186</v>
      </c>
      <c r="G3697" s="15" t="s">
        <v>187</v>
      </c>
      <c r="H3697" s="15" t="s">
        <v>13</v>
      </c>
      <c r="I3697" s="15">
        <v>10</v>
      </c>
      <c r="J3697" s="29">
        <v>17000</v>
      </c>
      <c r="K3697" s="29">
        <v>17000</v>
      </c>
      <c r="L3697" s="29">
        <v>17000</v>
      </c>
      <c r="M3697" s="15" t="s">
        <v>181</v>
      </c>
      <c r="N3697" s="15" t="s">
        <v>180</v>
      </c>
      <c r="O3697" s="48">
        <f>+VLOOKUP(Precio_diario_hortalizas[[#This Row],[Unidad de comercialización]],Codigos_kg[],2,0)</f>
        <v>12</v>
      </c>
      <c r="P3697" s="48">
        <f>+Precio_diario_hortalizas[[#This Row],[Precio promedio ponderado]]/Precio_diario_hortalizas[[#This Row],[Kg o Unidades]]</f>
        <v>1416.6666666666667</v>
      </c>
    </row>
    <row r="3698" spans="1:16" hidden="1" x14ac:dyDescent="0.35">
      <c r="A3698" s="15" t="s">
        <v>178</v>
      </c>
      <c r="B3698" s="1" t="str">
        <f>+VLOOKUP(A3698,Codigos_mercados_mayoristas[],2,0)</f>
        <v>La Araucanía</v>
      </c>
      <c r="C3698" s="1">
        <f>+VLOOKUP(A3698,Codigos_mercados_mayoristas[],3,0)</f>
        <v>9</v>
      </c>
      <c r="D3698" s="30">
        <v>44158</v>
      </c>
      <c r="E3698" s="4" t="s">
        <v>196</v>
      </c>
      <c r="F3698" s="15" t="s">
        <v>159</v>
      </c>
      <c r="G3698" s="15" t="s">
        <v>12</v>
      </c>
      <c r="H3698" s="15" t="s">
        <v>19</v>
      </c>
      <c r="I3698" s="15">
        <v>30</v>
      </c>
      <c r="J3698" s="29">
        <v>5000</v>
      </c>
      <c r="K3698" s="29">
        <v>5000</v>
      </c>
      <c r="L3698" s="29">
        <v>5000</v>
      </c>
      <c r="M3698" s="15" t="s">
        <v>181</v>
      </c>
      <c r="N3698" s="15" t="s">
        <v>180</v>
      </c>
      <c r="O3698" s="48">
        <f>+VLOOKUP(Precio_diario_hortalizas[[#This Row],[Unidad de comercialización]],Codigos_kg[],2,0)</f>
        <v>12</v>
      </c>
      <c r="P3698" s="48">
        <f>+Precio_diario_hortalizas[[#This Row],[Precio promedio ponderado]]/Precio_diario_hortalizas[[#This Row],[Kg o Unidades]]</f>
        <v>416.66666666666669</v>
      </c>
    </row>
    <row r="3699" spans="1:16" hidden="1" x14ac:dyDescent="0.35">
      <c r="A3699" s="15" t="s">
        <v>178</v>
      </c>
      <c r="B3699" s="1" t="str">
        <f>+VLOOKUP(A3699,Codigos_mercados_mayoristas[],2,0)</f>
        <v>La Araucanía</v>
      </c>
      <c r="C3699" s="1">
        <f>+VLOOKUP(A3699,Codigos_mercados_mayoristas[],3,0)</f>
        <v>9</v>
      </c>
      <c r="D3699" s="30">
        <v>44158</v>
      </c>
      <c r="E3699" s="4" t="s">
        <v>196</v>
      </c>
      <c r="F3699" s="15" t="s">
        <v>99</v>
      </c>
      <c r="G3699" s="15" t="s">
        <v>161</v>
      </c>
      <c r="H3699" s="15" t="s">
        <v>19</v>
      </c>
      <c r="I3699" s="15">
        <v>300</v>
      </c>
      <c r="J3699" s="29">
        <v>1000</v>
      </c>
      <c r="K3699" s="15">
        <v>800</v>
      </c>
      <c r="L3699" s="15">
        <v>867</v>
      </c>
      <c r="M3699" s="15" t="s">
        <v>14</v>
      </c>
      <c r="N3699" s="15" t="s">
        <v>109</v>
      </c>
      <c r="O3699" s="48">
        <f>+VLOOKUP(Precio_diario_hortalizas[[#This Row],[Unidad de comercialización]],Codigos_kg[],2,0)</f>
        <v>1</v>
      </c>
      <c r="P3699" s="48">
        <f>+Precio_diario_hortalizas[[#This Row],[Precio promedio ponderado]]/Precio_diario_hortalizas[[#This Row],[Kg o Unidades]]</f>
        <v>867</v>
      </c>
    </row>
    <row r="3700" spans="1:16" hidden="1" x14ac:dyDescent="0.35">
      <c r="A3700" s="15" t="s">
        <v>178</v>
      </c>
      <c r="B3700" s="1" t="str">
        <f>+VLOOKUP(A3700,Codigos_mercados_mayoristas[],2,0)</f>
        <v>La Araucanía</v>
      </c>
      <c r="C3700" s="1">
        <f>+VLOOKUP(A3700,Codigos_mercados_mayoristas[],3,0)</f>
        <v>9</v>
      </c>
      <c r="D3700" s="30">
        <v>44158</v>
      </c>
      <c r="E3700" s="4" t="s">
        <v>196</v>
      </c>
      <c r="F3700" s="15" t="s">
        <v>99</v>
      </c>
      <c r="G3700" s="15" t="s">
        <v>100</v>
      </c>
      <c r="H3700" s="15" t="s">
        <v>19</v>
      </c>
      <c r="I3700" s="29">
        <v>2400</v>
      </c>
      <c r="J3700" s="29">
        <v>1000</v>
      </c>
      <c r="K3700" s="15">
        <v>900</v>
      </c>
      <c r="L3700" s="15">
        <v>950</v>
      </c>
      <c r="M3700" s="15" t="s">
        <v>14</v>
      </c>
      <c r="N3700" s="15" t="s">
        <v>109</v>
      </c>
      <c r="O3700" s="48">
        <f>+VLOOKUP(Precio_diario_hortalizas[[#This Row],[Unidad de comercialización]],Codigos_kg[],2,0)</f>
        <v>1</v>
      </c>
      <c r="P3700" s="48">
        <f>+Precio_diario_hortalizas[[#This Row],[Precio promedio ponderado]]/Precio_diario_hortalizas[[#This Row],[Kg o Unidades]]</f>
        <v>950</v>
      </c>
    </row>
    <row r="3701" spans="1:16" hidden="1" x14ac:dyDescent="0.35">
      <c r="A3701" s="15" t="s">
        <v>178</v>
      </c>
      <c r="B3701" s="1" t="str">
        <f>+VLOOKUP(A3701,Codigos_mercados_mayoristas[],2,0)</f>
        <v>La Araucanía</v>
      </c>
      <c r="C3701" s="1">
        <f>+VLOOKUP(A3701,Codigos_mercados_mayoristas[],3,0)</f>
        <v>9</v>
      </c>
      <c r="D3701" s="30">
        <v>44158</v>
      </c>
      <c r="E3701" s="4" t="s">
        <v>196</v>
      </c>
      <c r="F3701" s="15" t="s">
        <v>32</v>
      </c>
      <c r="G3701" s="15" t="s">
        <v>12</v>
      </c>
      <c r="H3701" s="15" t="s">
        <v>19</v>
      </c>
      <c r="I3701" s="29">
        <v>1400</v>
      </c>
      <c r="J3701" s="15">
        <v>900</v>
      </c>
      <c r="K3701" s="15">
        <v>900</v>
      </c>
      <c r="L3701" s="15">
        <v>900</v>
      </c>
      <c r="M3701" s="15" t="s">
        <v>33</v>
      </c>
      <c r="N3701" s="15" t="s">
        <v>34</v>
      </c>
      <c r="O3701" s="48">
        <f>+VLOOKUP(Precio_diario_hortalizas[[#This Row],[Unidad de comercialización]],Codigos_kg[],2,0)</f>
        <v>1</v>
      </c>
      <c r="P3701" s="48">
        <f>+Precio_diario_hortalizas[[#This Row],[Precio promedio ponderado]]/Precio_diario_hortalizas[[#This Row],[Kg o Unidades]]</f>
        <v>900</v>
      </c>
    </row>
    <row r="3702" spans="1:16" hidden="1" x14ac:dyDescent="0.35">
      <c r="A3702" s="15" t="s">
        <v>178</v>
      </c>
      <c r="B3702" s="1" t="str">
        <f>+VLOOKUP(A3702,Codigos_mercados_mayoristas[],2,0)</f>
        <v>La Araucanía</v>
      </c>
      <c r="C3702" s="1">
        <f>+VLOOKUP(A3702,Codigos_mercados_mayoristas[],3,0)</f>
        <v>9</v>
      </c>
      <c r="D3702" s="30">
        <v>44158</v>
      </c>
      <c r="E3702" s="4" t="s">
        <v>196</v>
      </c>
      <c r="F3702" s="15" t="s">
        <v>32</v>
      </c>
      <c r="G3702" s="15" t="s">
        <v>12</v>
      </c>
      <c r="H3702" s="15" t="s">
        <v>13</v>
      </c>
      <c r="I3702" s="15">
        <v>400</v>
      </c>
      <c r="J3702" s="15">
        <v>800</v>
      </c>
      <c r="K3702" s="15">
        <v>750</v>
      </c>
      <c r="L3702" s="15">
        <v>775</v>
      </c>
      <c r="M3702" s="15" t="s">
        <v>33</v>
      </c>
      <c r="N3702" s="15" t="s">
        <v>34</v>
      </c>
      <c r="O3702" s="48">
        <f>+VLOOKUP(Precio_diario_hortalizas[[#This Row],[Unidad de comercialización]],Codigos_kg[],2,0)</f>
        <v>1</v>
      </c>
      <c r="P3702" s="48">
        <f>+Precio_diario_hortalizas[[#This Row],[Precio promedio ponderado]]/Precio_diario_hortalizas[[#This Row],[Kg o Unidades]]</f>
        <v>775</v>
      </c>
    </row>
    <row r="3703" spans="1:16" hidden="1" x14ac:dyDescent="0.35">
      <c r="A3703" s="15" t="s">
        <v>178</v>
      </c>
      <c r="B3703" s="1" t="str">
        <f>+VLOOKUP(A3703,Codigos_mercados_mayoristas[],2,0)</f>
        <v>La Araucanía</v>
      </c>
      <c r="C3703" s="1">
        <f>+VLOOKUP(A3703,Codigos_mercados_mayoristas[],3,0)</f>
        <v>9</v>
      </c>
      <c r="D3703" s="30">
        <v>44158</v>
      </c>
      <c r="E3703" s="4" t="s">
        <v>196</v>
      </c>
      <c r="F3703" s="15" t="s">
        <v>35</v>
      </c>
      <c r="G3703" s="15" t="s">
        <v>719</v>
      </c>
      <c r="H3703" s="15" t="s">
        <v>19</v>
      </c>
      <c r="I3703" s="15">
        <v>40</v>
      </c>
      <c r="J3703" s="29">
        <v>10000</v>
      </c>
      <c r="K3703" s="29">
        <v>10000</v>
      </c>
      <c r="L3703" s="29">
        <v>10000</v>
      </c>
      <c r="M3703" s="15" t="s">
        <v>37</v>
      </c>
      <c r="N3703" s="15" t="s">
        <v>15</v>
      </c>
      <c r="O3703" s="48">
        <f>+VLOOKUP(Precio_diario_hortalizas[[#This Row],[Unidad de comercialización]],Codigos_kg[],2,0)</f>
        <v>10</v>
      </c>
      <c r="P3703" s="48">
        <f>+Precio_diario_hortalizas[[#This Row],[Precio promedio ponderado]]/Precio_diario_hortalizas[[#This Row],[Kg o Unidades]]</f>
        <v>1000</v>
      </c>
    </row>
    <row r="3704" spans="1:16" hidden="1" x14ac:dyDescent="0.35">
      <c r="A3704" s="15" t="s">
        <v>178</v>
      </c>
      <c r="B3704" s="1" t="str">
        <f>+VLOOKUP(A3704,Codigos_mercados_mayoristas[],2,0)</f>
        <v>La Araucanía</v>
      </c>
      <c r="C3704" s="1">
        <f>+VLOOKUP(A3704,Codigos_mercados_mayoristas[],3,0)</f>
        <v>9</v>
      </c>
      <c r="D3704" s="30">
        <v>44158</v>
      </c>
      <c r="E3704" s="4" t="s">
        <v>196</v>
      </c>
      <c r="F3704" s="15" t="s">
        <v>35</v>
      </c>
      <c r="G3704" s="15" t="s">
        <v>36</v>
      </c>
      <c r="H3704" s="15" t="s">
        <v>19</v>
      </c>
      <c r="I3704" s="29">
        <v>1500</v>
      </c>
      <c r="J3704" s="29">
        <v>15000</v>
      </c>
      <c r="K3704" s="29">
        <v>15000</v>
      </c>
      <c r="L3704" s="29">
        <v>15000</v>
      </c>
      <c r="M3704" s="15" t="s">
        <v>59</v>
      </c>
      <c r="N3704" s="15" t="s">
        <v>133</v>
      </c>
      <c r="O3704" s="48">
        <f>+VLOOKUP(Precio_diario_hortalizas[[#This Row],[Unidad de comercialización]],Codigos_kg[],2,0)</f>
        <v>18</v>
      </c>
      <c r="P3704" s="48">
        <f>+Precio_diario_hortalizas[[#This Row],[Precio promedio ponderado]]/Precio_diario_hortalizas[[#This Row],[Kg o Unidades]]</f>
        <v>833.33333333333337</v>
      </c>
    </row>
    <row r="3705" spans="1:16" hidden="1" x14ac:dyDescent="0.35">
      <c r="A3705" s="15" t="s">
        <v>178</v>
      </c>
      <c r="B3705" s="1" t="str">
        <f>+VLOOKUP(A3705,Codigos_mercados_mayoristas[],2,0)</f>
        <v>La Araucanía</v>
      </c>
      <c r="C3705" s="1">
        <f>+VLOOKUP(A3705,Codigos_mercados_mayoristas[],3,0)</f>
        <v>9</v>
      </c>
      <c r="D3705" s="30">
        <v>44158</v>
      </c>
      <c r="E3705" s="4" t="s">
        <v>196</v>
      </c>
      <c r="F3705" s="15" t="s">
        <v>35</v>
      </c>
      <c r="G3705" s="15" t="s">
        <v>36</v>
      </c>
      <c r="H3705" s="15" t="s">
        <v>19</v>
      </c>
      <c r="I3705" s="15">
        <v>300</v>
      </c>
      <c r="J3705" s="29">
        <v>10000</v>
      </c>
      <c r="K3705" s="29">
        <v>10000</v>
      </c>
      <c r="L3705" s="29">
        <v>10000</v>
      </c>
      <c r="M3705" s="15" t="s">
        <v>59</v>
      </c>
      <c r="N3705" s="15" t="s">
        <v>15</v>
      </c>
      <c r="O3705" s="48">
        <f>+VLOOKUP(Precio_diario_hortalizas[[#This Row],[Unidad de comercialización]],Codigos_kg[],2,0)</f>
        <v>18</v>
      </c>
      <c r="P3705" s="48">
        <f>+Precio_diario_hortalizas[[#This Row],[Precio promedio ponderado]]/Precio_diario_hortalizas[[#This Row],[Kg o Unidades]]</f>
        <v>555.55555555555554</v>
      </c>
    </row>
    <row r="3706" spans="1:16" hidden="1" x14ac:dyDescent="0.35">
      <c r="A3706" s="15" t="s">
        <v>178</v>
      </c>
      <c r="B3706" s="1" t="str">
        <f>+VLOOKUP(A3706,Codigos_mercados_mayoristas[],2,0)</f>
        <v>La Araucanía</v>
      </c>
      <c r="C3706" s="1">
        <f>+VLOOKUP(A3706,Codigos_mercados_mayoristas[],3,0)</f>
        <v>9</v>
      </c>
      <c r="D3706" s="30">
        <v>44158</v>
      </c>
      <c r="E3706" s="4" t="s">
        <v>196</v>
      </c>
      <c r="F3706" s="15" t="s">
        <v>35</v>
      </c>
      <c r="G3706" s="15" t="s">
        <v>36</v>
      </c>
      <c r="H3706" s="15" t="s">
        <v>19</v>
      </c>
      <c r="I3706" s="29">
        <v>6000</v>
      </c>
      <c r="J3706" s="29">
        <v>6000</v>
      </c>
      <c r="K3706" s="29">
        <v>5000</v>
      </c>
      <c r="L3706" s="29">
        <v>5417</v>
      </c>
      <c r="M3706" s="15" t="s">
        <v>37</v>
      </c>
      <c r="N3706" s="15" t="s">
        <v>15</v>
      </c>
      <c r="O3706" s="48">
        <f>+VLOOKUP(Precio_diario_hortalizas[[#This Row],[Unidad de comercialización]],Codigos_kg[],2,0)</f>
        <v>10</v>
      </c>
      <c r="P3706" s="48">
        <f>+Precio_diario_hortalizas[[#This Row],[Precio promedio ponderado]]/Precio_diario_hortalizas[[#This Row],[Kg o Unidades]]</f>
        <v>541.70000000000005</v>
      </c>
    </row>
    <row r="3707" spans="1:16" hidden="1" x14ac:dyDescent="0.35">
      <c r="A3707" s="15" t="s">
        <v>178</v>
      </c>
      <c r="B3707" s="1" t="str">
        <f>+VLOOKUP(A3707,Codigos_mercados_mayoristas[],2,0)</f>
        <v>La Araucanía</v>
      </c>
      <c r="C3707" s="1">
        <f>+VLOOKUP(A3707,Codigos_mercados_mayoristas[],3,0)</f>
        <v>9</v>
      </c>
      <c r="D3707" s="30">
        <v>44158</v>
      </c>
      <c r="E3707" s="4" t="s">
        <v>196</v>
      </c>
      <c r="F3707" s="15" t="s">
        <v>35</v>
      </c>
      <c r="G3707" s="15" t="s">
        <v>36</v>
      </c>
      <c r="H3707" s="15" t="s">
        <v>13</v>
      </c>
      <c r="I3707" s="15">
        <v>200</v>
      </c>
      <c r="J3707" s="29">
        <v>12000</v>
      </c>
      <c r="K3707" s="29">
        <v>12000</v>
      </c>
      <c r="L3707" s="29">
        <v>12000</v>
      </c>
      <c r="M3707" s="15" t="s">
        <v>59</v>
      </c>
      <c r="N3707" s="15" t="s">
        <v>133</v>
      </c>
      <c r="O3707" s="48">
        <f>+VLOOKUP(Precio_diario_hortalizas[[#This Row],[Unidad de comercialización]],Codigos_kg[],2,0)</f>
        <v>18</v>
      </c>
      <c r="P3707" s="48">
        <f>+Precio_diario_hortalizas[[#This Row],[Precio promedio ponderado]]/Precio_diario_hortalizas[[#This Row],[Kg o Unidades]]</f>
        <v>666.66666666666663</v>
      </c>
    </row>
    <row r="3708" spans="1:16" hidden="1" x14ac:dyDescent="0.35">
      <c r="A3708" s="15" t="s">
        <v>178</v>
      </c>
      <c r="B3708" s="1" t="str">
        <f>+VLOOKUP(A3708,Codigos_mercados_mayoristas[],2,0)</f>
        <v>La Araucanía</v>
      </c>
      <c r="C3708" s="1">
        <f>+VLOOKUP(A3708,Codigos_mercados_mayoristas[],3,0)</f>
        <v>9</v>
      </c>
      <c r="D3708" s="30">
        <v>44158</v>
      </c>
      <c r="E3708" s="4" t="s">
        <v>196</v>
      </c>
      <c r="F3708" s="15" t="s">
        <v>35</v>
      </c>
      <c r="G3708" s="15" t="s">
        <v>721</v>
      </c>
      <c r="H3708" s="15" t="s">
        <v>19</v>
      </c>
      <c r="I3708" s="29">
        <v>2000</v>
      </c>
      <c r="J3708" s="29">
        <v>9000</v>
      </c>
      <c r="K3708" s="29">
        <v>9000</v>
      </c>
      <c r="L3708" s="29">
        <v>9000</v>
      </c>
      <c r="M3708" s="15" t="s">
        <v>29</v>
      </c>
      <c r="N3708" s="15" t="s">
        <v>109</v>
      </c>
      <c r="O3708" s="48">
        <f>+VLOOKUP(Precio_diario_hortalizas[[#This Row],[Unidad de comercialización]],Codigos_kg[],2,0)</f>
        <v>15</v>
      </c>
      <c r="P3708" s="48">
        <f>+Precio_diario_hortalizas[[#This Row],[Precio promedio ponderado]]/Precio_diario_hortalizas[[#This Row],[Kg o Unidades]]</f>
        <v>600</v>
      </c>
    </row>
    <row r="3709" spans="1:16" hidden="1" x14ac:dyDescent="0.35">
      <c r="A3709" s="15" t="s">
        <v>178</v>
      </c>
      <c r="B3709" s="1" t="str">
        <f>+VLOOKUP(A3709,Codigos_mercados_mayoristas[],2,0)</f>
        <v>La Araucanía</v>
      </c>
      <c r="C3709" s="1">
        <f>+VLOOKUP(A3709,Codigos_mercados_mayoristas[],3,0)</f>
        <v>9</v>
      </c>
      <c r="D3709" s="30">
        <v>44158</v>
      </c>
      <c r="E3709" s="4" t="s">
        <v>196</v>
      </c>
      <c r="F3709" s="15" t="s">
        <v>35</v>
      </c>
      <c r="G3709" s="15" t="s">
        <v>721</v>
      </c>
      <c r="H3709" s="15" t="s">
        <v>16</v>
      </c>
      <c r="I3709" s="15">
        <v>100</v>
      </c>
      <c r="J3709" s="29">
        <v>6000</v>
      </c>
      <c r="K3709" s="29">
        <v>6000</v>
      </c>
      <c r="L3709" s="29">
        <v>6000</v>
      </c>
      <c r="M3709" s="15" t="s">
        <v>29</v>
      </c>
      <c r="N3709" s="15" t="s">
        <v>109</v>
      </c>
      <c r="O3709" s="48">
        <f>+VLOOKUP(Precio_diario_hortalizas[[#This Row],[Unidad de comercialización]],Codigos_kg[],2,0)</f>
        <v>15</v>
      </c>
      <c r="P3709" s="48">
        <f>+Precio_diario_hortalizas[[#This Row],[Precio promedio ponderado]]/Precio_diario_hortalizas[[#This Row],[Kg o Unidades]]</f>
        <v>400</v>
      </c>
    </row>
    <row r="3710" spans="1:16" hidden="1" x14ac:dyDescent="0.35">
      <c r="A3710" s="15" t="s">
        <v>178</v>
      </c>
      <c r="B3710" s="1" t="str">
        <f>+VLOOKUP(A3710,Codigos_mercados_mayoristas[],2,0)</f>
        <v>La Araucanía</v>
      </c>
      <c r="C3710" s="1">
        <f>+VLOOKUP(A3710,Codigos_mercados_mayoristas[],3,0)</f>
        <v>9</v>
      </c>
      <c r="D3710" s="30">
        <v>44158</v>
      </c>
      <c r="E3710" s="4" t="s">
        <v>196</v>
      </c>
      <c r="F3710" s="15" t="s">
        <v>38</v>
      </c>
      <c r="G3710" s="15" t="s">
        <v>12</v>
      </c>
      <c r="H3710" s="15" t="s">
        <v>19</v>
      </c>
      <c r="I3710" s="15">
        <v>100</v>
      </c>
      <c r="J3710" s="29">
        <v>6000</v>
      </c>
      <c r="K3710" s="29">
        <v>6000</v>
      </c>
      <c r="L3710" s="29">
        <v>6000</v>
      </c>
      <c r="M3710" s="15" t="s">
        <v>101</v>
      </c>
      <c r="N3710" s="15" t="s">
        <v>792</v>
      </c>
      <c r="O3710" s="48">
        <f>+VLOOKUP(Precio_diario_hortalizas[[#This Row],[Unidad de comercialización]],Codigos_kg[],2,0)</f>
        <v>20</v>
      </c>
      <c r="P3710" s="48">
        <f>+Precio_diario_hortalizas[[#This Row],[Precio promedio ponderado]]/Precio_diario_hortalizas[[#This Row],[Kg o Unidades]]</f>
        <v>300</v>
      </c>
    </row>
    <row r="3711" spans="1:16" hidden="1" x14ac:dyDescent="0.35">
      <c r="A3711" s="15" t="s">
        <v>178</v>
      </c>
      <c r="B3711" s="1" t="str">
        <f>+VLOOKUP(A3711,Codigos_mercados_mayoristas[],2,0)</f>
        <v>La Araucanía</v>
      </c>
      <c r="C3711" s="1">
        <f>+VLOOKUP(A3711,Codigos_mercados_mayoristas[],3,0)</f>
        <v>9</v>
      </c>
      <c r="D3711" s="30">
        <v>44158</v>
      </c>
      <c r="E3711" s="4" t="s">
        <v>196</v>
      </c>
      <c r="F3711" s="15" t="s">
        <v>38</v>
      </c>
      <c r="G3711" s="15" t="s">
        <v>12</v>
      </c>
      <c r="H3711" s="15" t="s">
        <v>19</v>
      </c>
      <c r="I3711" s="15">
        <v>200</v>
      </c>
      <c r="J3711" s="29">
        <v>7000</v>
      </c>
      <c r="K3711" s="29">
        <v>7000</v>
      </c>
      <c r="L3711" s="29">
        <v>7000</v>
      </c>
      <c r="M3711" s="15" t="s">
        <v>39</v>
      </c>
      <c r="N3711" s="15" t="s">
        <v>109</v>
      </c>
      <c r="O3711" s="48">
        <f>+VLOOKUP(Precio_diario_hortalizas[[#This Row],[Unidad de comercialización]],Codigos_kg[],2,0)</f>
        <v>25</v>
      </c>
      <c r="P3711" s="48">
        <f>+Precio_diario_hortalizas[[#This Row],[Precio promedio ponderado]]/Precio_diario_hortalizas[[#This Row],[Kg o Unidades]]</f>
        <v>280</v>
      </c>
    </row>
    <row r="3712" spans="1:16" hidden="1" x14ac:dyDescent="0.35">
      <c r="A3712" s="15" t="s">
        <v>178</v>
      </c>
      <c r="B3712" s="1" t="str">
        <f>+VLOOKUP(A3712,Codigos_mercados_mayoristas[],2,0)</f>
        <v>La Araucanía</v>
      </c>
      <c r="C3712" s="1">
        <f>+VLOOKUP(A3712,Codigos_mercados_mayoristas[],3,0)</f>
        <v>9</v>
      </c>
      <c r="D3712" s="30">
        <v>44158</v>
      </c>
      <c r="E3712" s="4" t="s">
        <v>196</v>
      </c>
      <c r="F3712" s="15" t="s">
        <v>102</v>
      </c>
      <c r="G3712" s="15" t="s">
        <v>104</v>
      </c>
      <c r="H3712" s="15" t="s">
        <v>76</v>
      </c>
      <c r="I3712" s="15">
        <v>700</v>
      </c>
      <c r="J3712" s="29">
        <v>1700</v>
      </c>
      <c r="K3712" s="29">
        <v>1700</v>
      </c>
      <c r="L3712" s="29">
        <v>1700</v>
      </c>
      <c r="M3712" s="15" t="s">
        <v>33</v>
      </c>
      <c r="N3712" s="15" t="s">
        <v>109</v>
      </c>
      <c r="O3712" s="48">
        <f>+VLOOKUP(Precio_diario_hortalizas[[#This Row],[Unidad de comercialización]],Codigos_kg[],2,0)</f>
        <v>1</v>
      </c>
      <c r="P3712" s="48">
        <f>+Precio_diario_hortalizas[[#This Row],[Precio promedio ponderado]]/Precio_diario_hortalizas[[#This Row],[Kg o Unidades]]</f>
        <v>1700</v>
      </c>
    </row>
    <row r="3713" spans="1:16" hidden="1" x14ac:dyDescent="0.35">
      <c r="A3713" s="15" t="s">
        <v>178</v>
      </c>
      <c r="B3713" s="1" t="str">
        <f>+VLOOKUP(A3713,Codigos_mercados_mayoristas[],2,0)</f>
        <v>La Araucanía</v>
      </c>
      <c r="C3713" s="1">
        <f>+VLOOKUP(A3713,Codigos_mercados_mayoristas[],3,0)</f>
        <v>9</v>
      </c>
      <c r="D3713" s="30">
        <v>44158</v>
      </c>
      <c r="E3713" s="4" t="s">
        <v>196</v>
      </c>
      <c r="F3713" s="15" t="s">
        <v>102</v>
      </c>
      <c r="G3713" s="15" t="s">
        <v>104</v>
      </c>
      <c r="H3713" s="15" t="s">
        <v>96</v>
      </c>
      <c r="I3713" s="15">
        <v>200</v>
      </c>
      <c r="J3713" s="29">
        <v>1400</v>
      </c>
      <c r="K3713" s="29">
        <v>1400</v>
      </c>
      <c r="L3713" s="29">
        <v>1400</v>
      </c>
      <c r="M3713" s="15" t="s">
        <v>33</v>
      </c>
      <c r="N3713" s="15" t="s">
        <v>45</v>
      </c>
      <c r="O3713" s="48">
        <f>+VLOOKUP(Precio_diario_hortalizas[[#This Row],[Unidad de comercialización]],Codigos_kg[],2,0)</f>
        <v>1</v>
      </c>
      <c r="P3713" s="48">
        <f>+Precio_diario_hortalizas[[#This Row],[Precio promedio ponderado]]/Precio_diario_hortalizas[[#This Row],[Kg o Unidades]]</f>
        <v>1400</v>
      </c>
    </row>
    <row r="3714" spans="1:16" hidden="1" x14ac:dyDescent="0.35">
      <c r="A3714" s="15" t="s">
        <v>178</v>
      </c>
      <c r="B3714" s="1" t="str">
        <f>+VLOOKUP(A3714,Codigos_mercados_mayoristas[],2,0)</f>
        <v>La Araucanía</v>
      </c>
      <c r="C3714" s="1">
        <f>+VLOOKUP(A3714,Codigos_mercados_mayoristas[],3,0)</f>
        <v>9</v>
      </c>
      <c r="D3714" s="30">
        <v>44158</v>
      </c>
      <c r="E3714" s="4" t="s">
        <v>196</v>
      </c>
      <c r="F3714" s="15" t="s">
        <v>102</v>
      </c>
      <c r="G3714" s="15" t="s">
        <v>104</v>
      </c>
      <c r="H3714" s="15" t="s">
        <v>148</v>
      </c>
      <c r="I3714" s="15">
        <v>400</v>
      </c>
      <c r="J3714" s="29">
        <v>1400</v>
      </c>
      <c r="K3714" s="29">
        <v>1400</v>
      </c>
      <c r="L3714" s="29">
        <v>1400</v>
      </c>
      <c r="M3714" s="15" t="s">
        <v>33</v>
      </c>
      <c r="N3714" s="15" t="s">
        <v>109</v>
      </c>
      <c r="O3714" s="48">
        <f>+VLOOKUP(Precio_diario_hortalizas[[#This Row],[Unidad de comercialización]],Codigos_kg[],2,0)</f>
        <v>1</v>
      </c>
      <c r="P3714" s="48">
        <f>+Precio_diario_hortalizas[[#This Row],[Precio promedio ponderado]]/Precio_diario_hortalizas[[#This Row],[Kg o Unidades]]</f>
        <v>1400</v>
      </c>
    </row>
    <row r="3715" spans="1:16" hidden="1" x14ac:dyDescent="0.35">
      <c r="A3715" s="15" t="s">
        <v>178</v>
      </c>
      <c r="B3715" s="1" t="str">
        <f>+VLOOKUP(A3715,Codigos_mercados_mayoristas[],2,0)</f>
        <v>La Araucanía</v>
      </c>
      <c r="C3715" s="1">
        <f>+VLOOKUP(A3715,Codigos_mercados_mayoristas[],3,0)</f>
        <v>9</v>
      </c>
      <c r="D3715" s="30">
        <v>44158</v>
      </c>
      <c r="E3715" s="4" t="s">
        <v>196</v>
      </c>
      <c r="F3715" s="15" t="s">
        <v>106</v>
      </c>
      <c r="G3715" s="15" t="s">
        <v>12</v>
      </c>
      <c r="H3715" s="15" t="s">
        <v>19</v>
      </c>
      <c r="I3715" s="15">
        <v>100</v>
      </c>
      <c r="J3715" s="29">
        <v>8000</v>
      </c>
      <c r="K3715" s="29">
        <v>8000</v>
      </c>
      <c r="L3715" s="29">
        <v>8000</v>
      </c>
      <c r="M3715" s="15" t="s">
        <v>54</v>
      </c>
      <c r="N3715" s="15" t="s">
        <v>123</v>
      </c>
      <c r="O3715" s="48">
        <f>+VLOOKUP(Precio_diario_hortalizas[[#This Row],[Unidad de comercialización]],Codigos_kg[],2,0)</f>
        <v>60</v>
      </c>
      <c r="P3715" s="48">
        <f>+Precio_diario_hortalizas[[#This Row],[Precio promedio ponderado]]/Precio_diario_hortalizas[[#This Row],[Kg o Unidades]]</f>
        <v>133.33333333333334</v>
      </c>
    </row>
    <row r="3716" spans="1:16" hidden="1" x14ac:dyDescent="0.35">
      <c r="A3716" s="15" t="s">
        <v>178</v>
      </c>
      <c r="B3716" s="26" t="str">
        <f>+VLOOKUP(A3716,Codigos_mercados_mayoristas[],2,0)</f>
        <v>La Araucanía</v>
      </c>
      <c r="C3716" s="26">
        <f>+VLOOKUP(A3716,Codigos_mercados_mayoristas[],3,0)</f>
        <v>9</v>
      </c>
      <c r="D3716" s="30">
        <v>44158</v>
      </c>
      <c r="E3716" s="4" t="s">
        <v>196</v>
      </c>
      <c r="F3716" s="15" t="s">
        <v>106</v>
      </c>
      <c r="G3716" s="15" t="s">
        <v>12</v>
      </c>
      <c r="H3716" s="15" t="s">
        <v>19</v>
      </c>
      <c r="I3716" s="15">
        <v>450</v>
      </c>
      <c r="J3716" s="29">
        <v>9000</v>
      </c>
      <c r="K3716" s="29">
        <v>8000</v>
      </c>
      <c r="L3716" s="29">
        <v>8444</v>
      </c>
      <c r="M3716" s="15" t="s">
        <v>54</v>
      </c>
      <c r="N3716" s="15" t="s">
        <v>109</v>
      </c>
      <c r="O3716" s="48">
        <f>+VLOOKUP(Precio_diario_hortalizas[[#This Row],[Unidad de comercialización]],Codigos_kg[],2,0)</f>
        <v>60</v>
      </c>
      <c r="P3716" s="48">
        <f>+Precio_diario_hortalizas[[#This Row],[Precio promedio ponderado]]/Precio_diario_hortalizas[[#This Row],[Kg o Unidades]]</f>
        <v>140.73333333333332</v>
      </c>
    </row>
    <row r="3717" spans="1:16" hidden="1" x14ac:dyDescent="0.35">
      <c r="A3717" s="15" t="s">
        <v>166</v>
      </c>
      <c r="B3717" s="1" t="str">
        <f>+VLOOKUP(A3717,Codigos_mercados_mayoristas[],2,0)</f>
        <v>Ñuble</v>
      </c>
      <c r="C3717" s="1">
        <f>+VLOOKUP(A3717,Codigos_mercados_mayoristas[],3,0)</f>
        <v>16</v>
      </c>
      <c r="D3717" s="30">
        <v>44158</v>
      </c>
      <c r="E3717" s="4" t="s">
        <v>196</v>
      </c>
      <c r="F3717" s="15" t="s">
        <v>61</v>
      </c>
      <c r="G3717" s="15" t="s">
        <v>12</v>
      </c>
      <c r="H3717" s="15" t="s">
        <v>19</v>
      </c>
      <c r="I3717" s="15">
        <v>130</v>
      </c>
      <c r="J3717" s="15">
        <v>400</v>
      </c>
      <c r="K3717" s="15">
        <v>350</v>
      </c>
      <c r="L3717" s="15">
        <v>377</v>
      </c>
      <c r="M3717" s="15" t="s">
        <v>167</v>
      </c>
      <c r="N3717" s="15" t="s">
        <v>168</v>
      </c>
      <c r="O3717" s="48">
        <f>+VLOOKUP(Precio_diario_hortalizas[[#This Row],[Unidad de comercialización]],Codigos_kg[],2,0)</f>
        <v>1</v>
      </c>
      <c r="P3717" s="48">
        <f>+Precio_diario_hortalizas[[#This Row],[Precio promedio ponderado]]/Precio_diario_hortalizas[[#This Row],[Kg o Unidades]]</f>
        <v>377</v>
      </c>
    </row>
    <row r="3718" spans="1:16" hidden="1" x14ac:dyDescent="0.35">
      <c r="A3718" s="15" t="s">
        <v>166</v>
      </c>
      <c r="B3718" s="1" t="str">
        <f>+VLOOKUP(A3718,Codigos_mercados_mayoristas[],2,0)</f>
        <v>Ñuble</v>
      </c>
      <c r="C3718" s="1">
        <f>+VLOOKUP(A3718,Codigos_mercados_mayoristas[],3,0)</f>
        <v>16</v>
      </c>
      <c r="D3718" s="30">
        <v>44158</v>
      </c>
      <c r="E3718" s="4" t="s">
        <v>196</v>
      </c>
      <c r="F3718" s="15" t="s">
        <v>64</v>
      </c>
      <c r="G3718" s="15" t="s">
        <v>65</v>
      </c>
      <c r="H3718" s="15" t="s">
        <v>19</v>
      </c>
      <c r="I3718" s="15">
        <v>90</v>
      </c>
      <c r="J3718" s="29">
        <v>10000</v>
      </c>
      <c r="K3718" s="29">
        <v>9000</v>
      </c>
      <c r="L3718" s="29">
        <v>9333</v>
      </c>
      <c r="M3718" s="15" t="s">
        <v>37</v>
      </c>
      <c r="N3718" s="15" t="s">
        <v>66</v>
      </c>
      <c r="O3718" s="48">
        <f>+VLOOKUP(Precio_diario_hortalizas[[#This Row],[Unidad de comercialización]],Codigos_kg[],2,0)</f>
        <v>10</v>
      </c>
      <c r="P3718" s="48">
        <f>+Precio_diario_hortalizas[[#This Row],[Precio promedio ponderado]]/Precio_diario_hortalizas[[#This Row],[Kg o Unidades]]</f>
        <v>933.3</v>
      </c>
    </row>
    <row r="3719" spans="1:16" hidden="1" x14ac:dyDescent="0.35">
      <c r="A3719" s="15" t="s">
        <v>166</v>
      </c>
      <c r="B3719" s="1" t="str">
        <f>+VLOOKUP(A3719,Codigos_mercados_mayoristas[],2,0)</f>
        <v>Ñuble</v>
      </c>
      <c r="C3719" s="1">
        <f>+VLOOKUP(A3719,Codigos_mercados_mayoristas[],3,0)</f>
        <v>16</v>
      </c>
      <c r="D3719" s="30">
        <v>44158</v>
      </c>
      <c r="E3719" s="4" t="s">
        <v>196</v>
      </c>
      <c r="F3719" s="15" t="s">
        <v>42</v>
      </c>
      <c r="G3719" s="15" t="s">
        <v>43</v>
      </c>
      <c r="H3719" s="15" t="s">
        <v>19</v>
      </c>
      <c r="I3719" s="15">
        <v>75</v>
      </c>
      <c r="J3719" s="29">
        <v>1800</v>
      </c>
      <c r="K3719" s="29">
        <v>1600</v>
      </c>
      <c r="L3719" s="29">
        <v>1667</v>
      </c>
      <c r="M3719" s="15" t="s">
        <v>31</v>
      </c>
      <c r="N3719" s="15" t="s">
        <v>114</v>
      </c>
      <c r="O3719" s="48">
        <f>+VLOOKUP(Precio_diario_hortalizas[[#This Row],[Unidad de comercialización]],Codigos_kg[],2,0)</f>
        <v>1</v>
      </c>
      <c r="P3719" s="48">
        <f>+Precio_diario_hortalizas[[#This Row],[Precio promedio ponderado]]/Precio_diario_hortalizas[[#This Row],[Kg o Unidades]]</f>
        <v>1667</v>
      </c>
    </row>
    <row r="3720" spans="1:16" hidden="1" x14ac:dyDescent="0.35">
      <c r="A3720" s="15" t="s">
        <v>166</v>
      </c>
      <c r="B3720" s="1" t="str">
        <f>+VLOOKUP(A3720,Codigos_mercados_mayoristas[],2,0)</f>
        <v>Ñuble</v>
      </c>
      <c r="C3720" s="1">
        <f>+VLOOKUP(A3720,Codigos_mercados_mayoristas[],3,0)</f>
        <v>16</v>
      </c>
      <c r="D3720" s="30">
        <v>44158</v>
      </c>
      <c r="E3720" s="4" t="s">
        <v>196</v>
      </c>
      <c r="F3720" s="15" t="s">
        <v>115</v>
      </c>
      <c r="G3720" s="15" t="s">
        <v>12</v>
      </c>
      <c r="H3720" s="15" t="s">
        <v>19</v>
      </c>
      <c r="I3720" s="15">
        <v>62</v>
      </c>
      <c r="J3720" s="29">
        <v>20000</v>
      </c>
      <c r="K3720" s="29">
        <v>19000</v>
      </c>
      <c r="L3720" s="29">
        <v>19387</v>
      </c>
      <c r="M3720" s="15" t="s">
        <v>39</v>
      </c>
      <c r="N3720" s="15" t="s">
        <v>109</v>
      </c>
      <c r="O3720" s="48">
        <f>+VLOOKUP(Precio_diario_hortalizas[[#This Row],[Unidad de comercialización]],Codigos_kg[],2,0)</f>
        <v>25</v>
      </c>
      <c r="P3720" s="48">
        <f>+Precio_diario_hortalizas[[#This Row],[Precio promedio ponderado]]/Precio_diario_hortalizas[[#This Row],[Kg o Unidades]]</f>
        <v>775.48</v>
      </c>
    </row>
    <row r="3721" spans="1:16" hidden="1" x14ac:dyDescent="0.35">
      <c r="A3721" s="15" t="s">
        <v>166</v>
      </c>
      <c r="B3721" s="1" t="str">
        <f>+VLOOKUP(A3721,Codigos_mercados_mayoristas[],2,0)</f>
        <v>Ñuble</v>
      </c>
      <c r="C3721" s="1">
        <f>+VLOOKUP(A3721,Codigos_mercados_mayoristas[],3,0)</f>
        <v>16</v>
      </c>
      <c r="D3721" s="30">
        <v>44158</v>
      </c>
      <c r="E3721" s="4" t="s">
        <v>196</v>
      </c>
      <c r="F3721" s="15" t="s">
        <v>73</v>
      </c>
      <c r="G3721" s="15" t="s">
        <v>12</v>
      </c>
      <c r="H3721" s="15" t="s">
        <v>19</v>
      </c>
      <c r="I3721" s="15">
        <v>220</v>
      </c>
      <c r="J3721" s="15">
        <v>700</v>
      </c>
      <c r="K3721" s="15">
        <v>600</v>
      </c>
      <c r="L3721" s="15">
        <v>645</v>
      </c>
      <c r="M3721" s="15" t="s">
        <v>135</v>
      </c>
      <c r="N3721" s="15" t="s">
        <v>168</v>
      </c>
      <c r="O3721" s="48">
        <f>+VLOOKUP(Precio_diario_hortalizas[[#This Row],[Unidad de comercialización]],Codigos_kg[],2,0)</f>
        <v>5</v>
      </c>
      <c r="P3721" s="48">
        <f>+Precio_diario_hortalizas[[#This Row],[Precio promedio ponderado]]/Precio_diario_hortalizas[[#This Row],[Kg o Unidades]]</f>
        <v>129</v>
      </c>
    </row>
    <row r="3722" spans="1:16" hidden="1" x14ac:dyDescent="0.35">
      <c r="A3722" s="15" t="s">
        <v>166</v>
      </c>
      <c r="B3722" s="1" t="str">
        <f>+VLOOKUP(A3722,Codigos_mercados_mayoristas[],2,0)</f>
        <v>Ñuble</v>
      </c>
      <c r="C3722" s="1">
        <f>+VLOOKUP(A3722,Codigos_mercados_mayoristas[],3,0)</f>
        <v>16</v>
      </c>
      <c r="D3722" s="30">
        <v>44158</v>
      </c>
      <c r="E3722" s="4" t="s">
        <v>196</v>
      </c>
      <c r="F3722" s="15" t="s">
        <v>73</v>
      </c>
      <c r="G3722" s="15" t="s">
        <v>12</v>
      </c>
      <c r="H3722" s="15" t="s">
        <v>19</v>
      </c>
      <c r="I3722" s="15">
        <v>280</v>
      </c>
      <c r="J3722" s="15">
        <v>700</v>
      </c>
      <c r="K3722" s="15">
        <v>650</v>
      </c>
      <c r="L3722" s="15">
        <v>671</v>
      </c>
      <c r="M3722" s="15" t="s">
        <v>135</v>
      </c>
      <c r="N3722" s="15" t="s">
        <v>109</v>
      </c>
      <c r="O3722" s="48">
        <f>+VLOOKUP(Precio_diario_hortalizas[[#This Row],[Unidad de comercialización]],Codigos_kg[],2,0)</f>
        <v>5</v>
      </c>
      <c r="P3722" s="48">
        <f>+Precio_diario_hortalizas[[#This Row],[Precio promedio ponderado]]/Precio_diario_hortalizas[[#This Row],[Kg o Unidades]]</f>
        <v>134.19999999999999</v>
      </c>
    </row>
    <row r="3723" spans="1:16" hidden="1" x14ac:dyDescent="0.35">
      <c r="A3723" s="15" t="s">
        <v>166</v>
      </c>
      <c r="B3723" s="1" t="str">
        <f>+VLOOKUP(A3723,Codigos_mercados_mayoristas[],2,0)</f>
        <v>Ñuble</v>
      </c>
      <c r="C3723" s="1">
        <f>+VLOOKUP(A3723,Codigos_mercados_mayoristas[],3,0)</f>
        <v>16</v>
      </c>
      <c r="D3723" s="30">
        <v>44158</v>
      </c>
      <c r="E3723" s="4" t="s">
        <v>196</v>
      </c>
      <c r="F3723" s="15" t="s">
        <v>11</v>
      </c>
      <c r="G3723" s="15" t="s">
        <v>12</v>
      </c>
      <c r="H3723" s="15" t="s">
        <v>19</v>
      </c>
      <c r="I3723" s="29">
        <v>3200</v>
      </c>
      <c r="J3723" s="15">
        <v>800</v>
      </c>
      <c r="K3723" s="15">
        <v>700</v>
      </c>
      <c r="L3723" s="15">
        <v>747</v>
      </c>
      <c r="M3723" s="15" t="s">
        <v>14</v>
      </c>
      <c r="N3723" s="15" t="s">
        <v>109</v>
      </c>
      <c r="O3723" s="48">
        <f>+VLOOKUP(Precio_diario_hortalizas[[#This Row],[Unidad de comercialización]],Codigos_kg[],2,0)</f>
        <v>1</v>
      </c>
      <c r="P3723" s="48">
        <f>+Precio_diario_hortalizas[[#This Row],[Precio promedio ponderado]]/Precio_diario_hortalizas[[#This Row],[Kg o Unidades]]</f>
        <v>747</v>
      </c>
    </row>
    <row r="3724" spans="1:16" hidden="1" x14ac:dyDescent="0.35">
      <c r="A3724" s="15" t="s">
        <v>166</v>
      </c>
      <c r="B3724" s="1" t="str">
        <f>+VLOOKUP(A3724,Codigos_mercados_mayoristas[],2,0)</f>
        <v>Ñuble</v>
      </c>
      <c r="C3724" s="1">
        <f>+VLOOKUP(A3724,Codigos_mercados_mayoristas[],3,0)</f>
        <v>16</v>
      </c>
      <c r="D3724" s="30">
        <v>44158</v>
      </c>
      <c r="E3724" s="4" t="s">
        <v>196</v>
      </c>
      <c r="F3724" s="15" t="s">
        <v>11</v>
      </c>
      <c r="G3724" s="15" t="s">
        <v>12</v>
      </c>
      <c r="H3724" s="15" t="s">
        <v>13</v>
      </c>
      <c r="I3724" s="29">
        <v>1300</v>
      </c>
      <c r="J3724" s="15">
        <v>500</v>
      </c>
      <c r="K3724" s="15">
        <v>500</v>
      </c>
      <c r="L3724" s="15">
        <v>500</v>
      </c>
      <c r="M3724" s="15" t="s">
        <v>14</v>
      </c>
      <c r="N3724" s="15" t="s">
        <v>109</v>
      </c>
      <c r="O3724" s="48">
        <f>+VLOOKUP(Precio_diario_hortalizas[[#This Row],[Unidad de comercialización]],Codigos_kg[],2,0)</f>
        <v>1</v>
      </c>
      <c r="P3724" s="48">
        <f>+Precio_diario_hortalizas[[#This Row],[Precio promedio ponderado]]/Precio_diario_hortalizas[[#This Row],[Kg o Unidades]]</f>
        <v>500</v>
      </c>
    </row>
    <row r="3725" spans="1:16" hidden="1" x14ac:dyDescent="0.35">
      <c r="A3725" s="15" t="s">
        <v>166</v>
      </c>
      <c r="B3725" s="1" t="str">
        <f>+VLOOKUP(A3725,Codigos_mercados_mayoristas[],2,0)</f>
        <v>Ñuble</v>
      </c>
      <c r="C3725" s="1">
        <f>+VLOOKUP(A3725,Codigos_mercados_mayoristas[],3,0)</f>
        <v>16</v>
      </c>
      <c r="D3725" s="30">
        <v>44158</v>
      </c>
      <c r="E3725" s="4" t="s">
        <v>196</v>
      </c>
      <c r="F3725" s="15" t="s">
        <v>75</v>
      </c>
      <c r="G3725" s="15" t="s">
        <v>119</v>
      </c>
      <c r="H3725" s="15" t="s">
        <v>120</v>
      </c>
      <c r="I3725" s="15">
        <v>70</v>
      </c>
      <c r="J3725" s="29">
        <v>10000</v>
      </c>
      <c r="K3725" s="29">
        <v>9000</v>
      </c>
      <c r="L3725" s="29">
        <v>9571</v>
      </c>
      <c r="M3725" s="15" t="s">
        <v>121</v>
      </c>
      <c r="N3725" s="15" t="s">
        <v>15</v>
      </c>
      <c r="O3725" s="48">
        <f>+VLOOKUP(Precio_diario_hortalizas[[#This Row],[Unidad de comercialización]],Codigos_kg[],2,0)</f>
        <v>18</v>
      </c>
      <c r="P3725" s="48">
        <f>+Precio_diario_hortalizas[[#This Row],[Precio promedio ponderado]]/Precio_diario_hortalizas[[#This Row],[Kg o Unidades]]</f>
        <v>531.72222222222217</v>
      </c>
    </row>
    <row r="3726" spans="1:16" hidden="1" x14ac:dyDescent="0.35">
      <c r="A3726" s="15" t="s">
        <v>166</v>
      </c>
      <c r="B3726" s="1" t="str">
        <f>+VLOOKUP(A3726,Codigos_mercados_mayoristas[],2,0)</f>
        <v>Ñuble</v>
      </c>
      <c r="C3726" s="1">
        <f>+VLOOKUP(A3726,Codigos_mercados_mayoristas[],3,0)</f>
        <v>16</v>
      </c>
      <c r="D3726" s="30">
        <v>44158</v>
      </c>
      <c r="E3726" s="4" t="s">
        <v>196</v>
      </c>
      <c r="F3726" s="15" t="s">
        <v>75</v>
      </c>
      <c r="G3726" s="15" t="s">
        <v>12</v>
      </c>
      <c r="H3726" s="15" t="s">
        <v>96</v>
      </c>
      <c r="I3726" s="29">
        <v>30000</v>
      </c>
      <c r="J3726" s="29">
        <v>2000</v>
      </c>
      <c r="K3726" s="29">
        <v>1800</v>
      </c>
      <c r="L3726" s="29">
        <v>1893</v>
      </c>
      <c r="M3726" s="15" t="s">
        <v>136</v>
      </c>
      <c r="N3726" s="15" t="s">
        <v>123</v>
      </c>
      <c r="O3726" s="48">
        <f>+VLOOKUP(Precio_diario_hortalizas[[#This Row],[Unidad de comercialización]],Codigos_kg[],2,0)</f>
        <v>10</v>
      </c>
      <c r="P3726" s="48">
        <f>+Precio_diario_hortalizas[[#This Row],[Precio promedio ponderado]]/Precio_diario_hortalizas[[#This Row],[Kg o Unidades]]</f>
        <v>189.3</v>
      </c>
    </row>
    <row r="3727" spans="1:16" hidden="1" x14ac:dyDescent="0.35">
      <c r="A3727" s="15" t="s">
        <v>166</v>
      </c>
      <c r="B3727" s="1" t="str">
        <f>+VLOOKUP(A3727,Codigos_mercados_mayoristas[],2,0)</f>
        <v>Ñuble</v>
      </c>
      <c r="C3727" s="1">
        <f>+VLOOKUP(A3727,Codigos_mercados_mayoristas[],3,0)</f>
        <v>16</v>
      </c>
      <c r="D3727" s="30">
        <v>44158</v>
      </c>
      <c r="E3727" s="4" t="s">
        <v>196</v>
      </c>
      <c r="F3727" s="15" t="s">
        <v>75</v>
      </c>
      <c r="G3727" s="15" t="s">
        <v>12</v>
      </c>
      <c r="H3727" s="15" t="s">
        <v>137</v>
      </c>
      <c r="I3727" s="29">
        <v>21000</v>
      </c>
      <c r="J3727" s="29">
        <v>1500</v>
      </c>
      <c r="K3727" s="29">
        <v>1300</v>
      </c>
      <c r="L3727" s="29">
        <v>1414</v>
      </c>
      <c r="M3727" s="15" t="s">
        <v>136</v>
      </c>
      <c r="N3727" s="15" t="s">
        <v>123</v>
      </c>
      <c r="O3727" s="48">
        <f>+VLOOKUP(Precio_diario_hortalizas[[#This Row],[Unidad de comercialización]],Codigos_kg[],2,0)</f>
        <v>10</v>
      </c>
      <c r="P3727" s="48">
        <f>+Precio_diario_hortalizas[[#This Row],[Precio promedio ponderado]]/Precio_diario_hortalizas[[#This Row],[Kg o Unidades]]</f>
        <v>141.4</v>
      </c>
    </row>
    <row r="3728" spans="1:16" hidden="1" x14ac:dyDescent="0.35">
      <c r="A3728" s="15" t="s">
        <v>166</v>
      </c>
      <c r="B3728" s="1" t="str">
        <f>+VLOOKUP(A3728,Codigos_mercados_mayoristas[],2,0)</f>
        <v>Ñuble</v>
      </c>
      <c r="C3728" s="1">
        <f>+VLOOKUP(A3728,Codigos_mercados_mayoristas[],3,0)</f>
        <v>16</v>
      </c>
      <c r="D3728" s="30">
        <v>44158</v>
      </c>
      <c r="E3728" s="4" t="s">
        <v>196</v>
      </c>
      <c r="F3728" s="15" t="s">
        <v>75</v>
      </c>
      <c r="G3728" s="15" t="s">
        <v>12</v>
      </c>
      <c r="H3728" s="15" t="s">
        <v>144</v>
      </c>
      <c r="I3728" s="29">
        <v>15000</v>
      </c>
      <c r="J3728" s="29">
        <v>1000</v>
      </c>
      <c r="K3728" s="15">
        <v>900</v>
      </c>
      <c r="L3728" s="15">
        <v>967</v>
      </c>
      <c r="M3728" s="15" t="s">
        <v>136</v>
      </c>
      <c r="N3728" s="15" t="s">
        <v>123</v>
      </c>
      <c r="O3728" s="48">
        <f>+VLOOKUP(Precio_diario_hortalizas[[#This Row],[Unidad de comercialización]],Codigos_kg[],2,0)</f>
        <v>10</v>
      </c>
      <c r="P3728" s="48">
        <f>+Precio_diario_hortalizas[[#This Row],[Precio promedio ponderado]]/Precio_diario_hortalizas[[#This Row],[Kg o Unidades]]</f>
        <v>96.7</v>
      </c>
    </row>
    <row r="3729" spans="1:16" hidden="1" x14ac:dyDescent="0.35">
      <c r="A3729" s="15" t="s">
        <v>166</v>
      </c>
      <c r="B3729" s="1" t="str">
        <f>+VLOOKUP(A3729,Codigos_mercados_mayoristas[],2,0)</f>
        <v>Ñuble</v>
      </c>
      <c r="C3729" s="1">
        <f>+VLOOKUP(A3729,Codigos_mercados_mayoristas[],3,0)</f>
        <v>16</v>
      </c>
      <c r="D3729" s="30">
        <v>44158</v>
      </c>
      <c r="E3729" s="4" t="s">
        <v>196</v>
      </c>
      <c r="F3729" s="15" t="s">
        <v>75</v>
      </c>
      <c r="G3729" s="15" t="s">
        <v>12</v>
      </c>
      <c r="H3729" s="15" t="s">
        <v>19</v>
      </c>
      <c r="I3729" s="15">
        <v>220</v>
      </c>
      <c r="J3729" s="29">
        <v>9000</v>
      </c>
      <c r="K3729" s="29">
        <v>8500</v>
      </c>
      <c r="L3729" s="29">
        <v>8773</v>
      </c>
      <c r="M3729" s="15" t="s">
        <v>121</v>
      </c>
      <c r="N3729" s="15" t="s">
        <v>34</v>
      </c>
      <c r="O3729" s="48">
        <f>+VLOOKUP(Precio_diario_hortalizas[[#This Row],[Unidad de comercialización]],Codigos_kg[],2,0)</f>
        <v>18</v>
      </c>
      <c r="P3729" s="48">
        <f>+Precio_diario_hortalizas[[#This Row],[Precio promedio ponderado]]/Precio_diario_hortalizas[[#This Row],[Kg o Unidades]]</f>
        <v>487.38888888888891</v>
      </c>
    </row>
    <row r="3730" spans="1:16" hidden="1" x14ac:dyDescent="0.35">
      <c r="A3730" s="15" t="s">
        <v>166</v>
      </c>
      <c r="B3730" s="1" t="str">
        <f>+VLOOKUP(A3730,Codigos_mercados_mayoristas[],2,0)</f>
        <v>Ñuble</v>
      </c>
      <c r="C3730" s="1">
        <f>+VLOOKUP(A3730,Codigos_mercados_mayoristas[],3,0)</f>
        <v>16</v>
      </c>
      <c r="D3730" s="30">
        <v>44158</v>
      </c>
      <c r="E3730" s="4" t="s">
        <v>196</v>
      </c>
      <c r="F3730" s="15" t="s">
        <v>17</v>
      </c>
      <c r="G3730" s="15" t="s">
        <v>50</v>
      </c>
      <c r="H3730" s="15" t="s">
        <v>19</v>
      </c>
      <c r="I3730" s="15">
        <v>55</v>
      </c>
      <c r="J3730" s="29">
        <v>27000</v>
      </c>
      <c r="K3730" s="29">
        <v>25000</v>
      </c>
      <c r="L3730" s="29">
        <v>25909</v>
      </c>
      <c r="M3730" s="15" t="s">
        <v>51</v>
      </c>
      <c r="N3730" s="15" t="s">
        <v>15</v>
      </c>
      <c r="O3730" s="48">
        <f>+VLOOKUP(Precio_diario_hortalizas[[#This Row],[Unidad de comercialización]],Codigos_kg[],2,0)</f>
        <v>70</v>
      </c>
      <c r="P3730" s="48">
        <f>+Precio_diario_hortalizas[[#This Row],[Precio promedio ponderado]]/Precio_diario_hortalizas[[#This Row],[Kg o Unidades]]</f>
        <v>370.12857142857143</v>
      </c>
    </row>
    <row r="3731" spans="1:16" hidden="1" x14ac:dyDescent="0.35">
      <c r="A3731" s="15" t="s">
        <v>166</v>
      </c>
      <c r="B3731" s="1" t="str">
        <f>+VLOOKUP(A3731,Codigos_mercados_mayoristas[],2,0)</f>
        <v>Ñuble</v>
      </c>
      <c r="C3731" s="1">
        <f>+VLOOKUP(A3731,Codigos_mercados_mayoristas[],3,0)</f>
        <v>16</v>
      </c>
      <c r="D3731" s="30">
        <v>44158</v>
      </c>
      <c r="E3731" s="4" t="s">
        <v>196</v>
      </c>
      <c r="F3731" s="15" t="s">
        <v>84</v>
      </c>
      <c r="G3731" s="15" t="s">
        <v>12</v>
      </c>
      <c r="H3731" s="15" t="s">
        <v>19</v>
      </c>
      <c r="I3731" s="29">
        <v>2700</v>
      </c>
      <c r="J3731" s="15">
        <v>700</v>
      </c>
      <c r="K3731" s="15">
        <v>650</v>
      </c>
      <c r="L3731" s="15">
        <v>676</v>
      </c>
      <c r="M3731" s="15" t="s">
        <v>14</v>
      </c>
      <c r="N3731" s="15" t="s">
        <v>109</v>
      </c>
      <c r="O3731" s="48">
        <f>+VLOOKUP(Precio_diario_hortalizas[[#This Row],[Unidad de comercialización]],Codigos_kg[],2,0)</f>
        <v>1</v>
      </c>
      <c r="P3731" s="48">
        <f>+Precio_diario_hortalizas[[#This Row],[Precio promedio ponderado]]/Precio_diario_hortalizas[[#This Row],[Kg o Unidades]]</f>
        <v>676</v>
      </c>
    </row>
    <row r="3732" spans="1:16" hidden="1" x14ac:dyDescent="0.35">
      <c r="A3732" s="15" t="s">
        <v>166</v>
      </c>
      <c r="B3732" s="1" t="str">
        <f>+VLOOKUP(A3732,Codigos_mercados_mayoristas[],2,0)</f>
        <v>Ñuble</v>
      </c>
      <c r="C3732" s="1">
        <f>+VLOOKUP(A3732,Codigos_mercados_mayoristas[],3,0)</f>
        <v>16</v>
      </c>
      <c r="D3732" s="30">
        <v>44158</v>
      </c>
      <c r="E3732" s="4" t="s">
        <v>196</v>
      </c>
      <c r="F3732" s="15" t="s">
        <v>52</v>
      </c>
      <c r="G3732" s="15" t="s">
        <v>12</v>
      </c>
      <c r="H3732" s="15" t="s">
        <v>19</v>
      </c>
      <c r="I3732" s="15">
        <v>110</v>
      </c>
      <c r="J3732" s="29">
        <v>7000</v>
      </c>
      <c r="K3732" s="29">
        <v>6500</v>
      </c>
      <c r="L3732" s="29">
        <v>6727</v>
      </c>
      <c r="M3732" s="15" t="s">
        <v>39</v>
      </c>
      <c r="N3732" s="15" t="s">
        <v>109</v>
      </c>
      <c r="O3732" s="48">
        <f>+VLOOKUP(Precio_diario_hortalizas[[#This Row],[Unidad de comercialización]],Codigos_kg[],2,0)</f>
        <v>25</v>
      </c>
      <c r="P3732" s="48">
        <f>+Precio_diario_hortalizas[[#This Row],[Precio promedio ponderado]]/Precio_diario_hortalizas[[#This Row],[Kg o Unidades]]</f>
        <v>269.08</v>
      </c>
    </row>
    <row r="3733" spans="1:16" hidden="1" x14ac:dyDescent="0.35">
      <c r="A3733" s="15" t="s">
        <v>166</v>
      </c>
      <c r="B3733" s="1" t="str">
        <f>+VLOOKUP(A3733,Codigos_mercados_mayoristas[],2,0)</f>
        <v>Ñuble</v>
      </c>
      <c r="C3733" s="1">
        <f>+VLOOKUP(A3733,Codigos_mercados_mayoristas[],3,0)</f>
        <v>16</v>
      </c>
      <c r="D3733" s="30">
        <v>44158</v>
      </c>
      <c r="E3733" s="4" t="s">
        <v>196</v>
      </c>
      <c r="F3733" s="15" t="s">
        <v>23</v>
      </c>
      <c r="G3733" s="15" t="s">
        <v>24</v>
      </c>
      <c r="H3733" s="15" t="s">
        <v>19</v>
      </c>
      <c r="I3733" s="15">
        <v>310</v>
      </c>
      <c r="J3733" s="29">
        <v>4000</v>
      </c>
      <c r="K3733" s="29">
        <v>3500</v>
      </c>
      <c r="L3733" s="29">
        <v>3806</v>
      </c>
      <c r="M3733" s="15" t="s">
        <v>89</v>
      </c>
      <c r="N3733" s="15" t="s">
        <v>168</v>
      </c>
      <c r="O3733" s="48">
        <f>+VLOOKUP(Precio_diario_hortalizas[[#This Row],[Unidad de comercialización]],Codigos_kg[],2,0)</f>
        <v>15</v>
      </c>
      <c r="P3733" s="48">
        <f>+Precio_diario_hortalizas[[#This Row],[Precio promedio ponderado]]/Precio_diario_hortalizas[[#This Row],[Kg o Unidades]]</f>
        <v>253.73333333333332</v>
      </c>
    </row>
    <row r="3734" spans="1:16" hidden="1" x14ac:dyDescent="0.35">
      <c r="A3734" s="15" t="s">
        <v>166</v>
      </c>
      <c r="B3734" s="1" t="str">
        <f>+VLOOKUP(A3734,Codigos_mercados_mayoristas[],2,0)</f>
        <v>Ñuble</v>
      </c>
      <c r="C3734" s="1">
        <f>+VLOOKUP(A3734,Codigos_mercados_mayoristas[],3,0)</f>
        <v>16</v>
      </c>
      <c r="D3734" s="30">
        <v>44158</v>
      </c>
      <c r="E3734" s="4" t="s">
        <v>196</v>
      </c>
      <c r="F3734" s="15" t="s">
        <v>94</v>
      </c>
      <c r="G3734" s="15" t="s">
        <v>126</v>
      </c>
      <c r="H3734" s="15" t="s">
        <v>96</v>
      </c>
      <c r="I3734" s="15">
        <v>240</v>
      </c>
      <c r="J3734" s="29">
        <v>9000</v>
      </c>
      <c r="K3734" s="29">
        <v>8500</v>
      </c>
      <c r="L3734" s="29">
        <v>8708</v>
      </c>
      <c r="M3734" s="15" t="s">
        <v>39</v>
      </c>
      <c r="N3734" s="15" t="s">
        <v>123</v>
      </c>
      <c r="O3734" s="48">
        <f>+VLOOKUP(Precio_diario_hortalizas[[#This Row],[Unidad de comercialización]],Codigos_kg[],2,0)</f>
        <v>25</v>
      </c>
      <c r="P3734" s="48">
        <f>+Precio_diario_hortalizas[[#This Row],[Precio promedio ponderado]]/Precio_diario_hortalizas[[#This Row],[Kg o Unidades]]</f>
        <v>348.32</v>
      </c>
    </row>
    <row r="3735" spans="1:16" hidden="1" x14ac:dyDescent="0.35">
      <c r="A3735" s="15" t="s">
        <v>166</v>
      </c>
      <c r="B3735" s="1" t="str">
        <f>+VLOOKUP(A3735,Codigos_mercados_mayoristas[],2,0)</f>
        <v>Ñuble</v>
      </c>
      <c r="C3735" s="1">
        <f>+VLOOKUP(A3735,Codigos_mercados_mayoristas[],3,0)</f>
        <v>16</v>
      </c>
      <c r="D3735" s="30">
        <v>44158</v>
      </c>
      <c r="E3735" s="4" t="s">
        <v>196</v>
      </c>
      <c r="F3735" s="15" t="s">
        <v>53</v>
      </c>
      <c r="G3735" s="15" t="s">
        <v>12</v>
      </c>
      <c r="H3735" s="15" t="s">
        <v>19</v>
      </c>
      <c r="I3735" s="15">
        <v>80</v>
      </c>
      <c r="J3735" s="29">
        <v>8000</v>
      </c>
      <c r="K3735" s="29">
        <v>7000</v>
      </c>
      <c r="L3735" s="29">
        <v>7625</v>
      </c>
      <c r="M3735" s="15" t="s">
        <v>97</v>
      </c>
      <c r="N3735" s="15" t="s">
        <v>109</v>
      </c>
      <c r="O3735" s="48">
        <f>+VLOOKUP(Precio_diario_hortalizas[[#This Row],[Unidad de comercialización]],Codigos_kg[],2,0)</f>
        <v>70</v>
      </c>
      <c r="P3735" s="48">
        <f>+Precio_diario_hortalizas[[#This Row],[Precio promedio ponderado]]/Precio_diario_hortalizas[[#This Row],[Kg o Unidades]]</f>
        <v>108.92857142857143</v>
      </c>
    </row>
    <row r="3736" spans="1:16" hidden="1" x14ac:dyDescent="0.35">
      <c r="A3736" s="15" t="s">
        <v>166</v>
      </c>
      <c r="B3736" s="1" t="str">
        <f>+VLOOKUP(A3736,Codigos_mercados_mayoristas[],2,0)</f>
        <v>Ñuble</v>
      </c>
      <c r="C3736" s="1">
        <f>+VLOOKUP(A3736,Codigos_mercados_mayoristas[],3,0)</f>
        <v>16</v>
      </c>
      <c r="D3736" s="30">
        <v>44158</v>
      </c>
      <c r="E3736" s="4" t="s">
        <v>196</v>
      </c>
      <c r="F3736" s="15" t="s">
        <v>27</v>
      </c>
      <c r="G3736" s="15" t="s">
        <v>28</v>
      </c>
      <c r="H3736" s="15" t="s">
        <v>69</v>
      </c>
      <c r="I3736" s="15">
        <v>80</v>
      </c>
      <c r="J3736" s="29">
        <v>46000</v>
      </c>
      <c r="K3736" s="29">
        <v>44000</v>
      </c>
      <c r="L3736" s="29">
        <v>44750</v>
      </c>
      <c r="M3736" s="15" t="s">
        <v>29</v>
      </c>
      <c r="N3736" s="15" t="s">
        <v>15</v>
      </c>
      <c r="O3736" s="48">
        <f>+VLOOKUP(Precio_diario_hortalizas[[#This Row],[Unidad de comercialización]],Codigos_kg[],2,0)</f>
        <v>15</v>
      </c>
      <c r="P3736" s="48">
        <f>+Precio_diario_hortalizas[[#This Row],[Precio promedio ponderado]]/Precio_diario_hortalizas[[#This Row],[Kg o Unidades]]</f>
        <v>2983.3333333333335</v>
      </c>
    </row>
    <row r="3737" spans="1:16" hidden="1" x14ac:dyDescent="0.35">
      <c r="A3737" s="15" t="s">
        <v>166</v>
      </c>
      <c r="B3737" s="1" t="str">
        <f>+VLOOKUP(A3737,Codigos_mercados_mayoristas[],2,0)</f>
        <v>Ñuble</v>
      </c>
      <c r="C3737" s="1">
        <f>+VLOOKUP(A3737,Codigos_mercados_mayoristas[],3,0)</f>
        <v>16</v>
      </c>
      <c r="D3737" s="30">
        <v>44158</v>
      </c>
      <c r="E3737" s="4" t="s">
        <v>196</v>
      </c>
      <c r="F3737" s="15" t="s">
        <v>27</v>
      </c>
      <c r="G3737" s="15" t="s">
        <v>98</v>
      </c>
      <c r="H3737" s="15" t="s">
        <v>19</v>
      </c>
      <c r="I3737" s="15">
        <v>25</v>
      </c>
      <c r="J3737" s="29">
        <v>33000</v>
      </c>
      <c r="K3737" s="29">
        <v>33000</v>
      </c>
      <c r="L3737" s="29">
        <v>33000</v>
      </c>
      <c r="M3737" s="15" t="s">
        <v>29</v>
      </c>
      <c r="N3737" s="15" t="s">
        <v>15</v>
      </c>
      <c r="O3737" s="48">
        <f>+VLOOKUP(Precio_diario_hortalizas[[#This Row],[Unidad de comercialización]],Codigos_kg[],2,0)</f>
        <v>15</v>
      </c>
      <c r="P3737" s="48">
        <f>+Precio_diario_hortalizas[[#This Row],[Precio promedio ponderado]]/Precio_diario_hortalizas[[#This Row],[Kg o Unidades]]</f>
        <v>2200</v>
      </c>
    </row>
    <row r="3738" spans="1:16" hidden="1" x14ac:dyDescent="0.35">
      <c r="A3738" s="15" t="s">
        <v>166</v>
      </c>
      <c r="B3738" s="1" t="str">
        <f>+VLOOKUP(A3738,Codigos_mercados_mayoristas[],2,0)</f>
        <v>Ñuble</v>
      </c>
      <c r="C3738" s="1">
        <f>+VLOOKUP(A3738,Codigos_mercados_mayoristas[],3,0)</f>
        <v>16</v>
      </c>
      <c r="D3738" s="30">
        <v>44158</v>
      </c>
      <c r="E3738" s="4" t="s">
        <v>196</v>
      </c>
      <c r="F3738" s="15" t="s">
        <v>27</v>
      </c>
      <c r="G3738" s="15" t="s">
        <v>98</v>
      </c>
      <c r="H3738" s="15" t="s">
        <v>13</v>
      </c>
      <c r="I3738" s="15">
        <v>75</v>
      </c>
      <c r="J3738" s="29">
        <v>30000</v>
      </c>
      <c r="K3738" s="29">
        <v>28000</v>
      </c>
      <c r="L3738" s="29">
        <v>28933</v>
      </c>
      <c r="M3738" s="15" t="s">
        <v>29</v>
      </c>
      <c r="N3738" s="15" t="s">
        <v>15</v>
      </c>
      <c r="O3738" s="48">
        <f>+VLOOKUP(Precio_diario_hortalizas[[#This Row],[Unidad de comercialización]],Codigos_kg[],2,0)</f>
        <v>15</v>
      </c>
      <c r="P3738" s="48">
        <f>+Precio_diario_hortalizas[[#This Row],[Precio promedio ponderado]]/Precio_diario_hortalizas[[#This Row],[Kg o Unidades]]</f>
        <v>1928.8666666666666</v>
      </c>
    </row>
    <row r="3739" spans="1:16" hidden="1" x14ac:dyDescent="0.35">
      <c r="A3739" s="15" t="s">
        <v>166</v>
      </c>
      <c r="B3739" s="1" t="str">
        <f>+VLOOKUP(A3739,Codigos_mercados_mayoristas[],2,0)</f>
        <v>Ñuble</v>
      </c>
      <c r="C3739" s="1">
        <f>+VLOOKUP(A3739,Codigos_mercados_mayoristas[],3,0)</f>
        <v>16</v>
      </c>
      <c r="D3739" s="30">
        <v>44158</v>
      </c>
      <c r="E3739" s="4" t="s">
        <v>196</v>
      </c>
      <c r="F3739" s="15" t="s">
        <v>35</v>
      </c>
      <c r="G3739" s="15" t="s">
        <v>36</v>
      </c>
      <c r="H3739" s="15" t="s">
        <v>19</v>
      </c>
      <c r="I3739" s="29">
        <v>1400</v>
      </c>
      <c r="J3739" s="29">
        <v>6000</v>
      </c>
      <c r="K3739" s="29">
        <v>5000</v>
      </c>
      <c r="L3739" s="29">
        <v>5571</v>
      </c>
      <c r="M3739" s="15" t="s">
        <v>37</v>
      </c>
      <c r="N3739" s="15" t="s">
        <v>15</v>
      </c>
      <c r="O3739" s="48">
        <f>+VLOOKUP(Precio_diario_hortalizas[[#This Row],[Unidad de comercialización]],Codigos_kg[],2,0)</f>
        <v>10</v>
      </c>
      <c r="P3739" s="48">
        <f>+Precio_diario_hortalizas[[#This Row],[Precio promedio ponderado]]/Precio_diario_hortalizas[[#This Row],[Kg o Unidades]]</f>
        <v>557.1</v>
      </c>
    </row>
    <row r="3740" spans="1:16" hidden="1" x14ac:dyDescent="0.35">
      <c r="A3740" s="15" t="s">
        <v>166</v>
      </c>
      <c r="B3740" s="1" t="str">
        <f>+VLOOKUP(A3740,Codigos_mercados_mayoristas[],2,0)</f>
        <v>Ñuble</v>
      </c>
      <c r="C3740" s="1">
        <f>+VLOOKUP(A3740,Codigos_mercados_mayoristas[],3,0)</f>
        <v>16</v>
      </c>
      <c r="D3740" s="30">
        <v>44158</v>
      </c>
      <c r="E3740" s="4" t="s">
        <v>196</v>
      </c>
      <c r="F3740" s="15" t="s">
        <v>35</v>
      </c>
      <c r="G3740" s="15" t="s">
        <v>36</v>
      </c>
      <c r="H3740" s="15" t="s">
        <v>13</v>
      </c>
      <c r="I3740" s="15">
        <v>800</v>
      </c>
      <c r="J3740" s="29">
        <v>4500</v>
      </c>
      <c r="K3740" s="29">
        <v>4500</v>
      </c>
      <c r="L3740" s="29">
        <v>4500</v>
      </c>
      <c r="M3740" s="15" t="s">
        <v>37</v>
      </c>
      <c r="N3740" s="15" t="s">
        <v>15</v>
      </c>
      <c r="O3740" s="48">
        <f>+VLOOKUP(Precio_diario_hortalizas[[#This Row],[Unidad de comercialización]],Codigos_kg[],2,0)</f>
        <v>10</v>
      </c>
      <c r="P3740" s="48">
        <f>+Precio_diario_hortalizas[[#This Row],[Precio promedio ponderado]]/Precio_diario_hortalizas[[#This Row],[Kg o Unidades]]</f>
        <v>450</v>
      </c>
    </row>
    <row r="3741" spans="1:16" hidden="1" x14ac:dyDescent="0.35">
      <c r="A3741" s="15" t="s">
        <v>166</v>
      </c>
      <c r="B3741" s="1" t="str">
        <f>+VLOOKUP(A3741,Codigos_mercados_mayoristas[],2,0)</f>
        <v>Ñuble</v>
      </c>
      <c r="C3741" s="1">
        <f>+VLOOKUP(A3741,Codigos_mercados_mayoristas[],3,0)</f>
        <v>16</v>
      </c>
      <c r="D3741" s="30">
        <v>44158</v>
      </c>
      <c r="E3741" s="4" t="s">
        <v>196</v>
      </c>
      <c r="F3741" s="15" t="s">
        <v>38</v>
      </c>
      <c r="G3741" s="15" t="s">
        <v>12</v>
      </c>
      <c r="H3741" s="15" t="s">
        <v>19</v>
      </c>
      <c r="I3741" s="15">
        <v>230</v>
      </c>
      <c r="J3741" s="29">
        <v>7000</v>
      </c>
      <c r="K3741" s="29">
        <v>6500</v>
      </c>
      <c r="L3741" s="29">
        <v>6783</v>
      </c>
      <c r="M3741" s="15" t="s">
        <v>101</v>
      </c>
      <c r="N3741" s="15" t="s">
        <v>118</v>
      </c>
      <c r="O3741" s="48">
        <f>+VLOOKUP(Precio_diario_hortalizas[[#This Row],[Unidad de comercialización]],Codigos_kg[],2,0)</f>
        <v>20</v>
      </c>
      <c r="P3741" s="48">
        <f>+Precio_diario_hortalizas[[#This Row],[Precio promedio ponderado]]/Precio_diario_hortalizas[[#This Row],[Kg o Unidades]]</f>
        <v>339.15</v>
      </c>
    </row>
    <row r="3742" spans="1:16" hidden="1" x14ac:dyDescent="0.35">
      <c r="A3742" s="15" t="s">
        <v>166</v>
      </c>
      <c r="B3742" s="26" t="str">
        <f>+VLOOKUP(A3742,Codigos_mercados_mayoristas[],2,0)</f>
        <v>Ñuble</v>
      </c>
      <c r="C3742" s="26">
        <f>+VLOOKUP(A3742,Codigos_mercados_mayoristas[],3,0)</f>
        <v>16</v>
      </c>
      <c r="D3742" s="30">
        <v>44158</v>
      </c>
      <c r="E3742" s="4" t="s">
        <v>196</v>
      </c>
      <c r="F3742" s="15" t="s">
        <v>106</v>
      </c>
      <c r="G3742" s="15" t="s">
        <v>12</v>
      </c>
      <c r="H3742" s="15" t="s">
        <v>19</v>
      </c>
      <c r="I3742" s="15">
        <v>100</v>
      </c>
      <c r="J3742" s="29">
        <v>7500</v>
      </c>
      <c r="K3742" s="29">
        <v>7000</v>
      </c>
      <c r="L3742" s="29">
        <v>7250</v>
      </c>
      <c r="M3742" s="15" t="s">
        <v>54</v>
      </c>
      <c r="N3742" s="15" t="s">
        <v>109</v>
      </c>
      <c r="O3742" s="48">
        <f>+VLOOKUP(Precio_diario_hortalizas[[#This Row],[Unidad de comercialización]],Codigos_kg[],2,0)</f>
        <v>60</v>
      </c>
      <c r="P3742" s="48">
        <f>+Precio_diario_hortalizas[[#This Row],[Precio promedio ponderado]]/Precio_diario_hortalizas[[#This Row],[Kg o Unidades]]</f>
        <v>120.83333333333333</v>
      </c>
    </row>
    <row r="3743" spans="1:16" hidden="1" x14ac:dyDescent="0.35">
      <c r="A3743" s="15" t="s">
        <v>10</v>
      </c>
      <c r="B3743" s="1" t="str">
        <f>+VLOOKUP(A3743,Codigos_mercados_mayoristas[],2,0)</f>
        <v>Arica y Parinacota</v>
      </c>
      <c r="C3743" s="1">
        <f>+VLOOKUP(A3743,Codigos_mercados_mayoristas[],3,0)</f>
        <v>15</v>
      </c>
      <c r="D3743" s="30">
        <v>44158</v>
      </c>
      <c r="E3743" s="4" t="s">
        <v>196</v>
      </c>
      <c r="F3743" s="15" t="s">
        <v>42</v>
      </c>
      <c r="G3743" s="15" t="s">
        <v>110</v>
      </c>
      <c r="H3743" s="15" t="s">
        <v>19</v>
      </c>
      <c r="I3743" s="15">
        <v>140</v>
      </c>
      <c r="J3743" s="29">
        <v>15000</v>
      </c>
      <c r="K3743" s="29">
        <v>14000</v>
      </c>
      <c r="L3743" s="29">
        <v>14500</v>
      </c>
      <c r="M3743" s="15" t="s">
        <v>29</v>
      </c>
      <c r="N3743" s="15" t="s">
        <v>15</v>
      </c>
      <c r="O3743" s="48">
        <f>+VLOOKUP(Precio_diario_hortalizas[[#This Row],[Unidad de comercialización]],Codigos_kg[],2,0)</f>
        <v>15</v>
      </c>
      <c r="P3743" s="48">
        <f>+Precio_diario_hortalizas[[#This Row],[Precio promedio ponderado]]/Precio_diario_hortalizas[[#This Row],[Kg o Unidades]]</f>
        <v>966.66666666666663</v>
      </c>
    </row>
    <row r="3744" spans="1:16" hidden="1" x14ac:dyDescent="0.35">
      <c r="A3744" s="15" t="s">
        <v>10</v>
      </c>
      <c r="B3744" s="1" t="str">
        <f>+VLOOKUP(A3744,Codigos_mercados_mayoristas[],2,0)</f>
        <v>Arica y Parinacota</v>
      </c>
      <c r="C3744" s="1">
        <f>+VLOOKUP(A3744,Codigos_mercados_mayoristas[],3,0)</f>
        <v>15</v>
      </c>
      <c r="D3744" s="30">
        <v>44158</v>
      </c>
      <c r="E3744" s="4" t="s">
        <v>196</v>
      </c>
      <c r="F3744" s="15" t="s">
        <v>42</v>
      </c>
      <c r="G3744" s="15" t="s">
        <v>110</v>
      </c>
      <c r="H3744" s="15" t="s">
        <v>13</v>
      </c>
      <c r="I3744" s="15">
        <v>160</v>
      </c>
      <c r="J3744" s="29">
        <v>11000</v>
      </c>
      <c r="K3744" s="29">
        <v>10000</v>
      </c>
      <c r="L3744" s="29">
        <v>10500</v>
      </c>
      <c r="M3744" s="15" t="s">
        <v>29</v>
      </c>
      <c r="N3744" s="15" t="s">
        <v>15</v>
      </c>
      <c r="O3744" s="48">
        <f>+VLOOKUP(Precio_diario_hortalizas[[#This Row],[Unidad de comercialización]],Codigos_kg[],2,0)</f>
        <v>15</v>
      </c>
      <c r="P3744" s="48">
        <f>+Precio_diario_hortalizas[[#This Row],[Precio promedio ponderado]]/Precio_diario_hortalizas[[#This Row],[Kg o Unidades]]</f>
        <v>700</v>
      </c>
    </row>
    <row r="3745" spans="1:16" hidden="1" x14ac:dyDescent="0.35">
      <c r="A3745" s="15" t="s">
        <v>10</v>
      </c>
      <c r="B3745" s="1" t="str">
        <f>+VLOOKUP(A3745,Codigos_mercados_mayoristas[],2,0)</f>
        <v>Arica y Parinacota</v>
      </c>
      <c r="C3745" s="1">
        <f>+VLOOKUP(A3745,Codigos_mercados_mayoristas[],3,0)</f>
        <v>15</v>
      </c>
      <c r="D3745" s="30">
        <v>44158</v>
      </c>
      <c r="E3745" s="4" t="s">
        <v>196</v>
      </c>
      <c r="F3745" s="15" t="s">
        <v>67</v>
      </c>
      <c r="G3745" s="15" t="s">
        <v>12</v>
      </c>
      <c r="H3745" s="15" t="s">
        <v>19</v>
      </c>
      <c r="I3745" s="15">
        <v>300</v>
      </c>
      <c r="J3745" s="15">
        <v>800</v>
      </c>
      <c r="K3745" s="15">
        <v>700</v>
      </c>
      <c r="L3745" s="15">
        <v>750</v>
      </c>
      <c r="M3745" s="15" t="s">
        <v>112</v>
      </c>
      <c r="N3745" s="15" t="s">
        <v>15</v>
      </c>
      <c r="O3745" s="48">
        <f>+VLOOKUP(Precio_diario_hortalizas[[#This Row],[Unidad de comercialización]],Codigos_kg[],2,0)</f>
        <v>1</v>
      </c>
      <c r="P3745" s="48">
        <f>+Precio_diario_hortalizas[[#This Row],[Precio promedio ponderado]]/Precio_diario_hortalizas[[#This Row],[Kg o Unidades]]</f>
        <v>750</v>
      </c>
    </row>
    <row r="3746" spans="1:16" hidden="1" x14ac:dyDescent="0.35">
      <c r="A3746" s="15" t="s">
        <v>10</v>
      </c>
      <c r="B3746" s="1" t="str">
        <f>+VLOOKUP(A3746,Codigos_mercados_mayoristas[],2,0)</f>
        <v>Arica y Parinacota</v>
      </c>
      <c r="C3746" s="1">
        <f>+VLOOKUP(A3746,Codigos_mercados_mayoristas[],3,0)</f>
        <v>15</v>
      </c>
      <c r="D3746" s="30">
        <v>44158</v>
      </c>
      <c r="E3746" s="4" t="s">
        <v>196</v>
      </c>
      <c r="F3746" s="15" t="s">
        <v>11</v>
      </c>
      <c r="G3746" s="15" t="s">
        <v>12</v>
      </c>
      <c r="H3746" s="15" t="s">
        <v>13</v>
      </c>
      <c r="I3746" s="15">
        <v>700</v>
      </c>
      <c r="J3746" s="15">
        <v>450</v>
      </c>
      <c r="K3746" s="15">
        <v>400</v>
      </c>
      <c r="L3746" s="15">
        <v>425</v>
      </c>
      <c r="M3746" s="15" t="s">
        <v>14</v>
      </c>
      <c r="N3746" s="15" t="s">
        <v>15</v>
      </c>
      <c r="O3746" s="48">
        <f>+VLOOKUP(Precio_diario_hortalizas[[#This Row],[Unidad de comercialización]],Codigos_kg[],2,0)</f>
        <v>1</v>
      </c>
      <c r="P3746" s="48">
        <f>+Precio_diario_hortalizas[[#This Row],[Precio promedio ponderado]]/Precio_diario_hortalizas[[#This Row],[Kg o Unidades]]</f>
        <v>425</v>
      </c>
    </row>
    <row r="3747" spans="1:16" hidden="1" x14ac:dyDescent="0.35">
      <c r="A3747" s="15" t="s">
        <v>10</v>
      </c>
      <c r="B3747" s="1" t="str">
        <f>+VLOOKUP(A3747,Codigos_mercados_mayoristas[],2,0)</f>
        <v>Arica y Parinacota</v>
      </c>
      <c r="C3747" s="1">
        <f>+VLOOKUP(A3747,Codigos_mercados_mayoristas[],3,0)</f>
        <v>15</v>
      </c>
      <c r="D3747" s="30">
        <v>44158</v>
      </c>
      <c r="E3747" s="4" t="s">
        <v>196</v>
      </c>
      <c r="F3747" s="15" t="s">
        <v>11</v>
      </c>
      <c r="G3747" s="15" t="s">
        <v>12</v>
      </c>
      <c r="H3747" s="15" t="s">
        <v>16</v>
      </c>
      <c r="I3747" s="29">
        <v>1200</v>
      </c>
      <c r="J3747" s="15">
        <v>400</v>
      </c>
      <c r="K3747" s="15">
        <v>350</v>
      </c>
      <c r="L3747" s="15">
        <v>375</v>
      </c>
      <c r="M3747" s="15" t="s">
        <v>14</v>
      </c>
      <c r="N3747" s="15" t="s">
        <v>15</v>
      </c>
      <c r="O3747" s="48">
        <f>+VLOOKUP(Precio_diario_hortalizas[[#This Row],[Unidad de comercialización]],Codigos_kg[],2,0)</f>
        <v>1</v>
      </c>
      <c r="P3747" s="48">
        <f>+Precio_diario_hortalizas[[#This Row],[Precio promedio ponderado]]/Precio_diario_hortalizas[[#This Row],[Kg o Unidades]]</f>
        <v>375</v>
      </c>
    </row>
    <row r="3748" spans="1:16" hidden="1" x14ac:dyDescent="0.35">
      <c r="A3748" s="15" t="s">
        <v>10</v>
      </c>
      <c r="B3748" s="1" t="str">
        <f>+VLOOKUP(A3748,Codigos_mercados_mayoristas[],2,0)</f>
        <v>Arica y Parinacota</v>
      </c>
      <c r="C3748" s="1">
        <f>+VLOOKUP(A3748,Codigos_mercados_mayoristas[],3,0)</f>
        <v>15</v>
      </c>
      <c r="D3748" s="30">
        <v>44158</v>
      </c>
      <c r="E3748" s="4" t="s">
        <v>196</v>
      </c>
      <c r="F3748" s="15" t="s">
        <v>75</v>
      </c>
      <c r="G3748" s="15" t="s">
        <v>119</v>
      </c>
      <c r="H3748" s="15" t="s">
        <v>120</v>
      </c>
      <c r="I3748" s="15">
        <v>400</v>
      </c>
      <c r="J3748" s="29">
        <v>6000</v>
      </c>
      <c r="K3748" s="29">
        <v>5500</v>
      </c>
      <c r="L3748" s="29">
        <v>5750</v>
      </c>
      <c r="M3748" s="15" t="s">
        <v>121</v>
      </c>
      <c r="N3748" s="15" t="s">
        <v>15</v>
      </c>
      <c r="O3748" s="48">
        <f>+VLOOKUP(Precio_diario_hortalizas[[#This Row],[Unidad de comercialización]],Codigos_kg[],2,0)</f>
        <v>18</v>
      </c>
      <c r="P3748" s="48">
        <f>+Precio_diario_hortalizas[[#This Row],[Precio promedio ponderado]]/Precio_diario_hortalizas[[#This Row],[Kg o Unidades]]</f>
        <v>319.44444444444446</v>
      </c>
    </row>
    <row r="3749" spans="1:16" hidden="1" x14ac:dyDescent="0.35">
      <c r="A3749" s="15" t="s">
        <v>10</v>
      </c>
      <c r="B3749" s="1" t="str">
        <f>+VLOOKUP(A3749,Codigos_mercados_mayoristas[],2,0)</f>
        <v>Arica y Parinacota</v>
      </c>
      <c r="C3749" s="1">
        <f>+VLOOKUP(A3749,Codigos_mercados_mayoristas[],3,0)</f>
        <v>15</v>
      </c>
      <c r="D3749" s="30">
        <v>44158</v>
      </c>
      <c r="E3749" s="4" t="s">
        <v>196</v>
      </c>
      <c r="F3749" s="15" t="s">
        <v>75</v>
      </c>
      <c r="G3749" s="15" t="s">
        <v>119</v>
      </c>
      <c r="H3749" s="15" t="s">
        <v>189</v>
      </c>
      <c r="I3749" s="15">
        <v>450</v>
      </c>
      <c r="J3749" s="29">
        <v>5000</v>
      </c>
      <c r="K3749" s="29">
        <v>4500</v>
      </c>
      <c r="L3749" s="29">
        <v>4750</v>
      </c>
      <c r="M3749" s="15" t="s">
        <v>121</v>
      </c>
      <c r="N3749" s="15" t="s">
        <v>15</v>
      </c>
      <c r="O3749" s="48">
        <f>+VLOOKUP(Precio_diario_hortalizas[[#This Row],[Unidad de comercialización]],Codigos_kg[],2,0)</f>
        <v>18</v>
      </c>
      <c r="P3749" s="48">
        <f>+Precio_diario_hortalizas[[#This Row],[Precio promedio ponderado]]/Precio_diario_hortalizas[[#This Row],[Kg o Unidades]]</f>
        <v>263.88888888888891</v>
      </c>
    </row>
    <row r="3750" spans="1:16" hidden="1" x14ac:dyDescent="0.35">
      <c r="A3750" s="15" t="s">
        <v>10</v>
      </c>
      <c r="B3750" s="1" t="str">
        <f>+VLOOKUP(A3750,Codigos_mercados_mayoristas[],2,0)</f>
        <v>Arica y Parinacota</v>
      </c>
      <c r="C3750" s="1">
        <f>+VLOOKUP(A3750,Codigos_mercados_mayoristas[],3,0)</f>
        <v>15</v>
      </c>
      <c r="D3750" s="30">
        <v>44158</v>
      </c>
      <c r="E3750" s="4" t="s">
        <v>196</v>
      </c>
      <c r="F3750" s="15" t="s">
        <v>75</v>
      </c>
      <c r="G3750" s="15" t="s">
        <v>119</v>
      </c>
      <c r="H3750" s="15" t="s">
        <v>729</v>
      </c>
      <c r="I3750" s="15">
        <v>500</v>
      </c>
      <c r="J3750" s="29">
        <v>4500</v>
      </c>
      <c r="K3750" s="15">
        <v>400</v>
      </c>
      <c r="L3750" s="29">
        <v>2450</v>
      </c>
      <c r="M3750" s="15" t="s">
        <v>121</v>
      </c>
      <c r="N3750" s="15" t="s">
        <v>15</v>
      </c>
      <c r="O3750" s="48">
        <f>+VLOOKUP(Precio_diario_hortalizas[[#This Row],[Unidad de comercialización]],Codigos_kg[],2,0)</f>
        <v>18</v>
      </c>
      <c r="P3750" s="48">
        <f>+Precio_diario_hortalizas[[#This Row],[Precio promedio ponderado]]/Precio_diario_hortalizas[[#This Row],[Kg o Unidades]]</f>
        <v>136.11111111111111</v>
      </c>
    </row>
    <row r="3751" spans="1:16" hidden="1" x14ac:dyDescent="0.35">
      <c r="A3751" s="15" t="s">
        <v>10</v>
      </c>
      <c r="B3751" s="1" t="str">
        <f>+VLOOKUP(A3751,Codigos_mercados_mayoristas[],2,0)</f>
        <v>Arica y Parinacota</v>
      </c>
      <c r="C3751" s="1">
        <f>+VLOOKUP(A3751,Codigos_mercados_mayoristas[],3,0)</f>
        <v>15</v>
      </c>
      <c r="D3751" s="30">
        <v>44158</v>
      </c>
      <c r="E3751" s="4" t="s">
        <v>196</v>
      </c>
      <c r="F3751" s="15" t="s">
        <v>75</v>
      </c>
      <c r="G3751" s="15" t="s">
        <v>12</v>
      </c>
      <c r="H3751" s="15" t="s">
        <v>120</v>
      </c>
      <c r="I3751" s="15">
        <v>540</v>
      </c>
      <c r="J3751" s="29">
        <v>6500</v>
      </c>
      <c r="K3751" s="29">
        <v>6000</v>
      </c>
      <c r="L3751" s="29">
        <v>6250</v>
      </c>
      <c r="M3751" s="15" t="s">
        <v>121</v>
      </c>
      <c r="N3751" s="15" t="s">
        <v>15</v>
      </c>
      <c r="O3751" s="48">
        <f>+VLOOKUP(Precio_diario_hortalizas[[#This Row],[Unidad de comercialización]],Codigos_kg[],2,0)</f>
        <v>18</v>
      </c>
      <c r="P3751" s="48">
        <f>+Precio_diario_hortalizas[[#This Row],[Precio promedio ponderado]]/Precio_diario_hortalizas[[#This Row],[Kg o Unidades]]</f>
        <v>347.22222222222223</v>
      </c>
    </row>
    <row r="3752" spans="1:16" hidden="1" x14ac:dyDescent="0.35">
      <c r="A3752" s="15" t="s">
        <v>10</v>
      </c>
      <c r="B3752" s="1" t="str">
        <f>+VLOOKUP(A3752,Codigos_mercados_mayoristas[],2,0)</f>
        <v>Arica y Parinacota</v>
      </c>
      <c r="C3752" s="1">
        <f>+VLOOKUP(A3752,Codigos_mercados_mayoristas[],3,0)</f>
        <v>15</v>
      </c>
      <c r="D3752" s="30">
        <v>44158</v>
      </c>
      <c r="E3752" s="4" t="s">
        <v>196</v>
      </c>
      <c r="F3752" s="15" t="s">
        <v>75</v>
      </c>
      <c r="G3752" s="15" t="s">
        <v>12</v>
      </c>
      <c r="H3752" s="15" t="s">
        <v>189</v>
      </c>
      <c r="I3752" s="15">
        <v>650</v>
      </c>
      <c r="J3752" s="29">
        <v>6000</v>
      </c>
      <c r="K3752" s="29">
        <v>5500</v>
      </c>
      <c r="L3752" s="29">
        <v>5750</v>
      </c>
      <c r="M3752" s="15" t="s">
        <v>121</v>
      </c>
      <c r="N3752" s="15" t="s">
        <v>15</v>
      </c>
      <c r="O3752" s="48">
        <f>+VLOOKUP(Precio_diario_hortalizas[[#This Row],[Unidad de comercialización]],Codigos_kg[],2,0)</f>
        <v>18</v>
      </c>
      <c r="P3752" s="48">
        <f>+Precio_diario_hortalizas[[#This Row],[Precio promedio ponderado]]/Precio_diario_hortalizas[[#This Row],[Kg o Unidades]]</f>
        <v>319.44444444444446</v>
      </c>
    </row>
    <row r="3753" spans="1:16" hidden="1" x14ac:dyDescent="0.35">
      <c r="A3753" s="15" t="s">
        <v>10</v>
      </c>
      <c r="B3753" s="1" t="str">
        <f>+VLOOKUP(A3753,Codigos_mercados_mayoristas[],2,0)</f>
        <v>Arica y Parinacota</v>
      </c>
      <c r="C3753" s="1">
        <f>+VLOOKUP(A3753,Codigos_mercados_mayoristas[],3,0)</f>
        <v>15</v>
      </c>
      <c r="D3753" s="30">
        <v>44158</v>
      </c>
      <c r="E3753" s="4" t="s">
        <v>196</v>
      </c>
      <c r="F3753" s="15" t="s">
        <v>75</v>
      </c>
      <c r="G3753" s="15" t="s">
        <v>12</v>
      </c>
      <c r="H3753" s="15" t="s">
        <v>729</v>
      </c>
      <c r="I3753" s="15">
        <v>600</v>
      </c>
      <c r="J3753" s="29">
        <v>5000</v>
      </c>
      <c r="K3753" s="29">
        <v>4500</v>
      </c>
      <c r="L3753" s="29">
        <v>4750</v>
      </c>
      <c r="M3753" s="15" t="s">
        <v>121</v>
      </c>
      <c r="N3753" s="15" t="s">
        <v>15</v>
      </c>
      <c r="O3753" s="48">
        <f>+VLOOKUP(Precio_diario_hortalizas[[#This Row],[Unidad de comercialización]],Codigos_kg[],2,0)</f>
        <v>18</v>
      </c>
      <c r="P3753" s="48">
        <f>+Precio_diario_hortalizas[[#This Row],[Precio promedio ponderado]]/Precio_diario_hortalizas[[#This Row],[Kg o Unidades]]</f>
        <v>263.88888888888891</v>
      </c>
    </row>
    <row r="3754" spans="1:16" hidden="1" x14ac:dyDescent="0.35">
      <c r="A3754" s="15" t="s">
        <v>10</v>
      </c>
      <c r="B3754" s="1" t="str">
        <f>+VLOOKUP(A3754,Codigos_mercados_mayoristas[],2,0)</f>
        <v>Arica y Parinacota</v>
      </c>
      <c r="C3754" s="1">
        <f>+VLOOKUP(A3754,Codigos_mercados_mayoristas[],3,0)</f>
        <v>15</v>
      </c>
      <c r="D3754" s="30">
        <v>44158</v>
      </c>
      <c r="E3754" s="4" t="s">
        <v>196</v>
      </c>
      <c r="F3754" s="15" t="s">
        <v>17</v>
      </c>
      <c r="G3754" s="15" t="s">
        <v>732</v>
      </c>
      <c r="H3754" s="15" t="s">
        <v>19</v>
      </c>
      <c r="I3754" s="15">
        <v>40</v>
      </c>
      <c r="J3754" s="29">
        <v>20000</v>
      </c>
      <c r="K3754" s="29">
        <v>18000</v>
      </c>
      <c r="L3754" s="29">
        <v>19000</v>
      </c>
      <c r="M3754" s="15" t="s">
        <v>733</v>
      </c>
      <c r="N3754" s="15" t="s">
        <v>15</v>
      </c>
      <c r="O3754" s="48">
        <f>+VLOOKUP(Precio_diario_hortalizas[[#This Row],[Unidad de comercialización]],Codigos_kg[],2,0)</f>
        <v>50</v>
      </c>
      <c r="P3754" s="48">
        <f>+Precio_diario_hortalizas[[#This Row],[Precio promedio ponderado]]/Precio_diario_hortalizas[[#This Row],[Kg o Unidades]]</f>
        <v>380</v>
      </c>
    </row>
    <row r="3755" spans="1:16" hidden="1" x14ac:dyDescent="0.35">
      <c r="A3755" s="15" t="s">
        <v>10</v>
      </c>
      <c r="B3755" s="1" t="str">
        <f>+VLOOKUP(A3755,Codigos_mercados_mayoristas[],2,0)</f>
        <v>Arica y Parinacota</v>
      </c>
      <c r="C3755" s="1">
        <f>+VLOOKUP(A3755,Codigos_mercados_mayoristas[],3,0)</f>
        <v>15</v>
      </c>
      <c r="D3755" s="30">
        <v>44158</v>
      </c>
      <c r="E3755" s="4" t="s">
        <v>196</v>
      </c>
      <c r="F3755" s="15" t="s">
        <v>17</v>
      </c>
      <c r="G3755" s="15" t="s">
        <v>732</v>
      </c>
      <c r="H3755" s="15" t="s">
        <v>13</v>
      </c>
      <c r="I3755" s="15">
        <v>60</v>
      </c>
      <c r="J3755" s="29">
        <v>20000</v>
      </c>
      <c r="K3755" s="29">
        <v>18000</v>
      </c>
      <c r="L3755" s="29">
        <v>19000</v>
      </c>
      <c r="M3755" s="15" t="s">
        <v>734</v>
      </c>
      <c r="N3755" s="15" t="s">
        <v>15</v>
      </c>
      <c r="O3755" s="48">
        <f>+VLOOKUP(Precio_diario_hortalizas[[#This Row],[Unidad de comercialización]],Codigos_kg[],2,0)</f>
        <v>75</v>
      </c>
      <c r="P3755" s="48">
        <f>+Precio_diario_hortalizas[[#This Row],[Precio promedio ponderado]]/Precio_diario_hortalizas[[#This Row],[Kg o Unidades]]</f>
        <v>253.33333333333334</v>
      </c>
    </row>
    <row r="3756" spans="1:16" hidden="1" x14ac:dyDescent="0.35">
      <c r="A3756" s="15" t="s">
        <v>10</v>
      </c>
      <c r="B3756" s="1" t="str">
        <f>+VLOOKUP(A3756,Codigos_mercados_mayoristas[],2,0)</f>
        <v>Arica y Parinacota</v>
      </c>
      <c r="C3756" s="1">
        <f>+VLOOKUP(A3756,Codigos_mercados_mayoristas[],3,0)</f>
        <v>15</v>
      </c>
      <c r="D3756" s="30">
        <v>44158</v>
      </c>
      <c r="E3756" s="4" t="s">
        <v>196</v>
      </c>
      <c r="F3756" s="15" t="s">
        <v>17</v>
      </c>
      <c r="G3756" s="15" t="s">
        <v>732</v>
      </c>
      <c r="H3756" s="15" t="s">
        <v>16</v>
      </c>
      <c r="I3756" s="15">
        <v>50</v>
      </c>
      <c r="J3756" s="29">
        <v>16000</v>
      </c>
      <c r="K3756" s="29">
        <v>15000</v>
      </c>
      <c r="L3756" s="29">
        <v>15500</v>
      </c>
      <c r="M3756" s="15" t="s">
        <v>735</v>
      </c>
      <c r="N3756" s="15" t="s">
        <v>15</v>
      </c>
      <c r="O3756" s="48">
        <f>+VLOOKUP(Precio_diario_hortalizas[[#This Row],[Unidad de comercialización]],Codigos_kg[],2,0)</f>
        <v>100</v>
      </c>
      <c r="P3756" s="48">
        <f>+Precio_diario_hortalizas[[#This Row],[Precio promedio ponderado]]/Precio_diario_hortalizas[[#This Row],[Kg o Unidades]]</f>
        <v>155</v>
      </c>
    </row>
    <row r="3757" spans="1:16" hidden="1" x14ac:dyDescent="0.35">
      <c r="A3757" s="15" t="s">
        <v>10</v>
      </c>
      <c r="B3757" s="1" t="str">
        <f>+VLOOKUP(A3757,Codigos_mercados_mayoristas[],2,0)</f>
        <v>Arica y Parinacota</v>
      </c>
      <c r="C3757" s="1">
        <f>+VLOOKUP(A3757,Codigos_mercados_mayoristas[],3,0)</f>
        <v>15</v>
      </c>
      <c r="D3757" s="30">
        <v>44158</v>
      </c>
      <c r="E3757" s="4" t="s">
        <v>196</v>
      </c>
      <c r="F3757" s="15" t="s">
        <v>23</v>
      </c>
      <c r="G3757" s="15" t="s">
        <v>24</v>
      </c>
      <c r="H3757" s="15" t="s">
        <v>19</v>
      </c>
      <c r="I3757" s="15">
        <v>160</v>
      </c>
      <c r="J3757" s="29">
        <v>3500</v>
      </c>
      <c r="K3757" s="29">
        <v>3000</v>
      </c>
      <c r="L3757" s="29">
        <v>3250</v>
      </c>
      <c r="M3757" s="15" t="s">
        <v>25</v>
      </c>
      <c r="N3757" s="15" t="s">
        <v>15</v>
      </c>
      <c r="O3757" s="48">
        <f>+VLOOKUP(Precio_diario_hortalizas[[#This Row],[Unidad de comercialización]],Codigos_kg[],2,0)</f>
        <v>12</v>
      </c>
      <c r="P3757" s="48">
        <f>+Precio_diario_hortalizas[[#This Row],[Precio promedio ponderado]]/Precio_diario_hortalizas[[#This Row],[Kg o Unidades]]</f>
        <v>270.83333333333331</v>
      </c>
    </row>
    <row r="3758" spans="1:16" hidden="1" x14ac:dyDescent="0.35">
      <c r="A3758" s="15" t="s">
        <v>10</v>
      </c>
      <c r="B3758" s="1" t="str">
        <f>+VLOOKUP(A3758,Codigos_mercados_mayoristas[],2,0)</f>
        <v>Arica y Parinacota</v>
      </c>
      <c r="C3758" s="1">
        <f>+VLOOKUP(A3758,Codigos_mercados_mayoristas[],3,0)</f>
        <v>15</v>
      </c>
      <c r="D3758" s="30">
        <v>44158</v>
      </c>
      <c r="E3758" s="4" t="s">
        <v>196</v>
      </c>
      <c r="F3758" s="15" t="s">
        <v>23</v>
      </c>
      <c r="G3758" s="15" t="s">
        <v>24</v>
      </c>
      <c r="H3758" s="15" t="s">
        <v>13</v>
      </c>
      <c r="I3758" s="15">
        <v>120</v>
      </c>
      <c r="J3758" s="29">
        <v>3500</v>
      </c>
      <c r="K3758" s="29">
        <v>3000</v>
      </c>
      <c r="L3758" s="29">
        <v>3250</v>
      </c>
      <c r="M3758" s="15" t="s">
        <v>26</v>
      </c>
      <c r="N3758" s="15" t="s">
        <v>15</v>
      </c>
      <c r="O3758" s="48">
        <f>+VLOOKUP(Precio_diario_hortalizas[[#This Row],[Unidad de comercialización]],Codigos_kg[],2,0)</f>
        <v>18</v>
      </c>
      <c r="P3758" s="48">
        <f>+Precio_diario_hortalizas[[#This Row],[Precio promedio ponderado]]/Precio_diario_hortalizas[[#This Row],[Kg o Unidades]]</f>
        <v>180.55555555555554</v>
      </c>
    </row>
    <row r="3759" spans="1:16" x14ac:dyDescent="0.35">
      <c r="A3759" s="15" t="s">
        <v>10</v>
      </c>
      <c r="B3759" s="1" t="str">
        <f>+VLOOKUP(A3759,Codigos_mercados_mayoristas[],2,0)</f>
        <v>Arica y Parinacota</v>
      </c>
      <c r="C3759" s="1">
        <f>+VLOOKUP(A3759,Codigos_mercados_mayoristas[],3,0)</f>
        <v>15</v>
      </c>
      <c r="D3759" s="30">
        <v>44158</v>
      </c>
      <c r="E3759" s="4" t="s">
        <v>196</v>
      </c>
      <c r="F3759" s="15" t="s">
        <v>736</v>
      </c>
      <c r="G3759" s="15" t="s">
        <v>12</v>
      </c>
      <c r="H3759" s="15" t="s">
        <v>19</v>
      </c>
      <c r="I3759" s="15">
        <v>160</v>
      </c>
      <c r="J3759" s="29">
        <v>22000</v>
      </c>
      <c r="K3759" s="29">
        <v>20000</v>
      </c>
      <c r="L3759" s="29">
        <v>21000</v>
      </c>
      <c r="M3759" s="15" t="s">
        <v>147</v>
      </c>
      <c r="N3759" s="15" t="s">
        <v>15</v>
      </c>
      <c r="O3759" s="48">
        <f>+VLOOKUP(Precio_diario_hortalizas[[#This Row],[Unidad de comercialización]],Codigos_kg[],2,0)</f>
        <v>20</v>
      </c>
      <c r="P3759" s="48">
        <f>+Precio_diario_hortalizas[[#This Row],[Precio promedio ponderado]]/Precio_diario_hortalizas[[#This Row],[Kg o Unidades]]</f>
        <v>1050</v>
      </c>
    </row>
    <row r="3760" spans="1:16" hidden="1" x14ac:dyDescent="0.35">
      <c r="A3760" s="15" t="s">
        <v>10</v>
      </c>
      <c r="B3760" s="1" t="str">
        <f>+VLOOKUP(A3760,Codigos_mercados_mayoristas[],2,0)</f>
        <v>Arica y Parinacota</v>
      </c>
      <c r="C3760" s="1">
        <f>+VLOOKUP(A3760,Codigos_mercados_mayoristas[],3,0)</f>
        <v>15</v>
      </c>
      <c r="D3760" s="30">
        <v>44158</v>
      </c>
      <c r="E3760" s="4" t="s">
        <v>196</v>
      </c>
      <c r="F3760" s="15" t="s">
        <v>53</v>
      </c>
      <c r="G3760" s="15" t="s">
        <v>12</v>
      </c>
      <c r="H3760" s="15" t="s">
        <v>19</v>
      </c>
      <c r="I3760" s="15">
        <v>160</v>
      </c>
      <c r="J3760" s="29">
        <v>4500</v>
      </c>
      <c r="K3760" s="29">
        <v>4000</v>
      </c>
      <c r="L3760" s="29">
        <v>4250</v>
      </c>
      <c r="M3760" s="15" t="s">
        <v>97</v>
      </c>
      <c r="N3760" s="15" t="s">
        <v>15</v>
      </c>
      <c r="O3760" s="48">
        <f>+VLOOKUP(Precio_diario_hortalizas[[#This Row],[Unidad de comercialización]],Codigos_kg[],2,0)</f>
        <v>70</v>
      </c>
      <c r="P3760" s="48">
        <f>+Precio_diario_hortalizas[[#This Row],[Precio promedio ponderado]]/Precio_diario_hortalizas[[#This Row],[Kg o Unidades]]</f>
        <v>60.714285714285715</v>
      </c>
    </row>
    <row r="3761" spans="1:16" hidden="1" x14ac:dyDescent="0.35">
      <c r="A3761" s="15" t="s">
        <v>10</v>
      </c>
      <c r="B3761" s="1" t="str">
        <f>+VLOOKUP(A3761,Codigos_mercados_mayoristas[],2,0)</f>
        <v>Arica y Parinacota</v>
      </c>
      <c r="C3761" s="1">
        <f>+VLOOKUP(A3761,Codigos_mercados_mayoristas[],3,0)</f>
        <v>15</v>
      </c>
      <c r="D3761" s="30">
        <v>44158</v>
      </c>
      <c r="E3761" s="4" t="s">
        <v>196</v>
      </c>
      <c r="F3761" s="15" t="s">
        <v>53</v>
      </c>
      <c r="G3761" s="15" t="s">
        <v>12</v>
      </c>
      <c r="H3761" s="15" t="s">
        <v>13</v>
      </c>
      <c r="I3761" s="15">
        <v>160</v>
      </c>
      <c r="J3761" s="29">
        <v>4000</v>
      </c>
      <c r="K3761" s="29">
        <v>3500</v>
      </c>
      <c r="L3761" s="29">
        <v>3750</v>
      </c>
      <c r="M3761" s="15" t="s">
        <v>722</v>
      </c>
      <c r="N3761" s="15" t="s">
        <v>15</v>
      </c>
      <c r="O3761" s="48">
        <f>+VLOOKUP(Precio_diario_hortalizas[[#This Row],[Unidad de comercialización]],Codigos_kg[],2,0)</f>
        <v>100</v>
      </c>
      <c r="P3761" s="48">
        <f>+Precio_diario_hortalizas[[#This Row],[Precio promedio ponderado]]/Precio_diario_hortalizas[[#This Row],[Kg o Unidades]]</f>
        <v>37.5</v>
      </c>
    </row>
    <row r="3762" spans="1:16" hidden="1" x14ac:dyDescent="0.35">
      <c r="A3762" s="15" t="s">
        <v>10</v>
      </c>
      <c r="B3762" s="1" t="str">
        <f>+VLOOKUP(A3762,Codigos_mercados_mayoristas[],2,0)</f>
        <v>Arica y Parinacota</v>
      </c>
      <c r="C3762" s="1">
        <f>+VLOOKUP(A3762,Codigos_mercados_mayoristas[],3,0)</f>
        <v>15</v>
      </c>
      <c r="D3762" s="30">
        <v>44158</v>
      </c>
      <c r="E3762" s="4" t="s">
        <v>196</v>
      </c>
      <c r="F3762" s="15" t="s">
        <v>27</v>
      </c>
      <c r="G3762" s="15" t="s">
        <v>28</v>
      </c>
      <c r="H3762" s="15" t="s">
        <v>19</v>
      </c>
      <c r="I3762" s="15">
        <v>140</v>
      </c>
      <c r="J3762" s="29">
        <v>32000</v>
      </c>
      <c r="K3762" s="29">
        <v>3300</v>
      </c>
      <c r="L3762" s="29">
        <v>17650</v>
      </c>
      <c r="M3762" s="15" t="s">
        <v>29</v>
      </c>
      <c r="N3762" s="15" t="s">
        <v>15</v>
      </c>
      <c r="O3762" s="48">
        <f>+VLOOKUP(Precio_diario_hortalizas[[#This Row],[Unidad de comercialización]],Codigos_kg[],2,0)</f>
        <v>15</v>
      </c>
      <c r="P3762" s="48">
        <f>+Precio_diario_hortalizas[[#This Row],[Precio promedio ponderado]]/Precio_diario_hortalizas[[#This Row],[Kg o Unidades]]</f>
        <v>1176.6666666666667</v>
      </c>
    </row>
    <row r="3763" spans="1:16" hidden="1" x14ac:dyDescent="0.35">
      <c r="A3763" s="15" t="s">
        <v>10</v>
      </c>
      <c r="B3763" s="1" t="str">
        <f>+VLOOKUP(A3763,Codigos_mercados_mayoristas[],2,0)</f>
        <v>Arica y Parinacota</v>
      </c>
      <c r="C3763" s="1">
        <f>+VLOOKUP(A3763,Codigos_mercados_mayoristas[],3,0)</f>
        <v>15</v>
      </c>
      <c r="D3763" s="30">
        <v>44158</v>
      </c>
      <c r="E3763" s="4" t="s">
        <v>196</v>
      </c>
      <c r="F3763" s="15" t="s">
        <v>27</v>
      </c>
      <c r="G3763" s="15" t="s">
        <v>28</v>
      </c>
      <c r="H3763" s="15" t="s">
        <v>13</v>
      </c>
      <c r="I3763" s="15">
        <v>160</v>
      </c>
      <c r="J3763" s="29">
        <v>31000</v>
      </c>
      <c r="K3763" s="29">
        <v>30000</v>
      </c>
      <c r="L3763" s="29">
        <v>30500</v>
      </c>
      <c r="M3763" s="15" t="s">
        <v>29</v>
      </c>
      <c r="N3763" s="15" t="s">
        <v>15</v>
      </c>
      <c r="O3763" s="48">
        <f>+VLOOKUP(Precio_diario_hortalizas[[#This Row],[Unidad de comercialización]],Codigos_kg[],2,0)</f>
        <v>15</v>
      </c>
      <c r="P3763" s="48">
        <f>+Precio_diario_hortalizas[[#This Row],[Precio promedio ponderado]]/Precio_diario_hortalizas[[#This Row],[Kg o Unidades]]</f>
        <v>2033.3333333333333</v>
      </c>
    </row>
    <row r="3764" spans="1:16" hidden="1" x14ac:dyDescent="0.35">
      <c r="A3764" s="15" t="s">
        <v>10</v>
      </c>
      <c r="B3764" s="1" t="str">
        <f>+VLOOKUP(A3764,Codigos_mercados_mayoristas[],2,0)</f>
        <v>Arica y Parinacota</v>
      </c>
      <c r="C3764" s="1">
        <f>+VLOOKUP(A3764,Codigos_mercados_mayoristas[],3,0)</f>
        <v>15</v>
      </c>
      <c r="D3764" s="30">
        <v>44158</v>
      </c>
      <c r="E3764" s="4" t="s">
        <v>196</v>
      </c>
      <c r="F3764" s="15" t="s">
        <v>27</v>
      </c>
      <c r="G3764" s="15" t="s">
        <v>28</v>
      </c>
      <c r="H3764" s="15" t="s">
        <v>16</v>
      </c>
      <c r="I3764" s="15">
        <v>160</v>
      </c>
      <c r="J3764" s="29">
        <v>29000</v>
      </c>
      <c r="K3764" s="29">
        <v>28000</v>
      </c>
      <c r="L3764" s="29">
        <v>28500</v>
      </c>
      <c r="M3764" s="15" t="s">
        <v>29</v>
      </c>
      <c r="N3764" s="15" t="s">
        <v>15</v>
      </c>
      <c r="O3764" s="48">
        <f>+VLOOKUP(Precio_diario_hortalizas[[#This Row],[Unidad de comercialización]],Codigos_kg[],2,0)</f>
        <v>15</v>
      </c>
      <c r="P3764" s="48">
        <f>+Precio_diario_hortalizas[[#This Row],[Precio promedio ponderado]]/Precio_diario_hortalizas[[#This Row],[Kg o Unidades]]</f>
        <v>1900</v>
      </c>
    </row>
    <row r="3765" spans="1:16" hidden="1" x14ac:dyDescent="0.35">
      <c r="A3765" s="15" t="s">
        <v>10</v>
      </c>
      <c r="B3765" s="1" t="str">
        <f>+VLOOKUP(A3765,Codigos_mercados_mayoristas[],2,0)</f>
        <v>Arica y Parinacota</v>
      </c>
      <c r="C3765" s="1">
        <f>+VLOOKUP(A3765,Codigos_mercados_mayoristas[],3,0)</f>
        <v>15</v>
      </c>
      <c r="D3765" s="30">
        <v>44158</v>
      </c>
      <c r="E3765" s="4" t="s">
        <v>196</v>
      </c>
      <c r="F3765" s="15" t="s">
        <v>27</v>
      </c>
      <c r="G3765" s="15" t="s">
        <v>98</v>
      </c>
      <c r="H3765" s="15" t="s">
        <v>19</v>
      </c>
      <c r="I3765" s="15">
        <v>120</v>
      </c>
      <c r="J3765" s="29">
        <v>15000</v>
      </c>
      <c r="K3765" s="29">
        <v>14000</v>
      </c>
      <c r="L3765" s="29">
        <v>14500</v>
      </c>
      <c r="M3765" s="15" t="s">
        <v>29</v>
      </c>
      <c r="N3765" s="15" t="s">
        <v>15</v>
      </c>
      <c r="O3765" s="48">
        <f>+VLOOKUP(Precio_diario_hortalizas[[#This Row],[Unidad de comercialización]],Codigos_kg[],2,0)</f>
        <v>15</v>
      </c>
      <c r="P3765" s="48">
        <f>+Precio_diario_hortalizas[[#This Row],[Precio promedio ponderado]]/Precio_diario_hortalizas[[#This Row],[Kg o Unidades]]</f>
        <v>966.66666666666663</v>
      </c>
    </row>
    <row r="3766" spans="1:16" hidden="1" x14ac:dyDescent="0.35">
      <c r="A3766" s="15" t="s">
        <v>10</v>
      </c>
      <c r="B3766" s="1" t="str">
        <f>+VLOOKUP(A3766,Codigos_mercados_mayoristas[],2,0)</f>
        <v>Arica y Parinacota</v>
      </c>
      <c r="C3766" s="1">
        <f>+VLOOKUP(A3766,Codigos_mercados_mayoristas[],3,0)</f>
        <v>15</v>
      </c>
      <c r="D3766" s="30">
        <v>44158</v>
      </c>
      <c r="E3766" s="4" t="s">
        <v>196</v>
      </c>
      <c r="F3766" s="15" t="s">
        <v>27</v>
      </c>
      <c r="G3766" s="15" t="s">
        <v>98</v>
      </c>
      <c r="H3766" s="15" t="s">
        <v>13</v>
      </c>
      <c r="I3766" s="15">
        <v>160</v>
      </c>
      <c r="J3766" s="29">
        <v>13000</v>
      </c>
      <c r="K3766" s="29">
        <v>12000</v>
      </c>
      <c r="L3766" s="29">
        <v>12500</v>
      </c>
      <c r="M3766" s="15" t="s">
        <v>29</v>
      </c>
      <c r="N3766" s="15" t="s">
        <v>15</v>
      </c>
      <c r="O3766" s="48">
        <f>+VLOOKUP(Precio_diario_hortalizas[[#This Row],[Unidad de comercialización]],Codigos_kg[],2,0)</f>
        <v>15</v>
      </c>
      <c r="P3766" s="48">
        <f>+Precio_diario_hortalizas[[#This Row],[Precio promedio ponderado]]/Precio_diario_hortalizas[[#This Row],[Kg o Unidades]]</f>
        <v>833.33333333333337</v>
      </c>
    </row>
    <row r="3767" spans="1:16" hidden="1" x14ac:dyDescent="0.35">
      <c r="A3767" s="15" t="s">
        <v>10</v>
      </c>
      <c r="B3767" s="1" t="str">
        <f>+VLOOKUP(A3767,Codigos_mercados_mayoristas[],2,0)</f>
        <v>Arica y Parinacota</v>
      </c>
      <c r="C3767" s="1">
        <f>+VLOOKUP(A3767,Codigos_mercados_mayoristas[],3,0)</f>
        <v>15</v>
      </c>
      <c r="D3767" s="30">
        <v>44158</v>
      </c>
      <c r="E3767" s="4" t="s">
        <v>196</v>
      </c>
      <c r="F3767" s="15" t="s">
        <v>27</v>
      </c>
      <c r="G3767" s="15" t="s">
        <v>98</v>
      </c>
      <c r="H3767" s="15" t="s">
        <v>16</v>
      </c>
      <c r="I3767" s="15">
        <v>160</v>
      </c>
      <c r="J3767" s="29">
        <v>11000</v>
      </c>
      <c r="K3767" s="29">
        <v>10000</v>
      </c>
      <c r="L3767" s="29">
        <v>10500</v>
      </c>
      <c r="M3767" s="15" t="s">
        <v>29</v>
      </c>
      <c r="N3767" s="15" t="s">
        <v>15</v>
      </c>
      <c r="O3767" s="48">
        <f>+VLOOKUP(Precio_diario_hortalizas[[#This Row],[Unidad de comercialización]],Codigos_kg[],2,0)</f>
        <v>15</v>
      </c>
      <c r="P3767" s="48">
        <f>+Precio_diario_hortalizas[[#This Row],[Precio promedio ponderado]]/Precio_diario_hortalizas[[#This Row],[Kg o Unidades]]</f>
        <v>700</v>
      </c>
    </row>
    <row r="3768" spans="1:16" hidden="1" x14ac:dyDescent="0.35">
      <c r="A3768" s="15" t="s">
        <v>10</v>
      </c>
      <c r="B3768" s="1" t="str">
        <f>+VLOOKUP(A3768,Codigos_mercados_mayoristas[],2,0)</f>
        <v>Arica y Parinacota</v>
      </c>
      <c r="C3768" s="1">
        <f>+VLOOKUP(A3768,Codigos_mercados_mayoristas[],3,0)</f>
        <v>15</v>
      </c>
      <c r="D3768" s="30">
        <v>44158</v>
      </c>
      <c r="E3768" s="4" t="s">
        <v>196</v>
      </c>
      <c r="F3768" s="15" t="s">
        <v>30</v>
      </c>
      <c r="G3768" s="15" t="s">
        <v>12</v>
      </c>
      <c r="H3768" s="15" t="s">
        <v>19</v>
      </c>
      <c r="I3768" s="29">
        <v>1600</v>
      </c>
      <c r="J3768" s="29">
        <v>1000</v>
      </c>
      <c r="K3768" s="15">
        <v>950</v>
      </c>
      <c r="L3768" s="15">
        <v>975</v>
      </c>
      <c r="M3768" s="15" t="s">
        <v>31</v>
      </c>
      <c r="N3768" s="15" t="s">
        <v>15</v>
      </c>
      <c r="O3768" s="48">
        <f>+VLOOKUP(Precio_diario_hortalizas[[#This Row],[Unidad de comercialización]],Codigos_kg[],2,0)</f>
        <v>1</v>
      </c>
      <c r="P3768" s="48">
        <f>+Precio_diario_hortalizas[[#This Row],[Precio promedio ponderado]]/Precio_diario_hortalizas[[#This Row],[Kg o Unidades]]</f>
        <v>975</v>
      </c>
    </row>
    <row r="3769" spans="1:16" hidden="1" x14ac:dyDescent="0.35">
      <c r="A3769" s="15" t="s">
        <v>10</v>
      </c>
      <c r="B3769" s="1" t="str">
        <f>+VLOOKUP(A3769,Codigos_mercados_mayoristas[],2,0)</f>
        <v>Arica y Parinacota</v>
      </c>
      <c r="C3769" s="1">
        <f>+VLOOKUP(A3769,Codigos_mercados_mayoristas[],3,0)</f>
        <v>15</v>
      </c>
      <c r="D3769" s="30">
        <v>44158</v>
      </c>
      <c r="E3769" s="4" t="s">
        <v>196</v>
      </c>
      <c r="F3769" s="15" t="s">
        <v>35</v>
      </c>
      <c r="G3769" s="15" t="s">
        <v>36</v>
      </c>
      <c r="H3769" s="15" t="s">
        <v>19</v>
      </c>
      <c r="I3769" s="15">
        <v>400</v>
      </c>
      <c r="J3769" s="29">
        <v>4000</v>
      </c>
      <c r="K3769" s="29">
        <v>3500</v>
      </c>
      <c r="L3769" s="29">
        <v>3750</v>
      </c>
      <c r="M3769" s="15" t="s">
        <v>37</v>
      </c>
      <c r="N3769" s="15" t="s">
        <v>15</v>
      </c>
      <c r="O3769" s="48">
        <f>+VLOOKUP(Precio_diario_hortalizas[[#This Row],[Unidad de comercialización]],Codigos_kg[],2,0)</f>
        <v>10</v>
      </c>
      <c r="P3769" s="48">
        <f>+Precio_diario_hortalizas[[#This Row],[Precio promedio ponderado]]/Precio_diario_hortalizas[[#This Row],[Kg o Unidades]]</f>
        <v>375</v>
      </c>
    </row>
    <row r="3770" spans="1:16" hidden="1" x14ac:dyDescent="0.35">
      <c r="A3770" s="15" t="s">
        <v>10</v>
      </c>
      <c r="B3770" s="1" t="str">
        <f>+VLOOKUP(A3770,Codigos_mercados_mayoristas[],2,0)</f>
        <v>Arica y Parinacota</v>
      </c>
      <c r="C3770" s="1">
        <f>+VLOOKUP(A3770,Codigos_mercados_mayoristas[],3,0)</f>
        <v>15</v>
      </c>
      <c r="D3770" s="30">
        <v>44158</v>
      </c>
      <c r="E3770" s="4" t="s">
        <v>196</v>
      </c>
      <c r="F3770" s="15" t="s">
        <v>35</v>
      </c>
      <c r="G3770" s="15" t="s">
        <v>36</v>
      </c>
      <c r="H3770" s="15" t="s">
        <v>13</v>
      </c>
      <c r="I3770" s="15">
        <v>470</v>
      </c>
      <c r="J3770" s="29">
        <v>3500</v>
      </c>
      <c r="K3770" s="29">
        <v>3000</v>
      </c>
      <c r="L3770" s="29">
        <v>3250</v>
      </c>
      <c r="M3770" s="15" t="s">
        <v>37</v>
      </c>
      <c r="N3770" s="15" t="s">
        <v>15</v>
      </c>
      <c r="O3770" s="48">
        <f>+VLOOKUP(Precio_diario_hortalizas[[#This Row],[Unidad de comercialización]],Codigos_kg[],2,0)</f>
        <v>10</v>
      </c>
      <c r="P3770" s="48">
        <f>+Precio_diario_hortalizas[[#This Row],[Precio promedio ponderado]]/Precio_diario_hortalizas[[#This Row],[Kg o Unidades]]</f>
        <v>325</v>
      </c>
    </row>
    <row r="3771" spans="1:16" hidden="1" x14ac:dyDescent="0.35">
      <c r="A3771" s="15" t="s">
        <v>10</v>
      </c>
      <c r="B3771" s="1" t="str">
        <f>+VLOOKUP(A3771,Codigos_mercados_mayoristas[],2,0)</f>
        <v>Arica y Parinacota</v>
      </c>
      <c r="C3771" s="1">
        <f>+VLOOKUP(A3771,Codigos_mercados_mayoristas[],3,0)</f>
        <v>15</v>
      </c>
      <c r="D3771" s="30">
        <v>44158</v>
      </c>
      <c r="E3771" s="4" t="s">
        <v>196</v>
      </c>
      <c r="F3771" s="15" t="s">
        <v>35</v>
      </c>
      <c r="G3771" s="15" t="s">
        <v>36</v>
      </c>
      <c r="H3771" s="15" t="s">
        <v>16</v>
      </c>
      <c r="I3771" s="15">
        <v>560</v>
      </c>
      <c r="J3771" s="29">
        <v>3000</v>
      </c>
      <c r="K3771" s="29">
        <v>2500</v>
      </c>
      <c r="L3771" s="29">
        <v>2750</v>
      </c>
      <c r="M3771" s="15" t="s">
        <v>37</v>
      </c>
      <c r="N3771" s="15" t="s">
        <v>15</v>
      </c>
      <c r="O3771" s="48">
        <f>+VLOOKUP(Precio_diario_hortalizas[[#This Row],[Unidad de comercialización]],Codigos_kg[],2,0)</f>
        <v>10</v>
      </c>
      <c r="P3771" s="48">
        <f>+Precio_diario_hortalizas[[#This Row],[Precio promedio ponderado]]/Precio_diario_hortalizas[[#This Row],[Kg o Unidades]]</f>
        <v>275</v>
      </c>
    </row>
    <row r="3772" spans="1:16" hidden="1" x14ac:dyDescent="0.35">
      <c r="A3772" s="15" t="s">
        <v>10</v>
      </c>
      <c r="B3772" s="1" t="str">
        <f>+VLOOKUP(A3772,Codigos_mercados_mayoristas[],2,0)</f>
        <v>Arica y Parinacota</v>
      </c>
      <c r="C3772" s="1">
        <f>+VLOOKUP(A3772,Codigos_mercados_mayoristas[],3,0)</f>
        <v>15</v>
      </c>
      <c r="D3772" s="30">
        <v>44158</v>
      </c>
      <c r="E3772" s="4" t="s">
        <v>196</v>
      </c>
      <c r="F3772" s="15" t="s">
        <v>38</v>
      </c>
      <c r="G3772" s="15" t="s">
        <v>12</v>
      </c>
      <c r="H3772" s="15" t="s">
        <v>19</v>
      </c>
      <c r="I3772" s="15">
        <v>100</v>
      </c>
      <c r="J3772" s="29">
        <v>12000</v>
      </c>
      <c r="K3772" s="29">
        <v>11000</v>
      </c>
      <c r="L3772" s="29">
        <v>11500</v>
      </c>
      <c r="M3772" s="15" t="s">
        <v>39</v>
      </c>
      <c r="N3772" s="15" t="s">
        <v>15</v>
      </c>
      <c r="O3772" s="48">
        <f>+VLOOKUP(Precio_diario_hortalizas[[#This Row],[Unidad de comercialización]],Codigos_kg[],2,0)</f>
        <v>25</v>
      </c>
      <c r="P3772" s="48">
        <f>+Precio_diario_hortalizas[[#This Row],[Precio promedio ponderado]]/Precio_diario_hortalizas[[#This Row],[Kg o Unidades]]</f>
        <v>460</v>
      </c>
    </row>
    <row r="3773" spans="1:16" hidden="1" x14ac:dyDescent="0.35">
      <c r="A3773" s="15" t="s">
        <v>10</v>
      </c>
      <c r="B3773" s="1" t="str">
        <f>+VLOOKUP(A3773,Codigos_mercados_mayoristas[],2,0)</f>
        <v>Arica y Parinacota</v>
      </c>
      <c r="C3773" s="1">
        <f>+VLOOKUP(A3773,Codigos_mercados_mayoristas[],3,0)</f>
        <v>15</v>
      </c>
      <c r="D3773" s="30">
        <v>44158</v>
      </c>
      <c r="E3773" s="4" t="s">
        <v>196</v>
      </c>
      <c r="F3773" s="15" t="s">
        <v>106</v>
      </c>
      <c r="G3773" s="15" t="s">
        <v>737</v>
      </c>
      <c r="H3773" s="15" t="s">
        <v>19</v>
      </c>
      <c r="I3773" s="15">
        <v>160</v>
      </c>
      <c r="J3773" s="29">
        <v>5000</v>
      </c>
      <c r="K3773" s="29">
        <v>4500</v>
      </c>
      <c r="L3773" s="29">
        <v>4750</v>
      </c>
      <c r="M3773" s="15" t="s">
        <v>97</v>
      </c>
      <c r="N3773" s="15" t="s">
        <v>15</v>
      </c>
      <c r="O3773" s="48">
        <f>+VLOOKUP(Precio_diario_hortalizas[[#This Row],[Unidad de comercialización]],Codigos_kg[],2,0)</f>
        <v>70</v>
      </c>
      <c r="P3773" s="48">
        <f>+Precio_diario_hortalizas[[#This Row],[Precio promedio ponderado]]/Precio_diario_hortalizas[[#This Row],[Kg o Unidades]]</f>
        <v>67.857142857142861</v>
      </c>
    </row>
    <row r="3774" spans="1:16" hidden="1" x14ac:dyDescent="0.35">
      <c r="A3774" s="15" t="s">
        <v>10</v>
      </c>
      <c r="B3774" s="26" t="str">
        <f>+VLOOKUP(A3774,Codigos_mercados_mayoristas[],2,0)</f>
        <v>Arica y Parinacota</v>
      </c>
      <c r="C3774" s="26">
        <f>+VLOOKUP(A3774,Codigos_mercados_mayoristas[],3,0)</f>
        <v>15</v>
      </c>
      <c r="D3774" s="30">
        <v>44158</v>
      </c>
      <c r="E3774" s="4" t="s">
        <v>196</v>
      </c>
      <c r="F3774" s="15" t="s">
        <v>106</v>
      </c>
      <c r="G3774" s="15" t="s">
        <v>737</v>
      </c>
      <c r="H3774" s="15" t="s">
        <v>13</v>
      </c>
      <c r="I3774" s="15">
        <v>160</v>
      </c>
      <c r="J3774" s="29">
        <v>4500</v>
      </c>
      <c r="K3774" s="29">
        <v>4000</v>
      </c>
      <c r="L3774" s="29">
        <v>4250</v>
      </c>
      <c r="M3774" s="15" t="s">
        <v>722</v>
      </c>
      <c r="N3774" s="15" t="s">
        <v>15</v>
      </c>
      <c r="O3774" s="48">
        <f>+VLOOKUP(Precio_diario_hortalizas[[#This Row],[Unidad de comercialización]],Codigos_kg[],2,0)</f>
        <v>100</v>
      </c>
      <c r="P3774" s="48">
        <f>+Precio_diario_hortalizas[[#This Row],[Precio promedio ponderado]]/Precio_diario_hortalizas[[#This Row],[Kg o Unidades]]</f>
        <v>42.5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19AFC-92DD-4980-82E7-0AE5E6828C33}">
  <dimension ref="A1:G9441"/>
  <sheetViews>
    <sheetView workbookViewId="0">
      <selection activeCell="E12" sqref="E12"/>
    </sheetView>
  </sheetViews>
  <sheetFormatPr baseColWidth="10" defaultRowHeight="14.5" x14ac:dyDescent="0.35"/>
  <cols>
    <col min="4" max="4" width="15.6328125" customWidth="1"/>
    <col min="5" max="5" width="24" customWidth="1"/>
    <col min="6" max="6" width="22.6328125" customWidth="1"/>
  </cols>
  <sheetData>
    <row r="1" spans="1:7" x14ac:dyDescent="0.35">
      <c r="A1" s="49" t="s">
        <v>793</v>
      </c>
      <c r="B1" s="49" t="s">
        <v>824</v>
      </c>
      <c r="C1" s="49" t="s">
        <v>794</v>
      </c>
      <c r="D1" s="49" t="s">
        <v>795</v>
      </c>
      <c r="E1" s="49" t="s">
        <v>657</v>
      </c>
      <c r="F1" s="49" t="s">
        <v>1</v>
      </c>
      <c r="G1" s="50" t="s">
        <v>825</v>
      </c>
    </row>
    <row r="2" spans="1:7" x14ac:dyDescent="0.35">
      <c r="A2">
        <v>2014</v>
      </c>
      <c r="B2">
        <v>1</v>
      </c>
      <c r="C2" t="str">
        <f>+VLOOKUP(Precio_mayoristas_consumidores[[#This Row],[Cod_mes]],Códigos_mes[],2,0)</f>
        <v>Enero</v>
      </c>
      <c r="D2" t="s">
        <v>796</v>
      </c>
      <c r="E2" t="str">
        <f>+VLOOKUP(Precio_mayoristas_consumidores[[#This Row],[Producto]],Codigos_class_frutas[],2,0)</f>
        <v>Frutos de hueso (carozo)</v>
      </c>
      <c r="F2" t="s">
        <v>281</v>
      </c>
      <c r="G2" s="51">
        <v>1345.48</v>
      </c>
    </row>
    <row r="3" spans="1:7" x14ac:dyDescent="0.35">
      <c r="A3">
        <v>2014</v>
      </c>
      <c r="B3">
        <v>1</v>
      </c>
      <c r="C3" t="str">
        <f>+VLOOKUP(Precio_mayoristas_consumidores[[#This Row],[Cod_mes]],Códigos_mes[],2,0)</f>
        <v>Enero</v>
      </c>
      <c r="D3" t="s">
        <v>796</v>
      </c>
      <c r="E3" t="str">
        <f>+VLOOKUP(Precio_mayoristas_consumidores[[#This Row],[Producto]],Codigos_class_frutas[],2,0)</f>
        <v>Otros</v>
      </c>
      <c r="F3" t="s">
        <v>209</v>
      </c>
      <c r="G3" s="51">
        <v>1500</v>
      </c>
    </row>
    <row r="4" spans="1:7" x14ac:dyDescent="0.35">
      <c r="A4">
        <v>2014</v>
      </c>
      <c r="B4">
        <v>1</v>
      </c>
      <c r="C4" t="str">
        <f>+VLOOKUP(Precio_mayoristas_consumidores[[#This Row],[Cod_mes]],Códigos_mes[],2,0)</f>
        <v>Enero</v>
      </c>
      <c r="D4" t="s">
        <v>796</v>
      </c>
      <c r="E4" t="str">
        <f>+VLOOKUP(Precio_mayoristas_consumidores[[#This Row],[Producto]],Codigos_class_frutas[],2,0)</f>
        <v>Frutos de hueso (carozo)</v>
      </c>
      <c r="F4" t="s">
        <v>702</v>
      </c>
      <c r="G4" s="51">
        <v>575</v>
      </c>
    </row>
    <row r="5" spans="1:7" x14ac:dyDescent="0.35">
      <c r="A5">
        <v>2014</v>
      </c>
      <c r="B5">
        <v>1</v>
      </c>
      <c r="C5" t="str">
        <f>+VLOOKUP(Precio_mayoristas_consumidores[[#This Row],[Cod_mes]],Códigos_mes[],2,0)</f>
        <v>Enero</v>
      </c>
      <c r="D5" t="s">
        <v>796</v>
      </c>
      <c r="E5" t="str">
        <f>+VLOOKUP(Precio_mayoristas_consumidores[[#This Row],[Producto]],Codigos_class_frutas[],2,0)</f>
        <v>Frutos de hueso (carozo)</v>
      </c>
      <c r="F5" t="s">
        <v>669</v>
      </c>
      <c r="G5" s="51">
        <v>1266.67</v>
      </c>
    </row>
    <row r="6" spans="1:7" x14ac:dyDescent="0.35">
      <c r="A6">
        <v>2014</v>
      </c>
      <c r="B6">
        <v>1</v>
      </c>
      <c r="C6" t="str">
        <f>+VLOOKUP(Precio_mayoristas_consumidores[[#This Row],[Cod_mes]],Códigos_mes[],2,0)</f>
        <v>Enero</v>
      </c>
      <c r="D6" t="s">
        <v>796</v>
      </c>
      <c r="E6" t="str">
        <f>+VLOOKUP(Precio_mayoristas_consumidores[[#This Row],[Producto]],Codigos_class_frutas[],2,0)</f>
        <v>Frutos de hueso (carozo)</v>
      </c>
      <c r="F6" t="s">
        <v>277</v>
      </c>
      <c r="G6" s="51">
        <v>909.2</v>
      </c>
    </row>
    <row r="7" spans="1:7" x14ac:dyDescent="0.35">
      <c r="A7">
        <v>2014</v>
      </c>
      <c r="B7">
        <v>1</v>
      </c>
      <c r="C7" t="str">
        <f>+VLOOKUP(Precio_mayoristas_consumidores[[#This Row],[Cod_mes]],Códigos_mes[],2,0)</f>
        <v>Enero</v>
      </c>
      <c r="D7" t="s">
        <v>796</v>
      </c>
      <c r="E7" t="str">
        <f>+VLOOKUP(Precio_mayoristas_consumidores[[#This Row],[Producto]],Codigos_class_frutas[],2,0)</f>
        <v>Berries</v>
      </c>
      <c r="F7" t="s">
        <v>212</v>
      </c>
      <c r="G7" s="51">
        <v>1003.52</v>
      </c>
    </row>
    <row r="8" spans="1:7" x14ac:dyDescent="0.35">
      <c r="A8">
        <v>2014</v>
      </c>
      <c r="B8">
        <v>1</v>
      </c>
      <c r="C8" t="str">
        <f>+VLOOKUP(Precio_mayoristas_consumidores[[#This Row],[Cod_mes]],Códigos_mes[],2,0)</f>
        <v>Enero</v>
      </c>
      <c r="D8" t="s">
        <v>796</v>
      </c>
      <c r="E8" t="str">
        <f>+VLOOKUP(Precio_mayoristas_consumidores[[#This Row],[Producto]],Codigos_class_frutas[],2,0)</f>
        <v>Cítricos</v>
      </c>
      <c r="F8" t="s">
        <v>214</v>
      </c>
      <c r="G8" s="51">
        <v>1121.67</v>
      </c>
    </row>
    <row r="9" spans="1:7" x14ac:dyDescent="0.35">
      <c r="A9">
        <v>2014</v>
      </c>
      <c r="B9">
        <v>1</v>
      </c>
      <c r="C9" t="str">
        <f>+VLOOKUP(Precio_mayoristas_consumidores[[#This Row],[Cod_mes]],Códigos_mes[],2,0)</f>
        <v>Enero</v>
      </c>
      <c r="D9" t="s">
        <v>796</v>
      </c>
      <c r="E9" t="str">
        <f>+VLOOKUP(Precio_mayoristas_consumidores[[#This Row],[Producto]],Codigos_class_frutas[],2,0)</f>
        <v>Frutos de pepita</v>
      </c>
      <c r="F9" t="s">
        <v>231</v>
      </c>
      <c r="G9" s="51">
        <v>660.25</v>
      </c>
    </row>
    <row r="10" spans="1:7" x14ac:dyDescent="0.35">
      <c r="A10">
        <v>2014</v>
      </c>
      <c r="B10">
        <v>1</v>
      </c>
      <c r="C10" t="str">
        <f>+VLOOKUP(Precio_mayoristas_consumidores[[#This Row],[Cod_mes]],Códigos_mes[],2,0)</f>
        <v>Enero</v>
      </c>
      <c r="D10" t="s">
        <v>796</v>
      </c>
      <c r="E10" t="str">
        <f>+VLOOKUP(Precio_mayoristas_consumidores[[#This Row],[Producto]],Codigos_class_frutas[],2,0)</f>
        <v>Cítricos</v>
      </c>
      <c r="F10" t="s">
        <v>221</v>
      </c>
      <c r="G10" s="51">
        <v>634.83000000000004</v>
      </c>
    </row>
    <row r="11" spans="1:7" x14ac:dyDescent="0.35">
      <c r="A11">
        <v>2014</v>
      </c>
      <c r="B11">
        <v>1</v>
      </c>
      <c r="C11" t="str">
        <f>+VLOOKUP(Precio_mayoristas_consumidores[[#This Row],[Cod_mes]],Códigos_mes[],2,0)</f>
        <v>Enero</v>
      </c>
      <c r="D11" t="s">
        <v>796</v>
      </c>
      <c r="E11" t="str">
        <f>+VLOOKUP(Precio_mayoristas_consumidores[[#This Row],[Producto]],Codigos_class_frutas[],2,0)</f>
        <v>Frutos de hueso (carozo)</v>
      </c>
      <c r="F11" t="s">
        <v>665</v>
      </c>
      <c r="G11" s="51">
        <v>927.23</v>
      </c>
    </row>
    <row r="12" spans="1:7" x14ac:dyDescent="0.35">
      <c r="A12">
        <v>2014</v>
      </c>
      <c r="B12">
        <v>1</v>
      </c>
      <c r="C12" t="str">
        <f>+VLOOKUP(Precio_mayoristas_consumidores[[#This Row],[Cod_mes]],Códigos_mes[],2,0)</f>
        <v>Enero</v>
      </c>
      <c r="D12" t="s">
        <v>796</v>
      </c>
      <c r="E12" t="str">
        <f>+VLOOKUP(Precio_mayoristas_consumidores[[#This Row],[Producto]],Codigos_class_frutas[],2,0)</f>
        <v>Oleaginosos</v>
      </c>
      <c r="F12" t="s">
        <v>225</v>
      </c>
      <c r="G12" s="51">
        <v>1218.31</v>
      </c>
    </row>
    <row r="13" spans="1:7" x14ac:dyDescent="0.35">
      <c r="A13">
        <v>2014</v>
      </c>
      <c r="B13">
        <v>1</v>
      </c>
      <c r="C13" t="str">
        <f>+VLOOKUP(Precio_mayoristas_consumidores[[#This Row],[Cod_mes]],Códigos_mes[],2,0)</f>
        <v>Enero</v>
      </c>
      <c r="D13" t="s">
        <v>796</v>
      </c>
      <c r="E13" t="str">
        <f>+VLOOKUP(Precio_mayoristas_consumidores[[#This Row],[Producto]],Codigos_class_frutas[],2,0)</f>
        <v>Frutos de pepita</v>
      </c>
      <c r="F13" t="s">
        <v>242</v>
      </c>
      <c r="G13" s="51">
        <v>800</v>
      </c>
    </row>
    <row r="14" spans="1:7" x14ac:dyDescent="0.35">
      <c r="A14">
        <v>2014</v>
      </c>
      <c r="B14">
        <v>1</v>
      </c>
      <c r="C14" t="str">
        <f>+VLOOKUP(Precio_mayoristas_consumidores[[#This Row],[Cod_mes]],Códigos_mes[],2,0)</f>
        <v>Enero</v>
      </c>
      <c r="D14" t="s">
        <v>796</v>
      </c>
      <c r="E14" t="str">
        <f>+VLOOKUP(Precio_mayoristas_consumidores[[#This Row],[Producto]],Codigos_class_frutas[],2,0)</f>
        <v>Tropicales y subtropicales</v>
      </c>
      <c r="F14" t="s">
        <v>204</v>
      </c>
      <c r="G14" s="51">
        <v>455.88</v>
      </c>
    </row>
    <row r="15" spans="1:7" x14ac:dyDescent="0.35">
      <c r="A15">
        <v>2014</v>
      </c>
      <c r="B15">
        <v>1</v>
      </c>
      <c r="C15" t="str">
        <f>+VLOOKUP(Precio_mayoristas_consumidores[[#This Row],[Cod_mes]],Códigos_mes[],2,0)</f>
        <v>Enero</v>
      </c>
      <c r="D15" t="s">
        <v>796</v>
      </c>
      <c r="E15" t="str">
        <f>+VLOOKUP(Precio_mayoristas_consumidores[[#This Row],[Producto]],Codigos_class_frutas[],2,0)</f>
        <v>Uva</v>
      </c>
      <c r="F15" t="s">
        <v>295</v>
      </c>
      <c r="G15" s="51">
        <v>1100</v>
      </c>
    </row>
    <row r="16" spans="1:7" x14ac:dyDescent="0.35">
      <c r="A16">
        <v>2014</v>
      </c>
      <c r="B16">
        <v>1</v>
      </c>
      <c r="C16" t="str">
        <f>+VLOOKUP(Precio_mayoristas_consumidores[[#This Row],[Cod_mes]],Códigos_mes[],2,0)</f>
        <v>Enero</v>
      </c>
      <c r="D16" t="s">
        <v>797</v>
      </c>
      <c r="E16" t="str">
        <f>+VLOOKUP(Precio_mayoristas_consumidores[[#This Row],[Producto]],Codigos_class_frutas[],2,0)</f>
        <v>Frutos de hueso (carozo)</v>
      </c>
      <c r="F16" t="s">
        <v>281</v>
      </c>
      <c r="G16" s="51">
        <v>2573.56</v>
      </c>
    </row>
    <row r="17" spans="1:7" x14ac:dyDescent="0.35">
      <c r="A17">
        <v>2014</v>
      </c>
      <c r="B17">
        <v>1</v>
      </c>
      <c r="C17" t="str">
        <f>+VLOOKUP(Precio_mayoristas_consumidores[[#This Row],[Cod_mes]],Códigos_mes[],2,0)</f>
        <v>Enero</v>
      </c>
      <c r="D17" t="s">
        <v>797</v>
      </c>
      <c r="E17" t="str">
        <f>+VLOOKUP(Precio_mayoristas_consumidores[[#This Row],[Producto]],Codigos_class_frutas[],2,0)</f>
        <v>Frutos de hueso (carozo)</v>
      </c>
      <c r="F17" t="s">
        <v>702</v>
      </c>
      <c r="G17" s="51">
        <v>1240.58</v>
      </c>
    </row>
    <row r="18" spans="1:7" x14ac:dyDescent="0.35">
      <c r="A18">
        <v>2014</v>
      </c>
      <c r="B18">
        <v>1</v>
      </c>
      <c r="C18" t="str">
        <f>+VLOOKUP(Precio_mayoristas_consumidores[[#This Row],[Cod_mes]],Códigos_mes[],2,0)</f>
        <v>Enero</v>
      </c>
      <c r="D18" t="s">
        <v>797</v>
      </c>
      <c r="E18" t="str">
        <f>+VLOOKUP(Precio_mayoristas_consumidores[[#This Row],[Producto]],Codigos_class_frutas[],2,0)</f>
        <v>Frutos de hueso (carozo)</v>
      </c>
      <c r="F18" t="s">
        <v>669</v>
      </c>
      <c r="G18" s="51">
        <v>2190</v>
      </c>
    </row>
    <row r="19" spans="1:7" x14ac:dyDescent="0.35">
      <c r="A19">
        <v>2014</v>
      </c>
      <c r="B19">
        <v>1</v>
      </c>
      <c r="C19" t="str">
        <f>+VLOOKUP(Precio_mayoristas_consumidores[[#This Row],[Cod_mes]],Códigos_mes[],2,0)</f>
        <v>Enero</v>
      </c>
      <c r="D19" t="s">
        <v>797</v>
      </c>
      <c r="E19" t="str">
        <f>+VLOOKUP(Precio_mayoristas_consumidores[[#This Row],[Producto]],Codigos_class_frutas[],2,0)</f>
        <v>Frutos de hueso (carozo)</v>
      </c>
      <c r="F19" t="s">
        <v>277</v>
      </c>
      <c r="G19" s="51">
        <v>1779.48</v>
      </c>
    </row>
    <row r="20" spans="1:7" x14ac:dyDescent="0.35">
      <c r="A20">
        <v>2014</v>
      </c>
      <c r="B20">
        <v>1</v>
      </c>
      <c r="C20" t="str">
        <f>+VLOOKUP(Precio_mayoristas_consumidores[[#This Row],[Cod_mes]],Códigos_mes[],2,0)</f>
        <v>Enero</v>
      </c>
      <c r="D20" t="s">
        <v>797</v>
      </c>
      <c r="E20" t="str">
        <f>+VLOOKUP(Precio_mayoristas_consumidores[[#This Row],[Producto]],Codigos_class_frutas[],2,0)</f>
        <v>Berries</v>
      </c>
      <c r="F20" t="s">
        <v>212</v>
      </c>
      <c r="G20" s="51">
        <v>3179.24</v>
      </c>
    </row>
    <row r="21" spans="1:7" x14ac:dyDescent="0.35">
      <c r="A21">
        <v>2014</v>
      </c>
      <c r="B21">
        <v>1</v>
      </c>
      <c r="C21" t="str">
        <f>+VLOOKUP(Precio_mayoristas_consumidores[[#This Row],[Cod_mes]],Códigos_mes[],2,0)</f>
        <v>Enero</v>
      </c>
      <c r="D21" t="s">
        <v>797</v>
      </c>
      <c r="E21" t="str">
        <f>+VLOOKUP(Precio_mayoristas_consumidores[[#This Row],[Producto]],Codigos_class_frutas[],2,0)</f>
        <v>Cítricos</v>
      </c>
      <c r="F21" t="s">
        <v>214</v>
      </c>
      <c r="G21" s="51">
        <v>1246.1199999999999</v>
      </c>
    </row>
    <row r="22" spans="1:7" x14ac:dyDescent="0.35">
      <c r="A22">
        <v>2014</v>
      </c>
      <c r="B22">
        <v>1</v>
      </c>
      <c r="C22" t="str">
        <f>+VLOOKUP(Precio_mayoristas_consumidores[[#This Row],[Cod_mes]],Códigos_mes[],2,0)</f>
        <v>Enero</v>
      </c>
      <c r="D22" t="s">
        <v>797</v>
      </c>
      <c r="E22" t="str">
        <f>+VLOOKUP(Precio_mayoristas_consumidores[[#This Row],[Producto]],Codigos_class_frutas[],2,0)</f>
        <v>Frutos de pepita</v>
      </c>
      <c r="F22" t="s">
        <v>231</v>
      </c>
      <c r="G22" s="51">
        <v>1118.3399999999999</v>
      </c>
    </row>
    <row r="23" spans="1:7" x14ac:dyDescent="0.35">
      <c r="A23">
        <v>2014</v>
      </c>
      <c r="B23">
        <v>1</v>
      </c>
      <c r="C23" t="str">
        <f>+VLOOKUP(Precio_mayoristas_consumidores[[#This Row],[Cod_mes]],Códigos_mes[],2,0)</f>
        <v>Enero</v>
      </c>
      <c r="D23" t="s">
        <v>797</v>
      </c>
      <c r="E23" t="str">
        <f>+VLOOKUP(Precio_mayoristas_consumidores[[#This Row],[Producto]],Codigos_class_frutas[],2,0)</f>
        <v>Cítricos</v>
      </c>
      <c r="F23" t="s">
        <v>221</v>
      </c>
      <c r="G23" s="51">
        <v>816.5</v>
      </c>
    </row>
    <row r="24" spans="1:7" x14ac:dyDescent="0.35">
      <c r="A24">
        <v>2014</v>
      </c>
      <c r="B24">
        <v>1</v>
      </c>
      <c r="C24" t="str">
        <f>+VLOOKUP(Precio_mayoristas_consumidores[[#This Row],[Cod_mes]],Códigos_mes[],2,0)</f>
        <v>Enero</v>
      </c>
      <c r="D24" t="s">
        <v>797</v>
      </c>
      <c r="E24" t="str">
        <f>+VLOOKUP(Precio_mayoristas_consumidores[[#This Row],[Producto]],Codigos_class_frutas[],2,0)</f>
        <v>Frutos de hueso (carozo)</v>
      </c>
      <c r="F24" t="s">
        <v>665</v>
      </c>
      <c r="G24" s="51">
        <v>1612.74</v>
      </c>
    </row>
    <row r="25" spans="1:7" x14ac:dyDescent="0.35">
      <c r="A25">
        <v>2014</v>
      </c>
      <c r="B25">
        <v>1</v>
      </c>
      <c r="C25" t="str">
        <f>+VLOOKUP(Precio_mayoristas_consumidores[[#This Row],[Cod_mes]],Códigos_mes[],2,0)</f>
        <v>Enero</v>
      </c>
      <c r="D25" t="s">
        <v>797</v>
      </c>
      <c r="E25" t="str">
        <f>+VLOOKUP(Precio_mayoristas_consumidores[[#This Row],[Producto]],Codigos_class_frutas[],2,0)</f>
        <v>Oleaginosos</v>
      </c>
      <c r="F25" t="s">
        <v>225</v>
      </c>
      <c r="G25" s="51">
        <v>1584.3</v>
      </c>
    </row>
    <row r="26" spans="1:7" x14ac:dyDescent="0.35">
      <c r="A26">
        <v>2014</v>
      </c>
      <c r="B26">
        <v>1</v>
      </c>
      <c r="C26" t="str">
        <f>+VLOOKUP(Precio_mayoristas_consumidores[[#This Row],[Cod_mes]],Códigos_mes[],2,0)</f>
        <v>Enero</v>
      </c>
      <c r="D26" t="s">
        <v>797</v>
      </c>
      <c r="E26" t="str">
        <f>+VLOOKUP(Precio_mayoristas_consumidores[[#This Row],[Producto]],Codigos_class_frutas[],2,0)</f>
        <v>Tropicales y subtropicales</v>
      </c>
      <c r="F26" t="s">
        <v>204</v>
      </c>
      <c r="G26" s="51">
        <v>588.76</v>
      </c>
    </row>
    <row r="27" spans="1:7" x14ac:dyDescent="0.35">
      <c r="A27">
        <v>2014</v>
      </c>
      <c r="B27">
        <v>1</v>
      </c>
      <c r="C27" t="str">
        <f>+VLOOKUP(Precio_mayoristas_consumidores[[#This Row],[Cod_mes]],Códigos_mes[],2,0)</f>
        <v>Enero</v>
      </c>
      <c r="D27" t="s">
        <v>797</v>
      </c>
      <c r="E27" t="str">
        <f>+VLOOKUP(Precio_mayoristas_consumidores[[#This Row],[Producto]],Codigos_class_frutas[],2,0)</f>
        <v>Uva</v>
      </c>
      <c r="F27" t="s">
        <v>295</v>
      </c>
      <c r="G27" s="51">
        <v>2149.9</v>
      </c>
    </row>
    <row r="28" spans="1:7" x14ac:dyDescent="0.35">
      <c r="A28">
        <v>2014</v>
      </c>
      <c r="B28">
        <v>1</v>
      </c>
      <c r="C28" t="str">
        <f>+VLOOKUP(Precio_mayoristas_consumidores[[#This Row],[Cod_mes]],Códigos_mes[],2,0)</f>
        <v>Enero</v>
      </c>
      <c r="D28" t="s">
        <v>796</v>
      </c>
      <c r="E28" t="str">
        <f>+VLOOKUP(Precio_mayoristas_consumidores[[#This Row],[Producto]],Codigos_class_frutas[],2,0)</f>
        <v>Frutos de hueso (carozo)</v>
      </c>
      <c r="F28" t="s">
        <v>281</v>
      </c>
      <c r="G28" s="51">
        <v>1364.88</v>
      </c>
    </row>
    <row r="29" spans="1:7" x14ac:dyDescent="0.35">
      <c r="A29">
        <v>2014</v>
      </c>
      <c r="B29">
        <v>1</v>
      </c>
      <c r="C29" t="str">
        <f>+VLOOKUP(Precio_mayoristas_consumidores[[#This Row],[Cod_mes]],Códigos_mes[],2,0)</f>
        <v>Enero</v>
      </c>
      <c r="D29" t="s">
        <v>796</v>
      </c>
      <c r="E29" t="str">
        <f>+VLOOKUP(Precio_mayoristas_consumidores[[#This Row],[Producto]],Codigos_class_frutas[],2,0)</f>
        <v>Frutos de hueso (carozo)</v>
      </c>
      <c r="F29" t="s">
        <v>702</v>
      </c>
      <c r="G29" s="51">
        <v>645.41999999999996</v>
      </c>
    </row>
    <row r="30" spans="1:7" x14ac:dyDescent="0.35">
      <c r="A30">
        <v>2014</v>
      </c>
      <c r="B30">
        <v>1</v>
      </c>
      <c r="C30" t="str">
        <f>+VLOOKUP(Precio_mayoristas_consumidores[[#This Row],[Cod_mes]],Códigos_mes[],2,0)</f>
        <v>Enero</v>
      </c>
      <c r="D30" t="s">
        <v>796</v>
      </c>
      <c r="E30" t="str">
        <f>+VLOOKUP(Precio_mayoristas_consumidores[[#This Row],[Producto]],Codigos_class_frutas[],2,0)</f>
        <v>Frutos de hueso (carozo)</v>
      </c>
      <c r="F30" t="s">
        <v>277</v>
      </c>
      <c r="G30" s="51">
        <v>907.88</v>
      </c>
    </row>
    <row r="31" spans="1:7" x14ac:dyDescent="0.35">
      <c r="A31">
        <v>2014</v>
      </c>
      <c r="B31">
        <v>1</v>
      </c>
      <c r="C31" t="str">
        <f>+VLOOKUP(Precio_mayoristas_consumidores[[#This Row],[Cod_mes]],Códigos_mes[],2,0)</f>
        <v>Enero</v>
      </c>
      <c r="D31" t="s">
        <v>796</v>
      </c>
      <c r="E31" t="str">
        <f>+VLOOKUP(Precio_mayoristas_consumidores[[#This Row],[Producto]],Codigos_class_frutas[],2,0)</f>
        <v>Berries</v>
      </c>
      <c r="F31" t="s">
        <v>212</v>
      </c>
      <c r="G31" s="51">
        <v>917.09</v>
      </c>
    </row>
    <row r="32" spans="1:7" x14ac:dyDescent="0.35">
      <c r="A32">
        <v>2014</v>
      </c>
      <c r="B32">
        <v>1</v>
      </c>
      <c r="C32" t="str">
        <f>+VLOOKUP(Precio_mayoristas_consumidores[[#This Row],[Cod_mes]],Códigos_mes[],2,0)</f>
        <v>Enero</v>
      </c>
      <c r="D32" t="s">
        <v>796</v>
      </c>
      <c r="E32" t="str">
        <f>+VLOOKUP(Precio_mayoristas_consumidores[[#This Row],[Producto]],Codigos_class_frutas[],2,0)</f>
        <v>Cítricos</v>
      </c>
      <c r="F32" t="s">
        <v>214</v>
      </c>
      <c r="G32" s="51">
        <v>1014.38</v>
      </c>
    </row>
    <row r="33" spans="1:7" x14ac:dyDescent="0.35">
      <c r="A33">
        <v>2014</v>
      </c>
      <c r="B33">
        <v>1</v>
      </c>
      <c r="C33" t="str">
        <f>+VLOOKUP(Precio_mayoristas_consumidores[[#This Row],[Cod_mes]],Códigos_mes[],2,0)</f>
        <v>Enero</v>
      </c>
      <c r="D33" t="s">
        <v>796</v>
      </c>
      <c r="E33" t="str">
        <f>+VLOOKUP(Precio_mayoristas_consumidores[[#This Row],[Producto]],Codigos_class_frutas[],2,0)</f>
        <v>Frutos de pepita</v>
      </c>
      <c r="F33" t="s">
        <v>231</v>
      </c>
      <c r="G33" s="51">
        <v>619.20000000000005</v>
      </c>
    </row>
    <row r="34" spans="1:7" x14ac:dyDescent="0.35">
      <c r="A34">
        <v>2014</v>
      </c>
      <c r="B34">
        <v>1</v>
      </c>
      <c r="C34" t="str">
        <f>+VLOOKUP(Precio_mayoristas_consumidores[[#This Row],[Cod_mes]],Códigos_mes[],2,0)</f>
        <v>Enero</v>
      </c>
      <c r="D34" t="s">
        <v>796</v>
      </c>
      <c r="E34" t="str">
        <f>+VLOOKUP(Precio_mayoristas_consumidores[[#This Row],[Producto]],Codigos_class_frutas[],2,0)</f>
        <v>Cítricos</v>
      </c>
      <c r="F34" t="s">
        <v>221</v>
      </c>
      <c r="G34" s="51">
        <v>659.83</v>
      </c>
    </row>
    <row r="35" spans="1:7" x14ac:dyDescent="0.35">
      <c r="A35">
        <v>2014</v>
      </c>
      <c r="B35">
        <v>1</v>
      </c>
      <c r="C35" t="str">
        <f>+VLOOKUP(Precio_mayoristas_consumidores[[#This Row],[Cod_mes]],Códigos_mes[],2,0)</f>
        <v>Enero</v>
      </c>
      <c r="D35" t="s">
        <v>796</v>
      </c>
      <c r="E35" t="str">
        <f>+VLOOKUP(Precio_mayoristas_consumidores[[#This Row],[Producto]],Codigos_class_frutas[],2,0)</f>
        <v>Frutos de hueso (carozo)</v>
      </c>
      <c r="F35" t="s">
        <v>665</v>
      </c>
      <c r="G35" s="51">
        <v>923.78</v>
      </c>
    </row>
    <row r="36" spans="1:7" x14ac:dyDescent="0.35">
      <c r="A36">
        <v>2014</v>
      </c>
      <c r="B36">
        <v>1</v>
      </c>
      <c r="C36" t="str">
        <f>+VLOOKUP(Precio_mayoristas_consumidores[[#This Row],[Cod_mes]],Códigos_mes[],2,0)</f>
        <v>Enero</v>
      </c>
      <c r="D36" t="s">
        <v>796</v>
      </c>
      <c r="E36" t="str">
        <f>+VLOOKUP(Precio_mayoristas_consumidores[[#This Row],[Producto]],Codigos_class_frutas[],2,0)</f>
        <v>Oleaginosos</v>
      </c>
      <c r="F36" t="s">
        <v>225</v>
      </c>
      <c r="G36" s="51">
        <v>1223.68</v>
      </c>
    </row>
    <row r="37" spans="1:7" x14ac:dyDescent="0.35">
      <c r="A37">
        <v>2014</v>
      </c>
      <c r="B37">
        <v>1</v>
      </c>
      <c r="C37" t="str">
        <f>+VLOOKUP(Precio_mayoristas_consumidores[[#This Row],[Cod_mes]],Códigos_mes[],2,0)</f>
        <v>Enero</v>
      </c>
      <c r="D37" t="s">
        <v>796</v>
      </c>
      <c r="E37" t="str">
        <f>+VLOOKUP(Precio_mayoristas_consumidores[[#This Row],[Producto]],Codigos_class_frutas[],2,0)</f>
        <v>Tropicales y subtropicales</v>
      </c>
      <c r="F37" t="s">
        <v>204</v>
      </c>
      <c r="G37" s="51">
        <v>447.65</v>
      </c>
    </row>
    <row r="38" spans="1:7" x14ac:dyDescent="0.35">
      <c r="A38">
        <v>2014</v>
      </c>
      <c r="B38">
        <v>1</v>
      </c>
      <c r="C38" t="str">
        <f>+VLOOKUP(Precio_mayoristas_consumidores[[#This Row],[Cod_mes]],Códigos_mes[],2,0)</f>
        <v>Enero</v>
      </c>
      <c r="D38" t="s">
        <v>796</v>
      </c>
      <c r="E38" t="str">
        <f>+VLOOKUP(Precio_mayoristas_consumidores[[#This Row],[Producto]],Codigos_class_frutas[],2,0)</f>
        <v>Uva</v>
      </c>
      <c r="F38" t="s">
        <v>295</v>
      </c>
      <c r="G38" s="51">
        <v>1072.27</v>
      </c>
    </row>
    <row r="39" spans="1:7" x14ac:dyDescent="0.35">
      <c r="A39">
        <v>2014</v>
      </c>
      <c r="B39">
        <v>1</v>
      </c>
      <c r="C39" t="str">
        <f>+VLOOKUP(Precio_mayoristas_consumidores[[#This Row],[Cod_mes]],Códigos_mes[],2,0)</f>
        <v>Enero</v>
      </c>
      <c r="D39" t="s">
        <v>797</v>
      </c>
      <c r="E39" t="str">
        <f>+VLOOKUP(Precio_mayoristas_consumidores[[#This Row],[Producto]],Codigos_class_frutas[],2,0)</f>
        <v>Frutos de hueso (carozo)</v>
      </c>
      <c r="F39" t="s">
        <v>281</v>
      </c>
      <c r="G39" s="51">
        <v>2239.52</v>
      </c>
    </row>
    <row r="40" spans="1:7" x14ac:dyDescent="0.35">
      <c r="A40">
        <v>2014</v>
      </c>
      <c r="B40">
        <v>1</v>
      </c>
      <c r="C40" t="str">
        <f>+VLOOKUP(Precio_mayoristas_consumidores[[#This Row],[Cod_mes]],Códigos_mes[],2,0)</f>
        <v>Enero</v>
      </c>
      <c r="D40" t="s">
        <v>797</v>
      </c>
      <c r="E40" t="str">
        <f>+VLOOKUP(Precio_mayoristas_consumidores[[#This Row],[Producto]],Codigos_class_frutas[],2,0)</f>
        <v>Frutos de hueso (carozo)</v>
      </c>
      <c r="F40" t="s">
        <v>702</v>
      </c>
      <c r="G40" s="51">
        <v>1338.25</v>
      </c>
    </row>
    <row r="41" spans="1:7" x14ac:dyDescent="0.35">
      <c r="A41">
        <v>2014</v>
      </c>
      <c r="B41">
        <v>1</v>
      </c>
      <c r="C41" t="str">
        <f>+VLOOKUP(Precio_mayoristas_consumidores[[#This Row],[Cod_mes]],Códigos_mes[],2,0)</f>
        <v>Enero</v>
      </c>
      <c r="D41" t="s">
        <v>797</v>
      </c>
      <c r="E41" t="str">
        <f>+VLOOKUP(Precio_mayoristas_consumidores[[#This Row],[Producto]],Codigos_class_frutas[],2,0)</f>
        <v>Frutos de hueso (carozo)</v>
      </c>
      <c r="F41" t="s">
        <v>669</v>
      </c>
      <c r="G41" s="51">
        <v>2590</v>
      </c>
    </row>
    <row r="42" spans="1:7" x14ac:dyDescent="0.35">
      <c r="A42">
        <v>2014</v>
      </c>
      <c r="B42">
        <v>1</v>
      </c>
      <c r="C42" t="str">
        <f>+VLOOKUP(Precio_mayoristas_consumidores[[#This Row],[Cod_mes]],Códigos_mes[],2,0)</f>
        <v>Enero</v>
      </c>
      <c r="D42" t="s">
        <v>797</v>
      </c>
      <c r="E42" t="str">
        <f>+VLOOKUP(Precio_mayoristas_consumidores[[#This Row],[Producto]],Codigos_class_frutas[],2,0)</f>
        <v>Frutos de hueso (carozo)</v>
      </c>
      <c r="F42" t="s">
        <v>277</v>
      </c>
      <c r="G42" s="51">
        <v>1482.76</v>
      </c>
    </row>
    <row r="43" spans="1:7" x14ac:dyDescent="0.35">
      <c r="A43">
        <v>2014</v>
      </c>
      <c r="B43">
        <v>1</v>
      </c>
      <c r="C43" t="str">
        <f>+VLOOKUP(Precio_mayoristas_consumidores[[#This Row],[Cod_mes]],Códigos_mes[],2,0)</f>
        <v>Enero</v>
      </c>
      <c r="D43" t="s">
        <v>797</v>
      </c>
      <c r="E43" t="str">
        <f>+VLOOKUP(Precio_mayoristas_consumidores[[#This Row],[Producto]],Codigos_class_frutas[],2,0)</f>
        <v>Berries</v>
      </c>
      <c r="F43" t="s">
        <v>212</v>
      </c>
      <c r="G43" s="51">
        <v>3327.5</v>
      </c>
    </row>
    <row r="44" spans="1:7" x14ac:dyDescent="0.35">
      <c r="A44">
        <v>2014</v>
      </c>
      <c r="B44">
        <v>1</v>
      </c>
      <c r="C44" t="str">
        <f>+VLOOKUP(Precio_mayoristas_consumidores[[#This Row],[Cod_mes]],Códigos_mes[],2,0)</f>
        <v>Enero</v>
      </c>
      <c r="D44" t="s">
        <v>797</v>
      </c>
      <c r="E44" t="str">
        <f>+VLOOKUP(Precio_mayoristas_consumidores[[#This Row],[Producto]],Codigos_class_frutas[],2,0)</f>
        <v>Cítricos</v>
      </c>
      <c r="F44" t="s">
        <v>214</v>
      </c>
      <c r="G44" s="51">
        <v>1311.79</v>
      </c>
    </row>
    <row r="45" spans="1:7" x14ac:dyDescent="0.35">
      <c r="A45">
        <v>2014</v>
      </c>
      <c r="B45">
        <v>1</v>
      </c>
      <c r="C45" t="str">
        <f>+VLOOKUP(Precio_mayoristas_consumidores[[#This Row],[Cod_mes]],Códigos_mes[],2,0)</f>
        <v>Enero</v>
      </c>
      <c r="D45" t="s">
        <v>797</v>
      </c>
      <c r="E45" t="str">
        <f>+VLOOKUP(Precio_mayoristas_consumidores[[#This Row],[Producto]],Codigos_class_frutas[],2,0)</f>
        <v>Frutos de pepita</v>
      </c>
      <c r="F45" t="s">
        <v>231</v>
      </c>
      <c r="G45" s="51">
        <v>1128.92</v>
      </c>
    </row>
    <row r="46" spans="1:7" x14ac:dyDescent="0.35">
      <c r="A46">
        <v>2014</v>
      </c>
      <c r="B46">
        <v>1</v>
      </c>
      <c r="C46" t="str">
        <f>+VLOOKUP(Precio_mayoristas_consumidores[[#This Row],[Cod_mes]],Códigos_mes[],2,0)</f>
        <v>Enero</v>
      </c>
      <c r="D46" t="s">
        <v>797</v>
      </c>
      <c r="E46" t="str">
        <f>+VLOOKUP(Precio_mayoristas_consumidores[[#This Row],[Producto]],Codigos_class_frutas[],2,0)</f>
        <v>Cítricos</v>
      </c>
      <c r="F46" t="s">
        <v>221</v>
      </c>
      <c r="G46" s="51">
        <v>803.64</v>
      </c>
    </row>
    <row r="47" spans="1:7" x14ac:dyDescent="0.35">
      <c r="A47">
        <v>2014</v>
      </c>
      <c r="B47">
        <v>1</v>
      </c>
      <c r="C47" t="str">
        <f>+VLOOKUP(Precio_mayoristas_consumidores[[#This Row],[Cod_mes]],Códigos_mes[],2,0)</f>
        <v>Enero</v>
      </c>
      <c r="D47" t="s">
        <v>797</v>
      </c>
      <c r="E47" t="str">
        <f>+VLOOKUP(Precio_mayoristas_consumidores[[#This Row],[Producto]],Codigos_class_frutas[],2,0)</f>
        <v>Frutos de hueso (carozo)</v>
      </c>
      <c r="F47" t="s">
        <v>665</v>
      </c>
      <c r="G47" s="51">
        <v>1502.67</v>
      </c>
    </row>
    <row r="48" spans="1:7" x14ac:dyDescent="0.35">
      <c r="A48">
        <v>2014</v>
      </c>
      <c r="B48">
        <v>1</v>
      </c>
      <c r="C48" t="str">
        <f>+VLOOKUP(Precio_mayoristas_consumidores[[#This Row],[Cod_mes]],Códigos_mes[],2,0)</f>
        <v>Enero</v>
      </c>
      <c r="D48" t="s">
        <v>797</v>
      </c>
      <c r="E48" t="str">
        <f>+VLOOKUP(Precio_mayoristas_consumidores[[#This Row],[Producto]],Codigos_class_frutas[],2,0)</f>
        <v>Oleaginosos</v>
      </c>
      <c r="F48" t="s">
        <v>225</v>
      </c>
      <c r="G48" s="51">
        <v>1596.39</v>
      </c>
    </row>
    <row r="49" spans="1:7" x14ac:dyDescent="0.35">
      <c r="A49">
        <v>2014</v>
      </c>
      <c r="B49">
        <v>1</v>
      </c>
      <c r="C49" t="str">
        <f>+VLOOKUP(Precio_mayoristas_consumidores[[#This Row],[Cod_mes]],Códigos_mes[],2,0)</f>
        <v>Enero</v>
      </c>
      <c r="D49" t="s">
        <v>797</v>
      </c>
      <c r="E49" t="str">
        <f>+VLOOKUP(Precio_mayoristas_consumidores[[#This Row],[Producto]],Codigos_class_frutas[],2,0)</f>
        <v>Tropicales y subtropicales</v>
      </c>
      <c r="F49" t="s">
        <v>204</v>
      </c>
      <c r="G49" s="51">
        <v>615.05999999999995</v>
      </c>
    </row>
    <row r="50" spans="1:7" x14ac:dyDescent="0.35">
      <c r="A50">
        <v>2014</v>
      </c>
      <c r="B50">
        <v>1</v>
      </c>
      <c r="C50" t="str">
        <f>+VLOOKUP(Precio_mayoristas_consumidores[[#This Row],[Cod_mes]],Códigos_mes[],2,0)</f>
        <v>Enero</v>
      </c>
      <c r="D50" t="s">
        <v>797</v>
      </c>
      <c r="E50" t="str">
        <f>+VLOOKUP(Precio_mayoristas_consumidores[[#This Row],[Producto]],Codigos_class_frutas[],2,0)</f>
        <v>Uva</v>
      </c>
      <c r="F50" t="s">
        <v>295</v>
      </c>
      <c r="G50" s="51">
        <v>2190.6</v>
      </c>
    </row>
    <row r="51" spans="1:7" x14ac:dyDescent="0.35">
      <c r="A51">
        <v>2014</v>
      </c>
      <c r="B51">
        <v>1</v>
      </c>
      <c r="C51" t="str">
        <f>+VLOOKUP(Precio_mayoristas_consumidores[[#This Row],[Cod_mes]],Códigos_mes[],2,0)</f>
        <v>Enero</v>
      </c>
      <c r="D51" t="s">
        <v>796</v>
      </c>
      <c r="E51" t="str">
        <f>+VLOOKUP(Precio_mayoristas_consumidores[[#This Row],[Producto]],Codigos_class_frutas[],2,0)</f>
        <v>Frutos de hueso (carozo)</v>
      </c>
      <c r="F51" t="s">
        <v>281</v>
      </c>
      <c r="G51" s="51">
        <v>1400.78</v>
      </c>
    </row>
    <row r="52" spans="1:7" x14ac:dyDescent="0.35">
      <c r="A52">
        <v>2014</v>
      </c>
      <c r="B52">
        <v>1</v>
      </c>
      <c r="C52" t="str">
        <f>+VLOOKUP(Precio_mayoristas_consumidores[[#This Row],[Cod_mes]],Códigos_mes[],2,0)</f>
        <v>Enero</v>
      </c>
      <c r="D52" t="s">
        <v>796</v>
      </c>
      <c r="E52" t="str">
        <f>+VLOOKUP(Precio_mayoristas_consumidores[[#This Row],[Producto]],Codigos_class_frutas[],2,0)</f>
        <v>Frutos de hueso (carozo)</v>
      </c>
      <c r="F52" t="s">
        <v>702</v>
      </c>
      <c r="G52" s="51">
        <v>611.41</v>
      </c>
    </row>
    <row r="53" spans="1:7" x14ac:dyDescent="0.35">
      <c r="A53">
        <v>2014</v>
      </c>
      <c r="B53">
        <v>1</v>
      </c>
      <c r="C53" t="str">
        <f>+VLOOKUP(Precio_mayoristas_consumidores[[#This Row],[Cod_mes]],Códigos_mes[],2,0)</f>
        <v>Enero</v>
      </c>
      <c r="D53" t="s">
        <v>796</v>
      </c>
      <c r="E53" t="str">
        <f>+VLOOKUP(Precio_mayoristas_consumidores[[#This Row],[Producto]],Codigos_class_frutas[],2,0)</f>
        <v>Frutos de hueso (carozo)</v>
      </c>
      <c r="F53" t="s">
        <v>277</v>
      </c>
      <c r="G53" s="51">
        <v>856.15</v>
      </c>
    </row>
    <row r="54" spans="1:7" x14ac:dyDescent="0.35">
      <c r="A54">
        <v>2014</v>
      </c>
      <c r="B54">
        <v>1</v>
      </c>
      <c r="C54" t="str">
        <f>+VLOOKUP(Precio_mayoristas_consumidores[[#This Row],[Cod_mes]],Códigos_mes[],2,0)</f>
        <v>Enero</v>
      </c>
      <c r="D54" t="s">
        <v>796</v>
      </c>
      <c r="E54" t="str">
        <f>+VLOOKUP(Precio_mayoristas_consumidores[[#This Row],[Producto]],Codigos_class_frutas[],2,0)</f>
        <v>Berries</v>
      </c>
      <c r="F54" t="s">
        <v>212</v>
      </c>
      <c r="G54" s="51">
        <v>895.48</v>
      </c>
    </row>
    <row r="55" spans="1:7" x14ac:dyDescent="0.35">
      <c r="A55">
        <v>2014</v>
      </c>
      <c r="B55">
        <v>1</v>
      </c>
      <c r="C55" t="str">
        <f>+VLOOKUP(Precio_mayoristas_consumidores[[#This Row],[Cod_mes]],Códigos_mes[],2,0)</f>
        <v>Enero</v>
      </c>
      <c r="D55" t="s">
        <v>796</v>
      </c>
      <c r="E55" t="str">
        <f>+VLOOKUP(Precio_mayoristas_consumidores[[#This Row],[Producto]],Codigos_class_frutas[],2,0)</f>
        <v>Cítricos</v>
      </c>
      <c r="F55" t="s">
        <v>214</v>
      </c>
      <c r="G55" s="51">
        <v>1006.19</v>
      </c>
    </row>
    <row r="56" spans="1:7" x14ac:dyDescent="0.35">
      <c r="A56">
        <v>2014</v>
      </c>
      <c r="B56">
        <v>1</v>
      </c>
      <c r="C56" t="str">
        <f>+VLOOKUP(Precio_mayoristas_consumidores[[#This Row],[Cod_mes]],Códigos_mes[],2,0)</f>
        <v>Enero</v>
      </c>
      <c r="D56" t="s">
        <v>796</v>
      </c>
      <c r="E56" t="str">
        <f>+VLOOKUP(Precio_mayoristas_consumidores[[#This Row],[Producto]],Codigos_class_frutas[],2,0)</f>
        <v>Frutos de pepita</v>
      </c>
      <c r="F56" t="s">
        <v>231</v>
      </c>
      <c r="G56" s="51">
        <v>674.67</v>
      </c>
    </row>
    <row r="57" spans="1:7" x14ac:dyDescent="0.35">
      <c r="A57">
        <v>2014</v>
      </c>
      <c r="B57">
        <v>1</v>
      </c>
      <c r="C57" t="str">
        <f>+VLOOKUP(Precio_mayoristas_consumidores[[#This Row],[Cod_mes]],Códigos_mes[],2,0)</f>
        <v>Enero</v>
      </c>
      <c r="D57" t="s">
        <v>796</v>
      </c>
      <c r="E57" t="str">
        <f>+VLOOKUP(Precio_mayoristas_consumidores[[#This Row],[Producto]],Codigos_class_frutas[],2,0)</f>
        <v>Cítricos</v>
      </c>
      <c r="F57" t="s">
        <v>221</v>
      </c>
      <c r="G57" s="51">
        <v>618.6</v>
      </c>
    </row>
    <row r="58" spans="1:7" x14ac:dyDescent="0.35">
      <c r="A58">
        <v>2014</v>
      </c>
      <c r="B58">
        <v>1</v>
      </c>
      <c r="C58" t="str">
        <f>+VLOOKUP(Precio_mayoristas_consumidores[[#This Row],[Cod_mes]],Códigos_mes[],2,0)</f>
        <v>Enero</v>
      </c>
      <c r="D58" t="s">
        <v>796</v>
      </c>
      <c r="E58" t="str">
        <f>+VLOOKUP(Precio_mayoristas_consumidores[[#This Row],[Producto]],Codigos_class_frutas[],2,0)</f>
        <v>Frutos de hueso (carozo)</v>
      </c>
      <c r="F58" t="s">
        <v>665</v>
      </c>
      <c r="G58" s="51">
        <v>928.62</v>
      </c>
    </row>
    <row r="59" spans="1:7" x14ac:dyDescent="0.35">
      <c r="A59">
        <v>2014</v>
      </c>
      <c r="B59">
        <v>1</v>
      </c>
      <c r="C59" t="str">
        <f>+VLOOKUP(Precio_mayoristas_consumidores[[#This Row],[Cod_mes]],Códigos_mes[],2,0)</f>
        <v>Enero</v>
      </c>
      <c r="D59" t="s">
        <v>796</v>
      </c>
      <c r="E59" t="str">
        <f>+VLOOKUP(Precio_mayoristas_consumidores[[#This Row],[Producto]],Codigos_class_frutas[],2,0)</f>
        <v>Oleaginosos</v>
      </c>
      <c r="F59" t="s">
        <v>225</v>
      </c>
      <c r="G59" s="51">
        <v>1256.95</v>
      </c>
    </row>
    <row r="60" spans="1:7" x14ac:dyDescent="0.35">
      <c r="A60">
        <v>2014</v>
      </c>
      <c r="B60">
        <v>1</v>
      </c>
      <c r="C60" t="str">
        <f>+VLOOKUP(Precio_mayoristas_consumidores[[#This Row],[Cod_mes]],Códigos_mes[],2,0)</f>
        <v>Enero</v>
      </c>
      <c r="D60" t="s">
        <v>796</v>
      </c>
      <c r="E60" t="str">
        <f>+VLOOKUP(Precio_mayoristas_consumidores[[#This Row],[Producto]],Codigos_class_frutas[],2,0)</f>
        <v>Tropicales y subtropicales</v>
      </c>
      <c r="F60" t="s">
        <v>204</v>
      </c>
      <c r="G60" s="51">
        <v>494.11</v>
      </c>
    </row>
    <row r="61" spans="1:7" x14ac:dyDescent="0.35">
      <c r="A61">
        <v>2014</v>
      </c>
      <c r="B61">
        <v>1</v>
      </c>
      <c r="C61" t="str">
        <f>+VLOOKUP(Precio_mayoristas_consumidores[[#This Row],[Cod_mes]],Códigos_mes[],2,0)</f>
        <v>Enero</v>
      </c>
      <c r="D61" t="s">
        <v>796</v>
      </c>
      <c r="E61" t="str">
        <f>+VLOOKUP(Precio_mayoristas_consumidores[[#This Row],[Producto]],Codigos_class_frutas[],2,0)</f>
        <v>Uva</v>
      </c>
      <c r="F61" t="s">
        <v>295</v>
      </c>
      <c r="G61" s="51">
        <v>988.48</v>
      </c>
    </row>
    <row r="62" spans="1:7" x14ac:dyDescent="0.35">
      <c r="A62">
        <v>2014</v>
      </c>
      <c r="B62">
        <v>1</v>
      </c>
      <c r="C62" t="str">
        <f>+VLOOKUP(Precio_mayoristas_consumidores[[#This Row],[Cod_mes]],Códigos_mes[],2,0)</f>
        <v>Enero</v>
      </c>
      <c r="D62" t="s">
        <v>797</v>
      </c>
      <c r="E62" t="str">
        <f>+VLOOKUP(Precio_mayoristas_consumidores[[#This Row],[Producto]],Codigos_class_frutas[],2,0)</f>
        <v>Frutos de hueso (carozo)</v>
      </c>
      <c r="F62" t="s">
        <v>281</v>
      </c>
      <c r="G62" s="51">
        <v>2228.6</v>
      </c>
    </row>
    <row r="63" spans="1:7" x14ac:dyDescent="0.35">
      <c r="A63">
        <v>2014</v>
      </c>
      <c r="B63">
        <v>1</v>
      </c>
      <c r="C63" t="str">
        <f>+VLOOKUP(Precio_mayoristas_consumidores[[#This Row],[Cod_mes]],Códigos_mes[],2,0)</f>
        <v>Enero</v>
      </c>
      <c r="D63" t="s">
        <v>797</v>
      </c>
      <c r="E63" t="str">
        <f>+VLOOKUP(Precio_mayoristas_consumidores[[#This Row],[Producto]],Codigos_class_frutas[],2,0)</f>
        <v>Frutos de hueso (carozo)</v>
      </c>
      <c r="F63" t="s">
        <v>702</v>
      </c>
      <c r="G63" s="51">
        <v>1372.01</v>
      </c>
    </row>
    <row r="64" spans="1:7" x14ac:dyDescent="0.35">
      <c r="A64">
        <v>2014</v>
      </c>
      <c r="B64">
        <v>1</v>
      </c>
      <c r="C64" t="str">
        <f>+VLOOKUP(Precio_mayoristas_consumidores[[#This Row],[Cod_mes]],Códigos_mes[],2,0)</f>
        <v>Enero</v>
      </c>
      <c r="D64" t="s">
        <v>797</v>
      </c>
      <c r="E64" t="str">
        <f>+VLOOKUP(Precio_mayoristas_consumidores[[#This Row],[Producto]],Codigos_class_frutas[],2,0)</f>
        <v>Frutos de hueso (carozo)</v>
      </c>
      <c r="F64" t="s">
        <v>277</v>
      </c>
      <c r="G64" s="51">
        <v>1424.51</v>
      </c>
    </row>
    <row r="65" spans="1:7" x14ac:dyDescent="0.35">
      <c r="A65">
        <v>2014</v>
      </c>
      <c r="B65">
        <v>1</v>
      </c>
      <c r="C65" t="str">
        <f>+VLOOKUP(Precio_mayoristas_consumidores[[#This Row],[Cod_mes]],Códigos_mes[],2,0)</f>
        <v>Enero</v>
      </c>
      <c r="D65" t="s">
        <v>797</v>
      </c>
      <c r="E65" t="str">
        <f>+VLOOKUP(Precio_mayoristas_consumidores[[#This Row],[Producto]],Codigos_class_frutas[],2,0)</f>
        <v>Berries</v>
      </c>
      <c r="F65" t="s">
        <v>212</v>
      </c>
      <c r="G65" s="51">
        <v>2977.56</v>
      </c>
    </row>
    <row r="66" spans="1:7" x14ac:dyDescent="0.35">
      <c r="A66">
        <v>2014</v>
      </c>
      <c r="B66">
        <v>1</v>
      </c>
      <c r="C66" t="str">
        <f>+VLOOKUP(Precio_mayoristas_consumidores[[#This Row],[Cod_mes]],Códigos_mes[],2,0)</f>
        <v>Enero</v>
      </c>
      <c r="D66" t="s">
        <v>797</v>
      </c>
      <c r="E66" t="str">
        <f>+VLOOKUP(Precio_mayoristas_consumidores[[#This Row],[Producto]],Codigos_class_frutas[],2,0)</f>
        <v>Cítricos</v>
      </c>
      <c r="F66" t="s">
        <v>214</v>
      </c>
      <c r="G66" s="51">
        <v>1455.12</v>
      </c>
    </row>
    <row r="67" spans="1:7" x14ac:dyDescent="0.35">
      <c r="A67">
        <v>2014</v>
      </c>
      <c r="B67">
        <v>1</v>
      </c>
      <c r="C67" t="str">
        <f>+VLOOKUP(Precio_mayoristas_consumidores[[#This Row],[Cod_mes]],Códigos_mes[],2,0)</f>
        <v>Enero</v>
      </c>
      <c r="D67" t="s">
        <v>797</v>
      </c>
      <c r="E67" t="str">
        <f>+VLOOKUP(Precio_mayoristas_consumidores[[#This Row],[Producto]],Codigos_class_frutas[],2,0)</f>
        <v>Frutos de pepita</v>
      </c>
      <c r="F67" t="s">
        <v>231</v>
      </c>
      <c r="G67" s="51">
        <v>1315.29</v>
      </c>
    </row>
    <row r="68" spans="1:7" x14ac:dyDescent="0.35">
      <c r="A68">
        <v>2014</v>
      </c>
      <c r="B68">
        <v>1</v>
      </c>
      <c r="C68" t="str">
        <f>+VLOOKUP(Precio_mayoristas_consumidores[[#This Row],[Cod_mes]],Códigos_mes[],2,0)</f>
        <v>Enero</v>
      </c>
      <c r="D68" t="s">
        <v>797</v>
      </c>
      <c r="E68" t="str">
        <f>+VLOOKUP(Precio_mayoristas_consumidores[[#This Row],[Producto]],Codigos_class_frutas[],2,0)</f>
        <v>Cítricos</v>
      </c>
      <c r="F68" t="s">
        <v>221</v>
      </c>
      <c r="G68" s="51">
        <v>836.05</v>
      </c>
    </row>
    <row r="69" spans="1:7" x14ac:dyDescent="0.35">
      <c r="A69">
        <v>2014</v>
      </c>
      <c r="B69">
        <v>1</v>
      </c>
      <c r="C69" t="str">
        <f>+VLOOKUP(Precio_mayoristas_consumidores[[#This Row],[Cod_mes]],Códigos_mes[],2,0)</f>
        <v>Enero</v>
      </c>
      <c r="D69" t="s">
        <v>797</v>
      </c>
      <c r="E69" t="str">
        <f>+VLOOKUP(Precio_mayoristas_consumidores[[#This Row],[Producto]],Codigos_class_frutas[],2,0)</f>
        <v>Frutos de hueso (carozo)</v>
      </c>
      <c r="F69" t="s">
        <v>665</v>
      </c>
      <c r="G69" s="51">
        <v>1444.07</v>
      </c>
    </row>
    <row r="70" spans="1:7" x14ac:dyDescent="0.35">
      <c r="A70">
        <v>2014</v>
      </c>
      <c r="B70">
        <v>1</v>
      </c>
      <c r="C70" t="str">
        <f>+VLOOKUP(Precio_mayoristas_consumidores[[#This Row],[Cod_mes]],Códigos_mes[],2,0)</f>
        <v>Enero</v>
      </c>
      <c r="D70" t="s">
        <v>797</v>
      </c>
      <c r="E70" t="str">
        <f>+VLOOKUP(Precio_mayoristas_consumidores[[#This Row],[Producto]],Codigos_class_frutas[],2,0)</f>
        <v>Oleaginosos</v>
      </c>
      <c r="F70" t="s">
        <v>225</v>
      </c>
      <c r="G70" s="51">
        <v>1531.98</v>
      </c>
    </row>
    <row r="71" spans="1:7" x14ac:dyDescent="0.35">
      <c r="A71">
        <v>2014</v>
      </c>
      <c r="B71">
        <v>1</v>
      </c>
      <c r="C71" t="str">
        <f>+VLOOKUP(Precio_mayoristas_consumidores[[#This Row],[Cod_mes]],Códigos_mes[],2,0)</f>
        <v>Enero</v>
      </c>
      <c r="D71" t="s">
        <v>797</v>
      </c>
      <c r="E71" t="str">
        <f>+VLOOKUP(Precio_mayoristas_consumidores[[#This Row],[Producto]],Codigos_class_frutas[],2,0)</f>
        <v>Tropicales y subtropicales</v>
      </c>
      <c r="F71" t="s">
        <v>204</v>
      </c>
      <c r="G71" s="51">
        <v>603.64</v>
      </c>
    </row>
    <row r="72" spans="1:7" x14ac:dyDescent="0.35">
      <c r="A72">
        <v>2014</v>
      </c>
      <c r="B72">
        <v>1</v>
      </c>
      <c r="C72" t="str">
        <f>+VLOOKUP(Precio_mayoristas_consumidores[[#This Row],[Cod_mes]],Códigos_mes[],2,0)</f>
        <v>Enero</v>
      </c>
      <c r="D72" t="s">
        <v>797</v>
      </c>
      <c r="E72" t="str">
        <f>+VLOOKUP(Precio_mayoristas_consumidores[[#This Row],[Producto]],Codigos_class_frutas[],2,0)</f>
        <v>Uva</v>
      </c>
      <c r="F72" t="s">
        <v>295</v>
      </c>
      <c r="G72" s="51">
        <v>2195.66</v>
      </c>
    </row>
    <row r="73" spans="1:7" x14ac:dyDescent="0.35">
      <c r="A73">
        <v>2014</v>
      </c>
      <c r="B73">
        <v>1</v>
      </c>
      <c r="C73" t="str">
        <f>+VLOOKUP(Precio_mayoristas_consumidores[[#This Row],[Cod_mes]],Códigos_mes[],2,0)</f>
        <v>Enero</v>
      </c>
      <c r="D73" t="s">
        <v>796</v>
      </c>
      <c r="E73" t="str">
        <f>+VLOOKUP(Precio_mayoristas_consumidores[[#This Row],[Producto]],Codigos_class_frutas[],2,0)</f>
        <v>Frutos de hueso (carozo)</v>
      </c>
      <c r="F73" t="s">
        <v>281</v>
      </c>
      <c r="G73" s="51">
        <v>1622.22</v>
      </c>
    </row>
    <row r="74" spans="1:7" x14ac:dyDescent="0.35">
      <c r="A74">
        <v>2014</v>
      </c>
      <c r="B74">
        <v>1</v>
      </c>
      <c r="C74" t="str">
        <f>+VLOOKUP(Precio_mayoristas_consumidores[[#This Row],[Cod_mes]],Códigos_mes[],2,0)</f>
        <v>Enero</v>
      </c>
      <c r="D74" t="s">
        <v>796</v>
      </c>
      <c r="E74" t="str">
        <f>+VLOOKUP(Precio_mayoristas_consumidores[[#This Row],[Producto]],Codigos_class_frutas[],2,0)</f>
        <v>Frutos de hueso (carozo)</v>
      </c>
      <c r="F74" t="s">
        <v>702</v>
      </c>
      <c r="G74" s="51">
        <v>652.17999999999995</v>
      </c>
    </row>
    <row r="75" spans="1:7" x14ac:dyDescent="0.35">
      <c r="A75">
        <v>2014</v>
      </c>
      <c r="B75">
        <v>1</v>
      </c>
      <c r="C75" t="str">
        <f>+VLOOKUP(Precio_mayoristas_consumidores[[#This Row],[Cod_mes]],Códigos_mes[],2,0)</f>
        <v>Enero</v>
      </c>
      <c r="D75" t="s">
        <v>796</v>
      </c>
      <c r="E75" t="str">
        <f>+VLOOKUP(Precio_mayoristas_consumidores[[#This Row],[Producto]],Codigos_class_frutas[],2,0)</f>
        <v>Frutos de hueso (carozo)</v>
      </c>
      <c r="F75" t="s">
        <v>277</v>
      </c>
      <c r="G75" s="51">
        <v>858.67</v>
      </c>
    </row>
    <row r="76" spans="1:7" x14ac:dyDescent="0.35">
      <c r="A76">
        <v>2014</v>
      </c>
      <c r="B76">
        <v>1</v>
      </c>
      <c r="C76" t="str">
        <f>+VLOOKUP(Precio_mayoristas_consumidores[[#This Row],[Cod_mes]],Códigos_mes[],2,0)</f>
        <v>Enero</v>
      </c>
      <c r="D76" t="s">
        <v>796</v>
      </c>
      <c r="E76" t="str">
        <f>+VLOOKUP(Precio_mayoristas_consumidores[[#This Row],[Producto]],Codigos_class_frutas[],2,0)</f>
        <v>Berries</v>
      </c>
      <c r="F76" t="s">
        <v>212</v>
      </c>
      <c r="G76" s="51">
        <v>873.87</v>
      </c>
    </row>
    <row r="77" spans="1:7" x14ac:dyDescent="0.35">
      <c r="A77">
        <v>2014</v>
      </c>
      <c r="B77">
        <v>1</v>
      </c>
      <c r="C77" t="str">
        <f>+VLOOKUP(Precio_mayoristas_consumidores[[#This Row],[Cod_mes]],Códigos_mes[],2,0)</f>
        <v>Enero</v>
      </c>
      <c r="D77" t="s">
        <v>796</v>
      </c>
      <c r="E77" t="str">
        <f>+VLOOKUP(Precio_mayoristas_consumidores[[#This Row],[Producto]],Codigos_class_frutas[],2,0)</f>
        <v>Cítricos</v>
      </c>
      <c r="F77" t="s">
        <v>214</v>
      </c>
      <c r="G77" s="51">
        <v>984.94</v>
      </c>
    </row>
    <row r="78" spans="1:7" x14ac:dyDescent="0.35">
      <c r="A78">
        <v>2014</v>
      </c>
      <c r="B78">
        <v>1</v>
      </c>
      <c r="C78" t="str">
        <f>+VLOOKUP(Precio_mayoristas_consumidores[[#This Row],[Cod_mes]],Códigos_mes[],2,0)</f>
        <v>Enero</v>
      </c>
      <c r="D78" t="s">
        <v>796</v>
      </c>
      <c r="E78" t="str">
        <f>+VLOOKUP(Precio_mayoristas_consumidores[[#This Row],[Producto]],Codigos_class_frutas[],2,0)</f>
        <v>Frutos de pepita</v>
      </c>
      <c r="F78" t="s">
        <v>231</v>
      </c>
      <c r="G78" s="51">
        <v>650.04</v>
      </c>
    </row>
    <row r="79" spans="1:7" x14ac:dyDescent="0.35">
      <c r="A79">
        <v>2014</v>
      </c>
      <c r="B79">
        <v>1</v>
      </c>
      <c r="C79" t="str">
        <f>+VLOOKUP(Precio_mayoristas_consumidores[[#This Row],[Cod_mes]],Códigos_mes[],2,0)</f>
        <v>Enero</v>
      </c>
      <c r="D79" t="s">
        <v>796</v>
      </c>
      <c r="E79" t="str">
        <f>+VLOOKUP(Precio_mayoristas_consumidores[[#This Row],[Producto]],Codigos_class_frutas[],2,0)</f>
        <v>Cítricos</v>
      </c>
      <c r="F79" t="s">
        <v>221</v>
      </c>
      <c r="G79" s="51">
        <v>654.41999999999996</v>
      </c>
    </row>
    <row r="80" spans="1:7" x14ac:dyDescent="0.35">
      <c r="A80">
        <v>2014</v>
      </c>
      <c r="B80">
        <v>1</v>
      </c>
      <c r="C80" t="str">
        <f>+VLOOKUP(Precio_mayoristas_consumidores[[#This Row],[Cod_mes]],Códigos_mes[],2,0)</f>
        <v>Enero</v>
      </c>
      <c r="D80" t="s">
        <v>796</v>
      </c>
      <c r="E80" t="str">
        <f>+VLOOKUP(Precio_mayoristas_consumidores[[#This Row],[Producto]],Codigos_class_frutas[],2,0)</f>
        <v>Frutos de hueso (carozo)</v>
      </c>
      <c r="F80" t="s">
        <v>665</v>
      </c>
      <c r="G80" s="51">
        <v>943.8</v>
      </c>
    </row>
    <row r="81" spans="1:7" x14ac:dyDescent="0.35">
      <c r="A81">
        <v>2014</v>
      </c>
      <c r="B81">
        <v>1</v>
      </c>
      <c r="C81" t="str">
        <f>+VLOOKUP(Precio_mayoristas_consumidores[[#This Row],[Cod_mes]],Códigos_mes[],2,0)</f>
        <v>Enero</v>
      </c>
      <c r="D81" t="s">
        <v>796</v>
      </c>
      <c r="E81" t="str">
        <f>+VLOOKUP(Precio_mayoristas_consumidores[[#This Row],[Producto]],Codigos_class_frutas[],2,0)</f>
        <v>Oleaginosos</v>
      </c>
      <c r="F81" t="s">
        <v>225</v>
      </c>
      <c r="G81" s="51">
        <v>1207.43</v>
      </c>
    </row>
    <row r="82" spans="1:7" x14ac:dyDescent="0.35">
      <c r="A82">
        <v>2014</v>
      </c>
      <c r="B82">
        <v>1</v>
      </c>
      <c r="C82" t="str">
        <f>+VLOOKUP(Precio_mayoristas_consumidores[[#This Row],[Cod_mes]],Códigos_mes[],2,0)</f>
        <v>Enero</v>
      </c>
      <c r="D82" t="s">
        <v>796</v>
      </c>
      <c r="E82" t="str">
        <f>+VLOOKUP(Precio_mayoristas_consumidores[[#This Row],[Producto]],Codigos_class_frutas[],2,0)</f>
        <v>Tropicales y subtropicales</v>
      </c>
      <c r="F82" t="s">
        <v>204</v>
      </c>
      <c r="G82" s="51">
        <v>477.83</v>
      </c>
    </row>
    <row r="83" spans="1:7" x14ac:dyDescent="0.35">
      <c r="A83">
        <v>2014</v>
      </c>
      <c r="B83">
        <v>1</v>
      </c>
      <c r="C83" t="str">
        <f>+VLOOKUP(Precio_mayoristas_consumidores[[#This Row],[Cod_mes]],Códigos_mes[],2,0)</f>
        <v>Enero</v>
      </c>
      <c r="D83" t="s">
        <v>796</v>
      </c>
      <c r="E83" t="str">
        <f>+VLOOKUP(Precio_mayoristas_consumidores[[#This Row],[Producto]],Codigos_class_frutas[],2,0)</f>
        <v>Uva</v>
      </c>
      <c r="F83" t="s">
        <v>295</v>
      </c>
      <c r="G83" s="51">
        <v>951.52</v>
      </c>
    </row>
    <row r="84" spans="1:7" x14ac:dyDescent="0.35">
      <c r="A84">
        <v>2014</v>
      </c>
      <c r="B84">
        <v>1</v>
      </c>
      <c r="C84" t="str">
        <f>+VLOOKUP(Precio_mayoristas_consumidores[[#This Row],[Cod_mes]],Códigos_mes[],2,0)</f>
        <v>Enero</v>
      </c>
      <c r="D84" t="s">
        <v>797</v>
      </c>
      <c r="E84" t="str">
        <f>+VLOOKUP(Precio_mayoristas_consumidores[[#This Row],[Producto]],Codigos_class_frutas[],2,0)</f>
        <v>Frutos de hueso (carozo)</v>
      </c>
      <c r="F84" t="s">
        <v>281</v>
      </c>
      <c r="G84" s="51">
        <v>2414.23</v>
      </c>
    </row>
    <row r="85" spans="1:7" x14ac:dyDescent="0.35">
      <c r="A85">
        <v>2014</v>
      </c>
      <c r="B85">
        <v>1</v>
      </c>
      <c r="C85" t="str">
        <f>+VLOOKUP(Precio_mayoristas_consumidores[[#This Row],[Cod_mes]],Códigos_mes[],2,0)</f>
        <v>Enero</v>
      </c>
      <c r="D85" t="s">
        <v>797</v>
      </c>
      <c r="E85" t="str">
        <f>+VLOOKUP(Precio_mayoristas_consumidores[[#This Row],[Producto]],Codigos_class_frutas[],2,0)</f>
        <v>Frutos de hueso (carozo)</v>
      </c>
      <c r="F85" t="s">
        <v>702</v>
      </c>
      <c r="G85" s="51">
        <v>1273.1500000000001</v>
      </c>
    </row>
    <row r="86" spans="1:7" x14ac:dyDescent="0.35">
      <c r="A86">
        <v>2014</v>
      </c>
      <c r="B86">
        <v>1</v>
      </c>
      <c r="C86" t="str">
        <f>+VLOOKUP(Precio_mayoristas_consumidores[[#This Row],[Cod_mes]],Códigos_mes[],2,0)</f>
        <v>Enero</v>
      </c>
      <c r="D86" t="s">
        <v>797</v>
      </c>
      <c r="E86" t="str">
        <f>+VLOOKUP(Precio_mayoristas_consumidores[[#This Row],[Producto]],Codigos_class_frutas[],2,0)</f>
        <v>Frutos de hueso (carozo)</v>
      </c>
      <c r="F86" t="s">
        <v>277</v>
      </c>
      <c r="G86" s="51">
        <v>1355.6</v>
      </c>
    </row>
    <row r="87" spans="1:7" x14ac:dyDescent="0.35">
      <c r="A87">
        <v>2014</v>
      </c>
      <c r="B87">
        <v>1</v>
      </c>
      <c r="C87" t="str">
        <f>+VLOOKUP(Precio_mayoristas_consumidores[[#This Row],[Cod_mes]],Códigos_mes[],2,0)</f>
        <v>Enero</v>
      </c>
      <c r="D87" t="s">
        <v>797</v>
      </c>
      <c r="E87" t="str">
        <f>+VLOOKUP(Precio_mayoristas_consumidores[[#This Row],[Producto]],Codigos_class_frutas[],2,0)</f>
        <v>Berries</v>
      </c>
      <c r="F87" t="s">
        <v>212</v>
      </c>
      <c r="G87" s="51">
        <v>3114.63</v>
      </c>
    </row>
    <row r="88" spans="1:7" x14ac:dyDescent="0.35">
      <c r="A88">
        <v>2014</v>
      </c>
      <c r="B88">
        <v>1</v>
      </c>
      <c r="C88" t="str">
        <f>+VLOOKUP(Precio_mayoristas_consumidores[[#This Row],[Cod_mes]],Códigos_mes[],2,0)</f>
        <v>Enero</v>
      </c>
      <c r="D88" t="s">
        <v>797</v>
      </c>
      <c r="E88" t="str">
        <f>+VLOOKUP(Precio_mayoristas_consumidores[[#This Row],[Producto]],Codigos_class_frutas[],2,0)</f>
        <v>Cítricos</v>
      </c>
      <c r="F88" t="s">
        <v>214</v>
      </c>
      <c r="G88" s="51">
        <v>1505.57</v>
      </c>
    </row>
    <row r="89" spans="1:7" x14ac:dyDescent="0.35">
      <c r="A89">
        <v>2014</v>
      </c>
      <c r="B89">
        <v>1</v>
      </c>
      <c r="C89" t="str">
        <f>+VLOOKUP(Precio_mayoristas_consumidores[[#This Row],[Cod_mes]],Códigos_mes[],2,0)</f>
        <v>Enero</v>
      </c>
      <c r="D89" t="s">
        <v>797</v>
      </c>
      <c r="E89" t="str">
        <f>+VLOOKUP(Precio_mayoristas_consumidores[[#This Row],[Producto]],Codigos_class_frutas[],2,0)</f>
        <v>Frutos de pepita</v>
      </c>
      <c r="F89" t="s">
        <v>231</v>
      </c>
      <c r="G89" s="51">
        <v>1307.1600000000001</v>
      </c>
    </row>
    <row r="90" spans="1:7" x14ac:dyDescent="0.35">
      <c r="A90">
        <v>2014</v>
      </c>
      <c r="B90">
        <v>1</v>
      </c>
      <c r="C90" t="str">
        <f>+VLOOKUP(Precio_mayoristas_consumidores[[#This Row],[Cod_mes]],Códigos_mes[],2,0)</f>
        <v>Enero</v>
      </c>
      <c r="D90" t="s">
        <v>797</v>
      </c>
      <c r="E90" t="str">
        <f>+VLOOKUP(Precio_mayoristas_consumidores[[#This Row],[Producto]],Codigos_class_frutas[],2,0)</f>
        <v>Cítricos</v>
      </c>
      <c r="F90" t="s">
        <v>221</v>
      </c>
      <c r="G90" s="51">
        <v>839</v>
      </c>
    </row>
    <row r="91" spans="1:7" x14ac:dyDescent="0.35">
      <c r="A91">
        <v>2014</v>
      </c>
      <c r="B91">
        <v>1</v>
      </c>
      <c r="C91" t="str">
        <f>+VLOOKUP(Precio_mayoristas_consumidores[[#This Row],[Cod_mes]],Códigos_mes[],2,0)</f>
        <v>Enero</v>
      </c>
      <c r="D91" t="s">
        <v>797</v>
      </c>
      <c r="E91" t="str">
        <f>+VLOOKUP(Precio_mayoristas_consumidores[[#This Row],[Producto]],Codigos_class_frutas[],2,0)</f>
        <v>Frutos de hueso (carozo)</v>
      </c>
      <c r="F91" t="s">
        <v>665</v>
      </c>
      <c r="G91" s="51">
        <v>1649.5</v>
      </c>
    </row>
    <row r="92" spans="1:7" x14ac:dyDescent="0.35">
      <c r="A92">
        <v>2014</v>
      </c>
      <c r="B92">
        <v>1</v>
      </c>
      <c r="C92" t="str">
        <f>+VLOOKUP(Precio_mayoristas_consumidores[[#This Row],[Cod_mes]],Códigos_mes[],2,0)</f>
        <v>Enero</v>
      </c>
      <c r="D92" t="s">
        <v>797</v>
      </c>
      <c r="E92" t="str">
        <f>+VLOOKUP(Precio_mayoristas_consumidores[[#This Row],[Producto]],Codigos_class_frutas[],2,0)</f>
        <v>Oleaginosos</v>
      </c>
      <c r="F92" t="s">
        <v>225</v>
      </c>
      <c r="G92" s="51">
        <v>1605.59</v>
      </c>
    </row>
    <row r="93" spans="1:7" x14ac:dyDescent="0.35">
      <c r="A93">
        <v>2014</v>
      </c>
      <c r="B93">
        <v>1</v>
      </c>
      <c r="C93" t="str">
        <f>+VLOOKUP(Precio_mayoristas_consumidores[[#This Row],[Cod_mes]],Códigos_mes[],2,0)</f>
        <v>Enero</v>
      </c>
      <c r="D93" t="s">
        <v>797</v>
      </c>
      <c r="E93" t="str">
        <f>+VLOOKUP(Precio_mayoristas_consumidores[[#This Row],[Producto]],Codigos_class_frutas[],2,0)</f>
        <v>Tropicales y subtropicales</v>
      </c>
      <c r="F93" t="s">
        <v>204</v>
      </c>
      <c r="G93" s="51">
        <v>607.04999999999995</v>
      </c>
    </row>
    <row r="94" spans="1:7" x14ac:dyDescent="0.35">
      <c r="A94">
        <v>2014</v>
      </c>
      <c r="B94">
        <v>1</v>
      </c>
      <c r="C94" t="str">
        <f>+VLOOKUP(Precio_mayoristas_consumidores[[#This Row],[Cod_mes]],Códigos_mes[],2,0)</f>
        <v>Enero</v>
      </c>
      <c r="D94" t="s">
        <v>797</v>
      </c>
      <c r="E94" t="str">
        <f>+VLOOKUP(Precio_mayoristas_consumidores[[#This Row],[Producto]],Codigos_class_frutas[],2,0)</f>
        <v>Uva</v>
      </c>
      <c r="F94" t="s">
        <v>295</v>
      </c>
      <c r="G94" s="51">
        <v>1888.74</v>
      </c>
    </row>
    <row r="95" spans="1:7" x14ac:dyDescent="0.35">
      <c r="A95">
        <v>2014</v>
      </c>
      <c r="B95">
        <v>2</v>
      </c>
      <c r="C95" t="str">
        <f>+VLOOKUP(Precio_mayoristas_consumidores[[#This Row],[Cod_mes]],Códigos_mes[],2,0)</f>
        <v>Febrero</v>
      </c>
      <c r="D95" t="s">
        <v>796</v>
      </c>
      <c r="E95" t="str">
        <f>+VLOOKUP(Precio_mayoristas_consumidores[[#This Row],[Producto]],Codigos_class_frutas[],2,0)</f>
        <v>Frutos de hueso (carozo)</v>
      </c>
      <c r="F95" t="s">
        <v>281</v>
      </c>
      <c r="G95" s="51">
        <v>1318.18</v>
      </c>
    </row>
    <row r="96" spans="1:7" x14ac:dyDescent="0.35">
      <c r="A96">
        <v>2014</v>
      </c>
      <c r="B96">
        <v>2</v>
      </c>
      <c r="C96" t="str">
        <f>+VLOOKUP(Precio_mayoristas_consumidores[[#This Row],[Cod_mes]],Códigos_mes[],2,0)</f>
        <v>Febrero</v>
      </c>
      <c r="D96" t="s">
        <v>796</v>
      </c>
      <c r="E96" t="str">
        <f>+VLOOKUP(Precio_mayoristas_consumidores[[#This Row],[Producto]],Codigos_class_frutas[],2,0)</f>
        <v>Frutos de hueso (carozo)</v>
      </c>
      <c r="F96" t="s">
        <v>702</v>
      </c>
      <c r="G96" s="51">
        <v>579.88</v>
      </c>
    </row>
    <row r="97" spans="1:7" x14ac:dyDescent="0.35">
      <c r="A97">
        <v>2014</v>
      </c>
      <c r="B97">
        <v>2</v>
      </c>
      <c r="C97" t="str">
        <f>+VLOOKUP(Precio_mayoristas_consumidores[[#This Row],[Cod_mes]],Códigos_mes[],2,0)</f>
        <v>Febrero</v>
      </c>
      <c r="D97" t="s">
        <v>796</v>
      </c>
      <c r="E97" t="str">
        <f>+VLOOKUP(Precio_mayoristas_consumidores[[#This Row],[Producto]],Codigos_class_frutas[],2,0)</f>
        <v>Frutos de hueso (carozo)</v>
      </c>
      <c r="F97" t="s">
        <v>277</v>
      </c>
      <c r="G97" s="51">
        <v>932.82</v>
      </c>
    </row>
    <row r="98" spans="1:7" x14ac:dyDescent="0.35">
      <c r="A98">
        <v>2014</v>
      </c>
      <c r="B98">
        <v>2</v>
      </c>
      <c r="C98" t="str">
        <f>+VLOOKUP(Precio_mayoristas_consumidores[[#This Row],[Cod_mes]],Códigos_mes[],2,0)</f>
        <v>Febrero</v>
      </c>
      <c r="D98" t="s">
        <v>796</v>
      </c>
      <c r="E98" t="str">
        <f>+VLOOKUP(Precio_mayoristas_consumidores[[#This Row],[Producto]],Codigos_class_frutas[],2,0)</f>
        <v>Berries</v>
      </c>
      <c r="F98" t="s">
        <v>212</v>
      </c>
      <c r="G98" s="51">
        <v>947.78</v>
      </c>
    </row>
    <row r="99" spans="1:7" x14ac:dyDescent="0.35">
      <c r="A99">
        <v>2014</v>
      </c>
      <c r="B99">
        <v>2</v>
      </c>
      <c r="C99" t="str">
        <f>+VLOOKUP(Precio_mayoristas_consumidores[[#This Row],[Cod_mes]],Códigos_mes[],2,0)</f>
        <v>Febrero</v>
      </c>
      <c r="D99" t="s">
        <v>796</v>
      </c>
      <c r="E99" t="str">
        <f>+VLOOKUP(Precio_mayoristas_consumidores[[#This Row],[Producto]],Codigos_class_frutas[],2,0)</f>
        <v>Cítricos</v>
      </c>
      <c r="F99" t="s">
        <v>214</v>
      </c>
      <c r="G99" s="51">
        <v>1008.81</v>
      </c>
    </row>
    <row r="100" spans="1:7" x14ac:dyDescent="0.35">
      <c r="A100">
        <v>2014</v>
      </c>
      <c r="B100">
        <v>2</v>
      </c>
      <c r="C100" t="str">
        <f>+VLOOKUP(Precio_mayoristas_consumidores[[#This Row],[Cod_mes]],Códigos_mes[],2,0)</f>
        <v>Febrero</v>
      </c>
      <c r="D100" t="s">
        <v>796</v>
      </c>
      <c r="E100" t="str">
        <f>+VLOOKUP(Precio_mayoristas_consumidores[[#This Row],[Producto]],Codigos_class_frutas[],2,0)</f>
        <v>Frutos de pepita</v>
      </c>
      <c r="F100" t="s">
        <v>231</v>
      </c>
      <c r="G100" s="51">
        <v>602.11</v>
      </c>
    </row>
    <row r="101" spans="1:7" x14ac:dyDescent="0.35">
      <c r="A101">
        <v>2014</v>
      </c>
      <c r="B101">
        <v>2</v>
      </c>
      <c r="C101" t="str">
        <f>+VLOOKUP(Precio_mayoristas_consumidores[[#This Row],[Cod_mes]],Códigos_mes[],2,0)</f>
        <v>Febrero</v>
      </c>
      <c r="D101" t="s">
        <v>796</v>
      </c>
      <c r="E101" t="str">
        <f>+VLOOKUP(Precio_mayoristas_consumidores[[#This Row],[Producto]],Codigos_class_frutas[],2,0)</f>
        <v>Cítricos</v>
      </c>
      <c r="F101" t="s">
        <v>221</v>
      </c>
      <c r="G101" s="51">
        <v>684.44</v>
      </c>
    </row>
    <row r="102" spans="1:7" x14ac:dyDescent="0.35">
      <c r="A102">
        <v>2014</v>
      </c>
      <c r="B102">
        <v>2</v>
      </c>
      <c r="C102" t="str">
        <f>+VLOOKUP(Precio_mayoristas_consumidores[[#This Row],[Cod_mes]],Códigos_mes[],2,0)</f>
        <v>Febrero</v>
      </c>
      <c r="D102" t="s">
        <v>796</v>
      </c>
      <c r="E102" t="str">
        <f>+VLOOKUP(Precio_mayoristas_consumidores[[#This Row],[Producto]],Codigos_class_frutas[],2,0)</f>
        <v>Frutos de hueso (carozo)</v>
      </c>
      <c r="F102" t="s">
        <v>665</v>
      </c>
      <c r="G102" s="51">
        <v>980.48</v>
      </c>
    </row>
    <row r="103" spans="1:7" x14ac:dyDescent="0.35">
      <c r="A103">
        <v>2014</v>
      </c>
      <c r="B103">
        <v>2</v>
      </c>
      <c r="C103" t="str">
        <f>+VLOOKUP(Precio_mayoristas_consumidores[[#This Row],[Cod_mes]],Códigos_mes[],2,0)</f>
        <v>Febrero</v>
      </c>
      <c r="D103" t="s">
        <v>796</v>
      </c>
      <c r="E103" t="str">
        <f>+VLOOKUP(Precio_mayoristas_consumidores[[#This Row],[Producto]],Codigos_class_frutas[],2,0)</f>
        <v>Oleaginosos</v>
      </c>
      <c r="F103" t="s">
        <v>225</v>
      </c>
      <c r="G103" s="51">
        <v>1162.21</v>
      </c>
    </row>
    <row r="104" spans="1:7" x14ac:dyDescent="0.35">
      <c r="A104">
        <v>2014</v>
      </c>
      <c r="B104">
        <v>2</v>
      </c>
      <c r="C104" t="str">
        <f>+VLOOKUP(Precio_mayoristas_consumidores[[#This Row],[Cod_mes]],Códigos_mes[],2,0)</f>
        <v>Febrero</v>
      </c>
      <c r="D104" t="s">
        <v>796</v>
      </c>
      <c r="E104" t="str">
        <f>+VLOOKUP(Precio_mayoristas_consumidores[[#This Row],[Producto]],Codigos_class_frutas[],2,0)</f>
        <v>Tropicales y subtropicales</v>
      </c>
      <c r="F104" t="s">
        <v>204</v>
      </c>
      <c r="G104" s="51">
        <v>475.96</v>
      </c>
    </row>
    <row r="105" spans="1:7" x14ac:dyDescent="0.35">
      <c r="A105">
        <v>2014</v>
      </c>
      <c r="B105">
        <v>2</v>
      </c>
      <c r="C105" t="str">
        <f>+VLOOKUP(Precio_mayoristas_consumidores[[#This Row],[Cod_mes]],Códigos_mes[],2,0)</f>
        <v>Febrero</v>
      </c>
      <c r="D105" t="s">
        <v>796</v>
      </c>
      <c r="E105" t="str">
        <f>+VLOOKUP(Precio_mayoristas_consumidores[[#This Row],[Producto]],Codigos_class_frutas[],2,0)</f>
        <v>Uva</v>
      </c>
      <c r="F105" t="s">
        <v>295</v>
      </c>
      <c r="G105" s="51">
        <v>968.18</v>
      </c>
    </row>
    <row r="106" spans="1:7" x14ac:dyDescent="0.35">
      <c r="A106">
        <v>2014</v>
      </c>
      <c r="B106">
        <v>2</v>
      </c>
      <c r="C106" t="str">
        <f>+VLOOKUP(Precio_mayoristas_consumidores[[#This Row],[Cod_mes]],Códigos_mes[],2,0)</f>
        <v>Febrero</v>
      </c>
      <c r="D106" t="s">
        <v>797</v>
      </c>
      <c r="E106" t="str">
        <f>+VLOOKUP(Precio_mayoristas_consumidores[[#This Row],[Producto]],Codigos_class_frutas[],2,0)</f>
        <v>Frutos de hueso (carozo)</v>
      </c>
      <c r="F106" t="s">
        <v>281</v>
      </c>
      <c r="G106" s="51">
        <v>2554.5</v>
      </c>
    </row>
    <row r="107" spans="1:7" x14ac:dyDescent="0.35">
      <c r="A107">
        <v>2014</v>
      </c>
      <c r="B107">
        <v>2</v>
      </c>
      <c r="C107" t="str">
        <f>+VLOOKUP(Precio_mayoristas_consumidores[[#This Row],[Cod_mes]],Códigos_mes[],2,0)</f>
        <v>Febrero</v>
      </c>
      <c r="D107" t="s">
        <v>797</v>
      </c>
      <c r="E107" t="str">
        <f>+VLOOKUP(Precio_mayoristas_consumidores[[#This Row],[Producto]],Codigos_class_frutas[],2,0)</f>
        <v>Frutos de hueso (carozo)</v>
      </c>
      <c r="F107" t="s">
        <v>702</v>
      </c>
      <c r="G107" s="51">
        <v>1161.3</v>
      </c>
    </row>
    <row r="108" spans="1:7" x14ac:dyDescent="0.35">
      <c r="A108">
        <v>2014</v>
      </c>
      <c r="B108">
        <v>2</v>
      </c>
      <c r="C108" t="str">
        <f>+VLOOKUP(Precio_mayoristas_consumidores[[#This Row],[Cod_mes]],Códigos_mes[],2,0)</f>
        <v>Febrero</v>
      </c>
      <c r="D108" t="s">
        <v>797</v>
      </c>
      <c r="E108" t="str">
        <f>+VLOOKUP(Precio_mayoristas_consumidores[[#This Row],[Producto]],Codigos_class_frutas[],2,0)</f>
        <v>Frutos de hueso (carozo)</v>
      </c>
      <c r="F108" t="s">
        <v>277</v>
      </c>
      <c r="G108" s="51">
        <v>1437.48</v>
      </c>
    </row>
    <row r="109" spans="1:7" x14ac:dyDescent="0.35">
      <c r="A109">
        <v>2014</v>
      </c>
      <c r="B109">
        <v>2</v>
      </c>
      <c r="C109" t="str">
        <f>+VLOOKUP(Precio_mayoristas_consumidores[[#This Row],[Cod_mes]],Códigos_mes[],2,0)</f>
        <v>Febrero</v>
      </c>
      <c r="D109" t="s">
        <v>797</v>
      </c>
      <c r="E109" t="str">
        <f>+VLOOKUP(Precio_mayoristas_consumidores[[#This Row],[Producto]],Codigos_class_frutas[],2,0)</f>
        <v>Berries</v>
      </c>
      <c r="F109" t="s">
        <v>212</v>
      </c>
      <c r="G109" s="51">
        <v>2773.13</v>
      </c>
    </row>
    <row r="110" spans="1:7" x14ac:dyDescent="0.35">
      <c r="A110">
        <v>2014</v>
      </c>
      <c r="B110">
        <v>2</v>
      </c>
      <c r="C110" t="str">
        <f>+VLOOKUP(Precio_mayoristas_consumidores[[#This Row],[Cod_mes]],Códigos_mes[],2,0)</f>
        <v>Febrero</v>
      </c>
      <c r="D110" t="s">
        <v>797</v>
      </c>
      <c r="E110" t="str">
        <f>+VLOOKUP(Precio_mayoristas_consumidores[[#This Row],[Producto]],Codigos_class_frutas[],2,0)</f>
        <v>Cítricos</v>
      </c>
      <c r="F110" t="s">
        <v>214</v>
      </c>
      <c r="G110" s="51">
        <v>1442.89</v>
      </c>
    </row>
    <row r="111" spans="1:7" x14ac:dyDescent="0.35">
      <c r="A111">
        <v>2014</v>
      </c>
      <c r="B111">
        <v>2</v>
      </c>
      <c r="C111" t="str">
        <f>+VLOOKUP(Precio_mayoristas_consumidores[[#This Row],[Cod_mes]],Códigos_mes[],2,0)</f>
        <v>Febrero</v>
      </c>
      <c r="D111" t="s">
        <v>797</v>
      </c>
      <c r="E111" t="str">
        <f>+VLOOKUP(Precio_mayoristas_consumidores[[#This Row],[Producto]],Codigos_class_frutas[],2,0)</f>
        <v>Frutos de pepita</v>
      </c>
      <c r="F111" t="s">
        <v>231</v>
      </c>
      <c r="G111" s="51">
        <v>1195.99</v>
      </c>
    </row>
    <row r="112" spans="1:7" x14ac:dyDescent="0.35">
      <c r="A112">
        <v>2014</v>
      </c>
      <c r="B112">
        <v>2</v>
      </c>
      <c r="C112" t="str">
        <f>+VLOOKUP(Precio_mayoristas_consumidores[[#This Row],[Cod_mes]],Códigos_mes[],2,0)</f>
        <v>Febrero</v>
      </c>
      <c r="D112" t="s">
        <v>797</v>
      </c>
      <c r="E112" t="str">
        <f>+VLOOKUP(Precio_mayoristas_consumidores[[#This Row],[Producto]],Codigos_class_frutas[],2,0)</f>
        <v>Cítricos</v>
      </c>
      <c r="F112" t="s">
        <v>221</v>
      </c>
      <c r="G112" s="51">
        <v>907.24</v>
      </c>
    </row>
    <row r="113" spans="1:7" x14ac:dyDescent="0.35">
      <c r="A113">
        <v>2014</v>
      </c>
      <c r="B113">
        <v>2</v>
      </c>
      <c r="C113" t="str">
        <f>+VLOOKUP(Precio_mayoristas_consumidores[[#This Row],[Cod_mes]],Códigos_mes[],2,0)</f>
        <v>Febrero</v>
      </c>
      <c r="D113" t="s">
        <v>797</v>
      </c>
      <c r="E113" t="str">
        <f>+VLOOKUP(Precio_mayoristas_consumidores[[#This Row],[Producto]],Codigos_class_frutas[],2,0)</f>
        <v>Frutos de hueso (carozo)</v>
      </c>
      <c r="F113" t="s">
        <v>665</v>
      </c>
      <c r="G113" s="51">
        <v>1610.54</v>
      </c>
    </row>
    <row r="114" spans="1:7" x14ac:dyDescent="0.35">
      <c r="A114">
        <v>2014</v>
      </c>
      <c r="B114">
        <v>2</v>
      </c>
      <c r="C114" t="str">
        <f>+VLOOKUP(Precio_mayoristas_consumidores[[#This Row],[Cod_mes]],Códigos_mes[],2,0)</f>
        <v>Febrero</v>
      </c>
      <c r="D114" t="s">
        <v>797</v>
      </c>
      <c r="E114" t="str">
        <f>+VLOOKUP(Precio_mayoristas_consumidores[[#This Row],[Producto]],Codigos_class_frutas[],2,0)</f>
        <v>Oleaginosos</v>
      </c>
      <c r="F114" t="s">
        <v>225</v>
      </c>
      <c r="G114" s="51">
        <v>1514</v>
      </c>
    </row>
    <row r="115" spans="1:7" x14ac:dyDescent="0.35">
      <c r="A115">
        <v>2014</v>
      </c>
      <c r="B115">
        <v>2</v>
      </c>
      <c r="C115" t="str">
        <f>+VLOOKUP(Precio_mayoristas_consumidores[[#This Row],[Cod_mes]],Códigos_mes[],2,0)</f>
        <v>Febrero</v>
      </c>
      <c r="D115" t="s">
        <v>797</v>
      </c>
      <c r="E115" t="str">
        <f>+VLOOKUP(Precio_mayoristas_consumidores[[#This Row],[Producto]],Codigos_class_frutas[],2,0)</f>
        <v>Tropicales y subtropicales</v>
      </c>
      <c r="F115" t="s">
        <v>204</v>
      </c>
      <c r="G115" s="51">
        <v>584.09</v>
      </c>
    </row>
    <row r="116" spans="1:7" x14ac:dyDescent="0.35">
      <c r="A116">
        <v>2014</v>
      </c>
      <c r="B116">
        <v>2</v>
      </c>
      <c r="C116" t="str">
        <f>+VLOOKUP(Precio_mayoristas_consumidores[[#This Row],[Cod_mes]],Códigos_mes[],2,0)</f>
        <v>Febrero</v>
      </c>
      <c r="D116" t="s">
        <v>797</v>
      </c>
      <c r="E116" t="str">
        <f>+VLOOKUP(Precio_mayoristas_consumidores[[#This Row],[Producto]],Codigos_class_frutas[],2,0)</f>
        <v>Uva</v>
      </c>
      <c r="F116" t="s">
        <v>295</v>
      </c>
      <c r="G116" s="51">
        <v>1896.02</v>
      </c>
    </row>
    <row r="117" spans="1:7" x14ac:dyDescent="0.35">
      <c r="A117">
        <v>2014</v>
      </c>
      <c r="B117">
        <v>2</v>
      </c>
      <c r="C117" t="str">
        <f>+VLOOKUP(Precio_mayoristas_consumidores[[#This Row],[Cod_mes]],Códigos_mes[],2,0)</f>
        <v>Febrero</v>
      </c>
      <c r="D117" t="s">
        <v>796</v>
      </c>
      <c r="E117" t="str">
        <f>+VLOOKUP(Precio_mayoristas_consumidores[[#This Row],[Producto]],Codigos_class_frutas[],2,0)</f>
        <v>Frutos de hueso (carozo)</v>
      </c>
      <c r="F117" t="s">
        <v>702</v>
      </c>
      <c r="G117" s="51">
        <v>586.52</v>
      </c>
    </row>
    <row r="118" spans="1:7" x14ac:dyDescent="0.35">
      <c r="A118">
        <v>2014</v>
      </c>
      <c r="B118">
        <v>2</v>
      </c>
      <c r="C118" t="str">
        <f>+VLOOKUP(Precio_mayoristas_consumidores[[#This Row],[Cod_mes]],Códigos_mes[],2,0)</f>
        <v>Febrero</v>
      </c>
      <c r="D118" t="s">
        <v>796</v>
      </c>
      <c r="E118" t="str">
        <f>+VLOOKUP(Precio_mayoristas_consumidores[[#This Row],[Producto]],Codigos_class_frutas[],2,0)</f>
        <v>Frutos de hueso (carozo)</v>
      </c>
      <c r="F118" t="s">
        <v>277</v>
      </c>
      <c r="G118" s="51">
        <v>939.9</v>
      </c>
    </row>
    <row r="119" spans="1:7" x14ac:dyDescent="0.35">
      <c r="A119">
        <v>2014</v>
      </c>
      <c r="B119">
        <v>2</v>
      </c>
      <c r="C119" t="str">
        <f>+VLOOKUP(Precio_mayoristas_consumidores[[#This Row],[Cod_mes]],Códigos_mes[],2,0)</f>
        <v>Febrero</v>
      </c>
      <c r="D119" t="s">
        <v>796</v>
      </c>
      <c r="E119" t="str">
        <f>+VLOOKUP(Precio_mayoristas_consumidores[[#This Row],[Producto]],Codigos_class_frutas[],2,0)</f>
        <v>Cítricos</v>
      </c>
      <c r="F119" t="s">
        <v>214</v>
      </c>
      <c r="G119" s="51">
        <v>1048.99</v>
      </c>
    </row>
    <row r="120" spans="1:7" x14ac:dyDescent="0.35">
      <c r="A120">
        <v>2014</v>
      </c>
      <c r="B120">
        <v>2</v>
      </c>
      <c r="C120" t="str">
        <f>+VLOOKUP(Precio_mayoristas_consumidores[[#This Row],[Cod_mes]],Códigos_mes[],2,0)</f>
        <v>Febrero</v>
      </c>
      <c r="D120" t="s">
        <v>796</v>
      </c>
      <c r="E120" t="str">
        <f>+VLOOKUP(Precio_mayoristas_consumidores[[#This Row],[Producto]],Codigos_class_frutas[],2,0)</f>
        <v>Frutos de pepita</v>
      </c>
      <c r="F120" t="s">
        <v>231</v>
      </c>
      <c r="G120" s="51">
        <v>517.74</v>
      </c>
    </row>
    <row r="121" spans="1:7" x14ac:dyDescent="0.35">
      <c r="A121">
        <v>2014</v>
      </c>
      <c r="B121">
        <v>2</v>
      </c>
      <c r="C121" t="str">
        <f>+VLOOKUP(Precio_mayoristas_consumidores[[#This Row],[Cod_mes]],Códigos_mes[],2,0)</f>
        <v>Febrero</v>
      </c>
      <c r="D121" t="s">
        <v>796</v>
      </c>
      <c r="E121" t="str">
        <f>+VLOOKUP(Precio_mayoristas_consumidores[[#This Row],[Producto]],Codigos_class_frutas[],2,0)</f>
        <v>Cítricos</v>
      </c>
      <c r="F121" t="s">
        <v>221</v>
      </c>
      <c r="G121" s="51">
        <v>653.08000000000004</v>
      </c>
    </row>
    <row r="122" spans="1:7" x14ac:dyDescent="0.35">
      <c r="A122">
        <v>2014</v>
      </c>
      <c r="B122">
        <v>2</v>
      </c>
      <c r="C122" t="str">
        <f>+VLOOKUP(Precio_mayoristas_consumidores[[#This Row],[Cod_mes]],Códigos_mes[],2,0)</f>
        <v>Febrero</v>
      </c>
      <c r="D122" t="s">
        <v>796</v>
      </c>
      <c r="E122" t="str">
        <f>+VLOOKUP(Precio_mayoristas_consumidores[[#This Row],[Producto]],Codigos_class_frutas[],2,0)</f>
        <v>Frutos de hueso (carozo)</v>
      </c>
      <c r="F122" t="s">
        <v>665</v>
      </c>
      <c r="G122" s="51">
        <v>1016.1</v>
      </c>
    </row>
    <row r="123" spans="1:7" x14ac:dyDescent="0.35">
      <c r="A123">
        <v>2014</v>
      </c>
      <c r="B123">
        <v>2</v>
      </c>
      <c r="C123" t="str">
        <f>+VLOOKUP(Precio_mayoristas_consumidores[[#This Row],[Cod_mes]],Códigos_mes[],2,0)</f>
        <v>Febrero</v>
      </c>
      <c r="D123" t="s">
        <v>796</v>
      </c>
      <c r="E123" t="str">
        <f>+VLOOKUP(Precio_mayoristas_consumidores[[#This Row],[Producto]],Codigos_class_frutas[],2,0)</f>
        <v>Oleaginosos</v>
      </c>
      <c r="F123" t="s">
        <v>225</v>
      </c>
      <c r="G123" s="51">
        <v>1225.92</v>
      </c>
    </row>
    <row r="124" spans="1:7" x14ac:dyDescent="0.35">
      <c r="A124">
        <v>2014</v>
      </c>
      <c r="B124">
        <v>2</v>
      </c>
      <c r="C124" t="str">
        <f>+VLOOKUP(Precio_mayoristas_consumidores[[#This Row],[Cod_mes]],Códigos_mes[],2,0)</f>
        <v>Febrero</v>
      </c>
      <c r="D124" t="s">
        <v>796</v>
      </c>
      <c r="E124" t="str">
        <f>+VLOOKUP(Precio_mayoristas_consumidores[[#This Row],[Producto]],Codigos_class_frutas[],2,0)</f>
        <v>Frutos de pepita</v>
      </c>
      <c r="F124" t="s">
        <v>242</v>
      </c>
      <c r="G124" s="51">
        <v>564.29</v>
      </c>
    </row>
    <row r="125" spans="1:7" x14ac:dyDescent="0.35">
      <c r="A125">
        <v>2014</v>
      </c>
      <c r="B125">
        <v>2</v>
      </c>
      <c r="C125" t="str">
        <f>+VLOOKUP(Precio_mayoristas_consumidores[[#This Row],[Cod_mes]],Códigos_mes[],2,0)</f>
        <v>Febrero</v>
      </c>
      <c r="D125" t="s">
        <v>796</v>
      </c>
      <c r="E125" t="str">
        <f>+VLOOKUP(Precio_mayoristas_consumidores[[#This Row],[Producto]],Codigos_class_frutas[],2,0)</f>
        <v>Tropicales y subtropicales</v>
      </c>
      <c r="F125" t="s">
        <v>204</v>
      </c>
      <c r="G125" s="51">
        <v>425.7</v>
      </c>
    </row>
    <row r="126" spans="1:7" x14ac:dyDescent="0.35">
      <c r="A126">
        <v>2014</v>
      </c>
      <c r="B126">
        <v>2</v>
      </c>
      <c r="C126" t="str">
        <f>+VLOOKUP(Precio_mayoristas_consumidores[[#This Row],[Cod_mes]],Códigos_mes[],2,0)</f>
        <v>Febrero</v>
      </c>
      <c r="D126" t="s">
        <v>796</v>
      </c>
      <c r="E126" t="str">
        <f>+VLOOKUP(Precio_mayoristas_consumidores[[#This Row],[Producto]],Codigos_class_frutas[],2,0)</f>
        <v>Uva</v>
      </c>
      <c r="F126" t="s">
        <v>295</v>
      </c>
      <c r="G126" s="51">
        <v>900.83</v>
      </c>
    </row>
    <row r="127" spans="1:7" x14ac:dyDescent="0.35">
      <c r="A127">
        <v>2014</v>
      </c>
      <c r="B127">
        <v>2</v>
      </c>
      <c r="C127" t="str">
        <f>+VLOOKUP(Precio_mayoristas_consumidores[[#This Row],[Cod_mes]],Códigos_mes[],2,0)</f>
        <v>Febrero</v>
      </c>
      <c r="D127" t="s">
        <v>797</v>
      </c>
      <c r="E127" t="str">
        <f>+VLOOKUP(Precio_mayoristas_consumidores[[#This Row],[Producto]],Codigos_class_frutas[],2,0)</f>
        <v>Frutos de hueso (carozo)</v>
      </c>
      <c r="F127" t="s">
        <v>702</v>
      </c>
      <c r="G127" s="51">
        <v>1219.93</v>
      </c>
    </row>
    <row r="128" spans="1:7" x14ac:dyDescent="0.35">
      <c r="A128">
        <v>2014</v>
      </c>
      <c r="B128">
        <v>2</v>
      </c>
      <c r="C128" t="str">
        <f>+VLOOKUP(Precio_mayoristas_consumidores[[#This Row],[Cod_mes]],Códigos_mes[],2,0)</f>
        <v>Febrero</v>
      </c>
      <c r="D128" t="s">
        <v>797</v>
      </c>
      <c r="E128" t="str">
        <f>+VLOOKUP(Precio_mayoristas_consumidores[[#This Row],[Producto]],Codigos_class_frutas[],2,0)</f>
        <v>Frutos de hueso (carozo)</v>
      </c>
      <c r="F128" t="s">
        <v>277</v>
      </c>
      <c r="G128" s="51">
        <v>1503.96</v>
      </c>
    </row>
    <row r="129" spans="1:7" x14ac:dyDescent="0.35">
      <c r="A129">
        <v>2014</v>
      </c>
      <c r="B129">
        <v>2</v>
      </c>
      <c r="C129" t="str">
        <f>+VLOOKUP(Precio_mayoristas_consumidores[[#This Row],[Cod_mes]],Códigos_mes[],2,0)</f>
        <v>Febrero</v>
      </c>
      <c r="D129" t="s">
        <v>797</v>
      </c>
      <c r="E129" t="str">
        <f>+VLOOKUP(Precio_mayoristas_consumidores[[#This Row],[Producto]],Codigos_class_frutas[],2,0)</f>
        <v>Cítricos</v>
      </c>
      <c r="F129" t="s">
        <v>214</v>
      </c>
      <c r="G129" s="51">
        <v>1511.98</v>
      </c>
    </row>
    <row r="130" spans="1:7" x14ac:dyDescent="0.35">
      <c r="A130">
        <v>2014</v>
      </c>
      <c r="B130">
        <v>2</v>
      </c>
      <c r="C130" t="str">
        <f>+VLOOKUP(Precio_mayoristas_consumidores[[#This Row],[Cod_mes]],Códigos_mes[],2,0)</f>
        <v>Febrero</v>
      </c>
      <c r="D130" t="s">
        <v>797</v>
      </c>
      <c r="E130" t="str">
        <f>+VLOOKUP(Precio_mayoristas_consumidores[[#This Row],[Producto]],Codigos_class_frutas[],2,0)</f>
        <v>Frutos de pepita</v>
      </c>
      <c r="F130" t="s">
        <v>231</v>
      </c>
      <c r="G130" s="51">
        <v>1336.91</v>
      </c>
    </row>
    <row r="131" spans="1:7" x14ac:dyDescent="0.35">
      <c r="A131">
        <v>2014</v>
      </c>
      <c r="B131">
        <v>2</v>
      </c>
      <c r="C131" t="str">
        <f>+VLOOKUP(Precio_mayoristas_consumidores[[#This Row],[Cod_mes]],Códigos_mes[],2,0)</f>
        <v>Febrero</v>
      </c>
      <c r="D131" t="s">
        <v>797</v>
      </c>
      <c r="E131" t="str">
        <f>+VLOOKUP(Precio_mayoristas_consumidores[[#This Row],[Producto]],Codigos_class_frutas[],2,0)</f>
        <v>Cítricos</v>
      </c>
      <c r="F131" t="s">
        <v>221</v>
      </c>
      <c r="G131" s="51">
        <v>915.63</v>
      </c>
    </row>
    <row r="132" spans="1:7" x14ac:dyDescent="0.35">
      <c r="A132">
        <v>2014</v>
      </c>
      <c r="B132">
        <v>2</v>
      </c>
      <c r="C132" t="str">
        <f>+VLOOKUP(Precio_mayoristas_consumidores[[#This Row],[Cod_mes]],Códigos_mes[],2,0)</f>
        <v>Febrero</v>
      </c>
      <c r="D132" t="s">
        <v>797</v>
      </c>
      <c r="E132" t="str">
        <f>+VLOOKUP(Precio_mayoristas_consumidores[[#This Row],[Producto]],Codigos_class_frutas[],2,0)</f>
        <v>Frutos de hueso (carozo)</v>
      </c>
      <c r="F132" t="s">
        <v>665</v>
      </c>
      <c r="G132" s="51">
        <v>1647.59</v>
      </c>
    </row>
    <row r="133" spans="1:7" x14ac:dyDescent="0.35">
      <c r="A133">
        <v>2014</v>
      </c>
      <c r="B133">
        <v>2</v>
      </c>
      <c r="C133" t="str">
        <f>+VLOOKUP(Precio_mayoristas_consumidores[[#This Row],[Cod_mes]],Códigos_mes[],2,0)</f>
        <v>Febrero</v>
      </c>
      <c r="D133" t="s">
        <v>797</v>
      </c>
      <c r="E133" t="str">
        <f>+VLOOKUP(Precio_mayoristas_consumidores[[#This Row],[Producto]],Codigos_class_frutas[],2,0)</f>
        <v>Oleaginosos</v>
      </c>
      <c r="F133" t="s">
        <v>225</v>
      </c>
      <c r="G133" s="51">
        <v>1570.92</v>
      </c>
    </row>
    <row r="134" spans="1:7" x14ac:dyDescent="0.35">
      <c r="A134">
        <v>2014</v>
      </c>
      <c r="B134">
        <v>2</v>
      </c>
      <c r="C134" t="str">
        <f>+VLOOKUP(Precio_mayoristas_consumidores[[#This Row],[Cod_mes]],Códigos_mes[],2,0)</f>
        <v>Febrero</v>
      </c>
      <c r="D134" t="s">
        <v>797</v>
      </c>
      <c r="E134" t="str">
        <f>+VLOOKUP(Precio_mayoristas_consumidores[[#This Row],[Producto]],Codigos_class_frutas[],2,0)</f>
        <v>Frutos de pepita</v>
      </c>
      <c r="F134" t="s">
        <v>242</v>
      </c>
      <c r="G134" s="51">
        <v>1126.83</v>
      </c>
    </row>
    <row r="135" spans="1:7" x14ac:dyDescent="0.35">
      <c r="A135">
        <v>2014</v>
      </c>
      <c r="B135">
        <v>2</v>
      </c>
      <c r="C135" t="str">
        <f>+VLOOKUP(Precio_mayoristas_consumidores[[#This Row],[Cod_mes]],Códigos_mes[],2,0)</f>
        <v>Febrero</v>
      </c>
      <c r="D135" t="s">
        <v>797</v>
      </c>
      <c r="E135" t="str">
        <f>+VLOOKUP(Precio_mayoristas_consumidores[[#This Row],[Producto]],Codigos_class_frutas[],2,0)</f>
        <v>Tropicales y subtropicales</v>
      </c>
      <c r="F135" t="s">
        <v>204</v>
      </c>
      <c r="G135" s="51">
        <v>587.05999999999995</v>
      </c>
    </row>
    <row r="136" spans="1:7" x14ac:dyDescent="0.35">
      <c r="A136">
        <v>2014</v>
      </c>
      <c r="B136">
        <v>2</v>
      </c>
      <c r="C136" t="str">
        <f>+VLOOKUP(Precio_mayoristas_consumidores[[#This Row],[Cod_mes]],Códigos_mes[],2,0)</f>
        <v>Febrero</v>
      </c>
      <c r="D136" t="s">
        <v>797</v>
      </c>
      <c r="E136" t="str">
        <f>+VLOOKUP(Precio_mayoristas_consumidores[[#This Row],[Producto]],Codigos_class_frutas[],2,0)</f>
        <v>Uva</v>
      </c>
      <c r="F136" t="s">
        <v>295</v>
      </c>
      <c r="G136" s="51">
        <v>1929.61</v>
      </c>
    </row>
    <row r="137" spans="1:7" x14ac:dyDescent="0.35">
      <c r="A137">
        <v>2014</v>
      </c>
      <c r="B137">
        <v>2</v>
      </c>
      <c r="C137" t="str">
        <f>+VLOOKUP(Precio_mayoristas_consumidores[[#This Row],[Cod_mes]],Códigos_mes[],2,0)</f>
        <v>Febrero</v>
      </c>
      <c r="D137" t="s">
        <v>796</v>
      </c>
      <c r="E137" t="str">
        <f>+VLOOKUP(Precio_mayoristas_consumidores[[#This Row],[Producto]],Codigos_class_frutas[],2,0)</f>
        <v>Frutos de hueso (carozo)</v>
      </c>
      <c r="F137" t="s">
        <v>702</v>
      </c>
      <c r="G137" s="51">
        <v>555.86</v>
      </c>
    </row>
    <row r="138" spans="1:7" x14ac:dyDescent="0.35">
      <c r="A138">
        <v>2014</v>
      </c>
      <c r="B138">
        <v>2</v>
      </c>
      <c r="C138" t="str">
        <f>+VLOOKUP(Precio_mayoristas_consumidores[[#This Row],[Cod_mes]],Códigos_mes[],2,0)</f>
        <v>Febrero</v>
      </c>
      <c r="D138" t="s">
        <v>796</v>
      </c>
      <c r="E138" t="str">
        <f>+VLOOKUP(Precio_mayoristas_consumidores[[#This Row],[Producto]],Codigos_class_frutas[],2,0)</f>
        <v>Frutos de hueso (carozo)</v>
      </c>
      <c r="F138" t="s">
        <v>277</v>
      </c>
      <c r="G138" s="51">
        <v>897.87</v>
      </c>
    </row>
    <row r="139" spans="1:7" x14ac:dyDescent="0.35">
      <c r="A139">
        <v>2014</v>
      </c>
      <c r="B139">
        <v>2</v>
      </c>
      <c r="C139" t="str">
        <f>+VLOOKUP(Precio_mayoristas_consumidores[[#This Row],[Cod_mes]],Códigos_mes[],2,0)</f>
        <v>Febrero</v>
      </c>
      <c r="D139" t="s">
        <v>796</v>
      </c>
      <c r="E139" t="str">
        <f>+VLOOKUP(Precio_mayoristas_consumidores[[#This Row],[Producto]],Codigos_class_frutas[],2,0)</f>
        <v>Cítricos</v>
      </c>
      <c r="F139" t="s">
        <v>214</v>
      </c>
      <c r="G139" s="51">
        <v>1170.82</v>
      </c>
    </row>
    <row r="140" spans="1:7" x14ac:dyDescent="0.35">
      <c r="A140">
        <v>2014</v>
      </c>
      <c r="B140">
        <v>2</v>
      </c>
      <c r="C140" t="str">
        <f>+VLOOKUP(Precio_mayoristas_consumidores[[#This Row],[Cod_mes]],Códigos_mes[],2,0)</f>
        <v>Febrero</v>
      </c>
      <c r="D140" t="s">
        <v>796</v>
      </c>
      <c r="E140" t="str">
        <f>+VLOOKUP(Precio_mayoristas_consumidores[[#This Row],[Producto]],Codigos_class_frutas[],2,0)</f>
        <v>Frutos de pepita</v>
      </c>
      <c r="F140" t="s">
        <v>231</v>
      </c>
      <c r="G140" s="51">
        <v>511.95</v>
      </c>
    </row>
    <row r="141" spans="1:7" x14ac:dyDescent="0.35">
      <c r="A141">
        <v>2014</v>
      </c>
      <c r="B141">
        <v>2</v>
      </c>
      <c r="C141" t="str">
        <f>+VLOOKUP(Precio_mayoristas_consumidores[[#This Row],[Cod_mes]],Códigos_mes[],2,0)</f>
        <v>Febrero</v>
      </c>
      <c r="D141" t="s">
        <v>796</v>
      </c>
      <c r="E141" t="str">
        <f>+VLOOKUP(Precio_mayoristas_consumidores[[#This Row],[Producto]],Codigos_class_frutas[],2,0)</f>
        <v>Cítricos</v>
      </c>
      <c r="F141" t="s">
        <v>221</v>
      </c>
      <c r="G141" s="51">
        <v>684.37</v>
      </c>
    </row>
    <row r="142" spans="1:7" x14ac:dyDescent="0.35">
      <c r="A142">
        <v>2014</v>
      </c>
      <c r="B142">
        <v>2</v>
      </c>
      <c r="C142" t="str">
        <f>+VLOOKUP(Precio_mayoristas_consumidores[[#This Row],[Cod_mes]],Códigos_mes[],2,0)</f>
        <v>Febrero</v>
      </c>
      <c r="D142" t="s">
        <v>796</v>
      </c>
      <c r="E142" t="str">
        <f>+VLOOKUP(Precio_mayoristas_consumidores[[#This Row],[Producto]],Codigos_class_frutas[],2,0)</f>
        <v>Frutos de hueso (carozo)</v>
      </c>
      <c r="F142" t="s">
        <v>665</v>
      </c>
      <c r="G142" s="51">
        <v>1033.76</v>
      </c>
    </row>
    <row r="143" spans="1:7" x14ac:dyDescent="0.35">
      <c r="A143">
        <v>2014</v>
      </c>
      <c r="B143">
        <v>2</v>
      </c>
      <c r="C143" t="str">
        <f>+VLOOKUP(Precio_mayoristas_consumidores[[#This Row],[Cod_mes]],Códigos_mes[],2,0)</f>
        <v>Febrero</v>
      </c>
      <c r="D143" t="s">
        <v>796</v>
      </c>
      <c r="E143" t="str">
        <f>+VLOOKUP(Precio_mayoristas_consumidores[[#This Row],[Producto]],Codigos_class_frutas[],2,0)</f>
        <v>Oleaginosos</v>
      </c>
      <c r="F143" t="s">
        <v>225</v>
      </c>
      <c r="G143" s="51">
        <v>1236.5</v>
      </c>
    </row>
    <row r="144" spans="1:7" x14ac:dyDescent="0.35">
      <c r="A144">
        <v>2014</v>
      </c>
      <c r="B144">
        <v>2</v>
      </c>
      <c r="C144" t="str">
        <f>+VLOOKUP(Precio_mayoristas_consumidores[[#This Row],[Cod_mes]],Códigos_mes[],2,0)</f>
        <v>Febrero</v>
      </c>
      <c r="D144" t="s">
        <v>796</v>
      </c>
      <c r="E144" t="str">
        <f>+VLOOKUP(Precio_mayoristas_consumidores[[#This Row],[Producto]],Codigos_class_frutas[],2,0)</f>
        <v>Frutos de pepita</v>
      </c>
      <c r="F144" t="s">
        <v>242</v>
      </c>
      <c r="G144" s="51">
        <v>598.21</v>
      </c>
    </row>
    <row r="145" spans="1:7" x14ac:dyDescent="0.35">
      <c r="A145">
        <v>2014</v>
      </c>
      <c r="B145">
        <v>2</v>
      </c>
      <c r="C145" t="str">
        <f>+VLOOKUP(Precio_mayoristas_consumidores[[#This Row],[Cod_mes]],Códigos_mes[],2,0)</f>
        <v>Febrero</v>
      </c>
      <c r="D145" t="s">
        <v>796</v>
      </c>
      <c r="E145" t="str">
        <f>+VLOOKUP(Precio_mayoristas_consumidores[[#This Row],[Producto]],Codigos_class_frutas[],2,0)</f>
        <v>Tropicales y subtropicales</v>
      </c>
      <c r="F145" t="s">
        <v>204</v>
      </c>
      <c r="G145" s="51">
        <v>425.13</v>
      </c>
    </row>
    <row r="146" spans="1:7" x14ac:dyDescent="0.35">
      <c r="A146">
        <v>2014</v>
      </c>
      <c r="B146">
        <v>2</v>
      </c>
      <c r="C146" t="str">
        <f>+VLOOKUP(Precio_mayoristas_consumidores[[#This Row],[Cod_mes]],Códigos_mes[],2,0)</f>
        <v>Febrero</v>
      </c>
      <c r="D146" t="s">
        <v>796</v>
      </c>
      <c r="E146" t="str">
        <f>+VLOOKUP(Precio_mayoristas_consumidores[[#This Row],[Producto]],Codigos_class_frutas[],2,0)</f>
        <v>Uva</v>
      </c>
      <c r="F146" t="s">
        <v>295</v>
      </c>
      <c r="G146" s="51">
        <v>832.24</v>
      </c>
    </row>
    <row r="147" spans="1:7" x14ac:dyDescent="0.35">
      <c r="A147">
        <v>2014</v>
      </c>
      <c r="B147">
        <v>2</v>
      </c>
      <c r="C147" t="str">
        <f>+VLOOKUP(Precio_mayoristas_consumidores[[#This Row],[Cod_mes]],Códigos_mes[],2,0)</f>
        <v>Febrero</v>
      </c>
      <c r="D147" t="s">
        <v>797</v>
      </c>
      <c r="E147" t="str">
        <f>+VLOOKUP(Precio_mayoristas_consumidores[[#This Row],[Producto]],Codigos_class_frutas[],2,0)</f>
        <v>Frutos de hueso (carozo)</v>
      </c>
      <c r="F147" t="s">
        <v>702</v>
      </c>
      <c r="G147" s="51">
        <v>1108.4100000000001</v>
      </c>
    </row>
    <row r="148" spans="1:7" x14ac:dyDescent="0.35">
      <c r="A148">
        <v>2014</v>
      </c>
      <c r="B148">
        <v>2</v>
      </c>
      <c r="C148" t="str">
        <f>+VLOOKUP(Precio_mayoristas_consumidores[[#This Row],[Cod_mes]],Códigos_mes[],2,0)</f>
        <v>Febrero</v>
      </c>
      <c r="D148" t="s">
        <v>797</v>
      </c>
      <c r="E148" t="str">
        <f>+VLOOKUP(Precio_mayoristas_consumidores[[#This Row],[Producto]],Codigos_class_frutas[],2,0)</f>
        <v>Frutos de hueso (carozo)</v>
      </c>
      <c r="F148" t="s">
        <v>277</v>
      </c>
      <c r="G148" s="51">
        <v>1429.95</v>
      </c>
    </row>
    <row r="149" spans="1:7" x14ac:dyDescent="0.35">
      <c r="A149">
        <v>2014</v>
      </c>
      <c r="B149">
        <v>2</v>
      </c>
      <c r="C149" t="str">
        <f>+VLOOKUP(Precio_mayoristas_consumidores[[#This Row],[Cod_mes]],Códigos_mes[],2,0)</f>
        <v>Febrero</v>
      </c>
      <c r="D149" t="s">
        <v>797</v>
      </c>
      <c r="E149" t="str">
        <f>+VLOOKUP(Precio_mayoristas_consumidores[[#This Row],[Producto]],Codigos_class_frutas[],2,0)</f>
        <v>Cítricos</v>
      </c>
      <c r="F149" t="s">
        <v>214</v>
      </c>
      <c r="G149" s="51">
        <v>1469.19</v>
      </c>
    </row>
    <row r="150" spans="1:7" x14ac:dyDescent="0.35">
      <c r="A150">
        <v>2014</v>
      </c>
      <c r="B150">
        <v>2</v>
      </c>
      <c r="C150" t="str">
        <f>+VLOOKUP(Precio_mayoristas_consumidores[[#This Row],[Cod_mes]],Códigos_mes[],2,0)</f>
        <v>Febrero</v>
      </c>
      <c r="D150" t="s">
        <v>797</v>
      </c>
      <c r="E150" t="str">
        <f>+VLOOKUP(Precio_mayoristas_consumidores[[#This Row],[Producto]],Codigos_class_frutas[],2,0)</f>
        <v>Frutos de pepita</v>
      </c>
      <c r="F150" t="s">
        <v>231</v>
      </c>
      <c r="G150" s="51">
        <v>1301.1500000000001</v>
      </c>
    </row>
    <row r="151" spans="1:7" x14ac:dyDescent="0.35">
      <c r="A151">
        <v>2014</v>
      </c>
      <c r="B151">
        <v>2</v>
      </c>
      <c r="C151" t="str">
        <f>+VLOOKUP(Precio_mayoristas_consumidores[[#This Row],[Cod_mes]],Códigos_mes[],2,0)</f>
        <v>Febrero</v>
      </c>
      <c r="D151" t="s">
        <v>797</v>
      </c>
      <c r="E151" t="str">
        <f>+VLOOKUP(Precio_mayoristas_consumidores[[#This Row],[Producto]],Codigos_class_frutas[],2,0)</f>
        <v>Cítricos</v>
      </c>
      <c r="F151" t="s">
        <v>221</v>
      </c>
      <c r="G151" s="51">
        <v>932.2</v>
      </c>
    </row>
    <row r="152" spans="1:7" x14ac:dyDescent="0.35">
      <c r="A152">
        <v>2014</v>
      </c>
      <c r="B152">
        <v>2</v>
      </c>
      <c r="C152" t="str">
        <f>+VLOOKUP(Precio_mayoristas_consumidores[[#This Row],[Cod_mes]],Códigos_mes[],2,0)</f>
        <v>Febrero</v>
      </c>
      <c r="D152" t="s">
        <v>797</v>
      </c>
      <c r="E152" t="str">
        <f>+VLOOKUP(Precio_mayoristas_consumidores[[#This Row],[Producto]],Codigos_class_frutas[],2,0)</f>
        <v>Frutos de hueso (carozo)</v>
      </c>
      <c r="F152" t="s">
        <v>665</v>
      </c>
      <c r="G152" s="51">
        <v>1541.7</v>
      </c>
    </row>
    <row r="153" spans="1:7" x14ac:dyDescent="0.35">
      <c r="A153">
        <v>2014</v>
      </c>
      <c r="B153">
        <v>2</v>
      </c>
      <c r="C153" t="str">
        <f>+VLOOKUP(Precio_mayoristas_consumidores[[#This Row],[Cod_mes]],Códigos_mes[],2,0)</f>
        <v>Febrero</v>
      </c>
      <c r="D153" t="s">
        <v>797</v>
      </c>
      <c r="E153" t="str">
        <f>+VLOOKUP(Precio_mayoristas_consumidores[[#This Row],[Producto]],Codigos_class_frutas[],2,0)</f>
        <v>Oleaginosos</v>
      </c>
      <c r="F153" t="s">
        <v>225</v>
      </c>
      <c r="G153" s="51">
        <v>1476.67</v>
      </c>
    </row>
    <row r="154" spans="1:7" x14ac:dyDescent="0.35">
      <c r="A154">
        <v>2014</v>
      </c>
      <c r="B154">
        <v>2</v>
      </c>
      <c r="C154" t="str">
        <f>+VLOOKUP(Precio_mayoristas_consumidores[[#This Row],[Cod_mes]],Códigos_mes[],2,0)</f>
        <v>Febrero</v>
      </c>
      <c r="D154" t="s">
        <v>797</v>
      </c>
      <c r="E154" t="str">
        <f>+VLOOKUP(Precio_mayoristas_consumidores[[#This Row],[Producto]],Codigos_class_frutas[],2,0)</f>
        <v>Frutos de pepita</v>
      </c>
      <c r="F154" t="s">
        <v>242</v>
      </c>
      <c r="G154" s="51">
        <v>1086.92</v>
      </c>
    </row>
    <row r="155" spans="1:7" x14ac:dyDescent="0.35">
      <c r="A155">
        <v>2014</v>
      </c>
      <c r="B155">
        <v>2</v>
      </c>
      <c r="C155" t="str">
        <f>+VLOOKUP(Precio_mayoristas_consumidores[[#This Row],[Cod_mes]],Códigos_mes[],2,0)</f>
        <v>Febrero</v>
      </c>
      <c r="D155" t="s">
        <v>797</v>
      </c>
      <c r="E155" t="str">
        <f>+VLOOKUP(Precio_mayoristas_consumidores[[#This Row],[Producto]],Codigos_class_frutas[],2,0)</f>
        <v>Tropicales y subtropicales</v>
      </c>
      <c r="F155" t="s">
        <v>204</v>
      </c>
      <c r="G155" s="51">
        <v>562.28</v>
      </c>
    </row>
    <row r="156" spans="1:7" x14ac:dyDescent="0.35">
      <c r="A156">
        <v>2014</v>
      </c>
      <c r="B156">
        <v>2</v>
      </c>
      <c r="C156" t="str">
        <f>+VLOOKUP(Precio_mayoristas_consumidores[[#This Row],[Cod_mes]],Códigos_mes[],2,0)</f>
        <v>Febrero</v>
      </c>
      <c r="D156" t="s">
        <v>797</v>
      </c>
      <c r="E156" t="str">
        <f>+VLOOKUP(Precio_mayoristas_consumidores[[#This Row],[Producto]],Codigos_class_frutas[],2,0)</f>
        <v>Uva</v>
      </c>
      <c r="F156" t="s">
        <v>295</v>
      </c>
      <c r="G156" s="51">
        <v>1641.97</v>
      </c>
    </row>
    <row r="157" spans="1:7" x14ac:dyDescent="0.35">
      <c r="A157">
        <v>2014</v>
      </c>
      <c r="B157">
        <v>2</v>
      </c>
      <c r="C157" t="str">
        <f>+VLOOKUP(Precio_mayoristas_consumidores[[#This Row],[Cod_mes]],Códigos_mes[],2,0)</f>
        <v>Febrero</v>
      </c>
      <c r="D157" t="s">
        <v>796</v>
      </c>
      <c r="E157" t="str">
        <f>+VLOOKUP(Precio_mayoristas_consumidores[[#This Row],[Producto]],Codigos_class_frutas[],2,0)</f>
        <v>Frutos de hueso (carozo)</v>
      </c>
      <c r="F157" t="s">
        <v>702</v>
      </c>
      <c r="G157" s="51">
        <v>482.47</v>
      </c>
    </row>
    <row r="158" spans="1:7" x14ac:dyDescent="0.35">
      <c r="A158">
        <v>2014</v>
      </c>
      <c r="B158">
        <v>2</v>
      </c>
      <c r="C158" t="str">
        <f>+VLOOKUP(Precio_mayoristas_consumidores[[#This Row],[Cod_mes]],Códigos_mes[],2,0)</f>
        <v>Febrero</v>
      </c>
      <c r="D158" t="s">
        <v>796</v>
      </c>
      <c r="E158" t="str">
        <f>+VLOOKUP(Precio_mayoristas_consumidores[[#This Row],[Producto]],Codigos_class_frutas[],2,0)</f>
        <v>Frutos de hueso (carozo)</v>
      </c>
      <c r="F158" t="s">
        <v>277</v>
      </c>
      <c r="G158" s="51">
        <v>941.48</v>
      </c>
    </row>
    <row r="159" spans="1:7" x14ac:dyDescent="0.35">
      <c r="A159">
        <v>2014</v>
      </c>
      <c r="B159">
        <v>2</v>
      </c>
      <c r="C159" t="str">
        <f>+VLOOKUP(Precio_mayoristas_consumidores[[#This Row],[Cod_mes]],Códigos_mes[],2,0)</f>
        <v>Febrero</v>
      </c>
      <c r="D159" t="s">
        <v>796</v>
      </c>
      <c r="E159" t="str">
        <f>+VLOOKUP(Precio_mayoristas_consumidores[[#This Row],[Producto]],Codigos_class_frutas[],2,0)</f>
        <v>Cítricos</v>
      </c>
      <c r="F159" t="s">
        <v>214</v>
      </c>
      <c r="G159" s="51">
        <v>1358.16</v>
      </c>
    </row>
    <row r="160" spans="1:7" x14ac:dyDescent="0.35">
      <c r="A160">
        <v>2014</v>
      </c>
      <c r="B160">
        <v>2</v>
      </c>
      <c r="C160" t="str">
        <f>+VLOOKUP(Precio_mayoristas_consumidores[[#This Row],[Cod_mes]],Códigos_mes[],2,0)</f>
        <v>Febrero</v>
      </c>
      <c r="D160" t="s">
        <v>796</v>
      </c>
      <c r="E160" t="str">
        <f>+VLOOKUP(Precio_mayoristas_consumidores[[#This Row],[Producto]],Codigos_class_frutas[],2,0)</f>
        <v>Frutos de pepita</v>
      </c>
      <c r="F160" t="s">
        <v>231</v>
      </c>
      <c r="G160" s="51">
        <v>493.19</v>
      </c>
    </row>
    <row r="161" spans="1:7" x14ac:dyDescent="0.35">
      <c r="A161">
        <v>2014</v>
      </c>
      <c r="B161">
        <v>2</v>
      </c>
      <c r="C161" t="str">
        <f>+VLOOKUP(Precio_mayoristas_consumidores[[#This Row],[Cod_mes]],Códigos_mes[],2,0)</f>
        <v>Febrero</v>
      </c>
      <c r="D161" t="s">
        <v>796</v>
      </c>
      <c r="E161" t="str">
        <f>+VLOOKUP(Precio_mayoristas_consumidores[[#This Row],[Producto]],Codigos_class_frutas[],2,0)</f>
        <v>Cítricos</v>
      </c>
      <c r="F161" t="s">
        <v>221</v>
      </c>
      <c r="G161" s="51">
        <v>722.34</v>
      </c>
    </row>
    <row r="162" spans="1:7" x14ac:dyDescent="0.35">
      <c r="A162">
        <v>2014</v>
      </c>
      <c r="B162">
        <v>2</v>
      </c>
      <c r="C162" t="str">
        <f>+VLOOKUP(Precio_mayoristas_consumidores[[#This Row],[Cod_mes]],Códigos_mes[],2,0)</f>
        <v>Febrero</v>
      </c>
      <c r="D162" t="s">
        <v>796</v>
      </c>
      <c r="E162" t="str">
        <f>+VLOOKUP(Precio_mayoristas_consumidores[[#This Row],[Producto]],Codigos_class_frutas[],2,0)</f>
        <v>Frutos de hueso (carozo)</v>
      </c>
      <c r="F162" t="s">
        <v>665</v>
      </c>
      <c r="G162" s="51">
        <v>1033.8</v>
      </c>
    </row>
    <row r="163" spans="1:7" x14ac:dyDescent="0.35">
      <c r="A163">
        <v>2014</v>
      </c>
      <c r="B163">
        <v>2</v>
      </c>
      <c r="C163" t="str">
        <f>+VLOOKUP(Precio_mayoristas_consumidores[[#This Row],[Cod_mes]],Códigos_mes[],2,0)</f>
        <v>Febrero</v>
      </c>
      <c r="D163" t="s">
        <v>796</v>
      </c>
      <c r="E163" t="str">
        <f>+VLOOKUP(Precio_mayoristas_consumidores[[#This Row],[Producto]],Codigos_class_frutas[],2,0)</f>
        <v>Oleaginosos</v>
      </c>
      <c r="F163" t="s">
        <v>225</v>
      </c>
      <c r="G163" s="51">
        <v>1237.6099999999999</v>
      </c>
    </row>
    <row r="164" spans="1:7" x14ac:dyDescent="0.35">
      <c r="A164">
        <v>2014</v>
      </c>
      <c r="B164">
        <v>2</v>
      </c>
      <c r="C164" t="str">
        <f>+VLOOKUP(Precio_mayoristas_consumidores[[#This Row],[Cod_mes]],Códigos_mes[],2,0)</f>
        <v>Febrero</v>
      </c>
      <c r="D164" t="s">
        <v>796</v>
      </c>
      <c r="E164" t="str">
        <f>+VLOOKUP(Precio_mayoristas_consumidores[[#This Row],[Producto]],Codigos_class_frutas[],2,0)</f>
        <v>Frutos de pepita</v>
      </c>
      <c r="F164" t="s">
        <v>242</v>
      </c>
      <c r="G164" s="51">
        <v>595.83000000000004</v>
      </c>
    </row>
    <row r="165" spans="1:7" x14ac:dyDescent="0.35">
      <c r="A165">
        <v>2014</v>
      </c>
      <c r="B165">
        <v>2</v>
      </c>
      <c r="C165" t="str">
        <f>+VLOOKUP(Precio_mayoristas_consumidores[[#This Row],[Cod_mes]],Códigos_mes[],2,0)</f>
        <v>Febrero</v>
      </c>
      <c r="D165" t="s">
        <v>796</v>
      </c>
      <c r="E165" t="str">
        <f>+VLOOKUP(Precio_mayoristas_consumidores[[#This Row],[Producto]],Codigos_class_frutas[],2,0)</f>
        <v>Tropicales y subtropicales</v>
      </c>
      <c r="F165" t="s">
        <v>204</v>
      </c>
      <c r="G165" s="51">
        <v>409.23</v>
      </c>
    </row>
    <row r="166" spans="1:7" x14ac:dyDescent="0.35">
      <c r="A166">
        <v>2014</v>
      </c>
      <c r="B166">
        <v>2</v>
      </c>
      <c r="C166" t="str">
        <f>+VLOOKUP(Precio_mayoristas_consumidores[[#This Row],[Cod_mes]],Códigos_mes[],2,0)</f>
        <v>Febrero</v>
      </c>
      <c r="D166" t="s">
        <v>796</v>
      </c>
      <c r="E166" t="str">
        <f>+VLOOKUP(Precio_mayoristas_consumidores[[#This Row],[Producto]],Codigos_class_frutas[],2,0)</f>
        <v>Uva</v>
      </c>
      <c r="F166" t="s">
        <v>295</v>
      </c>
      <c r="G166" s="51">
        <v>865.6</v>
      </c>
    </row>
    <row r="167" spans="1:7" x14ac:dyDescent="0.35">
      <c r="A167">
        <v>2014</v>
      </c>
      <c r="B167">
        <v>2</v>
      </c>
      <c r="C167" t="str">
        <f>+VLOOKUP(Precio_mayoristas_consumidores[[#This Row],[Cod_mes]],Códigos_mes[],2,0)</f>
        <v>Febrero</v>
      </c>
      <c r="D167" t="s">
        <v>797</v>
      </c>
      <c r="E167" t="str">
        <f>+VLOOKUP(Precio_mayoristas_consumidores[[#This Row],[Producto]],Codigos_class_frutas[],2,0)</f>
        <v>Frutos de hueso (carozo)</v>
      </c>
      <c r="F167" t="s">
        <v>702</v>
      </c>
      <c r="G167" s="51">
        <v>1232.06</v>
      </c>
    </row>
    <row r="168" spans="1:7" x14ac:dyDescent="0.35">
      <c r="A168">
        <v>2014</v>
      </c>
      <c r="B168">
        <v>2</v>
      </c>
      <c r="C168" t="str">
        <f>+VLOOKUP(Precio_mayoristas_consumidores[[#This Row],[Cod_mes]],Códigos_mes[],2,0)</f>
        <v>Febrero</v>
      </c>
      <c r="D168" t="s">
        <v>797</v>
      </c>
      <c r="E168" t="str">
        <f>+VLOOKUP(Precio_mayoristas_consumidores[[#This Row],[Producto]],Codigos_class_frutas[],2,0)</f>
        <v>Frutos de hueso (carozo)</v>
      </c>
      <c r="F168" t="s">
        <v>277</v>
      </c>
      <c r="G168" s="51">
        <v>1511.29</v>
      </c>
    </row>
    <row r="169" spans="1:7" x14ac:dyDescent="0.35">
      <c r="A169">
        <v>2014</v>
      </c>
      <c r="B169">
        <v>2</v>
      </c>
      <c r="C169" t="str">
        <f>+VLOOKUP(Precio_mayoristas_consumidores[[#This Row],[Cod_mes]],Códigos_mes[],2,0)</f>
        <v>Febrero</v>
      </c>
      <c r="D169" t="s">
        <v>797</v>
      </c>
      <c r="E169" t="str">
        <f>+VLOOKUP(Precio_mayoristas_consumidores[[#This Row],[Producto]],Codigos_class_frutas[],2,0)</f>
        <v>Cítricos</v>
      </c>
      <c r="F169" t="s">
        <v>214</v>
      </c>
      <c r="G169" s="51">
        <v>1574.19</v>
      </c>
    </row>
    <row r="170" spans="1:7" x14ac:dyDescent="0.35">
      <c r="A170">
        <v>2014</v>
      </c>
      <c r="B170">
        <v>2</v>
      </c>
      <c r="C170" t="str">
        <f>+VLOOKUP(Precio_mayoristas_consumidores[[#This Row],[Cod_mes]],Códigos_mes[],2,0)</f>
        <v>Febrero</v>
      </c>
      <c r="D170" t="s">
        <v>797</v>
      </c>
      <c r="E170" t="str">
        <f>+VLOOKUP(Precio_mayoristas_consumidores[[#This Row],[Producto]],Codigos_class_frutas[],2,0)</f>
        <v>Frutos de pepita</v>
      </c>
      <c r="F170" t="s">
        <v>231</v>
      </c>
      <c r="G170" s="51">
        <v>1231.3800000000001</v>
      </c>
    </row>
    <row r="171" spans="1:7" x14ac:dyDescent="0.35">
      <c r="A171">
        <v>2014</v>
      </c>
      <c r="B171">
        <v>2</v>
      </c>
      <c r="C171" t="str">
        <f>+VLOOKUP(Precio_mayoristas_consumidores[[#This Row],[Cod_mes]],Códigos_mes[],2,0)</f>
        <v>Febrero</v>
      </c>
      <c r="D171" t="s">
        <v>797</v>
      </c>
      <c r="E171" t="str">
        <f>+VLOOKUP(Precio_mayoristas_consumidores[[#This Row],[Producto]],Codigos_class_frutas[],2,0)</f>
        <v>Cítricos</v>
      </c>
      <c r="F171" t="s">
        <v>221</v>
      </c>
      <c r="G171" s="51">
        <v>984.81</v>
      </c>
    </row>
    <row r="172" spans="1:7" x14ac:dyDescent="0.35">
      <c r="A172">
        <v>2014</v>
      </c>
      <c r="B172">
        <v>2</v>
      </c>
      <c r="C172" t="str">
        <f>+VLOOKUP(Precio_mayoristas_consumidores[[#This Row],[Cod_mes]],Códigos_mes[],2,0)</f>
        <v>Febrero</v>
      </c>
      <c r="D172" t="s">
        <v>797</v>
      </c>
      <c r="E172" t="str">
        <f>+VLOOKUP(Precio_mayoristas_consumidores[[#This Row],[Producto]],Codigos_class_frutas[],2,0)</f>
        <v>Frutos de hueso (carozo)</v>
      </c>
      <c r="F172" t="s">
        <v>665</v>
      </c>
      <c r="G172" s="51">
        <v>1642.21</v>
      </c>
    </row>
    <row r="173" spans="1:7" x14ac:dyDescent="0.35">
      <c r="A173">
        <v>2014</v>
      </c>
      <c r="B173">
        <v>2</v>
      </c>
      <c r="C173" t="str">
        <f>+VLOOKUP(Precio_mayoristas_consumidores[[#This Row],[Cod_mes]],Códigos_mes[],2,0)</f>
        <v>Febrero</v>
      </c>
      <c r="D173" t="s">
        <v>797</v>
      </c>
      <c r="E173" t="str">
        <f>+VLOOKUP(Precio_mayoristas_consumidores[[#This Row],[Producto]],Codigos_class_frutas[],2,0)</f>
        <v>Oleaginosos</v>
      </c>
      <c r="F173" t="s">
        <v>225</v>
      </c>
      <c r="G173" s="51">
        <v>1584.6</v>
      </c>
    </row>
    <row r="174" spans="1:7" x14ac:dyDescent="0.35">
      <c r="A174">
        <v>2014</v>
      </c>
      <c r="B174">
        <v>2</v>
      </c>
      <c r="C174" t="str">
        <f>+VLOOKUP(Precio_mayoristas_consumidores[[#This Row],[Cod_mes]],Códigos_mes[],2,0)</f>
        <v>Febrero</v>
      </c>
      <c r="D174" t="s">
        <v>797</v>
      </c>
      <c r="E174" t="str">
        <f>+VLOOKUP(Precio_mayoristas_consumidores[[#This Row],[Producto]],Codigos_class_frutas[],2,0)</f>
        <v>Frutos de pepita</v>
      </c>
      <c r="F174" t="s">
        <v>242</v>
      </c>
      <c r="G174" s="51">
        <v>1065.06</v>
      </c>
    </row>
    <row r="175" spans="1:7" x14ac:dyDescent="0.35">
      <c r="A175">
        <v>2014</v>
      </c>
      <c r="B175">
        <v>2</v>
      </c>
      <c r="C175" t="str">
        <f>+VLOOKUP(Precio_mayoristas_consumidores[[#This Row],[Cod_mes]],Códigos_mes[],2,0)</f>
        <v>Febrero</v>
      </c>
      <c r="D175" t="s">
        <v>797</v>
      </c>
      <c r="E175" t="str">
        <f>+VLOOKUP(Precio_mayoristas_consumidores[[#This Row],[Producto]],Codigos_class_frutas[],2,0)</f>
        <v>Tropicales y subtropicales</v>
      </c>
      <c r="F175" t="s">
        <v>204</v>
      </c>
      <c r="G175" s="51">
        <v>583.09</v>
      </c>
    </row>
    <row r="176" spans="1:7" x14ac:dyDescent="0.35">
      <c r="A176">
        <v>2014</v>
      </c>
      <c r="B176">
        <v>2</v>
      </c>
      <c r="C176" t="str">
        <f>+VLOOKUP(Precio_mayoristas_consumidores[[#This Row],[Cod_mes]],Códigos_mes[],2,0)</f>
        <v>Febrero</v>
      </c>
      <c r="D176" t="s">
        <v>797</v>
      </c>
      <c r="E176" t="str">
        <f>+VLOOKUP(Precio_mayoristas_consumidores[[#This Row],[Producto]],Codigos_class_frutas[],2,0)</f>
        <v>Uva</v>
      </c>
      <c r="F176" t="s">
        <v>295</v>
      </c>
      <c r="G176" s="51">
        <v>1596</v>
      </c>
    </row>
    <row r="177" spans="1:7" x14ac:dyDescent="0.35">
      <c r="A177">
        <v>2014</v>
      </c>
      <c r="B177">
        <v>3</v>
      </c>
      <c r="C177" t="str">
        <f>+VLOOKUP(Precio_mayoristas_consumidores[[#This Row],[Cod_mes]],Códigos_mes[],2,0)</f>
        <v>Marzo</v>
      </c>
      <c r="D177" t="s">
        <v>796</v>
      </c>
      <c r="E177" t="str">
        <f>+VLOOKUP(Precio_mayoristas_consumidores[[#This Row],[Producto]],Codigos_class_frutas[],2,0)</f>
        <v>Frutos de hueso (carozo)</v>
      </c>
      <c r="F177" t="s">
        <v>702</v>
      </c>
      <c r="G177" s="51">
        <v>535.02</v>
      </c>
    </row>
    <row r="178" spans="1:7" x14ac:dyDescent="0.35">
      <c r="A178">
        <v>2014</v>
      </c>
      <c r="B178">
        <v>3</v>
      </c>
      <c r="C178" t="str">
        <f>+VLOOKUP(Precio_mayoristas_consumidores[[#This Row],[Cod_mes]],Códigos_mes[],2,0)</f>
        <v>Marzo</v>
      </c>
      <c r="D178" t="s">
        <v>796</v>
      </c>
      <c r="E178" t="str">
        <f>+VLOOKUP(Precio_mayoristas_consumidores[[#This Row],[Producto]],Codigos_class_frutas[],2,0)</f>
        <v>Frutos de hueso (carozo)</v>
      </c>
      <c r="F178" t="s">
        <v>277</v>
      </c>
      <c r="G178" s="51">
        <v>1010.09</v>
      </c>
    </row>
    <row r="179" spans="1:7" x14ac:dyDescent="0.35">
      <c r="A179">
        <v>2014</v>
      </c>
      <c r="B179">
        <v>3</v>
      </c>
      <c r="C179" t="str">
        <f>+VLOOKUP(Precio_mayoristas_consumidores[[#This Row],[Cod_mes]],Códigos_mes[],2,0)</f>
        <v>Marzo</v>
      </c>
      <c r="D179" t="s">
        <v>796</v>
      </c>
      <c r="E179" t="str">
        <f>+VLOOKUP(Precio_mayoristas_consumidores[[#This Row],[Producto]],Codigos_class_frutas[],2,0)</f>
        <v>Cítricos</v>
      </c>
      <c r="F179" t="s">
        <v>214</v>
      </c>
      <c r="G179" s="51">
        <v>1372.11</v>
      </c>
    </row>
    <row r="180" spans="1:7" x14ac:dyDescent="0.35">
      <c r="A180">
        <v>2014</v>
      </c>
      <c r="B180">
        <v>3</v>
      </c>
      <c r="C180" t="str">
        <f>+VLOOKUP(Precio_mayoristas_consumidores[[#This Row],[Cod_mes]],Códigos_mes[],2,0)</f>
        <v>Marzo</v>
      </c>
      <c r="D180" t="s">
        <v>796</v>
      </c>
      <c r="E180" t="str">
        <f>+VLOOKUP(Precio_mayoristas_consumidores[[#This Row],[Producto]],Codigos_class_frutas[],2,0)</f>
        <v>Frutos de pepita</v>
      </c>
      <c r="F180" t="s">
        <v>231</v>
      </c>
      <c r="G180" s="51">
        <v>477.62</v>
      </c>
    </row>
    <row r="181" spans="1:7" x14ac:dyDescent="0.35">
      <c r="A181">
        <v>2014</v>
      </c>
      <c r="B181">
        <v>3</v>
      </c>
      <c r="C181" t="str">
        <f>+VLOOKUP(Precio_mayoristas_consumidores[[#This Row],[Cod_mes]],Códigos_mes[],2,0)</f>
        <v>Marzo</v>
      </c>
      <c r="D181" t="s">
        <v>796</v>
      </c>
      <c r="E181" t="str">
        <f>+VLOOKUP(Precio_mayoristas_consumidores[[#This Row],[Producto]],Codigos_class_frutas[],2,0)</f>
        <v>Cítricos</v>
      </c>
      <c r="F181" t="s">
        <v>221</v>
      </c>
      <c r="G181" s="51">
        <v>748.76</v>
      </c>
    </row>
    <row r="182" spans="1:7" x14ac:dyDescent="0.35">
      <c r="A182">
        <v>2014</v>
      </c>
      <c r="B182">
        <v>3</v>
      </c>
      <c r="C182" t="str">
        <f>+VLOOKUP(Precio_mayoristas_consumidores[[#This Row],[Cod_mes]],Códigos_mes[],2,0)</f>
        <v>Marzo</v>
      </c>
      <c r="D182" t="s">
        <v>796</v>
      </c>
      <c r="E182" t="str">
        <f>+VLOOKUP(Precio_mayoristas_consumidores[[#This Row],[Producto]],Codigos_class_frutas[],2,0)</f>
        <v>Frutos de hueso (carozo)</v>
      </c>
      <c r="F182" t="s">
        <v>665</v>
      </c>
      <c r="G182" s="51">
        <v>1108.72</v>
      </c>
    </row>
    <row r="183" spans="1:7" x14ac:dyDescent="0.35">
      <c r="A183">
        <v>2014</v>
      </c>
      <c r="B183">
        <v>3</v>
      </c>
      <c r="C183" t="str">
        <f>+VLOOKUP(Precio_mayoristas_consumidores[[#This Row],[Cod_mes]],Códigos_mes[],2,0)</f>
        <v>Marzo</v>
      </c>
      <c r="D183" t="s">
        <v>796</v>
      </c>
      <c r="E183" t="str">
        <f>+VLOOKUP(Precio_mayoristas_consumidores[[#This Row],[Producto]],Codigos_class_frutas[],2,0)</f>
        <v>Oleaginosos</v>
      </c>
      <c r="F183" t="s">
        <v>225</v>
      </c>
      <c r="G183" s="51">
        <v>1268.6500000000001</v>
      </c>
    </row>
    <row r="184" spans="1:7" x14ac:dyDescent="0.35">
      <c r="A184">
        <v>2014</v>
      </c>
      <c r="B184">
        <v>3</v>
      </c>
      <c r="C184" t="str">
        <f>+VLOOKUP(Precio_mayoristas_consumidores[[#This Row],[Cod_mes]],Códigos_mes[],2,0)</f>
        <v>Marzo</v>
      </c>
      <c r="D184" t="s">
        <v>796</v>
      </c>
      <c r="E184" t="str">
        <f>+VLOOKUP(Precio_mayoristas_consumidores[[#This Row],[Producto]],Codigos_class_frutas[],2,0)</f>
        <v>Frutos de pepita</v>
      </c>
      <c r="F184" t="s">
        <v>242</v>
      </c>
      <c r="G184" s="51">
        <v>502.73</v>
      </c>
    </row>
    <row r="185" spans="1:7" x14ac:dyDescent="0.35">
      <c r="A185">
        <v>2014</v>
      </c>
      <c r="B185">
        <v>3</v>
      </c>
      <c r="C185" t="str">
        <f>+VLOOKUP(Precio_mayoristas_consumidores[[#This Row],[Cod_mes]],Códigos_mes[],2,0)</f>
        <v>Marzo</v>
      </c>
      <c r="D185" t="s">
        <v>796</v>
      </c>
      <c r="E185" t="str">
        <f>+VLOOKUP(Precio_mayoristas_consumidores[[#This Row],[Producto]],Codigos_class_frutas[],2,0)</f>
        <v>Tropicales y subtropicales</v>
      </c>
      <c r="F185" t="s">
        <v>204</v>
      </c>
      <c r="G185" s="51">
        <v>471.09</v>
      </c>
    </row>
    <row r="186" spans="1:7" x14ac:dyDescent="0.35">
      <c r="A186">
        <v>2014</v>
      </c>
      <c r="B186">
        <v>3</v>
      </c>
      <c r="C186" t="str">
        <f>+VLOOKUP(Precio_mayoristas_consumidores[[#This Row],[Cod_mes]],Códigos_mes[],2,0)</f>
        <v>Marzo</v>
      </c>
      <c r="D186" t="s">
        <v>796</v>
      </c>
      <c r="E186" t="str">
        <f>+VLOOKUP(Precio_mayoristas_consumidores[[#This Row],[Producto]],Codigos_class_frutas[],2,0)</f>
        <v>Otros</v>
      </c>
      <c r="F186" t="s">
        <v>717</v>
      </c>
      <c r="G186" s="51">
        <v>715.83</v>
      </c>
    </row>
    <row r="187" spans="1:7" x14ac:dyDescent="0.35">
      <c r="A187">
        <v>2014</v>
      </c>
      <c r="B187">
        <v>3</v>
      </c>
      <c r="C187" t="str">
        <f>+VLOOKUP(Precio_mayoristas_consumidores[[#This Row],[Cod_mes]],Códigos_mes[],2,0)</f>
        <v>Marzo</v>
      </c>
      <c r="D187" t="s">
        <v>796</v>
      </c>
      <c r="E187" t="str">
        <f>+VLOOKUP(Precio_mayoristas_consumidores[[#This Row],[Producto]],Codigos_class_frutas[],2,0)</f>
        <v>Uva</v>
      </c>
      <c r="F187" t="s">
        <v>295</v>
      </c>
      <c r="G187" s="51">
        <v>860.19</v>
      </c>
    </row>
    <row r="188" spans="1:7" x14ac:dyDescent="0.35">
      <c r="A188">
        <v>2014</v>
      </c>
      <c r="B188">
        <v>3</v>
      </c>
      <c r="C188" t="str">
        <f>+VLOOKUP(Precio_mayoristas_consumidores[[#This Row],[Cod_mes]],Códigos_mes[],2,0)</f>
        <v>Marzo</v>
      </c>
      <c r="D188" t="s">
        <v>797</v>
      </c>
      <c r="E188" t="str">
        <f>+VLOOKUP(Precio_mayoristas_consumidores[[#This Row],[Producto]],Codigos_class_frutas[],2,0)</f>
        <v>Frutos de hueso (carozo)</v>
      </c>
      <c r="F188" t="s">
        <v>702</v>
      </c>
      <c r="G188" s="51">
        <v>1227.51</v>
      </c>
    </row>
    <row r="189" spans="1:7" x14ac:dyDescent="0.35">
      <c r="A189">
        <v>2014</v>
      </c>
      <c r="B189">
        <v>3</v>
      </c>
      <c r="C189" t="str">
        <f>+VLOOKUP(Precio_mayoristas_consumidores[[#This Row],[Cod_mes]],Códigos_mes[],2,0)</f>
        <v>Marzo</v>
      </c>
      <c r="D189" t="s">
        <v>797</v>
      </c>
      <c r="E189" t="str">
        <f>+VLOOKUP(Precio_mayoristas_consumidores[[#This Row],[Producto]],Codigos_class_frutas[],2,0)</f>
        <v>Frutos de hueso (carozo)</v>
      </c>
      <c r="F189" t="s">
        <v>277</v>
      </c>
      <c r="G189" s="51">
        <v>1476.41</v>
      </c>
    </row>
    <row r="190" spans="1:7" x14ac:dyDescent="0.35">
      <c r="A190">
        <v>2014</v>
      </c>
      <c r="B190">
        <v>3</v>
      </c>
      <c r="C190" t="str">
        <f>+VLOOKUP(Precio_mayoristas_consumidores[[#This Row],[Cod_mes]],Códigos_mes[],2,0)</f>
        <v>Marzo</v>
      </c>
      <c r="D190" t="s">
        <v>797</v>
      </c>
      <c r="E190" t="str">
        <f>+VLOOKUP(Precio_mayoristas_consumidores[[#This Row],[Producto]],Codigos_class_frutas[],2,0)</f>
        <v>Cítricos</v>
      </c>
      <c r="F190" t="s">
        <v>214</v>
      </c>
      <c r="G190" s="51">
        <v>1651.47</v>
      </c>
    </row>
    <row r="191" spans="1:7" x14ac:dyDescent="0.35">
      <c r="A191">
        <v>2014</v>
      </c>
      <c r="B191">
        <v>3</v>
      </c>
      <c r="C191" t="str">
        <f>+VLOOKUP(Precio_mayoristas_consumidores[[#This Row],[Cod_mes]],Códigos_mes[],2,0)</f>
        <v>Marzo</v>
      </c>
      <c r="D191" t="s">
        <v>797</v>
      </c>
      <c r="E191" t="str">
        <f>+VLOOKUP(Precio_mayoristas_consumidores[[#This Row],[Producto]],Codigos_class_frutas[],2,0)</f>
        <v>Frutos de pepita</v>
      </c>
      <c r="F191" t="s">
        <v>231</v>
      </c>
      <c r="G191" s="51">
        <v>1263.8</v>
      </c>
    </row>
    <row r="192" spans="1:7" x14ac:dyDescent="0.35">
      <c r="A192">
        <v>2014</v>
      </c>
      <c r="B192">
        <v>3</v>
      </c>
      <c r="C192" t="str">
        <f>+VLOOKUP(Precio_mayoristas_consumidores[[#This Row],[Cod_mes]],Códigos_mes[],2,0)</f>
        <v>Marzo</v>
      </c>
      <c r="D192" t="s">
        <v>797</v>
      </c>
      <c r="E192" t="str">
        <f>+VLOOKUP(Precio_mayoristas_consumidores[[#This Row],[Producto]],Codigos_class_frutas[],2,0)</f>
        <v>Cítricos</v>
      </c>
      <c r="F192" t="s">
        <v>221</v>
      </c>
      <c r="G192" s="51">
        <v>908.83</v>
      </c>
    </row>
    <row r="193" spans="1:7" x14ac:dyDescent="0.35">
      <c r="A193">
        <v>2014</v>
      </c>
      <c r="B193">
        <v>3</v>
      </c>
      <c r="C193" t="str">
        <f>+VLOOKUP(Precio_mayoristas_consumidores[[#This Row],[Cod_mes]],Códigos_mes[],2,0)</f>
        <v>Marzo</v>
      </c>
      <c r="D193" t="s">
        <v>797</v>
      </c>
      <c r="E193" t="str">
        <f>+VLOOKUP(Precio_mayoristas_consumidores[[#This Row],[Producto]],Codigos_class_frutas[],2,0)</f>
        <v>Frutos de hueso (carozo)</v>
      </c>
      <c r="F193" t="s">
        <v>665</v>
      </c>
      <c r="G193" s="51">
        <v>1633.96</v>
      </c>
    </row>
    <row r="194" spans="1:7" x14ac:dyDescent="0.35">
      <c r="A194">
        <v>2014</v>
      </c>
      <c r="B194">
        <v>3</v>
      </c>
      <c r="C194" t="str">
        <f>+VLOOKUP(Precio_mayoristas_consumidores[[#This Row],[Cod_mes]],Códigos_mes[],2,0)</f>
        <v>Marzo</v>
      </c>
      <c r="D194" t="s">
        <v>797</v>
      </c>
      <c r="E194" t="str">
        <f>+VLOOKUP(Precio_mayoristas_consumidores[[#This Row],[Producto]],Codigos_class_frutas[],2,0)</f>
        <v>Oleaginosos</v>
      </c>
      <c r="F194" t="s">
        <v>225</v>
      </c>
      <c r="G194" s="51">
        <v>1474.82</v>
      </c>
    </row>
    <row r="195" spans="1:7" x14ac:dyDescent="0.35">
      <c r="A195">
        <v>2014</v>
      </c>
      <c r="B195">
        <v>3</v>
      </c>
      <c r="C195" t="str">
        <f>+VLOOKUP(Precio_mayoristas_consumidores[[#This Row],[Cod_mes]],Códigos_mes[],2,0)</f>
        <v>Marzo</v>
      </c>
      <c r="D195" t="s">
        <v>797</v>
      </c>
      <c r="E195" t="str">
        <f>+VLOOKUP(Precio_mayoristas_consumidores[[#This Row],[Producto]],Codigos_class_frutas[],2,0)</f>
        <v>Frutos de pepita</v>
      </c>
      <c r="F195" t="s">
        <v>242</v>
      </c>
      <c r="G195" s="51">
        <v>1054.58</v>
      </c>
    </row>
    <row r="196" spans="1:7" x14ac:dyDescent="0.35">
      <c r="A196">
        <v>2014</v>
      </c>
      <c r="B196">
        <v>3</v>
      </c>
      <c r="C196" t="str">
        <f>+VLOOKUP(Precio_mayoristas_consumidores[[#This Row],[Cod_mes]],Códigos_mes[],2,0)</f>
        <v>Marzo</v>
      </c>
      <c r="D196" t="s">
        <v>797</v>
      </c>
      <c r="E196" t="str">
        <f>+VLOOKUP(Precio_mayoristas_consumidores[[#This Row],[Producto]],Codigos_class_frutas[],2,0)</f>
        <v>Tropicales y subtropicales</v>
      </c>
      <c r="F196" t="s">
        <v>204</v>
      </c>
      <c r="G196" s="51">
        <v>609.73</v>
      </c>
    </row>
    <row r="197" spans="1:7" x14ac:dyDescent="0.35">
      <c r="A197">
        <v>2014</v>
      </c>
      <c r="B197">
        <v>3</v>
      </c>
      <c r="C197" t="str">
        <f>+VLOOKUP(Precio_mayoristas_consumidores[[#This Row],[Cod_mes]],Códigos_mes[],2,0)</f>
        <v>Marzo</v>
      </c>
      <c r="D197" t="s">
        <v>797</v>
      </c>
      <c r="E197" t="str">
        <f>+VLOOKUP(Precio_mayoristas_consumidores[[#This Row],[Producto]],Codigos_class_frutas[],2,0)</f>
        <v>Otros</v>
      </c>
      <c r="F197" t="s">
        <v>717</v>
      </c>
      <c r="G197" s="51">
        <v>1496.83</v>
      </c>
    </row>
    <row r="198" spans="1:7" x14ac:dyDescent="0.35">
      <c r="A198">
        <v>2014</v>
      </c>
      <c r="B198">
        <v>3</v>
      </c>
      <c r="C198" t="str">
        <f>+VLOOKUP(Precio_mayoristas_consumidores[[#This Row],[Cod_mes]],Códigos_mes[],2,0)</f>
        <v>Marzo</v>
      </c>
      <c r="D198" t="s">
        <v>797</v>
      </c>
      <c r="E198" t="str">
        <f>+VLOOKUP(Precio_mayoristas_consumidores[[#This Row],[Producto]],Codigos_class_frutas[],2,0)</f>
        <v>Uva</v>
      </c>
      <c r="F198" t="s">
        <v>295</v>
      </c>
      <c r="G198" s="51">
        <v>1405.17</v>
      </c>
    </row>
    <row r="199" spans="1:7" x14ac:dyDescent="0.35">
      <c r="A199">
        <v>2014</v>
      </c>
      <c r="B199">
        <v>3</v>
      </c>
      <c r="C199" t="str">
        <f>+VLOOKUP(Precio_mayoristas_consumidores[[#This Row],[Cod_mes]],Códigos_mes[],2,0)</f>
        <v>Marzo</v>
      </c>
      <c r="D199" t="s">
        <v>796</v>
      </c>
      <c r="E199" t="str">
        <f>+VLOOKUP(Precio_mayoristas_consumidores[[#This Row],[Producto]],Codigos_class_frutas[],2,0)</f>
        <v>Frutos de hueso (carozo)</v>
      </c>
      <c r="F199" t="s">
        <v>702</v>
      </c>
      <c r="G199" s="51">
        <v>519.51</v>
      </c>
    </row>
    <row r="200" spans="1:7" x14ac:dyDescent="0.35">
      <c r="A200">
        <v>2014</v>
      </c>
      <c r="B200">
        <v>3</v>
      </c>
      <c r="C200" t="str">
        <f>+VLOOKUP(Precio_mayoristas_consumidores[[#This Row],[Cod_mes]],Códigos_mes[],2,0)</f>
        <v>Marzo</v>
      </c>
      <c r="D200" t="s">
        <v>796</v>
      </c>
      <c r="E200" t="str">
        <f>+VLOOKUP(Precio_mayoristas_consumidores[[#This Row],[Producto]],Codigos_class_frutas[],2,0)</f>
        <v>Frutos de hueso (carozo)</v>
      </c>
      <c r="F200" t="s">
        <v>277</v>
      </c>
      <c r="G200" s="51">
        <v>1006.37</v>
      </c>
    </row>
    <row r="201" spans="1:7" x14ac:dyDescent="0.35">
      <c r="A201">
        <v>2014</v>
      </c>
      <c r="B201">
        <v>3</v>
      </c>
      <c r="C201" t="str">
        <f>+VLOOKUP(Precio_mayoristas_consumidores[[#This Row],[Cod_mes]],Códigos_mes[],2,0)</f>
        <v>Marzo</v>
      </c>
      <c r="D201" t="s">
        <v>796</v>
      </c>
      <c r="E201" t="str">
        <f>+VLOOKUP(Precio_mayoristas_consumidores[[#This Row],[Producto]],Codigos_class_frutas[],2,0)</f>
        <v>Cítricos</v>
      </c>
      <c r="F201" t="s">
        <v>214</v>
      </c>
      <c r="G201" s="51">
        <v>1442.05</v>
      </c>
    </row>
    <row r="202" spans="1:7" x14ac:dyDescent="0.35">
      <c r="A202">
        <v>2014</v>
      </c>
      <c r="B202">
        <v>3</v>
      </c>
      <c r="C202" t="str">
        <f>+VLOOKUP(Precio_mayoristas_consumidores[[#This Row],[Cod_mes]],Códigos_mes[],2,0)</f>
        <v>Marzo</v>
      </c>
      <c r="D202" t="s">
        <v>796</v>
      </c>
      <c r="E202" t="str">
        <f>+VLOOKUP(Precio_mayoristas_consumidores[[#This Row],[Producto]],Codigos_class_frutas[],2,0)</f>
        <v>Frutos de pepita</v>
      </c>
      <c r="F202" t="s">
        <v>231</v>
      </c>
      <c r="G202" s="51">
        <v>465.29</v>
      </c>
    </row>
    <row r="203" spans="1:7" x14ac:dyDescent="0.35">
      <c r="A203">
        <v>2014</v>
      </c>
      <c r="B203">
        <v>3</v>
      </c>
      <c r="C203" t="str">
        <f>+VLOOKUP(Precio_mayoristas_consumidores[[#This Row],[Cod_mes]],Códigos_mes[],2,0)</f>
        <v>Marzo</v>
      </c>
      <c r="D203" t="s">
        <v>796</v>
      </c>
      <c r="E203" t="str">
        <f>+VLOOKUP(Precio_mayoristas_consumidores[[#This Row],[Producto]],Codigos_class_frutas[],2,0)</f>
        <v>Cítricos</v>
      </c>
      <c r="F203" t="s">
        <v>221</v>
      </c>
      <c r="G203" s="51">
        <v>733.14</v>
      </c>
    </row>
    <row r="204" spans="1:7" x14ac:dyDescent="0.35">
      <c r="A204">
        <v>2014</v>
      </c>
      <c r="B204">
        <v>3</v>
      </c>
      <c r="C204" t="str">
        <f>+VLOOKUP(Precio_mayoristas_consumidores[[#This Row],[Cod_mes]],Códigos_mes[],2,0)</f>
        <v>Marzo</v>
      </c>
      <c r="D204" t="s">
        <v>796</v>
      </c>
      <c r="E204" t="str">
        <f>+VLOOKUP(Precio_mayoristas_consumidores[[#This Row],[Producto]],Codigos_class_frutas[],2,0)</f>
        <v>Frutos de hueso (carozo)</v>
      </c>
      <c r="F204" t="s">
        <v>665</v>
      </c>
      <c r="G204" s="51">
        <v>1097.2</v>
      </c>
    </row>
    <row r="205" spans="1:7" x14ac:dyDescent="0.35">
      <c r="A205">
        <v>2014</v>
      </c>
      <c r="B205">
        <v>3</v>
      </c>
      <c r="C205" t="str">
        <f>+VLOOKUP(Precio_mayoristas_consumidores[[#This Row],[Cod_mes]],Códigos_mes[],2,0)</f>
        <v>Marzo</v>
      </c>
      <c r="D205" t="s">
        <v>796</v>
      </c>
      <c r="E205" t="str">
        <f>+VLOOKUP(Precio_mayoristas_consumidores[[#This Row],[Producto]],Codigos_class_frutas[],2,0)</f>
        <v>Oleaginosos</v>
      </c>
      <c r="F205" t="s">
        <v>225</v>
      </c>
      <c r="G205" s="51">
        <v>1270.98</v>
      </c>
    </row>
    <row r="206" spans="1:7" x14ac:dyDescent="0.35">
      <c r="A206">
        <v>2014</v>
      </c>
      <c r="B206">
        <v>3</v>
      </c>
      <c r="C206" t="str">
        <f>+VLOOKUP(Precio_mayoristas_consumidores[[#This Row],[Cod_mes]],Códigos_mes[],2,0)</f>
        <v>Marzo</v>
      </c>
      <c r="D206" t="s">
        <v>796</v>
      </c>
      <c r="E206" t="str">
        <f>+VLOOKUP(Precio_mayoristas_consumidores[[#This Row],[Producto]],Codigos_class_frutas[],2,0)</f>
        <v>Frutos de pepita</v>
      </c>
      <c r="F206" t="s">
        <v>242</v>
      </c>
      <c r="G206" s="51">
        <v>550</v>
      </c>
    </row>
    <row r="207" spans="1:7" x14ac:dyDescent="0.35">
      <c r="A207">
        <v>2014</v>
      </c>
      <c r="B207">
        <v>3</v>
      </c>
      <c r="C207" t="str">
        <f>+VLOOKUP(Precio_mayoristas_consumidores[[#This Row],[Cod_mes]],Códigos_mes[],2,0)</f>
        <v>Marzo</v>
      </c>
      <c r="D207" t="s">
        <v>796</v>
      </c>
      <c r="E207" t="str">
        <f>+VLOOKUP(Precio_mayoristas_consumidores[[#This Row],[Producto]],Codigos_class_frutas[],2,0)</f>
        <v>Tropicales y subtropicales</v>
      </c>
      <c r="F207" t="s">
        <v>204</v>
      </c>
      <c r="G207" s="51">
        <v>541.53</v>
      </c>
    </row>
    <row r="208" spans="1:7" x14ac:dyDescent="0.35">
      <c r="A208">
        <v>2014</v>
      </c>
      <c r="B208">
        <v>3</v>
      </c>
      <c r="C208" t="str">
        <f>+VLOOKUP(Precio_mayoristas_consumidores[[#This Row],[Cod_mes]],Códigos_mes[],2,0)</f>
        <v>Marzo</v>
      </c>
      <c r="D208" t="s">
        <v>796</v>
      </c>
      <c r="E208" t="str">
        <f>+VLOOKUP(Precio_mayoristas_consumidores[[#This Row],[Producto]],Codigos_class_frutas[],2,0)</f>
        <v>Otros</v>
      </c>
      <c r="F208" t="s">
        <v>717</v>
      </c>
      <c r="G208" s="51">
        <v>736.09</v>
      </c>
    </row>
    <row r="209" spans="1:7" x14ac:dyDescent="0.35">
      <c r="A209">
        <v>2014</v>
      </c>
      <c r="B209">
        <v>3</v>
      </c>
      <c r="C209" t="str">
        <f>+VLOOKUP(Precio_mayoristas_consumidores[[#This Row],[Cod_mes]],Códigos_mes[],2,0)</f>
        <v>Marzo</v>
      </c>
      <c r="D209" t="s">
        <v>796</v>
      </c>
      <c r="E209" t="str">
        <f>+VLOOKUP(Precio_mayoristas_consumidores[[#This Row],[Producto]],Codigos_class_frutas[],2,0)</f>
        <v>Uva</v>
      </c>
      <c r="F209" t="s">
        <v>295</v>
      </c>
      <c r="G209" s="51">
        <v>789.31</v>
      </c>
    </row>
    <row r="210" spans="1:7" x14ac:dyDescent="0.35">
      <c r="A210">
        <v>2014</v>
      </c>
      <c r="B210">
        <v>3</v>
      </c>
      <c r="C210" t="str">
        <f>+VLOOKUP(Precio_mayoristas_consumidores[[#This Row],[Cod_mes]],Códigos_mes[],2,0)</f>
        <v>Marzo</v>
      </c>
      <c r="D210" t="s">
        <v>797</v>
      </c>
      <c r="E210" t="str">
        <f>+VLOOKUP(Precio_mayoristas_consumidores[[#This Row],[Producto]],Codigos_class_frutas[],2,0)</f>
        <v>Frutos de hueso (carozo)</v>
      </c>
      <c r="F210" t="s">
        <v>702</v>
      </c>
      <c r="G210" s="51">
        <v>1233.98</v>
      </c>
    </row>
    <row r="211" spans="1:7" x14ac:dyDescent="0.35">
      <c r="A211">
        <v>2014</v>
      </c>
      <c r="B211">
        <v>3</v>
      </c>
      <c r="C211" t="str">
        <f>+VLOOKUP(Precio_mayoristas_consumidores[[#This Row],[Cod_mes]],Códigos_mes[],2,0)</f>
        <v>Marzo</v>
      </c>
      <c r="D211" t="s">
        <v>797</v>
      </c>
      <c r="E211" t="str">
        <f>+VLOOKUP(Precio_mayoristas_consumidores[[#This Row],[Producto]],Codigos_class_frutas[],2,0)</f>
        <v>Frutos de hueso (carozo)</v>
      </c>
      <c r="F211" t="s">
        <v>277</v>
      </c>
      <c r="G211" s="51">
        <v>1465.06</v>
      </c>
    </row>
    <row r="212" spans="1:7" x14ac:dyDescent="0.35">
      <c r="A212">
        <v>2014</v>
      </c>
      <c r="B212">
        <v>3</v>
      </c>
      <c r="C212" t="str">
        <f>+VLOOKUP(Precio_mayoristas_consumidores[[#This Row],[Cod_mes]],Códigos_mes[],2,0)</f>
        <v>Marzo</v>
      </c>
      <c r="D212" t="s">
        <v>797</v>
      </c>
      <c r="E212" t="str">
        <f>+VLOOKUP(Precio_mayoristas_consumidores[[#This Row],[Producto]],Codigos_class_frutas[],2,0)</f>
        <v>Cítricos</v>
      </c>
      <c r="F212" t="s">
        <v>214</v>
      </c>
      <c r="G212" s="51">
        <v>1683.82</v>
      </c>
    </row>
    <row r="213" spans="1:7" x14ac:dyDescent="0.35">
      <c r="A213">
        <v>2014</v>
      </c>
      <c r="B213">
        <v>3</v>
      </c>
      <c r="C213" t="str">
        <f>+VLOOKUP(Precio_mayoristas_consumidores[[#This Row],[Cod_mes]],Códigos_mes[],2,0)</f>
        <v>Marzo</v>
      </c>
      <c r="D213" t="s">
        <v>797</v>
      </c>
      <c r="E213" t="str">
        <f>+VLOOKUP(Precio_mayoristas_consumidores[[#This Row],[Producto]],Codigos_class_frutas[],2,0)</f>
        <v>Frutos de pepita</v>
      </c>
      <c r="F213" t="s">
        <v>231</v>
      </c>
      <c r="G213" s="51">
        <v>1257.1300000000001</v>
      </c>
    </row>
    <row r="214" spans="1:7" x14ac:dyDescent="0.35">
      <c r="A214">
        <v>2014</v>
      </c>
      <c r="B214">
        <v>3</v>
      </c>
      <c r="C214" t="str">
        <f>+VLOOKUP(Precio_mayoristas_consumidores[[#This Row],[Cod_mes]],Códigos_mes[],2,0)</f>
        <v>Marzo</v>
      </c>
      <c r="D214" t="s">
        <v>797</v>
      </c>
      <c r="E214" t="str">
        <f>+VLOOKUP(Precio_mayoristas_consumidores[[#This Row],[Producto]],Codigos_class_frutas[],2,0)</f>
        <v>Cítricos</v>
      </c>
      <c r="F214" t="s">
        <v>221</v>
      </c>
      <c r="G214" s="51">
        <v>945.14</v>
      </c>
    </row>
    <row r="215" spans="1:7" x14ac:dyDescent="0.35">
      <c r="A215">
        <v>2014</v>
      </c>
      <c r="B215">
        <v>3</v>
      </c>
      <c r="C215" t="str">
        <f>+VLOOKUP(Precio_mayoristas_consumidores[[#This Row],[Cod_mes]],Códigos_mes[],2,0)</f>
        <v>Marzo</v>
      </c>
      <c r="D215" t="s">
        <v>797</v>
      </c>
      <c r="E215" t="str">
        <f>+VLOOKUP(Precio_mayoristas_consumidores[[#This Row],[Producto]],Codigos_class_frutas[],2,0)</f>
        <v>Frutos de hueso (carozo)</v>
      </c>
      <c r="F215" t="s">
        <v>665</v>
      </c>
      <c r="G215" s="51">
        <v>1694.42</v>
      </c>
    </row>
    <row r="216" spans="1:7" x14ac:dyDescent="0.35">
      <c r="A216">
        <v>2014</v>
      </c>
      <c r="B216">
        <v>3</v>
      </c>
      <c r="C216" t="str">
        <f>+VLOOKUP(Precio_mayoristas_consumidores[[#This Row],[Cod_mes]],Códigos_mes[],2,0)</f>
        <v>Marzo</v>
      </c>
      <c r="D216" t="s">
        <v>797</v>
      </c>
      <c r="E216" t="str">
        <f>+VLOOKUP(Precio_mayoristas_consumidores[[#This Row],[Producto]],Codigos_class_frutas[],2,0)</f>
        <v>Oleaginosos</v>
      </c>
      <c r="F216" t="s">
        <v>225</v>
      </c>
      <c r="G216" s="51">
        <v>1588.13</v>
      </c>
    </row>
    <row r="217" spans="1:7" x14ac:dyDescent="0.35">
      <c r="A217">
        <v>2014</v>
      </c>
      <c r="B217">
        <v>3</v>
      </c>
      <c r="C217" t="str">
        <f>+VLOOKUP(Precio_mayoristas_consumidores[[#This Row],[Cod_mes]],Códigos_mes[],2,0)</f>
        <v>Marzo</v>
      </c>
      <c r="D217" t="s">
        <v>797</v>
      </c>
      <c r="E217" t="str">
        <f>+VLOOKUP(Precio_mayoristas_consumidores[[#This Row],[Producto]],Codigos_class_frutas[],2,0)</f>
        <v>Frutos de pepita</v>
      </c>
      <c r="F217" t="s">
        <v>242</v>
      </c>
      <c r="G217" s="51">
        <v>903.04</v>
      </c>
    </row>
    <row r="218" spans="1:7" x14ac:dyDescent="0.35">
      <c r="A218">
        <v>2014</v>
      </c>
      <c r="B218">
        <v>3</v>
      </c>
      <c r="C218" t="str">
        <f>+VLOOKUP(Precio_mayoristas_consumidores[[#This Row],[Cod_mes]],Códigos_mes[],2,0)</f>
        <v>Marzo</v>
      </c>
      <c r="D218" t="s">
        <v>797</v>
      </c>
      <c r="E218" t="str">
        <f>+VLOOKUP(Precio_mayoristas_consumidores[[#This Row],[Producto]],Codigos_class_frutas[],2,0)</f>
        <v>Tropicales y subtropicales</v>
      </c>
      <c r="F218" t="s">
        <v>204</v>
      </c>
      <c r="G218" s="51">
        <v>606.45000000000005</v>
      </c>
    </row>
    <row r="219" spans="1:7" x14ac:dyDescent="0.35">
      <c r="A219">
        <v>2014</v>
      </c>
      <c r="B219">
        <v>3</v>
      </c>
      <c r="C219" t="str">
        <f>+VLOOKUP(Precio_mayoristas_consumidores[[#This Row],[Cod_mes]],Códigos_mes[],2,0)</f>
        <v>Marzo</v>
      </c>
      <c r="D219" t="s">
        <v>797</v>
      </c>
      <c r="E219" t="str">
        <f>+VLOOKUP(Precio_mayoristas_consumidores[[#This Row],[Producto]],Codigos_class_frutas[],2,0)</f>
        <v>Otros</v>
      </c>
      <c r="F219" t="s">
        <v>717</v>
      </c>
      <c r="G219" s="51">
        <v>1715.67</v>
      </c>
    </row>
    <row r="220" spans="1:7" x14ac:dyDescent="0.35">
      <c r="A220">
        <v>2014</v>
      </c>
      <c r="B220">
        <v>3</v>
      </c>
      <c r="C220" t="str">
        <f>+VLOOKUP(Precio_mayoristas_consumidores[[#This Row],[Cod_mes]],Códigos_mes[],2,0)</f>
        <v>Marzo</v>
      </c>
      <c r="D220" t="s">
        <v>797</v>
      </c>
      <c r="E220" t="str">
        <f>+VLOOKUP(Precio_mayoristas_consumidores[[#This Row],[Producto]],Codigos_class_frutas[],2,0)</f>
        <v>Uva</v>
      </c>
      <c r="F220" t="s">
        <v>295</v>
      </c>
      <c r="G220" s="51">
        <v>1511.88</v>
      </c>
    </row>
    <row r="221" spans="1:7" x14ac:dyDescent="0.35">
      <c r="A221">
        <v>2014</v>
      </c>
      <c r="B221">
        <v>3</v>
      </c>
      <c r="C221" t="str">
        <f>+VLOOKUP(Precio_mayoristas_consumidores[[#This Row],[Cod_mes]],Códigos_mes[],2,0)</f>
        <v>Marzo</v>
      </c>
      <c r="D221" t="s">
        <v>796</v>
      </c>
      <c r="E221" t="str">
        <f>+VLOOKUP(Precio_mayoristas_consumidores[[#This Row],[Producto]],Codigos_class_frutas[],2,0)</f>
        <v>Frutos de hueso (carozo)</v>
      </c>
      <c r="F221" t="s">
        <v>702</v>
      </c>
      <c r="G221" s="51">
        <v>485.88</v>
      </c>
    </row>
    <row r="222" spans="1:7" x14ac:dyDescent="0.35">
      <c r="A222">
        <v>2014</v>
      </c>
      <c r="B222">
        <v>3</v>
      </c>
      <c r="C222" t="str">
        <f>+VLOOKUP(Precio_mayoristas_consumidores[[#This Row],[Cod_mes]],Códigos_mes[],2,0)</f>
        <v>Marzo</v>
      </c>
      <c r="D222" t="s">
        <v>796</v>
      </c>
      <c r="E222" t="str">
        <f>+VLOOKUP(Precio_mayoristas_consumidores[[#This Row],[Producto]],Codigos_class_frutas[],2,0)</f>
        <v>Frutos de hueso (carozo)</v>
      </c>
      <c r="F222" t="s">
        <v>277</v>
      </c>
      <c r="G222" s="51">
        <v>1062.1600000000001</v>
      </c>
    </row>
    <row r="223" spans="1:7" x14ac:dyDescent="0.35">
      <c r="A223">
        <v>2014</v>
      </c>
      <c r="B223">
        <v>3</v>
      </c>
      <c r="C223" t="str">
        <f>+VLOOKUP(Precio_mayoristas_consumidores[[#This Row],[Cod_mes]],Códigos_mes[],2,0)</f>
        <v>Marzo</v>
      </c>
      <c r="D223" t="s">
        <v>796</v>
      </c>
      <c r="E223" t="str">
        <f>+VLOOKUP(Precio_mayoristas_consumidores[[#This Row],[Producto]],Codigos_class_frutas[],2,0)</f>
        <v>Cítricos</v>
      </c>
      <c r="F223" t="s">
        <v>214</v>
      </c>
      <c r="G223" s="51">
        <v>1391.29</v>
      </c>
    </row>
    <row r="224" spans="1:7" x14ac:dyDescent="0.35">
      <c r="A224">
        <v>2014</v>
      </c>
      <c r="B224">
        <v>3</v>
      </c>
      <c r="C224" t="str">
        <f>+VLOOKUP(Precio_mayoristas_consumidores[[#This Row],[Cod_mes]],Códigos_mes[],2,0)</f>
        <v>Marzo</v>
      </c>
      <c r="D224" t="s">
        <v>796</v>
      </c>
      <c r="E224" t="str">
        <f>+VLOOKUP(Precio_mayoristas_consumidores[[#This Row],[Producto]],Codigos_class_frutas[],2,0)</f>
        <v>Frutos de pepita</v>
      </c>
      <c r="F224" t="s">
        <v>231</v>
      </c>
      <c r="G224" s="51">
        <v>463.19</v>
      </c>
    </row>
    <row r="225" spans="1:7" x14ac:dyDescent="0.35">
      <c r="A225">
        <v>2014</v>
      </c>
      <c r="B225">
        <v>3</v>
      </c>
      <c r="C225" t="str">
        <f>+VLOOKUP(Precio_mayoristas_consumidores[[#This Row],[Cod_mes]],Códigos_mes[],2,0)</f>
        <v>Marzo</v>
      </c>
      <c r="D225" t="s">
        <v>796</v>
      </c>
      <c r="E225" t="str">
        <f>+VLOOKUP(Precio_mayoristas_consumidores[[#This Row],[Producto]],Codigos_class_frutas[],2,0)</f>
        <v>Cítricos</v>
      </c>
      <c r="F225" t="s">
        <v>221</v>
      </c>
      <c r="G225" s="51">
        <v>754.88</v>
      </c>
    </row>
    <row r="226" spans="1:7" x14ac:dyDescent="0.35">
      <c r="A226">
        <v>2014</v>
      </c>
      <c r="B226">
        <v>3</v>
      </c>
      <c r="C226" t="str">
        <f>+VLOOKUP(Precio_mayoristas_consumidores[[#This Row],[Cod_mes]],Códigos_mes[],2,0)</f>
        <v>Marzo</v>
      </c>
      <c r="D226" t="s">
        <v>796</v>
      </c>
      <c r="E226" t="str">
        <f>+VLOOKUP(Precio_mayoristas_consumidores[[#This Row],[Producto]],Codigos_class_frutas[],2,0)</f>
        <v>Frutos de hueso (carozo)</v>
      </c>
      <c r="F226" t="s">
        <v>665</v>
      </c>
      <c r="G226" s="51">
        <v>1154.78</v>
      </c>
    </row>
    <row r="227" spans="1:7" x14ac:dyDescent="0.35">
      <c r="A227">
        <v>2014</v>
      </c>
      <c r="B227">
        <v>3</v>
      </c>
      <c r="C227" t="str">
        <f>+VLOOKUP(Precio_mayoristas_consumidores[[#This Row],[Cod_mes]],Códigos_mes[],2,0)</f>
        <v>Marzo</v>
      </c>
      <c r="D227" t="s">
        <v>796</v>
      </c>
      <c r="E227" t="str">
        <f>+VLOOKUP(Precio_mayoristas_consumidores[[#This Row],[Producto]],Codigos_class_frutas[],2,0)</f>
        <v>Oleaginosos</v>
      </c>
      <c r="F227" t="s">
        <v>225</v>
      </c>
      <c r="G227" s="51">
        <v>1290.01</v>
      </c>
    </row>
    <row r="228" spans="1:7" x14ac:dyDescent="0.35">
      <c r="A228">
        <v>2014</v>
      </c>
      <c r="B228">
        <v>3</v>
      </c>
      <c r="C228" t="str">
        <f>+VLOOKUP(Precio_mayoristas_consumidores[[#This Row],[Cod_mes]],Códigos_mes[],2,0)</f>
        <v>Marzo</v>
      </c>
      <c r="D228" t="s">
        <v>796</v>
      </c>
      <c r="E228" t="str">
        <f>+VLOOKUP(Precio_mayoristas_consumidores[[#This Row],[Producto]],Codigos_class_frutas[],2,0)</f>
        <v>Frutos de pepita</v>
      </c>
      <c r="F228" t="s">
        <v>242</v>
      </c>
      <c r="G228" s="51">
        <v>555.55999999999995</v>
      </c>
    </row>
    <row r="229" spans="1:7" x14ac:dyDescent="0.35">
      <c r="A229">
        <v>2014</v>
      </c>
      <c r="B229">
        <v>3</v>
      </c>
      <c r="C229" t="str">
        <f>+VLOOKUP(Precio_mayoristas_consumidores[[#This Row],[Cod_mes]],Códigos_mes[],2,0)</f>
        <v>Marzo</v>
      </c>
      <c r="D229" t="s">
        <v>796</v>
      </c>
      <c r="E229" t="str">
        <f>+VLOOKUP(Precio_mayoristas_consumidores[[#This Row],[Producto]],Codigos_class_frutas[],2,0)</f>
        <v>Tropicales y subtropicales</v>
      </c>
      <c r="F229" t="s">
        <v>204</v>
      </c>
      <c r="G229" s="51">
        <v>548.28</v>
      </c>
    </row>
    <row r="230" spans="1:7" x14ac:dyDescent="0.35">
      <c r="A230">
        <v>2014</v>
      </c>
      <c r="B230">
        <v>3</v>
      </c>
      <c r="C230" t="str">
        <f>+VLOOKUP(Precio_mayoristas_consumidores[[#This Row],[Cod_mes]],Códigos_mes[],2,0)</f>
        <v>Marzo</v>
      </c>
      <c r="D230" t="s">
        <v>796</v>
      </c>
      <c r="E230" t="str">
        <f>+VLOOKUP(Precio_mayoristas_consumidores[[#This Row],[Producto]],Codigos_class_frutas[],2,0)</f>
        <v>Otros</v>
      </c>
      <c r="F230" t="s">
        <v>717</v>
      </c>
      <c r="G230" s="51">
        <v>670.71</v>
      </c>
    </row>
    <row r="231" spans="1:7" x14ac:dyDescent="0.35">
      <c r="A231">
        <v>2014</v>
      </c>
      <c r="B231">
        <v>3</v>
      </c>
      <c r="C231" t="str">
        <f>+VLOOKUP(Precio_mayoristas_consumidores[[#This Row],[Cod_mes]],Códigos_mes[],2,0)</f>
        <v>Marzo</v>
      </c>
      <c r="D231" t="s">
        <v>796</v>
      </c>
      <c r="E231" t="str">
        <f>+VLOOKUP(Precio_mayoristas_consumidores[[#This Row],[Producto]],Codigos_class_frutas[],2,0)</f>
        <v>Uva</v>
      </c>
      <c r="F231" t="s">
        <v>295</v>
      </c>
      <c r="G231" s="51">
        <v>737.24</v>
      </c>
    </row>
    <row r="232" spans="1:7" x14ac:dyDescent="0.35">
      <c r="A232">
        <v>2014</v>
      </c>
      <c r="B232">
        <v>3</v>
      </c>
      <c r="C232" t="str">
        <f>+VLOOKUP(Precio_mayoristas_consumidores[[#This Row],[Cod_mes]],Códigos_mes[],2,0)</f>
        <v>Marzo</v>
      </c>
      <c r="D232" t="s">
        <v>797</v>
      </c>
      <c r="E232" t="str">
        <f>+VLOOKUP(Precio_mayoristas_consumidores[[#This Row],[Producto]],Codigos_class_frutas[],2,0)</f>
        <v>Frutos de hueso (carozo)</v>
      </c>
      <c r="F232" t="s">
        <v>702</v>
      </c>
      <c r="G232" s="51">
        <v>1270.75</v>
      </c>
    </row>
    <row r="233" spans="1:7" x14ac:dyDescent="0.35">
      <c r="A233">
        <v>2014</v>
      </c>
      <c r="B233">
        <v>3</v>
      </c>
      <c r="C233" t="str">
        <f>+VLOOKUP(Precio_mayoristas_consumidores[[#This Row],[Cod_mes]],Códigos_mes[],2,0)</f>
        <v>Marzo</v>
      </c>
      <c r="D233" t="s">
        <v>797</v>
      </c>
      <c r="E233" t="str">
        <f>+VLOOKUP(Precio_mayoristas_consumidores[[#This Row],[Producto]],Codigos_class_frutas[],2,0)</f>
        <v>Frutos de hueso (carozo)</v>
      </c>
      <c r="F233" t="s">
        <v>277</v>
      </c>
      <c r="G233" s="51">
        <v>1429.48</v>
      </c>
    </row>
    <row r="234" spans="1:7" x14ac:dyDescent="0.35">
      <c r="A234">
        <v>2014</v>
      </c>
      <c r="B234">
        <v>3</v>
      </c>
      <c r="C234" t="str">
        <f>+VLOOKUP(Precio_mayoristas_consumidores[[#This Row],[Cod_mes]],Códigos_mes[],2,0)</f>
        <v>Marzo</v>
      </c>
      <c r="D234" t="s">
        <v>797</v>
      </c>
      <c r="E234" t="str">
        <f>+VLOOKUP(Precio_mayoristas_consumidores[[#This Row],[Producto]],Codigos_class_frutas[],2,0)</f>
        <v>Cítricos</v>
      </c>
      <c r="F234" t="s">
        <v>214</v>
      </c>
      <c r="G234" s="51">
        <v>1728.71</v>
      </c>
    </row>
    <row r="235" spans="1:7" x14ac:dyDescent="0.35">
      <c r="A235">
        <v>2014</v>
      </c>
      <c r="B235">
        <v>3</v>
      </c>
      <c r="C235" t="str">
        <f>+VLOOKUP(Precio_mayoristas_consumidores[[#This Row],[Cod_mes]],Códigos_mes[],2,0)</f>
        <v>Marzo</v>
      </c>
      <c r="D235" t="s">
        <v>797</v>
      </c>
      <c r="E235" t="str">
        <f>+VLOOKUP(Precio_mayoristas_consumidores[[#This Row],[Producto]],Codigos_class_frutas[],2,0)</f>
        <v>Frutos de pepita</v>
      </c>
      <c r="F235" t="s">
        <v>231</v>
      </c>
      <c r="G235" s="51">
        <v>1103.68</v>
      </c>
    </row>
    <row r="236" spans="1:7" x14ac:dyDescent="0.35">
      <c r="A236">
        <v>2014</v>
      </c>
      <c r="B236">
        <v>3</v>
      </c>
      <c r="C236" t="str">
        <f>+VLOOKUP(Precio_mayoristas_consumidores[[#This Row],[Cod_mes]],Códigos_mes[],2,0)</f>
        <v>Marzo</v>
      </c>
      <c r="D236" t="s">
        <v>797</v>
      </c>
      <c r="E236" t="str">
        <f>+VLOOKUP(Precio_mayoristas_consumidores[[#This Row],[Producto]],Codigos_class_frutas[],2,0)</f>
        <v>Cítricos</v>
      </c>
      <c r="F236" t="s">
        <v>221</v>
      </c>
      <c r="G236" s="51">
        <v>928.91</v>
      </c>
    </row>
    <row r="237" spans="1:7" x14ac:dyDescent="0.35">
      <c r="A237">
        <v>2014</v>
      </c>
      <c r="B237">
        <v>3</v>
      </c>
      <c r="C237" t="str">
        <f>+VLOOKUP(Precio_mayoristas_consumidores[[#This Row],[Cod_mes]],Códigos_mes[],2,0)</f>
        <v>Marzo</v>
      </c>
      <c r="D237" t="s">
        <v>797</v>
      </c>
      <c r="E237" t="str">
        <f>+VLOOKUP(Precio_mayoristas_consumidores[[#This Row],[Producto]],Codigos_class_frutas[],2,0)</f>
        <v>Frutos de hueso (carozo)</v>
      </c>
      <c r="F237" t="s">
        <v>665</v>
      </c>
      <c r="G237" s="51">
        <v>1772.31</v>
      </c>
    </row>
    <row r="238" spans="1:7" x14ac:dyDescent="0.35">
      <c r="A238">
        <v>2014</v>
      </c>
      <c r="B238">
        <v>3</v>
      </c>
      <c r="C238" t="str">
        <f>+VLOOKUP(Precio_mayoristas_consumidores[[#This Row],[Cod_mes]],Códigos_mes[],2,0)</f>
        <v>Marzo</v>
      </c>
      <c r="D238" t="s">
        <v>797</v>
      </c>
      <c r="E238" t="str">
        <f>+VLOOKUP(Precio_mayoristas_consumidores[[#This Row],[Producto]],Codigos_class_frutas[],2,0)</f>
        <v>Oleaginosos</v>
      </c>
      <c r="F238" t="s">
        <v>225</v>
      </c>
      <c r="G238" s="51">
        <v>1487</v>
      </c>
    </row>
    <row r="239" spans="1:7" x14ac:dyDescent="0.35">
      <c r="A239">
        <v>2014</v>
      </c>
      <c r="B239">
        <v>3</v>
      </c>
      <c r="C239" t="str">
        <f>+VLOOKUP(Precio_mayoristas_consumidores[[#This Row],[Cod_mes]],Códigos_mes[],2,0)</f>
        <v>Marzo</v>
      </c>
      <c r="D239" t="s">
        <v>797</v>
      </c>
      <c r="E239" t="str">
        <f>+VLOOKUP(Precio_mayoristas_consumidores[[#This Row],[Producto]],Codigos_class_frutas[],2,0)</f>
        <v>Frutos de pepita</v>
      </c>
      <c r="F239" t="s">
        <v>242</v>
      </c>
      <c r="G239" s="51">
        <v>1026.98</v>
      </c>
    </row>
    <row r="240" spans="1:7" x14ac:dyDescent="0.35">
      <c r="A240">
        <v>2014</v>
      </c>
      <c r="B240">
        <v>3</v>
      </c>
      <c r="C240" t="str">
        <f>+VLOOKUP(Precio_mayoristas_consumidores[[#This Row],[Cod_mes]],Códigos_mes[],2,0)</f>
        <v>Marzo</v>
      </c>
      <c r="D240" t="s">
        <v>797</v>
      </c>
      <c r="E240" t="str">
        <f>+VLOOKUP(Precio_mayoristas_consumidores[[#This Row],[Producto]],Codigos_class_frutas[],2,0)</f>
        <v>Tropicales y subtropicales</v>
      </c>
      <c r="F240" t="s">
        <v>204</v>
      </c>
      <c r="G240" s="51">
        <v>588.35</v>
      </c>
    </row>
    <row r="241" spans="1:7" x14ac:dyDescent="0.35">
      <c r="A241">
        <v>2014</v>
      </c>
      <c r="B241">
        <v>3</v>
      </c>
      <c r="C241" t="str">
        <f>+VLOOKUP(Precio_mayoristas_consumidores[[#This Row],[Cod_mes]],Códigos_mes[],2,0)</f>
        <v>Marzo</v>
      </c>
      <c r="D241" t="s">
        <v>797</v>
      </c>
      <c r="E241" t="str">
        <f>+VLOOKUP(Precio_mayoristas_consumidores[[#This Row],[Producto]],Codigos_class_frutas[],2,0)</f>
        <v>Otros</v>
      </c>
      <c r="F241" t="s">
        <v>717</v>
      </c>
      <c r="G241" s="51">
        <v>1435.25</v>
      </c>
    </row>
    <row r="242" spans="1:7" x14ac:dyDescent="0.35">
      <c r="A242">
        <v>2014</v>
      </c>
      <c r="B242">
        <v>3</v>
      </c>
      <c r="C242" t="str">
        <f>+VLOOKUP(Precio_mayoristas_consumidores[[#This Row],[Cod_mes]],Códigos_mes[],2,0)</f>
        <v>Marzo</v>
      </c>
      <c r="D242" t="s">
        <v>797</v>
      </c>
      <c r="E242" t="str">
        <f>+VLOOKUP(Precio_mayoristas_consumidores[[#This Row],[Producto]],Codigos_class_frutas[],2,0)</f>
        <v>Uva</v>
      </c>
      <c r="F242" t="s">
        <v>295</v>
      </c>
      <c r="G242" s="51">
        <v>1355.94</v>
      </c>
    </row>
    <row r="243" spans="1:7" x14ac:dyDescent="0.35">
      <c r="A243">
        <v>2014</v>
      </c>
      <c r="B243">
        <v>3</v>
      </c>
      <c r="C243" t="str">
        <f>+VLOOKUP(Precio_mayoristas_consumidores[[#This Row],[Cod_mes]],Códigos_mes[],2,0)</f>
        <v>Marzo</v>
      </c>
      <c r="D243" t="s">
        <v>796</v>
      </c>
      <c r="E243" t="str">
        <f>+VLOOKUP(Precio_mayoristas_consumidores[[#This Row],[Producto]],Codigos_class_frutas[],2,0)</f>
        <v>Frutos de hueso (carozo)</v>
      </c>
      <c r="F243" t="s">
        <v>702</v>
      </c>
      <c r="G243" s="51">
        <v>497.92</v>
      </c>
    </row>
    <row r="244" spans="1:7" x14ac:dyDescent="0.35">
      <c r="A244">
        <v>2014</v>
      </c>
      <c r="B244">
        <v>3</v>
      </c>
      <c r="C244" t="str">
        <f>+VLOOKUP(Precio_mayoristas_consumidores[[#This Row],[Cod_mes]],Códigos_mes[],2,0)</f>
        <v>Marzo</v>
      </c>
      <c r="D244" t="s">
        <v>796</v>
      </c>
      <c r="E244" t="str">
        <f>+VLOOKUP(Precio_mayoristas_consumidores[[#This Row],[Producto]],Codigos_class_frutas[],2,0)</f>
        <v>Frutos de hueso (carozo)</v>
      </c>
      <c r="F244" t="s">
        <v>277</v>
      </c>
      <c r="G244" s="51">
        <v>1096.69</v>
      </c>
    </row>
    <row r="245" spans="1:7" x14ac:dyDescent="0.35">
      <c r="A245">
        <v>2014</v>
      </c>
      <c r="B245">
        <v>3</v>
      </c>
      <c r="C245" t="str">
        <f>+VLOOKUP(Precio_mayoristas_consumidores[[#This Row],[Cod_mes]],Códigos_mes[],2,0)</f>
        <v>Marzo</v>
      </c>
      <c r="D245" t="s">
        <v>796</v>
      </c>
      <c r="E245" t="str">
        <f>+VLOOKUP(Precio_mayoristas_consumidores[[#This Row],[Producto]],Codigos_class_frutas[],2,0)</f>
        <v>Cítricos</v>
      </c>
      <c r="F245" t="s">
        <v>214</v>
      </c>
      <c r="G245" s="51">
        <v>1387.36</v>
      </c>
    </row>
    <row r="246" spans="1:7" x14ac:dyDescent="0.35">
      <c r="A246">
        <v>2014</v>
      </c>
      <c r="B246">
        <v>3</v>
      </c>
      <c r="C246" t="str">
        <f>+VLOOKUP(Precio_mayoristas_consumidores[[#This Row],[Cod_mes]],Códigos_mes[],2,0)</f>
        <v>Marzo</v>
      </c>
      <c r="D246" t="s">
        <v>796</v>
      </c>
      <c r="E246" t="str">
        <f>+VLOOKUP(Precio_mayoristas_consumidores[[#This Row],[Producto]],Codigos_class_frutas[],2,0)</f>
        <v>Frutos de pepita</v>
      </c>
      <c r="F246" t="s">
        <v>231</v>
      </c>
      <c r="G246" s="51">
        <v>486.79</v>
      </c>
    </row>
    <row r="247" spans="1:7" x14ac:dyDescent="0.35">
      <c r="A247">
        <v>2014</v>
      </c>
      <c r="B247">
        <v>3</v>
      </c>
      <c r="C247" t="str">
        <f>+VLOOKUP(Precio_mayoristas_consumidores[[#This Row],[Cod_mes]],Códigos_mes[],2,0)</f>
        <v>Marzo</v>
      </c>
      <c r="D247" t="s">
        <v>796</v>
      </c>
      <c r="E247" t="str">
        <f>+VLOOKUP(Precio_mayoristas_consumidores[[#This Row],[Producto]],Codigos_class_frutas[],2,0)</f>
        <v>Cítricos</v>
      </c>
      <c r="F247" t="s">
        <v>221</v>
      </c>
      <c r="G247" s="51">
        <v>737.56</v>
      </c>
    </row>
    <row r="248" spans="1:7" x14ac:dyDescent="0.35">
      <c r="A248">
        <v>2014</v>
      </c>
      <c r="B248">
        <v>3</v>
      </c>
      <c r="C248" t="str">
        <f>+VLOOKUP(Precio_mayoristas_consumidores[[#This Row],[Cod_mes]],Códigos_mes[],2,0)</f>
        <v>Marzo</v>
      </c>
      <c r="D248" t="s">
        <v>796</v>
      </c>
      <c r="E248" t="str">
        <f>+VLOOKUP(Precio_mayoristas_consumidores[[#This Row],[Producto]],Codigos_class_frutas[],2,0)</f>
        <v>Frutos de hueso (carozo)</v>
      </c>
      <c r="F248" t="s">
        <v>665</v>
      </c>
      <c r="G248" s="51">
        <v>1197.93</v>
      </c>
    </row>
    <row r="249" spans="1:7" x14ac:dyDescent="0.35">
      <c r="A249">
        <v>2014</v>
      </c>
      <c r="B249">
        <v>3</v>
      </c>
      <c r="C249" t="str">
        <f>+VLOOKUP(Precio_mayoristas_consumidores[[#This Row],[Cod_mes]],Códigos_mes[],2,0)</f>
        <v>Marzo</v>
      </c>
      <c r="D249" t="s">
        <v>796</v>
      </c>
      <c r="E249" t="str">
        <f>+VLOOKUP(Precio_mayoristas_consumidores[[#This Row],[Producto]],Codigos_class_frutas[],2,0)</f>
        <v>Oleaginosos</v>
      </c>
      <c r="F249" t="s">
        <v>225</v>
      </c>
      <c r="G249" s="51">
        <v>1251.75</v>
      </c>
    </row>
    <row r="250" spans="1:7" x14ac:dyDescent="0.35">
      <c r="A250">
        <v>2014</v>
      </c>
      <c r="B250">
        <v>3</v>
      </c>
      <c r="C250" t="str">
        <f>+VLOOKUP(Precio_mayoristas_consumidores[[#This Row],[Cod_mes]],Códigos_mes[],2,0)</f>
        <v>Marzo</v>
      </c>
      <c r="D250" t="s">
        <v>796</v>
      </c>
      <c r="E250" t="str">
        <f>+VLOOKUP(Precio_mayoristas_consumidores[[#This Row],[Producto]],Codigos_class_frutas[],2,0)</f>
        <v>Frutos de pepita</v>
      </c>
      <c r="F250" t="s">
        <v>242</v>
      </c>
      <c r="G250" s="51">
        <v>530.41999999999996</v>
      </c>
    </row>
    <row r="251" spans="1:7" x14ac:dyDescent="0.35">
      <c r="A251">
        <v>2014</v>
      </c>
      <c r="B251">
        <v>3</v>
      </c>
      <c r="C251" t="str">
        <f>+VLOOKUP(Precio_mayoristas_consumidores[[#This Row],[Cod_mes]],Códigos_mes[],2,0)</f>
        <v>Marzo</v>
      </c>
      <c r="D251" t="s">
        <v>796</v>
      </c>
      <c r="E251" t="str">
        <f>+VLOOKUP(Precio_mayoristas_consumidores[[#This Row],[Producto]],Codigos_class_frutas[],2,0)</f>
        <v>Tropicales y subtropicales</v>
      </c>
      <c r="F251" t="s">
        <v>204</v>
      </c>
      <c r="G251" s="51">
        <v>519.94000000000005</v>
      </c>
    </row>
    <row r="252" spans="1:7" x14ac:dyDescent="0.35">
      <c r="A252">
        <v>2014</v>
      </c>
      <c r="B252">
        <v>3</v>
      </c>
      <c r="C252" t="str">
        <f>+VLOOKUP(Precio_mayoristas_consumidores[[#This Row],[Cod_mes]],Códigos_mes[],2,0)</f>
        <v>Marzo</v>
      </c>
      <c r="D252" t="s">
        <v>796</v>
      </c>
      <c r="E252" t="str">
        <f>+VLOOKUP(Precio_mayoristas_consumidores[[#This Row],[Producto]],Codigos_class_frutas[],2,0)</f>
        <v>Otros</v>
      </c>
      <c r="F252" t="s">
        <v>717</v>
      </c>
      <c r="G252" s="51">
        <v>766.22</v>
      </c>
    </row>
    <row r="253" spans="1:7" x14ac:dyDescent="0.35">
      <c r="A253">
        <v>2014</v>
      </c>
      <c r="B253">
        <v>3</v>
      </c>
      <c r="C253" t="str">
        <f>+VLOOKUP(Precio_mayoristas_consumidores[[#This Row],[Cod_mes]],Códigos_mes[],2,0)</f>
        <v>Marzo</v>
      </c>
      <c r="D253" t="s">
        <v>796</v>
      </c>
      <c r="E253" t="str">
        <f>+VLOOKUP(Precio_mayoristas_consumidores[[#This Row],[Producto]],Codigos_class_frutas[],2,0)</f>
        <v>Uva</v>
      </c>
      <c r="F253" t="s">
        <v>295</v>
      </c>
      <c r="G253" s="51">
        <v>734.51</v>
      </c>
    </row>
    <row r="254" spans="1:7" x14ac:dyDescent="0.35">
      <c r="A254">
        <v>2014</v>
      </c>
      <c r="B254">
        <v>3</v>
      </c>
      <c r="C254" t="str">
        <f>+VLOOKUP(Precio_mayoristas_consumidores[[#This Row],[Cod_mes]],Códigos_mes[],2,0)</f>
        <v>Marzo</v>
      </c>
      <c r="D254" t="s">
        <v>797</v>
      </c>
      <c r="E254" t="str">
        <f>+VLOOKUP(Precio_mayoristas_consumidores[[#This Row],[Producto]],Codigos_class_frutas[],2,0)</f>
        <v>Frutos de hueso (carozo)</v>
      </c>
      <c r="F254" t="s">
        <v>702</v>
      </c>
      <c r="G254" s="51">
        <v>1259.1199999999999</v>
      </c>
    </row>
    <row r="255" spans="1:7" x14ac:dyDescent="0.35">
      <c r="A255">
        <v>2014</v>
      </c>
      <c r="B255">
        <v>3</v>
      </c>
      <c r="C255" t="str">
        <f>+VLOOKUP(Precio_mayoristas_consumidores[[#This Row],[Cod_mes]],Códigos_mes[],2,0)</f>
        <v>Marzo</v>
      </c>
      <c r="D255" t="s">
        <v>797</v>
      </c>
      <c r="E255" t="str">
        <f>+VLOOKUP(Precio_mayoristas_consumidores[[#This Row],[Producto]],Codigos_class_frutas[],2,0)</f>
        <v>Frutos de hueso (carozo)</v>
      </c>
      <c r="F255" t="s">
        <v>277</v>
      </c>
      <c r="G255" s="51">
        <v>1344.21</v>
      </c>
    </row>
    <row r="256" spans="1:7" x14ac:dyDescent="0.35">
      <c r="A256">
        <v>2014</v>
      </c>
      <c r="B256">
        <v>3</v>
      </c>
      <c r="C256" t="str">
        <f>+VLOOKUP(Precio_mayoristas_consumidores[[#This Row],[Cod_mes]],Códigos_mes[],2,0)</f>
        <v>Marzo</v>
      </c>
      <c r="D256" t="s">
        <v>797</v>
      </c>
      <c r="E256" t="str">
        <f>+VLOOKUP(Precio_mayoristas_consumidores[[#This Row],[Producto]],Codigos_class_frutas[],2,0)</f>
        <v>Cítricos</v>
      </c>
      <c r="F256" t="s">
        <v>214</v>
      </c>
      <c r="G256" s="51">
        <v>1864.21</v>
      </c>
    </row>
    <row r="257" spans="1:7" x14ac:dyDescent="0.35">
      <c r="A257">
        <v>2014</v>
      </c>
      <c r="B257">
        <v>3</v>
      </c>
      <c r="C257" t="str">
        <f>+VLOOKUP(Precio_mayoristas_consumidores[[#This Row],[Cod_mes]],Códigos_mes[],2,0)</f>
        <v>Marzo</v>
      </c>
      <c r="D257" t="s">
        <v>797</v>
      </c>
      <c r="E257" t="str">
        <f>+VLOOKUP(Precio_mayoristas_consumidores[[#This Row],[Producto]],Codigos_class_frutas[],2,0)</f>
        <v>Frutos de pepita</v>
      </c>
      <c r="F257" t="s">
        <v>231</v>
      </c>
      <c r="G257" s="51">
        <v>1094.48</v>
      </c>
    </row>
    <row r="258" spans="1:7" x14ac:dyDescent="0.35">
      <c r="A258">
        <v>2014</v>
      </c>
      <c r="B258">
        <v>3</v>
      </c>
      <c r="C258" t="str">
        <f>+VLOOKUP(Precio_mayoristas_consumidores[[#This Row],[Cod_mes]],Códigos_mes[],2,0)</f>
        <v>Marzo</v>
      </c>
      <c r="D258" t="s">
        <v>797</v>
      </c>
      <c r="E258" t="str">
        <f>+VLOOKUP(Precio_mayoristas_consumidores[[#This Row],[Producto]],Codigos_class_frutas[],2,0)</f>
        <v>Cítricos</v>
      </c>
      <c r="F258" t="s">
        <v>221</v>
      </c>
      <c r="G258" s="51">
        <v>1003.28</v>
      </c>
    </row>
    <row r="259" spans="1:7" x14ac:dyDescent="0.35">
      <c r="A259">
        <v>2014</v>
      </c>
      <c r="B259">
        <v>3</v>
      </c>
      <c r="C259" t="str">
        <f>+VLOOKUP(Precio_mayoristas_consumidores[[#This Row],[Cod_mes]],Códigos_mes[],2,0)</f>
        <v>Marzo</v>
      </c>
      <c r="D259" t="s">
        <v>797</v>
      </c>
      <c r="E259" t="str">
        <f>+VLOOKUP(Precio_mayoristas_consumidores[[#This Row],[Producto]],Codigos_class_frutas[],2,0)</f>
        <v>Frutos de hueso (carozo)</v>
      </c>
      <c r="F259" t="s">
        <v>665</v>
      </c>
      <c r="G259" s="51">
        <v>1689.45</v>
      </c>
    </row>
    <row r="260" spans="1:7" x14ac:dyDescent="0.35">
      <c r="A260">
        <v>2014</v>
      </c>
      <c r="B260">
        <v>3</v>
      </c>
      <c r="C260" t="str">
        <f>+VLOOKUP(Precio_mayoristas_consumidores[[#This Row],[Cod_mes]],Códigos_mes[],2,0)</f>
        <v>Marzo</v>
      </c>
      <c r="D260" t="s">
        <v>797</v>
      </c>
      <c r="E260" t="str">
        <f>+VLOOKUP(Precio_mayoristas_consumidores[[#This Row],[Producto]],Codigos_class_frutas[],2,0)</f>
        <v>Oleaginosos</v>
      </c>
      <c r="F260" t="s">
        <v>225</v>
      </c>
      <c r="G260" s="51">
        <v>1585.8</v>
      </c>
    </row>
    <row r="261" spans="1:7" x14ac:dyDescent="0.35">
      <c r="A261">
        <v>2014</v>
      </c>
      <c r="B261">
        <v>3</v>
      </c>
      <c r="C261" t="str">
        <f>+VLOOKUP(Precio_mayoristas_consumidores[[#This Row],[Cod_mes]],Códigos_mes[],2,0)</f>
        <v>Marzo</v>
      </c>
      <c r="D261" t="s">
        <v>797</v>
      </c>
      <c r="E261" t="str">
        <f>+VLOOKUP(Precio_mayoristas_consumidores[[#This Row],[Producto]],Codigos_class_frutas[],2,0)</f>
        <v>Frutos de pepita</v>
      </c>
      <c r="F261" t="s">
        <v>242</v>
      </c>
      <c r="G261" s="51">
        <v>984.78</v>
      </c>
    </row>
    <row r="262" spans="1:7" x14ac:dyDescent="0.35">
      <c r="A262">
        <v>2014</v>
      </c>
      <c r="B262">
        <v>3</v>
      </c>
      <c r="C262" t="str">
        <f>+VLOOKUP(Precio_mayoristas_consumidores[[#This Row],[Cod_mes]],Códigos_mes[],2,0)</f>
        <v>Marzo</v>
      </c>
      <c r="D262" t="s">
        <v>797</v>
      </c>
      <c r="E262" t="str">
        <f>+VLOOKUP(Precio_mayoristas_consumidores[[#This Row],[Producto]],Codigos_class_frutas[],2,0)</f>
        <v>Tropicales y subtropicales</v>
      </c>
      <c r="F262" t="s">
        <v>204</v>
      </c>
      <c r="G262" s="51">
        <v>602.85</v>
      </c>
    </row>
    <row r="263" spans="1:7" x14ac:dyDescent="0.35">
      <c r="A263">
        <v>2014</v>
      </c>
      <c r="B263">
        <v>3</v>
      </c>
      <c r="C263" t="str">
        <f>+VLOOKUP(Precio_mayoristas_consumidores[[#This Row],[Cod_mes]],Códigos_mes[],2,0)</f>
        <v>Marzo</v>
      </c>
      <c r="D263" t="s">
        <v>797</v>
      </c>
      <c r="E263" t="str">
        <f>+VLOOKUP(Precio_mayoristas_consumidores[[#This Row],[Producto]],Codigos_class_frutas[],2,0)</f>
        <v>Otros</v>
      </c>
      <c r="F263" t="s">
        <v>717</v>
      </c>
      <c r="G263" s="51">
        <v>1454.08</v>
      </c>
    </row>
    <row r="264" spans="1:7" x14ac:dyDescent="0.35">
      <c r="A264">
        <v>2014</v>
      </c>
      <c r="B264">
        <v>3</v>
      </c>
      <c r="C264" t="str">
        <f>+VLOOKUP(Precio_mayoristas_consumidores[[#This Row],[Cod_mes]],Códigos_mes[],2,0)</f>
        <v>Marzo</v>
      </c>
      <c r="D264" t="s">
        <v>797</v>
      </c>
      <c r="E264" t="str">
        <f>+VLOOKUP(Precio_mayoristas_consumidores[[#This Row],[Producto]],Codigos_class_frutas[],2,0)</f>
        <v>Uva</v>
      </c>
      <c r="F264" t="s">
        <v>295</v>
      </c>
      <c r="G264" s="51">
        <v>1444.76</v>
      </c>
    </row>
    <row r="265" spans="1:7" x14ac:dyDescent="0.35">
      <c r="A265">
        <v>2014</v>
      </c>
      <c r="B265">
        <v>4</v>
      </c>
      <c r="C265" t="str">
        <f>+VLOOKUP(Precio_mayoristas_consumidores[[#This Row],[Cod_mes]],Códigos_mes[],2,0)</f>
        <v>Abril</v>
      </c>
      <c r="D265" t="s">
        <v>796</v>
      </c>
      <c r="E265" t="str">
        <f>+VLOOKUP(Precio_mayoristas_consumidores[[#This Row],[Producto]],Codigos_class_frutas[],2,0)</f>
        <v>Frutos de hueso (carozo)</v>
      </c>
      <c r="F265" t="s">
        <v>702</v>
      </c>
      <c r="G265" s="51">
        <v>504.74</v>
      </c>
    </row>
    <row r="266" spans="1:7" x14ac:dyDescent="0.35">
      <c r="A266">
        <v>2014</v>
      </c>
      <c r="B266">
        <v>4</v>
      </c>
      <c r="C266" t="str">
        <f>+VLOOKUP(Precio_mayoristas_consumidores[[#This Row],[Cod_mes]],Códigos_mes[],2,0)</f>
        <v>Abril</v>
      </c>
      <c r="D266" t="s">
        <v>796</v>
      </c>
      <c r="E266" t="str">
        <f>+VLOOKUP(Precio_mayoristas_consumidores[[#This Row],[Producto]],Codigos_class_frutas[],2,0)</f>
        <v>Frutos de hueso (carozo)</v>
      </c>
      <c r="F266" t="s">
        <v>277</v>
      </c>
      <c r="G266" s="51">
        <v>1058.33</v>
      </c>
    </row>
    <row r="267" spans="1:7" x14ac:dyDescent="0.35">
      <c r="A267">
        <v>2014</v>
      </c>
      <c r="B267">
        <v>4</v>
      </c>
      <c r="C267" t="str">
        <f>+VLOOKUP(Precio_mayoristas_consumidores[[#This Row],[Cod_mes]],Códigos_mes[],2,0)</f>
        <v>Abril</v>
      </c>
      <c r="D267" t="s">
        <v>796</v>
      </c>
      <c r="E267" t="str">
        <f>+VLOOKUP(Precio_mayoristas_consumidores[[#This Row],[Producto]],Codigos_class_frutas[],2,0)</f>
        <v>Cítricos</v>
      </c>
      <c r="F267" t="s">
        <v>214</v>
      </c>
      <c r="G267" s="51">
        <v>1451.24</v>
      </c>
    </row>
    <row r="268" spans="1:7" x14ac:dyDescent="0.35">
      <c r="A268">
        <v>2014</v>
      </c>
      <c r="B268">
        <v>4</v>
      </c>
      <c r="C268" t="str">
        <f>+VLOOKUP(Precio_mayoristas_consumidores[[#This Row],[Cod_mes]],Códigos_mes[],2,0)</f>
        <v>Abril</v>
      </c>
      <c r="D268" t="s">
        <v>796</v>
      </c>
      <c r="E268" t="str">
        <f>+VLOOKUP(Precio_mayoristas_consumidores[[#This Row],[Producto]],Codigos_class_frutas[],2,0)</f>
        <v>Frutos de pepita</v>
      </c>
      <c r="F268" t="s">
        <v>231</v>
      </c>
      <c r="G268" s="51">
        <v>458.88</v>
      </c>
    </row>
    <row r="269" spans="1:7" x14ac:dyDescent="0.35">
      <c r="A269">
        <v>2014</v>
      </c>
      <c r="B269">
        <v>4</v>
      </c>
      <c r="C269" t="str">
        <f>+VLOOKUP(Precio_mayoristas_consumidores[[#This Row],[Cod_mes]],Códigos_mes[],2,0)</f>
        <v>Abril</v>
      </c>
      <c r="D269" t="s">
        <v>796</v>
      </c>
      <c r="E269" t="str">
        <f>+VLOOKUP(Precio_mayoristas_consumidores[[#This Row],[Producto]],Codigos_class_frutas[],2,0)</f>
        <v>Cítricos</v>
      </c>
      <c r="F269" t="s">
        <v>221</v>
      </c>
      <c r="G269" s="51">
        <v>753.66</v>
      </c>
    </row>
    <row r="270" spans="1:7" x14ac:dyDescent="0.35">
      <c r="A270">
        <v>2014</v>
      </c>
      <c r="B270">
        <v>4</v>
      </c>
      <c r="C270" t="str">
        <f>+VLOOKUP(Precio_mayoristas_consumidores[[#This Row],[Cod_mes]],Códigos_mes[],2,0)</f>
        <v>Abril</v>
      </c>
      <c r="D270" t="s">
        <v>796</v>
      </c>
      <c r="E270" t="str">
        <f>+VLOOKUP(Precio_mayoristas_consumidores[[#This Row],[Producto]],Codigos_class_frutas[],2,0)</f>
        <v>Frutos de hueso (carozo)</v>
      </c>
      <c r="F270" t="s">
        <v>665</v>
      </c>
      <c r="G270" s="51">
        <v>1208.3599999999999</v>
      </c>
    </row>
    <row r="271" spans="1:7" x14ac:dyDescent="0.35">
      <c r="A271">
        <v>2014</v>
      </c>
      <c r="B271">
        <v>4</v>
      </c>
      <c r="C271" t="str">
        <f>+VLOOKUP(Precio_mayoristas_consumidores[[#This Row],[Cod_mes]],Códigos_mes[],2,0)</f>
        <v>Abril</v>
      </c>
      <c r="D271" t="s">
        <v>796</v>
      </c>
      <c r="E271" t="str">
        <f>+VLOOKUP(Precio_mayoristas_consumidores[[#This Row],[Producto]],Codigos_class_frutas[],2,0)</f>
        <v>Oleaginosos</v>
      </c>
      <c r="F271" t="s">
        <v>225</v>
      </c>
      <c r="G271" s="51">
        <v>1286.5</v>
      </c>
    </row>
    <row r="272" spans="1:7" x14ac:dyDescent="0.35">
      <c r="A272">
        <v>2014</v>
      </c>
      <c r="B272">
        <v>4</v>
      </c>
      <c r="C272" t="str">
        <f>+VLOOKUP(Precio_mayoristas_consumidores[[#This Row],[Cod_mes]],Códigos_mes[],2,0)</f>
        <v>Abril</v>
      </c>
      <c r="D272" t="s">
        <v>796</v>
      </c>
      <c r="E272" t="str">
        <f>+VLOOKUP(Precio_mayoristas_consumidores[[#This Row],[Producto]],Codigos_class_frutas[],2,0)</f>
        <v>Frutos de pepita</v>
      </c>
      <c r="F272" t="s">
        <v>242</v>
      </c>
      <c r="G272" s="51">
        <v>498.83</v>
      </c>
    </row>
    <row r="273" spans="1:7" x14ac:dyDescent="0.35">
      <c r="A273">
        <v>2014</v>
      </c>
      <c r="B273">
        <v>4</v>
      </c>
      <c r="C273" t="str">
        <f>+VLOOKUP(Precio_mayoristas_consumidores[[#This Row],[Cod_mes]],Códigos_mes[],2,0)</f>
        <v>Abril</v>
      </c>
      <c r="D273" t="s">
        <v>796</v>
      </c>
      <c r="E273" t="str">
        <f>+VLOOKUP(Precio_mayoristas_consumidores[[#This Row],[Producto]],Codigos_class_frutas[],2,0)</f>
        <v>Tropicales y subtropicales</v>
      </c>
      <c r="F273" t="s">
        <v>204</v>
      </c>
      <c r="G273" s="51">
        <v>536.29999999999995</v>
      </c>
    </row>
    <row r="274" spans="1:7" x14ac:dyDescent="0.35">
      <c r="A274">
        <v>2014</v>
      </c>
      <c r="B274">
        <v>4</v>
      </c>
      <c r="C274" t="str">
        <f>+VLOOKUP(Precio_mayoristas_consumidores[[#This Row],[Cod_mes]],Códigos_mes[],2,0)</f>
        <v>Abril</v>
      </c>
      <c r="D274" t="s">
        <v>796</v>
      </c>
      <c r="E274" t="str">
        <f>+VLOOKUP(Precio_mayoristas_consumidores[[#This Row],[Producto]],Codigos_class_frutas[],2,0)</f>
        <v>Otros</v>
      </c>
      <c r="F274" t="s">
        <v>717</v>
      </c>
      <c r="G274" s="51">
        <v>682.71</v>
      </c>
    </row>
    <row r="275" spans="1:7" x14ac:dyDescent="0.35">
      <c r="A275">
        <v>2014</v>
      </c>
      <c r="B275">
        <v>4</v>
      </c>
      <c r="C275" t="str">
        <f>+VLOOKUP(Precio_mayoristas_consumidores[[#This Row],[Cod_mes]],Códigos_mes[],2,0)</f>
        <v>Abril</v>
      </c>
      <c r="D275" t="s">
        <v>796</v>
      </c>
      <c r="E275" t="str">
        <f>+VLOOKUP(Precio_mayoristas_consumidores[[#This Row],[Producto]],Codigos_class_frutas[],2,0)</f>
        <v>Uva</v>
      </c>
      <c r="F275" t="s">
        <v>295</v>
      </c>
      <c r="G275" s="51">
        <v>712.03</v>
      </c>
    </row>
    <row r="276" spans="1:7" x14ac:dyDescent="0.35">
      <c r="A276">
        <v>2014</v>
      </c>
      <c r="B276">
        <v>4</v>
      </c>
      <c r="C276" t="str">
        <f>+VLOOKUP(Precio_mayoristas_consumidores[[#This Row],[Cod_mes]],Códigos_mes[],2,0)</f>
        <v>Abril</v>
      </c>
      <c r="D276" t="s">
        <v>797</v>
      </c>
      <c r="E276" t="str">
        <f>+VLOOKUP(Precio_mayoristas_consumidores[[#This Row],[Producto]],Codigos_class_frutas[],2,0)</f>
        <v>Frutos de hueso (carozo)</v>
      </c>
      <c r="F276" t="s">
        <v>702</v>
      </c>
      <c r="G276" s="51">
        <v>1278.9100000000001</v>
      </c>
    </row>
    <row r="277" spans="1:7" x14ac:dyDescent="0.35">
      <c r="A277">
        <v>2014</v>
      </c>
      <c r="B277">
        <v>4</v>
      </c>
      <c r="C277" t="str">
        <f>+VLOOKUP(Precio_mayoristas_consumidores[[#This Row],[Cod_mes]],Códigos_mes[],2,0)</f>
        <v>Abril</v>
      </c>
      <c r="D277" t="s">
        <v>797</v>
      </c>
      <c r="E277" t="str">
        <f>+VLOOKUP(Precio_mayoristas_consumidores[[#This Row],[Producto]],Codigos_class_frutas[],2,0)</f>
        <v>Frutos de hueso (carozo)</v>
      </c>
      <c r="F277" t="s">
        <v>277</v>
      </c>
      <c r="G277" s="51">
        <v>1359.64</v>
      </c>
    </row>
    <row r="278" spans="1:7" x14ac:dyDescent="0.35">
      <c r="A278">
        <v>2014</v>
      </c>
      <c r="B278">
        <v>4</v>
      </c>
      <c r="C278" t="str">
        <f>+VLOOKUP(Precio_mayoristas_consumidores[[#This Row],[Cod_mes]],Códigos_mes[],2,0)</f>
        <v>Abril</v>
      </c>
      <c r="D278" t="s">
        <v>797</v>
      </c>
      <c r="E278" t="str">
        <f>+VLOOKUP(Precio_mayoristas_consumidores[[#This Row],[Producto]],Codigos_class_frutas[],2,0)</f>
        <v>Cítricos</v>
      </c>
      <c r="F278" t="s">
        <v>214</v>
      </c>
      <c r="G278" s="51">
        <v>1924.48</v>
      </c>
    </row>
    <row r="279" spans="1:7" x14ac:dyDescent="0.35">
      <c r="A279">
        <v>2014</v>
      </c>
      <c r="B279">
        <v>4</v>
      </c>
      <c r="C279" t="str">
        <f>+VLOOKUP(Precio_mayoristas_consumidores[[#This Row],[Cod_mes]],Códigos_mes[],2,0)</f>
        <v>Abril</v>
      </c>
      <c r="D279" t="s">
        <v>797</v>
      </c>
      <c r="E279" t="str">
        <f>+VLOOKUP(Precio_mayoristas_consumidores[[#This Row],[Producto]],Codigos_class_frutas[],2,0)</f>
        <v>Frutos de pepita</v>
      </c>
      <c r="F279" t="s">
        <v>231</v>
      </c>
      <c r="G279" s="51">
        <v>1067.8499999999999</v>
      </c>
    </row>
    <row r="280" spans="1:7" x14ac:dyDescent="0.35">
      <c r="A280">
        <v>2014</v>
      </c>
      <c r="B280">
        <v>4</v>
      </c>
      <c r="C280" t="str">
        <f>+VLOOKUP(Precio_mayoristas_consumidores[[#This Row],[Cod_mes]],Códigos_mes[],2,0)</f>
        <v>Abril</v>
      </c>
      <c r="D280" t="s">
        <v>797</v>
      </c>
      <c r="E280" t="str">
        <f>+VLOOKUP(Precio_mayoristas_consumidores[[#This Row],[Producto]],Codigos_class_frutas[],2,0)</f>
        <v>Cítricos</v>
      </c>
      <c r="F280" t="s">
        <v>221</v>
      </c>
      <c r="G280" s="51">
        <v>1011.05</v>
      </c>
    </row>
    <row r="281" spans="1:7" x14ac:dyDescent="0.35">
      <c r="A281">
        <v>2014</v>
      </c>
      <c r="B281">
        <v>4</v>
      </c>
      <c r="C281" t="str">
        <f>+VLOOKUP(Precio_mayoristas_consumidores[[#This Row],[Cod_mes]],Códigos_mes[],2,0)</f>
        <v>Abril</v>
      </c>
      <c r="D281" t="s">
        <v>797</v>
      </c>
      <c r="E281" t="str">
        <f>+VLOOKUP(Precio_mayoristas_consumidores[[#This Row],[Producto]],Codigos_class_frutas[],2,0)</f>
        <v>Frutos de hueso (carozo)</v>
      </c>
      <c r="F281" t="s">
        <v>665</v>
      </c>
      <c r="G281" s="51">
        <v>2014.62</v>
      </c>
    </row>
    <row r="282" spans="1:7" x14ac:dyDescent="0.35">
      <c r="A282">
        <v>2014</v>
      </c>
      <c r="B282">
        <v>4</v>
      </c>
      <c r="C282" t="str">
        <f>+VLOOKUP(Precio_mayoristas_consumidores[[#This Row],[Cod_mes]],Códigos_mes[],2,0)</f>
        <v>Abril</v>
      </c>
      <c r="D282" t="s">
        <v>797</v>
      </c>
      <c r="E282" t="str">
        <f>+VLOOKUP(Precio_mayoristas_consumidores[[#This Row],[Producto]],Codigos_class_frutas[],2,0)</f>
        <v>Oleaginosos</v>
      </c>
      <c r="F282" t="s">
        <v>225</v>
      </c>
      <c r="G282" s="51">
        <v>1596.35</v>
      </c>
    </row>
    <row r="283" spans="1:7" x14ac:dyDescent="0.35">
      <c r="A283">
        <v>2014</v>
      </c>
      <c r="B283">
        <v>4</v>
      </c>
      <c r="C283" t="str">
        <f>+VLOOKUP(Precio_mayoristas_consumidores[[#This Row],[Cod_mes]],Códigos_mes[],2,0)</f>
        <v>Abril</v>
      </c>
      <c r="D283" t="s">
        <v>797</v>
      </c>
      <c r="E283" t="str">
        <f>+VLOOKUP(Precio_mayoristas_consumidores[[#This Row],[Producto]],Codigos_class_frutas[],2,0)</f>
        <v>Frutos de pepita</v>
      </c>
      <c r="F283" t="s">
        <v>242</v>
      </c>
      <c r="G283" s="51">
        <v>982.16</v>
      </c>
    </row>
    <row r="284" spans="1:7" x14ac:dyDescent="0.35">
      <c r="A284">
        <v>2014</v>
      </c>
      <c r="B284">
        <v>4</v>
      </c>
      <c r="C284" t="str">
        <f>+VLOOKUP(Precio_mayoristas_consumidores[[#This Row],[Cod_mes]],Códigos_mes[],2,0)</f>
        <v>Abril</v>
      </c>
      <c r="D284" t="s">
        <v>797</v>
      </c>
      <c r="E284" t="str">
        <f>+VLOOKUP(Precio_mayoristas_consumidores[[#This Row],[Producto]],Codigos_class_frutas[],2,0)</f>
        <v>Tropicales y subtropicales</v>
      </c>
      <c r="F284" t="s">
        <v>204</v>
      </c>
      <c r="G284" s="51">
        <v>631.52</v>
      </c>
    </row>
    <row r="285" spans="1:7" x14ac:dyDescent="0.35">
      <c r="A285">
        <v>2014</v>
      </c>
      <c r="B285">
        <v>4</v>
      </c>
      <c r="C285" t="str">
        <f>+VLOOKUP(Precio_mayoristas_consumidores[[#This Row],[Cod_mes]],Códigos_mes[],2,0)</f>
        <v>Abril</v>
      </c>
      <c r="D285" t="s">
        <v>797</v>
      </c>
      <c r="E285" t="str">
        <f>+VLOOKUP(Precio_mayoristas_consumidores[[#This Row],[Producto]],Codigos_class_frutas[],2,0)</f>
        <v>Otros</v>
      </c>
      <c r="F285" t="s">
        <v>717</v>
      </c>
      <c r="G285" s="51">
        <v>1587.54</v>
      </c>
    </row>
    <row r="286" spans="1:7" x14ac:dyDescent="0.35">
      <c r="A286">
        <v>2014</v>
      </c>
      <c r="B286">
        <v>4</v>
      </c>
      <c r="C286" t="str">
        <f>+VLOOKUP(Precio_mayoristas_consumidores[[#This Row],[Cod_mes]],Códigos_mes[],2,0)</f>
        <v>Abril</v>
      </c>
      <c r="D286" t="s">
        <v>797</v>
      </c>
      <c r="E286" t="str">
        <f>+VLOOKUP(Precio_mayoristas_consumidores[[#This Row],[Producto]],Codigos_class_frutas[],2,0)</f>
        <v>Uva</v>
      </c>
      <c r="F286" t="s">
        <v>295</v>
      </c>
      <c r="G286" s="51">
        <v>1354.2</v>
      </c>
    </row>
    <row r="287" spans="1:7" x14ac:dyDescent="0.35">
      <c r="A287">
        <v>2014</v>
      </c>
      <c r="B287">
        <v>4</v>
      </c>
      <c r="C287" t="str">
        <f>+VLOOKUP(Precio_mayoristas_consumidores[[#This Row],[Cod_mes]],Códigos_mes[],2,0)</f>
        <v>Abril</v>
      </c>
      <c r="D287" t="s">
        <v>796</v>
      </c>
      <c r="E287" t="str">
        <f>+VLOOKUP(Precio_mayoristas_consumidores[[#This Row],[Producto]],Codigos_class_frutas[],2,0)</f>
        <v>Cítricos</v>
      </c>
      <c r="F287" t="s">
        <v>214</v>
      </c>
      <c r="G287" s="51">
        <v>1413.08</v>
      </c>
    </row>
    <row r="288" spans="1:7" x14ac:dyDescent="0.35">
      <c r="A288">
        <v>2014</v>
      </c>
      <c r="B288">
        <v>4</v>
      </c>
      <c r="C288" t="str">
        <f>+VLOOKUP(Precio_mayoristas_consumidores[[#This Row],[Cod_mes]],Códigos_mes[],2,0)</f>
        <v>Abril</v>
      </c>
      <c r="D288" t="s">
        <v>796</v>
      </c>
      <c r="E288" t="str">
        <f>+VLOOKUP(Precio_mayoristas_consumidores[[#This Row],[Producto]],Codigos_class_frutas[],2,0)</f>
        <v>Frutos de pepita</v>
      </c>
      <c r="F288" t="s">
        <v>231</v>
      </c>
      <c r="G288" s="51">
        <v>450.05</v>
      </c>
    </row>
    <row r="289" spans="1:7" x14ac:dyDescent="0.35">
      <c r="A289">
        <v>2014</v>
      </c>
      <c r="B289">
        <v>4</v>
      </c>
      <c r="C289" t="str">
        <f>+VLOOKUP(Precio_mayoristas_consumidores[[#This Row],[Cod_mes]],Códigos_mes[],2,0)</f>
        <v>Abril</v>
      </c>
      <c r="D289" t="s">
        <v>796</v>
      </c>
      <c r="E289" t="str">
        <f>+VLOOKUP(Precio_mayoristas_consumidores[[#This Row],[Producto]],Codigos_class_frutas[],2,0)</f>
        <v>Cítricos</v>
      </c>
      <c r="F289" t="s">
        <v>221</v>
      </c>
      <c r="G289" s="51">
        <v>726.51</v>
      </c>
    </row>
    <row r="290" spans="1:7" x14ac:dyDescent="0.35">
      <c r="A290">
        <v>2014</v>
      </c>
      <c r="B290">
        <v>4</v>
      </c>
      <c r="C290" t="str">
        <f>+VLOOKUP(Precio_mayoristas_consumidores[[#This Row],[Cod_mes]],Códigos_mes[],2,0)</f>
        <v>Abril</v>
      </c>
      <c r="D290" t="s">
        <v>796</v>
      </c>
      <c r="E290" t="str">
        <f>+VLOOKUP(Precio_mayoristas_consumidores[[#This Row],[Producto]],Codigos_class_frutas[],2,0)</f>
        <v>Oleaginosos</v>
      </c>
      <c r="F290" t="s">
        <v>225</v>
      </c>
      <c r="G290" s="51">
        <v>1286.76</v>
      </c>
    </row>
    <row r="291" spans="1:7" x14ac:dyDescent="0.35">
      <c r="A291">
        <v>2014</v>
      </c>
      <c r="B291">
        <v>4</v>
      </c>
      <c r="C291" t="str">
        <f>+VLOOKUP(Precio_mayoristas_consumidores[[#This Row],[Cod_mes]],Códigos_mes[],2,0)</f>
        <v>Abril</v>
      </c>
      <c r="D291" t="s">
        <v>796</v>
      </c>
      <c r="E291" t="str">
        <f>+VLOOKUP(Precio_mayoristas_consumidores[[#This Row],[Producto]],Codigos_class_frutas[],2,0)</f>
        <v>Frutos de pepita</v>
      </c>
      <c r="F291" t="s">
        <v>242</v>
      </c>
      <c r="G291" s="51">
        <v>524.45000000000005</v>
      </c>
    </row>
    <row r="292" spans="1:7" x14ac:dyDescent="0.35">
      <c r="A292">
        <v>2014</v>
      </c>
      <c r="B292">
        <v>4</v>
      </c>
      <c r="C292" t="str">
        <f>+VLOOKUP(Precio_mayoristas_consumidores[[#This Row],[Cod_mes]],Códigos_mes[],2,0)</f>
        <v>Abril</v>
      </c>
      <c r="D292" t="s">
        <v>796</v>
      </c>
      <c r="E292" t="str">
        <f>+VLOOKUP(Precio_mayoristas_consumidores[[#This Row],[Producto]],Codigos_class_frutas[],2,0)</f>
        <v>Tropicales y subtropicales</v>
      </c>
      <c r="F292" t="s">
        <v>204</v>
      </c>
      <c r="G292" s="51">
        <v>498.06</v>
      </c>
    </row>
    <row r="293" spans="1:7" x14ac:dyDescent="0.35">
      <c r="A293">
        <v>2014</v>
      </c>
      <c r="B293">
        <v>4</v>
      </c>
      <c r="C293" t="str">
        <f>+VLOOKUP(Precio_mayoristas_consumidores[[#This Row],[Cod_mes]],Códigos_mes[],2,0)</f>
        <v>Abril</v>
      </c>
      <c r="D293" t="s">
        <v>796</v>
      </c>
      <c r="E293" t="str">
        <f>+VLOOKUP(Precio_mayoristas_consumidores[[#This Row],[Producto]],Codigos_class_frutas[],2,0)</f>
        <v>Otros</v>
      </c>
      <c r="F293" t="s">
        <v>717</v>
      </c>
      <c r="G293" s="51">
        <v>726.26</v>
      </c>
    </row>
    <row r="294" spans="1:7" x14ac:dyDescent="0.35">
      <c r="A294">
        <v>2014</v>
      </c>
      <c r="B294">
        <v>4</v>
      </c>
      <c r="C294" t="str">
        <f>+VLOOKUP(Precio_mayoristas_consumidores[[#This Row],[Cod_mes]],Códigos_mes[],2,0)</f>
        <v>Abril</v>
      </c>
      <c r="D294" t="s">
        <v>796</v>
      </c>
      <c r="E294" t="str">
        <f>+VLOOKUP(Precio_mayoristas_consumidores[[#This Row],[Producto]],Codigos_class_frutas[],2,0)</f>
        <v>Uva</v>
      </c>
      <c r="F294" t="s">
        <v>295</v>
      </c>
      <c r="G294" s="51">
        <v>687.95</v>
      </c>
    </row>
    <row r="295" spans="1:7" x14ac:dyDescent="0.35">
      <c r="A295">
        <v>2014</v>
      </c>
      <c r="B295">
        <v>4</v>
      </c>
      <c r="C295" t="str">
        <f>+VLOOKUP(Precio_mayoristas_consumidores[[#This Row],[Cod_mes]],Códigos_mes[],2,0)</f>
        <v>Abril</v>
      </c>
      <c r="D295" t="s">
        <v>797</v>
      </c>
      <c r="E295" t="str">
        <f>+VLOOKUP(Precio_mayoristas_consumidores[[#This Row],[Producto]],Codigos_class_frutas[],2,0)</f>
        <v>Frutos de hueso (carozo)</v>
      </c>
      <c r="F295" t="s">
        <v>702</v>
      </c>
      <c r="G295" s="51">
        <v>1404.25</v>
      </c>
    </row>
    <row r="296" spans="1:7" x14ac:dyDescent="0.35">
      <c r="A296">
        <v>2014</v>
      </c>
      <c r="B296">
        <v>4</v>
      </c>
      <c r="C296" t="str">
        <f>+VLOOKUP(Precio_mayoristas_consumidores[[#This Row],[Cod_mes]],Códigos_mes[],2,0)</f>
        <v>Abril</v>
      </c>
      <c r="D296" t="s">
        <v>797</v>
      </c>
      <c r="E296" t="str">
        <f>+VLOOKUP(Precio_mayoristas_consumidores[[#This Row],[Producto]],Codigos_class_frutas[],2,0)</f>
        <v>Frutos de hueso (carozo)</v>
      </c>
      <c r="F296" t="s">
        <v>277</v>
      </c>
      <c r="G296" s="51">
        <v>1389</v>
      </c>
    </row>
    <row r="297" spans="1:7" x14ac:dyDescent="0.35">
      <c r="A297">
        <v>2014</v>
      </c>
      <c r="B297">
        <v>4</v>
      </c>
      <c r="C297" t="str">
        <f>+VLOOKUP(Precio_mayoristas_consumidores[[#This Row],[Cod_mes]],Códigos_mes[],2,0)</f>
        <v>Abril</v>
      </c>
      <c r="D297" t="s">
        <v>797</v>
      </c>
      <c r="E297" t="str">
        <f>+VLOOKUP(Precio_mayoristas_consumidores[[#This Row],[Producto]],Codigos_class_frutas[],2,0)</f>
        <v>Cítricos</v>
      </c>
      <c r="F297" t="s">
        <v>214</v>
      </c>
      <c r="G297" s="51">
        <v>1991.19</v>
      </c>
    </row>
    <row r="298" spans="1:7" x14ac:dyDescent="0.35">
      <c r="A298">
        <v>2014</v>
      </c>
      <c r="B298">
        <v>4</v>
      </c>
      <c r="C298" t="str">
        <f>+VLOOKUP(Precio_mayoristas_consumidores[[#This Row],[Cod_mes]],Códigos_mes[],2,0)</f>
        <v>Abril</v>
      </c>
      <c r="D298" t="s">
        <v>797</v>
      </c>
      <c r="E298" t="str">
        <f>+VLOOKUP(Precio_mayoristas_consumidores[[#This Row],[Producto]],Codigos_class_frutas[],2,0)</f>
        <v>Frutos de pepita</v>
      </c>
      <c r="F298" t="s">
        <v>231</v>
      </c>
      <c r="G298" s="51">
        <v>1045.6500000000001</v>
      </c>
    </row>
    <row r="299" spans="1:7" x14ac:dyDescent="0.35">
      <c r="A299">
        <v>2014</v>
      </c>
      <c r="B299">
        <v>4</v>
      </c>
      <c r="C299" t="str">
        <f>+VLOOKUP(Precio_mayoristas_consumidores[[#This Row],[Cod_mes]],Códigos_mes[],2,0)</f>
        <v>Abril</v>
      </c>
      <c r="D299" t="s">
        <v>797</v>
      </c>
      <c r="E299" t="str">
        <f>+VLOOKUP(Precio_mayoristas_consumidores[[#This Row],[Producto]],Codigos_class_frutas[],2,0)</f>
        <v>Cítricos</v>
      </c>
      <c r="F299" t="s">
        <v>221</v>
      </c>
      <c r="G299" s="51">
        <v>1108.0999999999999</v>
      </c>
    </row>
    <row r="300" spans="1:7" x14ac:dyDescent="0.35">
      <c r="A300">
        <v>2014</v>
      </c>
      <c r="B300">
        <v>4</v>
      </c>
      <c r="C300" t="str">
        <f>+VLOOKUP(Precio_mayoristas_consumidores[[#This Row],[Cod_mes]],Códigos_mes[],2,0)</f>
        <v>Abril</v>
      </c>
      <c r="D300" t="s">
        <v>797</v>
      </c>
      <c r="E300" t="str">
        <f>+VLOOKUP(Precio_mayoristas_consumidores[[#This Row],[Producto]],Codigos_class_frutas[],2,0)</f>
        <v>Oleaginosos</v>
      </c>
      <c r="F300" t="s">
        <v>225</v>
      </c>
      <c r="G300" s="51">
        <v>1587.61</v>
      </c>
    </row>
    <row r="301" spans="1:7" x14ac:dyDescent="0.35">
      <c r="A301">
        <v>2014</v>
      </c>
      <c r="B301">
        <v>4</v>
      </c>
      <c r="C301" t="str">
        <f>+VLOOKUP(Precio_mayoristas_consumidores[[#This Row],[Cod_mes]],Códigos_mes[],2,0)</f>
        <v>Abril</v>
      </c>
      <c r="D301" t="s">
        <v>797</v>
      </c>
      <c r="E301" t="str">
        <f>+VLOOKUP(Precio_mayoristas_consumidores[[#This Row],[Producto]],Codigos_class_frutas[],2,0)</f>
        <v>Frutos de pepita</v>
      </c>
      <c r="F301" t="s">
        <v>242</v>
      </c>
      <c r="G301" s="51">
        <v>960</v>
      </c>
    </row>
    <row r="302" spans="1:7" x14ac:dyDescent="0.35">
      <c r="A302">
        <v>2014</v>
      </c>
      <c r="B302">
        <v>4</v>
      </c>
      <c r="C302" t="str">
        <f>+VLOOKUP(Precio_mayoristas_consumidores[[#This Row],[Cod_mes]],Códigos_mes[],2,0)</f>
        <v>Abril</v>
      </c>
      <c r="D302" t="s">
        <v>797</v>
      </c>
      <c r="E302" t="str">
        <f>+VLOOKUP(Precio_mayoristas_consumidores[[#This Row],[Producto]],Codigos_class_frutas[],2,0)</f>
        <v>Tropicales y subtropicales</v>
      </c>
      <c r="F302" t="s">
        <v>204</v>
      </c>
      <c r="G302" s="51">
        <v>645.42999999999995</v>
      </c>
    </row>
    <row r="303" spans="1:7" x14ac:dyDescent="0.35">
      <c r="A303">
        <v>2014</v>
      </c>
      <c r="B303">
        <v>4</v>
      </c>
      <c r="C303" t="str">
        <f>+VLOOKUP(Precio_mayoristas_consumidores[[#This Row],[Cod_mes]],Códigos_mes[],2,0)</f>
        <v>Abril</v>
      </c>
      <c r="D303" t="s">
        <v>797</v>
      </c>
      <c r="E303" t="str">
        <f>+VLOOKUP(Precio_mayoristas_consumidores[[#This Row],[Producto]],Codigos_class_frutas[],2,0)</f>
        <v>Otros</v>
      </c>
      <c r="F303" t="s">
        <v>717</v>
      </c>
      <c r="G303" s="51">
        <v>1562.5</v>
      </c>
    </row>
    <row r="304" spans="1:7" x14ac:dyDescent="0.35">
      <c r="A304">
        <v>2014</v>
      </c>
      <c r="B304">
        <v>4</v>
      </c>
      <c r="C304" t="str">
        <f>+VLOOKUP(Precio_mayoristas_consumidores[[#This Row],[Cod_mes]],Códigos_mes[],2,0)</f>
        <v>Abril</v>
      </c>
      <c r="D304" t="s">
        <v>797</v>
      </c>
      <c r="E304" t="str">
        <f>+VLOOKUP(Precio_mayoristas_consumidores[[#This Row],[Producto]],Codigos_class_frutas[],2,0)</f>
        <v>Uva</v>
      </c>
      <c r="F304" t="s">
        <v>295</v>
      </c>
      <c r="G304" s="51">
        <v>1459.33</v>
      </c>
    </row>
    <row r="305" spans="1:7" x14ac:dyDescent="0.35">
      <c r="A305">
        <v>2014</v>
      </c>
      <c r="B305">
        <v>4</v>
      </c>
      <c r="C305" t="str">
        <f>+VLOOKUP(Precio_mayoristas_consumidores[[#This Row],[Cod_mes]],Códigos_mes[],2,0)</f>
        <v>Abril</v>
      </c>
      <c r="D305" t="s">
        <v>796</v>
      </c>
      <c r="E305" t="str">
        <f>+VLOOKUP(Precio_mayoristas_consumidores[[#This Row],[Producto]],Codigos_class_frutas[],2,0)</f>
        <v>Cítricos</v>
      </c>
      <c r="F305" t="s">
        <v>214</v>
      </c>
      <c r="G305" s="51">
        <v>1385.52</v>
      </c>
    </row>
    <row r="306" spans="1:7" x14ac:dyDescent="0.35">
      <c r="A306">
        <v>2014</v>
      </c>
      <c r="B306">
        <v>4</v>
      </c>
      <c r="C306" t="str">
        <f>+VLOOKUP(Precio_mayoristas_consumidores[[#This Row],[Cod_mes]],Códigos_mes[],2,0)</f>
        <v>Abril</v>
      </c>
      <c r="D306" t="s">
        <v>796</v>
      </c>
      <c r="E306" t="str">
        <f>+VLOOKUP(Precio_mayoristas_consumidores[[#This Row],[Producto]],Codigos_class_frutas[],2,0)</f>
        <v>Frutos de pepita</v>
      </c>
      <c r="F306" t="s">
        <v>231</v>
      </c>
      <c r="G306" s="51">
        <v>477.55</v>
      </c>
    </row>
    <row r="307" spans="1:7" x14ac:dyDescent="0.35">
      <c r="A307">
        <v>2014</v>
      </c>
      <c r="B307">
        <v>4</v>
      </c>
      <c r="C307" t="str">
        <f>+VLOOKUP(Precio_mayoristas_consumidores[[#This Row],[Cod_mes]],Códigos_mes[],2,0)</f>
        <v>Abril</v>
      </c>
      <c r="D307" t="s">
        <v>796</v>
      </c>
      <c r="E307" t="str">
        <f>+VLOOKUP(Precio_mayoristas_consumidores[[#This Row],[Producto]],Codigos_class_frutas[],2,0)</f>
        <v>Cítricos</v>
      </c>
      <c r="F307" t="s">
        <v>221</v>
      </c>
      <c r="G307" s="51">
        <v>766.26</v>
      </c>
    </row>
    <row r="308" spans="1:7" x14ac:dyDescent="0.35">
      <c r="A308">
        <v>2014</v>
      </c>
      <c r="B308">
        <v>4</v>
      </c>
      <c r="C308" t="str">
        <f>+VLOOKUP(Precio_mayoristas_consumidores[[#This Row],[Cod_mes]],Códigos_mes[],2,0)</f>
        <v>Abril</v>
      </c>
      <c r="D308" t="s">
        <v>796</v>
      </c>
      <c r="E308" t="str">
        <f>+VLOOKUP(Precio_mayoristas_consumidores[[#This Row],[Producto]],Codigos_class_frutas[],2,0)</f>
        <v>Oleaginosos</v>
      </c>
      <c r="F308" t="s">
        <v>225</v>
      </c>
      <c r="G308" s="51">
        <v>1314.02</v>
      </c>
    </row>
    <row r="309" spans="1:7" x14ac:dyDescent="0.35">
      <c r="A309">
        <v>2014</v>
      </c>
      <c r="B309">
        <v>4</v>
      </c>
      <c r="C309" t="str">
        <f>+VLOOKUP(Precio_mayoristas_consumidores[[#This Row],[Cod_mes]],Códigos_mes[],2,0)</f>
        <v>Abril</v>
      </c>
      <c r="D309" t="s">
        <v>796</v>
      </c>
      <c r="E309" t="str">
        <f>+VLOOKUP(Precio_mayoristas_consumidores[[#This Row],[Producto]],Codigos_class_frutas[],2,0)</f>
        <v>Frutos de pepita</v>
      </c>
      <c r="F309" t="s">
        <v>242</v>
      </c>
      <c r="G309" s="51">
        <v>550.72</v>
      </c>
    </row>
    <row r="310" spans="1:7" x14ac:dyDescent="0.35">
      <c r="A310">
        <v>2014</v>
      </c>
      <c r="B310">
        <v>4</v>
      </c>
      <c r="C310" t="str">
        <f>+VLOOKUP(Precio_mayoristas_consumidores[[#This Row],[Cod_mes]],Códigos_mes[],2,0)</f>
        <v>Abril</v>
      </c>
      <c r="D310" t="s">
        <v>796</v>
      </c>
      <c r="E310" t="str">
        <f>+VLOOKUP(Precio_mayoristas_consumidores[[#This Row],[Producto]],Codigos_class_frutas[],2,0)</f>
        <v>Tropicales y subtropicales</v>
      </c>
      <c r="F310" t="s">
        <v>204</v>
      </c>
      <c r="G310" s="51">
        <v>469.59</v>
      </c>
    </row>
    <row r="311" spans="1:7" x14ac:dyDescent="0.35">
      <c r="A311">
        <v>2014</v>
      </c>
      <c r="B311">
        <v>4</v>
      </c>
      <c r="C311" t="str">
        <f>+VLOOKUP(Precio_mayoristas_consumidores[[#This Row],[Cod_mes]],Códigos_mes[],2,0)</f>
        <v>Abril</v>
      </c>
      <c r="D311" t="s">
        <v>796</v>
      </c>
      <c r="E311" t="str">
        <f>+VLOOKUP(Precio_mayoristas_consumidores[[#This Row],[Producto]],Codigos_class_frutas[],2,0)</f>
        <v>Otros</v>
      </c>
      <c r="F311" t="s">
        <v>717</v>
      </c>
      <c r="G311" s="51">
        <v>846.32</v>
      </c>
    </row>
    <row r="312" spans="1:7" x14ac:dyDescent="0.35">
      <c r="A312">
        <v>2014</v>
      </c>
      <c r="B312">
        <v>4</v>
      </c>
      <c r="C312" t="str">
        <f>+VLOOKUP(Precio_mayoristas_consumidores[[#This Row],[Cod_mes]],Códigos_mes[],2,0)</f>
        <v>Abril</v>
      </c>
      <c r="D312" t="s">
        <v>796</v>
      </c>
      <c r="E312" t="str">
        <f>+VLOOKUP(Precio_mayoristas_consumidores[[#This Row],[Producto]],Codigos_class_frutas[],2,0)</f>
        <v>Uva</v>
      </c>
      <c r="F312" t="s">
        <v>295</v>
      </c>
      <c r="G312" s="51">
        <v>689.94</v>
      </c>
    </row>
    <row r="313" spans="1:7" x14ac:dyDescent="0.35">
      <c r="A313">
        <v>2014</v>
      </c>
      <c r="B313">
        <v>4</v>
      </c>
      <c r="C313" t="str">
        <f>+VLOOKUP(Precio_mayoristas_consumidores[[#This Row],[Cod_mes]],Códigos_mes[],2,0)</f>
        <v>Abril</v>
      </c>
      <c r="D313" t="s">
        <v>797</v>
      </c>
      <c r="E313" t="str">
        <f>+VLOOKUP(Precio_mayoristas_consumidores[[#This Row],[Producto]],Codigos_class_frutas[],2,0)</f>
        <v>Cítricos</v>
      </c>
      <c r="F313" t="s">
        <v>214</v>
      </c>
      <c r="G313" s="51">
        <v>1947.79</v>
      </c>
    </row>
    <row r="314" spans="1:7" x14ac:dyDescent="0.35">
      <c r="A314">
        <v>2014</v>
      </c>
      <c r="B314">
        <v>4</v>
      </c>
      <c r="C314" t="str">
        <f>+VLOOKUP(Precio_mayoristas_consumidores[[#This Row],[Cod_mes]],Códigos_mes[],2,0)</f>
        <v>Abril</v>
      </c>
      <c r="D314" t="s">
        <v>797</v>
      </c>
      <c r="E314" t="str">
        <f>+VLOOKUP(Precio_mayoristas_consumidores[[#This Row],[Producto]],Codigos_class_frutas[],2,0)</f>
        <v>Frutos de pepita</v>
      </c>
      <c r="F314" t="s">
        <v>231</v>
      </c>
      <c r="G314" s="51">
        <v>1095.06</v>
      </c>
    </row>
    <row r="315" spans="1:7" x14ac:dyDescent="0.35">
      <c r="A315">
        <v>2014</v>
      </c>
      <c r="B315">
        <v>4</v>
      </c>
      <c r="C315" t="str">
        <f>+VLOOKUP(Precio_mayoristas_consumidores[[#This Row],[Cod_mes]],Códigos_mes[],2,0)</f>
        <v>Abril</v>
      </c>
      <c r="D315" t="s">
        <v>797</v>
      </c>
      <c r="E315" t="str">
        <f>+VLOOKUP(Precio_mayoristas_consumidores[[#This Row],[Producto]],Codigos_class_frutas[],2,0)</f>
        <v>Cítricos</v>
      </c>
      <c r="F315" t="s">
        <v>221</v>
      </c>
      <c r="G315" s="51">
        <v>1284.9100000000001</v>
      </c>
    </row>
    <row r="316" spans="1:7" x14ac:dyDescent="0.35">
      <c r="A316">
        <v>2014</v>
      </c>
      <c r="B316">
        <v>4</v>
      </c>
      <c r="C316" t="str">
        <f>+VLOOKUP(Precio_mayoristas_consumidores[[#This Row],[Cod_mes]],Códigos_mes[],2,0)</f>
        <v>Abril</v>
      </c>
      <c r="D316" t="s">
        <v>797</v>
      </c>
      <c r="E316" t="str">
        <f>+VLOOKUP(Precio_mayoristas_consumidores[[#This Row],[Producto]],Codigos_class_frutas[],2,0)</f>
        <v>Oleaginosos</v>
      </c>
      <c r="F316" t="s">
        <v>225</v>
      </c>
      <c r="G316" s="51">
        <v>1572.67</v>
      </c>
    </row>
    <row r="317" spans="1:7" x14ac:dyDescent="0.35">
      <c r="A317">
        <v>2014</v>
      </c>
      <c r="B317">
        <v>4</v>
      </c>
      <c r="C317" t="str">
        <f>+VLOOKUP(Precio_mayoristas_consumidores[[#This Row],[Cod_mes]],Códigos_mes[],2,0)</f>
        <v>Abril</v>
      </c>
      <c r="D317" t="s">
        <v>797</v>
      </c>
      <c r="E317" t="str">
        <f>+VLOOKUP(Precio_mayoristas_consumidores[[#This Row],[Producto]],Codigos_class_frutas[],2,0)</f>
        <v>Frutos de pepita</v>
      </c>
      <c r="F317" t="s">
        <v>242</v>
      </c>
      <c r="G317" s="51">
        <v>934.45</v>
      </c>
    </row>
    <row r="318" spans="1:7" x14ac:dyDescent="0.35">
      <c r="A318">
        <v>2014</v>
      </c>
      <c r="B318">
        <v>4</v>
      </c>
      <c r="C318" t="str">
        <f>+VLOOKUP(Precio_mayoristas_consumidores[[#This Row],[Cod_mes]],Códigos_mes[],2,0)</f>
        <v>Abril</v>
      </c>
      <c r="D318" t="s">
        <v>797</v>
      </c>
      <c r="E318" t="str">
        <f>+VLOOKUP(Precio_mayoristas_consumidores[[#This Row],[Producto]],Codigos_class_frutas[],2,0)</f>
        <v>Tropicales y subtropicales</v>
      </c>
      <c r="F318" t="s">
        <v>204</v>
      </c>
      <c r="G318" s="51">
        <v>632.47</v>
      </c>
    </row>
    <row r="319" spans="1:7" x14ac:dyDescent="0.35">
      <c r="A319">
        <v>2014</v>
      </c>
      <c r="B319">
        <v>4</v>
      </c>
      <c r="C319" t="str">
        <f>+VLOOKUP(Precio_mayoristas_consumidores[[#This Row],[Cod_mes]],Códigos_mes[],2,0)</f>
        <v>Abril</v>
      </c>
      <c r="D319" t="s">
        <v>797</v>
      </c>
      <c r="E319" t="str">
        <f>+VLOOKUP(Precio_mayoristas_consumidores[[#This Row],[Producto]],Codigos_class_frutas[],2,0)</f>
        <v>Otros</v>
      </c>
      <c r="F319" t="s">
        <v>717</v>
      </c>
      <c r="G319" s="51">
        <v>1579.03</v>
      </c>
    </row>
    <row r="320" spans="1:7" x14ac:dyDescent="0.35">
      <c r="A320">
        <v>2014</v>
      </c>
      <c r="B320">
        <v>4</v>
      </c>
      <c r="C320" t="str">
        <f>+VLOOKUP(Precio_mayoristas_consumidores[[#This Row],[Cod_mes]],Códigos_mes[],2,0)</f>
        <v>Abril</v>
      </c>
      <c r="D320" t="s">
        <v>797</v>
      </c>
      <c r="E320" t="str">
        <f>+VLOOKUP(Precio_mayoristas_consumidores[[#This Row],[Producto]],Codigos_class_frutas[],2,0)</f>
        <v>Uva</v>
      </c>
      <c r="F320" t="s">
        <v>295</v>
      </c>
      <c r="G320" s="51">
        <v>1591.35</v>
      </c>
    </row>
    <row r="321" spans="1:7" x14ac:dyDescent="0.35">
      <c r="A321">
        <v>2014</v>
      </c>
      <c r="B321">
        <v>4</v>
      </c>
      <c r="C321" t="str">
        <f>+VLOOKUP(Precio_mayoristas_consumidores[[#This Row],[Cod_mes]],Códigos_mes[],2,0)</f>
        <v>Abril</v>
      </c>
      <c r="D321" t="s">
        <v>796</v>
      </c>
      <c r="E321" t="str">
        <f>+VLOOKUP(Precio_mayoristas_consumidores[[#This Row],[Producto]],Codigos_class_frutas[],2,0)</f>
        <v>Cítricos</v>
      </c>
      <c r="F321" t="s">
        <v>214</v>
      </c>
      <c r="G321" s="51">
        <v>1326.5</v>
      </c>
    </row>
    <row r="322" spans="1:7" x14ac:dyDescent="0.35">
      <c r="A322">
        <v>2014</v>
      </c>
      <c r="B322">
        <v>4</v>
      </c>
      <c r="C322" t="str">
        <f>+VLOOKUP(Precio_mayoristas_consumidores[[#This Row],[Cod_mes]],Códigos_mes[],2,0)</f>
        <v>Abril</v>
      </c>
      <c r="D322" t="s">
        <v>796</v>
      </c>
      <c r="E322" t="str">
        <f>+VLOOKUP(Precio_mayoristas_consumidores[[#This Row],[Producto]],Codigos_class_frutas[],2,0)</f>
        <v>Frutos de pepita</v>
      </c>
      <c r="F322" t="s">
        <v>231</v>
      </c>
      <c r="G322" s="51">
        <v>459.62</v>
      </c>
    </row>
    <row r="323" spans="1:7" x14ac:dyDescent="0.35">
      <c r="A323">
        <v>2014</v>
      </c>
      <c r="B323">
        <v>4</v>
      </c>
      <c r="C323" t="str">
        <f>+VLOOKUP(Precio_mayoristas_consumidores[[#This Row],[Cod_mes]],Códigos_mes[],2,0)</f>
        <v>Abril</v>
      </c>
      <c r="D323" t="s">
        <v>796</v>
      </c>
      <c r="E323" t="str">
        <f>+VLOOKUP(Precio_mayoristas_consumidores[[#This Row],[Producto]],Codigos_class_frutas[],2,0)</f>
        <v>Cítricos</v>
      </c>
      <c r="F323" t="s">
        <v>221</v>
      </c>
      <c r="G323" s="51">
        <v>775.02</v>
      </c>
    </row>
    <row r="324" spans="1:7" x14ac:dyDescent="0.35">
      <c r="A324">
        <v>2014</v>
      </c>
      <c r="B324">
        <v>4</v>
      </c>
      <c r="C324" t="str">
        <f>+VLOOKUP(Precio_mayoristas_consumidores[[#This Row],[Cod_mes]],Códigos_mes[],2,0)</f>
        <v>Abril</v>
      </c>
      <c r="D324" t="s">
        <v>796</v>
      </c>
      <c r="E324" t="str">
        <f>+VLOOKUP(Precio_mayoristas_consumidores[[#This Row],[Producto]],Codigos_class_frutas[],2,0)</f>
        <v>Oleaginosos</v>
      </c>
      <c r="F324" t="s">
        <v>225</v>
      </c>
      <c r="G324" s="51">
        <v>1300.78</v>
      </c>
    </row>
    <row r="325" spans="1:7" x14ac:dyDescent="0.35">
      <c r="A325">
        <v>2014</v>
      </c>
      <c r="B325">
        <v>4</v>
      </c>
      <c r="C325" t="str">
        <f>+VLOOKUP(Precio_mayoristas_consumidores[[#This Row],[Cod_mes]],Códigos_mes[],2,0)</f>
        <v>Abril</v>
      </c>
      <c r="D325" t="s">
        <v>796</v>
      </c>
      <c r="E325" t="str">
        <f>+VLOOKUP(Precio_mayoristas_consumidores[[#This Row],[Producto]],Codigos_class_frutas[],2,0)</f>
        <v>Frutos de pepita</v>
      </c>
      <c r="F325" t="s">
        <v>242</v>
      </c>
      <c r="G325" s="51">
        <v>559.69000000000005</v>
      </c>
    </row>
    <row r="326" spans="1:7" x14ac:dyDescent="0.35">
      <c r="A326">
        <v>2014</v>
      </c>
      <c r="B326">
        <v>4</v>
      </c>
      <c r="C326" t="str">
        <f>+VLOOKUP(Precio_mayoristas_consumidores[[#This Row],[Cod_mes]],Códigos_mes[],2,0)</f>
        <v>Abril</v>
      </c>
      <c r="D326" t="s">
        <v>796</v>
      </c>
      <c r="E326" t="str">
        <f>+VLOOKUP(Precio_mayoristas_consumidores[[#This Row],[Producto]],Codigos_class_frutas[],2,0)</f>
        <v>Tropicales y subtropicales</v>
      </c>
      <c r="F326" t="s">
        <v>204</v>
      </c>
      <c r="G326" s="51">
        <v>445.98</v>
      </c>
    </row>
    <row r="327" spans="1:7" x14ac:dyDescent="0.35">
      <c r="A327">
        <v>2014</v>
      </c>
      <c r="B327">
        <v>4</v>
      </c>
      <c r="C327" t="str">
        <f>+VLOOKUP(Precio_mayoristas_consumidores[[#This Row],[Cod_mes]],Códigos_mes[],2,0)</f>
        <v>Abril</v>
      </c>
      <c r="D327" t="s">
        <v>796</v>
      </c>
      <c r="E327" t="str">
        <f>+VLOOKUP(Precio_mayoristas_consumidores[[#This Row],[Producto]],Codigos_class_frutas[],2,0)</f>
        <v>Otros</v>
      </c>
      <c r="F327" t="s">
        <v>717</v>
      </c>
      <c r="G327" s="51">
        <v>841.29</v>
      </c>
    </row>
    <row r="328" spans="1:7" x14ac:dyDescent="0.35">
      <c r="A328">
        <v>2014</v>
      </c>
      <c r="B328">
        <v>4</v>
      </c>
      <c r="C328" t="str">
        <f>+VLOOKUP(Precio_mayoristas_consumidores[[#This Row],[Cod_mes]],Códigos_mes[],2,0)</f>
        <v>Abril</v>
      </c>
      <c r="D328" t="s">
        <v>796</v>
      </c>
      <c r="E328" t="str">
        <f>+VLOOKUP(Precio_mayoristas_consumidores[[#This Row],[Producto]],Codigos_class_frutas[],2,0)</f>
        <v>Uva</v>
      </c>
      <c r="F328" t="s">
        <v>295</v>
      </c>
      <c r="G328" s="51">
        <v>688.75</v>
      </c>
    </row>
    <row r="329" spans="1:7" x14ac:dyDescent="0.35">
      <c r="A329">
        <v>2014</v>
      </c>
      <c r="B329">
        <v>4</v>
      </c>
      <c r="C329" t="str">
        <f>+VLOOKUP(Precio_mayoristas_consumidores[[#This Row],[Cod_mes]],Códigos_mes[],2,0)</f>
        <v>Abril</v>
      </c>
      <c r="D329" t="s">
        <v>797</v>
      </c>
      <c r="E329" t="str">
        <f>+VLOOKUP(Precio_mayoristas_consumidores[[#This Row],[Producto]],Codigos_class_frutas[],2,0)</f>
        <v>Cítricos</v>
      </c>
      <c r="F329" t="s">
        <v>214</v>
      </c>
      <c r="G329" s="51">
        <v>1838.35</v>
      </c>
    </row>
    <row r="330" spans="1:7" x14ac:dyDescent="0.35">
      <c r="A330">
        <v>2014</v>
      </c>
      <c r="B330">
        <v>4</v>
      </c>
      <c r="C330" t="str">
        <f>+VLOOKUP(Precio_mayoristas_consumidores[[#This Row],[Cod_mes]],Códigos_mes[],2,0)</f>
        <v>Abril</v>
      </c>
      <c r="D330" t="s">
        <v>797</v>
      </c>
      <c r="E330" t="str">
        <f>+VLOOKUP(Precio_mayoristas_consumidores[[#This Row],[Producto]],Codigos_class_frutas[],2,0)</f>
        <v>Frutos de pepita</v>
      </c>
      <c r="F330" t="s">
        <v>231</v>
      </c>
      <c r="G330" s="51">
        <v>1076.6600000000001</v>
      </c>
    </row>
    <row r="331" spans="1:7" x14ac:dyDescent="0.35">
      <c r="A331">
        <v>2014</v>
      </c>
      <c r="B331">
        <v>4</v>
      </c>
      <c r="C331" t="str">
        <f>+VLOOKUP(Precio_mayoristas_consumidores[[#This Row],[Cod_mes]],Códigos_mes[],2,0)</f>
        <v>Abril</v>
      </c>
      <c r="D331" t="s">
        <v>797</v>
      </c>
      <c r="E331" t="str">
        <f>+VLOOKUP(Precio_mayoristas_consumidores[[#This Row],[Producto]],Codigos_class_frutas[],2,0)</f>
        <v>Cítricos</v>
      </c>
      <c r="F331" t="s">
        <v>221</v>
      </c>
      <c r="G331" s="51">
        <v>1184.43</v>
      </c>
    </row>
    <row r="332" spans="1:7" x14ac:dyDescent="0.35">
      <c r="A332">
        <v>2014</v>
      </c>
      <c r="B332">
        <v>4</v>
      </c>
      <c r="C332" t="str">
        <f>+VLOOKUP(Precio_mayoristas_consumidores[[#This Row],[Cod_mes]],Códigos_mes[],2,0)</f>
        <v>Abril</v>
      </c>
      <c r="D332" t="s">
        <v>797</v>
      </c>
      <c r="E332" t="str">
        <f>+VLOOKUP(Precio_mayoristas_consumidores[[#This Row],[Producto]],Codigos_class_frutas[],2,0)</f>
        <v>Oleaginosos</v>
      </c>
      <c r="F332" t="s">
        <v>225</v>
      </c>
      <c r="G332" s="51">
        <v>1654.46</v>
      </c>
    </row>
    <row r="333" spans="1:7" x14ac:dyDescent="0.35">
      <c r="A333">
        <v>2014</v>
      </c>
      <c r="B333">
        <v>4</v>
      </c>
      <c r="C333" t="str">
        <f>+VLOOKUP(Precio_mayoristas_consumidores[[#This Row],[Cod_mes]],Códigos_mes[],2,0)</f>
        <v>Abril</v>
      </c>
      <c r="D333" t="s">
        <v>797</v>
      </c>
      <c r="E333" t="str">
        <f>+VLOOKUP(Precio_mayoristas_consumidores[[#This Row],[Producto]],Codigos_class_frutas[],2,0)</f>
        <v>Frutos de pepita</v>
      </c>
      <c r="F333" t="s">
        <v>242</v>
      </c>
      <c r="G333" s="51">
        <v>995.99</v>
      </c>
    </row>
    <row r="334" spans="1:7" x14ac:dyDescent="0.35">
      <c r="A334">
        <v>2014</v>
      </c>
      <c r="B334">
        <v>4</v>
      </c>
      <c r="C334" t="str">
        <f>+VLOOKUP(Precio_mayoristas_consumidores[[#This Row],[Cod_mes]],Códigos_mes[],2,0)</f>
        <v>Abril</v>
      </c>
      <c r="D334" t="s">
        <v>797</v>
      </c>
      <c r="E334" t="str">
        <f>+VLOOKUP(Precio_mayoristas_consumidores[[#This Row],[Producto]],Codigos_class_frutas[],2,0)</f>
        <v>Tropicales y subtropicales</v>
      </c>
      <c r="F334" t="s">
        <v>204</v>
      </c>
      <c r="G334" s="51">
        <v>626.95000000000005</v>
      </c>
    </row>
    <row r="335" spans="1:7" x14ac:dyDescent="0.35">
      <c r="A335">
        <v>2014</v>
      </c>
      <c r="B335">
        <v>4</v>
      </c>
      <c r="C335" t="str">
        <f>+VLOOKUP(Precio_mayoristas_consumidores[[#This Row],[Cod_mes]],Códigos_mes[],2,0)</f>
        <v>Abril</v>
      </c>
      <c r="D335" t="s">
        <v>797</v>
      </c>
      <c r="E335" t="str">
        <f>+VLOOKUP(Precio_mayoristas_consumidores[[#This Row],[Producto]],Codigos_class_frutas[],2,0)</f>
        <v>Otros</v>
      </c>
      <c r="F335" t="s">
        <v>717</v>
      </c>
      <c r="G335" s="51">
        <v>1550.47</v>
      </c>
    </row>
    <row r="336" spans="1:7" x14ac:dyDescent="0.35">
      <c r="A336">
        <v>2014</v>
      </c>
      <c r="B336">
        <v>4</v>
      </c>
      <c r="C336" t="str">
        <f>+VLOOKUP(Precio_mayoristas_consumidores[[#This Row],[Cod_mes]],Códigos_mes[],2,0)</f>
        <v>Abril</v>
      </c>
      <c r="D336" t="s">
        <v>797</v>
      </c>
      <c r="E336" t="str">
        <f>+VLOOKUP(Precio_mayoristas_consumidores[[#This Row],[Producto]],Codigos_class_frutas[],2,0)</f>
        <v>Uva</v>
      </c>
      <c r="F336" t="s">
        <v>295</v>
      </c>
      <c r="G336" s="51">
        <v>1621.11</v>
      </c>
    </row>
    <row r="337" spans="1:7" x14ac:dyDescent="0.35">
      <c r="A337">
        <v>2014</v>
      </c>
      <c r="B337">
        <v>4</v>
      </c>
      <c r="C337" t="str">
        <f>+VLOOKUP(Precio_mayoristas_consumidores[[#This Row],[Cod_mes]],Códigos_mes[],2,0)</f>
        <v>Abril</v>
      </c>
      <c r="D337" t="s">
        <v>796</v>
      </c>
      <c r="E337" t="str">
        <f>+VLOOKUP(Precio_mayoristas_consumidores[[#This Row],[Producto]],Codigos_class_frutas[],2,0)</f>
        <v>Cítricos</v>
      </c>
      <c r="F337" t="s">
        <v>214</v>
      </c>
      <c r="G337" s="51">
        <v>1153.5999999999999</v>
      </c>
    </row>
    <row r="338" spans="1:7" x14ac:dyDescent="0.35">
      <c r="A338">
        <v>2014</v>
      </c>
      <c r="B338">
        <v>4</v>
      </c>
      <c r="C338" t="str">
        <f>+VLOOKUP(Precio_mayoristas_consumidores[[#This Row],[Cod_mes]],Códigos_mes[],2,0)</f>
        <v>Abril</v>
      </c>
      <c r="D338" t="s">
        <v>796</v>
      </c>
      <c r="E338" t="str">
        <f>+VLOOKUP(Precio_mayoristas_consumidores[[#This Row],[Producto]],Codigos_class_frutas[],2,0)</f>
        <v>Frutos de pepita</v>
      </c>
      <c r="F338" t="s">
        <v>231</v>
      </c>
      <c r="G338" s="51">
        <v>431.48</v>
      </c>
    </row>
    <row r="339" spans="1:7" x14ac:dyDescent="0.35">
      <c r="A339">
        <v>2014</v>
      </c>
      <c r="B339">
        <v>4</v>
      </c>
      <c r="C339" t="str">
        <f>+VLOOKUP(Precio_mayoristas_consumidores[[#This Row],[Cod_mes]],Códigos_mes[],2,0)</f>
        <v>Abril</v>
      </c>
      <c r="D339" t="s">
        <v>796</v>
      </c>
      <c r="E339" t="str">
        <f>+VLOOKUP(Precio_mayoristas_consumidores[[#This Row],[Producto]],Codigos_class_frutas[],2,0)</f>
        <v>Cítricos</v>
      </c>
      <c r="F339" t="s">
        <v>221</v>
      </c>
      <c r="G339" s="51">
        <v>783.51</v>
      </c>
    </row>
    <row r="340" spans="1:7" x14ac:dyDescent="0.35">
      <c r="A340">
        <v>2014</v>
      </c>
      <c r="B340">
        <v>4</v>
      </c>
      <c r="C340" t="str">
        <f>+VLOOKUP(Precio_mayoristas_consumidores[[#This Row],[Cod_mes]],Códigos_mes[],2,0)</f>
        <v>Abril</v>
      </c>
      <c r="D340" t="s">
        <v>796</v>
      </c>
      <c r="E340" t="str">
        <f>+VLOOKUP(Precio_mayoristas_consumidores[[#This Row],[Producto]],Codigos_class_frutas[],2,0)</f>
        <v>Oleaginosos</v>
      </c>
      <c r="F340" t="s">
        <v>225</v>
      </c>
      <c r="G340" s="51">
        <v>1293.52</v>
      </c>
    </row>
    <row r="341" spans="1:7" x14ac:dyDescent="0.35">
      <c r="A341">
        <v>2014</v>
      </c>
      <c r="B341">
        <v>4</v>
      </c>
      <c r="C341" t="str">
        <f>+VLOOKUP(Precio_mayoristas_consumidores[[#This Row],[Cod_mes]],Códigos_mes[],2,0)</f>
        <v>Abril</v>
      </c>
      <c r="D341" t="s">
        <v>796</v>
      </c>
      <c r="E341" t="str">
        <f>+VLOOKUP(Precio_mayoristas_consumidores[[#This Row],[Producto]],Codigos_class_frutas[],2,0)</f>
        <v>Frutos de pepita</v>
      </c>
      <c r="F341" t="s">
        <v>242</v>
      </c>
      <c r="G341" s="51">
        <v>515.49</v>
      </c>
    </row>
    <row r="342" spans="1:7" x14ac:dyDescent="0.35">
      <c r="A342">
        <v>2014</v>
      </c>
      <c r="B342">
        <v>4</v>
      </c>
      <c r="C342" t="str">
        <f>+VLOOKUP(Precio_mayoristas_consumidores[[#This Row],[Cod_mes]],Códigos_mes[],2,0)</f>
        <v>Abril</v>
      </c>
      <c r="D342" t="s">
        <v>796</v>
      </c>
      <c r="E342" t="str">
        <f>+VLOOKUP(Precio_mayoristas_consumidores[[#This Row],[Producto]],Codigos_class_frutas[],2,0)</f>
        <v>Tropicales y subtropicales</v>
      </c>
      <c r="F342" t="s">
        <v>204</v>
      </c>
      <c r="G342" s="51">
        <v>445.22</v>
      </c>
    </row>
    <row r="343" spans="1:7" x14ac:dyDescent="0.35">
      <c r="A343">
        <v>2014</v>
      </c>
      <c r="B343">
        <v>4</v>
      </c>
      <c r="C343" t="str">
        <f>+VLOOKUP(Precio_mayoristas_consumidores[[#This Row],[Cod_mes]],Códigos_mes[],2,0)</f>
        <v>Abril</v>
      </c>
      <c r="D343" t="s">
        <v>796</v>
      </c>
      <c r="E343" t="str">
        <f>+VLOOKUP(Precio_mayoristas_consumidores[[#This Row],[Producto]],Codigos_class_frutas[],2,0)</f>
        <v>Otros</v>
      </c>
      <c r="F343" t="s">
        <v>717</v>
      </c>
      <c r="G343" s="51">
        <v>824.58</v>
      </c>
    </row>
    <row r="344" spans="1:7" x14ac:dyDescent="0.35">
      <c r="A344">
        <v>2014</v>
      </c>
      <c r="B344">
        <v>4</v>
      </c>
      <c r="C344" t="str">
        <f>+VLOOKUP(Precio_mayoristas_consumidores[[#This Row],[Cod_mes]],Códigos_mes[],2,0)</f>
        <v>Abril</v>
      </c>
      <c r="D344" t="s">
        <v>796</v>
      </c>
      <c r="E344" t="str">
        <f>+VLOOKUP(Precio_mayoristas_consumidores[[#This Row],[Producto]],Codigos_class_frutas[],2,0)</f>
        <v>Uva</v>
      </c>
      <c r="F344" t="s">
        <v>295</v>
      </c>
      <c r="G344" s="51">
        <v>713.47</v>
      </c>
    </row>
    <row r="345" spans="1:7" x14ac:dyDescent="0.35">
      <c r="A345">
        <v>2014</v>
      </c>
      <c r="B345">
        <v>4</v>
      </c>
      <c r="C345" t="str">
        <f>+VLOOKUP(Precio_mayoristas_consumidores[[#This Row],[Cod_mes]],Códigos_mes[],2,0)</f>
        <v>Abril</v>
      </c>
      <c r="D345" t="s">
        <v>797</v>
      </c>
      <c r="E345" t="str">
        <f>+VLOOKUP(Precio_mayoristas_consumidores[[#This Row],[Producto]],Codigos_class_frutas[],2,0)</f>
        <v>Cítricos</v>
      </c>
      <c r="F345" t="s">
        <v>214</v>
      </c>
      <c r="G345" s="51">
        <v>1801.53</v>
      </c>
    </row>
    <row r="346" spans="1:7" x14ac:dyDescent="0.35">
      <c r="A346">
        <v>2014</v>
      </c>
      <c r="B346">
        <v>4</v>
      </c>
      <c r="C346" t="str">
        <f>+VLOOKUP(Precio_mayoristas_consumidores[[#This Row],[Cod_mes]],Códigos_mes[],2,0)</f>
        <v>Abril</v>
      </c>
      <c r="D346" t="s">
        <v>797</v>
      </c>
      <c r="E346" t="str">
        <f>+VLOOKUP(Precio_mayoristas_consumidores[[#This Row],[Producto]],Codigos_class_frutas[],2,0)</f>
        <v>Frutos de pepita</v>
      </c>
      <c r="F346" t="s">
        <v>231</v>
      </c>
      <c r="G346" s="51">
        <v>971.86</v>
      </c>
    </row>
    <row r="347" spans="1:7" x14ac:dyDescent="0.35">
      <c r="A347">
        <v>2014</v>
      </c>
      <c r="B347">
        <v>4</v>
      </c>
      <c r="C347" t="str">
        <f>+VLOOKUP(Precio_mayoristas_consumidores[[#This Row],[Cod_mes]],Códigos_mes[],2,0)</f>
        <v>Abril</v>
      </c>
      <c r="D347" t="s">
        <v>797</v>
      </c>
      <c r="E347" t="str">
        <f>+VLOOKUP(Precio_mayoristas_consumidores[[#This Row],[Producto]],Codigos_class_frutas[],2,0)</f>
        <v>Cítricos</v>
      </c>
      <c r="F347" t="s">
        <v>221</v>
      </c>
      <c r="G347" s="51">
        <v>1287.33</v>
      </c>
    </row>
    <row r="348" spans="1:7" x14ac:dyDescent="0.35">
      <c r="A348">
        <v>2014</v>
      </c>
      <c r="B348">
        <v>4</v>
      </c>
      <c r="C348" t="str">
        <f>+VLOOKUP(Precio_mayoristas_consumidores[[#This Row],[Cod_mes]],Códigos_mes[],2,0)</f>
        <v>Abril</v>
      </c>
      <c r="D348" t="s">
        <v>797</v>
      </c>
      <c r="E348" t="str">
        <f>+VLOOKUP(Precio_mayoristas_consumidores[[#This Row],[Producto]],Codigos_class_frutas[],2,0)</f>
        <v>Oleaginosos</v>
      </c>
      <c r="F348" t="s">
        <v>225</v>
      </c>
      <c r="G348" s="51">
        <v>1654.89</v>
      </c>
    </row>
    <row r="349" spans="1:7" x14ac:dyDescent="0.35">
      <c r="A349">
        <v>2014</v>
      </c>
      <c r="B349">
        <v>4</v>
      </c>
      <c r="C349" t="str">
        <f>+VLOOKUP(Precio_mayoristas_consumidores[[#This Row],[Cod_mes]],Códigos_mes[],2,0)</f>
        <v>Abril</v>
      </c>
      <c r="D349" t="s">
        <v>797</v>
      </c>
      <c r="E349" t="str">
        <f>+VLOOKUP(Precio_mayoristas_consumidores[[#This Row],[Producto]],Codigos_class_frutas[],2,0)</f>
        <v>Frutos de pepita</v>
      </c>
      <c r="F349" t="s">
        <v>242</v>
      </c>
      <c r="G349" s="51">
        <v>879.85</v>
      </c>
    </row>
    <row r="350" spans="1:7" x14ac:dyDescent="0.35">
      <c r="A350">
        <v>2014</v>
      </c>
      <c r="B350">
        <v>4</v>
      </c>
      <c r="C350" t="str">
        <f>+VLOOKUP(Precio_mayoristas_consumidores[[#This Row],[Cod_mes]],Códigos_mes[],2,0)</f>
        <v>Abril</v>
      </c>
      <c r="D350" t="s">
        <v>797</v>
      </c>
      <c r="E350" t="str">
        <f>+VLOOKUP(Precio_mayoristas_consumidores[[#This Row],[Producto]],Codigos_class_frutas[],2,0)</f>
        <v>Tropicales y subtropicales</v>
      </c>
      <c r="F350" t="s">
        <v>204</v>
      </c>
      <c r="G350" s="51">
        <v>635.6</v>
      </c>
    </row>
    <row r="351" spans="1:7" x14ac:dyDescent="0.35">
      <c r="A351">
        <v>2014</v>
      </c>
      <c r="B351">
        <v>4</v>
      </c>
      <c r="C351" t="str">
        <f>+VLOOKUP(Precio_mayoristas_consumidores[[#This Row],[Cod_mes]],Códigos_mes[],2,0)</f>
        <v>Abril</v>
      </c>
      <c r="D351" t="s">
        <v>797</v>
      </c>
      <c r="E351" t="str">
        <f>+VLOOKUP(Precio_mayoristas_consumidores[[#This Row],[Producto]],Codigos_class_frutas[],2,0)</f>
        <v>Otros</v>
      </c>
      <c r="F351" t="s">
        <v>717</v>
      </c>
      <c r="G351" s="51">
        <v>1603.17</v>
      </c>
    </row>
    <row r="352" spans="1:7" x14ac:dyDescent="0.35">
      <c r="A352">
        <v>2014</v>
      </c>
      <c r="B352">
        <v>4</v>
      </c>
      <c r="C352" t="str">
        <f>+VLOOKUP(Precio_mayoristas_consumidores[[#This Row],[Cod_mes]],Códigos_mes[],2,0)</f>
        <v>Abril</v>
      </c>
      <c r="D352" t="s">
        <v>797</v>
      </c>
      <c r="E352" t="str">
        <f>+VLOOKUP(Precio_mayoristas_consumidores[[#This Row],[Producto]],Codigos_class_frutas[],2,0)</f>
        <v>Uva</v>
      </c>
      <c r="F352" t="s">
        <v>295</v>
      </c>
      <c r="G352" s="51">
        <v>1465.75</v>
      </c>
    </row>
    <row r="353" spans="1:7" x14ac:dyDescent="0.35">
      <c r="A353">
        <v>2014</v>
      </c>
      <c r="B353">
        <v>5</v>
      </c>
      <c r="C353" t="str">
        <f>+VLOOKUP(Precio_mayoristas_consumidores[[#This Row],[Cod_mes]],Códigos_mes[],2,0)</f>
        <v>Mayo</v>
      </c>
      <c r="D353" t="s">
        <v>796</v>
      </c>
      <c r="E353" t="str">
        <f>+VLOOKUP(Precio_mayoristas_consumidores[[#This Row],[Producto]],Codigos_class_frutas[],2,0)</f>
        <v>Cítricos</v>
      </c>
      <c r="F353" t="s">
        <v>214</v>
      </c>
      <c r="G353" s="51">
        <v>1118.9000000000001</v>
      </c>
    </row>
    <row r="354" spans="1:7" x14ac:dyDescent="0.35">
      <c r="A354">
        <v>2014</v>
      </c>
      <c r="B354">
        <v>5</v>
      </c>
      <c r="C354" t="str">
        <f>+VLOOKUP(Precio_mayoristas_consumidores[[#This Row],[Cod_mes]],Códigos_mes[],2,0)</f>
        <v>Mayo</v>
      </c>
      <c r="D354" t="s">
        <v>796</v>
      </c>
      <c r="E354" t="str">
        <f>+VLOOKUP(Precio_mayoristas_consumidores[[#This Row],[Producto]],Codigos_class_frutas[],2,0)</f>
        <v>Frutos de pepita</v>
      </c>
      <c r="F354" t="s">
        <v>231</v>
      </c>
      <c r="G354" s="51">
        <v>434.62</v>
      </c>
    </row>
    <row r="355" spans="1:7" x14ac:dyDescent="0.35">
      <c r="A355">
        <v>2014</v>
      </c>
      <c r="B355">
        <v>5</v>
      </c>
      <c r="C355" t="str">
        <f>+VLOOKUP(Precio_mayoristas_consumidores[[#This Row],[Cod_mes]],Códigos_mes[],2,0)</f>
        <v>Mayo</v>
      </c>
      <c r="D355" t="s">
        <v>796</v>
      </c>
      <c r="E355" t="str">
        <f>+VLOOKUP(Precio_mayoristas_consumidores[[#This Row],[Producto]],Codigos_class_frutas[],2,0)</f>
        <v>Cítricos</v>
      </c>
      <c r="F355" t="s">
        <v>221</v>
      </c>
      <c r="G355" s="51">
        <v>776.09</v>
      </c>
    </row>
    <row r="356" spans="1:7" x14ac:dyDescent="0.35">
      <c r="A356">
        <v>2014</v>
      </c>
      <c r="B356">
        <v>5</v>
      </c>
      <c r="C356" t="str">
        <f>+VLOOKUP(Precio_mayoristas_consumidores[[#This Row],[Cod_mes]],Códigos_mes[],2,0)</f>
        <v>Mayo</v>
      </c>
      <c r="D356" t="s">
        <v>796</v>
      </c>
      <c r="E356" t="str">
        <f>+VLOOKUP(Precio_mayoristas_consumidores[[#This Row],[Producto]],Codigos_class_frutas[],2,0)</f>
        <v>Oleaginosos</v>
      </c>
      <c r="F356" t="s">
        <v>225</v>
      </c>
      <c r="G356" s="51">
        <v>1260.73</v>
      </c>
    </row>
    <row r="357" spans="1:7" x14ac:dyDescent="0.35">
      <c r="A357">
        <v>2014</v>
      </c>
      <c r="B357">
        <v>5</v>
      </c>
      <c r="C357" t="str">
        <f>+VLOOKUP(Precio_mayoristas_consumidores[[#This Row],[Cod_mes]],Códigos_mes[],2,0)</f>
        <v>Mayo</v>
      </c>
      <c r="D357" t="s">
        <v>796</v>
      </c>
      <c r="E357" t="str">
        <f>+VLOOKUP(Precio_mayoristas_consumidores[[#This Row],[Producto]],Codigos_class_frutas[],2,0)</f>
        <v>Frutos de pepita</v>
      </c>
      <c r="F357" t="s">
        <v>242</v>
      </c>
      <c r="G357" s="51">
        <v>555.59</v>
      </c>
    </row>
    <row r="358" spans="1:7" x14ac:dyDescent="0.35">
      <c r="A358">
        <v>2014</v>
      </c>
      <c r="B358">
        <v>5</v>
      </c>
      <c r="C358" t="str">
        <f>+VLOOKUP(Precio_mayoristas_consumidores[[#This Row],[Cod_mes]],Códigos_mes[],2,0)</f>
        <v>Mayo</v>
      </c>
      <c r="D358" t="s">
        <v>796</v>
      </c>
      <c r="E358" t="str">
        <f>+VLOOKUP(Precio_mayoristas_consumidores[[#This Row],[Producto]],Codigos_class_frutas[],2,0)</f>
        <v>Tropicales y subtropicales</v>
      </c>
      <c r="F358" t="s">
        <v>204</v>
      </c>
      <c r="G358" s="51">
        <v>439.62</v>
      </c>
    </row>
    <row r="359" spans="1:7" x14ac:dyDescent="0.35">
      <c r="A359">
        <v>2014</v>
      </c>
      <c r="B359">
        <v>5</v>
      </c>
      <c r="C359" t="str">
        <f>+VLOOKUP(Precio_mayoristas_consumidores[[#This Row],[Cod_mes]],Códigos_mes[],2,0)</f>
        <v>Mayo</v>
      </c>
      <c r="D359" t="s">
        <v>796</v>
      </c>
      <c r="E359" t="str">
        <f>+VLOOKUP(Precio_mayoristas_consumidores[[#This Row],[Producto]],Codigos_class_frutas[],2,0)</f>
        <v>Otros</v>
      </c>
      <c r="F359" t="s">
        <v>717</v>
      </c>
      <c r="G359" s="51">
        <v>847.73</v>
      </c>
    </row>
    <row r="360" spans="1:7" x14ac:dyDescent="0.35">
      <c r="A360">
        <v>2014</v>
      </c>
      <c r="B360">
        <v>5</v>
      </c>
      <c r="C360" t="str">
        <f>+VLOOKUP(Precio_mayoristas_consumidores[[#This Row],[Cod_mes]],Códigos_mes[],2,0)</f>
        <v>Mayo</v>
      </c>
      <c r="D360" t="s">
        <v>796</v>
      </c>
      <c r="E360" t="str">
        <f>+VLOOKUP(Precio_mayoristas_consumidores[[#This Row],[Producto]],Codigos_class_frutas[],2,0)</f>
        <v>Uva</v>
      </c>
      <c r="F360" t="s">
        <v>295</v>
      </c>
      <c r="G360" s="51">
        <v>729.53</v>
      </c>
    </row>
    <row r="361" spans="1:7" x14ac:dyDescent="0.35">
      <c r="A361">
        <v>2014</v>
      </c>
      <c r="B361">
        <v>5</v>
      </c>
      <c r="C361" t="str">
        <f>+VLOOKUP(Precio_mayoristas_consumidores[[#This Row],[Cod_mes]],Códigos_mes[],2,0)</f>
        <v>Mayo</v>
      </c>
      <c r="D361" t="s">
        <v>797</v>
      </c>
      <c r="E361" t="str">
        <f>+VLOOKUP(Precio_mayoristas_consumidores[[#This Row],[Producto]],Codigos_class_frutas[],2,0)</f>
        <v>Cítricos</v>
      </c>
      <c r="F361" t="s">
        <v>214</v>
      </c>
      <c r="G361" s="51">
        <v>1702.9</v>
      </c>
    </row>
    <row r="362" spans="1:7" x14ac:dyDescent="0.35">
      <c r="A362">
        <v>2014</v>
      </c>
      <c r="B362">
        <v>5</v>
      </c>
      <c r="C362" t="str">
        <f>+VLOOKUP(Precio_mayoristas_consumidores[[#This Row],[Cod_mes]],Códigos_mes[],2,0)</f>
        <v>Mayo</v>
      </c>
      <c r="D362" t="s">
        <v>797</v>
      </c>
      <c r="E362" t="str">
        <f>+VLOOKUP(Precio_mayoristas_consumidores[[#This Row],[Producto]],Codigos_class_frutas[],2,0)</f>
        <v>Frutos de pepita</v>
      </c>
      <c r="F362" t="s">
        <v>231</v>
      </c>
      <c r="G362" s="51">
        <v>990.38</v>
      </c>
    </row>
    <row r="363" spans="1:7" x14ac:dyDescent="0.35">
      <c r="A363">
        <v>2014</v>
      </c>
      <c r="B363">
        <v>5</v>
      </c>
      <c r="C363" t="str">
        <f>+VLOOKUP(Precio_mayoristas_consumidores[[#This Row],[Cod_mes]],Códigos_mes[],2,0)</f>
        <v>Mayo</v>
      </c>
      <c r="D363" t="s">
        <v>797</v>
      </c>
      <c r="E363" t="str">
        <f>+VLOOKUP(Precio_mayoristas_consumidores[[#This Row],[Producto]],Codigos_class_frutas[],2,0)</f>
        <v>Cítricos</v>
      </c>
      <c r="F363" t="s">
        <v>221</v>
      </c>
      <c r="G363" s="51">
        <v>1359.92</v>
      </c>
    </row>
    <row r="364" spans="1:7" x14ac:dyDescent="0.35">
      <c r="A364">
        <v>2014</v>
      </c>
      <c r="B364">
        <v>5</v>
      </c>
      <c r="C364" t="str">
        <f>+VLOOKUP(Precio_mayoristas_consumidores[[#This Row],[Cod_mes]],Códigos_mes[],2,0)</f>
        <v>Mayo</v>
      </c>
      <c r="D364" t="s">
        <v>797</v>
      </c>
      <c r="E364" t="str">
        <f>+VLOOKUP(Precio_mayoristas_consumidores[[#This Row],[Producto]],Codigos_class_frutas[],2,0)</f>
        <v>Oleaginosos</v>
      </c>
      <c r="F364" t="s">
        <v>225</v>
      </c>
      <c r="G364" s="51">
        <v>1620.78</v>
      </c>
    </row>
    <row r="365" spans="1:7" x14ac:dyDescent="0.35">
      <c r="A365">
        <v>2014</v>
      </c>
      <c r="B365">
        <v>5</v>
      </c>
      <c r="C365" t="str">
        <f>+VLOOKUP(Precio_mayoristas_consumidores[[#This Row],[Cod_mes]],Códigos_mes[],2,0)</f>
        <v>Mayo</v>
      </c>
      <c r="D365" t="s">
        <v>797</v>
      </c>
      <c r="E365" t="str">
        <f>+VLOOKUP(Precio_mayoristas_consumidores[[#This Row],[Producto]],Codigos_class_frutas[],2,0)</f>
        <v>Frutos de pepita</v>
      </c>
      <c r="F365" t="s">
        <v>242</v>
      </c>
      <c r="G365" s="51">
        <v>865.93</v>
      </c>
    </row>
    <row r="366" spans="1:7" x14ac:dyDescent="0.35">
      <c r="A366">
        <v>2014</v>
      </c>
      <c r="B366">
        <v>5</v>
      </c>
      <c r="C366" t="str">
        <f>+VLOOKUP(Precio_mayoristas_consumidores[[#This Row],[Cod_mes]],Códigos_mes[],2,0)</f>
        <v>Mayo</v>
      </c>
      <c r="D366" t="s">
        <v>797</v>
      </c>
      <c r="E366" t="str">
        <f>+VLOOKUP(Precio_mayoristas_consumidores[[#This Row],[Producto]],Codigos_class_frutas[],2,0)</f>
        <v>Tropicales y subtropicales</v>
      </c>
      <c r="F366" t="s">
        <v>204</v>
      </c>
      <c r="G366" s="51">
        <v>635.28</v>
      </c>
    </row>
    <row r="367" spans="1:7" x14ac:dyDescent="0.35">
      <c r="A367">
        <v>2014</v>
      </c>
      <c r="B367">
        <v>5</v>
      </c>
      <c r="C367" t="str">
        <f>+VLOOKUP(Precio_mayoristas_consumidores[[#This Row],[Cod_mes]],Códigos_mes[],2,0)</f>
        <v>Mayo</v>
      </c>
      <c r="D367" t="s">
        <v>797</v>
      </c>
      <c r="E367" t="str">
        <f>+VLOOKUP(Precio_mayoristas_consumidores[[#This Row],[Producto]],Codigos_class_frutas[],2,0)</f>
        <v>Otros</v>
      </c>
      <c r="F367" t="s">
        <v>717</v>
      </c>
      <c r="G367" s="51">
        <v>1578.69</v>
      </c>
    </row>
    <row r="368" spans="1:7" x14ac:dyDescent="0.35">
      <c r="A368">
        <v>2014</v>
      </c>
      <c r="B368">
        <v>5</v>
      </c>
      <c r="C368" t="str">
        <f>+VLOOKUP(Precio_mayoristas_consumidores[[#This Row],[Cod_mes]],Códigos_mes[],2,0)</f>
        <v>Mayo</v>
      </c>
      <c r="D368" t="s">
        <v>797</v>
      </c>
      <c r="E368" t="str">
        <f>+VLOOKUP(Precio_mayoristas_consumidores[[#This Row],[Producto]],Codigos_class_frutas[],2,0)</f>
        <v>Uva</v>
      </c>
      <c r="F368" t="s">
        <v>295</v>
      </c>
      <c r="G368" s="51">
        <v>1587.33</v>
      </c>
    </row>
    <row r="369" spans="1:7" x14ac:dyDescent="0.35">
      <c r="A369">
        <v>2014</v>
      </c>
      <c r="B369">
        <v>5</v>
      </c>
      <c r="C369" t="str">
        <f>+VLOOKUP(Precio_mayoristas_consumidores[[#This Row],[Cod_mes]],Códigos_mes[],2,0)</f>
        <v>Mayo</v>
      </c>
      <c r="D369" t="s">
        <v>796</v>
      </c>
      <c r="E369" t="str">
        <f>+VLOOKUP(Precio_mayoristas_consumidores[[#This Row],[Producto]],Codigos_class_frutas[],2,0)</f>
        <v>Cítricos</v>
      </c>
      <c r="F369" t="s">
        <v>214</v>
      </c>
      <c r="G369" s="51">
        <v>1042.43</v>
      </c>
    </row>
    <row r="370" spans="1:7" x14ac:dyDescent="0.35">
      <c r="A370">
        <v>2014</v>
      </c>
      <c r="B370">
        <v>5</v>
      </c>
      <c r="C370" t="str">
        <f>+VLOOKUP(Precio_mayoristas_consumidores[[#This Row],[Cod_mes]],Códigos_mes[],2,0)</f>
        <v>Mayo</v>
      </c>
      <c r="D370" t="s">
        <v>796</v>
      </c>
      <c r="E370" t="str">
        <f>+VLOOKUP(Precio_mayoristas_consumidores[[#This Row],[Producto]],Codigos_class_frutas[],2,0)</f>
        <v>Frutos de pepita</v>
      </c>
      <c r="F370" t="s">
        <v>231</v>
      </c>
      <c r="G370" s="51">
        <v>429.7</v>
      </c>
    </row>
    <row r="371" spans="1:7" x14ac:dyDescent="0.35">
      <c r="A371">
        <v>2014</v>
      </c>
      <c r="B371">
        <v>5</v>
      </c>
      <c r="C371" t="str">
        <f>+VLOOKUP(Precio_mayoristas_consumidores[[#This Row],[Cod_mes]],Códigos_mes[],2,0)</f>
        <v>Mayo</v>
      </c>
      <c r="D371" t="s">
        <v>796</v>
      </c>
      <c r="E371" t="str">
        <f>+VLOOKUP(Precio_mayoristas_consumidores[[#This Row],[Producto]],Codigos_class_frutas[],2,0)</f>
        <v>Cítricos</v>
      </c>
      <c r="F371" t="s">
        <v>221</v>
      </c>
      <c r="G371" s="51">
        <v>808.81</v>
      </c>
    </row>
    <row r="372" spans="1:7" x14ac:dyDescent="0.35">
      <c r="A372">
        <v>2014</v>
      </c>
      <c r="B372">
        <v>5</v>
      </c>
      <c r="C372" t="str">
        <f>+VLOOKUP(Precio_mayoristas_consumidores[[#This Row],[Cod_mes]],Códigos_mes[],2,0)</f>
        <v>Mayo</v>
      </c>
      <c r="D372" t="s">
        <v>796</v>
      </c>
      <c r="E372" t="str">
        <f>+VLOOKUP(Precio_mayoristas_consumidores[[#This Row],[Producto]],Codigos_class_frutas[],2,0)</f>
        <v>Oleaginosos</v>
      </c>
      <c r="F372" t="s">
        <v>225</v>
      </c>
      <c r="G372" s="51">
        <v>1206.8800000000001</v>
      </c>
    </row>
    <row r="373" spans="1:7" x14ac:dyDescent="0.35">
      <c r="A373">
        <v>2014</v>
      </c>
      <c r="B373">
        <v>5</v>
      </c>
      <c r="C373" t="str">
        <f>+VLOOKUP(Precio_mayoristas_consumidores[[#This Row],[Cod_mes]],Códigos_mes[],2,0)</f>
        <v>Mayo</v>
      </c>
      <c r="D373" t="s">
        <v>796</v>
      </c>
      <c r="E373" t="str">
        <f>+VLOOKUP(Precio_mayoristas_consumidores[[#This Row],[Producto]],Codigos_class_frutas[],2,0)</f>
        <v>Frutos de pepita</v>
      </c>
      <c r="F373" t="s">
        <v>242</v>
      </c>
      <c r="G373" s="51">
        <v>537.45000000000005</v>
      </c>
    </row>
    <row r="374" spans="1:7" x14ac:dyDescent="0.35">
      <c r="A374">
        <v>2014</v>
      </c>
      <c r="B374">
        <v>5</v>
      </c>
      <c r="C374" t="str">
        <f>+VLOOKUP(Precio_mayoristas_consumidores[[#This Row],[Cod_mes]],Códigos_mes[],2,0)</f>
        <v>Mayo</v>
      </c>
      <c r="D374" t="s">
        <v>796</v>
      </c>
      <c r="E374" t="str">
        <f>+VLOOKUP(Precio_mayoristas_consumidores[[#This Row],[Producto]],Codigos_class_frutas[],2,0)</f>
        <v>Tropicales y subtropicales</v>
      </c>
      <c r="F374" t="s">
        <v>204</v>
      </c>
      <c r="G374" s="51">
        <v>433.98</v>
      </c>
    </row>
    <row r="375" spans="1:7" x14ac:dyDescent="0.35">
      <c r="A375">
        <v>2014</v>
      </c>
      <c r="B375">
        <v>5</v>
      </c>
      <c r="C375" t="str">
        <f>+VLOOKUP(Precio_mayoristas_consumidores[[#This Row],[Cod_mes]],Códigos_mes[],2,0)</f>
        <v>Mayo</v>
      </c>
      <c r="D375" t="s">
        <v>796</v>
      </c>
      <c r="E375" t="str">
        <f>+VLOOKUP(Precio_mayoristas_consumidores[[#This Row],[Producto]],Codigos_class_frutas[],2,0)</f>
        <v>Otros</v>
      </c>
      <c r="F375" t="s">
        <v>717</v>
      </c>
      <c r="G375" s="51">
        <v>874.96</v>
      </c>
    </row>
    <row r="376" spans="1:7" x14ac:dyDescent="0.35">
      <c r="A376">
        <v>2014</v>
      </c>
      <c r="B376">
        <v>5</v>
      </c>
      <c r="C376" t="str">
        <f>+VLOOKUP(Precio_mayoristas_consumidores[[#This Row],[Cod_mes]],Códigos_mes[],2,0)</f>
        <v>Mayo</v>
      </c>
      <c r="D376" t="s">
        <v>796</v>
      </c>
      <c r="E376" t="str">
        <f>+VLOOKUP(Precio_mayoristas_consumidores[[#This Row],[Producto]],Codigos_class_frutas[],2,0)</f>
        <v>Uva</v>
      </c>
      <c r="F376" t="s">
        <v>295</v>
      </c>
      <c r="G376" s="51">
        <v>768.82</v>
      </c>
    </row>
    <row r="377" spans="1:7" x14ac:dyDescent="0.35">
      <c r="A377">
        <v>2014</v>
      </c>
      <c r="B377">
        <v>5</v>
      </c>
      <c r="C377" t="str">
        <f>+VLOOKUP(Precio_mayoristas_consumidores[[#This Row],[Cod_mes]],Códigos_mes[],2,0)</f>
        <v>Mayo</v>
      </c>
      <c r="D377" t="s">
        <v>797</v>
      </c>
      <c r="E377" t="str">
        <f>+VLOOKUP(Precio_mayoristas_consumidores[[#This Row],[Producto]],Codigos_class_frutas[],2,0)</f>
        <v>Cítricos</v>
      </c>
      <c r="F377" t="s">
        <v>214</v>
      </c>
      <c r="G377" s="51">
        <v>1550.13</v>
      </c>
    </row>
    <row r="378" spans="1:7" x14ac:dyDescent="0.35">
      <c r="A378">
        <v>2014</v>
      </c>
      <c r="B378">
        <v>5</v>
      </c>
      <c r="C378" t="str">
        <f>+VLOOKUP(Precio_mayoristas_consumidores[[#This Row],[Cod_mes]],Códigos_mes[],2,0)</f>
        <v>Mayo</v>
      </c>
      <c r="D378" t="s">
        <v>797</v>
      </c>
      <c r="E378" t="str">
        <f>+VLOOKUP(Precio_mayoristas_consumidores[[#This Row],[Producto]],Codigos_class_frutas[],2,0)</f>
        <v>Frutos de pepita</v>
      </c>
      <c r="F378" t="s">
        <v>231</v>
      </c>
      <c r="G378" s="51">
        <v>905.7</v>
      </c>
    </row>
    <row r="379" spans="1:7" x14ac:dyDescent="0.35">
      <c r="A379">
        <v>2014</v>
      </c>
      <c r="B379">
        <v>5</v>
      </c>
      <c r="C379" t="str">
        <f>+VLOOKUP(Precio_mayoristas_consumidores[[#This Row],[Cod_mes]],Códigos_mes[],2,0)</f>
        <v>Mayo</v>
      </c>
      <c r="D379" t="s">
        <v>797</v>
      </c>
      <c r="E379" t="str">
        <f>+VLOOKUP(Precio_mayoristas_consumidores[[#This Row],[Producto]],Codigos_class_frutas[],2,0)</f>
        <v>Cítricos</v>
      </c>
      <c r="F379" t="s">
        <v>221</v>
      </c>
      <c r="G379" s="51">
        <v>1189.25</v>
      </c>
    </row>
    <row r="380" spans="1:7" x14ac:dyDescent="0.35">
      <c r="A380">
        <v>2014</v>
      </c>
      <c r="B380">
        <v>5</v>
      </c>
      <c r="C380" t="str">
        <f>+VLOOKUP(Precio_mayoristas_consumidores[[#This Row],[Cod_mes]],Códigos_mes[],2,0)</f>
        <v>Mayo</v>
      </c>
      <c r="D380" t="s">
        <v>797</v>
      </c>
      <c r="E380" t="str">
        <f>+VLOOKUP(Precio_mayoristas_consumidores[[#This Row],[Producto]],Codigos_class_frutas[],2,0)</f>
        <v>Oleaginosos</v>
      </c>
      <c r="F380" t="s">
        <v>225</v>
      </c>
      <c r="G380" s="51">
        <v>1616.49</v>
      </c>
    </row>
    <row r="381" spans="1:7" x14ac:dyDescent="0.35">
      <c r="A381">
        <v>2014</v>
      </c>
      <c r="B381">
        <v>5</v>
      </c>
      <c r="C381" t="str">
        <f>+VLOOKUP(Precio_mayoristas_consumidores[[#This Row],[Cod_mes]],Códigos_mes[],2,0)</f>
        <v>Mayo</v>
      </c>
      <c r="D381" t="s">
        <v>797</v>
      </c>
      <c r="E381" t="str">
        <f>+VLOOKUP(Precio_mayoristas_consumidores[[#This Row],[Producto]],Codigos_class_frutas[],2,0)</f>
        <v>Frutos de pepita</v>
      </c>
      <c r="F381" t="s">
        <v>242</v>
      </c>
      <c r="G381" s="51">
        <v>847.87</v>
      </c>
    </row>
    <row r="382" spans="1:7" x14ac:dyDescent="0.35">
      <c r="A382">
        <v>2014</v>
      </c>
      <c r="B382">
        <v>5</v>
      </c>
      <c r="C382" t="str">
        <f>+VLOOKUP(Precio_mayoristas_consumidores[[#This Row],[Cod_mes]],Códigos_mes[],2,0)</f>
        <v>Mayo</v>
      </c>
      <c r="D382" t="s">
        <v>797</v>
      </c>
      <c r="E382" t="str">
        <f>+VLOOKUP(Precio_mayoristas_consumidores[[#This Row],[Producto]],Codigos_class_frutas[],2,0)</f>
        <v>Tropicales y subtropicales</v>
      </c>
      <c r="F382" t="s">
        <v>204</v>
      </c>
      <c r="G382" s="51">
        <v>606.05999999999995</v>
      </c>
    </row>
    <row r="383" spans="1:7" x14ac:dyDescent="0.35">
      <c r="A383">
        <v>2014</v>
      </c>
      <c r="B383">
        <v>5</v>
      </c>
      <c r="C383" t="str">
        <f>+VLOOKUP(Precio_mayoristas_consumidores[[#This Row],[Cod_mes]],Códigos_mes[],2,0)</f>
        <v>Mayo</v>
      </c>
      <c r="D383" t="s">
        <v>797</v>
      </c>
      <c r="E383" t="str">
        <f>+VLOOKUP(Precio_mayoristas_consumidores[[#This Row],[Producto]],Codigos_class_frutas[],2,0)</f>
        <v>Otros</v>
      </c>
      <c r="F383" t="s">
        <v>717</v>
      </c>
      <c r="G383" s="51">
        <v>1798.76</v>
      </c>
    </row>
    <row r="384" spans="1:7" x14ac:dyDescent="0.35">
      <c r="A384">
        <v>2014</v>
      </c>
      <c r="B384">
        <v>5</v>
      </c>
      <c r="C384" t="str">
        <f>+VLOOKUP(Precio_mayoristas_consumidores[[#This Row],[Cod_mes]],Códigos_mes[],2,0)</f>
        <v>Mayo</v>
      </c>
      <c r="D384" t="s">
        <v>797</v>
      </c>
      <c r="E384" t="str">
        <f>+VLOOKUP(Precio_mayoristas_consumidores[[#This Row],[Producto]],Codigos_class_frutas[],2,0)</f>
        <v>Uva</v>
      </c>
      <c r="F384" t="s">
        <v>295</v>
      </c>
      <c r="G384" s="51">
        <v>1651.99</v>
      </c>
    </row>
    <row r="385" spans="1:7" x14ac:dyDescent="0.35">
      <c r="A385">
        <v>2014</v>
      </c>
      <c r="B385">
        <v>5</v>
      </c>
      <c r="C385" t="str">
        <f>+VLOOKUP(Precio_mayoristas_consumidores[[#This Row],[Cod_mes]],Códigos_mes[],2,0)</f>
        <v>Mayo</v>
      </c>
      <c r="D385" t="s">
        <v>796</v>
      </c>
      <c r="E385" t="str">
        <f>+VLOOKUP(Precio_mayoristas_consumidores[[#This Row],[Producto]],Codigos_class_frutas[],2,0)</f>
        <v>Cítricos</v>
      </c>
      <c r="F385" t="s">
        <v>214</v>
      </c>
      <c r="G385" s="51">
        <v>1004.53</v>
      </c>
    </row>
    <row r="386" spans="1:7" x14ac:dyDescent="0.35">
      <c r="A386">
        <v>2014</v>
      </c>
      <c r="B386">
        <v>5</v>
      </c>
      <c r="C386" t="str">
        <f>+VLOOKUP(Precio_mayoristas_consumidores[[#This Row],[Cod_mes]],Códigos_mes[],2,0)</f>
        <v>Mayo</v>
      </c>
      <c r="D386" t="s">
        <v>796</v>
      </c>
      <c r="E386" t="str">
        <f>+VLOOKUP(Precio_mayoristas_consumidores[[#This Row],[Producto]],Codigos_class_frutas[],2,0)</f>
        <v>Frutos de pepita</v>
      </c>
      <c r="F386" t="s">
        <v>231</v>
      </c>
      <c r="G386" s="51">
        <v>416.72</v>
      </c>
    </row>
    <row r="387" spans="1:7" x14ac:dyDescent="0.35">
      <c r="A387">
        <v>2014</v>
      </c>
      <c r="B387">
        <v>5</v>
      </c>
      <c r="C387" t="str">
        <f>+VLOOKUP(Precio_mayoristas_consumidores[[#This Row],[Cod_mes]],Códigos_mes[],2,0)</f>
        <v>Mayo</v>
      </c>
      <c r="D387" t="s">
        <v>796</v>
      </c>
      <c r="E387" t="str">
        <f>+VLOOKUP(Precio_mayoristas_consumidores[[#This Row],[Producto]],Codigos_class_frutas[],2,0)</f>
        <v>Cítricos</v>
      </c>
      <c r="F387" t="s">
        <v>221</v>
      </c>
      <c r="G387" s="51">
        <v>763.18</v>
      </c>
    </row>
    <row r="388" spans="1:7" x14ac:dyDescent="0.35">
      <c r="A388">
        <v>2014</v>
      </c>
      <c r="B388">
        <v>5</v>
      </c>
      <c r="C388" t="str">
        <f>+VLOOKUP(Precio_mayoristas_consumidores[[#This Row],[Cod_mes]],Códigos_mes[],2,0)</f>
        <v>Mayo</v>
      </c>
      <c r="D388" t="s">
        <v>796</v>
      </c>
      <c r="E388" t="str">
        <f>+VLOOKUP(Precio_mayoristas_consumidores[[#This Row],[Producto]],Codigos_class_frutas[],2,0)</f>
        <v>Oleaginosos</v>
      </c>
      <c r="F388" t="s">
        <v>225</v>
      </c>
      <c r="G388" s="51">
        <v>1201.46</v>
      </c>
    </row>
    <row r="389" spans="1:7" x14ac:dyDescent="0.35">
      <c r="A389">
        <v>2014</v>
      </c>
      <c r="B389">
        <v>5</v>
      </c>
      <c r="C389" t="str">
        <f>+VLOOKUP(Precio_mayoristas_consumidores[[#This Row],[Cod_mes]],Códigos_mes[],2,0)</f>
        <v>Mayo</v>
      </c>
      <c r="D389" t="s">
        <v>796</v>
      </c>
      <c r="E389" t="str">
        <f>+VLOOKUP(Precio_mayoristas_consumidores[[#This Row],[Producto]],Codigos_class_frutas[],2,0)</f>
        <v>Frutos de pepita</v>
      </c>
      <c r="F389" t="s">
        <v>242</v>
      </c>
      <c r="G389" s="51">
        <v>531.04</v>
      </c>
    </row>
    <row r="390" spans="1:7" x14ac:dyDescent="0.35">
      <c r="A390">
        <v>2014</v>
      </c>
      <c r="B390">
        <v>5</v>
      </c>
      <c r="C390" t="str">
        <f>+VLOOKUP(Precio_mayoristas_consumidores[[#This Row],[Cod_mes]],Códigos_mes[],2,0)</f>
        <v>Mayo</v>
      </c>
      <c r="D390" t="s">
        <v>796</v>
      </c>
      <c r="E390" t="str">
        <f>+VLOOKUP(Precio_mayoristas_consumidores[[#This Row],[Producto]],Codigos_class_frutas[],2,0)</f>
        <v>Tropicales y subtropicales</v>
      </c>
      <c r="F390" t="s">
        <v>204</v>
      </c>
      <c r="G390" s="51">
        <v>421.21</v>
      </c>
    </row>
    <row r="391" spans="1:7" x14ac:dyDescent="0.35">
      <c r="A391">
        <v>2014</v>
      </c>
      <c r="B391">
        <v>5</v>
      </c>
      <c r="C391" t="str">
        <f>+VLOOKUP(Precio_mayoristas_consumidores[[#This Row],[Cod_mes]],Códigos_mes[],2,0)</f>
        <v>Mayo</v>
      </c>
      <c r="D391" t="s">
        <v>796</v>
      </c>
      <c r="E391" t="str">
        <f>+VLOOKUP(Precio_mayoristas_consumidores[[#This Row],[Producto]],Codigos_class_frutas[],2,0)</f>
        <v>Otros</v>
      </c>
      <c r="F391" t="s">
        <v>717</v>
      </c>
      <c r="G391" s="51">
        <v>998.15</v>
      </c>
    </row>
    <row r="392" spans="1:7" x14ac:dyDescent="0.35">
      <c r="A392">
        <v>2014</v>
      </c>
      <c r="B392">
        <v>5</v>
      </c>
      <c r="C392" t="str">
        <f>+VLOOKUP(Precio_mayoristas_consumidores[[#This Row],[Cod_mes]],Códigos_mes[],2,0)</f>
        <v>Mayo</v>
      </c>
      <c r="D392" t="s">
        <v>796</v>
      </c>
      <c r="E392" t="str">
        <f>+VLOOKUP(Precio_mayoristas_consumidores[[#This Row],[Producto]],Codigos_class_frutas[],2,0)</f>
        <v>Uva</v>
      </c>
      <c r="F392" t="s">
        <v>295</v>
      </c>
      <c r="G392" s="51">
        <v>793.96</v>
      </c>
    </row>
    <row r="393" spans="1:7" x14ac:dyDescent="0.35">
      <c r="A393">
        <v>2014</v>
      </c>
      <c r="B393">
        <v>5</v>
      </c>
      <c r="C393" t="str">
        <f>+VLOOKUP(Precio_mayoristas_consumidores[[#This Row],[Cod_mes]],Códigos_mes[],2,0)</f>
        <v>Mayo</v>
      </c>
      <c r="D393" t="s">
        <v>797</v>
      </c>
      <c r="E393" t="str">
        <f>+VLOOKUP(Precio_mayoristas_consumidores[[#This Row],[Producto]],Codigos_class_frutas[],2,0)</f>
        <v>Cítricos</v>
      </c>
      <c r="F393" t="s">
        <v>214</v>
      </c>
      <c r="G393" s="51">
        <v>1513.89</v>
      </c>
    </row>
    <row r="394" spans="1:7" x14ac:dyDescent="0.35">
      <c r="A394">
        <v>2014</v>
      </c>
      <c r="B394">
        <v>5</v>
      </c>
      <c r="C394" t="str">
        <f>+VLOOKUP(Precio_mayoristas_consumidores[[#This Row],[Cod_mes]],Códigos_mes[],2,0)</f>
        <v>Mayo</v>
      </c>
      <c r="D394" t="s">
        <v>797</v>
      </c>
      <c r="E394" t="str">
        <f>+VLOOKUP(Precio_mayoristas_consumidores[[#This Row],[Producto]],Codigos_class_frutas[],2,0)</f>
        <v>Frutos de pepita</v>
      </c>
      <c r="F394" t="s">
        <v>231</v>
      </c>
      <c r="G394" s="51">
        <v>876.54</v>
      </c>
    </row>
    <row r="395" spans="1:7" x14ac:dyDescent="0.35">
      <c r="A395">
        <v>2014</v>
      </c>
      <c r="B395">
        <v>5</v>
      </c>
      <c r="C395" t="str">
        <f>+VLOOKUP(Precio_mayoristas_consumidores[[#This Row],[Cod_mes]],Códigos_mes[],2,0)</f>
        <v>Mayo</v>
      </c>
      <c r="D395" t="s">
        <v>797</v>
      </c>
      <c r="E395" t="str">
        <f>+VLOOKUP(Precio_mayoristas_consumidores[[#This Row],[Producto]],Codigos_class_frutas[],2,0)</f>
        <v>Cítricos</v>
      </c>
      <c r="F395" t="s">
        <v>221</v>
      </c>
      <c r="G395" s="51">
        <v>1491.19</v>
      </c>
    </row>
    <row r="396" spans="1:7" x14ac:dyDescent="0.35">
      <c r="A396">
        <v>2014</v>
      </c>
      <c r="B396">
        <v>5</v>
      </c>
      <c r="C396" t="str">
        <f>+VLOOKUP(Precio_mayoristas_consumidores[[#This Row],[Cod_mes]],Códigos_mes[],2,0)</f>
        <v>Mayo</v>
      </c>
      <c r="D396" t="s">
        <v>797</v>
      </c>
      <c r="E396" t="str">
        <f>+VLOOKUP(Precio_mayoristas_consumidores[[#This Row],[Producto]],Codigos_class_frutas[],2,0)</f>
        <v>Oleaginosos</v>
      </c>
      <c r="F396" t="s">
        <v>225</v>
      </c>
      <c r="G396" s="51">
        <v>1628.15</v>
      </c>
    </row>
    <row r="397" spans="1:7" x14ac:dyDescent="0.35">
      <c r="A397">
        <v>2014</v>
      </c>
      <c r="B397">
        <v>5</v>
      </c>
      <c r="C397" t="str">
        <f>+VLOOKUP(Precio_mayoristas_consumidores[[#This Row],[Cod_mes]],Códigos_mes[],2,0)</f>
        <v>Mayo</v>
      </c>
      <c r="D397" t="s">
        <v>797</v>
      </c>
      <c r="E397" t="str">
        <f>+VLOOKUP(Precio_mayoristas_consumidores[[#This Row],[Producto]],Codigos_class_frutas[],2,0)</f>
        <v>Frutos de pepita</v>
      </c>
      <c r="F397" t="s">
        <v>242</v>
      </c>
      <c r="G397" s="51">
        <v>782.98</v>
      </c>
    </row>
    <row r="398" spans="1:7" x14ac:dyDescent="0.35">
      <c r="A398">
        <v>2014</v>
      </c>
      <c r="B398">
        <v>5</v>
      </c>
      <c r="C398" t="str">
        <f>+VLOOKUP(Precio_mayoristas_consumidores[[#This Row],[Cod_mes]],Códigos_mes[],2,0)</f>
        <v>Mayo</v>
      </c>
      <c r="D398" t="s">
        <v>797</v>
      </c>
      <c r="E398" t="str">
        <f>+VLOOKUP(Precio_mayoristas_consumidores[[#This Row],[Producto]],Codigos_class_frutas[],2,0)</f>
        <v>Tropicales y subtropicales</v>
      </c>
      <c r="F398" t="s">
        <v>204</v>
      </c>
      <c r="G398" s="51">
        <v>641.88</v>
      </c>
    </row>
    <row r="399" spans="1:7" x14ac:dyDescent="0.35">
      <c r="A399">
        <v>2014</v>
      </c>
      <c r="B399">
        <v>5</v>
      </c>
      <c r="C399" t="str">
        <f>+VLOOKUP(Precio_mayoristas_consumidores[[#This Row],[Cod_mes]],Códigos_mes[],2,0)</f>
        <v>Mayo</v>
      </c>
      <c r="D399" t="s">
        <v>797</v>
      </c>
      <c r="E399" t="str">
        <f>+VLOOKUP(Precio_mayoristas_consumidores[[#This Row],[Producto]],Codigos_class_frutas[],2,0)</f>
        <v>Otros</v>
      </c>
      <c r="F399" t="s">
        <v>717</v>
      </c>
      <c r="G399" s="51">
        <v>1851.24</v>
      </c>
    </row>
    <row r="400" spans="1:7" x14ac:dyDescent="0.35">
      <c r="A400">
        <v>2014</v>
      </c>
      <c r="B400">
        <v>5</v>
      </c>
      <c r="C400" t="str">
        <f>+VLOOKUP(Precio_mayoristas_consumidores[[#This Row],[Cod_mes]],Códigos_mes[],2,0)</f>
        <v>Mayo</v>
      </c>
      <c r="D400" t="s">
        <v>797</v>
      </c>
      <c r="E400" t="str">
        <f>+VLOOKUP(Precio_mayoristas_consumidores[[#This Row],[Producto]],Codigos_class_frutas[],2,0)</f>
        <v>Uva</v>
      </c>
      <c r="F400" t="s">
        <v>295</v>
      </c>
      <c r="G400" s="51">
        <v>1500.74</v>
      </c>
    </row>
    <row r="401" spans="1:7" x14ac:dyDescent="0.35">
      <c r="A401">
        <v>2014</v>
      </c>
      <c r="B401">
        <v>5</v>
      </c>
      <c r="C401" t="str">
        <f>+VLOOKUP(Precio_mayoristas_consumidores[[#This Row],[Cod_mes]],Códigos_mes[],2,0)</f>
        <v>Mayo</v>
      </c>
      <c r="D401" t="s">
        <v>796</v>
      </c>
      <c r="E401" t="str">
        <f>+VLOOKUP(Precio_mayoristas_consumidores[[#This Row],[Producto]],Codigos_class_frutas[],2,0)</f>
        <v>Cítricos</v>
      </c>
      <c r="F401" t="s">
        <v>214</v>
      </c>
      <c r="G401" s="51">
        <v>847.9</v>
      </c>
    </row>
    <row r="402" spans="1:7" x14ac:dyDescent="0.35">
      <c r="A402">
        <v>2014</v>
      </c>
      <c r="B402">
        <v>5</v>
      </c>
      <c r="C402" t="str">
        <f>+VLOOKUP(Precio_mayoristas_consumidores[[#This Row],[Cod_mes]],Códigos_mes[],2,0)</f>
        <v>Mayo</v>
      </c>
      <c r="D402" t="s">
        <v>796</v>
      </c>
      <c r="E402" t="str">
        <f>+VLOOKUP(Precio_mayoristas_consumidores[[#This Row],[Producto]],Codigos_class_frutas[],2,0)</f>
        <v>Frutos de pepita</v>
      </c>
      <c r="F402" t="s">
        <v>231</v>
      </c>
      <c r="G402" s="51">
        <v>420.6</v>
      </c>
    </row>
    <row r="403" spans="1:7" x14ac:dyDescent="0.35">
      <c r="A403">
        <v>2014</v>
      </c>
      <c r="B403">
        <v>5</v>
      </c>
      <c r="C403" t="str">
        <f>+VLOOKUP(Precio_mayoristas_consumidores[[#This Row],[Cod_mes]],Códigos_mes[],2,0)</f>
        <v>Mayo</v>
      </c>
      <c r="D403" t="s">
        <v>796</v>
      </c>
      <c r="E403" t="str">
        <f>+VLOOKUP(Precio_mayoristas_consumidores[[#This Row],[Producto]],Codigos_class_frutas[],2,0)</f>
        <v>Cítricos</v>
      </c>
      <c r="F403" t="s">
        <v>221</v>
      </c>
      <c r="G403" s="51">
        <v>651.49</v>
      </c>
    </row>
    <row r="404" spans="1:7" x14ac:dyDescent="0.35">
      <c r="A404">
        <v>2014</v>
      </c>
      <c r="B404">
        <v>5</v>
      </c>
      <c r="C404" t="str">
        <f>+VLOOKUP(Precio_mayoristas_consumidores[[#This Row],[Cod_mes]],Códigos_mes[],2,0)</f>
        <v>Mayo</v>
      </c>
      <c r="D404" t="s">
        <v>796</v>
      </c>
      <c r="E404" t="str">
        <f>+VLOOKUP(Precio_mayoristas_consumidores[[#This Row],[Producto]],Codigos_class_frutas[],2,0)</f>
        <v>Oleaginosos</v>
      </c>
      <c r="F404" t="s">
        <v>225</v>
      </c>
      <c r="G404" s="51">
        <v>1205.3</v>
      </c>
    </row>
    <row r="405" spans="1:7" x14ac:dyDescent="0.35">
      <c r="A405">
        <v>2014</v>
      </c>
      <c r="B405">
        <v>5</v>
      </c>
      <c r="C405" t="str">
        <f>+VLOOKUP(Precio_mayoristas_consumidores[[#This Row],[Cod_mes]],Códigos_mes[],2,0)</f>
        <v>Mayo</v>
      </c>
      <c r="D405" t="s">
        <v>796</v>
      </c>
      <c r="E405" t="str">
        <f>+VLOOKUP(Precio_mayoristas_consumidores[[#This Row],[Producto]],Codigos_class_frutas[],2,0)</f>
        <v>Frutos de pepita</v>
      </c>
      <c r="F405" t="s">
        <v>242</v>
      </c>
      <c r="G405" s="51">
        <v>523.20000000000005</v>
      </c>
    </row>
    <row r="406" spans="1:7" x14ac:dyDescent="0.35">
      <c r="A406">
        <v>2014</v>
      </c>
      <c r="B406">
        <v>5</v>
      </c>
      <c r="C406" t="str">
        <f>+VLOOKUP(Precio_mayoristas_consumidores[[#This Row],[Cod_mes]],Códigos_mes[],2,0)</f>
        <v>Mayo</v>
      </c>
      <c r="D406" t="s">
        <v>796</v>
      </c>
      <c r="E406" t="str">
        <f>+VLOOKUP(Precio_mayoristas_consumidores[[#This Row],[Producto]],Codigos_class_frutas[],2,0)</f>
        <v>Tropicales y subtropicales</v>
      </c>
      <c r="F406" t="s">
        <v>204</v>
      </c>
      <c r="G406" s="51">
        <v>433.63</v>
      </c>
    </row>
    <row r="407" spans="1:7" x14ac:dyDescent="0.35">
      <c r="A407">
        <v>2014</v>
      </c>
      <c r="B407">
        <v>5</v>
      </c>
      <c r="C407" t="str">
        <f>+VLOOKUP(Precio_mayoristas_consumidores[[#This Row],[Cod_mes]],Códigos_mes[],2,0)</f>
        <v>Mayo</v>
      </c>
      <c r="D407" t="s">
        <v>796</v>
      </c>
      <c r="E407" t="str">
        <f>+VLOOKUP(Precio_mayoristas_consumidores[[#This Row],[Producto]],Codigos_class_frutas[],2,0)</f>
        <v>Otros</v>
      </c>
      <c r="F407" t="s">
        <v>717</v>
      </c>
      <c r="G407" s="51">
        <v>831.25</v>
      </c>
    </row>
    <row r="408" spans="1:7" x14ac:dyDescent="0.35">
      <c r="A408">
        <v>2014</v>
      </c>
      <c r="B408">
        <v>5</v>
      </c>
      <c r="C408" t="str">
        <f>+VLOOKUP(Precio_mayoristas_consumidores[[#This Row],[Cod_mes]],Códigos_mes[],2,0)</f>
        <v>Mayo</v>
      </c>
      <c r="D408" t="s">
        <v>796</v>
      </c>
      <c r="E408" t="str">
        <f>+VLOOKUP(Precio_mayoristas_consumidores[[#This Row],[Producto]],Codigos_class_frutas[],2,0)</f>
        <v>Uva</v>
      </c>
      <c r="F408" t="s">
        <v>295</v>
      </c>
      <c r="G408" s="51">
        <v>889.96</v>
      </c>
    </row>
    <row r="409" spans="1:7" x14ac:dyDescent="0.35">
      <c r="A409">
        <v>2014</v>
      </c>
      <c r="B409">
        <v>5</v>
      </c>
      <c r="C409" t="str">
        <f>+VLOOKUP(Precio_mayoristas_consumidores[[#This Row],[Cod_mes]],Códigos_mes[],2,0)</f>
        <v>Mayo</v>
      </c>
      <c r="D409" t="s">
        <v>797</v>
      </c>
      <c r="E409" t="str">
        <f>+VLOOKUP(Precio_mayoristas_consumidores[[#This Row],[Producto]],Codigos_class_frutas[],2,0)</f>
        <v>Cítricos</v>
      </c>
      <c r="F409" t="s">
        <v>214</v>
      </c>
      <c r="G409" s="51">
        <v>1339.22</v>
      </c>
    </row>
    <row r="410" spans="1:7" x14ac:dyDescent="0.35">
      <c r="A410">
        <v>2014</v>
      </c>
      <c r="B410">
        <v>5</v>
      </c>
      <c r="C410" t="str">
        <f>+VLOOKUP(Precio_mayoristas_consumidores[[#This Row],[Cod_mes]],Códigos_mes[],2,0)</f>
        <v>Mayo</v>
      </c>
      <c r="D410" t="s">
        <v>797</v>
      </c>
      <c r="E410" t="str">
        <f>+VLOOKUP(Precio_mayoristas_consumidores[[#This Row],[Producto]],Codigos_class_frutas[],2,0)</f>
        <v>Frutos de pepita</v>
      </c>
      <c r="F410" t="s">
        <v>231</v>
      </c>
      <c r="G410" s="51">
        <v>861.03</v>
      </c>
    </row>
    <row r="411" spans="1:7" x14ac:dyDescent="0.35">
      <c r="A411">
        <v>2014</v>
      </c>
      <c r="B411">
        <v>5</v>
      </c>
      <c r="C411" t="str">
        <f>+VLOOKUP(Precio_mayoristas_consumidores[[#This Row],[Cod_mes]],Códigos_mes[],2,0)</f>
        <v>Mayo</v>
      </c>
      <c r="D411" t="s">
        <v>797</v>
      </c>
      <c r="E411" t="str">
        <f>+VLOOKUP(Precio_mayoristas_consumidores[[#This Row],[Producto]],Codigos_class_frutas[],2,0)</f>
        <v>Cítricos</v>
      </c>
      <c r="F411" t="s">
        <v>221</v>
      </c>
      <c r="G411" s="51">
        <v>1244.8800000000001</v>
      </c>
    </row>
    <row r="412" spans="1:7" x14ac:dyDescent="0.35">
      <c r="A412">
        <v>2014</v>
      </c>
      <c r="B412">
        <v>5</v>
      </c>
      <c r="C412" t="str">
        <f>+VLOOKUP(Precio_mayoristas_consumidores[[#This Row],[Cod_mes]],Códigos_mes[],2,0)</f>
        <v>Mayo</v>
      </c>
      <c r="D412" t="s">
        <v>797</v>
      </c>
      <c r="E412" t="str">
        <f>+VLOOKUP(Precio_mayoristas_consumidores[[#This Row],[Producto]],Codigos_class_frutas[],2,0)</f>
        <v>Oleaginosos</v>
      </c>
      <c r="F412" t="s">
        <v>225</v>
      </c>
      <c r="G412" s="51">
        <v>1628.98</v>
      </c>
    </row>
    <row r="413" spans="1:7" x14ac:dyDescent="0.35">
      <c r="A413">
        <v>2014</v>
      </c>
      <c r="B413">
        <v>5</v>
      </c>
      <c r="C413" t="str">
        <f>+VLOOKUP(Precio_mayoristas_consumidores[[#This Row],[Cod_mes]],Códigos_mes[],2,0)</f>
        <v>Mayo</v>
      </c>
      <c r="D413" t="s">
        <v>797</v>
      </c>
      <c r="E413" t="str">
        <f>+VLOOKUP(Precio_mayoristas_consumidores[[#This Row],[Producto]],Codigos_class_frutas[],2,0)</f>
        <v>Frutos de pepita</v>
      </c>
      <c r="F413" t="s">
        <v>242</v>
      </c>
      <c r="G413" s="51">
        <v>892.71</v>
      </c>
    </row>
    <row r="414" spans="1:7" x14ac:dyDescent="0.35">
      <c r="A414">
        <v>2014</v>
      </c>
      <c r="B414">
        <v>5</v>
      </c>
      <c r="C414" t="str">
        <f>+VLOOKUP(Precio_mayoristas_consumidores[[#This Row],[Cod_mes]],Códigos_mes[],2,0)</f>
        <v>Mayo</v>
      </c>
      <c r="D414" t="s">
        <v>797</v>
      </c>
      <c r="E414" t="str">
        <f>+VLOOKUP(Precio_mayoristas_consumidores[[#This Row],[Producto]],Codigos_class_frutas[],2,0)</f>
        <v>Tropicales y subtropicales</v>
      </c>
      <c r="F414" t="s">
        <v>204</v>
      </c>
      <c r="G414" s="51">
        <v>588.09</v>
      </c>
    </row>
    <row r="415" spans="1:7" x14ac:dyDescent="0.35">
      <c r="A415">
        <v>2014</v>
      </c>
      <c r="B415">
        <v>5</v>
      </c>
      <c r="C415" t="str">
        <f>+VLOOKUP(Precio_mayoristas_consumidores[[#This Row],[Cod_mes]],Códigos_mes[],2,0)</f>
        <v>Mayo</v>
      </c>
      <c r="D415" t="s">
        <v>797</v>
      </c>
      <c r="E415" t="str">
        <f>+VLOOKUP(Precio_mayoristas_consumidores[[#This Row],[Producto]],Codigos_class_frutas[],2,0)</f>
        <v>Otros</v>
      </c>
      <c r="F415" t="s">
        <v>717</v>
      </c>
      <c r="G415" s="51">
        <v>1972.09</v>
      </c>
    </row>
    <row r="416" spans="1:7" x14ac:dyDescent="0.35">
      <c r="A416">
        <v>2014</v>
      </c>
      <c r="B416">
        <v>5</v>
      </c>
      <c r="C416" t="str">
        <f>+VLOOKUP(Precio_mayoristas_consumidores[[#This Row],[Cod_mes]],Códigos_mes[],2,0)</f>
        <v>Mayo</v>
      </c>
      <c r="D416" t="s">
        <v>797</v>
      </c>
      <c r="E416" t="str">
        <f>+VLOOKUP(Precio_mayoristas_consumidores[[#This Row],[Producto]],Codigos_class_frutas[],2,0)</f>
        <v>Uva</v>
      </c>
      <c r="F416" t="s">
        <v>295</v>
      </c>
      <c r="G416" s="51">
        <v>1543.63</v>
      </c>
    </row>
    <row r="417" spans="1:7" x14ac:dyDescent="0.35">
      <c r="A417">
        <v>2014</v>
      </c>
      <c r="B417">
        <v>6</v>
      </c>
      <c r="C417" t="str">
        <f>+VLOOKUP(Precio_mayoristas_consumidores[[#This Row],[Cod_mes]],Códigos_mes[],2,0)</f>
        <v>Junio</v>
      </c>
      <c r="D417" t="s">
        <v>796</v>
      </c>
      <c r="E417" t="str">
        <f>+VLOOKUP(Precio_mayoristas_consumidores[[#This Row],[Producto]],Codigos_class_frutas[],2,0)</f>
        <v>Cítricos</v>
      </c>
      <c r="F417" t="s">
        <v>214</v>
      </c>
      <c r="G417" s="51">
        <v>751.11</v>
      </c>
    </row>
    <row r="418" spans="1:7" x14ac:dyDescent="0.35">
      <c r="A418">
        <v>2014</v>
      </c>
      <c r="B418">
        <v>6</v>
      </c>
      <c r="C418" t="str">
        <f>+VLOOKUP(Precio_mayoristas_consumidores[[#This Row],[Cod_mes]],Códigos_mes[],2,0)</f>
        <v>Junio</v>
      </c>
      <c r="D418" t="s">
        <v>796</v>
      </c>
      <c r="E418" t="str">
        <f>+VLOOKUP(Precio_mayoristas_consumidores[[#This Row],[Producto]],Codigos_class_frutas[],2,0)</f>
        <v>Frutos de pepita</v>
      </c>
      <c r="F418" t="s">
        <v>231</v>
      </c>
      <c r="G418" s="51">
        <v>477.88</v>
      </c>
    </row>
    <row r="419" spans="1:7" x14ac:dyDescent="0.35">
      <c r="A419">
        <v>2014</v>
      </c>
      <c r="B419">
        <v>6</v>
      </c>
      <c r="C419" t="str">
        <f>+VLOOKUP(Precio_mayoristas_consumidores[[#This Row],[Cod_mes]],Códigos_mes[],2,0)</f>
        <v>Junio</v>
      </c>
      <c r="D419" t="s">
        <v>796</v>
      </c>
      <c r="E419" t="str">
        <f>+VLOOKUP(Precio_mayoristas_consumidores[[#This Row],[Producto]],Codigos_class_frutas[],2,0)</f>
        <v>Cítricos</v>
      </c>
      <c r="F419" t="s">
        <v>221</v>
      </c>
      <c r="G419" s="51">
        <v>656.62</v>
      </c>
    </row>
    <row r="420" spans="1:7" x14ac:dyDescent="0.35">
      <c r="A420">
        <v>2014</v>
      </c>
      <c r="B420">
        <v>6</v>
      </c>
      <c r="C420" t="str">
        <f>+VLOOKUP(Precio_mayoristas_consumidores[[#This Row],[Cod_mes]],Códigos_mes[],2,0)</f>
        <v>Junio</v>
      </c>
      <c r="D420" t="s">
        <v>796</v>
      </c>
      <c r="E420" t="str">
        <f>+VLOOKUP(Precio_mayoristas_consumidores[[#This Row],[Producto]],Codigos_class_frutas[],2,0)</f>
        <v>Oleaginosos</v>
      </c>
      <c r="F420" t="s">
        <v>225</v>
      </c>
      <c r="G420" s="51">
        <v>1236.01</v>
      </c>
    </row>
    <row r="421" spans="1:7" x14ac:dyDescent="0.35">
      <c r="A421">
        <v>2014</v>
      </c>
      <c r="B421">
        <v>6</v>
      </c>
      <c r="C421" t="str">
        <f>+VLOOKUP(Precio_mayoristas_consumidores[[#This Row],[Cod_mes]],Códigos_mes[],2,0)</f>
        <v>Junio</v>
      </c>
      <c r="D421" t="s">
        <v>796</v>
      </c>
      <c r="E421" t="str">
        <f>+VLOOKUP(Precio_mayoristas_consumidores[[#This Row],[Producto]],Codigos_class_frutas[],2,0)</f>
        <v>Frutos de pepita</v>
      </c>
      <c r="F421" t="s">
        <v>242</v>
      </c>
      <c r="G421" s="51">
        <v>539.5</v>
      </c>
    </row>
    <row r="422" spans="1:7" x14ac:dyDescent="0.35">
      <c r="A422">
        <v>2014</v>
      </c>
      <c r="B422">
        <v>6</v>
      </c>
      <c r="C422" t="str">
        <f>+VLOOKUP(Precio_mayoristas_consumidores[[#This Row],[Cod_mes]],Códigos_mes[],2,0)</f>
        <v>Junio</v>
      </c>
      <c r="D422" t="s">
        <v>796</v>
      </c>
      <c r="E422" t="str">
        <f>+VLOOKUP(Precio_mayoristas_consumidores[[#This Row],[Producto]],Codigos_class_frutas[],2,0)</f>
        <v>Tropicales y subtropicales</v>
      </c>
      <c r="F422" t="s">
        <v>204</v>
      </c>
      <c r="G422" s="51">
        <v>433.96</v>
      </c>
    </row>
    <row r="423" spans="1:7" x14ac:dyDescent="0.35">
      <c r="A423">
        <v>2014</v>
      </c>
      <c r="B423">
        <v>6</v>
      </c>
      <c r="C423" t="str">
        <f>+VLOOKUP(Precio_mayoristas_consumidores[[#This Row],[Cod_mes]],Códigos_mes[],2,0)</f>
        <v>Junio</v>
      </c>
      <c r="D423" t="s">
        <v>796</v>
      </c>
      <c r="E423" t="str">
        <f>+VLOOKUP(Precio_mayoristas_consumidores[[#This Row],[Producto]],Codigos_class_frutas[],2,0)</f>
        <v>Otros</v>
      </c>
      <c r="F423" t="s">
        <v>717</v>
      </c>
      <c r="G423" s="51">
        <v>841.67</v>
      </c>
    </row>
    <row r="424" spans="1:7" x14ac:dyDescent="0.35">
      <c r="A424">
        <v>2014</v>
      </c>
      <c r="B424">
        <v>6</v>
      </c>
      <c r="C424" t="str">
        <f>+VLOOKUP(Precio_mayoristas_consumidores[[#This Row],[Cod_mes]],Códigos_mes[],2,0)</f>
        <v>Junio</v>
      </c>
      <c r="D424" t="s">
        <v>796</v>
      </c>
      <c r="E424" t="str">
        <f>+VLOOKUP(Precio_mayoristas_consumidores[[#This Row],[Producto]],Codigos_class_frutas[],2,0)</f>
        <v>Uva</v>
      </c>
      <c r="F424" t="s">
        <v>295</v>
      </c>
      <c r="G424" s="51">
        <v>917.29</v>
      </c>
    </row>
    <row r="425" spans="1:7" x14ac:dyDescent="0.35">
      <c r="A425">
        <v>2014</v>
      </c>
      <c r="B425">
        <v>6</v>
      </c>
      <c r="C425" t="str">
        <f>+VLOOKUP(Precio_mayoristas_consumidores[[#This Row],[Cod_mes]],Códigos_mes[],2,0)</f>
        <v>Junio</v>
      </c>
      <c r="D425" t="s">
        <v>797</v>
      </c>
      <c r="E425" t="str">
        <f>+VLOOKUP(Precio_mayoristas_consumidores[[#This Row],[Producto]],Codigos_class_frutas[],2,0)</f>
        <v>Cítricos</v>
      </c>
      <c r="F425" t="s">
        <v>214</v>
      </c>
      <c r="G425" s="51">
        <v>1331.96</v>
      </c>
    </row>
    <row r="426" spans="1:7" x14ac:dyDescent="0.35">
      <c r="A426">
        <v>2014</v>
      </c>
      <c r="B426">
        <v>6</v>
      </c>
      <c r="C426" t="str">
        <f>+VLOOKUP(Precio_mayoristas_consumidores[[#This Row],[Cod_mes]],Códigos_mes[],2,0)</f>
        <v>Junio</v>
      </c>
      <c r="D426" t="s">
        <v>797</v>
      </c>
      <c r="E426" t="str">
        <f>+VLOOKUP(Precio_mayoristas_consumidores[[#This Row],[Producto]],Codigos_class_frutas[],2,0)</f>
        <v>Frutos de pepita</v>
      </c>
      <c r="F426" t="s">
        <v>231</v>
      </c>
      <c r="G426" s="51">
        <v>878.35</v>
      </c>
    </row>
    <row r="427" spans="1:7" x14ac:dyDescent="0.35">
      <c r="A427">
        <v>2014</v>
      </c>
      <c r="B427">
        <v>6</v>
      </c>
      <c r="C427" t="str">
        <f>+VLOOKUP(Precio_mayoristas_consumidores[[#This Row],[Cod_mes]],Códigos_mes[],2,0)</f>
        <v>Junio</v>
      </c>
      <c r="D427" t="s">
        <v>797</v>
      </c>
      <c r="E427" t="str">
        <f>+VLOOKUP(Precio_mayoristas_consumidores[[#This Row],[Producto]],Codigos_class_frutas[],2,0)</f>
        <v>Cítricos</v>
      </c>
      <c r="F427" t="s">
        <v>221</v>
      </c>
      <c r="G427" s="51">
        <v>1063.08</v>
      </c>
    </row>
    <row r="428" spans="1:7" x14ac:dyDescent="0.35">
      <c r="A428">
        <v>2014</v>
      </c>
      <c r="B428">
        <v>6</v>
      </c>
      <c r="C428" t="str">
        <f>+VLOOKUP(Precio_mayoristas_consumidores[[#This Row],[Cod_mes]],Códigos_mes[],2,0)</f>
        <v>Junio</v>
      </c>
      <c r="D428" t="s">
        <v>797</v>
      </c>
      <c r="E428" t="str">
        <f>+VLOOKUP(Precio_mayoristas_consumidores[[#This Row],[Producto]],Codigos_class_frutas[],2,0)</f>
        <v>Oleaginosos</v>
      </c>
      <c r="F428" t="s">
        <v>225</v>
      </c>
      <c r="G428" s="51">
        <v>1618.48</v>
      </c>
    </row>
    <row r="429" spans="1:7" x14ac:dyDescent="0.35">
      <c r="A429">
        <v>2014</v>
      </c>
      <c r="B429">
        <v>6</v>
      </c>
      <c r="C429" t="str">
        <f>+VLOOKUP(Precio_mayoristas_consumidores[[#This Row],[Cod_mes]],Códigos_mes[],2,0)</f>
        <v>Junio</v>
      </c>
      <c r="D429" t="s">
        <v>797</v>
      </c>
      <c r="E429" t="str">
        <f>+VLOOKUP(Precio_mayoristas_consumidores[[#This Row],[Producto]],Codigos_class_frutas[],2,0)</f>
        <v>Frutos de pepita</v>
      </c>
      <c r="F429" t="s">
        <v>242</v>
      </c>
      <c r="G429" s="51">
        <v>935.01</v>
      </c>
    </row>
    <row r="430" spans="1:7" x14ac:dyDescent="0.35">
      <c r="A430">
        <v>2014</v>
      </c>
      <c r="B430">
        <v>6</v>
      </c>
      <c r="C430" t="str">
        <f>+VLOOKUP(Precio_mayoristas_consumidores[[#This Row],[Cod_mes]],Códigos_mes[],2,0)</f>
        <v>Junio</v>
      </c>
      <c r="D430" t="s">
        <v>797</v>
      </c>
      <c r="E430" t="str">
        <f>+VLOOKUP(Precio_mayoristas_consumidores[[#This Row],[Producto]],Codigos_class_frutas[],2,0)</f>
        <v>Tropicales y subtropicales</v>
      </c>
      <c r="F430" t="s">
        <v>204</v>
      </c>
      <c r="G430" s="51">
        <v>595.55999999999995</v>
      </c>
    </row>
    <row r="431" spans="1:7" x14ac:dyDescent="0.35">
      <c r="A431">
        <v>2014</v>
      </c>
      <c r="B431">
        <v>6</v>
      </c>
      <c r="C431" t="str">
        <f>+VLOOKUP(Precio_mayoristas_consumidores[[#This Row],[Cod_mes]],Códigos_mes[],2,0)</f>
        <v>Junio</v>
      </c>
      <c r="D431" t="s">
        <v>797</v>
      </c>
      <c r="E431" t="str">
        <f>+VLOOKUP(Precio_mayoristas_consumidores[[#This Row],[Producto]],Codigos_class_frutas[],2,0)</f>
        <v>Otros</v>
      </c>
      <c r="F431" t="s">
        <v>717</v>
      </c>
      <c r="G431" s="51">
        <v>1996.33</v>
      </c>
    </row>
    <row r="432" spans="1:7" x14ac:dyDescent="0.35">
      <c r="A432">
        <v>2014</v>
      </c>
      <c r="B432">
        <v>6</v>
      </c>
      <c r="C432" t="str">
        <f>+VLOOKUP(Precio_mayoristas_consumidores[[#This Row],[Cod_mes]],Códigos_mes[],2,0)</f>
        <v>Junio</v>
      </c>
      <c r="D432" t="s">
        <v>797</v>
      </c>
      <c r="E432" t="str">
        <f>+VLOOKUP(Precio_mayoristas_consumidores[[#This Row],[Producto]],Codigos_class_frutas[],2,0)</f>
        <v>Uva</v>
      </c>
      <c r="F432" t="s">
        <v>295</v>
      </c>
      <c r="G432" s="51">
        <v>1899.65</v>
      </c>
    </row>
    <row r="433" spans="1:7" x14ac:dyDescent="0.35">
      <c r="A433">
        <v>2014</v>
      </c>
      <c r="B433">
        <v>6</v>
      </c>
      <c r="C433" t="str">
        <f>+VLOOKUP(Precio_mayoristas_consumidores[[#This Row],[Cod_mes]],Códigos_mes[],2,0)</f>
        <v>Junio</v>
      </c>
      <c r="D433" t="s">
        <v>796</v>
      </c>
      <c r="E433" t="str">
        <f>+VLOOKUP(Precio_mayoristas_consumidores[[#This Row],[Producto]],Codigos_class_frutas[],2,0)</f>
        <v>Berries</v>
      </c>
      <c r="F433" t="s">
        <v>249</v>
      </c>
      <c r="G433" s="51">
        <v>546.11</v>
      </c>
    </row>
    <row r="434" spans="1:7" x14ac:dyDescent="0.35">
      <c r="A434">
        <v>2014</v>
      </c>
      <c r="B434">
        <v>6</v>
      </c>
      <c r="C434" t="str">
        <f>+VLOOKUP(Precio_mayoristas_consumidores[[#This Row],[Cod_mes]],Códigos_mes[],2,0)</f>
        <v>Junio</v>
      </c>
      <c r="D434" t="s">
        <v>796</v>
      </c>
      <c r="E434" t="str">
        <f>+VLOOKUP(Precio_mayoristas_consumidores[[#This Row],[Producto]],Codigos_class_frutas[],2,0)</f>
        <v>Cítricos</v>
      </c>
      <c r="F434" t="s">
        <v>214</v>
      </c>
      <c r="G434" s="51">
        <v>690.37</v>
      </c>
    </row>
    <row r="435" spans="1:7" x14ac:dyDescent="0.35">
      <c r="A435">
        <v>2014</v>
      </c>
      <c r="B435">
        <v>6</v>
      </c>
      <c r="C435" t="str">
        <f>+VLOOKUP(Precio_mayoristas_consumidores[[#This Row],[Cod_mes]],Códigos_mes[],2,0)</f>
        <v>Junio</v>
      </c>
      <c r="D435" t="s">
        <v>796</v>
      </c>
      <c r="E435" t="str">
        <f>+VLOOKUP(Precio_mayoristas_consumidores[[#This Row],[Producto]],Codigos_class_frutas[],2,0)</f>
        <v>Cítricos</v>
      </c>
      <c r="F435" t="s">
        <v>218</v>
      </c>
      <c r="G435" s="51">
        <v>929.03</v>
      </c>
    </row>
    <row r="436" spans="1:7" x14ac:dyDescent="0.35">
      <c r="A436">
        <v>2014</v>
      </c>
      <c r="B436">
        <v>6</v>
      </c>
      <c r="C436" t="str">
        <f>+VLOOKUP(Precio_mayoristas_consumidores[[#This Row],[Cod_mes]],Códigos_mes[],2,0)</f>
        <v>Junio</v>
      </c>
      <c r="D436" t="s">
        <v>796</v>
      </c>
      <c r="E436" t="str">
        <f>+VLOOKUP(Precio_mayoristas_consumidores[[#This Row],[Producto]],Codigos_class_frutas[],2,0)</f>
        <v>Frutos de pepita</v>
      </c>
      <c r="F436" t="s">
        <v>231</v>
      </c>
      <c r="G436" s="51">
        <v>446.47</v>
      </c>
    </row>
    <row r="437" spans="1:7" x14ac:dyDescent="0.35">
      <c r="A437">
        <v>2014</v>
      </c>
      <c r="B437">
        <v>6</v>
      </c>
      <c r="C437" t="str">
        <f>+VLOOKUP(Precio_mayoristas_consumidores[[#This Row],[Cod_mes]],Códigos_mes[],2,0)</f>
        <v>Junio</v>
      </c>
      <c r="D437" t="s">
        <v>796</v>
      </c>
      <c r="E437" t="str">
        <f>+VLOOKUP(Precio_mayoristas_consumidores[[#This Row],[Producto]],Codigos_class_frutas[],2,0)</f>
        <v>Cítricos</v>
      </c>
      <c r="F437" t="s">
        <v>221</v>
      </c>
      <c r="G437" s="51">
        <v>566.64</v>
      </c>
    </row>
    <row r="438" spans="1:7" x14ac:dyDescent="0.35">
      <c r="A438">
        <v>2014</v>
      </c>
      <c r="B438">
        <v>6</v>
      </c>
      <c r="C438" t="str">
        <f>+VLOOKUP(Precio_mayoristas_consumidores[[#This Row],[Cod_mes]],Códigos_mes[],2,0)</f>
        <v>Junio</v>
      </c>
      <c r="D438" t="s">
        <v>796</v>
      </c>
      <c r="E438" t="str">
        <f>+VLOOKUP(Precio_mayoristas_consumidores[[#This Row],[Producto]],Codigos_class_frutas[],2,0)</f>
        <v>Oleaginosos</v>
      </c>
      <c r="F438" t="s">
        <v>225</v>
      </c>
      <c r="G438" s="51">
        <v>1337.76</v>
      </c>
    </row>
    <row r="439" spans="1:7" x14ac:dyDescent="0.35">
      <c r="A439">
        <v>2014</v>
      </c>
      <c r="B439">
        <v>6</v>
      </c>
      <c r="C439" t="str">
        <f>+VLOOKUP(Precio_mayoristas_consumidores[[#This Row],[Cod_mes]],Códigos_mes[],2,0)</f>
        <v>Junio</v>
      </c>
      <c r="D439" t="s">
        <v>796</v>
      </c>
      <c r="E439" t="str">
        <f>+VLOOKUP(Precio_mayoristas_consumidores[[#This Row],[Producto]],Codigos_class_frutas[],2,0)</f>
        <v>Frutos de pepita</v>
      </c>
      <c r="F439" t="s">
        <v>242</v>
      </c>
      <c r="G439" s="51">
        <v>558.46</v>
      </c>
    </row>
    <row r="440" spans="1:7" x14ac:dyDescent="0.35">
      <c r="A440">
        <v>2014</v>
      </c>
      <c r="B440">
        <v>6</v>
      </c>
      <c r="C440" t="str">
        <f>+VLOOKUP(Precio_mayoristas_consumidores[[#This Row],[Cod_mes]],Códigos_mes[],2,0)</f>
        <v>Junio</v>
      </c>
      <c r="D440" t="s">
        <v>796</v>
      </c>
      <c r="E440" t="str">
        <f>+VLOOKUP(Precio_mayoristas_consumidores[[#This Row],[Producto]],Codigos_class_frutas[],2,0)</f>
        <v>Tropicales y subtropicales</v>
      </c>
      <c r="F440" t="s">
        <v>204</v>
      </c>
      <c r="G440" s="51">
        <v>445.97</v>
      </c>
    </row>
    <row r="441" spans="1:7" x14ac:dyDescent="0.35">
      <c r="A441">
        <v>2014</v>
      </c>
      <c r="B441">
        <v>6</v>
      </c>
      <c r="C441" t="str">
        <f>+VLOOKUP(Precio_mayoristas_consumidores[[#This Row],[Cod_mes]],Códigos_mes[],2,0)</f>
        <v>Junio</v>
      </c>
      <c r="D441" t="s">
        <v>796</v>
      </c>
      <c r="E441" t="str">
        <f>+VLOOKUP(Precio_mayoristas_consumidores[[#This Row],[Producto]],Codigos_class_frutas[],2,0)</f>
        <v>Otros</v>
      </c>
      <c r="F441" t="s">
        <v>717</v>
      </c>
      <c r="G441" s="51">
        <v>950</v>
      </c>
    </row>
    <row r="442" spans="1:7" x14ac:dyDescent="0.35">
      <c r="A442">
        <v>2014</v>
      </c>
      <c r="B442">
        <v>6</v>
      </c>
      <c r="C442" t="str">
        <f>+VLOOKUP(Precio_mayoristas_consumidores[[#This Row],[Cod_mes]],Códigos_mes[],2,0)</f>
        <v>Junio</v>
      </c>
      <c r="D442" t="s">
        <v>796</v>
      </c>
      <c r="E442" t="str">
        <f>+VLOOKUP(Precio_mayoristas_consumidores[[#This Row],[Producto]],Codigos_class_frutas[],2,0)</f>
        <v>Uva</v>
      </c>
      <c r="F442" t="s">
        <v>295</v>
      </c>
      <c r="G442" s="51">
        <v>915.93</v>
      </c>
    </row>
    <row r="443" spans="1:7" x14ac:dyDescent="0.35">
      <c r="A443">
        <v>2014</v>
      </c>
      <c r="B443">
        <v>6</v>
      </c>
      <c r="C443" t="str">
        <f>+VLOOKUP(Precio_mayoristas_consumidores[[#This Row],[Cod_mes]],Códigos_mes[],2,0)</f>
        <v>Junio</v>
      </c>
      <c r="D443" t="s">
        <v>797</v>
      </c>
      <c r="E443" t="str">
        <f>+VLOOKUP(Precio_mayoristas_consumidores[[#This Row],[Producto]],Codigos_class_frutas[],2,0)</f>
        <v>Berries</v>
      </c>
      <c r="F443" t="s">
        <v>249</v>
      </c>
      <c r="G443" s="51">
        <v>1369.94</v>
      </c>
    </row>
    <row r="444" spans="1:7" x14ac:dyDescent="0.35">
      <c r="A444">
        <v>2014</v>
      </c>
      <c r="B444">
        <v>6</v>
      </c>
      <c r="C444" t="str">
        <f>+VLOOKUP(Precio_mayoristas_consumidores[[#This Row],[Cod_mes]],Códigos_mes[],2,0)</f>
        <v>Junio</v>
      </c>
      <c r="D444" t="s">
        <v>797</v>
      </c>
      <c r="E444" t="str">
        <f>+VLOOKUP(Precio_mayoristas_consumidores[[#This Row],[Producto]],Codigos_class_frutas[],2,0)</f>
        <v>Cítricos</v>
      </c>
      <c r="F444" t="s">
        <v>214</v>
      </c>
      <c r="G444" s="51">
        <v>1294.1400000000001</v>
      </c>
    </row>
    <row r="445" spans="1:7" x14ac:dyDescent="0.35">
      <c r="A445">
        <v>2014</v>
      </c>
      <c r="B445">
        <v>6</v>
      </c>
      <c r="C445" t="str">
        <f>+VLOOKUP(Precio_mayoristas_consumidores[[#This Row],[Cod_mes]],Códigos_mes[],2,0)</f>
        <v>Junio</v>
      </c>
      <c r="D445" t="s">
        <v>797</v>
      </c>
      <c r="E445" t="str">
        <f>+VLOOKUP(Precio_mayoristas_consumidores[[#This Row],[Producto]],Codigos_class_frutas[],2,0)</f>
        <v>Cítricos</v>
      </c>
      <c r="F445" t="s">
        <v>218</v>
      </c>
      <c r="G445" s="51">
        <v>1760.18</v>
      </c>
    </row>
    <row r="446" spans="1:7" x14ac:dyDescent="0.35">
      <c r="A446">
        <v>2014</v>
      </c>
      <c r="B446">
        <v>6</v>
      </c>
      <c r="C446" t="str">
        <f>+VLOOKUP(Precio_mayoristas_consumidores[[#This Row],[Cod_mes]],Códigos_mes[],2,0)</f>
        <v>Junio</v>
      </c>
      <c r="D446" t="s">
        <v>797</v>
      </c>
      <c r="E446" t="str">
        <f>+VLOOKUP(Precio_mayoristas_consumidores[[#This Row],[Producto]],Codigos_class_frutas[],2,0)</f>
        <v>Frutos de pepita</v>
      </c>
      <c r="F446" t="s">
        <v>231</v>
      </c>
      <c r="G446" s="51">
        <v>914.88</v>
      </c>
    </row>
    <row r="447" spans="1:7" x14ac:dyDescent="0.35">
      <c r="A447">
        <v>2014</v>
      </c>
      <c r="B447">
        <v>6</v>
      </c>
      <c r="C447" t="str">
        <f>+VLOOKUP(Precio_mayoristas_consumidores[[#This Row],[Cod_mes]],Códigos_mes[],2,0)</f>
        <v>Junio</v>
      </c>
      <c r="D447" t="s">
        <v>797</v>
      </c>
      <c r="E447" t="str">
        <f>+VLOOKUP(Precio_mayoristas_consumidores[[#This Row],[Producto]],Codigos_class_frutas[],2,0)</f>
        <v>Cítricos</v>
      </c>
      <c r="F447" t="s">
        <v>221</v>
      </c>
      <c r="G447" s="51">
        <v>1010.66</v>
      </c>
    </row>
    <row r="448" spans="1:7" x14ac:dyDescent="0.35">
      <c r="A448">
        <v>2014</v>
      </c>
      <c r="B448">
        <v>6</v>
      </c>
      <c r="C448" t="str">
        <f>+VLOOKUP(Precio_mayoristas_consumidores[[#This Row],[Cod_mes]],Códigos_mes[],2,0)</f>
        <v>Junio</v>
      </c>
      <c r="D448" t="s">
        <v>797</v>
      </c>
      <c r="E448" t="str">
        <f>+VLOOKUP(Precio_mayoristas_consumidores[[#This Row],[Producto]],Codigos_class_frutas[],2,0)</f>
        <v>Oleaginosos</v>
      </c>
      <c r="F448" t="s">
        <v>225</v>
      </c>
      <c r="G448" s="51">
        <v>1645.25</v>
      </c>
    </row>
    <row r="449" spans="1:7" x14ac:dyDescent="0.35">
      <c r="A449">
        <v>2014</v>
      </c>
      <c r="B449">
        <v>6</v>
      </c>
      <c r="C449" t="str">
        <f>+VLOOKUP(Precio_mayoristas_consumidores[[#This Row],[Cod_mes]],Códigos_mes[],2,0)</f>
        <v>Junio</v>
      </c>
      <c r="D449" t="s">
        <v>797</v>
      </c>
      <c r="E449" t="str">
        <f>+VLOOKUP(Precio_mayoristas_consumidores[[#This Row],[Producto]],Codigos_class_frutas[],2,0)</f>
        <v>Frutos de pepita</v>
      </c>
      <c r="F449" t="s">
        <v>242</v>
      </c>
      <c r="G449" s="51">
        <v>941.91</v>
      </c>
    </row>
    <row r="450" spans="1:7" x14ac:dyDescent="0.35">
      <c r="A450">
        <v>2014</v>
      </c>
      <c r="B450">
        <v>6</v>
      </c>
      <c r="C450" t="str">
        <f>+VLOOKUP(Precio_mayoristas_consumidores[[#This Row],[Cod_mes]],Códigos_mes[],2,0)</f>
        <v>Junio</v>
      </c>
      <c r="D450" t="s">
        <v>797</v>
      </c>
      <c r="E450" t="str">
        <f>+VLOOKUP(Precio_mayoristas_consumidores[[#This Row],[Producto]],Codigos_class_frutas[],2,0)</f>
        <v>Tropicales y subtropicales</v>
      </c>
      <c r="F450" t="s">
        <v>204</v>
      </c>
      <c r="G450" s="51">
        <v>629.86</v>
      </c>
    </row>
    <row r="451" spans="1:7" x14ac:dyDescent="0.35">
      <c r="A451">
        <v>2014</v>
      </c>
      <c r="B451">
        <v>6</v>
      </c>
      <c r="C451" t="str">
        <f>+VLOOKUP(Precio_mayoristas_consumidores[[#This Row],[Cod_mes]],Códigos_mes[],2,0)</f>
        <v>Junio</v>
      </c>
      <c r="D451" t="s">
        <v>797</v>
      </c>
      <c r="E451" t="str">
        <f>+VLOOKUP(Precio_mayoristas_consumidores[[#This Row],[Producto]],Codigos_class_frutas[],2,0)</f>
        <v>Otros</v>
      </c>
      <c r="F451" t="s">
        <v>717</v>
      </c>
      <c r="G451" s="51">
        <v>1999.69</v>
      </c>
    </row>
    <row r="452" spans="1:7" x14ac:dyDescent="0.35">
      <c r="A452">
        <v>2014</v>
      </c>
      <c r="B452">
        <v>6</v>
      </c>
      <c r="C452" t="str">
        <f>+VLOOKUP(Precio_mayoristas_consumidores[[#This Row],[Cod_mes]],Códigos_mes[],2,0)</f>
        <v>Junio</v>
      </c>
      <c r="D452" t="s">
        <v>797</v>
      </c>
      <c r="E452" t="str">
        <f>+VLOOKUP(Precio_mayoristas_consumidores[[#This Row],[Producto]],Codigos_class_frutas[],2,0)</f>
        <v>Uva</v>
      </c>
      <c r="F452" t="s">
        <v>295</v>
      </c>
      <c r="G452" s="51">
        <v>2085.62</v>
      </c>
    </row>
    <row r="453" spans="1:7" x14ac:dyDescent="0.35">
      <c r="A453">
        <v>2014</v>
      </c>
      <c r="B453">
        <v>6</v>
      </c>
      <c r="C453" t="str">
        <f>+VLOOKUP(Precio_mayoristas_consumidores[[#This Row],[Cod_mes]],Códigos_mes[],2,0)</f>
        <v>Junio</v>
      </c>
      <c r="D453" t="s">
        <v>796</v>
      </c>
      <c r="E453" t="str">
        <f>+VLOOKUP(Precio_mayoristas_consumidores[[#This Row],[Producto]],Codigos_class_frutas[],2,0)</f>
        <v>Berries</v>
      </c>
      <c r="F453" t="s">
        <v>249</v>
      </c>
      <c r="G453" s="51">
        <v>663.64</v>
      </c>
    </row>
    <row r="454" spans="1:7" x14ac:dyDescent="0.35">
      <c r="A454">
        <v>2014</v>
      </c>
      <c r="B454">
        <v>6</v>
      </c>
      <c r="C454" t="str">
        <f>+VLOOKUP(Precio_mayoristas_consumidores[[#This Row],[Cod_mes]],Códigos_mes[],2,0)</f>
        <v>Junio</v>
      </c>
      <c r="D454" t="s">
        <v>796</v>
      </c>
      <c r="E454" t="str">
        <f>+VLOOKUP(Precio_mayoristas_consumidores[[#This Row],[Producto]],Codigos_class_frutas[],2,0)</f>
        <v>Cítricos</v>
      </c>
      <c r="F454" t="s">
        <v>214</v>
      </c>
      <c r="G454" s="51">
        <v>599.71</v>
      </c>
    </row>
    <row r="455" spans="1:7" x14ac:dyDescent="0.35">
      <c r="A455">
        <v>2014</v>
      </c>
      <c r="B455">
        <v>6</v>
      </c>
      <c r="C455" t="str">
        <f>+VLOOKUP(Precio_mayoristas_consumidores[[#This Row],[Cod_mes]],Códigos_mes[],2,0)</f>
        <v>Junio</v>
      </c>
      <c r="D455" t="s">
        <v>796</v>
      </c>
      <c r="E455" t="str">
        <f>+VLOOKUP(Precio_mayoristas_consumidores[[#This Row],[Producto]],Codigos_class_frutas[],2,0)</f>
        <v>Cítricos</v>
      </c>
      <c r="F455" t="s">
        <v>218</v>
      </c>
      <c r="G455" s="51">
        <v>915.14</v>
      </c>
    </row>
    <row r="456" spans="1:7" x14ac:dyDescent="0.35">
      <c r="A456">
        <v>2014</v>
      </c>
      <c r="B456">
        <v>6</v>
      </c>
      <c r="C456" t="str">
        <f>+VLOOKUP(Precio_mayoristas_consumidores[[#This Row],[Cod_mes]],Códigos_mes[],2,0)</f>
        <v>Junio</v>
      </c>
      <c r="D456" t="s">
        <v>796</v>
      </c>
      <c r="E456" t="str">
        <f>+VLOOKUP(Precio_mayoristas_consumidores[[#This Row],[Producto]],Codigos_class_frutas[],2,0)</f>
        <v>Frutos de pepita</v>
      </c>
      <c r="F456" t="s">
        <v>231</v>
      </c>
      <c r="G456" s="51">
        <v>431.41</v>
      </c>
    </row>
    <row r="457" spans="1:7" x14ac:dyDescent="0.35">
      <c r="A457">
        <v>2014</v>
      </c>
      <c r="B457">
        <v>6</v>
      </c>
      <c r="C457" t="str">
        <f>+VLOOKUP(Precio_mayoristas_consumidores[[#This Row],[Cod_mes]],Códigos_mes[],2,0)</f>
        <v>Junio</v>
      </c>
      <c r="D457" t="s">
        <v>796</v>
      </c>
      <c r="E457" t="str">
        <f>+VLOOKUP(Precio_mayoristas_consumidores[[#This Row],[Producto]],Codigos_class_frutas[],2,0)</f>
        <v>Cítricos</v>
      </c>
      <c r="F457" t="s">
        <v>221</v>
      </c>
      <c r="G457" s="51">
        <v>545.34</v>
      </c>
    </row>
    <row r="458" spans="1:7" x14ac:dyDescent="0.35">
      <c r="A458">
        <v>2014</v>
      </c>
      <c r="B458">
        <v>6</v>
      </c>
      <c r="C458" t="str">
        <f>+VLOOKUP(Precio_mayoristas_consumidores[[#This Row],[Cod_mes]],Códigos_mes[],2,0)</f>
        <v>Junio</v>
      </c>
      <c r="D458" t="s">
        <v>796</v>
      </c>
      <c r="E458" t="str">
        <f>+VLOOKUP(Precio_mayoristas_consumidores[[#This Row],[Producto]],Codigos_class_frutas[],2,0)</f>
        <v>Oleaginosos</v>
      </c>
      <c r="F458" t="s">
        <v>225</v>
      </c>
      <c r="G458" s="51">
        <v>1308.82</v>
      </c>
    </row>
    <row r="459" spans="1:7" x14ac:dyDescent="0.35">
      <c r="A459">
        <v>2014</v>
      </c>
      <c r="B459">
        <v>6</v>
      </c>
      <c r="C459" t="str">
        <f>+VLOOKUP(Precio_mayoristas_consumidores[[#This Row],[Cod_mes]],Códigos_mes[],2,0)</f>
        <v>Junio</v>
      </c>
      <c r="D459" t="s">
        <v>796</v>
      </c>
      <c r="E459" t="str">
        <f>+VLOOKUP(Precio_mayoristas_consumidores[[#This Row],[Producto]],Codigos_class_frutas[],2,0)</f>
        <v>Frutos de pepita</v>
      </c>
      <c r="F459" t="s">
        <v>242</v>
      </c>
      <c r="G459" s="51">
        <v>575.15</v>
      </c>
    </row>
    <row r="460" spans="1:7" x14ac:dyDescent="0.35">
      <c r="A460">
        <v>2014</v>
      </c>
      <c r="B460">
        <v>6</v>
      </c>
      <c r="C460" t="str">
        <f>+VLOOKUP(Precio_mayoristas_consumidores[[#This Row],[Cod_mes]],Códigos_mes[],2,0)</f>
        <v>Junio</v>
      </c>
      <c r="D460" t="s">
        <v>796</v>
      </c>
      <c r="E460" t="str">
        <f>+VLOOKUP(Precio_mayoristas_consumidores[[#This Row],[Producto]],Codigos_class_frutas[],2,0)</f>
        <v>Tropicales y subtropicales</v>
      </c>
      <c r="F460" t="s">
        <v>204</v>
      </c>
      <c r="G460" s="51">
        <v>432.51</v>
      </c>
    </row>
    <row r="461" spans="1:7" x14ac:dyDescent="0.35">
      <c r="A461">
        <v>2014</v>
      </c>
      <c r="B461">
        <v>6</v>
      </c>
      <c r="C461" t="str">
        <f>+VLOOKUP(Precio_mayoristas_consumidores[[#This Row],[Cod_mes]],Códigos_mes[],2,0)</f>
        <v>Junio</v>
      </c>
      <c r="D461" t="s">
        <v>796</v>
      </c>
      <c r="E461" t="str">
        <f>+VLOOKUP(Precio_mayoristas_consumidores[[#This Row],[Producto]],Codigos_class_frutas[],2,0)</f>
        <v>Otros</v>
      </c>
      <c r="F461" t="s">
        <v>717</v>
      </c>
      <c r="G461" s="51">
        <v>1200</v>
      </c>
    </row>
    <row r="462" spans="1:7" x14ac:dyDescent="0.35">
      <c r="A462">
        <v>2014</v>
      </c>
      <c r="B462">
        <v>6</v>
      </c>
      <c r="C462" t="str">
        <f>+VLOOKUP(Precio_mayoristas_consumidores[[#This Row],[Cod_mes]],Códigos_mes[],2,0)</f>
        <v>Junio</v>
      </c>
      <c r="D462" t="s">
        <v>796</v>
      </c>
      <c r="E462" t="str">
        <f>+VLOOKUP(Precio_mayoristas_consumidores[[#This Row],[Producto]],Codigos_class_frutas[],2,0)</f>
        <v>Uva</v>
      </c>
      <c r="F462" t="s">
        <v>295</v>
      </c>
      <c r="G462" s="51">
        <v>968.75</v>
      </c>
    </row>
    <row r="463" spans="1:7" x14ac:dyDescent="0.35">
      <c r="A463">
        <v>2014</v>
      </c>
      <c r="B463">
        <v>6</v>
      </c>
      <c r="C463" t="str">
        <f>+VLOOKUP(Precio_mayoristas_consumidores[[#This Row],[Cod_mes]],Códigos_mes[],2,0)</f>
        <v>Junio</v>
      </c>
      <c r="D463" t="s">
        <v>797</v>
      </c>
      <c r="E463" t="str">
        <f>+VLOOKUP(Precio_mayoristas_consumidores[[#This Row],[Producto]],Codigos_class_frutas[],2,0)</f>
        <v>Berries</v>
      </c>
      <c r="F463" t="s">
        <v>249</v>
      </c>
      <c r="G463" s="51">
        <v>1338.72</v>
      </c>
    </row>
    <row r="464" spans="1:7" x14ac:dyDescent="0.35">
      <c r="A464">
        <v>2014</v>
      </c>
      <c r="B464">
        <v>6</v>
      </c>
      <c r="C464" t="str">
        <f>+VLOOKUP(Precio_mayoristas_consumidores[[#This Row],[Cod_mes]],Códigos_mes[],2,0)</f>
        <v>Junio</v>
      </c>
      <c r="D464" t="s">
        <v>797</v>
      </c>
      <c r="E464" t="str">
        <f>+VLOOKUP(Precio_mayoristas_consumidores[[#This Row],[Producto]],Codigos_class_frutas[],2,0)</f>
        <v>Cítricos</v>
      </c>
      <c r="F464" t="s">
        <v>214</v>
      </c>
      <c r="G464" s="51">
        <v>1243.98</v>
      </c>
    </row>
    <row r="465" spans="1:7" x14ac:dyDescent="0.35">
      <c r="A465">
        <v>2014</v>
      </c>
      <c r="B465">
        <v>6</v>
      </c>
      <c r="C465" t="str">
        <f>+VLOOKUP(Precio_mayoristas_consumidores[[#This Row],[Cod_mes]],Códigos_mes[],2,0)</f>
        <v>Junio</v>
      </c>
      <c r="D465" t="s">
        <v>797</v>
      </c>
      <c r="E465" t="str">
        <f>+VLOOKUP(Precio_mayoristas_consumidores[[#This Row],[Producto]],Codigos_class_frutas[],2,0)</f>
        <v>Cítricos</v>
      </c>
      <c r="F465" t="s">
        <v>218</v>
      </c>
      <c r="G465" s="51">
        <v>1665.41</v>
      </c>
    </row>
    <row r="466" spans="1:7" x14ac:dyDescent="0.35">
      <c r="A466">
        <v>2014</v>
      </c>
      <c r="B466">
        <v>6</v>
      </c>
      <c r="C466" t="str">
        <f>+VLOOKUP(Precio_mayoristas_consumidores[[#This Row],[Cod_mes]],Códigos_mes[],2,0)</f>
        <v>Junio</v>
      </c>
      <c r="D466" t="s">
        <v>797</v>
      </c>
      <c r="E466" t="str">
        <f>+VLOOKUP(Precio_mayoristas_consumidores[[#This Row],[Producto]],Codigos_class_frutas[],2,0)</f>
        <v>Frutos de pepita</v>
      </c>
      <c r="F466" t="s">
        <v>231</v>
      </c>
      <c r="G466" s="51">
        <v>855.23</v>
      </c>
    </row>
    <row r="467" spans="1:7" x14ac:dyDescent="0.35">
      <c r="A467">
        <v>2014</v>
      </c>
      <c r="B467">
        <v>6</v>
      </c>
      <c r="C467" t="str">
        <f>+VLOOKUP(Precio_mayoristas_consumidores[[#This Row],[Cod_mes]],Códigos_mes[],2,0)</f>
        <v>Junio</v>
      </c>
      <c r="D467" t="s">
        <v>797</v>
      </c>
      <c r="E467" t="str">
        <f>+VLOOKUP(Precio_mayoristas_consumidores[[#This Row],[Producto]],Codigos_class_frutas[],2,0)</f>
        <v>Cítricos</v>
      </c>
      <c r="F467" t="s">
        <v>221</v>
      </c>
      <c r="G467" s="51">
        <v>1050.69</v>
      </c>
    </row>
    <row r="468" spans="1:7" x14ac:dyDescent="0.35">
      <c r="A468">
        <v>2014</v>
      </c>
      <c r="B468">
        <v>6</v>
      </c>
      <c r="C468" t="str">
        <f>+VLOOKUP(Precio_mayoristas_consumidores[[#This Row],[Cod_mes]],Códigos_mes[],2,0)</f>
        <v>Junio</v>
      </c>
      <c r="D468" t="s">
        <v>797</v>
      </c>
      <c r="E468" t="str">
        <f>+VLOOKUP(Precio_mayoristas_consumidores[[#This Row],[Producto]],Codigos_class_frutas[],2,0)</f>
        <v>Oleaginosos</v>
      </c>
      <c r="F468" t="s">
        <v>225</v>
      </c>
      <c r="G468" s="51">
        <v>1734.98</v>
      </c>
    </row>
    <row r="469" spans="1:7" x14ac:dyDescent="0.35">
      <c r="A469">
        <v>2014</v>
      </c>
      <c r="B469">
        <v>6</v>
      </c>
      <c r="C469" t="str">
        <f>+VLOOKUP(Precio_mayoristas_consumidores[[#This Row],[Cod_mes]],Códigos_mes[],2,0)</f>
        <v>Junio</v>
      </c>
      <c r="D469" t="s">
        <v>797</v>
      </c>
      <c r="E469" t="str">
        <f>+VLOOKUP(Precio_mayoristas_consumidores[[#This Row],[Producto]],Codigos_class_frutas[],2,0)</f>
        <v>Frutos de pepita</v>
      </c>
      <c r="F469" t="s">
        <v>242</v>
      </c>
      <c r="G469" s="51">
        <v>987.55</v>
      </c>
    </row>
    <row r="470" spans="1:7" x14ac:dyDescent="0.35">
      <c r="A470">
        <v>2014</v>
      </c>
      <c r="B470">
        <v>6</v>
      </c>
      <c r="C470" t="str">
        <f>+VLOOKUP(Precio_mayoristas_consumidores[[#This Row],[Cod_mes]],Códigos_mes[],2,0)</f>
        <v>Junio</v>
      </c>
      <c r="D470" t="s">
        <v>797</v>
      </c>
      <c r="E470" t="str">
        <f>+VLOOKUP(Precio_mayoristas_consumidores[[#This Row],[Producto]],Codigos_class_frutas[],2,0)</f>
        <v>Tropicales y subtropicales</v>
      </c>
      <c r="F470" t="s">
        <v>204</v>
      </c>
      <c r="G470" s="51">
        <v>641.04999999999995</v>
      </c>
    </row>
    <row r="471" spans="1:7" x14ac:dyDescent="0.35">
      <c r="A471">
        <v>2014</v>
      </c>
      <c r="B471">
        <v>6</v>
      </c>
      <c r="C471" t="str">
        <f>+VLOOKUP(Precio_mayoristas_consumidores[[#This Row],[Cod_mes]],Códigos_mes[],2,0)</f>
        <v>Junio</v>
      </c>
      <c r="D471" t="s">
        <v>797</v>
      </c>
      <c r="E471" t="str">
        <f>+VLOOKUP(Precio_mayoristas_consumidores[[#This Row],[Producto]],Codigos_class_frutas[],2,0)</f>
        <v>Otros</v>
      </c>
      <c r="F471" t="s">
        <v>717</v>
      </c>
      <c r="G471" s="51">
        <v>1744</v>
      </c>
    </row>
    <row r="472" spans="1:7" x14ac:dyDescent="0.35">
      <c r="A472">
        <v>2014</v>
      </c>
      <c r="B472">
        <v>6</v>
      </c>
      <c r="C472" t="str">
        <f>+VLOOKUP(Precio_mayoristas_consumidores[[#This Row],[Cod_mes]],Códigos_mes[],2,0)</f>
        <v>Junio</v>
      </c>
      <c r="D472" t="s">
        <v>797</v>
      </c>
      <c r="E472" t="str">
        <f>+VLOOKUP(Precio_mayoristas_consumidores[[#This Row],[Producto]],Codigos_class_frutas[],2,0)</f>
        <v>Uva</v>
      </c>
      <c r="F472" t="s">
        <v>295</v>
      </c>
      <c r="G472" s="51">
        <v>1899</v>
      </c>
    </row>
    <row r="473" spans="1:7" x14ac:dyDescent="0.35">
      <c r="A473">
        <v>2014</v>
      </c>
      <c r="B473">
        <v>6</v>
      </c>
      <c r="C473" t="str">
        <f>+VLOOKUP(Precio_mayoristas_consumidores[[#This Row],[Cod_mes]],Códigos_mes[],2,0)</f>
        <v>Junio</v>
      </c>
      <c r="D473" t="s">
        <v>796</v>
      </c>
      <c r="E473" t="str">
        <f>+VLOOKUP(Precio_mayoristas_consumidores[[#This Row],[Producto]],Codigos_class_frutas[],2,0)</f>
        <v>Berries</v>
      </c>
      <c r="F473" t="s">
        <v>249</v>
      </c>
      <c r="G473" s="51">
        <v>595.21</v>
      </c>
    </row>
    <row r="474" spans="1:7" x14ac:dyDescent="0.35">
      <c r="A474">
        <v>2014</v>
      </c>
      <c r="B474">
        <v>6</v>
      </c>
      <c r="C474" t="str">
        <f>+VLOOKUP(Precio_mayoristas_consumidores[[#This Row],[Cod_mes]],Códigos_mes[],2,0)</f>
        <v>Junio</v>
      </c>
      <c r="D474" t="s">
        <v>796</v>
      </c>
      <c r="E474" t="str">
        <f>+VLOOKUP(Precio_mayoristas_consumidores[[#This Row],[Producto]],Codigos_class_frutas[],2,0)</f>
        <v>Cítricos</v>
      </c>
      <c r="F474" t="s">
        <v>214</v>
      </c>
      <c r="G474" s="51">
        <v>592.26</v>
      </c>
    </row>
    <row r="475" spans="1:7" x14ac:dyDescent="0.35">
      <c r="A475">
        <v>2014</v>
      </c>
      <c r="B475">
        <v>6</v>
      </c>
      <c r="C475" t="str">
        <f>+VLOOKUP(Precio_mayoristas_consumidores[[#This Row],[Cod_mes]],Códigos_mes[],2,0)</f>
        <v>Junio</v>
      </c>
      <c r="D475" t="s">
        <v>796</v>
      </c>
      <c r="E475" t="str">
        <f>+VLOOKUP(Precio_mayoristas_consumidores[[#This Row],[Producto]],Codigos_class_frutas[],2,0)</f>
        <v>Cítricos</v>
      </c>
      <c r="F475" t="s">
        <v>218</v>
      </c>
      <c r="G475" s="51">
        <v>933.33</v>
      </c>
    </row>
    <row r="476" spans="1:7" x14ac:dyDescent="0.35">
      <c r="A476">
        <v>2014</v>
      </c>
      <c r="B476">
        <v>6</v>
      </c>
      <c r="C476" t="str">
        <f>+VLOOKUP(Precio_mayoristas_consumidores[[#This Row],[Cod_mes]],Códigos_mes[],2,0)</f>
        <v>Junio</v>
      </c>
      <c r="D476" t="s">
        <v>796</v>
      </c>
      <c r="E476" t="str">
        <f>+VLOOKUP(Precio_mayoristas_consumidores[[#This Row],[Producto]],Codigos_class_frutas[],2,0)</f>
        <v>Frutos de pepita</v>
      </c>
      <c r="F476" t="s">
        <v>231</v>
      </c>
      <c r="G476" s="51">
        <v>462.38</v>
      </c>
    </row>
    <row r="477" spans="1:7" x14ac:dyDescent="0.35">
      <c r="A477">
        <v>2014</v>
      </c>
      <c r="B477">
        <v>6</v>
      </c>
      <c r="C477" t="str">
        <f>+VLOOKUP(Precio_mayoristas_consumidores[[#This Row],[Cod_mes]],Códigos_mes[],2,0)</f>
        <v>Junio</v>
      </c>
      <c r="D477" t="s">
        <v>796</v>
      </c>
      <c r="E477" t="str">
        <f>+VLOOKUP(Precio_mayoristas_consumidores[[#This Row],[Producto]],Codigos_class_frutas[],2,0)</f>
        <v>Cítricos</v>
      </c>
      <c r="F477" t="s">
        <v>221</v>
      </c>
      <c r="G477" s="51">
        <v>557.97</v>
      </c>
    </row>
    <row r="478" spans="1:7" x14ac:dyDescent="0.35">
      <c r="A478">
        <v>2014</v>
      </c>
      <c r="B478">
        <v>6</v>
      </c>
      <c r="C478" t="str">
        <f>+VLOOKUP(Precio_mayoristas_consumidores[[#This Row],[Cod_mes]],Códigos_mes[],2,0)</f>
        <v>Junio</v>
      </c>
      <c r="D478" t="s">
        <v>796</v>
      </c>
      <c r="E478" t="str">
        <f>+VLOOKUP(Precio_mayoristas_consumidores[[#This Row],[Producto]],Codigos_class_frutas[],2,0)</f>
        <v>Oleaginosos</v>
      </c>
      <c r="F478" t="s">
        <v>225</v>
      </c>
      <c r="G478" s="51">
        <v>1317.08</v>
      </c>
    </row>
    <row r="479" spans="1:7" x14ac:dyDescent="0.35">
      <c r="A479">
        <v>2014</v>
      </c>
      <c r="B479">
        <v>6</v>
      </c>
      <c r="C479" t="str">
        <f>+VLOOKUP(Precio_mayoristas_consumidores[[#This Row],[Cod_mes]],Códigos_mes[],2,0)</f>
        <v>Junio</v>
      </c>
      <c r="D479" t="s">
        <v>796</v>
      </c>
      <c r="E479" t="str">
        <f>+VLOOKUP(Precio_mayoristas_consumidores[[#This Row],[Producto]],Codigos_class_frutas[],2,0)</f>
        <v>Frutos de pepita</v>
      </c>
      <c r="F479" t="s">
        <v>242</v>
      </c>
      <c r="G479" s="51">
        <v>544.78</v>
      </c>
    </row>
    <row r="480" spans="1:7" x14ac:dyDescent="0.35">
      <c r="A480">
        <v>2014</v>
      </c>
      <c r="B480">
        <v>6</v>
      </c>
      <c r="C480" t="str">
        <f>+VLOOKUP(Precio_mayoristas_consumidores[[#This Row],[Cod_mes]],Códigos_mes[],2,0)</f>
        <v>Junio</v>
      </c>
      <c r="D480" t="s">
        <v>796</v>
      </c>
      <c r="E480" t="str">
        <f>+VLOOKUP(Precio_mayoristas_consumidores[[#This Row],[Producto]],Codigos_class_frutas[],2,0)</f>
        <v>Tropicales y subtropicales</v>
      </c>
      <c r="F480" t="s">
        <v>204</v>
      </c>
      <c r="G480" s="51">
        <v>449.19</v>
      </c>
    </row>
    <row r="481" spans="1:7" x14ac:dyDescent="0.35">
      <c r="A481">
        <v>2014</v>
      </c>
      <c r="B481">
        <v>6</v>
      </c>
      <c r="C481" t="str">
        <f>+VLOOKUP(Precio_mayoristas_consumidores[[#This Row],[Cod_mes]],Códigos_mes[],2,0)</f>
        <v>Junio</v>
      </c>
      <c r="D481" t="s">
        <v>797</v>
      </c>
      <c r="E481" t="str">
        <f>+VLOOKUP(Precio_mayoristas_consumidores[[#This Row],[Producto]],Codigos_class_frutas[],2,0)</f>
        <v>Berries</v>
      </c>
      <c r="F481" t="s">
        <v>249</v>
      </c>
      <c r="G481" s="51">
        <v>1356.59</v>
      </c>
    </row>
    <row r="482" spans="1:7" x14ac:dyDescent="0.35">
      <c r="A482">
        <v>2014</v>
      </c>
      <c r="B482">
        <v>6</v>
      </c>
      <c r="C482" t="str">
        <f>+VLOOKUP(Precio_mayoristas_consumidores[[#This Row],[Cod_mes]],Códigos_mes[],2,0)</f>
        <v>Junio</v>
      </c>
      <c r="D482" t="s">
        <v>797</v>
      </c>
      <c r="E482" t="str">
        <f>+VLOOKUP(Precio_mayoristas_consumidores[[#This Row],[Producto]],Codigos_class_frutas[],2,0)</f>
        <v>Cítricos</v>
      </c>
      <c r="F482" t="s">
        <v>214</v>
      </c>
      <c r="G482" s="51">
        <v>1080.02</v>
      </c>
    </row>
    <row r="483" spans="1:7" x14ac:dyDescent="0.35">
      <c r="A483">
        <v>2014</v>
      </c>
      <c r="B483">
        <v>6</v>
      </c>
      <c r="C483" t="str">
        <f>+VLOOKUP(Precio_mayoristas_consumidores[[#This Row],[Cod_mes]],Códigos_mes[],2,0)</f>
        <v>Junio</v>
      </c>
      <c r="D483" t="s">
        <v>797</v>
      </c>
      <c r="E483" t="str">
        <f>+VLOOKUP(Precio_mayoristas_consumidores[[#This Row],[Producto]],Codigos_class_frutas[],2,0)</f>
        <v>Cítricos</v>
      </c>
      <c r="F483" t="s">
        <v>218</v>
      </c>
      <c r="G483" s="51">
        <v>1824.4</v>
      </c>
    </row>
    <row r="484" spans="1:7" x14ac:dyDescent="0.35">
      <c r="A484">
        <v>2014</v>
      </c>
      <c r="B484">
        <v>6</v>
      </c>
      <c r="C484" t="str">
        <f>+VLOOKUP(Precio_mayoristas_consumidores[[#This Row],[Cod_mes]],Códigos_mes[],2,0)</f>
        <v>Junio</v>
      </c>
      <c r="D484" t="s">
        <v>797</v>
      </c>
      <c r="E484" t="str">
        <f>+VLOOKUP(Precio_mayoristas_consumidores[[#This Row],[Producto]],Codigos_class_frutas[],2,0)</f>
        <v>Frutos de pepita</v>
      </c>
      <c r="F484" t="s">
        <v>231</v>
      </c>
      <c r="G484" s="51">
        <v>897.49</v>
      </c>
    </row>
    <row r="485" spans="1:7" x14ac:dyDescent="0.35">
      <c r="A485">
        <v>2014</v>
      </c>
      <c r="B485">
        <v>6</v>
      </c>
      <c r="C485" t="str">
        <f>+VLOOKUP(Precio_mayoristas_consumidores[[#This Row],[Cod_mes]],Códigos_mes[],2,0)</f>
        <v>Junio</v>
      </c>
      <c r="D485" t="s">
        <v>797</v>
      </c>
      <c r="E485" t="str">
        <f>+VLOOKUP(Precio_mayoristas_consumidores[[#This Row],[Producto]],Codigos_class_frutas[],2,0)</f>
        <v>Cítricos</v>
      </c>
      <c r="F485" t="s">
        <v>221</v>
      </c>
      <c r="G485" s="51">
        <v>905.21</v>
      </c>
    </row>
    <row r="486" spans="1:7" x14ac:dyDescent="0.35">
      <c r="A486">
        <v>2014</v>
      </c>
      <c r="B486">
        <v>6</v>
      </c>
      <c r="C486" t="str">
        <f>+VLOOKUP(Precio_mayoristas_consumidores[[#This Row],[Cod_mes]],Códigos_mes[],2,0)</f>
        <v>Junio</v>
      </c>
      <c r="D486" t="s">
        <v>797</v>
      </c>
      <c r="E486" t="str">
        <f>+VLOOKUP(Precio_mayoristas_consumidores[[#This Row],[Producto]],Codigos_class_frutas[],2,0)</f>
        <v>Oleaginosos</v>
      </c>
      <c r="F486" t="s">
        <v>225</v>
      </c>
      <c r="G486" s="51">
        <v>1816.18</v>
      </c>
    </row>
    <row r="487" spans="1:7" x14ac:dyDescent="0.35">
      <c r="A487">
        <v>2014</v>
      </c>
      <c r="B487">
        <v>6</v>
      </c>
      <c r="C487" t="str">
        <f>+VLOOKUP(Precio_mayoristas_consumidores[[#This Row],[Cod_mes]],Códigos_mes[],2,0)</f>
        <v>Junio</v>
      </c>
      <c r="D487" t="s">
        <v>797</v>
      </c>
      <c r="E487" t="str">
        <f>+VLOOKUP(Precio_mayoristas_consumidores[[#This Row],[Producto]],Codigos_class_frutas[],2,0)</f>
        <v>Frutos de pepita</v>
      </c>
      <c r="F487" t="s">
        <v>242</v>
      </c>
      <c r="G487" s="51">
        <v>989.74</v>
      </c>
    </row>
    <row r="488" spans="1:7" x14ac:dyDescent="0.35">
      <c r="A488">
        <v>2014</v>
      </c>
      <c r="B488">
        <v>6</v>
      </c>
      <c r="C488" t="str">
        <f>+VLOOKUP(Precio_mayoristas_consumidores[[#This Row],[Cod_mes]],Códigos_mes[],2,0)</f>
        <v>Junio</v>
      </c>
      <c r="D488" t="s">
        <v>797</v>
      </c>
      <c r="E488" t="str">
        <f>+VLOOKUP(Precio_mayoristas_consumidores[[#This Row],[Producto]],Codigos_class_frutas[],2,0)</f>
        <v>Tropicales y subtropicales</v>
      </c>
      <c r="F488" t="s">
        <v>204</v>
      </c>
      <c r="G488" s="51">
        <v>637.94000000000005</v>
      </c>
    </row>
    <row r="489" spans="1:7" x14ac:dyDescent="0.35">
      <c r="A489">
        <v>2014</v>
      </c>
      <c r="B489">
        <v>7</v>
      </c>
      <c r="C489" t="str">
        <f>+VLOOKUP(Precio_mayoristas_consumidores[[#This Row],[Cod_mes]],Códigos_mes[],2,0)</f>
        <v>Julio</v>
      </c>
      <c r="D489" t="s">
        <v>796</v>
      </c>
      <c r="E489" t="str">
        <f>+VLOOKUP(Precio_mayoristas_consumidores[[#This Row],[Producto]],Codigos_class_frutas[],2,0)</f>
        <v>Berries</v>
      </c>
      <c r="F489" t="s">
        <v>249</v>
      </c>
      <c r="G489" s="51">
        <v>542.20000000000005</v>
      </c>
    </row>
    <row r="490" spans="1:7" x14ac:dyDescent="0.35">
      <c r="A490">
        <v>2014</v>
      </c>
      <c r="B490">
        <v>7</v>
      </c>
      <c r="C490" t="str">
        <f>+VLOOKUP(Precio_mayoristas_consumidores[[#This Row],[Cod_mes]],Códigos_mes[],2,0)</f>
        <v>Julio</v>
      </c>
      <c r="D490" t="s">
        <v>796</v>
      </c>
      <c r="E490" t="str">
        <f>+VLOOKUP(Precio_mayoristas_consumidores[[#This Row],[Producto]],Codigos_class_frutas[],2,0)</f>
        <v>Cítricos</v>
      </c>
      <c r="F490" t="s">
        <v>214</v>
      </c>
      <c r="G490" s="51">
        <v>549.11</v>
      </c>
    </row>
    <row r="491" spans="1:7" x14ac:dyDescent="0.35">
      <c r="A491">
        <v>2014</v>
      </c>
      <c r="B491">
        <v>7</v>
      </c>
      <c r="C491" t="str">
        <f>+VLOOKUP(Precio_mayoristas_consumidores[[#This Row],[Cod_mes]],Códigos_mes[],2,0)</f>
        <v>Julio</v>
      </c>
      <c r="D491" t="s">
        <v>796</v>
      </c>
      <c r="E491" t="str">
        <f>+VLOOKUP(Precio_mayoristas_consumidores[[#This Row],[Producto]],Codigos_class_frutas[],2,0)</f>
        <v>Cítricos</v>
      </c>
      <c r="F491" t="s">
        <v>218</v>
      </c>
      <c r="G491" s="51">
        <v>883.93</v>
      </c>
    </row>
    <row r="492" spans="1:7" x14ac:dyDescent="0.35">
      <c r="A492">
        <v>2014</v>
      </c>
      <c r="B492">
        <v>7</v>
      </c>
      <c r="C492" t="str">
        <f>+VLOOKUP(Precio_mayoristas_consumidores[[#This Row],[Cod_mes]],Códigos_mes[],2,0)</f>
        <v>Julio</v>
      </c>
      <c r="D492" t="s">
        <v>796</v>
      </c>
      <c r="E492" t="str">
        <f>+VLOOKUP(Precio_mayoristas_consumidores[[#This Row],[Producto]],Codigos_class_frutas[],2,0)</f>
        <v>Frutos de pepita</v>
      </c>
      <c r="F492" t="s">
        <v>231</v>
      </c>
      <c r="G492" s="51">
        <v>445.17</v>
      </c>
    </row>
    <row r="493" spans="1:7" x14ac:dyDescent="0.35">
      <c r="A493">
        <v>2014</v>
      </c>
      <c r="B493">
        <v>7</v>
      </c>
      <c r="C493" t="str">
        <f>+VLOOKUP(Precio_mayoristas_consumidores[[#This Row],[Cod_mes]],Códigos_mes[],2,0)</f>
        <v>Julio</v>
      </c>
      <c r="D493" t="s">
        <v>796</v>
      </c>
      <c r="E493" t="str">
        <f>+VLOOKUP(Precio_mayoristas_consumidores[[#This Row],[Producto]],Codigos_class_frutas[],2,0)</f>
        <v>Cítricos</v>
      </c>
      <c r="F493" t="s">
        <v>221</v>
      </c>
      <c r="G493" s="51">
        <v>571.47</v>
      </c>
    </row>
    <row r="494" spans="1:7" x14ac:dyDescent="0.35">
      <c r="A494">
        <v>2014</v>
      </c>
      <c r="B494">
        <v>7</v>
      </c>
      <c r="C494" t="str">
        <f>+VLOOKUP(Precio_mayoristas_consumidores[[#This Row],[Cod_mes]],Códigos_mes[],2,0)</f>
        <v>Julio</v>
      </c>
      <c r="D494" t="s">
        <v>796</v>
      </c>
      <c r="E494" t="str">
        <f>+VLOOKUP(Precio_mayoristas_consumidores[[#This Row],[Producto]],Codigos_class_frutas[],2,0)</f>
        <v>Oleaginosos</v>
      </c>
      <c r="F494" t="s">
        <v>225</v>
      </c>
      <c r="G494" s="51">
        <v>1438.37</v>
      </c>
    </row>
    <row r="495" spans="1:7" x14ac:dyDescent="0.35">
      <c r="A495">
        <v>2014</v>
      </c>
      <c r="B495">
        <v>7</v>
      </c>
      <c r="C495" t="str">
        <f>+VLOOKUP(Precio_mayoristas_consumidores[[#This Row],[Cod_mes]],Códigos_mes[],2,0)</f>
        <v>Julio</v>
      </c>
      <c r="D495" t="s">
        <v>796</v>
      </c>
      <c r="E495" t="str">
        <f>+VLOOKUP(Precio_mayoristas_consumidores[[#This Row],[Producto]],Codigos_class_frutas[],2,0)</f>
        <v>Frutos de pepita</v>
      </c>
      <c r="F495" t="s">
        <v>242</v>
      </c>
      <c r="G495" s="51">
        <v>548.5</v>
      </c>
    </row>
    <row r="496" spans="1:7" x14ac:dyDescent="0.35">
      <c r="A496">
        <v>2014</v>
      </c>
      <c r="B496">
        <v>7</v>
      </c>
      <c r="C496" t="str">
        <f>+VLOOKUP(Precio_mayoristas_consumidores[[#This Row],[Cod_mes]],Códigos_mes[],2,0)</f>
        <v>Julio</v>
      </c>
      <c r="D496" t="s">
        <v>796</v>
      </c>
      <c r="E496" t="str">
        <f>+VLOOKUP(Precio_mayoristas_consumidores[[#This Row],[Producto]],Codigos_class_frutas[],2,0)</f>
        <v>Tropicales y subtropicales</v>
      </c>
      <c r="F496" t="s">
        <v>204</v>
      </c>
      <c r="G496" s="51">
        <v>446.77</v>
      </c>
    </row>
    <row r="497" spans="1:7" x14ac:dyDescent="0.35">
      <c r="A497">
        <v>2014</v>
      </c>
      <c r="B497">
        <v>7</v>
      </c>
      <c r="C497" t="str">
        <f>+VLOOKUP(Precio_mayoristas_consumidores[[#This Row],[Cod_mes]],Códigos_mes[],2,0)</f>
        <v>Julio</v>
      </c>
      <c r="D497" t="s">
        <v>797</v>
      </c>
      <c r="E497" t="str">
        <f>+VLOOKUP(Precio_mayoristas_consumidores[[#This Row],[Producto]],Codigos_class_frutas[],2,0)</f>
        <v>Berries</v>
      </c>
      <c r="F497" t="s">
        <v>249</v>
      </c>
      <c r="G497" s="51">
        <v>1355.72</v>
      </c>
    </row>
    <row r="498" spans="1:7" x14ac:dyDescent="0.35">
      <c r="A498">
        <v>2014</v>
      </c>
      <c r="B498">
        <v>7</v>
      </c>
      <c r="C498" t="str">
        <f>+VLOOKUP(Precio_mayoristas_consumidores[[#This Row],[Cod_mes]],Códigos_mes[],2,0)</f>
        <v>Julio</v>
      </c>
      <c r="D498" t="s">
        <v>797</v>
      </c>
      <c r="E498" t="str">
        <f>+VLOOKUP(Precio_mayoristas_consumidores[[#This Row],[Producto]],Codigos_class_frutas[],2,0)</f>
        <v>Cítricos</v>
      </c>
      <c r="F498" t="s">
        <v>214</v>
      </c>
      <c r="G498" s="51">
        <v>1179.28</v>
      </c>
    </row>
    <row r="499" spans="1:7" x14ac:dyDescent="0.35">
      <c r="A499">
        <v>2014</v>
      </c>
      <c r="B499">
        <v>7</v>
      </c>
      <c r="C499" t="str">
        <f>+VLOOKUP(Precio_mayoristas_consumidores[[#This Row],[Cod_mes]],Códigos_mes[],2,0)</f>
        <v>Julio</v>
      </c>
      <c r="D499" t="s">
        <v>797</v>
      </c>
      <c r="E499" t="str">
        <f>+VLOOKUP(Precio_mayoristas_consumidores[[#This Row],[Producto]],Codigos_class_frutas[],2,0)</f>
        <v>Cítricos</v>
      </c>
      <c r="F499" t="s">
        <v>218</v>
      </c>
      <c r="G499" s="51">
        <v>1698.83</v>
      </c>
    </row>
    <row r="500" spans="1:7" x14ac:dyDescent="0.35">
      <c r="A500">
        <v>2014</v>
      </c>
      <c r="B500">
        <v>7</v>
      </c>
      <c r="C500" t="str">
        <f>+VLOOKUP(Precio_mayoristas_consumidores[[#This Row],[Cod_mes]],Códigos_mes[],2,0)</f>
        <v>Julio</v>
      </c>
      <c r="D500" t="s">
        <v>797</v>
      </c>
      <c r="E500" t="str">
        <f>+VLOOKUP(Precio_mayoristas_consumidores[[#This Row],[Producto]],Codigos_class_frutas[],2,0)</f>
        <v>Frutos de pepita</v>
      </c>
      <c r="F500" t="s">
        <v>231</v>
      </c>
      <c r="G500" s="51">
        <v>868.23</v>
      </c>
    </row>
    <row r="501" spans="1:7" x14ac:dyDescent="0.35">
      <c r="A501">
        <v>2014</v>
      </c>
      <c r="B501">
        <v>7</v>
      </c>
      <c r="C501" t="str">
        <f>+VLOOKUP(Precio_mayoristas_consumidores[[#This Row],[Cod_mes]],Códigos_mes[],2,0)</f>
        <v>Julio</v>
      </c>
      <c r="D501" t="s">
        <v>797</v>
      </c>
      <c r="E501" t="str">
        <f>+VLOOKUP(Precio_mayoristas_consumidores[[#This Row],[Producto]],Codigos_class_frutas[],2,0)</f>
        <v>Cítricos</v>
      </c>
      <c r="F501" t="s">
        <v>221</v>
      </c>
      <c r="G501" s="51">
        <v>952.13</v>
      </c>
    </row>
    <row r="502" spans="1:7" x14ac:dyDescent="0.35">
      <c r="A502">
        <v>2014</v>
      </c>
      <c r="B502">
        <v>7</v>
      </c>
      <c r="C502" t="str">
        <f>+VLOOKUP(Precio_mayoristas_consumidores[[#This Row],[Cod_mes]],Códigos_mes[],2,0)</f>
        <v>Julio</v>
      </c>
      <c r="D502" t="s">
        <v>797</v>
      </c>
      <c r="E502" t="str">
        <f>+VLOOKUP(Precio_mayoristas_consumidores[[#This Row],[Producto]],Codigos_class_frutas[],2,0)</f>
        <v>Oleaginosos</v>
      </c>
      <c r="F502" t="s">
        <v>225</v>
      </c>
      <c r="G502" s="51">
        <v>1850.62</v>
      </c>
    </row>
    <row r="503" spans="1:7" x14ac:dyDescent="0.35">
      <c r="A503">
        <v>2014</v>
      </c>
      <c r="B503">
        <v>7</v>
      </c>
      <c r="C503" t="str">
        <f>+VLOOKUP(Precio_mayoristas_consumidores[[#This Row],[Cod_mes]],Códigos_mes[],2,0)</f>
        <v>Julio</v>
      </c>
      <c r="D503" t="s">
        <v>797</v>
      </c>
      <c r="E503" t="str">
        <f>+VLOOKUP(Precio_mayoristas_consumidores[[#This Row],[Producto]],Codigos_class_frutas[],2,0)</f>
        <v>Frutos de pepita</v>
      </c>
      <c r="F503" t="s">
        <v>242</v>
      </c>
      <c r="G503" s="51">
        <v>1014.02</v>
      </c>
    </row>
    <row r="504" spans="1:7" x14ac:dyDescent="0.35">
      <c r="A504">
        <v>2014</v>
      </c>
      <c r="B504">
        <v>7</v>
      </c>
      <c r="C504" t="str">
        <f>+VLOOKUP(Precio_mayoristas_consumidores[[#This Row],[Cod_mes]],Códigos_mes[],2,0)</f>
        <v>Julio</v>
      </c>
      <c r="D504" t="s">
        <v>797</v>
      </c>
      <c r="E504" t="str">
        <f>+VLOOKUP(Precio_mayoristas_consumidores[[#This Row],[Producto]],Codigos_class_frutas[],2,0)</f>
        <v>Tropicales y subtropicales</v>
      </c>
      <c r="F504" t="s">
        <v>204</v>
      </c>
      <c r="G504" s="51">
        <v>649.1</v>
      </c>
    </row>
    <row r="505" spans="1:7" x14ac:dyDescent="0.35">
      <c r="A505">
        <v>2014</v>
      </c>
      <c r="B505">
        <v>7</v>
      </c>
      <c r="C505" t="str">
        <f>+VLOOKUP(Precio_mayoristas_consumidores[[#This Row],[Cod_mes]],Códigos_mes[],2,0)</f>
        <v>Julio</v>
      </c>
      <c r="D505" t="s">
        <v>796</v>
      </c>
      <c r="E505" t="str">
        <f>+VLOOKUP(Precio_mayoristas_consumidores[[#This Row],[Producto]],Codigos_class_frutas[],2,0)</f>
        <v>Berries</v>
      </c>
      <c r="F505" t="s">
        <v>249</v>
      </c>
      <c r="G505" s="51">
        <v>564.41</v>
      </c>
    </row>
    <row r="506" spans="1:7" x14ac:dyDescent="0.35">
      <c r="A506">
        <v>2014</v>
      </c>
      <c r="B506">
        <v>7</v>
      </c>
      <c r="C506" t="str">
        <f>+VLOOKUP(Precio_mayoristas_consumidores[[#This Row],[Cod_mes]],Códigos_mes[],2,0)</f>
        <v>Julio</v>
      </c>
      <c r="D506" t="s">
        <v>796</v>
      </c>
      <c r="E506" t="str">
        <f>+VLOOKUP(Precio_mayoristas_consumidores[[#This Row],[Producto]],Codigos_class_frutas[],2,0)</f>
        <v>Cítricos</v>
      </c>
      <c r="F506" t="s">
        <v>214</v>
      </c>
      <c r="G506" s="51">
        <v>509.74</v>
      </c>
    </row>
    <row r="507" spans="1:7" x14ac:dyDescent="0.35">
      <c r="A507">
        <v>2014</v>
      </c>
      <c r="B507">
        <v>7</v>
      </c>
      <c r="C507" t="str">
        <f>+VLOOKUP(Precio_mayoristas_consumidores[[#This Row],[Cod_mes]],Códigos_mes[],2,0)</f>
        <v>Julio</v>
      </c>
      <c r="D507" t="s">
        <v>796</v>
      </c>
      <c r="E507" t="str">
        <f>+VLOOKUP(Precio_mayoristas_consumidores[[#This Row],[Producto]],Codigos_class_frutas[],2,0)</f>
        <v>Cítricos</v>
      </c>
      <c r="F507" t="s">
        <v>218</v>
      </c>
      <c r="G507" s="51">
        <v>772.14</v>
      </c>
    </row>
    <row r="508" spans="1:7" x14ac:dyDescent="0.35">
      <c r="A508">
        <v>2014</v>
      </c>
      <c r="B508">
        <v>7</v>
      </c>
      <c r="C508" t="str">
        <f>+VLOOKUP(Precio_mayoristas_consumidores[[#This Row],[Cod_mes]],Códigos_mes[],2,0)</f>
        <v>Julio</v>
      </c>
      <c r="D508" t="s">
        <v>796</v>
      </c>
      <c r="E508" t="str">
        <f>+VLOOKUP(Precio_mayoristas_consumidores[[#This Row],[Producto]],Codigos_class_frutas[],2,0)</f>
        <v>Frutos de pepita</v>
      </c>
      <c r="F508" t="s">
        <v>231</v>
      </c>
      <c r="G508" s="51">
        <v>456.99</v>
      </c>
    </row>
    <row r="509" spans="1:7" x14ac:dyDescent="0.35">
      <c r="A509">
        <v>2014</v>
      </c>
      <c r="B509">
        <v>7</v>
      </c>
      <c r="C509" t="str">
        <f>+VLOOKUP(Precio_mayoristas_consumidores[[#This Row],[Cod_mes]],Códigos_mes[],2,0)</f>
        <v>Julio</v>
      </c>
      <c r="D509" t="s">
        <v>796</v>
      </c>
      <c r="E509" t="str">
        <f>+VLOOKUP(Precio_mayoristas_consumidores[[#This Row],[Producto]],Codigos_class_frutas[],2,0)</f>
        <v>Cítricos</v>
      </c>
      <c r="F509" t="s">
        <v>221</v>
      </c>
      <c r="G509" s="51">
        <v>493.27</v>
      </c>
    </row>
    <row r="510" spans="1:7" x14ac:dyDescent="0.35">
      <c r="A510">
        <v>2014</v>
      </c>
      <c r="B510">
        <v>7</v>
      </c>
      <c r="C510" t="str">
        <f>+VLOOKUP(Precio_mayoristas_consumidores[[#This Row],[Cod_mes]],Códigos_mes[],2,0)</f>
        <v>Julio</v>
      </c>
      <c r="D510" t="s">
        <v>796</v>
      </c>
      <c r="E510" t="str">
        <f>+VLOOKUP(Precio_mayoristas_consumidores[[#This Row],[Producto]],Codigos_class_frutas[],2,0)</f>
        <v>Oleaginosos</v>
      </c>
      <c r="F510" t="s">
        <v>225</v>
      </c>
      <c r="G510" s="51">
        <v>1615.74</v>
      </c>
    </row>
    <row r="511" spans="1:7" x14ac:dyDescent="0.35">
      <c r="A511">
        <v>2014</v>
      </c>
      <c r="B511">
        <v>7</v>
      </c>
      <c r="C511" t="str">
        <f>+VLOOKUP(Precio_mayoristas_consumidores[[#This Row],[Cod_mes]],Códigos_mes[],2,0)</f>
        <v>Julio</v>
      </c>
      <c r="D511" t="s">
        <v>796</v>
      </c>
      <c r="E511" t="str">
        <f>+VLOOKUP(Precio_mayoristas_consumidores[[#This Row],[Producto]],Codigos_class_frutas[],2,0)</f>
        <v>Frutos de pepita</v>
      </c>
      <c r="F511" t="s">
        <v>242</v>
      </c>
      <c r="G511" s="51">
        <v>541.62</v>
      </c>
    </row>
    <row r="512" spans="1:7" x14ac:dyDescent="0.35">
      <c r="A512">
        <v>2014</v>
      </c>
      <c r="B512">
        <v>7</v>
      </c>
      <c r="C512" t="str">
        <f>+VLOOKUP(Precio_mayoristas_consumidores[[#This Row],[Cod_mes]],Códigos_mes[],2,0)</f>
        <v>Julio</v>
      </c>
      <c r="D512" t="s">
        <v>796</v>
      </c>
      <c r="E512" t="str">
        <f>+VLOOKUP(Precio_mayoristas_consumidores[[#This Row],[Producto]],Codigos_class_frutas[],2,0)</f>
        <v>Tropicales y subtropicales</v>
      </c>
      <c r="F512" t="s">
        <v>204</v>
      </c>
      <c r="G512" s="51">
        <v>440.5</v>
      </c>
    </row>
    <row r="513" spans="1:7" x14ac:dyDescent="0.35">
      <c r="A513">
        <v>2014</v>
      </c>
      <c r="B513">
        <v>7</v>
      </c>
      <c r="C513" t="str">
        <f>+VLOOKUP(Precio_mayoristas_consumidores[[#This Row],[Cod_mes]],Códigos_mes[],2,0)</f>
        <v>Julio</v>
      </c>
      <c r="D513" t="s">
        <v>797</v>
      </c>
      <c r="E513" t="str">
        <f>+VLOOKUP(Precio_mayoristas_consumidores[[#This Row],[Producto]],Codigos_class_frutas[],2,0)</f>
        <v>Berries</v>
      </c>
      <c r="F513" t="s">
        <v>249</v>
      </c>
      <c r="G513" s="51">
        <v>1340.67</v>
      </c>
    </row>
    <row r="514" spans="1:7" x14ac:dyDescent="0.35">
      <c r="A514">
        <v>2014</v>
      </c>
      <c r="B514">
        <v>7</v>
      </c>
      <c r="C514" t="str">
        <f>+VLOOKUP(Precio_mayoristas_consumidores[[#This Row],[Cod_mes]],Códigos_mes[],2,0)</f>
        <v>Julio</v>
      </c>
      <c r="D514" t="s">
        <v>797</v>
      </c>
      <c r="E514" t="str">
        <f>+VLOOKUP(Precio_mayoristas_consumidores[[#This Row],[Producto]],Codigos_class_frutas[],2,0)</f>
        <v>Cítricos</v>
      </c>
      <c r="F514" t="s">
        <v>214</v>
      </c>
      <c r="G514" s="51">
        <v>1096.3900000000001</v>
      </c>
    </row>
    <row r="515" spans="1:7" x14ac:dyDescent="0.35">
      <c r="A515">
        <v>2014</v>
      </c>
      <c r="B515">
        <v>7</v>
      </c>
      <c r="C515" t="str">
        <f>+VLOOKUP(Precio_mayoristas_consumidores[[#This Row],[Cod_mes]],Códigos_mes[],2,0)</f>
        <v>Julio</v>
      </c>
      <c r="D515" t="s">
        <v>797</v>
      </c>
      <c r="E515" t="str">
        <f>+VLOOKUP(Precio_mayoristas_consumidores[[#This Row],[Producto]],Codigos_class_frutas[],2,0)</f>
        <v>Cítricos</v>
      </c>
      <c r="F515" t="s">
        <v>218</v>
      </c>
      <c r="G515" s="51">
        <v>1729.84</v>
      </c>
    </row>
    <row r="516" spans="1:7" x14ac:dyDescent="0.35">
      <c r="A516">
        <v>2014</v>
      </c>
      <c r="B516">
        <v>7</v>
      </c>
      <c r="C516" t="str">
        <f>+VLOOKUP(Precio_mayoristas_consumidores[[#This Row],[Cod_mes]],Códigos_mes[],2,0)</f>
        <v>Julio</v>
      </c>
      <c r="D516" t="s">
        <v>797</v>
      </c>
      <c r="E516" t="str">
        <f>+VLOOKUP(Precio_mayoristas_consumidores[[#This Row],[Producto]],Codigos_class_frutas[],2,0)</f>
        <v>Frutos de pepita</v>
      </c>
      <c r="F516" t="s">
        <v>231</v>
      </c>
      <c r="G516" s="51">
        <v>875.54</v>
      </c>
    </row>
    <row r="517" spans="1:7" x14ac:dyDescent="0.35">
      <c r="A517">
        <v>2014</v>
      </c>
      <c r="B517">
        <v>7</v>
      </c>
      <c r="C517" t="str">
        <f>+VLOOKUP(Precio_mayoristas_consumidores[[#This Row],[Cod_mes]],Códigos_mes[],2,0)</f>
        <v>Julio</v>
      </c>
      <c r="D517" t="s">
        <v>797</v>
      </c>
      <c r="E517" t="str">
        <f>+VLOOKUP(Precio_mayoristas_consumidores[[#This Row],[Producto]],Codigos_class_frutas[],2,0)</f>
        <v>Cítricos</v>
      </c>
      <c r="F517" t="s">
        <v>221</v>
      </c>
      <c r="G517" s="51">
        <v>928.15</v>
      </c>
    </row>
    <row r="518" spans="1:7" x14ac:dyDescent="0.35">
      <c r="A518">
        <v>2014</v>
      </c>
      <c r="B518">
        <v>7</v>
      </c>
      <c r="C518" t="str">
        <f>+VLOOKUP(Precio_mayoristas_consumidores[[#This Row],[Cod_mes]],Códigos_mes[],2,0)</f>
        <v>Julio</v>
      </c>
      <c r="D518" t="s">
        <v>797</v>
      </c>
      <c r="E518" t="str">
        <f>+VLOOKUP(Precio_mayoristas_consumidores[[#This Row],[Producto]],Codigos_class_frutas[],2,0)</f>
        <v>Oleaginosos</v>
      </c>
      <c r="F518" t="s">
        <v>225</v>
      </c>
      <c r="G518" s="51">
        <v>2015.89</v>
      </c>
    </row>
    <row r="519" spans="1:7" x14ac:dyDescent="0.35">
      <c r="A519">
        <v>2014</v>
      </c>
      <c r="B519">
        <v>7</v>
      </c>
      <c r="C519" t="str">
        <f>+VLOOKUP(Precio_mayoristas_consumidores[[#This Row],[Cod_mes]],Códigos_mes[],2,0)</f>
        <v>Julio</v>
      </c>
      <c r="D519" t="s">
        <v>797</v>
      </c>
      <c r="E519" t="str">
        <f>+VLOOKUP(Precio_mayoristas_consumidores[[#This Row],[Producto]],Codigos_class_frutas[],2,0)</f>
        <v>Frutos de pepita</v>
      </c>
      <c r="F519" t="s">
        <v>242</v>
      </c>
      <c r="G519" s="51">
        <v>1030.24</v>
      </c>
    </row>
    <row r="520" spans="1:7" x14ac:dyDescent="0.35">
      <c r="A520">
        <v>2014</v>
      </c>
      <c r="B520">
        <v>7</v>
      </c>
      <c r="C520" t="str">
        <f>+VLOOKUP(Precio_mayoristas_consumidores[[#This Row],[Cod_mes]],Códigos_mes[],2,0)</f>
        <v>Julio</v>
      </c>
      <c r="D520" t="s">
        <v>797</v>
      </c>
      <c r="E520" t="str">
        <f>+VLOOKUP(Precio_mayoristas_consumidores[[#This Row],[Producto]],Codigos_class_frutas[],2,0)</f>
        <v>Tropicales y subtropicales</v>
      </c>
      <c r="F520" t="s">
        <v>204</v>
      </c>
      <c r="G520" s="51">
        <v>606.87</v>
      </c>
    </row>
    <row r="521" spans="1:7" x14ac:dyDescent="0.35">
      <c r="A521">
        <v>2014</v>
      </c>
      <c r="B521">
        <v>7</v>
      </c>
      <c r="C521" t="str">
        <f>+VLOOKUP(Precio_mayoristas_consumidores[[#This Row],[Cod_mes]],Códigos_mes[],2,0)</f>
        <v>Julio</v>
      </c>
      <c r="D521" t="s">
        <v>796</v>
      </c>
      <c r="E521" t="str">
        <f>+VLOOKUP(Precio_mayoristas_consumidores[[#This Row],[Producto]],Codigos_class_frutas[],2,0)</f>
        <v>Berries</v>
      </c>
      <c r="F521" t="s">
        <v>249</v>
      </c>
      <c r="G521" s="51">
        <v>570.48</v>
      </c>
    </row>
    <row r="522" spans="1:7" x14ac:dyDescent="0.35">
      <c r="A522">
        <v>2014</v>
      </c>
      <c r="B522">
        <v>7</v>
      </c>
      <c r="C522" t="str">
        <f>+VLOOKUP(Precio_mayoristas_consumidores[[#This Row],[Cod_mes]],Códigos_mes[],2,0)</f>
        <v>Julio</v>
      </c>
      <c r="D522" t="s">
        <v>796</v>
      </c>
      <c r="E522" t="str">
        <f>+VLOOKUP(Precio_mayoristas_consumidores[[#This Row],[Producto]],Codigos_class_frutas[],2,0)</f>
        <v>Cítricos</v>
      </c>
      <c r="F522" t="s">
        <v>214</v>
      </c>
      <c r="G522" s="51">
        <v>480.81</v>
      </c>
    </row>
    <row r="523" spans="1:7" x14ac:dyDescent="0.35">
      <c r="A523">
        <v>2014</v>
      </c>
      <c r="B523">
        <v>7</v>
      </c>
      <c r="C523" t="str">
        <f>+VLOOKUP(Precio_mayoristas_consumidores[[#This Row],[Cod_mes]],Códigos_mes[],2,0)</f>
        <v>Julio</v>
      </c>
      <c r="D523" t="s">
        <v>796</v>
      </c>
      <c r="E523" t="str">
        <f>+VLOOKUP(Precio_mayoristas_consumidores[[#This Row],[Producto]],Codigos_class_frutas[],2,0)</f>
        <v>Cítricos</v>
      </c>
      <c r="F523" t="s">
        <v>218</v>
      </c>
      <c r="G523" s="51">
        <v>819.72</v>
      </c>
    </row>
    <row r="524" spans="1:7" x14ac:dyDescent="0.35">
      <c r="A524">
        <v>2014</v>
      </c>
      <c r="B524">
        <v>7</v>
      </c>
      <c r="C524" t="str">
        <f>+VLOOKUP(Precio_mayoristas_consumidores[[#This Row],[Cod_mes]],Códigos_mes[],2,0)</f>
        <v>Julio</v>
      </c>
      <c r="D524" t="s">
        <v>796</v>
      </c>
      <c r="E524" t="str">
        <f>+VLOOKUP(Precio_mayoristas_consumidores[[#This Row],[Producto]],Codigos_class_frutas[],2,0)</f>
        <v>Frutos de pepita</v>
      </c>
      <c r="F524" t="s">
        <v>231</v>
      </c>
      <c r="G524" s="51">
        <v>467.86</v>
      </c>
    </row>
    <row r="525" spans="1:7" x14ac:dyDescent="0.35">
      <c r="A525">
        <v>2014</v>
      </c>
      <c r="B525">
        <v>7</v>
      </c>
      <c r="C525" t="str">
        <f>+VLOOKUP(Precio_mayoristas_consumidores[[#This Row],[Cod_mes]],Códigos_mes[],2,0)</f>
        <v>Julio</v>
      </c>
      <c r="D525" t="s">
        <v>796</v>
      </c>
      <c r="E525" t="str">
        <f>+VLOOKUP(Precio_mayoristas_consumidores[[#This Row],[Producto]],Codigos_class_frutas[],2,0)</f>
        <v>Cítricos</v>
      </c>
      <c r="F525" t="s">
        <v>221</v>
      </c>
      <c r="G525" s="51">
        <v>518.83000000000004</v>
      </c>
    </row>
    <row r="526" spans="1:7" x14ac:dyDescent="0.35">
      <c r="A526">
        <v>2014</v>
      </c>
      <c r="B526">
        <v>7</v>
      </c>
      <c r="C526" t="str">
        <f>+VLOOKUP(Precio_mayoristas_consumidores[[#This Row],[Cod_mes]],Códigos_mes[],2,0)</f>
        <v>Julio</v>
      </c>
      <c r="D526" t="s">
        <v>796</v>
      </c>
      <c r="E526" t="str">
        <f>+VLOOKUP(Precio_mayoristas_consumidores[[#This Row],[Producto]],Codigos_class_frutas[],2,0)</f>
        <v>Oleaginosos</v>
      </c>
      <c r="F526" t="s">
        <v>225</v>
      </c>
      <c r="G526" s="51">
        <v>1686.17</v>
      </c>
    </row>
    <row r="527" spans="1:7" x14ac:dyDescent="0.35">
      <c r="A527">
        <v>2014</v>
      </c>
      <c r="B527">
        <v>7</v>
      </c>
      <c r="C527" t="str">
        <f>+VLOOKUP(Precio_mayoristas_consumidores[[#This Row],[Cod_mes]],Códigos_mes[],2,0)</f>
        <v>Julio</v>
      </c>
      <c r="D527" t="s">
        <v>796</v>
      </c>
      <c r="E527" t="str">
        <f>+VLOOKUP(Precio_mayoristas_consumidores[[#This Row],[Producto]],Codigos_class_frutas[],2,0)</f>
        <v>Frutos de pepita</v>
      </c>
      <c r="F527" t="s">
        <v>242</v>
      </c>
      <c r="G527" s="51">
        <v>565.16</v>
      </c>
    </row>
    <row r="528" spans="1:7" x14ac:dyDescent="0.35">
      <c r="A528">
        <v>2014</v>
      </c>
      <c r="B528">
        <v>7</v>
      </c>
      <c r="C528" t="str">
        <f>+VLOOKUP(Precio_mayoristas_consumidores[[#This Row],[Cod_mes]],Códigos_mes[],2,0)</f>
        <v>Julio</v>
      </c>
      <c r="D528" t="s">
        <v>796</v>
      </c>
      <c r="E528" t="str">
        <f>+VLOOKUP(Precio_mayoristas_consumidores[[#This Row],[Producto]],Codigos_class_frutas[],2,0)</f>
        <v>Tropicales y subtropicales</v>
      </c>
      <c r="F528" t="s">
        <v>204</v>
      </c>
      <c r="G528" s="51">
        <v>479.22</v>
      </c>
    </row>
    <row r="529" spans="1:7" x14ac:dyDescent="0.35">
      <c r="A529">
        <v>2014</v>
      </c>
      <c r="B529">
        <v>7</v>
      </c>
      <c r="C529" t="str">
        <f>+VLOOKUP(Precio_mayoristas_consumidores[[#This Row],[Cod_mes]],Códigos_mes[],2,0)</f>
        <v>Julio</v>
      </c>
      <c r="D529" t="s">
        <v>797</v>
      </c>
      <c r="E529" t="str">
        <f>+VLOOKUP(Precio_mayoristas_consumidores[[#This Row],[Producto]],Codigos_class_frutas[],2,0)</f>
        <v>Berries</v>
      </c>
      <c r="F529" t="s">
        <v>249</v>
      </c>
      <c r="G529" s="51">
        <v>1389.32</v>
      </c>
    </row>
    <row r="530" spans="1:7" x14ac:dyDescent="0.35">
      <c r="A530">
        <v>2014</v>
      </c>
      <c r="B530">
        <v>7</v>
      </c>
      <c r="C530" t="str">
        <f>+VLOOKUP(Precio_mayoristas_consumidores[[#This Row],[Cod_mes]],Códigos_mes[],2,0)</f>
        <v>Julio</v>
      </c>
      <c r="D530" t="s">
        <v>797</v>
      </c>
      <c r="E530" t="str">
        <f>+VLOOKUP(Precio_mayoristas_consumidores[[#This Row],[Producto]],Codigos_class_frutas[],2,0)</f>
        <v>Cítricos</v>
      </c>
      <c r="F530" t="s">
        <v>214</v>
      </c>
      <c r="G530" s="51">
        <v>1002.38</v>
      </c>
    </row>
    <row r="531" spans="1:7" x14ac:dyDescent="0.35">
      <c r="A531">
        <v>2014</v>
      </c>
      <c r="B531">
        <v>7</v>
      </c>
      <c r="C531" t="str">
        <f>+VLOOKUP(Precio_mayoristas_consumidores[[#This Row],[Cod_mes]],Códigos_mes[],2,0)</f>
        <v>Julio</v>
      </c>
      <c r="D531" t="s">
        <v>797</v>
      </c>
      <c r="E531" t="str">
        <f>+VLOOKUP(Precio_mayoristas_consumidores[[#This Row],[Producto]],Codigos_class_frutas[],2,0)</f>
        <v>Cítricos</v>
      </c>
      <c r="F531" t="s">
        <v>218</v>
      </c>
      <c r="G531" s="51">
        <v>1534.99</v>
      </c>
    </row>
    <row r="532" spans="1:7" x14ac:dyDescent="0.35">
      <c r="A532">
        <v>2014</v>
      </c>
      <c r="B532">
        <v>7</v>
      </c>
      <c r="C532" t="str">
        <f>+VLOOKUP(Precio_mayoristas_consumidores[[#This Row],[Cod_mes]],Códigos_mes[],2,0)</f>
        <v>Julio</v>
      </c>
      <c r="D532" t="s">
        <v>797</v>
      </c>
      <c r="E532" t="str">
        <f>+VLOOKUP(Precio_mayoristas_consumidores[[#This Row],[Producto]],Codigos_class_frutas[],2,0)</f>
        <v>Frutos de pepita</v>
      </c>
      <c r="F532" t="s">
        <v>231</v>
      </c>
      <c r="G532" s="51">
        <v>883.13</v>
      </c>
    </row>
    <row r="533" spans="1:7" x14ac:dyDescent="0.35">
      <c r="A533">
        <v>2014</v>
      </c>
      <c r="B533">
        <v>7</v>
      </c>
      <c r="C533" t="str">
        <f>+VLOOKUP(Precio_mayoristas_consumidores[[#This Row],[Cod_mes]],Códigos_mes[],2,0)</f>
        <v>Julio</v>
      </c>
      <c r="D533" t="s">
        <v>797</v>
      </c>
      <c r="E533" t="str">
        <f>+VLOOKUP(Precio_mayoristas_consumidores[[#This Row],[Producto]],Codigos_class_frutas[],2,0)</f>
        <v>Cítricos</v>
      </c>
      <c r="F533" t="s">
        <v>221</v>
      </c>
      <c r="G533" s="51">
        <v>917.05</v>
      </c>
    </row>
    <row r="534" spans="1:7" x14ac:dyDescent="0.35">
      <c r="A534">
        <v>2014</v>
      </c>
      <c r="B534">
        <v>7</v>
      </c>
      <c r="C534" t="str">
        <f>+VLOOKUP(Precio_mayoristas_consumidores[[#This Row],[Cod_mes]],Códigos_mes[],2,0)</f>
        <v>Julio</v>
      </c>
      <c r="D534" t="s">
        <v>797</v>
      </c>
      <c r="E534" t="str">
        <f>+VLOOKUP(Precio_mayoristas_consumidores[[#This Row],[Producto]],Codigos_class_frutas[],2,0)</f>
        <v>Oleaginosos</v>
      </c>
      <c r="F534" t="s">
        <v>225</v>
      </c>
      <c r="G534" s="51">
        <v>2090.58</v>
      </c>
    </row>
    <row r="535" spans="1:7" x14ac:dyDescent="0.35">
      <c r="A535">
        <v>2014</v>
      </c>
      <c r="B535">
        <v>7</v>
      </c>
      <c r="C535" t="str">
        <f>+VLOOKUP(Precio_mayoristas_consumidores[[#This Row],[Cod_mes]],Códigos_mes[],2,0)</f>
        <v>Julio</v>
      </c>
      <c r="D535" t="s">
        <v>797</v>
      </c>
      <c r="E535" t="str">
        <f>+VLOOKUP(Precio_mayoristas_consumidores[[#This Row],[Producto]],Codigos_class_frutas[],2,0)</f>
        <v>Frutos de pepita</v>
      </c>
      <c r="F535" t="s">
        <v>242</v>
      </c>
      <c r="G535" s="51">
        <v>1085.08</v>
      </c>
    </row>
    <row r="536" spans="1:7" x14ac:dyDescent="0.35">
      <c r="A536">
        <v>2014</v>
      </c>
      <c r="B536">
        <v>7</v>
      </c>
      <c r="C536" t="str">
        <f>+VLOOKUP(Precio_mayoristas_consumidores[[#This Row],[Cod_mes]],Códigos_mes[],2,0)</f>
        <v>Julio</v>
      </c>
      <c r="D536" t="s">
        <v>797</v>
      </c>
      <c r="E536" t="str">
        <f>+VLOOKUP(Precio_mayoristas_consumidores[[#This Row],[Producto]],Codigos_class_frutas[],2,0)</f>
        <v>Tropicales y subtropicales</v>
      </c>
      <c r="F536" t="s">
        <v>204</v>
      </c>
      <c r="G536" s="51">
        <v>646.99</v>
      </c>
    </row>
    <row r="537" spans="1:7" x14ac:dyDescent="0.35">
      <c r="A537">
        <v>2014</v>
      </c>
      <c r="B537">
        <v>7</v>
      </c>
      <c r="C537" t="str">
        <f>+VLOOKUP(Precio_mayoristas_consumidores[[#This Row],[Cod_mes]],Códigos_mes[],2,0)</f>
        <v>Julio</v>
      </c>
      <c r="D537" t="s">
        <v>796</v>
      </c>
      <c r="E537" t="str">
        <f>+VLOOKUP(Precio_mayoristas_consumidores[[#This Row],[Producto]],Codigos_class_frutas[],2,0)</f>
        <v>Berries</v>
      </c>
      <c r="F537" t="s">
        <v>249</v>
      </c>
      <c r="G537" s="51">
        <v>588.01</v>
      </c>
    </row>
    <row r="538" spans="1:7" x14ac:dyDescent="0.35">
      <c r="A538">
        <v>2014</v>
      </c>
      <c r="B538">
        <v>7</v>
      </c>
      <c r="C538" t="str">
        <f>+VLOOKUP(Precio_mayoristas_consumidores[[#This Row],[Cod_mes]],Códigos_mes[],2,0)</f>
        <v>Julio</v>
      </c>
      <c r="D538" t="s">
        <v>796</v>
      </c>
      <c r="E538" t="str">
        <f>+VLOOKUP(Precio_mayoristas_consumidores[[#This Row],[Producto]],Codigos_class_frutas[],2,0)</f>
        <v>Cítricos</v>
      </c>
      <c r="F538" t="s">
        <v>214</v>
      </c>
      <c r="G538" s="51">
        <v>473.12</v>
      </c>
    </row>
    <row r="539" spans="1:7" x14ac:dyDescent="0.35">
      <c r="A539">
        <v>2014</v>
      </c>
      <c r="B539">
        <v>7</v>
      </c>
      <c r="C539" t="str">
        <f>+VLOOKUP(Precio_mayoristas_consumidores[[#This Row],[Cod_mes]],Códigos_mes[],2,0)</f>
        <v>Julio</v>
      </c>
      <c r="D539" t="s">
        <v>796</v>
      </c>
      <c r="E539" t="str">
        <f>+VLOOKUP(Precio_mayoristas_consumidores[[#This Row],[Producto]],Codigos_class_frutas[],2,0)</f>
        <v>Cítricos</v>
      </c>
      <c r="F539" t="s">
        <v>218</v>
      </c>
      <c r="G539" s="51">
        <v>767.37</v>
      </c>
    </row>
    <row r="540" spans="1:7" x14ac:dyDescent="0.35">
      <c r="A540">
        <v>2014</v>
      </c>
      <c r="B540">
        <v>7</v>
      </c>
      <c r="C540" t="str">
        <f>+VLOOKUP(Precio_mayoristas_consumidores[[#This Row],[Cod_mes]],Códigos_mes[],2,0)</f>
        <v>Julio</v>
      </c>
      <c r="D540" t="s">
        <v>796</v>
      </c>
      <c r="E540" t="str">
        <f>+VLOOKUP(Precio_mayoristas_consumidores[[#This Row],[Producto]],Codigos_class_frutas[],2,0)</f>
        <v>Frutos de pepita</v>
      </c>
      <c r="F540" t="s">
        <v>231</v>
      </c>
      <c r="G540" s="51">
        <v>464.5</v>
      </c>
    </row>
    <row r="541" spans="1:7" x14ac:dyDescent="0.35">
      <c r="A541">
        <v>2014</v>
      </c>
      <c r="B541">
        <v>7</v>
      </c>
      <c r="C541" t="str">
        <f>+VLOOKUP(Precio_mayoristas_consumidores[[#This Row],[Cod_mes]],Códigos_mes[],2,0)</f>
        <v>Julio</v>
      </c>
      <c r="D541" t="s">
        <v>796</v>
      </c>
      <c r="E541" t="str">
        <f>+VLOOKUP(Precio_mayoristas_consumidores[[#This Row],[Producto]],Codigos_class_frutas[],2,0)</f>
        <v>Cítricos</v>
      </c>
      <c r="F541" t="s">
        <v>221</v>
      </c>
      <c r="G541" s="51">
        <v>475.4</v>
      </c>
    </row>
    <row r="542" spans="1:7" x14ac:dyDescent="0.35">
      <c r="A542">
        <v>2014</v>
      </c>
      <c r="B542">
        <v>7</v>
      </c>
      <c r="C542" t="str">
        <f>+VLOOKUP(Precio_mayoristas_consumidores[[#This Row],[Cod_mes]],Códigos_mes[],2,0)</f>
        <v>Julio</v>
      </c>
      <c r="D542" t="s">
        <v>796</v>
      </c>
      <c r="E542" t="str">
        <f>+VLOOKUP(Precio_mayoristas_consumidores[[#This Row],[Producto]],Codigos_class_frutas[],2,0)</f>
        <v>Oleaginosos</v>
      </c>
      <c r="F542" t="s">
        <v>225</v>
      </c>
      <c r="G542" s="51">
        <v>1723.12</v>
      </c>
    </row>
    <row r="543" spans="1:7" x14ac:dyDescent="0.35">
      <c r="A543">
        <v>2014</v>
      </c>
      <c r="B543">
        <v>7</v>
      </c>
      <c r="C543" t="str">
        <f>+VLOOKUP(Precio_mayoristas_consumidores[[#This Row],[Cod_mes]],Códigos_mes[],2,0)</f>
        <v>Julio</v>
      </c>
      <c r="D543" t="s">
        <v>796</v>
      </c>
      <c r="E543" t="str">
        <f>+VLOOKUP(Precio_mayoristas_consumidores[[#This Row],[Producto]],Codigos_class_frutas[],2,0)</f>
        <v>Frutos de pepita</v>
      </c>
      <c r="F543" t="s">
        <v>242</v>
      </c>
      <c r="G543" s="51">
        <v>551.47</v>
      </c>
    </row>
    <row r="544" spans="1:7" x14ac:dyDescent="0.35">
      <c r="A544">
        <v>2014</v>
      </c>
      <c r="B544">
        <v>7</v>
      </c>
      <c r="C544" t="str">
        <f>+VLOOKUP(Precio_mayoristas_consumidores[[#This Row],[Cod_mes]],Códigos_mes[],2,0)</f>
        <v>Julio</v>
      </c>
      <c r="D544" t="s">
        <v>796</v>
      </c>
      <c r="E544" t="str">
        <f>+VLOOKUP(Precio_mayoristas_consumidores[[#This Row],[Producto]],Codigos_class_frutas[],2,0)</f>
        <v>Tropicales y subtropicales</v>
      </c>
      <c r="F544" t="s">
        <v>204</v>
      </c>
      <c r="G544" s="51">
        <v>443.59</v>
      </c>
    </row>
    <row r="545" spans="1:7" x14ac:dyDescent="0.35">
      <c r="A545">
        <v>2014</v>
      </c>
      <c r="B545">
        <v>7</v>
      </c>
      <c r="C545" t="str">
        <f>+VLOOKUP(Precio_mayoristas_consumidores[[#This Row],[Cod_mes]],Códigos_mes[],2,0)</f>
        <v>Julio</v>
      </c>
      <c r="D545" t="s">
        <v>797</v>
      </c>
      <c r="E545" t="str">
        <f>+VLOOKUP(Precio_mayoristas_consumidores[[#This Row],[Producto]],Codigos_class_frutas[],2,0)</f>
        <v>Berries</v>
      </c>
      <c r="F545" t="s">
        <v>249</v>
      </c>
      <c r="G545" s="51">
        <v>1327.01</v>
      </c>
    </row>
    <row r="546" spans="1:7" x14ac:dyDescent="0.35">
      <c r="A546">
        <v>2014</v>
      </c>
      <c r="B546">
        <v>7</v>
      </c>
      <c r="C546" t="str">
        <f>+VLOOKUP(Precio_mayoristas_consumidores[[#This Row],[Cod_mes]],Códigos_mes[],2,0)</f>
        <v>Julio</v>
      </c>
      <c r="D546" t="s">
        <v>797</v>
      </c>
      <c r="E546" t="str">
        <f>+VLOOKUP(Precio_mayoristas_consumidores[[#This Row],[Producto]],Codigos_class_frutas[],2,0)</f>
        <v>Cítricos</v>
      </c>
      <c r="F546" t="s">
        <v>214</v>
      </c>
      <c r="G546" s="51">
        <v>1044.97</v>
      </c>
    </row>
    <row r="547" spans="1:7" x14ac:dyDescent="0.35">
      <c r="A547">
        <v>2014</v>
      </c>
      <c r="B547">
        <v>7</v>
      </c>
      <c r="C547" t="str">
        <f>+VLOOKUP(Precio_mayoristas_consumidores[[#This Row],[Cod_mes]],Códigos_mes[],2,0)</f>
        <v>Julio</v>
      </c>
      <c r="D547" t="s">
        <v>797</v>
      </c>
      <c r="E547" t="str">
        <f>+VLOOKUP(Precio_mayoristas_consumidores[[#This Row],[Producto]],Codigos_class_frutas[],2,0)</f>
        <v>Cítricos</v>
      </c>
      <c r="F547" t="s">
        <v>218</v>
      </c>
      <c r="G547" s="51">
        <v>1587.77</v>
      </c>
    </row>
    <row r="548" spans="1:7" x14ac:dyDescent="0.35">
      <c r="A548">
        <v>2014</v>
      </c>
      <c r="B548">
        <v>7</v>
      </c>
      <c r="C548" t="str">
        <f>+VLOOKUP(Precio_mayoristas_consumidores[[#This Row],[Cod_mes]],Códigos_mes[],2,0)</f>
        <v>Julio</v>
      </c>
      <c r="D548" t="s">
        <v>797</v>
      </c>
      <c r="E548" t="str">
        <f>+VLOOKUP(Precio_mayoristas_consumidores[[#This Row],[Producto]],Codigos_class_frutas[],2,0)</f>
        <v>Frutos de pepita</v>
      </c>
      <c r="F548" t="s">
        <v>231</v>
      </c>
      <c r="G548" s="51">
        <v>842.44</v>
      </c>
    </row>
    <row r="549" spans="1:7" x14ac:dyDescent="0.35">
      <c r="A549">
        <v>2014</v>
      </c>
      <c r="B549">
        <v>7</v>
      </c>
      <c r="C549" t="str">
        <f>+VLOOKUP(Precio_mayoristas_consumidores[[#This Row],[Cod_mes]],Códigos_mes[],2,0)</f>
        <v>Julio</v>
      </c>
      <c r="D549" t="s">
        <v>797</v>
      </c>
      <c r="E549" t="str">
        <f>+VLOOKUP(Precio_mayoristas_consumidores[[#This Row],[Producto]],Codigos_class_frutas[],2,0)</f>
        <v>Cítricos</v>
      </c>
      <c r="F549" t="s">
        <v>221</v>
      </c>
      <c r="G549" s="51">
        <v>822.31</v>
      </c>
    </row>
    <row r="550" spans="1:7" x14ac:dyDescent="0.35">
      <c r="A550">
        <v>2014</v>
      </c>
      <c r="B550">
        <v>7</v>
      </c>
      <c r="C550" t="str">
        <f>+VLOOKUP(Precio_mayoristas_consumidores[[#This Row],[Cod_mes]],Códigos_mes[],2,0)</f>
        <v>Julio</v>
      </c>
      <c r="D550" t="s">
        <v>797</v>
      </c>
      <c r="E550" t="str">
        <f>+VLOOKUP(Precio_mayoristas_consumidores[[#This Row],[Producto]],Codigos_class_frutas[],2,0)</f>
        <v>Oleaginosos</v>
      </c>
      <c r="F550" t="s">
        <v>225</v>
      </c>
      <c r="G550" s="51">
        <v>2113.37</v>
      </c>
    </row>
    <row r="551" spans="1:7" x14ac:dyDescent="0.35">
      <c r="A551">
        <v>2014</v>
      </c>
      <c r="B551">
        <v>7</v>
      </c>
      <c r="C551" t="str">
        <f>+VLOOKUP(Precio_mayoristas_consumidores[[#This Row],[Cod_mes]],Códigos_mes[],2,0)</f>
        <v>Julio</v>
      </c>
      <c r="D551" t="s">
        <v>797</v>
      </c>
      <c r="E551" t="str">
        <f>+VLOOKUP(Precio_mayoristas_consumidores[[#This Row],[Producto]],Codigos_class_frutas[],2,0)</f>
        <v>Frutos de pepita</v>
      </c>
      <c r="F551" t="s">
        <v>242</v>
      </c>
      <c r="G551" s="51">
        <v>1036.8</v>
      </c>
    </row>
    <row r="552" spans="1:7" x14ac:dyDescent="0.35">
      <c r="A552">
        <v>2014</v>
      </c>
      <c r="B552">
        <v>7</v>
      </c>
      <c r="C552" t="str">
        <f>+VLOOKUP(Precio_mayoristas_consumidores[[#This Row],[Cod_mes]],Códigos_mes[],2,0)</f>
        <v>Julio</v>
      </c>
      <c r="D552" t="s">
        <v>797</v>
      </c>
      <c r="E552" t="str">
        <f>+VLOOKUP(Precio_mayoristas_consumidores[[#This Row],[Producto]],Codigos_class_frutas[],2,0)</f>
        <v>Tropicales y subtropicales</v>
      </c>
      <c r="F552" t="s">
        <v>204</v>
      </c>
      <c r="G552" s="51">
        <v>650.05999999999995</v>
      </c>
    </row>
    <row r="553" spans="1:7" x14ac:dyDescent="0.35">
      <c r="A553">
        <v>2014</v>
      </c>
      <c r="B553">
        <v>7</v>
      </c>
      <c r="C553" t="str">
        <f>+VLOOKUP(Precio_mayoristas_consumidores[[#This Row],[Cod_mes]],Códigos_mes[],2,0)</f>
        <v>Julio</v>
      </c>
      <c r="D553" t="s">
        <v>796</v>
      </c>
      <c r="E553" t="str">
        <f>+VLOOKUP(Precio_mayoristas_consumidores[[#This Row],[Producto]],Codigos_class_frutas[],2,0)</f>
        <v>Berries</v>
      </c>
      <c r="F553" t="s">
        <v>249</v>
      </c>
      <c r="G553" s="51">
        <v>605.45000000000005</v>
      </c>
    </row>
    <row r="554" spans="1:7" x14ac:dyDescent="0.35">
      <c r="A554">
        <v>2014</v>
      </c>
      <c r="B554">
        <v>7</v>
      </c>
      <c r="C554" t="str">
        <f>+VLOOKUP(Precio_mayoristas_consumidores[[#This Row],[Cod_mes]],Códigos_mes[],2,0)</f>
        <v>Julio</v>
      </c>
      <c r="D554" t="s">
        <v>796</v>
      </c>
      <c r="E554" t="str">
        <f>+VLOOKUP(Precio_mayoristas_consumidores[[#This Row],[Producto]],Codigos_class_frutas[],2,0)</f>
        <v>Cítricos</v>
      </c>
      <c r="F554" t="s">
        <v>214</v>
      </c>
      <c r="G554" s="51">
        <v>464.42</v>
      </c>
    </row>
    <row r="555" spans="1:7" x14ac:dyDescent="0.35">
      <c r="A555">
        <v>2014</v>
      </c>
      <c r="B555">
        <v>7</v>
      </c>
      <c r="C555" t="str">
        <f>+VLOOKUP(Precio_mayoristas_consumidores[[#This Row],[Cod_mes]],Códigos_mes[],2,0)</f>
        <v>Julio</v>
      </c>
      <c r="D555" t="s">
        <v>796</v>
      </c>
      <c r="E555" t="str">
        <f>+VLOOKUP(Precio_mayoristas_consumidores[[#This Row],[Producto]],Codigos_class_frutas[],2,0)</f>
        <v>Cítricos</v>
      </c>
      <c r="F555" t="s">
        <v>218</v>
      </c>
      <c r="G555" s="51">
        <v>757.88</v>
      </c>
    </row>
    <row r="556" spans="1:7" x14ac:dyDescent="0.35">
      <c r="A556">
        <v>2014</v>
      </c>
      <c r="B556">
        <v>7</v>
      </c>
      <c r="C556" t="str">
        <f>+VLOOKUP(Precio_mayoristas_consumidores[[#This Row],[Cod_mes]],Códigos_mes[],2,0)</f>
        <v>Julio</v>
      </c>
      <c r="D556" t="s">
        <v>796</v>
      </c>
      <c r="E556" t="str">
        <f>+VLOOKUP(Precio_mayoristas_consumidores[[#This Row],[Producto]],Codigos_class_frutas[],2,0)</f>
        <v>Frutos de pepita</v>
      </c>
      <c r="F556" t="s">
        <v>231</v>
      </c>
      <c r="G556" s="51">
        <v>463.7</v>
      </c>
    </row>
    <row r="557" spans="1:7" x14ac:dyDescent="0.35">
      <c r="A557">
        <v>2014</v>
      </c>
      <c r="B557">
        <v>7</v>
      </c>
      <c r="C557" t="str">
        <f>+VLOOKUP(Precio_mayoristas_consumidores[[#This Row],[Cod_mes]],Códigos_mes[],2,0)</f>
        <v>Julio</v>
      </c>
      <c r="D557" t="s">
        <v>796</v>
      </c>
      <c r="E557" t="str">
        <f>+VLOOKUP(Precio_mayoristas_consumidores[[#This Row],[Producto]],Codigos_class_frutas[],2,0)</f>
        <v>Cítricos</v>
      </c>
      <c r="F557" t="s">
        <v>221</v>
      </c>
      <c r="G557" s="51">
        <v>481.55</v>
      </c>
    </row>
    <row r="558" spans="1:7" x14ac:dyDescent="0.35">
      <c r="A558">
        <v>2014</v>
      </c>
      <c r="B558">
        <v>7</v>
      </c>
      <c r="C558" t="str">
        <f>+VLOOKUP(Precio_mayoristas_consumidores[[#This Row],[Cod_mes]],Códigos_mes[],2,0)</f>
        <v>Julio</v>
      </c>
      <c r="D558" t="s">
        <v>796</v>
      </c>
      <c r="E558" t="str">
        <f>+VLOOKUP(Precio_mayoristas_consumidores[[#This Row],[Producto]],Codigos_class_frutas[],2,0)</f>
        <v>Oleaginosos</v>
      </c>
      <c r="F558" t="s">
        <v>225</v>
      </c>
      <c r="G558" s="51">
        <v>1710.36</v>
      </c>
    </row>
    <row r="559" spans="1:7" x14ac:dyDescent="0.35">
      <c r="A559">
        <v>2014</v>
      </c>
      <c r="B559">
        <v>7</v>
      </c>
      <c r="C559" t="str">
        <f>+VLOOKUP(Precio_mayoristas_consumidores[[#This Row],[Cod_mes]],Códigos_mes[],2,0)</f>
        <v>Julio</v>
      </c>
      <c r="D559" t="s">
        <v>796</v>
      </c>
      <c r="E559" t="str">
        <f>+VLOOKUP(Precio_mayoristas_consumidores[[#This Row],[Producto]],Codigos_class_frutas[],2,0)</f>
        <v>Frutos de pepita</v>
      </c>
      <c r="F559" t="s">
        <v>242</v>
      </c>
      <c r="G559" s="51">
        <v>550.46</v>
      </c>
    </row>
    <row r="560" spans="1:7" x14ac:dyDescent="0.35">
      <c r="A560">
        <v>2014</v>
      </c>
      <c r="B560">
        <v>7</v>
      </c>
      <c r="C560" t="str">
        <f>+VLOOKUP(Precio_mayoristas_consumidores[[#This Row],[Cod_mes]],Códigos_mes[],2,0)</f>
        <v>Julio</v>
      </c>
      <c r="D560" t="s">
        <v>796</v>
      </c>
      <c r="E560" t="str">
        <f>+VLOOKUP(Precio_mayoristas_consumidores[[#This Row],[Producto]],Codigos_class_frutas[],2,0)</f>
        <v>Tropicales y subtropicales</v>
      </c>
      <c r="F560" t="s">
        <v>204</v>
      </c>
      <c r="G560" s="51">
        <v>434.16</v>
      </c>
    </row>
    <row r="561" spans="1:7" x14ac:dyDescent="0.35">
      <c r="A561">
        <v>2014</v>
      </c>
      <c r="B561">
        <v>7</v>
      </c>
      <c r="C561" t="str">
        <f>+VLOOKUP(Precio_mayoristas_consumidores[[#This Row],[Cod_mes]],Códigos_mes[],2,0)</f>
        <v>Julio</v>
      </c>
      <c r="D561" t="s">
        <v>797</v>
      </c>
      <c r="E561" t="str">
        <f>+VLOOKUP(Precio_mayoristas_consumidores[[#This Row],[Producto]],Codigos_class_frutas[],2,0)</f>
        <v>Berries</v>
      </c>
      <c r="F561" t="s">
        <v>249</v>
      </c>
      <c r="G561" s="51">
        <v>1413.31</v>
      </c>
    </row>
    <row r="562" spans="1:7" x14ac:dyDescent="0.35">
      <c r="A562">
        <v>2014</v>
      </c>
      <c r="B562">
        <v>7</v>
      </c>
      <c r="C562" t="str">
        <f>+VLOOKUP(Precio_mayoristas_consumidores[[#This Row],[Cod_mes]],Códigos_mes[],2,0)</f>
        <v>Julio</v>
      </c>
      <c r="D562" t="s">
        <v>797</v>
      </c>
      <c r="E562" t="str">
        <f>+VLOOKUP(Precio_mayoristas_consumidores[[#This Row],[Producto]],Codigos_class_frutas[],2,0)</f>
        <v>Cítricos</v>
      </c>
      <c r="F562" t="s">
        <v>214</v>
      </c>
      <c r="G562" s="51">
        <v>1013.4</v>
      </c>
    </row>
    <row r="563" spans="1:7" x14ac:dyDescent="0.35">
      <c r="A563">
        <v>2014</v>
      </c>
      <c r="B563">
        <v>7</v>
      </c>
      <c r="C563" t="str">
        <f>+VLOOKUP(Precio_mayoristas_consumidores[[#This Row],[Cod_mes]],Códigos_mes[],2,0)</f>
        <v>Julio</v>
      </c>
      <c r="D563" t="s">
        <v>797</v>
      </c>
      <c r="E563" t="str">
        <f>+VLOOKUP(Precio_mayoristas_consumidores[[#This Row],[Producto]],Codigos_class_frutas[],2,0)</f>
        <v>Cítricos</v>
      </c>
      <c r="F563" t="s">
        <v>218</v>
      </c>
      <c r="G563" s="51">
        <v>1627.13</v>
      </c>
    </row>
    <row r="564" spans="1:7" x14ac:dyDescent="0.35">
      <c r="A564">
        <v>2014</v>
      </c>
      <c r="B564">
        <v>7</v>
      </c>
      <c r="C564" t="str">
        <f>+VLOOKUP(Precio_mayoristas_consumidores[[#This Row],[Cod_mes]],Códigos_mes[],2,0)</f>
        <v>Julio</v>
      </c>
      <c r="D564" t="s">
        <v>797</v>
      </c>
      <c r="E564" t="str">
        <f>+VLOOKUP(Precio_mayoristas_consumidores[[#This Row],[Producto]],Codigos_class_frutas[],2,0)</f>
        <v>Frutos de pepita</v>
      </c>
      <c r="F564" t="s">
        <v>231</v>
      </c>
      <c r="G564" s="51">
        <v>877.1</v>
      </c>
    </row>
    <row r="565" spans="1:7" x14ac:dyDescent="0.35">
      <c r="A565">
        <v>2014</v>
      </c>
      <c r="B565">
        <v>7</v>
      </c>
      <c r="C565" t="str">
        <f>+VLOOKUP(Precio_mayoristas_consumidores[[#This Row],[Cod_mes]],Códigos_mes[],2,0)</f>
        <v>Julio</v>
      </c>
      <c r="D565" t="s">
        <v>797</v>
      </c>
      <c r="E565" t="str">
        <f>+VLOOKUP(Precio_mayoristas_consumidores[[#This Row],[Producto]],Codigos_class_frutas[],2,0)</f>
        <v>Cítricos</v>
      </c>
      <c r="F565" t="s">
        <v>221</v>
      </c>
      <c r="G565" s="51">
        <v>848.56</v>
      </c>
    </row>
    <row r="566" spans="1:7" x14ac:dyDescent="0.35">
      <c r="A566">
        <v>2014</v>
      </c>
      <c r="B566">
        <v>7</v>
      </c>
      <c r="C566" t="str">
        <f>+VLOOKUP(Precio_mayoristas_consumidores[[#This Row],[Cod_mes]],Códigos_mes[],2,0)</f>
        <v>Julio</v>
      </c>
      <c r="D566" t="s">
        <v>797</v>
      </c>
      <c r="E566" t="str">
        <f>+VLOOKUP(Precio_mayoristas_consumidores[[#This Row],[Producto]],Codigos_class_frutas[],2,0)</f>
        <v>Oleaginosos</v>
      </c>
      <c r="F566" t="s">
        <v>225</v>
      </c>
      <c r="G566" s="51">
        <v>2130.5700000000002</v>
      </c>
    </row>
    <row r="567" spans="1:7" x14ac:dyDescent="0.35">
      <c r="A567">
        <v>2014</v>
      </c>
      <c r="B567">
        <v>7</v>
      </c>
      <c r="C567" t="str">
        <f>+VLOOKUP(Precio_mayoristas_consumidores[[#This Row],[Cod_mes]],Códigos_mes[],2,0)</f>
        <v>Julio</v>
      </c>
      <c r="D567" t="s">
        <v>797</v>
      </c>
      <c r="E567" t="str">
        <f>+VLOOKUP(Precio_mayoristas_consumidores[[#This Row],[Producto]],Codigos_class_frutas[],2,0)</f>
        <v>Frutos de pepita</v>
      </c>
      <c r="F567" t="s">
        <v>242</v>
      </c>
      <c r="G567" s="51">
        <v>1058.72</v>
      </c>
    </row>
    <row r="568" spans="1:7" x14ac:dyDescent="0.35">
      <c r="A568">
        <v>2014</v>
      </c>
      <c r="B568">
        <v>7</v>
      </c>
      <c r="C568" t="str">
        <f>+VLOOKUP(Precio_mayoristas_consumidores[[#This Row],[Cod_mes]],Códigos_mes[],2,0)</f>
        <v>Julio</v>
      </c>
      <c r="D568" t="s">
        <v>797</v>
      </c>
      <c r="E568" t="str">
        <f>+VLOOKUP(Precio_mayoristas_consumidores[[#This Row],[Producto]],Codigos_class_frutas[],2,0)</f>
        <v>Tropicales y subtropicales</v>
      </c>
      <c r="F568" t="s">
        <v>204</v>
      </c>
      <c r="G568" s="51">
        <v>582.88</v>
      </c>
    </row>
    <row r="569" spans="1:7" x14ac:dyDescent="0.35">
      <c r="A569">
        <v>2014</v>
      </c>
      <c r="B569">
        <v>8</v>
      </c>
      <c r="C569" t="str">
        <f>+VLOOKUP(Precio_mayoristas_consumidores[[#This Row],[Cod_mes]],Códigos_mes[],2,0)</f>
        <v>Agosto</v>
      </c>
      <c r="D569" t="s">
        <v>796</v>
      </c>
      <c r="E569" t="str">
        <f>+VLOOKUP(Precio_mayoristas_consumidores[[#This Row],[Producto]],Codigos_class_frutas[],2,0)</f>
        <v>Berries</v>
      </c>
      <c r="F569" t="s">
        <v>249</v>
      </c>
      <c r="G569" s="51">
        <v>635.97</v>
      </c>
    </row>
    <row r="570" spans="1:7" x14ac:dyDescent="0.35">
      <c r="A570">
        <v>2014</v>
      </c>
      <c r="B570">
        <v>8</v>
      </c>
      <c r="C570" t="str">
        <f>+VLOOKUP(Precio_mayoristas_consumidores[[#This Row],[Cod_mes]],Códigos_mes[],2,0)</f>
        <v>Agosto</v>
      </c>
      <c r="D570" t="s">
        <v>796</v>
      </c>
      <c r="E570" t="str">
        <f>+VLOOKUP(Precio_mayoristas_consumidores[[#This Row],[Producto]],Codigos_class_frutas[],2,0)</f>
        <v>Cítricos</v>
      </c>
      <c r="F570" t="s">
        <v>214</v>
      </c>
      <c r="G570" s="51">
        <v>525.04999999999995</v>
      </c>
    </row>
    <row r="571" spans="1:7" x14ac:dyDescent="0.35">
      <c r="A571">
        <v>2014</v>
      </c>
      <c r="B571">
        <v>8</v>
      </c>
      <c r="C571" t="str">
        <f>+VLOOKUP(Precio_mayoristas_consumidores[[#This Row],[Cod_mes]],Códigos_mes[],2,0)</f>
        <v>Agosto</v>
      </c>
      <c r="D571" t="s">
        <v>796</v>
      </c>
      <c r="E571" t="str">
        <f>+VLOOKUP(Precio_mayoristas_consumidores[[#This Row],[Producto]],Codigos_class_frutas[],2,0)</f>
        <v>Cítricos</v>
      </c>
      <c r="F571" t="s">
        <v>218</v>
      </c>
      <c r="G571" s="51">
        <v>779.3</v>
      </c>
    </row>
    <row r="572" spans="1:7" x14ac:dyDescent="0.35">
      <c r="A572">
        <v>2014</v>
      </c>
      <c r="B572">
        <v>8</v>
      </c>
      <c r="C572" t="str">
        <f>+VLOOKUP(Precio_mayoristas_consumidores[[#This Row],[Cod_mes]],Códigos_mes[],2,0)</f>
        <v>Agosto</v>
      </c>
      <c r="D572" t="s">
        <v>796</v>
      </c>
      <c r="E572" t="str">
        <f>+VLOOKUP(Precio_mayoristas_consumidores[[#This Row],[Producto]],Codigos_class_frutas[],2,0)</f>
        <v>Frutos de pepita</v>
      </c>
      <c r="F572" t="s">
        <v>231</v>
      </c>
      <c r="G572" s="51">
        <v>467.27</v>
      </c>
    </row>
    <row r="573" spans="1:7" x14ac:dyDescent="0.35">
      <c r="A573">
        <v>2014</v>
      </c>
      <c r="B573">
        <v>8</v>
      </c>
      <c r="C573" t="str">
        <f>+VLOOKUP(Precio_mayoristas_consumidores[[#This Row],[Cod_mes]],Códigos_mes[],2,0)</f>
        <v>Agosto</v>
      </c>
      <c r="D573" t="s">
        <v>796</v>
      </c>
      <c r="E573" t="str">
        <f>+VLOOKUP(Precio_mayoristas_consumidores[[#This Row],[Producto]],Codigos_class_frutas[],2,0)</f>
        <v>Cítricos</v>
      </c>
      <c r="F573" t="s">
        <v>221</v>
      </c>
      <c r="G573" s="51">
        <v>567.27</v>
      </c>
    </row>
    <row r="574" spans="1:7" x14ac:dyDescent="0.35">
      <c r="A574">
        <v>2014</v>
      </c>
      <c r="B574">
        <v>8</v>
      </c>
      <c r="C574" t="str">
        <f>+VLOOKUP(Precio_mayoristas_consumidores[[#This Row],[Cod_mes]],Códigos_mes[],2,0)</f>
        <v>Agosto</v>
      </c>
      <c r="D574" t="s">
        <v>796</v>
      </c>
      <c r="E574" t="str">
        <f>+VLOOKUP(Precio_mayoristas_consumidores[[#This Row],[Producto]],Codigos_class_frutas[],2,0)</f>
        <v>Oleaginosos</v>
      </c>
      <c r="F574" t="s">
        <v>225</v>
      </c>
      <c r="G574" s="51">
        <v>1787.19</v>
      </c>
    </row>
    <row r="575" spans="1:7" x14ac:dyDescent="0.35">
      <c r="A575">
        <v>2014</v>
      </c>
      <c r="B575">
        <v>8</v>
      </c>
      <c r="C575" t="str">
        <f>+VLOOKUP(Precio_mayoristas_consumidores[[#This Row],[Cod_mes]],Códigos_mes[],2,0)</f>
        <v>Agosto</v>
      </c>
      <c r="D575" t="s">
        <v>796</v>
      </c>
      <c r="E575" t="str">
        <f>+VLOOKUP(Precio_mayoristas_consumidores[[#This Row],[Producto]],Codigos_class_frutas[],2,0)</f>
        <v>Frutos de pepita</v>
      </c>
      <c r="F575" t="s">
        <v>242</v>
      </c>
      <c r="G575" s="51">
        <v>573.21</v>
      </c>
    </row>
    <row r="576" spans="1:7" x14ac:dyDescent="0.35">
      <c r="A576">
        <v>2014</v>
      </c>
      <c r="B576">
        <v>8</v>
      </c>
      <c r="C576" t="str">
        <f>+VLOOKUP(Precio_mayoristas_consumidores[[#This Row],[Cod_mes]],Códigos_mes[],2,0)</f>
        <v>Agosto</v>
      </c>
      <c r="D576" t="s">
        <v>796</v>
      </c>
      <c r="E576" t="str">
        <f>+VLOOKUP(Precio_mayoristas_consumidores[[#This Row],[Producto]],Codigos_class_frutas[],2,0)</f>
        <v>Tropicales y subtropicales</v>
      </c>
      <c r="F576" t="s">
        <v>204</v>
      </c>
      <c r="G576" s="51">
        <v>448.46</v>
      </c>
    </row>
    <row r="577" spans="1:7" x14ac:dyDescent="0.35">
      <c r="A577">
        <v>2014</v>
      </c>
      <c r="B577">
        <v>8</v>
      </c>
      <c r="C577" t="str">
        <f>+VLOOKUP(Precio_mayoristas_consumidores[[#This Row],[Cod_mes]],Códigos_mes[],2,0)</f>
        <v>Agosto</v>
      </c>
      <c r="D577" t="s">
        <v>797</v>
      </c>
      <c r="E577" t="str">
        <f>+VLOOKUP(Precio_mayoristas_consumidores[[#This Row],[Producto]],Codigos_class_frutas[],2,0)</f>
        <v>Berries</v>
      </c>
      <c r="F577" t="s">
        <v>249</v>
      </c>
      <c r="G577" s="51">
        <v>1390.81</v>
      </c>
    </row>
    <row r="578" spans="1:7" x14ac:dyDescent="0.35">
      <c r="A578">
        <v>2014</v>
      </c>
      <c r="B578">
        <v>8</v>
      </c>
      <c r="C578" t="str">
        <f>+VLOOKUP(Precio_mayoristas_consumidores[[#This Row],[Cod_mes]],Códigos_mes[],2,0)</f>
        <v>Agosto</v>
      </c>
      <c r="D578" t="s">
        <v>797</v>
      </c>
      <c r="E578" t="str">
        <f>+VLOOKUP(Precio_mayoristas_consumidores[[#This Row],[Producto]],Codigos_class_frutas[],2,0)</f>
        <v>Cítricos</v>
      </c>
      <c r="F578" t="s">
        <v>214</v>
      </c>
      <c r="G578" s="51">
        <v>1011.77</v>
      </c>
    </row>
    <row r="579" spans="1:7" x14ac:dyDescent="0.35">
      <c r="A579">
        <v>2014</v>
      </c>
      <c r="B579">
        <v>8</v>
      </c>
      <c r="C579" t="str">
        <f>+VLOOKUP(Precio_mayoristas_consumidores[[#This Row],[Cod_mes]],Códigos_mes[],2,0)</f>
        <v>Agosto</v>
      </c>
      <c r="D579" t="s">
        <v>797</v>
      </c>
      <c r="E579" t="str">
        <f>+VLOOKUP(Precio_mayoristas_consumidores[[#This Row],[Producto]],Codigos_class_frutas[],2,0)</f>
        <v>Cítricos</v>
      </c>
      <c r="F579" t="s">
        <v>218</v>
      </c>
      <c r="G579" s="51">
        <v>1522.41</v>
      </c>
    </row>
    <row r="580" spans="1:7" x14ac:dyDescent="0.35">
      <c r="A580">
        <v>2014</v>
      </c>
      <c r="B580">
        <v>8</v>
      </c>
      <c r="C580" t="str">
        <f>+VLOOKUP(Precio_mayoristas_consumidores[[#This Row],[Cod_mes]],Códigos_mes[],2,0)</f>
        <v>Agosto</v>
      </c>
      <c r="D580" t="s">
        <v>797</v>
      </c>
      <c r="E580" t="str">
        <f>+VLOOKUP(Precio_mayoristas_consumidores[[#This Row],[Producto]],Codigos_class_frutas[],2,0)</f>
        <v>Frutos de pepita</v>
      </c>
      <c r="F580" t="s">
        <v>231</v>
      </c>
      <c r="G580" s="51">
        <v>858.4</v>
      </c>
    </row>
    <row r="581" spans="1:7" x14ac:dyDescent="0.35">
      <c r="A581">
        <v>2014</v>
      </c>
      <c r="B581">
        <v>8</v>
      </c>
      <c r="C581" t="str">
        <f>+VLOOKUP(Precio_mayoristas_consumidores[[#This Row],[Cod_mes]],Códigos_mes[],2,0)</f>
        <v>Agosto</v>
      </c>
      <c r="D581" t="s">
        <v>797</v>
      </c>
      <c r="E581" t="str">
        <f>+VLOOKUP(Precio_mayoristas_consumidores[[#This Row],[Producto]],Codigos_class_frutas[],2,0)</f>
        <v>Cítricos</v>
      </c>
      <c r="F581" t="s">
        <v>221</v>
      </c>
      <c r="G581" s="51">
        <v>786.42</v>
      </c>
    </row>
    <row r="582" spans="1:7" x14ac:dyDescent="0.35">
      <c r="A582">
        <v>2014</v>
      </c>
      <c r="B582">
        <v>8</v>
      </c>
      <c r="C582" t="str">
        <f>+VLOOKUP(Precio_mayoristas_consumidores[[#This Row],[Cod_mes]],Códigos_mes[],2,0)</f>
        <v>Agosto</v>
      </c>
      <c r="D582" t="s">
        <v>797</v>
      </c>
      <c r="E582" t="str">
        <f>+VLOOKUP(Precio_mayoristas_consumidores[[#This Row],[Producto]],Codigos_class_frutas[],2,0)</f>
        <v>Oleaginosos</v>
      </c>
      <c r="F582" t="s">
        <v>225</v>
      </c>
      <c r="G582" s="51">
        <v>2148.0300000000002</v>
      </c>
    </row>
    <row r="583" spans="1:7" x14ac:dyDescent="0.35">
      <c r="A583">
        <v>2014</v>
      </c>
      <c r="B583">
        <v>8</v>
      </c>
      <c r="C583" t="str">
        <f>+VLOOKUP(Precio_mayoristas_consumidores[[#This Row],[Cod_mes]],Códigos_mes[],2,0)</f>
        <v>Agosto</v>
      </c>
      <c r="D583" t="s">
        <v>797</v>
      </c>
      <c r="E583" t="str">
        <f>+VLOOKUP(Precio_mayoristas_consumidores[[#This Row],[Producto]],Codigos_class_frutas[],2,0)</f>
        <v>Frutos de pepita</v>
      </c>
      <c r="F583" t="s">
        <v>242</v>
      </c>
      <c r="G583" s="51">
        <v>1028.44</v>
      </c>
    </row>
    <row r="584" spans="1:7" x14ac:dyDescent="0.35">
      <c r="A584">
        <v>2014</v>
      </c>
      <c r="B584">
        <v>8</v>
      </c>
      <c r="C584" t="str">
        <f>+VLOOKUP(Precio_mayoristas_consumidores[[#This Row],[Cod_mes]],Códigos_mes[],2,0)</f>
        <v>Agosto</v>
      </c>
      <c r="D584" t="s">
        <v>797</v>
      </c>
      <c r="E584" t="str">
        <f>+VLOOKUP(Precio_mayoristas_consumidores[[#This Row],[Producto]],Codigos_class_frutas[],2,0)</f>
        <v>Tropicales y subtropicales</v>
      </c>
      <c r="F584" t="s">
        <v>204</v>
      </c>
      <c r="G584" s="51">
        <v>641.1</v>
      </c>
    </row>
    <row r="585" spans="1:7" x14ac:dyDescent="0.35">
      <c r="A585">
        <v>2014</v>
      </c>
      <c r="B585">
        <v>8</v>
      </c>
      <c r="C585" t="str">
        <f>+VLOOKUP(Precio_mayoristas_consumidores[[#This Row],[Cod_mes]],Códigos_mes[],2,0)</f>
        <v>Agosto</v>
      </c>
      <c r="D585" t="s">
        <v>796</v>
      </c>
      <c r="E585" t="str">
        <f>+VLOOKUP(Precio_mayoristas_consumidores[[#This Row],[Producto]],Codigos_class_frutas[],2,0)</f>
        <v>Berries</v>
      </c>
      <c r="F585" t="s">
        <v>249</v>
      </c>
      <c r="G585" s="51">
        <v>597.96</v>
      </c>
    </row>
    <row r="586" spans="1:7" x14ac:dyDescent="0.35">
      <c r="A586">
        <v>2014</v>
      </c>
      <c r="B586">
        <v>8</v>
      </c>
      <c r="C586" t="str">
        <f>+VLOOKUP(Precio_mayoristas_consumidores[[#This Row],[Cod_mes]],Códigos_mes[],2,0)</f>
        <v>Agosto</v>
      </c>
      <c r="D586" t="s">
        <v>796</v>
      </c>
      <c r="E586" t="str">
        <f>+VLOOKUP(Precio_mayoristas_consumidores[[#This Row],[Producto]],Codigos_class_frutas[],2,0)</f>
        <v>Cítricos</v>
      </c>
      <c r="F586" t="s">
        <v>214</v>
      </c>
      <c r="G586" s="51">
        <v>489.16</v>
      </c>
    </row>
    <row r="587" spans="1:7" x14ac:dyDescent="0.35">
      <c r="A587">
        <v>2014</v>
      </c>
      <c r="B587">
        <v>8</v>
      </c>
      <c r="C587" t="str">
        <f>+VLOOKUP(Precio_mayoristas_consumidores[[#This Row],[Cod_mes]],Códigos_mes[],2,0)</f>
        <v>Agosto</v>
      </c>
      <c r="D587" t="s">
        <v>796</v>
      </c>
      <c r="E587" t="str">
        <f>+VLOOKUP(Precio_mayoristas_consumidores[[#This Row],[Producto]],Codigos_class_frutas[],2,0)</f>
        <v>Cítricos</v>
      </c>
      <c r="F587" t="s">
        <v>218</v>
      </c>
      <c r="G587" s="51">
        <v>759.94</v>
      </c>
    </row>
    <row r="588" spans="1:7" x14ac:dyDescent="0.35">
      <c r="A588">
        <v>2014</v>
      </c>
      <c r="B588">
        <v>8</v>
      </c>
      <c r="C588" t="str">
        <f>+VLOOKUP(Precio_mayoristas_consumidores[[#This Row],[Cod_mes]],Códigos_mes[],2,0)</f>
        <v>Agosto</v>
      </c>
      <c r="D588" t="s">
        <v>796</v>
      </c>
      <c r="E588" t="str">
        <f>+VLOOKUP(Precio_mayoristas_consumidores[[#This Row],[Producto]],Codigos_class_frutas[],2,0)</f>
        <v>Frutos de pepita</v>
      </c>
      <c r="F588" t="s">
        <v>231</v>
      </c>
      <c r="G588" s="51">
        <v>464.33</v>
      </c>
    </row>
    <row r="589" spans="1:7" x14ac:dyDescent="0.35">
      <c r="A589">
        <v>2014</v>
      </c>
      <c r="B589">
        <v>8</v>
      </c>
      <c r="C589" t="str">
        <f>+VLOOKUP(Precio_mayoristas_consumidores[[#This Row],[Cod_mes]],Códigos_mes[],2,0)</f>
        <v>Agosto</v>
      </c>
      <c r="D589" t="s">
        <v>796</v>
      </c>
      <c r="E589" t="str">
        <f>+VLOOKUP(Precio_mayoristas_consumidores[[#This Row],[Producto]],Codigos_class_frutas[],2,0)</f>
        <v>Cítricos</v>
      </c>
      <c r="F589" t="s">
        <v>221</v>
      </c>
      <c r="G589" s="51">
        <v>482.58</v>
      </c>
    </row>
    <row r="590" spans="1:7" x14ac:dyDescent="0.35">
      <c r="A590">
        <v>2014</v>
      </c>
      <c r="B590">
        <v>8</v>
      </c>
      <c r="C590" t="str">
        <f>+VLOOKUP(Precio_mayoristas_consumidores[[#This Row],[Cod_mes]],Códigos_mes[],2,0)</f>
        <v>Agosto</v>
      </c>
      <c r="D590" t="s">
        <v>796</v>
      </c>
      <c r="E590" t="str">
        <f>+VLOOKUP(Precio_mayoristas_consumidores[[#This Row],[Producto]],Codigos_class_frutas[],2,0)</f>
        <v>Oleaginosos</v>
      </c>
      <c r="F590" t="s">
        <v>225</v>
      </c>
      <c r="G590" s="51">
        <v>1861.84</v>
      </c>
    </row>
    <row r="591" spans="1:7" x14ac:dyDescent="0.35">
      <c r="A591">
        <v>2014</v>
      </c>
      <c r="B591">
        <v>8</v>
      </c>
      <c r="C591" t="str">
        <f>+VLOOKUP(Precio_mayoristas_consumidores[[#This Row],[Cod_mes]],Códigos_mes[],2,0)</f>
        <v>Agosto</v>
      </c>
      <c r="D591" t="s">
        <v>796</v>
      </c>
      <c r="E591" t="str">
        <f>+VLOOKUP(Precio_mayoristas_consumidores[[#This Row],[Producto]],Codigos_class_frutas[],2,0)</f>
        <v>Frutos de pepita</v>
      </c>
      <c r="F591" t="s">
        <v>242</v>
      </c>
      <c r="G591" s="51">
        <v>558.01</v>
      </c>
    </row>
    <row r="592" spans="1:7" x14ac:dyDescent="0.35">
      <c r="A592">
        <v>2014</v>
      </c>
      <c r="B592">
        <v>8</v>
      </c>
      <c r="C592" t="str">
        <f>+VLOOKUP(Precio_mayoristas_consumidores[[#This Row],[Cod_mes]],Códigos_mes[],2,0)</f>
        <v>Agosto</v>
      </c>
      <c r="D592" t="s">
        <v>796</v>
      </c>
      <c r="E592" t="str">
        <f>+VLOOKUP(Precio_mayoristas_consumidores[[#This Row],[Producto]],Codigos_class_frutas[],2,0)</f>
        <v>Tropicales y subtropicales</v>
      </c>
      <c r="F592" t="s">
        <v>204</v>
      </c>
      <c r="G592" s="51">
        <v>447.21</v>
      </c>
    </row>
    <row r="593" spans="1:7" x14ac:dyDescent="0.35">
      <c r="A593">
        <v>2014</v>
      </c>
      <c r="B593">
        <v>8</v>
      </c>
      <c r="C593" t="str">
        <f>+VLOOKUP(Precio_mayoristas_consumidores[[#This Row],[Cod_mes]],Códigos_mes[],2,0)</f>
        <v>Agosto</v>
      </c>
      <c r="D593" t="s">
        <v>797</v>
      </c>
      <c r="E593" t="str">
        <f>+VLOOKUP(Precio_mayoristas_consumidores[[#This Row],[Producto]],Codigos_class_frutas[],2,0)</f>
        <v>Berries</v>
      </c>
      <c r="F593" t="s">
        <v>249</v>
      </c>
      <c r="G593" s="51">
        <v>1403.94</v>
      </c>
    </row>
    <row r="594" spans="1:7" x14ac:dyDescent="0.35">
      <c r="A594">
        <v>2014</v>
      </c>
      <c r="B594">
        <v>8</v>
      </c>
      <c r="C594" t="str">
        <f>+VLOOKUP(Precio_mayoristas_consumidores[[#This Row],[Cod_mes]],Códigos_mes[],2,0)</f>
        <v>Agosto</v>
      </c>
      <c r="D594" t="s">
        <v>797</v>
      </c>
      <c r="E594" t="str">
        <f>+VLOOKUP(Precio_mayoristas_consumidores[[#This Row],[Producto]],Codigos_class_frutas[],2,0)</f>
        <v>Cítricos</v>
      </c>
      <c r="F594" t="s">
        <v>214</v>
      </c>
      <c r="G594" s="51">
        <v>971.29</v>
      </c>
    </row>
    <row r="595" spans="1:7" x14ac:dyDescent="0.35">
      <c r="A595">
        <v>2014</v>
      </c>
      <c r="B595">
        <v>8</v>
      </c>
      <c r="C595" t="str">
        <f>+VLOOKUP(Precio_mayoristas_consumidores[[#This Row],[Cod_mes]],Códigos_mes[],2,0)</f>
        <v>Agosto</v>
      </c>
      <c r="D595" t="s">
        <v>797</v>
      </c>
      <c r="E595" t="str">
        <f>+VLOOKUP(Precio_mayoristas_consumidores[[#This Row],[Producto]],Codigos_class_frutas[],2,0)</f>
        <v>Cítricos</v>
      </c>
      <c r="F595" t="s">
        <v>218</v>
      </c>
      <c r="G595" s="51">
        <v>1484.8</v>
      </c>
    </row>
    <row r="596" spans="1:7" x14ac:dyDescent="0.35">
      <c r="A596">
        <v>2014</v>
      </c>
      <c r="B596">
        <v>8</v>
      </c>
      <c r="C596" t="str">
        <f>+VLOOKUP(Precio_mayoristas_consumidores[[#This Row],[Cod_mes]],Códigos_mes[],2,0)</f>
        <v>Agosto</v>
      </c>
      <c r="D596" t="s">
        <v>797</v>
      </c>
      <c r="E596" t="str">
        <f>+VLOOKUP(Precio_mayoristas_consumidores[[#This Row],[Producto]],Codigos_class_frutas[],2,0)</f>
        <v>Frutos de pepita</v>
      </c>
      <c r="F596" t="s">
        <v>231</v>
      </c>
      <c r="G596" s="51">
        <v>834.77</v>
      </c>
    </row>
    <row r="597" spans="1:7" x14ac:dyDescent="0.35">
      <c r="A597">
        <v>2014</v>
      </c>
      <c r="B597">
        <v>8</v>
      </c>
      <c r="C597" t="str">
        <f>+VLOOKUP(Precio_mayoristas_consumidores[[#This Row],[Cod_mes]],Códigos_mes[],2,0)</f>
        <v>Agosto</v>
      </c>
      <c r="D597" t="s">
        <v>797</v>
      </c>
      <c r="E597" t="str">
        <f>+VLOOKUP(Precio_mayoristas_consumidores[[#This Row],[Producto]],Codigos_class_frutas[],2,0)</f>
        <v>Cítricos</v>
      </c>
      <c r="F597" t="s">
        <v>221</v>
      </c>
      <c r="G597" s="51">
        <v>847.26</v>
      </c>
    </row>
    <row r="598" spans="1:7" x14ac:dyDescent="0.35">
      <c r="A598">
        <v>2014</v>
      </c>
      <c r="B598">
        <v>8</v>
      </c>
      <c r="C598" t="str">
        <f>+VLOOKUP(Precio_mayoristas_consumidores[[#This Row],[Cod_mes]],Códigos_mes[],2,0)</f>
        <v>Agosto</v>
      </c>
      <c r="D598" t="s">
        <v>797</v>
      </c>
      <c r="E598" t="str">
        <f>+VLOOKUP(Precio_mayoristas_consumidores[[#This Row],[Producto]],Codigos_class_frutas[],2,0)</f>
        <v>Oleaginosos</v>
      </c>
      <c r="F598" t="s">
        <v>225</v>
      </c>
      <c r="G598" s="51">
        <v>2192.52</v>
      </c>
    </row>
    <row r="599" spans="1:7" x14ac:dyDescent="0.35">
      <c r="A599">
        <v>2014</v>
      </c>
      <c r="B599">
        <v>8</v>
      </c>
      <c r="C599" t="str">
        <f>+VLOOKUP(Precio_mayoristas_consumidores[[#This Row],[Cod_mes]],Códigos_mes[],2,0)</f>
        <v>Agosto</v>
      </c>
      <c r="D599" t="s">
        <v>797</v>
      </c>
      <c r="E599" t="str">
        <f>+VLOOKUP(Precio_mayoristas_consumidores[[#This Row],[Producto]],Codigos_class_frutas[],2,0)</f>
        <v>Frutos de pepita</v>
      </c>
      <c r="F599" t="s">
        <v>242</v>
      </c>
      <c r="G599" s="51">
        <v>1040.28</v>
      </c>
    </row>
    <row r="600" spans="1:7" x14ac:dyDescent="0.35">
      <c r="A600">
        <v>2014</v>
      </c>
      <c r="B600">
        <v>8</v>
      </c>
      <c r="C600" t="str">
        <f>+VLOOKUP(Precio_mayoristas_consumidores[[#This Row],[Cod_mes]],Códigos_mes[],2,0)</f>
        <v>Agosto</v>
      </c>
      <c r="D600" t="s">
        <v>797</v>
      </c>
      <c r="E600" t="str">
        <f>+VLOOKUP(Precio_mayoristas_consumidores[[#This Row],[Producto]],Codigos_class_frutas[],2,0)</f>
        <v>Tropicales y subtropicales</v>
      </c>
      <c r="F600" t="s">
        <v>204</v>
      </c>
      <c r="G600" s="51">
        <v>629.66</v>
      </c>
    </row>
    <row r="601" spans="1:7" x14ac:dyDescent="0.35">
      <c r="A601">
        <v>2014</v>
      </c>
      <c r="B601">
        <v>8</v>
      </c>
      <c r="C601" t="str">
        <f>+VLOOKUP(Precio_mayoristas_consumidores[[#This Row],[Cod_mes]],Códigos_mes[],2,0)</f>
        <v>Agosto</v>
      </c>
      <c r="D601" t="s">
        <v>796</v>
      </c>
      <c r="E601" t="str">
        <f>+VLOOKUP(Precio_mayoristas_consumidores[[#This Row],[Producto]],Codigos_class_frutas[],2,0)</f>
        <v>Berries</v>
      </c>
      <c r="F601" t="s">
        <v>249</v>
      </c>
      <c r="G601" s="51">
        <v>651.92999999999995</v>
      </c>
    </row>
    <row r="602" spans="1:7" x14ac:dyDescent="0.35">
      <c r="A602">
        <v>2014</v>
      </c>
      <c r="B602">
        <v>8</v>
      </c>
      <c r="C602" t="str">
        <f>+VLOOKUP(Precio_mayoristas_consumidores[[#This Row],[Cod_mes]],Códigos_mes[],2,0)</f>
        <v>Agosto</v>
      </c>
      <c r="D602" t="s">
        <v>796</v>
      </c>
      <c r="E602" t="str">
        <f>+VLOOKUP(Precio_mayoristas_consumidores[[#This Row],[Producto]],Codigos_class_frutas[],2,0)</f>
        <v>Cítricos</v>
      </c>
      <c r="F602" t="s">
        <v>214</v>
      </c>
      <c r="G602" s="51">
        <v>494.02</v>
      </c>
    </row>
    <row r="603" spans="1:7" x14ac:dyDescent="0.35">
      <c r="A603">
        <v>2014</v>
      </c>
      <c r="B603">
        <v>8</v>
      </c>
      <c r="C603" t="str">
        <f>+VLOOKUP(Precio_mayoristas_consumidores[[#This Row],[Cod_mes]],Códigos_mes[],2,0)</f>
        <v>Agosto</v>
      </c>
      <c r="D603" t="s">
        <v>796</v>
      </c>
      <c r="E603" t="str">
        <f>+VLOOKUP(Precio_mayoristas_consumidores[[#This Row],[Producto]],Codigos_class_frutas[],2,0)</f>
        <v>Cítricos</v>
      </c>
      <c r="F603" t="s">
        <v>218</v>
      </c>
      <c r="G603" s="51">
        <v>803.24</v>
      </c>
    </row>
    <row r="604" spans="1:7" x14ac:dyDescent="0.35">
      <c r="A604">
        <v>2014</v>
      </c>
      <c r="B604">
        <v>8</v>
      </c>
      <c r="C604" t="str">
        <f>+VLOOKUP(Precio_mayoristas_consumidores[[#This Row],[Cod_mes]],Códigos_mes[],2,0)</f>
        <v>Agosto</v>
      </c>
      <c r="D604" t="s">
        <v>796</v>
      </c>
      <c r="E604" t="str">
        <f>+VLOOKUP(Precio_mayoristas_consumidores[[#This Row],[Producto]],Codigos_class_frutas[],2,0)</f>
        <v>Frutos de pepita</v>
      </c>
      <c r="F604" t="s">
        <v>231</v>
      </c>
      <c r="G604" s="51">
        <v>481.84</v>
      </c>
    </row>
    <row r="605" spans="1:7" x14ac:dyDescent="0.35">
      <c r="A605">
        <v>2014</v>
      </c>
      <c r="B605">
        <v>8</v>
      </c>
      <c r="C605" t="str">
        <f>+VLOOKUP(Precio_mayoristas_consumidores[[#This Row],[Cod_mes]],Códigos_mes[],2,0)</f>
        <v>Agosto</v>
      </c>
      <c r="D605" t="s">
        <v>796</v>
      </c>
      <c r="E605" t="str">
        <f>+VLOOKUP(Precio_mayoristas_consumidores[[#This Row],[Producto]],Codigos_class_frutas[],2,0)</f>
        <v>Cítricos</v>
      </c>
      <c r="F605" t="s">
        <v>221</v>
      </c>
      <c r="G605" s="51">
        <v>489.28</v>
      </c>
    </row>
    <row r="606" spans="1:7" x14ac:dyDescent="0.35">
      <c r="A606">
        <v>2014</v>
      </c>
      <c r="B606">
        <v>8</v>
      </c>
      <c r="C606" t="str">
        <f>+VLOOKUP(Precio_mayoristas_consumidores[[#This Row],[Cod_mes]],Códigos_mes[],2,0)</f>
        <v>Agosto</v>
      </c>
      <c r="D606" t="s">
        <v>796</v>
      </c>
      <c r="E606" t="str">
        <f>+VLOOKUP(Precio_mayoristas_consumidores[[#This Row],[Producto]],Codigos_class_frutas[],2,0)</f>
        <v>Oleaginosos</v>
      </c>
      <c r="F606" t="s">
        <v>225</v>
      </c>
      <c r="G606" s="51">
        <v>2086.02</v>
      </c>
    </row>
    <row r="607" spans="1:7" x14ac:dyDescent="0.35">
      <c r="A607">
        <v>2014</v>
      </c>
      <c r="B607">
        <v>8</v>
      </c>
      <c r="C607" t="str">
        <f>+VLOOKUP(Precio_mayoristas_consumidores[[#This Row],[Cod_mes]],Códigos_mes[],2,0)</f>
        <v>Agosto</v>
      </c>
      <c r="D607" t="s">
        <v>796</v>
      </c>
      <c r="E607" t="str">
        <f>+VLOOKUP(Precio_mayoristas_consumidores[[#This Row],[Producto]],Codigos_class_frutas[],2,0)</f>
        <v>Frutos de pepita</v>
      </c>
      <c r="F607" t="s">
        <v>242</v>
      </c>
      <c r="G607" s="51">
        <v>627.83000000000004</v>
      </c>
    </row>
    <row r="608" spans="1:7" x14ac:dyDescent="0.35">
      <c r="A608">
        <v>2014</v>
      </c>
      <c r="B608">
        <v>8</v>
      </c>
      <c r="C608" t="str">
        <f>+VLOOKUP(Precio_mayoristas_consumidores[[#This Row],[Cod_mes]],Códigos_mes[],2,0)</f>
        <v>Agosto</v>
      </c>
      <c r="D608" t="s">
        <v>796</v>
      </c>
      <c r="E608" t="str">
        <f>+VLOOKUP(Precio_mayoristas_consumidores[[#This Row],[Producto]],Codigos_class_frutas[],2,0)</f>
        <v>Tropicales y subtropicales</v>
      </c>
      <c r="F608" t="s">
        <v>204</v>
      </c>
      <c r="G608" s="51">
        <v>462.51</v>
      </c>
    </row>
    <row r="609" spans="1:7" x14ac:dyDescent="0.35">
      <c r="A609">
        <v>2014</v>
      </c>
      <c r="B609">
        <v>8</v>
      </c>
      <c r="C609" t="str">
        <f>+VLOOKUP(Precio_mayoristas_consumidores[[#This Row],[Cod_mes]],Códigos_mes[],2,0)</f>
        <v>Agosto</v>
      </c>
      <c r="D609" t="s">
        <v>797</v>
      </c>
      <c r="E609" t="str">
        <f>+VLOOKUP(Precio_mayoristas_consumidores[[#This Row],[Producto]],Codigos_class_frutas[],2,0)</f>
        <v>Berries</v>
      </c>
      <c r="F609" t="s">
        <v>249</v>
      </c>
      <c r="G609" s="51">
        <v>1347.27</v>
      </c>
    </row>
    <row r="610" spans="1:7" x14ac:dyDescent="0.35">
      <c r="A610">
        <v>2014</v>
      </c>
      <c r="B610">
        <v>8</v>
      </c>
      <c r="C610" t="str">
        <f>+VLOOKUP(Precio_mayoristas_consumidores[[#This Row],[Cod_mes]],Códigos_mes[],2,0)</f>
        <v>Agosto</v>
      </c>
      <c r="D610" t="s">
        <v>797</v>
      </c>
      <c r="E610" t="str">
        <f>+VLOOKUP(Precio_mayoristas_consumidores[[#This Row],[Producto]],Codigos_class_frutas[],2,0)</f>
        <v>Cítricos</v>
      </c>
      <c r="F610" t="s">
        <v>214</v>
      </c>
      <c r="G610" s="51">
        <v>1028.54</v>
      </c>
    </row>
    <row r="611" spans="1:7" x14ac:dyDescent="0.35">
      <c r="A611">
        <v>2014</v>
      </c>
      <c r="B611">
        <v>8</v>
      </c>
      <c r="C611" t="str">
        <f>+VLOOKUP(Precio_mayoristas_consumidores[[#This Row],[Cod_mes]],Códigos_mes[],2,0)</f>
        <v>Agosto</v>
      </c>
      <c r="D611" t="s">
        <v>797</v>
      </c>
      <c r="E611" t="str">
        <f>+VLOOKUP(Precio_mayoristas_consumidores[[#This Row],[Producto]],Codigos_class_frutas[],2,0)</f>
        <v>Cítricos</v>
      </c>
      <c r="F611" t="s">
        <v>218</v>
      </c>
      <c r="G611" s="51">
        <v>1486.29</v>
      </c>
    </row>
    <row r="612" spans="1:7" x14ac:dyDescent="0.35">
      <c r="A612">
        <v>2014</v>
      </c>
      <c r="B612">
        <v>8</v>
      </c>
      <c r="C612" t="str">
        <f>+VLOOKUP(Precio_mayoristas_consumidores[[#This Row],[Cod_mes]],Códigos_mes[],2,0)</f>
        <v>Agosto</v>
      </c>
      <c r="D612" t="s">
        <v>797</v>
      </c>
      <c r="E612" t="str">
        <f>+VLOOKUP(Precio_mayoristas_consumidores[[#This Row],[Producto]],Codigos_class_frutas[],2,0)</f>
        <v>Frutos de pepita</v>
      </c>
      <c r="F612" t="s">
        <v>231</v>
      </c>
      <c r="G612" s="51">
        <v>850.1</v>
      </c>
    </row>
    <row r="613" spans="1:7" x14ac:dyDescent="0.35">
      <c r="A613">
        <v>2014</v>
      </c>
      <c r="B613">
        <v>8</v>
      </c>
      <c r="C613" t="str">
        <f>+VLOOKUP(Precio_mayoristas_consumidores[[#This Row],[Cod_mes]],Códigos_mes[],2,0)</f>
        <v>Agosto</v>
      </c>
      <c r="D613" t="s">
        <v>797</v>
      </c>
      <c r="E613" t="str">
        <f>+VLOOKUP(Precio_mayoristas_consumidores[[#This Row],[Producto]],Codigos_class_frutas[],2,0)</f>
        <v>Cítricos</v>
      </c>
      <c r="F613" t="s">
        <v>221</v>
      </c>
      <c r="G613" s="51">
        <v>827.72</v>
      </c>
    </row>
    <row r="614" spans="1:7" x14ac:dyDescent="0.35">
      <c r="A614">
        <v>2014</v>
      </c>
      <c r="B614">
        <v>8</v>
      </c>
      <c r="C614" t="str">
        <f>+VLOOKUP(Precio_mayoristas_consumidores[[#This Row],[Cod_mes]],Códigos_mes[],2,0)</f>
        <v>Agosto</v>
      </c>
      <c r="D614" t="s">
        <v>797</v>
      </c>
      <c r="E614" t="str">
        <f>+VLOOKUP(Precio_mayoristas_consumidores[[#This Row],[Producto]],Codigos_class_frutas[],2,0)</f>
        <v>Oleaginosos</v>
      </c>
      <c r="F614" t="s">
        <v>225</v>
      </c>
      <c r="G614" s="51">
        <v>2149.5700000000002</v>
      </c>
    </row>
    <row r="615" spans="1:7" x14ac:dyDescent="0.35">
      <c r="A615">
        <v>2014</v>
      </c>
      <c r="B615">
        <v>8</v>
      </c>
      <c r="C615" t="str">
        <f>+VLOOKUP(Precio_mayoristas_consumidores[[#This Row],[Cod_mes]],Códigos_mes[],2,0)</f>
        <v>Agosto</v>
      </c>
      <c r="D615" t="s">
        <v>797</v>
      </c>
      <c r="E615" t="str">
        <f>+VLOOKUP(Precio_mayoristas_consumidores[[#This Row],[Producto]],Codigos_class_frutas[],2,0)</f>
        <v>Frutos de pepita</v>
      </c>
      <c r="F615" t="s">
        <v>242</v>
      </c>
      <c r="G615" s="51">
        <v>1036.01</v>
      </c>
    </row>
    <row r="616" spans="1:7" x14ac:dyDescent="0.35">
      <c r="A616">
        <v>2014</v>
      </c>
      <c r="B616">
        <v>8</v>
      </c>
      <c r="C616" t="str">
        <f>+VLOOKUP(Precio_mayoristas_consumidores[[#This Row],[Cod_mes]],Códigos_mes[],2,0)</f>
        <v>Agosto</v>
      </c>
      <c r="D616" t="s">
        <v>797</v>
      </c>
      <c r="E616" t="str">
        <f>+VLOOKUP(Precio_mayoristas_consumidores[[#This Row],[Producto]],Codigos_class_frutas[],2,0)</f>
        <v>Tropicales y subtropicales</v>
      </c>
      <c r="F616" t="s">
        <v>204</v>
      </c>
      <c r="G616" s="51">
        <v>664.53</v>
      </c>
    </row>
    <row r="617" spans="1:7" x14ac:dyDescent="0.35">
      <c r="A617">
        <v>2014</v>
      </c>
      <c r="B617">
        <v>8</v>
      </c>
      <c r="C617" t="str">
        <f>+VLOOKUP(Precio_mayoristas_consumidores[[#This Row],[Cod_mes]],Códigos_mes[],2,0)</f>
        <v>Agosto</v>
      </c>
      <c r="D617" t="s">
        <v>796</v>
      </c>
      <c r="E617" t="str">
        <f>+VLOOKUP(Precio_mayoristas_consumidores[[#This Row],[Producto]],Codigos_class_frutas[],2,0)</f>
        <v>Berries</v>
      </c>
      <c r="F617" t="s">
        <v>249</v>
      </c>
      <c r="G617" s="51">
        <v>628.70000000000005</v>
      </c>
    </row>
    <row r="618" spans="1:7" x14ac:dyDescent="0.35">
      <c r="A618">
        <v>2014</v>
      </c>
      <c r="B618">
        <v>8</v>
      </c>
      <c r="C618" t="str">
        <f>+VLOOKUP(Precio_mayoristas_consumidores[[#This Row],[Cod_mes]],Códigos_mes[],2,0)</f>
        <v>Agosto</v>
      </c>
      <c r="D618" t="s">
        <v>796</v>
      </c>
      <c r="E618" t="str">
        <f>+VLOOKUP(Precio_mayoristas_consumidores[[#This Row],[Producto]],Codigos_class_frutas[],2,0)</f>
        <v>Cítricos</v>
      </c>
      <c r="F618" t="s">
        <v>214</v>
      </c>
      <c r="G618" s="51">
        <v>487.23</v>
      </c>
    </row>
    <row r="619" spans="1:7" x14ac:dyDescent="0.35">
      <c r="A619">
        <v>2014</v>
      </c>
      <c r="B619">
        <v>8</v>
      </c>
      <c r="C619" t="str">
        <f>+VLOOKUP(Precio_mayoristas_consumidores[[#This Row],[Cod_mes]],Códigos_mes[],2,0)</f>
        <v>Agosto</v>
      </c>
      <c r="D619" t="s">
        <v>796</v>
      </c>
      <c r="E619" t="str">
        <f>+VLOOKUP(Precio_mayoristas_consumidores[[#This Row],[Producto]],Codigos_class_frutas[],2,0)</f>
        <v>Cítricos</v>
      </c>
      <c r="F619" t="s">
        <v>218</v>
      </c>
      <c r="G619" s="51">
        <v>757.11</v>
      </c>
    </row>
    <row r="620" spans="1:7" x14ac:dyDescent="0.35">
      <c r="A620">
        <v>2014</v>
      </c>
      <c r="B620">
        <v>8</v>
      </c>
      <c r="C620" t="str">
        <f>+VLOOKUP(Precio_mayoristas_consumidores[[#This Row],[Cod_mes]],Códigos_mes[],2,0)</f>
        <v>Agosto</v>
      </c>
      <c r="D620" t="s">
        <v>796</v>
      </c>
      <c r="E620" t="str">
        <f>+VLOOKUP(Precio_mayoristas_consumidores[[#This Row],[Producto]],Codigos_class_frutas[],2,0)</f>
        <v>Frutos de pepita</v>
      </c>
      <c r="F620" t="s">
        <v>231</v>
      </c>
      <c r="G620" s="51">
        <v>522.63</v>
      </c>
    </row>
    <row r="621" spans="1:7" x14ac:dyDescent="0.35">
      <c r="A621">
        <v>2014</v>
      </c>
      <c r="B621">
        <v>8</v>
      </c>
      <c r="C621" t="str">
        <f>+VLOOKUP(Precio_mayoristas_consumidores[[#This Row],[Cod_mes]],Códigos_mes[],2,0)</f>
        <v>Agosto</v>
      </c>
      <c r="D621" t="s">
        <v>796</v>
      </c>
      <c r="E621" t="str">
        <f>+VLOOKUP(Precio_mayoristas_consumidores[[#This Row],[Producto]],Codigos_class_frutas[],2,0)</f>
        <v>Cítricos</v>
      </c>
      <c r="F621" t="s">
        <v>221</v>
      </c>
      <c r="G621" s="51">
        <v>479.71</v>
      </c>
    </row>
    <row r="622" spans="1:7" x14ac:dyDescent="0.35">
      <c r="A622">
        <v>2014</v>
      </c>
      <c r="B622">
        <v>8</v>
      </c>
      <c r="C622" t="str">
        <f>+VLOOKUP(Precio_mayoristas_consumidores[[#This Row],[Cod_mes]],Códigos_mes[],2,0)</f>
        <v>Agosto</v>
      </c>
      <c r="D622" t="s">
        <v>796</v>
      </c>
      <c r="E622" t="str">
        <f>+VLOOKUP(Precio_mayoristas_consumidores[[#This Row],[Producto]],Codigos_class_frutas[],2,0)</f>
        <v>Oleaginosos</v>
      </c>
      <c r="F622" t="s">
        <v>225</v>
      </c>
      <c r="G622" s="51">
        <v>2098.96</v>
      </c>
    </row>
    <row r="623" spans="1:7" x14ac:dyDescent="0.35">
      <c r="A623">
        <v>2014</v>
      </c>
      <c r="B623">
        <v>8</v>
      </c>
      <c r="C623" t="str">
        <f>+VLOOKUP(Precio_mayoristas_consumidores[[#This Row],[Cod_mes]],Códigos_mes[],2,0)</f>
        <v>Agosto</v>
      </c>
      <c r="D623" t="s">
        <v>796</v>
      </c>
      <c r="E623" t="str">
        <f>+VLOOKUP(Precio_mayoristas_consumidores[[#This Row],[Producto]],Codigos_class_frutas[],2,0)</f>
        <v>Frutos de pepita</v>
      </c>
      <c r="F623" t="s">
        <v>242</v>
      </c>
      <c r="G623" s="51">
        <v>592.79999999999995</v>
      </c>
    </row>
    <row r="624" spans="1:7" x14ac:dyDescent="0.35">
      <c r="A624">
        <v>2014</v>
      </c>
      <c r="B624">
        <v>8</v>
      </c>
      <c r="C624" t="str">
        <f>+VLOOKUP(Precio_mayoristas_consumidores[[#This Row],[Cod_mes]],Códigos_mes[],2,0)</f>
        <v>Agosto</v>
      </c>
      <c r="D624" t="s">
        <v>796</v>
      </c>
      <c r="E624" t="str">
        <f>+VLOOKUP(Precio_mayoristas_consumidores[[#This Row],[Producto]],Codigos_class_frutas[],2,0)</f>
        <v>Tropicales y subtropicales</v>
      </c>
      <c r="F624" t="s">
        <v>204</v>
      </c>
      <c r="G624" s="51">
        <v>522.54999999999995</v>
      </c>
    </row>
    <row r="625" spans="1:7" x14ac:dyDescent="0.35">
      <c r="A625">
        <v>2014</v>
      </c>
      <c r="B625">
        <v>8</v>
      </c>
      <c r="C625" t="str">
        <f>+VLOOKUP(Precio_mayoristas_consumidores[[#This Row],[Cod_mes]],Códigos_mes[],2,0)</f>
        <v>Agosto</v>
      </c>
      <c r="D625" t="s">
        <v>797</v>
      </c>
      <c r="E625" t="str">
        <f>+VLOOKUP(Precio_mayoristas_consumidores[[#This Row],[Producto]],Codigos_class_frutas[],2,0)</f>
        <v>Berries</v>
      </c>
      <c r="F625" t="s">
        <v>249</v>
      </c>
      <c r="G625" s="51">
        <v>1384.23</v>
      </c>
    </row>
    <row r="626" spans="1:7" x14ac:dyDescent="0.35">
      <c r="A626">
        <v>2014</v>
      </c>
      <c r="B626">
        <v>8</v>
      </c>
      <c r="C626" t="str">
        <f>+VLOOKUP(Precio_mayoristas_consumidores[[#This Row],[Cod_mes]],Códigos_mes[],2,0)</f>
        <v>Agosto</v>
      </c>
      <c r="D626" t="s">
        <v>797</v>
      </c>
      <c r="E626" t="str">
        <f>+VLOOKUP(Precio_mayoristas_consumidores[[#This Row],[Producto]],Codigos_class_frutas[],2,0)</f>
        <v>Cítricos</v>
      </c>
      <c r="F626" t="s">
        <v>214</v>
      </c>
      <c r="G626" s="51">
        <v>1029.08</v>
      </c>
    </row>
    <row r="627" spans="1:7" x14ac:dyDescent="0.35">
      <c r="A627">
        <v>2014</v>
      </c>
      <c r="B627">
        <v>8</v>
      </c>
      <c r="C627" t="str">
        <f>+VLOOKUP(Precio_mayoristas_consumidores[[#This Row],[Cod_mes]],Códigos_mes[],2,0)</f>
        <v>Agosto</v>
      </c>
      <c r="D627" t="s">
        <v>797</v>
      </c>
      <c r="E627" t="str">
        <f>+VLOOKUP(Precio_mayoristas_consumidores[[#This Row],[Producto]],Codigos_class_frutas[],2,0)</f>
        <v>Cítricos</v>
      </c>
      <c r="F627" t="s">
        <v>218</v>
      </c>
      <c r="G627" s="51">
        <v>1537.56</v>
      </c>
    </row>
    <row r="628" spans="1:7" x14ac:dyDescent="0.35">
      <c r="A628">
        <v>2014</v>
      </c>
      <c r="B628">
        <v>8</v>
      </c>
      <c r="C628" t="str">
        <f>+VLOOKUP(Precio_mayoristas_consumidores[[#This Row],[Cod_mes]],Códigos_mes[],2,0)</f>
        <v>Agosto</v>
      </c>
      <c r="D628" t="s">
        <v>797</v>
      </c>
      <c r="E628" t="str">
        <f>+VLOOKUP(Precio_mayoristas_consumidores[[#This Row],[Producto]],Codigos_class_frutas[],2,0)</f>
        <v>Frutos de pepita</v>
      </c>
      <c r="F628" t="s">
        <v>231</v>
      </c>
      <c r="G628" s="51">
        <v>843.65</v>
      </c>
    </row>
    <row r="629" spans="1:7" x14ac:dyDescent="0.35">
      <c r="A629">
        <v>2014</v>
      </c>
      <c r="B629">
        <v>8</v>
      </c>
      <c r="C629" t="str">
        <f>+VLOOKUP(Precio_mayoristas_consumidores[[#This Row],[Cod_mes]],Códigos_mes[],2,0)</f>
        <v>Agosto</v>
      </c>
      <c r="D629" t="s">
        <v>797</v>
      </c>
      <c r="E629" t="str">
        <f>+VLOOKUP(Precio_mayoristas_consumidores[[#This Row],[Producto]],Codigos_class_frutas[],2,0)</f>
        <v>Cítricos</v>
      </c>
      <c r="F629" t="s">
        <v>221</v>
      </c>
      <c r="G629" s="51">
        <v>858.03</v>
      </c>
    </row>
    <row r="630" spans="1:7" x14ac:dyDescent="0.35">
      <c r="A630">
        <v>2014</v>
      </c>
      <c r="B630">
        <v>8</v>
      </c>
      <c r="C630" t="str">
        <f>+VLOOKUP(Precio_mayoristas_consumidores[[#This Row],[Cod_mes]],Códigos_mes[],2,0)</f>
        <v>Agosto</v>
      </c>
      <c r="D630" t="s">
        <v>797</v>
      </c>
      <c r="E630" t="str">
        <f>+VLOOKUP(Precio_mayoristas_consumidores[[#This Row],[Producto]],Codigos_class_frutas[],2,0)</f>
        <v>Oleaginosos</v>
      </c>
      <c r="F630" t="s">
        <v>225</v>
      </c>
      <c r="G630" s="51">
        <v>2173.0700000000002</v>
      </c>
    </row>
    <row r="631" spans="1:7" x14ac:dyDescent="0.35">
      <c r="A631">
        <v>2014</v>
      </c>
      <c r="B631">
        <v>8</v>
      </c>
      <c r="C631" t="str">
        <f>+VLOOKUP(Precio_mayoristas_consumidores[[#This Row],[Cod_mes]],Códigos_mes[],2,0)</f>
        <v>Agosto</v>
      </c>
      <c r="D631" t="s">
        <v>797</v>
      </c>
      <c r="E631" t="str">
        <f>+VLOOKUP(Precio_mayoristas_consumidores[[#This Row],[Producto]],Codigos_class_frutas[],2,0)</f>
        <v>Frutos de pepita</v>
      </c>
      <c r="F631" t="s">
        <v>242</v>
      </c>
      <c r="G631" s="51">
        <v>1029.8800000000001</v>
      </c>
    </row>
    <row r="632" spans="1:7" x14ac:dyDescent="0.35">
      <c r="A632">
        <v>2014</v>
      </c>
      <c r="B632">
        <v>8</v>
      </c>
      <c r="C632" t="str">
        <f>+VLOOKUP(Precio_mayoristas_consumidores[[#This Row],[Cod_mes]],Códigos_mes[],2,0)</f>
        <v>Agosto</v>
      </c>
      <c r="D632" t="s">
        <v>797</v>
      </c>
      <c r="E632" t="str">
        <f>+VLOOKUP(Precio_mayoristas_consumidores[[#This Row],[Producto]],Codigos_class_frutas[],2,0)</f>
        <v>Tropicales y subtropicales</v>
      </c>
      <c r="F632" t="s">
        <v>204</v>
      </c>
      <c r="G632" s="51">
        <v>749.29</v>
      </c>
    </row>
    <row r="633" spans="1:7" x14ac:dyDescent="0.35">
      <c r="A633">
        <v>2014</v>
      </c>
      <c r="B633">
        <v>9</v>
      </c>
      <c r="C633" t="str">
        <f>+VLOOKUP(Precio_mayoristas_consumidores[[#This Row],[Cod_mes]],Códigos_mes[],2,0)</f>
        <v>Septiembre</v>
      </c>
      <c r="D633" t="s">
        <v>796</v>
      </c>
      <c r="E633" t="str">
        <f>+VLOOKUP(Precio_mayoristas_consumidores[[#This Row],[Producto]],Codigos_class_frutas[],2,0)</f>
        <v>Berries</v>
      </c>
      <c r="F633" t="s">
        <v>249</v>
      </c>
      <c r="G633" s="51">
        <v>713.17</v>
      </c>
    </row>
    <row r="634" spans="1:7" x14ac:dyDescent="0.35">
      <c r="A634">
        <v>2014</v>
      </c>
      <c r="B634">
        <v>9</v>
      </c>
      <c r="C634" t="str">
        <f>+VLOOKUP(Precio_mayoristas_consumidores[[#This Row],[Cod_mes]],Códigos_mes[],2,0)</f>
        <v>Septiembre</v>
      </c>
      <c r="D634" t="s">
        <v>796</v>
      </c>
      <c r="E634" t="str">
        <f>+VLOOKUP(Precio_mayoristas_consumidores[[#This Row],[Producto]],Codigos_class_frutas[],2,0)</f>
        <v>Cítricos</v>
      </c>
      <c r="F634" t="s">
        <v>214</v>
      </c>
      <c r="G634" s="51">
        <v>512.04999999999995</v>
      </c>
    </row>
    <row r="635" spans="1:7" x14ac:dyDescent="0.35">
      <c r="A635">
        <v>2014</v>
      </c>
      <c r="B635">
        <v>9</v>
      </c>
      <c r="C635" t="str">
        <f>+VLOOKUP(Precio_mayoristas_consumidores[[#This Row],[Cod_mes]],Códigos_mes[],2,0)</f>
        <v>Septiembre</v>
      </c>
      <c r="D635" t="s">
        <v>796</v>
      </c>
      <c r="E635" t="str">
        <f>+VLOOKUP(Precio_mayoristas_consumidores[[#This Row],[Producto]],Codigos_class_frutas[],2,0)</f>
        <v>Cítricos</v>
      </c>
      <c r="F635" t="s">
        <v>218</v>
      </c>
      <c r="G635" s="51">
        <v>847.54</v>
      </c>
    </row>
    <row r="636" spans="1:7" x14ac:dyDescent="0.35">
      <c r="A636">
        <v>2014</v>
      </c>
      <c r="B636">
        <v>9</v>
      </c>
      <c r="C636" t="str">
        <f>+VLOOKUP(Precio_mayoristas_consumidores[[#This Row],[Cod_mes]],Códigos_mes[],2,0)</f>
        <v>Septiembre</v>
      </c>
      <c r="D636" t="s">
        <v>796</v>
      </c>
      <c r="E636" t="str">
        <f>+VLOOKUP(Precio_mayoristas_consumidores[[#This Row],[Producto]],Codigos_class_frutas[],2,0)</f>
        <v>Frutos de pepita</v>
      </c>
      <c r="F636" t="s">
        <v>231</v>
      </c>
      <c r="G636" s="51">
        <v>502.46</v>
      </c>
    </row>
    <row r="637" spans="1:7" x14ac:dyDescent="0.35">
      <c r="A637">
        <v>2014</v>
      </c>
      <c r="B637">
        <v>9</v>
      </c>
      <c r="C637" t="str">
        <f>+VLOOKUP(Precio_mayoristas_consumidores[[#This Row],[Cod_mes]],Códigos_mes[],2,0)</f>
        <v>Septiembre</v>
      </c>
      <c r="D637" t="s">
        <v>796</v>
      </c>
      <c r="E637" t="str">
        <f>+VLOOKUP(Precio_mayoristas_consumidores[[#This Row],[Producto]],Codigos_class_frutas[],2,0)</f>
        <v>Cítricos</v>
      </c>
      <c r="F637" t="s">
        <v>221</v>
      </c>
      <c r="G637" s="51">
        <v>502.61</v>
      </c>
    </row>
    <row r="638" spans="1:7" x14ac:dyDescent="0.35">
      <c r="A638">
        <v>2014</v>
      </c>
      <c r="B638">
        <v>9</v>
      </c>
      <c r="C638" t="str">
        <f>+VLOOKUP(Precio_mayoristas_consumidores[[#This Row],[Cod_mes]],Códigos_mes[],2,0)</f>
        <v>Septiembre</v>
      </c>
      <c r="D638" t="s">
        <v>796</v>
      </c>
      <c r="E638" t="str">
        <f>+VLOOKUP(Precio_mayoristas_consumidores[[#This Row],[Producto]],Codigos_class_frutas[],2,0)</f>
        <v>Oleaginosos</v>
      </c>
      <c r="F638" t="s">
        <v>225</v>
      </c>
      <c r="G638" s="51">
        <v>2089.13</v>
      </c>
    </row>
    <row r="639" spans="1:7" x14ac:dyDescent="0.35">
      <c r="A639">
        <v>2014</v>
      </c>
      <c r="B639">
        <v>9</v>
      </c>
      <c r="C639" t="str">
        <f>+VLOOKUP(Precio_mayoristas_consumidores[[#This Row],[Cod_mes]],Códigos_mes[],2,0)</f>
        <v>Septiembre</v>
      </c>
      <c r="D639" t="s">
        <v>796</v>
      </c>
      <c r="E639" t="str">
        <f>+VLOOKUP(Precio_mayoristas_consumidores[[#This Row],[Producto]],Codigos_class_frutas[],2,0)</f>
        <v>Frutos de pepita</v>
      </c>
      <c r="F639" t="s">
        <v>242</v>
      </c>
      <c r="G639" s="51">
        <v>608.49</v>
      </c>
    </row>
    <row r="640" spans="1:7" x14ac:dyDescent="0.35">
      <c r="A640">
        <v>2014</v>
      </c>
      <c r="B640">
        <v>9</v>
      </c>
      <c r="C640" t="str">
        <f>+VLOOKUP(Precio_mayoristas_consumidores[[#This Row],[Cod_mes]],Códigos_mes[],2,0)</f>
        <v>Septiembre</v>
      </c>
      <c r="D640" t="s">
        <v>796</v>
      </c>
      <c r="E640" t="str">
        <f>+VLOOKUP(Precio_mayoristas_consumidores[[#This Row],[Producto]],Codigos_class_frutas[],2,0)</f>
        <v>Tropicales y subtropicales</v>
      </c>
      <c r="F640" t="s">
        <v>204</v>
      </c>
      <c r="G640" s="51">
        <v>516.29</v>
      </c>
    </row>
    <row r="641" spans="1:7" x14ac:dyDescent="0.35">
      <c r="A641">
        <v>2014</v>
      </c>
      <c r="B641">
        <v>9</v>
      </c>
      <c r="C641" t="str">
        <f>+VLOOKUP(Precio_mayoristas_consumidores[[#This Row],[Cod_mes]],Códigos_mes[],2,0)</f>
        <v>Septiembre</v>
      </c>
      <c r="D641" t="s">
        <v>797</v>
      </c>
      <c r="E641" t="str">
        <f>+VLOOKUP(Precio_mayoristas_consumidores[[#This Row],[Producto]],Codigos_class_frutas[],2,0)</f>
        <v>Berries</v>
      </c>
      <c r="F641" t="s">
        <v>249</v>
      </c>
      <c r="G641" s="51">
        <v>1400.45</v>
      </c>
    </row>
    <row r="642" spans="1:7" x14ac:dyDescent="0.35">
      <c r="A642">
        <v>2014</v>
      </c>
      <c r="B642">
        <v>9</v>
      </c>
      <c r="C642" t="str">
        <f>+VLOOKUP(Precio_mayoristas_consumidores[[#This Row],[Cod_mes]],Códigos_mes[],2,0)</f>
        <v>Septiembre</v>
      </c>
      <c r="D642" t="s">
        <v>797</v>
      </c>
      <c r="E642" t="str">
        <f>+VLOOKUP(Precio_mayoristas_consumidores[[#This Row],[Producto]],Codigos_class_frutas[],2,0)</f>
        <v>Cítricos</v>
      </c>
      <c r="F642" t="s">
        <v>214</v>
      </c>
      <c r="G642" s="51">
        <v>997.13</v>
      </c>
    </row>
    <row r="643" spans="1:7" x14ac:dyDescent="0.35">
      <c r="A643">
        <v>2014</v>
      </c>
      <c r="B643">
        <v>9</v>
      </c>
      <c r="C643" t="str">
        <f>+VLOOKUP(Precio_mayoristas_consumidores[[#This Row],[Cod_mes]],Códigos_mes[],2,0)</f>
        <v>Septiembre</v>
      </c>
      <c r="D643" t="s">
        <v>797</v>
      </c>
      <c r="E643" t="str">
        <f>+VLOOKUP(Precio_mayoristas_consumidores[[#This Row],[Producto]],Codigos_class_frutas[],2,0)</f>
        <v>Cítricos</v>
      </c>
      <c r="F643" t="s">
        <v>218</v>
      </c>
      <c r="G643" s="51">
        <v>1593.39</v>
      </c>
    </row>
    <row r="644" spans="1:7" x14ac:dyDescent="0.35">
      <c r="A644">
        <v>2014</v>
      </c>
      <c r="B644">
        <v>9</v>
      </c>
      <c r="C644" t="str">
        <f>+VLOOKUP(Precio_mayoristas_consumidores[[#This Row],[Cod_mes]],Códigos_mes[],2,0)</f>
        <v>Septiembre</v>
      </c>
      <c r="D644" t="s">
        <v>797</v>
      </c>
      <c r="E644" t="str">
        <f>+VLOOKUP(Precio_mayoristas_consumidores[[#This Row],[Producto]],Codigos_class_frutas[],2,0)</f>
        <v>Frutos de pepita</v>
      </c>
      <c r="F644" t="s">
        <v>231</v>
      </c>
      <c r="G644" s="51">
        <v>864.98</v>
      </c>
    </row>
    <row r="645" spans="1:7" x14ac:dyDescent="0.35">
      <c r="A645">
        <v>2014</v>
      </c>
      <c r="B645">
        <v>9</v>
      </c>
      <c r="C645" t="str">
        <f>+VLOOKUP(Precio_mayoristas_consumidores[[#This Row],[Cod_mes]],Códigos_mes[],2,0)</f>
        <v>Septiembre</v>
      </c>
      <c r="D645" t="s">
        <v>797</v>
      </c>
      <c r="E645" t="str">
        <f>+VLOOKUP(Precio_mayoristas_consumidores[[#This Row],[Producto]],Codigos_class_frutas[],2,0)</f>
        <v>Cítricos</v>
      </c>
      <c r="F645" t="s">
        <v>221</v>
      </c>
      <c r="G645" s="51">
        <v>777.53</v>
      </c>
    </row>
    <row r="646" spans="1:7" x14ac:dyDescent="0.35">
      <c r="A646">
        <v>2014</v>
      </c>
      <c r="B646">
        <v>9</v>
      </c>
      <c r="C646" t="str">
        <f>+VLOOKUP(Precio_mayoristas_consumidores[[#This Row],[Cod_mes]],Códigos_mes[],2,0)</f>
        <v>Septiembre</v>
      </c>
      <c r="D646" t="s">
        <v>797</v>
      </c>
      <c r="E646" t="str">
        <f>+VLOOKUP(Precio_mayoristas_consumidores[[#This Row],[Producto]],Codigos_class_frutas[],2,0)</f>
        <v>Oleaginosos</v>
      </c>
      <c r="F646" t="s">
        <v>225</v>
      </c>
      <c r="G646" s="51">
        <v>2260.14</v>
      </c>
    </row>
    <row r="647" spans="1:7" x14ac:dyDescent="0.35">
      <c r="A647">
        <v>2014</v>
      </c>
      <c r="B647">
        <v>9</v>
      </c>
      <c r="C647" t="str">
        <f>+VLOOKUP(Precio_mayoristas_consumidores[[#This Row],[Cod_mes]],Códigos_mes[],2,0)</f>
        <v>Septiembre</v>
      </c>
      <c r="D647" t="s">
        <v>797</v>
      </c>
      <c r="E647" t="str">
        <f>+VLOOKUP(Precio_mayoristas_consumidores[[#This Row],[Producto]],Codigos_class_frutas[],2,0)</f>
        <v>Frutos de pepita</v>
      </c>
      <c r="F647" t="s">
        <v>242</v>
      </c>
      <c r="G647" s="51">
        <v>976.46</v>
      </c>
    </row>
    <row r="648" spans="1:7" x14ac:dyDescent="0.35">
      <c r="A648">
        <v>2014</v>
      </c>
      <c r="B648">
        <v>9</v>
      </c>
      <c r="C648" t="str">
        <f>+VLOOKUP(Precio_mayoristas_consumidores[[#This Row],[Cod_mes]],Códigos_mes[],2,0)</f>
        <v>Septiembre</v>
      </c>
      <c r="D648" t="s">
        <v>797</v>
      </c>
      <c r="E648" t="str">
        <f>+VLOOKUP(Precio_mayoristas_consumidores[[#This Row],[Producto]],Codigos_class_frutas[],2,0)</f>
        <v>Tropicales y subtropicales</v>
      </c>
      <c r="F648" t="s">
        <v>204</v>
      </c>
      <c r="G648" s="51">
        <v>630.67999999999995</v>
      </c>
    </row>
    <row r="649" spans="1:7" x14ac:dyDescent="0.35">
      <c r="A649">
        <v>2014</v>
      </c>
      <c r="B649">
        <v>9</v>
      </c>
      <c r="C649" t="str">
        <f>+VLOOKUP(Precio_mayoristas_consumidores[[#This Row],[Cod_mes]],Códigos_mes[],2,0)</f>
        <v>Septiembre</v>
      </c>
      <c r="D649" t="s">
        <v>796</v>
      </c>
      <c r="E649" t="str">
        <f>+VLOOKUP(Precio_mayoristas_consumidores[[#This Row],[Producto]],Codigos_class_frutas[],2,0)</f>
        <v>Berries</v>
      </c>
      <c r="F649" t="s">
        <v>249</v>
      </c>
      <c r="G649" s="51">
        <v>728.36</v>
      </c>
    </row>
    <row r="650" spans="1:7" x14ac:dyDescent="0.35">
      <c r="A650">
        <v>2014</v>
      </c>
      <c r="B650">
        <v>9</v>
      </c>
      <c r="C650" t="str">
        <f>+VLOOKUP(Precio_mayoristas_consumidores[[#This Row],[Cod_mes]],Códigos_mes[],2,0)</f>
        <v>Septiembre</v>
      </c>
      <c r="D650" t="s">
        <v>796</v>
      </c>
      <c r="E650" t="str">
        <f>+VLOOKUP(Precio_mayoristas_consumidores[[#This Row],[Producto]],Codigos_class_frutas[],2,0)</f>
        <v>Cítricos</v>
      </c>
      <c r="F650" t="s">
        <v>214</v>
      </c>
      <c r="G650" s="51">
        <v>520.28</v>
      </c>
    </row>
    <row r="651" spans="1:7" x14ac:dyDescent="0.35">
      <c r="A651">
        <v>2014</v>
      </c>
      <c r="B651">
        <v>9</v>
      </c>
      <c r="C651" t="str">
        <f>+VLOOKUP(Precio_mayoristas_consumidores[[#This Row],[Cod_mes]],Códigos_mes[],2,0)</f>
        <v>Septiembre</v>
      </c>
      <c r="D651" t="s">
        <v>796</v>
      </c>
      <c r="E651" t="str">
        <f>+VLOOKUP(Precio_mayoristas_consumidores[[#This Row],[Producto]],Codigos_class_frutas[],2,0)</f>
        <v>Cítricos</v>
      </c>
      <c r="F651" t="s">
        <v>218</v>
      </c>
      <c r="G651" s="51">
        <v>825.26</v>
      </c>
    </row>
    <row r="652" spans="1:7" x14ac:dyDescent="0.35">
      <c r="A652">
        <v>2014</v>
      </c>
      <c r="B652">
        <v>9</v>
      </c>
      <c r="C652" t="str">
        <f>+VLOOKUP(Precio_mayoristas_consumidores[[#This Row],[Cod_mes]],Códigos_mes[],2,0)</f>
        <v>Septiembre</v>
      </c>
      <c r="D652" t="s">
        <v>796</v>
      </c>
      <c r="E652" t="str">
        <f>+VLOOKUP(Precio_mayoristas_consumidores[[#This Row],[Producto]],Codigos_class_frutas[],2,0)</f>
        <v>Frutos de pepita</v>
      </c>
      <c r="F652" t="s">
        <v>231</v>
      </c>
      <c r="G652" s="51">
        <v>505.97</v>
      </c>
    </row>
    <row r="653" spans="1:7" x14ac:dyDescent="0.35">
      <c r="A653">
        <v>2014</v>
      </c>
      <c r="B653">
        <v>9</v>
      </c>
      <c r="C653" t="str">
        <f>+VLOOKUP(Precio_mayoristas_consumidores[[#This Row],[Cod_mes]],Códigos_mes[],2,0)</f>
        <v>Septiembre</v>
      </c>
      <c r="D653" t="s">
        <v>796</v>
      </c>
      <c r="E653" t="str">
        <f>+VLOOKUP(Precio_mayoristas_consumidores[[#This Row],[Producto]],Codigos_class_frutas[],2,0)</f>
        <v>Cítricos</v>
      </c>
      <c r="F653" t="s">
        <v>221</v>
      </c>
      <c r="G653" s="51">
        <v>520.29999999999995</v>
      </c>
    </row>
    <row r="654" spans="1:7" x14ac:dyDescent="0.35">
      <c r="A654">
        <v>2014</v>
      </c>
      <c r="B654">
        <v>9</v>
      </c>
      <c r="C654" t="str">
        <f>+VLOOKUP(Precio_mayoristas_consumidores[[#This Row],[Cod_mes]],Códigos_mes[],2,0)</f>
        <v>Septiembre</v>
      </c>
      <c r="D654" t="s">
        <v>796</v>
      </c>
      <c r="E654" t="str">
        <f>+VLOOKUP(Precio_mayoristas_consumidores[[#This Row],[Producto]],Codigos_class_frutas[],2,0)</f>
        <v>Oleaginosos</v>
      </c>
      <c r="F654" t="s">
        <v>225</v>
      </c>
      <c r="G654" s="51">
        <v>2004.36</v>
      </c>
    </row>
    <row r="655" spans="1:7" x14ac:dyDescent="0.35">
      <c r="A655">
        <v>2014</v>
      </c>
      <c r="B655">
        <v>9</v>
      </c>
      <c r="C655" t="str">
        <f>+VLOOKUP(Precio_mayoristas_consumidores[[#This Row],[Cod_mes]],Códigos_mes[],2,0)</f>
        <v>Septiembre</v>
      </c>
      <c r="D655" t="s">
        <v>796</v>
      </c>
      <c r="E655" t="str">
        <f>+VLOOKUP(Precio_mayoristas_consumidores[[#This Row],[Producto]],Codigos_class_frutas[],2,0)</f>
        <v>Frutos de pepita</v>
      </c>
      <c r="F655" t="s">
        <v>242</v>
      </c>
      <c r="G655" s="51">
        <v>604.63</v>
      </c>
    </row>
    <row r="656" spans="1:7" x14ac:dyDescent="0.35">
      <c r="A656">
        <v>2014</v>
      </c>
      <c r="B656">
        <v>9</v>
      </c>
      <c r="C656" t="str">
        <f>+VLOOKUP(Precio_mayoristas_consumidores[[#This Row],[Cod_mes]],Códigos_mes[],2,0)</f>
        <v>Septiembre</v>
      </c>
      <c r="D656" t="s">
        <v>796</v>
      </c>
      <c r="E656" t="str">
        <f>+VLOOKUP(Precio_mayoristas_consumidores[[#This Row],[Producto]],Codigos_class_frutas[],2,0)</f>
        <v>Tropicales y subtropicales</v>
      </c>
      <c r="F656" t="s">
        <v>204</v>
      </c>
      <c r="G656" s="51">
        <v>508.17</v>
      </c>
    </row>
    <row r="657" spans="1:7" x14ac:dyDescent="0.35">
      <c r="A657">
        <v>2014</v>
      </c>
      <c r="B657">
        <v>9</v>
      </c>
      <c r="C657" t="str">
        <f>+VLOOKUP(Precio_mayoristas_consumidores[[#This Row],[Cod_mes]],Códigos_mes[],2,0)</f>
        <v>Septiembre</v>
      </c>
      <c r="D657" t="s">
        <v>797</v>
      </c>
      <c r="E657" t="str">
        <f>+VLOOKUP(Precio_mayoristas_consumidores[[#This Row],[Producto]],Codigos_class_frutas[],2,0)</f>
        <v>Berries</v>
      </c>
      <c r="F657" t="s">
        <v>249</v>
      </c>
      <c r="G657" s="51">
        <v>1424.38</v>
      </c>
    </row>
    <row r="658" spans="1:7" x14ac:dyDescent="0.35">
      <c r="A658">
        <v>2014</v>
      </c>
      <c r="B658">
        <v>9</v>
      </c>
      <c r="C658" t="str">
        <f>+VLOOKUP(Precio_mayoristas_consumidores[[#This Row],[Cod_mes]],Códigos_mes[],2,0)</f>
        <v>Septiembre</v>
      </c>
      <c r="D658" t="s">
        <v>797</v>
      </c>
      <c r="E658" t="str">
        <f>+VLOOKUP(Precio_mayoristas_consumidores[[#This Row],[Producto]],Codigos_class_frutas[],2,0)</f>
        <v>Cítricos</v>
      </c>
      <c r="F658" t="s">
        <v>214</v>
      </c>
      <c r="G658" s="51">
        <v>969.62</v>
      </c>
    </row>
    <row r="659" spans="1:7" x14ac:dyDescent="0.35">
      <c r="A659">
        <v>2014</v>
      </c>
      <c r="B659">
        <v>9</v>
      </c>
      <c r="C659" t="str">
        <f>+VLOOKUP(Precio_mayoristas_consumidores[[#This Row],[Cod_mes]],Códigos_mes[],2,0)</f>
        <v>Septiembre</v>
      </c>
      <c r="D659" t="s">
        <v>797</v>
      </c>
      <c r="E659" t="str">
        <f>+VLOOKUP(Precio_mayoristas_consumidores[[#This Row],[Producto]],Codigos_class_frutas[],2,0)</f>
        <v>Cítricos</v>
      </c>
      <c r="F659" t="s">
        <v>218</v>
      </c>
      <c r="G659" s="51">
        <v>1602.75</v>
      </c>
    </row>
    <row r="660" spans="1:7" x14ac:dyDescent="0.35">
      <c r="A660">
        <v>2014</v>
      </c>
      <c r="B660">
        <v>9</v>
      </c>
      <c r="C660" t="str">
        <f>+VLOOKUP(Precio_mayoristas_consumidores[[#This Row],[Cod_mes]],Códigos_mes[],2,0)</f>
        <v>Septiembre</v>
      </c>
      <c r="D660" t="s">
        <v>797</v>
      </c>
      <c r="E660" t="str">
        <f>+VLOOKUP(Precio_mayoristas_consumidores[[#This Row],[Producto]],Codigos_class_frutas[],2,0)</f>
        <v>Frutos de pepita</v>
      </c>
      <c r="F660" t="s">
        <v>231</v>
      </c>
      <c r="G660" s="51">
        <v>871.07</v>
      </c>
    </row>
    <row r="661" spans="1:7" x14ac:dyDescent="0.35">
      <c r="A661">
        <v>2014</v>
      </c>
      <c r="B661">
        <v>9</v>
      </c>
      <c r="C661" t="str">
        <f>+VLOOKUP(Precio_mayoristas_consumidores[[#This Row],[Cod_mes]],Códigos_mes[],2,0)</f>
        <v>Septiembre</v>
      </c>
      <c r="D661" t="s">
        <v>797</v>
      </c>
      <c r="E661" t="str">
        <f>+VLOOKUP(Precio_mayoristas_consumidores[[#This Row],[Producto]],Codigos_class_frutas[],2,0)</f>
        <v>Cítricos</v>
      </c>
      <c r="F661" t="s">
        <v>221</v>
      </c>
      <c r="G661" s="51">
        <v>831.6</v>
      </c>
    </row>
    <row r="662" spans="1:7" x14ac:dyDescent="0.35">
      <c r="A662">
        <v>2014</v>
      </c>
      <c r="B662">
        <v>9</v>
      </c>
      <c r="C662" t="str">
        <f>+VLOOKUP(Precio_mayoristas_consumidores[[#This Row],[Cod_mes]],Códigos_mes[],2,0)</f>
        <v>Septiembre</v>
      </c>
      <c r="D662" t="s">
        <v>797</v>
      </c>
      <c r="E662" t="str">
        <f>+VLOOKUP(Precio_mayoristas_consumidores[[#This Row],[Producto]],Codigos_class_frutas[],2,0)</f>
        <v>Oleaginosos</v>
      </c>
      <c r="F662" t="s">
        <v>225</v>
      </c>
      <c r="G662" s="51">
        <v>2219.9</v>
      </c>
    </row>
    <row r="663" spans="1:7" x14ac:dyDescent="0.35">
      <c r="A663">
        <v>2014</v>
      </c>
      <c r="B663">
        <v>9</v>
      </c>
      <c r="C663" t="str">
        <f>+VLOOKUP(Precio_mayoristas_consumidores[[#This Row],[Cod_mes]],Códigos_mes[],2,0)</f>
        <v>Septiembre</v>
      </c>
      <c r="D663" t="s">
        <v>797</v>
      </c>
      <c r="E663" t="str">
        <f>+VLOOKUP(Precio_mayoristas_consumidores[[#This Row],[Producto]],Codigos_class_frutas[],2,0)</f>
        <v>Frutos de pepita</v>
      </c>
      <c r="F663" t="s">
        <v>242</v>
      </c>
      <c r="G663" s="51">
        <v>1028.57</v>
      </c>
    </row>
    <row r="664" spans="1:7" x14ac:dyDescent="0.35">
      <c r="A664">
        <v>2014</v>
      </c>
      <c r="B664">
        <v>9</v>
      </c>
      <c r="C664" t="str">
        <f>+VLOOKUP(Precio_mayoristas_consumidores[[#This Row],[Cod_mes]],Códigos_mes[],2,0)</f>
        <v>Septiembre</v>
      </c>
      <c r="D664" t="s">
        <v>797</v>
      </c>
      <c r="E664" t="str">
        <f>+VLOOKUP(Precio_mayoristas_consumidores[[#This Row],[Producto]],Codigos_class_frutas[],2,0)</f>
        <v>Tropicales y subtropicales</v>
      </c>
      <c r="F664" t="s">
        <v>204</v>
      </c>
      <c r="G664" s="51">
        <v>683.73</v>
      </c>
    </row>
    <row r="665" spans="1:7" x14ac:dyDescent="0.35">
      <c r="A665">
        <v>2014</v>
      </c>
      <c r="B665">
        <v>9</v>
      </c>
      <c r="C665" t="str">
        <f>+VLOOKUP(Precio_mayoristas_consumidores[[#This Row],[Cod_mes]],Códigos_mes[],2,0)</f>
        <v>Septiembre</v>
      </c>
      <c r="D665" t="s">
        <v>796</v>
      </c>
      <c r="E665" t="str">
        <f>+VLOOKUP(Precio_mayoristas_consumidores[[#This Row],[Producto]],Codigos_class_frutas[],2,0)</f>
        <v>Otros</v>
      </c>
      <c r="F665" t="s">
        <v>209</v>
      </c>
      <c r="G665" s="51">
        <v>2327.7800000000002</v>
      </c>
    </row>
    <row r="666" spans="1:7" x14ac:dyDescent="0.35">
      <c r="A666">
        <v>2014</v>
      </c>
      <c r="B666">
        <v>9</v>
      </c>
      <c r="C666" t="str">
        <f>+VLOOKUP(Precio_mayoristas_consumidores[[#This Row],[Cod_mes]],Códigos_mes[],2,0)</f>
        <v>Septiembre</v>
      </c>
      <c r="D666" t="s">
        <v>796</v>
      </c>
      <c r="E666" t="str">
        <f>+VLOOKUP(Precio_mayoristas_consumidores[[#This Row],[Producto]],Codigos_class_frutas[],2,0)</f>
        <v>Berries</v>
      </c>
      <c r="F666" t="s">
        <v>249</v>
      </c>
      <c r="G666" s="51">
        <v>775.89</v>
      </c>
    </row>
    <row r="667" spans="1:7" x14ac:dyDescent="0.35">
      <c r="A667">
        <v>2014</v>
      </c>
      <c r="B667">
        <v>9</v>
      </c>
      <c r="C667" t="str">
        <f>+VLOOKUP(Precio_mayoristas_consumidores[[#This Row],[Cod_mes]],Códigos_mes[],2,0)</f>
        <v>Septiembre</v>
      </c>
      <c r="D667" t="s">
        <v>796</v>
      </c>
      <c r="E667" t="str">
        <f>+VLOOKUP(Precio_mayoristas_consumidores[[#This Row],[Producto]],Codigos_class_frutas[],2,0)</f>
        <v>Cítricos</v>
      </c>
      <c r="F667" t="s">
        <v>214</v>
      </c>
      <c r="G667" s="51">
        <v>591.45000000000005</v>
      </c>
    </row>
    <row r="668" spans="1:7" x14ac:dyDescent="0.35">
      <c r="A668">
        <v>2014</v>
      </c>
      <c r="B668">
        <v>9</v>
      </c>
      <c r="C668" t="str">
        <f>+VLOOKUP(Precio_mayoristas_consumidores[[#This Row],[Cod_mes]],Códigos_mes[],2,0)</f>
        <v>Septiembre</v>
      </c>
      <c r="D668" t="s">
        <v>796</v>
      </c>
      <c r="E668" t="str">
        <f>+VLOOKUP(Precio_mayoristas_consumidores[[#This Row],[Producto]],Codigos_class_frutas[],2,0)</f>
        <v>Cítricos</v>
      </c>
      <c r="F668" t="s">
        <v>218</v>
      </c>
      <c r="G668" s="51">
        <v>959.72</v>
      </c>
    </row>
    <row r="669" spans="1:7" x14ac:dyDescent="0.35">
      <c r="A669">
        <v>2014</v>
      </c>
      <c r="B669">
        <v>9</v>
      </c>
      <c r="C669" t="str">
        <f>+VLOOKUP(Precio_mayoristas_consumidores[[#This Row],[Cod_mes]],Códigos_mes[],2,0)</f>
        <v>Septiembre</v>
      </c>
      <c r="D669" t="s">
        <v>796</v>
      </c>
      <c r="E669" t="str">
        <f>+VLOOKUP(Precio_mayoristas_consumidores[[#This Row],[Producto]],Codigos_class_frutas[],2,0)</f>
        <v>Frutos de pepita</v>
      </c>
      <c r="F669" t="s">
        <v>231</v>
      </c>
      <c r="G669" s="51">
        <v>543.41</v>
      </c>
    </row>
    <row r="670" spans="1:7" x14ac:dyDescent="0.35">
      <c r="A670">
        <v>2014</v>
      </c>
      <c r="B670">
        <v>9</v>
      </c>
      <c r="C670" t="str">
        <f>+VLOOKUP(Precio_mayoristas_consumidores[[#This Row],[Cod_mes]],Códigos_mes[],2,0)</f>
        <v>Septiembre</v>
      </c>
      <c r="D670" t="s">
        <v>796</v>
      </c>
      <c r="E670" t="str">
        <f>+VLOOKUP(Precio_mayoristas_consumidores[[#This Row],[Producto]],Codigos_class_frutas[],2,0)</f>
        <v>Cítricos</v>
      </c>
      <c r="F670" t="s">
        <v>221</v>
      </c>
      <c r="G670" s="51">
        <v>553.38</v>
      </c>
    </row>
    <row r="671" spans="1:7" x14ac:dyDescent="0.35">
      <c r="A671">
        <v>2014</v>
      </c>
      <c r="B671">
        <v>9</v>
      </c>
      <c r="C671" t="str">
        <f>+VLOOKUP(Precio_mayoristas_consumidores[[#This Row],[Cod_mes]],Códigos_mes[],2,0)</f>
        <v>Septiembre</v>
      </c>
      <c r="D671" t="s">
        <v>796</v>
      </c>
      <c r="E671" t="str">
        <f>+VLOOKUP(Precio_mayoristas_consumidores[[#This Row],[Producto]],Codigos_class_frutas[],2,0)</f>
        <v>Oleaginosos</v>
      </c>
      <c r="F671" t="s">
        <v>225</v>
      </c>
      <c r="G671" s="51">
        <v>2087.5</v>
      </c>
    </row>
    <row r="672" spans="1:7" x14ac:dyDescent="0.35">
      <c r="A672">
        <v>2014</v>
      </c>
      <c r="B672">
        <v>9</v>
      </c>
      <c r="C672" t="str">
        <f>+VLOOKUP(Precio_mayoristas_consumidores[[#This Row],[Cod_mes]],Códigos_mes[],2,0)</f>
        <v>Septiembre</v>
      </c>
      <c r="D672" t="s">
        <v>796</v>
      </c>
      <c r="E672" t="str">
        <f>+VLOOKUP(Precio_mayoristas_consumidores[[#This Row],[Producto]],Codigos_class_frutas[],2,0)</f>
        <v>Frutos de pepita</v>
      </c>
      <c r="F672" t="s">
        <v>242</v>
      </c>
      <c r="G672" s="51">
        <v>649.85</v>
      </c>
    </row>
    <row r="673" spans="1:7" x14ac:dyDescent="0.35">
      <c r="A673">
        <v>2014</v>
      </c>
      <c r="B673">
        <v>9</v>
      </c>
      <c r="C673" t="str">
        <f>+VLOOKUP(Precio_mayoristas_consumidores[[#This Row],[Cod_mes]],Códigos_mes[],2,0)</f>
        <v>Septiembre</v>
      </c>
      <c r="D673" t="s">
        <v>796</v>
      </c>
      <c r="E673" t="str">
        <f>+VLOOKUP(Precio_mayoristas_consumidores[[#This Row],[Producto]],Codigos_class_frutas[],2,0)</f>
        <v>Tropicales y subtropicales</v>
      </c>
      <c r="F673" t="s">
        <v>204</v>
      </c>
      <c r="G673" s="51">
        <v>536.03</v>
      </c>
    </row>
    <row r="674" spans="1:7" x14ac:dyDescent="0.35">
      <c r="A674">
        <v>2014</v>
      </c>
      <c r="B674">
        <v>9</v>
      </c>
      <c r="C674" t="str">
        <f>+VLOOKUP(Precio_mayoristas_consumidores[[#This Row],[Cod_mes]],Códigos_mes[],2,0)</f>
        <v>Septiembre</v>
      </c>
      <c r="D674" t="s">
        <v>797</v>
      </c>
      <c r="E674" t="str">
        <f>+VLOOKUP(Precio_mayoristas_consumidores[[#This Row],[Producto]],Codigos_class_frutas[],2,0)</f>
        <v>Otros</v>
      </c>
      <c r="F674" t="s">
        <v>209</v>
      </c>
      <c r="G674" s="51">
        <v>2855.98</v>
      </c>
    </row>
    <row r="675" spans="1:7" x14ac:dyDescent="0.35">
      <c r="A675">
        <v>2014</v>
      </c>
      <c r="B675">
        <v>9</v>
      </c>
      <c r="C675" t="str">
        <f>+VLOOKUP(Precio_mayoristas_consumidores[[#This Row],[Cod_mes]],Códigos_mes[],2,0)</f>
        <v>Septiembre</v>
      </c>
      <c r="D675" t="s">
        <v>797</v>
      </c>
      <c r="E675" t="str">
        <f>+VLOOKUP(Precio_mayoristas_consumidores[[#This Row],[Producto]],Codigos_class_frutas[],2,0)</f>
        <v>Berries</v>
      </c>
      <c r="F675" t="s">
        <v>249</v>
      </c>
      <c r="G675" s="51">
        <v>1421.17</v>
      </c>
    </row>
    <row r="676" spans="1:7" x14ac:dyDescent="0.35">
      <c r="A676">
        <v>2014</v>
      </c>
      <c r="B676">
        <v>9</v>
      </c>
      <c r="C676" t="str">
        <f>+VLOOKUP(Precio_mayoristas_consumidores[[#This Row],[Cod_mes]],Códigos_mes[],2,0)</f>
        <v>Septiembre</v>
      </c>
      <c r="D676" t="s">
        <v>797</v>
      </c>
      <c r="E676" t="str">
        <f>+VLOOKUP(Precio_mayoristas_consumidores[[#This Row],[Producto]],Codigos_class_frutas[],2,0)</f>
        <v>Cítricos</v>
      </c>
      <c r="F676" t="s">
        <v>214</v>
      </c>
      <c r="G676" s="51">
        <v>970.84</v>
      </c>
    </row>
    <row r="677" spans="1:7" x14ac:dyDescent="0.35">
      <c r="A677">
        <v>2014</v>
      </c>
      <c r="B677">
        <v>9</v>
      </c>
      <c r="C677" t="str">
        <f>+VLOOKUP(Precio_mayoristas_consumidores[[#This Row],[Cod_mes]],Códigos_mes[],2,0)</f>
        <v>Septiembre</v>
      </c>
      <c r="D677" t="s">
        <v>797</v>
      </c>
      <c r="E677" t="str">
        <f>+VLOOKUP(Precio_mayoristas_consumidores[[#This Row],[Producto]],Codigos_class_frutas[],2,0)</f>
        <v>Cítricos</v>
      </c>
      <c r="F677" t="s">
        <v>218</v>
      </c>
      <c r="G677" s="51">
        <v>1745.97</v>
      </c>
    </row>
    <row r="678" spans="1:7" x14ac:dyDescent="0.35">
      <c r="A678">
        <v>2014</v>
      </c>
      <c r="B678">
        <v>9</v>
      </c>
      <c r="C678" t="str">
        <f>+VLOOKUP(Precio_mayoristas_consumidores[[#This Row],[Cod_mes]],Códigos_mes[],2,0)</f>
        <v>Septiembre</v>
      </c>
      <c r="D678" t="s">
        <v>797</v>
      </c>
      <c r="E678" t="str">
        <f>+VLOOKUP(Precio_mayoristas_consumidores[[#This Row],[Producto]],Codigos_class_frutas[],2,0)</f>
        <v>Frutos de pepita</v>
      </c>
      <c r="F678" t="s">
        <v>231</v>
      </c>
      <c r="G678" s="51">
        <v>926.84</v>
      </c>
    </row>
    <row r="679" spans="1:7" x14ac:dyDescent="0.35">
      <c r="A679">
        <v>2014</v>
      </c>
      <c r="B679">
        <v>9</v>
      </c>
      <c r="C679" t="str">
        <f>+VLOOKUP(Precio_mayoristas_consumidores[[#This Row],[Cod_mes]],Códigos_mes[],2,0)</f>
        <v>Septiembre</v>
      </c>
      <c r="D679" t="s">
        <v>797</v>
      </c>
      <c r="E679" t="str">
        <f>+VLOOKUP(Precio_mayoristas_consumidores[[#This Row],[Producto]],Codigos_class_frutas[],2,0)</f>
        <v>Cítricos</v>
      </c>
      <c r="F679" t="s">
        <v>221</v>
      </c>
      <c r="G679" s="51">
        <v>910.25</v>
      </c>
    </row>
    <row r="680" spans="1:7" x14ac:dyDescent="0.35">
      <c r="A680">
        <v>2014</v>
      </c>
      <c r="B680">
        <v>9</v>
      </c>
      <c r="C680" t="str">
        <f>+VLOOKUP(Precio_mayoristas_consumidores[[#This Row],[Cod_mes]],Códigos_mes[],2,0)</f>
        <v>Septiembre</v>
      </c>
      <c r="D680" t="s">
        <v>797</v>
      </c>
      <c r="E680" t="str">
        <f>+VLOOKUP(Precio_mayoristas_consumidores[[#This Row],[Producto]],Codigos_class_frutas[],2,0)</f>
        <v>Oleaginosos</v>
      </c>
      <c r="F680" t="s">
        <v>225</v>
      </c>
      <c r="G680" s="51">
        <v>2260.5100000000002</v>
      </c>
    </row>
    <row r="681" spans="1:7" x14ac:dyDescent="0.35">
      <c r="A681">
        <v>2014</v>
      </c>
      <c r="B681">
        <v>9</v>
      </c>
      <c r="C681" t="str">
        <f>+VLOOKUP(Precio_mayoristas_consumidores[[#This Row],[Cod_mes]],Códigos_mes[],2,0)</f>
        <v>Septiembre</v>
      </c>
      <c r="D681" t="s">
        <v>797</v>
      </c>
      <c r="E681" t="str">
        <f>+VLOOKUP(Precio_mayoristas_consumidores[[#This Row],[Producto]],Codigos_class_frutas[],2,0)</f>
        <v>Frutos de pepita</v>
      </c>
      <c r="F681" t="s">
        <v>242</v>
      </c>
      <c r="G681" s="51">
        <v>1063.7</v>
      </c>
    </row>
    <row r="682" spans="1:7" x14ac:dyDescent="0.35">
      <c r="A682">
        <v>2014</v>
      </c>
      <c r="B682">
        <v>9</v>
      </c>
      <c r="C682" t="str">
        <f>+VLOOKUP(Precio_mayoristas_consumidores[[#This Row],[Cod_mes]],Códigos_mes[],2,0)</f>
        <v>Septiembre</v>
      </c>
      <c r="D682" t="s">
        <v>797</v>
      </c>
      <c r="E682" t="str">
        <f>+VLOOKUP(Precio_mayoristas_consumidores[[#This Row],[Producto]],Codigos_class_frutas[],2,0)</f>
        <v>Tropicales y subtropicales</v>
      </c>
      <c r="F682" t="s">
        <v>204</v>
      </c>
      <c r="G682" s="51">
        <v>722.76</v>
      </c>
    </row>
    <row r="683" spans="1:7" x14ac:dyDescent="0.35">
      <c r="A683">
        <v>2014</v>
      </c>
      <c r="B683">
        <v>9</v>
      </c>
      <c r="C683" t="str">
        <f>+VLOOKUP(Precio_mayoristas_consumidores[[#This Row],[Cod_mes]],Códigos_mes[],2,0)</f>
        <v>Septiembre</v>
      </c>
      <c r="D683" t="s">
        <v>796</v>
      </c>
      <c r="E683" t="str">
        <f>+VLOOKUP(Precio_mayoristas_consumidores[[#This Row],[Producto]],Codigos_class_frutas[],2,0)</f>
        <v>Otros</v>
      </c>
      <c r="F683" t="s">
        <v>209</v>
      </c>
      <c r="G683" s="51">
        <v>2025.47</v>
      </c>
    </row>
    <row r="684" spans="1:7" x14ac:dyDescent="0.35">
      <c r="A684">
        <v>2014</v>
      </c>
      <c r="B684">
        <v>9</v>
      </c>
      <c r="C684" t="str">
        <f>+VLOOKUP(Precio_mayoristas_consumidores[[#This Row],[Cod_mes]],Códigos_mes[],2,0)</f>
        <v>Septiembre</v>
      </c>
      <c r="D684" t="s">
        <v>796</v>
      </c>
      <c r="E684" t="str">
        <f>+VLOOKUP(Precio_mayoristas_consumidores[[#This Row],[Producto]],Codigos_class_frutas[],2,0)</f>
        <v>Berries</v>
      </c>
      <c r="F684" t="s">
        <v>249</v>
      </c>
      <c r="G684" s="51">
        <v>775.29</v>
      </c>
    </row>
    <row r="685" spans="1:7" x14ac:dyDescent="0.35">
      <c r="A685">
        <v>2014</v>
      </c>
      <c r="B685">
        <v>9</v>
      </c>
      <c r="C685" t="str">
        <f>+VLOOKUP(Precio_mayoristas_consumidores[[#This Row],[Cod_mes]],Códigos_mes[],2,0)</f>
        <v>Septiembre</v>
      </c>
      <c r="D685" t="s">
        <v>796</v>
      </c>
      <c r="E685" t="str">
        <f>+VLOOKUP(Precio_mayoristas_consumidores[[#This Row],[Producto]],Codigos_class_frutas[],2,0)</f>
        <v>Cítricos</v>
      </c>
      <c r="F685" t="s">
        <v>214</v>
      </c>
      <c r="G685" s="51">
        <v>554.49</v>
      </c>
    </row>
    <row r="686" spans="1:7" x14ac:dyDescent="0.35">
      <c r="A686">
        <v>2014</v>
      </c>
      <c r="B686">
        <v>9</v>
      </c>
      <c r="C686" t="str">
        <f>+VLOOKUP(Precio_mayoristas_consumidores[[#This Row],[Cod_mes]],Códigos_mes[],2,0)</f>
        <v>Septiembre</v>
      </c>
      <c r="D686" t="s">
        <v>796</v>
      </c>
      <c r="E686" t="str">
        <f>+VLOOKUP(Precio_mayoristas_consumidores[[#This Row],[Producto]],Codigos_class_frutas[],2,0)</f>
        <v>Cítricos</v>
      </c>
      <c r="F686" t="s">
        <v>218</v>
      </c>
      <c r="G686" s="51">
        <v>831.89</v>
      </c>
    </row>
    <row r="687" spans="1:7" x14ac:dyDescent="0.35">
      <c r="A687">
        <v>2014</v>
      </c>
      <c r="B687">
        <v>9</v>
      </c>
      <c r="C687" t="str">
        <f>+VLOOKUP(Precio_mayoristas_consumidores[[#This Row],[Cod_mes]],Códigos_mes[],2,0)</f>
        <v>Septiembre</v>
      </c>
      <c r="D687" t="s">
        <v>796</v>
      </c>
      <c r="E687" t="str">
        <f>+VLOOKUP(Precio_mayoristas_consumidores[[#This Row],[Producto]],Codigos_class_frutas[],2,0)</f>
        <v>Frutos de pepita</v>
      </c>
      <c r="F687" t="s">
        <v>231</v>
      </c>
      <c r="G687" s="51">
        <v>522.1</v>
      </c>
    </row>
    <row r="688" spans="1:7" x14ac:dyDescent="0.35">
      <c r="A688">
        <v>2014</v>
      </c>
      <c r="B688">
        <v>9</v>
      </c>
      <c r="C688" t="str">
        <f>+VLOOKUP(Precio_mayoristas_consumidores[[#This Row],[Cod_mes]],Códigos_mes[],2,0)</f>
        <v>Septiembre</v>
      </c>
      <c r="D688" t="s">
        <v>796</v>
      </c>
      <c r="E688" t="str">
        <f>+VLOOKUP(Precio_mayoristas_consumidores[[#This Row],[Producto]],Codigos_class_frutas[],2,0)</f>
        <v>Cítricos</v>
      </c>
      <c r="F688" t="s">
        <v>221</v>
      </c>
      <c r="G688" s="51">
        <v>546.35</v>
      </c>
    </row>
    <row r="689" spans="1:7" x14ac:dyDescent="0.35">
      <c r="A689">
        <v>2014</v>
      </c>
      <c r="B689">
        <v>9</v>
      </c>
      <c r="C689" t="str">
        <f>+VLOOKUP(Precio_mayoristas_consumidores[[#This Row],[Cod_mes]],Códigos_mes[],2,0)</f>
        <v>Septiembre</v>
      </c>
      <c r="D689" t="s">
        <v>796</v>
      </c>
      <c r="E689" t="str">
        <f>+VLOOKUP(Precio_mayoristas_consumidores[[#This Row],[Producto]],Codigos_class_frutas[],2,0)</f>
        <v>Oleaginosos</v>
      </c>
      <c r="F689" t="s">
        <v>225</v>
      </c>
      <c r="G689" s="51">
        <v>1936.08</v>
      </c>
    </row>
    <row r="690" spans="1:7" x14ac:dyDescent="0.35">
      <c r="A690">
        <v>2014</v>
      </c>
      <c r="B690">
        <v>9</v>
      </c>
      <c r="C690" t="str">
        <f>+VLOOKUP(Precio_mayoristas_consumidores[[#This Row],[Cod_mes]],Códigos_mes[],2,0)</f>
        <v>Septiembre</v>
      </c>
      <c r="D690" t="s">
        <v>796</v>
      </c>
      <c r="E690" t="str">
        <f>+VLOOKUP(Precio_mayoristas_consumidores[[#This Row],[Producto]],Codigos_class_frutas[],2,0)</f>
        <v>Frutos de pepita</v>
      </c>
      <c r="F690" t="s">
        <v>242</v>
      </c>
      <c r="G690" s="51">
        <v>644.99</v>
      </c>
    </row>
    <row r="691" spans="1:7" x14ac:dyDescent="0.35">
      <c r="A691">
        <v>2014</v>
      </c>
      <c r="B691">
        <v>9</v>
      </c>
      <c r="C691" t="str">
        <f>+VLOOKUP(Precio_mayoristas_consumidores[[#This Row],[Cod_mes]],Códigos_mes[],2,0)</f>
        <v>Septiembre</v>
      </c>
      <c r="D691" t="s">
        <v>796</v>
      </c>
      <c r="E691" t="str">
        <f>+VLOOKUP(Precio_mayoristas_consumidores[[#This Row],[Producto]],Codigos_class_frutas[],2,0)</f>
        <v>Tropicales y subtropicales</v>
      </c>
      <c r="F691" t="s">
        <v>204</v>
      </c>
      <c r="G691" s="51">
        <v>509.49</v>
      </c>
    </row>
    <row r="692" spans="1:7" x14ac:dyDescent="0.35">
      <c r="A692">
        <v>2014</v>
      </c>
      <c r="B692">
        <v>9</v>
      </c>
      <c r="C692" t="str">
        <f>+VLOOKUP(Precio_mayoristas_consumidores[[#This Row],[Cod_mes]],Códigos_mes[],2,0)</f>
        <v>Septiembre</v>
      </c>
      <c r="D692" t="s">
        <v>797</v>
      </c>
      <c r="E692" t="str">
        <f>+VLOOKUP(Precio_mayoristas_consumidores[[#This Row],[Producto]],Codigos_class_frutas[],2,0)</f>
        <v>Otros</v>
      </c>
      <c r="F692" t="s">
        <v>209</v>
      </c>
      <c r="G692" s="51">
        <v>3020.89</v>
      </c>
    </row>
    <row r="693" spans="1:7" x14ac:dyDescent="0.35">
      <c r="A693">
        <v>2014</v>
      </c>
      <c r="B693">
        <v>9</v>
      </c>
      <c r="C693" t="str">
        <f>+VLOOKUP(Precio_mayoristas_consumidores[[#This Row],[Cod_mes]],Códigos_mes[],2,0)</f>
        <v>Septiembre</v>
      </c>
      <c r="D693" t="s">
        <v>797</v>
      </c>
      <c r="E693" t="str">
        <f>+VLOOKUP(Precio_mayoristas_consumidores[[#This Row],[Producto]],Codigos_class_frutas[],2,0)</f>
        <v>Berries</v>
      </c>
      <c r="F693" t="s">
        <v>249</v>
      </c>
      <c r="G693" s="51">
        <v>1399.91</v>
      </c>
    </row>
    <row r="694" spans="1:7" x14ac:dyDescent="0.35">
      <c r="A694">
        <v>2014</v>
      </c>
      <c r="B694">
        <v>9</v>
      </c>
      <c r="C694" t="str">
        <f>+VLOOKUP(Precio_mayoristas_consumidores[[#This Row],[Cod_mes]],Códigos_mes[],2,0)</f>
        <v>Septiembre</v>
      </c>
      <c r="D694" t="s">
        <v>797</v>
      </c>
      <c r="E694" t="str">
        <f>+VLOOKUP(Precio_mayoristas_consumidores[[#This Row],[Producto]],Codigos_class_frutas[],2,0)</f>
        <v>Cítricos</v>
      </c>
      <c r="F694" t="s">
        <v>214</v>
      </c>
      <c r="G694" s="51">
        <v>930.55</v>
      </c>
    </row>
    <row r="695" spans="1:7" x14ac:dyDescent="0.35">
      <c r="A695">
        <v>2014</v>
      </c>
      <c r="B695">
        <v>9</v>
      </c>
      <c r="C695" t="str">
        <f>+VLOOKUP(Precio_mayoristas_consumidores[[#This Row],[Cod_mes]],Códigos_mes[],2,0)</f>
        <v>Septiembre</v>
      </c>
      <c r="D695" t="s">
        <v>797</v>
      </c>
      <c r="E695" t="str">
        <f>+VLOOKUP(Precio_mayoristas_consumidores[[#This Row],[Producto]],Codigos_class_frutas[],2,0)</f>
        <v>Cítricos</v>
      </c>
      <c r="F695" t="s">
        <v>218</v>
      </c>
      <c r="G695" s="51">
        <v>1683.49</v>
      </c>
    </row>
    <row r="696" spans="1:7" x14ac:dyDescent="0.35">
      <c r="A696">
        <v>2014</v>
      </c>
      <c r="B696">
        <v>9</v>
      </c>
      <c r="C696" t="str">
        <f>+VLOOKUP(Precio_mayoristas_consumidores[[#This Row],[Cod_mes]],Códigos_mes[],2,0)</f>
        <v>Septiembre</v>
      </c>
      <c r="D696" t="s">
        <v>797</v>
      </c>
      <c r="E696" t="str">
        <f>+VLOOKUP(Precio_mayoristas_consumidores[[#This Row],[Producto]],Codigos_class_frutas[],2,0)</f>
        <v>Frutos de pepita</v>
      </c>
      <c r="F696" t="s">
        <v>231</v>
      </c>
      <c r="G696" s="51">
        <v>907.24</v>
      </c>
    </row>
    <row r="697" spans="1:7" x14ac:dyDescent="0.35">
      <c r="A697">
        <v>2014</v>
      </c>
      <c r="B697">
        <v>9</v>
      </c>
      <c r="C697" t="str">
        <f>+VLOOKUP(Precio_mayoristas_consumidores[[#This Row],[Cod_mes]],Códigos_mes[],2,0)</f>
        <v>Septiembre</v>
      </c>
      <c r="D697" t="s">
        <v>797</v>
      </c>
      <c r="E697" t="str">
        <f>+VLOOKUP(Precio_mayoristas_consumidores[[#This Row],[Producto]],Codigos_class_frutas[],2,0)</f>
        <v>Cítricos</v>
      </c>
      <c r="F697" t="s">
        <v>221</v>
      </c>
      <c r="G697" s="51">
        <v>825.9</v>
      </c>
    </row>
    <row r="698" spans="1:7" x14ac:dyDescent="0.35">
      <c r="A698">
        <v>2014</v>
      </c>
      <c r="B698">
        <v>9</v>
      </c>
      <c r="C698" t="str">
        <f>+VLOOKUP(Precio_mayoristas_consumidores[[#This Row],[Cod_mes]],Códigos_mes[],2,0)</f>
        <v>Septiembre</v>
      </c>
      <c r="D698" t="s">
        <v>797</v>
      </c>
      <c r="E698" t="str">
        <f>+VLOOKUP(Precio_mayoristas_consumidores[[#This Row],[Producto]],Codigos_class_frutas[],2,0)</f>
        <v>Oleaginosos</v>
      </c>
      <c r="F698" t="s">
        <v>225</v>
      </c>
      <c r="G698" s="51">
        <v>2282.0100000000002</v>
      </c>
    </row>
    <row r="699" spans="1:7" x14ac:dyDescent="0.35">
      <c r="A699">
        <v>2014</v>
      </c>
      <c r="B699">
        <v>9</v>
      </c>
      <c r="C699" t="str">
        <f>+VLOOKUP(Precio_mayoristas_consumidores[[#This Row],[Cod_mes]],Códigos_mes[],2,0)</f>
        <v>Septiembre</v>
      </c>
      <c r="D699" t="s">
        <v>797</v>
      </c>
      <c r="E699" t="str">
        <f>+VLOOKUP(Precio_mayoristas_consumidores[[#This Row],[Producto]],Codigos_class_frutas[],2,0)</f>
        <v>Frutos de pepita</v>
      </c>
      <c r="F699" t="s">
        <v>242</v>
      </c>
      <c r="G699" s="51">
        <v>1080.3399999999999</v>
      </c>
    </row>
    <row r="700" spans="1:7" x14ac:dyDescent="0.35">
      <c r="A700">
        <v>2014</v>
      </c>
      <c r="B700">
        <v>9</v>
      </c>
      <c r="C700" t="str">
        <f>+VLOOKUP(Precio_mayoristas_consumidores[[#This Row],[Cod_mes]],Códigos_mes[],2,0)</f>
        <v>Septiembre</v>
      </c>
      <c r="D700" t="s">
        <v>797</v>
      </c>
      <c r="E700" t="str">
        <f>+VLOOKUP(Precio_mayoristas_consumidores[[#This Row],[Producto]],Codigos_class_frutas[],2,0)</f>
        <v>Tropicales y subtropicales</v>
      </c>
      <c r="F700" t="s">
        <v>204</v>
      </c>
      <c r="G700" s="51">
        <v>693.32</v>
      </c>
    </row>
    <row r="701" spans="1:7" x14ac:dyDescent="0.35">
      <c r="A701">
        <v>2014</v>
      </c>
      <c r="B701">
        <v>10</v>
      </c>
      <c r="C701" t="str">
        <f>+VLOOKUP(Precio_mayoristas_consumidores[[#This Row],[Cod_mes]],Códigos_mes[],2,0)</f>
        <v>Octubre</v>
      </c>
      <c r="D701" t="s">
        <v>796</v>
      </c>
      <c r="E701" t="str">
        <f>+VLOOKUP(Precio_mayoristas_consumidores[[#This Row],[Producto]],Codigos_class_frutas[],2,0)</f>
        <v>Otros</v>
      </c>
      <c r="F701" t="s">
        <v>209</v>
      </c>
      <c r="G701" s="51">
        <v>1886.38</v>
      </c>
    </row>
    <row r="702" spans="1:7" x14ac:dyDescent="0.35">
      <c r="A702">
        <v>2014</v>
      </c>
      <c r="B702">
        <v>10</v>
      </c>
      <c r="C702" t="str">
        <f>+VLOOKUP(Precio_mayoristas_consumidores[[#This Row],[Cod_mes]],Códigos_mes[],2,0)</f>
        <v>Octubre</v>
      </c>
      <c r="D702" t="s">
        <v>796</v>
      </c>
      <c r="E702" t="str">
        <f>+VLOOKUP(Precio_mayoristas_consumidores[[#This Row],[Producto]],Codigos_class_frutas[],2,0)</f>
        <v>Berries</v>
      </c>
      <c r="F702" t="s">
        <v>249</v>
      </c>
      <c r="G702" s="51">
        <v>785.24</v>
      </c>
    </row>
    <row r="703" spans="1:7" x14ac:dyDescent="0.35">
      <c r="A703">
        <v>2014</v>
      </c>
      <c r="B703">
        <v>10</v>
      </c>
      <c r="C703" t="str">
        <f>+VLOOKUP(Precio_mayoristas_consumidores[[#This Row],[Cod_mes]],Códigos_mes[],2,0)</f>
        <v>Octubre</v>
      </c>
      <c r="D703" t="s">
        <v>796</v>
      </c>
      <c r="E703" t="str">
        <f>+VLOOKUP(Precio_mayoristas_consumidores[[#This Row],[Producto]],Codigos_class_frutas[],2,0)</f>
        <v>Cítricos</v>
      </c>
      <c r="F703" t="s">
        <v>214</v>
      </c>
      <c r="G703" s="51">
        <v>563.41999999999996</v>
      </c>
    </row>
    <row r="704" spans="1:7" x14ac:dyDescent="0.35">
      <c r="A704">
        <v>2014</v>
      </c>
      <c r="B704">
        <v>10</v>
      </c>
      <c r="C704" t="str">
        <f>+VLOOKUP(Precio_mayoristas_consumidores[[#This Row],[Cod_mes]],Códigos_mes[],2,0)</f>
        <v>Octubre</v>
      </c>
      <c r="D704" t="s">
        <v>796</v>
      </c>
      <c r="E704" t="str">
        <f>+VLOOKUP(Precio_mayoristas_consumidores[[#This Row],[Producto]],Codigos_class_frutas[],2,0)</f>
        <v>Cítricos</v>
      </c>
      <c r="F704" t="s">
        <v>218</v>
      </c>
      <c r="G704" s="51">
        <v>835.7</v>
      </c>
    </row>
    <row r="705" spans="1:7" x14ac:dyDescent="0.35">
      <c r="A705">
        <v>2014</v>
      </c>
      <c r="B705">
        <v>10</v>
      </c>
      <c r="C705" t="str">
        <f>+VLOOKUP(Precio_mayoristas_consumidores[[#This Row],[Cod_mes]],Códigos_mes[],2,0)</f>
        <v>Octubre</v>
      </c>
      <c r="D705" t="s">
        <v>796</v>
      </c>
      <c r="E705" t="str">
        <f>+VLOOKUP(Precio_mayoristas_consumidores[[#This Row],[Producto]],Codigos_class_frutas[],2,0)</f>
        <v>Frutos de pepita</v>
      </c>
      <c r="F705" t="s">
        <v>231</v>
      </c>
      <c r="G705" s="51">
        <v>525.79999999999995</v>
      </c>
    </row>
    <row r="706" spans="1:7" x14ac:dyDescent="0.35">
      <c r="A706">
        <v>2014</v>
      </c>
      <c r="B706">
        <v>10</v>
      </c>
      <c r="C706" t="str">
        <f>+VLOOKUP(Precio_mayoristas_consumidores[[#This Row],[Cod_mes]],Códigos_mes[],2,0)</f>
        <v>Octubre</v>
      </c>
      <c r="D706" t="s">
        <v>796</v>
      </c>
      <c r="E706" t="str">
        <f>+VLOOKUP(Precio_mayoristas_consumidores[[#This Row],[Producto]],Codigos_class_frutas[],2,0)</f>
        <v>Cítricos</v>
      </c>
      <c r="F706" t="s">
        <v>221</v>
      </c>
      <c r="G706" s="51">
        <v>535.41999999999996</v>
      </c>
    </row>
    <row r="707" spans="1:7" x14ac:dyDescent="0.35">
      <c r="A707">
        <v>2014</v>
      </c>
      <c r="B707">
        <v>10</v>
      </c>
      <c r="C707" t="str">
        <f>+VLOOKUP(Precio_mayoristas_consumidores[[#This Row],[Cod_mes]],Códigos_mes[],2,0)</f>
        <v>Octubre</v>
      </c>
      <c r="D707" t="s">
        <v>796</v>
      </c>
      <c r="E707" t="str">
        <f>+VLOOKUP(Precio_mayoristas_consumidores[[#This Row],[Producto]],Codigos_class_frutas[],2,0)</f>
        <v>Oleaginosos</v>
      </c>
      <c r="F707" t="s">
        <v>225</v>
      </c>
      <c r="G707" s="51">
        <v>1768.83</v>
      </c>
    </row>
    <row r="708" spans="1:7" x14ac:dyDescent="0.35">
      <c r="A708">
        <v>2014</v>
      </c>
      <c r="B708">
        <v>10</v>
      </c>
      <c r="C708" t="str">
        <f>+VLOOKUP(Precio_mayoristas_consumidores[[#This Row],[Cod_mes]],Códigos_mes[],2,0)</f>
        <v>Octubre</v>
      </c>
      <c r="D708" t="s">
        <v>796</v>
      </c>
      <c r="E708" t="str">
        <f>+VLOOKUP(Precio_mayoristas_consumidores[[#This Row],[Producto]],Codigos_class_frutas[],2,0)</f>
        <v>Frutos de pepita</v>
      </c>
      <c r="F708" t="s">
        <v>242</v>
      </c>
      <c r="G708" s="51">
        <v>665.47</v>
      </c>
    </row>
    <row r="709" spans="1:7" x14ac:dyDescent="0.35">
      <c r="A709">
        <v>2014</v>
      </c>
      <c r="B709">
        <v>10</v>
      </c>
      <c r="C709" t="str">
        <f>+VLOOKUP(Precio_mayoristas_consumidores[[#This Row],[Cod_mes]],Códigos_mes[],2,0)</f>
        <v>Octubre</v>
      </c>
      <c r="D709" t="s">
        <v>796</v>
      </c>
      <c r="E709" t="str">
        <f>+VLOOKUP(Precio_mayoristas_consumidores[[#This Row],[Producto]],Codigos_class_frutas[],2,0)</f>
        <v>Tropicales y subtropicales</v>
      </c>
      <c r="F709" t="s">
        <v>204</v>
      </c>
      <c r="G709" s="51">
        <v>530.79</v>
      </c>
    </row>
    <row r="710" spans="1:7" x14ac:dyDescent="0.35">
      <c r="A710">
        <v>2014</v>
      </c>
      <c r="B710">
        <v>10</v>
      </c>
      <c r="C710" t="str">
        <f>+VLOOKUP(Precio_mayoristas_consumidores[[#This Row],[Cod_mes]],Códigos_mes[],2,0)</f>
        <v>Octubre</v>
      </c>
      <c r="D710" t="s">
        <v>797</v>
      </c>
      <c r="E710" t="str">
        <f>+VLOOKUP(Precio_mayoristas_consumidores[[#This Row],[Producto]],Codigos_class_frutas[],2,0)</f>
        <v>Otros</v>
      </c>
      <c r="F710" t="s">
        <v>209</v>
      </c>
      <c r="G710" s="51">
        <v>2700.42</v>
      </c>
    </row>
    <row r="711" spans="1:7" x14ac:dyDescent="0.35">
      <c r="A711">
        <v>2014</v>
      </c>
      <c r="B711">
        <v>10</v>
      </c>
      <c r="C711" t="str">
        <f>+VLOOKUP(Precio_mayoristas_consumidores[[#This Row],[Cod_mes]],Códigos_mes[],2,0)</f>
        <v>Octubre</v>
      </c>
      <c r="D711" t="s">
        <v>797</v>
      </c>
      <c r="E711" t="str">
        <f>+VLOOKUP(Precio_mayoristas_consumidores[[#This Row],[Producto]],Codigos_class_frutas[],2,0)</f>
        <v>Berries</v>
      </c>
      <c r="F711" t="s">
        <v>249</v>
      </c>
      <c r="G711" s="51">
        <v>1446.95</v>
      </c>
    </row>
    <row r="712" spans="1:7" x14ac:dyDescent="0.35">
      <c r="A712">
        <v>2014</v>
      </c>
      <c r="B712">
        <v>10</v>
      </c>
      <c r="C712" t="str">
        <f>+VLOOKUP(Precio_mayoristas_consumidores[[#This Row],[Cod_mes]],Códigos_mes[],2,0)</f>
        <v>Octubre</v>
      </c>
      <c r="D712" t="s">
        <v>797</v>
      </c>
      <c r="E712" t="str">
        <f>+VLOOKUP(Precio_mayoristas_consumidores[[#This Row],[Producto]],Codigos_class_frutas[],2,0)</f>
        <v>Cítricos</v>
      </c>
      <c r="F712" t="s">
        <v>214</v>
      </c>
      <c r="G712" s="51">
        <v>940.09</v>
      </c>
    </row>
    <row r="713" spans="1:7" x14ac:dyDescent="0.35">
      <c r="A713">
        <v>2014</v>
      </c>
      <c r="B713">
        <v>10</v>
      </c>
      <c r="C713" t="str">
        <f>+VLOOKUP(Precio_mayoristas_consumidores[[#This Row],[Cod_mes]],Códigos_mes[],2,0)</f>
        <v>Octubre</v>
      </c>
      <c r="D713" t="s">
        <v>797</v>
      </c>
      <c r="E713" t="str">
        <f>+VLOOKUP(Precio_mayoristas_consumidores[[#This Row],[Producto]],Codigos_class_frutas[],2,0)</f>
        <v>Cítricos</v>
      </c>
      <c r="F713" t="s">
        <v>218</v>
      </c>
      <c r="G713" s="51">
        <v>1789.1</v>
      </c>
    </row>
    <row r="714" spans="1:7" x14ac:dyDescent="0.35">
      <c r="A714">
        <v>2014</v>
      </c>
      <c r="B714">
        <v>10</v>
      </c>
      <c r="C714" t="str">
        <f>+VLOOKUP(Precio_mayoristas_consumidores[[#This Row],[Cod_mes]],Códigos_mes[],2,0)</f>
        <v>Octubre</v>
      </c>
      <c r="D714" t="s">
        <v>797</v>
      </c>
      <c r="E714" t="str">
        <f>+VLOOKUP(Precio_mayoristas_consumidores[[#This Row],[Producto]],Codigos_class_frutas[],2,0)</f>
        <v>Frutos de pepita</v>
      </c>
      <c r="F714" t="s">
        <v>231</v>
      </c>
      <c r="G714" s="51">
        <v>907.56</v>
      </c>
    </row>
    <row r="715" spans="1:7" x14ac:dyDescent="0.35">
      <c r="A715">
        <v>2014</v>
      </c>
      <c r="B715">
        <v>10</v>
      </c>
      <c r="C715" t="str">
        <f>+VLOOKUP(Precio_mayoristas_consumidores[[#This Row],[Cod_mes]],Códigos_mes[],2,0)</f>
        <v>Octubre</v>
      </c>
      <c r="D715" t="s">
        <v>797</v>
      </c>
      <c r="E715" t="str">
        <f>+VLOOKUP(Precio_mayoristas_consumidores[[#This Row],[Producto]],Codigos_class_frutas[],2,0)</f>
        <v>Cítricos</v>
      </c>
      <c r="F715" t="s">
        <v>221</v>
      </c>
      <c r="G715" s="51">
        <v>848.36</v>
      </c>
    </row>
    <row r="716" spans="1:7" x14ac:dyDescent="0.35">
      <c r="A716">
        <v>2014</v>
      </c>
      <c r="B716">
        <v>10</v>
      </c>
      <c r="C716" t="str">
        <f>+VLOOKUP(Precio_mayoristas_consumidores[[#This Row],[Cod_mes]],Códigos_mes[],2,0)</f>
        <v>Octubre</v>
      </c>
      <c r="D716" t="s">
        <v>797</v>
      </c>
      <c r="E716" t="str">
        <f>+VLOOKUP(Precio_mayoristas_consumidores[[#This Row],[Producto]],Codigos_class_frutas[],2,0)</f>
        <v>Oleaginosos</v>
      </c>
      <c r="F716" t="s">
        <v>225</v>
      </c>
      <c r="G716" s="51">
        <v>2239.8200000000002</v>
      </c>
    </row>
    <row r="717" spans="1:7" x14ac:dyDescent="0.35">
      <c r="A717">
        <v>2014</v>
      </c>
      <c r="B717">
        <v>10</v>
      </c>
      <c r="C717" t="str">
        <f>+VLOOKUP(Precio_mayoristas_consumidores[[#This Row],[Cod_mes]],Códigos_mes[],2,0)</f>
        <v>Octubre</v>
      </c>
      <c r="D717" t="s">
        <v>797</v>
      </c>
      <c r="E717" t="str">
        <f>+VLOOKUP(Precio_mayoristas_consumidores[[#This Row],[Producto]],Codigos_class_frutas[],2,0)</f>
        <v>Frutos de pepita</v>
      </c>
      <c r="F717" t="s">
        <v>242</v>
      </c>
      <c r="G717" s="51">
        <v>1102.21</v>
      </c>
    </row>
    <row r="718" spans="1:7" x14ac:dyDescent="0.35">
      <c r="A718">
        <v>2014</v>
      </c>
      <c r="B718">
        <v>10</v>
      </c>
      <c r="C718" t="str">
        <f>+VLOOKUP(Precio_mayoristas_consumidores[[#This Row],[Cod_mes]],Códigos_mes[],2,0)</f>
        <v>Octubre</v>
      </c>
      <c r="D718" t="s">
        <v>797</v>
      </c>
      <c r="E718" t="str">
        <f>+VLOOKUP(Precio_mayoristas_consumidores[[#This Row],[Producto]],Codigos_class_frutas[],2,0)</f>
        <v>Tropicales y subtropicales</v>
      </c>
      <c r="F718" t="s">
        <v>204</v>
      </c>
      <c r="G718" s="51">
        <v>693.32</v>
      </c>
    </row>
    <row r="719" spans="1:7" x14ac:dyDescent="0.35">
      <c r="A719">
        <v>2014</v>
      </c>
      <c r="B719">
        <v>10</v>
      </c>
      <c r="C719" t="str">
        <f>+VLOOKUP(Precio_mayoristas_consumidores[[#This Row],[Cod_mes]],Códigos_mes[],2,0)</f>
        <v>Octubre</v>
      </c>
      <c r="D719" t="s">
        <v>796</v>
      </c>
      <c r="E719" t="str">
        <f>+VLOOKUP(Precio_mayoristas_consumidores[[#This Row],[Producto]],Codigos_class_frutas[],2,0)</f>
        <v>Otros</v>
      </c>
      <c r="F719" t="s">
        <v>209</v>
      </c>
      <c r="G719" s="51">
        <v>2018.52</v>
      </c>
    </row>
    <row r="720" spans="1:7" x14ac:dyDescent="0.35">
      <c r="A720">
        <v>2014</v>
      </c>
      <c r="B720">
        <v>10</v>
      </c>
      <c r="C720" t="str">
        <f>+VLOOKUP(Precio_mayoristas_consumidores[[#This Row],[Cod_mes]],Códigos_mes[],2,0)</f>
        <v>Octubre</v>
      </c>
      <c r="D720" t="s">
        <v>796</v>
      </c>
      <c r="E720" t="str">
        <f>+VLOOKUP(Precio_mayoristas_consumidores[[#This Row],[Producto]],Codigos_class_frutas[],2,0)</f>
        <v>Berries</v>
      </c>
      <c r="F720" t="s">
        <v>249</v>
      </c>
      <c r="G720" s="51">
        <v>821.41</v>
      </c>
    </row>
    <row r="721" spans="1:7" x14ac:dyDescent="0.35">
      <c r="A721">
        <v>2014</v>
      </c>
      <c r="B721">
        <v>10</v>
      </c>
      <c r="C721" t="str">
        <f>+VLOOKUP(Precio_mayoristas_consumidores[[#This Row],[Cod_mes]],Códigos_mes[],2,0)</f>
        <v>Octubre</v>
      </c>
      <c r="D721" t="s">
        <v>796</v>
      </c>
      <c r="E721" t="str">
        <f>+VLOOKUP(Precio_mayoristas_consumidores[[#This Row],[Producto]],Codigos_class_frutas[],2,0)</f>
        <v>Cítricos</v>
      </c>
      <c r="F721" t="s">
        <v>214</v>
      </c>
      <c r="G721" s="51">
        <v>609.16</v>
      </c>
    </row>
    <row r="722" spans="1:7" x14ac:dyDescent="0.35">
      <c r="A722">
        <v>2014</v>
      </c>
      <c r="B722">
        <v>10</v>
      </c>
      <c r="C722" t="str">
        <f>+VLOOKUP(Precio_mayoristas_consumidores[[#This Row],[Cod_mes]],Códigos_mes[],2,0)</f>
        <v>Octubre</v>
      </c>
      <c r="D722" t="s">
        <v>796</v>
      </c>
      <c r="E722" t="str">
        <f>+VLOOKUP(Precio_mayoristas_consumidores[[#This Row],[Producto]],Codigos_class_frutas[],2,0)</f>
        <v>Cítricos</v>
      </c>
      <c r="F722" t="s">
        <v>218</v>
      </c>
      <c r="G722" s="51">
        <v>836.42</v>
      </c>
    </row>
    <row r="723" spans="1:7" x14ac:dyDescent="0.35">
      <c r="A723">
        <v>2014</v>
      </c>
      <c r="B723">
        <v>10</v>
      </c>
      <c r="C723" t="str">
        <f>+VLOOKUP(Precio_mayoristas_consumidores[[#This Row],[Cod_mes]],Códigos_mes[],2,0)</f>
        <v>Octubre</v>
      </c>
      <c r="D723" t="s">
        <v>796</v>
      </c>
      <c r="E723" t="str">
        <f>+VLOOKUP(Precio_mayoristas_consumidores[[#This Row],[Producto]],Codigos_class_frutas[],2,0)</f>
        <v>Frutos de pepita</v>
      </c>
      <c r="F723" t="s">
        <v>231</v>
      </c>
      <c r="G723" s="51">
        <v>555.41999999999996</v>
      </c>
    </row>
    <row r="724" spans="1:7" x14ac:dyDescent="0.35">
      <c r="A724">
        <v>2014</v>
      </c>
      <c r="B724">
        <v>10</v>
      </c>
      <c r="C724" t="str">
        <f>+VLOOKUP(Precio_mayoristas_consumidores[[#This Row],[Cod_mes]],Códigos_mes[],2,0)</f>
        <v>Octubre</v>
      </c>
      <c r="D724" t="s">
        <v>796</v>
      </c>
      <c r="E724" t="str">
        <f>+VLOOKUP(Precio_mayoristas_consumidores[[#This Row],[Producto]],Codigos_class_frutas[],2,0)</f>
        <v>Cítricos</v>
      </c>
      <c r="F724" t="s">
        <v>221</v>
      </c>
      <c r="G724" s="51">
        <v>718.38</v>
      </c>
    </row>
    <row r="725" spans="1:7" x14ac:dyDescent="0.35">
      <c r="A725">
        <v>2014</v>
      </c>
      <c r="B725">
        <v>10</v>
      </c>
      <c r="C725" t="str">
        <f>+VLOOKUP(Precio_mayoristas_consumidores[[#This Row],[Cod_mes]],Códigos_mes[],2,0)</f>
        <v>Octubre</v>
      </c>
      <c r="D725" t="s">
        <v>796</v>
      </c>
      <c r="E725" t="str">
        <f>+VLOOKUP(Precio_mayoristas_consumidores[[#This Row],[Producto]],Codigos_class_frutas[],2,0)</f>
        <v>Oleaginosos</v>
      </c>
      <c r="F725" t="s">
        <v>225</v>
      </c>
      <c r="G725" s="51">
        <v>1975.96</v>
      </c>
    </row>
    <row r="726" spans="1:7" x14ac:dyDescent="0.35">
      <c r="A726">
        <v>2014</v>
      </c>
      <c r="B726">
        <v>10</v>
      </c>
      <c r="C726" t="str">
        <f>+VLOOKUP(Precio_mayoristas_consumidores[[#This Row],[Cod_mes]],Códigos_mes[],2,0)</f>
        <v>Octubre</v>
      </c>
      <c r="D726" t="s">
        <v>796</v>
      </c>
      <c r="E726" t="str">
        <f>+VLOOKUP(Precio_mayoristas_consumidores[[#This Row],[Producto]],Codigos_class_frutas[],2,0)</f>
        <v>Frutos de pepita</v>
      </c>
      <c r="F726" t="s">
        <v>242</v>
      </c>
      <c r="G726" s="51">
        <v>698.08</v>
      </c>
    </row>
    <row r="727" spans="1:7" x14ac:dyDescent="0.35">
      <c r="A727">
        <v>2014</v>
      </c>
      <c r="B727">
        <v>10</v>
      </c>
      <c r="C727" t="str">
        <f>+VLOOKUP(Precio_mayoristas_consumidores[[#This Row],[Cod_mes]],Códigos_mes[],2,0)</f>
        <v>Octubre</v>
      </c>
      <c r="D727" t="s">
        <v>796</v>
      </c>
      <c r="E727" t="str">
        <f>+VLOOKUP(Precio_mayoristas_consumidores[[#This Row],[Producto]],Codigos_class_frutas[],2,0)</f>
        <v>Tropicales y subtropicales</v>
      </c>
      <c r="F727" t="s">
        <v>204</v>
      </c>
      <c r="G727" s="51">
        <v>561.42999999999995</v>
      </c>
    </row>
    <row r="728" spans="1:7" x14ac:dyDescent="0.35">
      <c r="A728">
        <v>2014</v>
      </c>
      <c r="B728">
        <v>10</v>
      </c>
      <c r="C728" t="str">
        <f>+VLOOKUP(Precio_mayoristas_consumidores[[#This Row],[Cod_mes]],Códigos_mes[],2,0)</f>
        <v>Octubre</v>
      </c>
      <c r="D728" t="s">
        <v>797</v>
      </c>
      <c r="E728" t="str">
        <f>+VLOOKUP(Precio_mayoristas_consumidores[[#This Row],[Producto]],Codigos_class_frutas[],2,0)</f>
        <v>Otros</v>
      </c>
      <c r="F728" t="s">
        <v>209</v>
      </c>
      <c r="G728" s="51">
        <v>2486.9499999999998</v>
      </c>
    </row>
    <row r="729" spans="1:7" x14ac:dyDescent="0.35">
      <c r="A729">
        <v>2014</v>
      </c>
      <c r="B729">
        <v>10</v>
      </c>
      <c r="C729" t="str">
        <f>+VLOOKUP(Precio_mayoristas_consumidores[[#This Row],[Cod_mes]],Códigos_mes[],2,0)</f>
        <v>Octubre</v>
      </c>
      <c r="D729" t="s">
        <v>797</v>
      </c>
      <c r="E729" t="str">
        <f>+VLOOKUP(Precio_mayoristas_consumidores[[#This Row],[Producto]],Codigos_class_frutas[],2,0)</f>
        <v>Berries</v>
      </c>
      <c r="F729" t="s">
        <v>249</v>
      </c>
      <c r="G729" s="51">
        <v>1437.76</v>
      </c>
    </row>
    <row r="730" spans="1:7" x14ac:dyDescent="0.35">
      <c r="A730">
        <v>2014</v>
      </c>
      <c r="B730">
        <v>10</v>
      </c>
      <c r="C730" t="str">
        <f>+VLOOKUP(Precio_mayoristas_consumidores[[#This Row],[Cod_mes]],Códigos_mes[],2,0)</f>
        <v>Octubre</v>
      </c>
      <c r="D730" t="s">
        <v>797</v>
      </c>
      <c r="E730" t="str">
        <f>+VLOOKUP(Precio_mayoristas_consumidores[[#This Row],[Producto]],Codigos_class_frutas[],2,0)</f>
        <v>Cítricos</v>
      </c>
      <c r="F730" t="s">
        <v>214</v>
      </c>
      <c r="G730" s="51">
        <v>951.23</v>
      </c>
    </row>
    <row r="731" spans="1:7" x14ac:dyDescent="0.35">
      <c r="A731">
        <v>2014</v>
      </c>
      <c r="B731">
        <v>10</v>
      </c>
      <c r="C731" t="str">
        <f>+VLOOKUP(Precio_mayoristas_consumidores[[#This Row],[Cod_mes]],Códigos_mes[],2,0)</f>
        <v>Octubre</v>
      </c>
      <c r="D731" t="s">
        <v>797</v>
      </c>
      <c r="E731" t="str">
        <f>+VLOOKUP(Precio_mayoristas_consumidores[[#This Row],[Producto]],Codigos_class_frutas[],2,0)</f>
        <v>Cítricos</v>
      </c>
      <c r="F731" t="s">
        <v>218</v>
      </c>
      <c r="G731" s="51">
        <v>1811.28</v>
      </c>
    </row>
    <row r="732" spans="1:7" x14ac:dyDescent="0.35">
      <c r="A732">
        <v>2014</v>
      </c>
      <c r="B732">
        <v>10</v>
      </c>
      <c r="C732" t="str">
        <f>+VLOOKUP(Precio_mayoristas_consumidores[[#This Row],[Cod_mes]],Códigos_mes[],2,0)</f>
        <v>Octubre</v>
      </c>
      <c r="D732" t="s">
        <v>797</v>
      </c>
      <c r="E732" t="str">
        <f>+VLOOKUP(Precio_mayoristas_consumidores[[#This Row],[Producto]],Codigos_class_frutas[],2,0)</f>
        <v>Frutos de pepita</v>
      </c>
      <c r="F732" t="s">
        <v>231</v>
      </c>
      <c r="G732" s="51">
        <v>941.15</v>
      </c>
    </row>
    <row r="733" spans="1:7" x14ac:dyDescent="0.35">
      <c r="A733">
        <v>2014</v>
      </c>
      <c r="B733">
        <v>10</v>
      </c>
      <c r="C733" t="str">
        <f>+VLOOKUP(Precio_mayoristas_consumidores[[#This Row],[Cod_mes]],Códigos_mes[],2,0)</f>
        <v>Octubre</v>
      </c>
      <c r="D733" t="s">
        <v>797</v>
      </c>
      <c r="E733" t="str">
        <f>+VLOOKUP(Precio_mayoristas_consumidores[[#This Row],[Producto]],Codigos_class_frutas[],2,0)</f>
        <v>Cítricos</v>
      </c>
      <c r="F733" t="s">
        <v>221</v>
      </c>
      <c r="G733" s="51">
        <v>867.14</v>
      </c>
    </row>
    <row r="734" spans="1:7" x14ac:dyDescent="0.35">
      <c r="A734">
        <v>2014</v>
      </c>
      <c r="B734">
        <v>10</v>
      </c>
      <c r="C734" t="str">
        <f>+VLOOKUP(Precio_mayoristas_consumidores[[#This Row],[Cod_mes]],Códigos_mes[],2,0)</f>
        <v>Octubre</v>
      </c>
      <c r="D734" t="s">
        <v>797</v>
      </c>
      <c r="E734" t="str">
        <f>+VLOOKUP(Precio_mayoristas_consumidores[[#This Row],[Producto]],Codigos_class_frutas[],2,0)</f>
        <v>Oleaginosos</v>
      </c>
      <c r="F734" t="s">
        <v>225</v>
      </c>
      <c r="G734" s="51">
        <v>2294.58</v>
      </c>
    </row>
    <row r="735" spans="1:7" x14ac:dyDescent="0.35">
      <c r="A735">
        <v>2014</v>
      </c>
      <c r="B735">
        <v>10</v>
      </c>
      <c r="C735" t="str">
        <f>+VLOOKUP(Precio_mayoristas_consumidores[[#This Row],[Cod_mes]],Códigos_mes[],2,0)</f>
        <v>Octubre</v>
      </c>
      <c r="D735" t="s">
        <v>797</v>
      </c>
      <c r="E735" t="str">
        <f>+VLOOKUP(Precio_mayoristas_consumidores[[#This Row],[Producto]],Codigos_class_frutas[],2,0)</f>
        <v>Frutos de pepita</v>
      </c>
      <c r="F735" t="s">
        <v>242</v>
      </c>
      <c r="G735" s="51">
        <v>1129.08</v>
      </c>
    </row>
    <row r="736" spans="1:7" x14ac:dyDescent="0.35">
      <c r="A736">
        <v>2014</v>
      </c>
      <c r="B736">
        <v>10</v>
      </c>
      <c r="C736" t="str">
        <f>+VLOOKUP(Precio_mayoristas_consumidores[[#This Row],[Cod_mes]],Códigos_mes[],2,0)</f>
        <v>Octubre</v>
      </c>
      <c r="D736" t="s">
        <v>797</v>
      </c>
      <c r="E736" t="str">
        <f>+VLOOKUP(Precio_mayoristas_consumidores[[#This Row],[Producto]],Codigos_class_frutas[],2,0)</f>
        <v>Tropicales y subtropicales</v>
      </c>
      <c r="F736" t="s">
        <v>204</v>
      </c>
      <c r="G736" s="51">
        <v>720.66</v>
      </c>
    </row>
    <row r="737" spans="1:7" x14ac:dyDescent="0.35">
      <c r="A737">
        <v>2014</v>
      </c>
      <c r="B737">
        <v>10</v>
      </c>
      <c r="C737" t="str">
        <f>+VLOOKUP(Precio_mayoristas_consumidores[[#This Row],[Cod_mes]],Códigos_mes[],2,0)</f>
        <v>Octubre</v>
      </c>
      <c r="D737" t="s">
        <v>796</v>
      </c>
      <c r="E737" t="str">
        <f>+VLOOKUP(Precio_mayoristas_consumidores[[#This Row],[Producto]],Codigos_class_frutas[],2,0)</f>
        <v>Otros</v>
      </c>
      <c r="F737" t="s">
        <v>209</v>
      </c>
      <c r="G737" s="51">
        <v>1772.87</v>
      </c>
    </row>
    <row r="738" spans="1:7" x14ac:dyDescent="0.35">
      <c r="A738">
        <v>2014</v>
      </c>
      <c r="B738">
        <v>10</v>
      </c>
      <c r="C738" t="str">
        <f>+VLOOKUP(Precio_mayoristas_consumidores[[#This Row],[Cod_mes]],Códigos_mes[],2,0)</f>
        <v>Octubre</v>
      </c>
      <c r="D738" t="s">
        <v>796</v>
      </c>
      <c r="E738" t="str">
        <f>+VLOOKUP(Precio_mayoristas_consumidores[[#This Row],[Producto]],Codigos_class_frutas[],2,0)</f>
        <v>Berries</v>
      </c>
      <c r="F738" t="s">
        <v>249</v>
      </c>
      <c r="G738" s="51">
        <v>832.33</v>
      </c>
    </row>
    <row r="739" spans="1:7" x14ac:dyDescent="0.35">
      <c r="A739">
        <v>2014</v>
      </c>
      <c r="B739">
        <v>10</v>
      </c>
      <c r="C739" t="str">
        <f>+VLOOKUP(Precio_mayoristas_consumidores[[#This Row],[Cod_mes]],Códigos_mes[],2,0)</f>
        <v>Octubre</v>
      </c>
      <c r="D739" t="s">
        <v>796</v>
      </c>
      <c r="E739" t="str">
        <f>+VLOOKUP(Precio_mayoristas_consumidores[[#This Row],[Producto]],Codigos_class_frutas[],2,0)</f>
        <v>Cítricos</v>
      </c>
      <c r="F739" t="s">
        <v>214</v>
      </c>
      <c r="G739" s="51">
        <v>554.49</v>
      </c>
    </row>
    <row r="740" spans="1:7" x14ac:dyDescent="0.35">
      <c r="A740">
        <v>2014</v>
      </c>
      <c r="B740">
        <v>10</v>
      </c>
      <c r="C740" t="str">
        <f>+VLOOKUP(Precio_mayoristas_consumidores[[#This Row],[Cod_mes]],Códigos_mes[],2,0)</f>
        <v>Octubre</v>
      </c>
      <c r="D740" t="s">
        <v>796</v>
      </c>
      <c r="E740" t="str">
        <f>+VLOOKUP(Precio_mayoristas_consumidores[[#This Row],[Producto]],Codigos_class_frutas[],2,0)</f>
        <v>Cítricos</v>
      </c>
      <c r="F740" t="s">
        <v>218</v>
      </c>
      <c r="G740" s="51">
        <v>832.54</v>
      </c>
    </row>
    <row r="741" spans="1:7" x14ac:dyDescent="0.35">
      <c r="A741">
        <v>2014</v>
      </c>
      <c r="B741">
        <v>10</v>
      </c>
      <c r="C741" t="str">
        <f>+VLOOKUP(Precio_mayoristas_consumidores[[#This Row],[Cod_mes]],Códigos_mes[],2,0)</f>
        <v>Octubre</v>
      </c>
      <c r="D741" t="s">
        <v>796</v>
      </c>
      <c r="E741" t="str">
        <f>+VLOOKUP(Precio_mayoristas_consumidores[[#This Row],[Producto]],Codigos_class_frutas[],2,0)</f>
        <v>Frutos de pepita</v>
      </c>
      <c r="F741" t="s">
        <v>231</v>
      </c>
      <c r="G741" s="51">
        <v>563.49</v>
      </c>
    </row>
    <row r="742" spans="1:7" x14ac:dyDescent="0.35">
      <c r="A742">
        <v>2014</v>
      </c>
      <c r="B742">
        <v>10</v>
      </c>
      <c r="C742" t="str">
        <f>+VLOOKUP(Precio_mayoristas_consumidores[[#This Row],[Cod_mes]],Códigos_mes[],2,0)</f>
        <v>Octubre</v>
      </c>
      <c r="D742" t="s">
        <v>796</v>
      </c>
      <c r="E742" t="str">
        <f>+VLOOKUP(Precio_mayoristas_consumidores[[#This Row],[Producto]],Codigos_class_frutas[],2,0)</f>
        <v>Cítricos</v>
      </c>
      <c r="F742" t="s">
        <v>221</v>
      </c>
      <c r="G742" s="51">
        <v>561.30999999999995</v>
      </c>
    </row>
    <row r="743" spans="1:7" x14ac:dyDescent="0.35">
      <c r="A743">
        <v>2014</v>
      </c>
      <c r="B743">
        <v>10</v>
      </c>
      <c r="C743" t="str">
        <f>+VLOOKUP(Precio_mayoristas_consumidores[[#This Row],[Cod_mes]],Códigos_mes[],2,0)</f>
        <v>Octubre</v>
      </c>
      <c r="D743" t="s">
        <v>796</v>
      </c>
      <c r="E743" t="str">
        <f>+VLOOKUP(Precio_mayoristas_consumidores[[#This Row],[Producto]],Codigos_class_frutas[],2,0)</f>
        <v>Oleaginosos</v>
      </c>
      <c r="F743" t="s">
        <v>225</v>
      </c>
      <c r="G743" s="51">
        <v>1952.86</v>
      </c>
    </row>
    <row r="744" spans="1:7" x14ac:dyDescent="0.35">
      <c r="A744">
        <v>2014</v>
      </c>
      <c r="B744">
        <v>10</v>
      </c>
      <c r="C744" t="str">
        <f>+VLOOKUP(Precio_mayoristas_consumidores[[#This Row],[Cod_mes]],Códigos_mes[],2,0)</f>
        <v>Octubre</v>
      </c>
      <c r="D744" t="s">
        <v>796</v>
      </c>
      <c r="E744" t="str">
        <f>+VLOOKUP(Precio_mayoristas_consumidores[[#This Row],[Producto]],Codigos_class_frutas[],2,0)</f>
        <v>Frutos de pepita</v>
      </c>
      <c r="F744" t="s">
        <v>242</v>
      </c>
      <c r="G744" s="51">
        <v>690.97</v>
      </c>
    </row>
    <row r="745" spans="1:7" x14ac:dyDescent="0.35">
      <c r="A745">
        <v>2014</v>
      </c>
      <c r="B745">
        <v>10</v>
      </c>
      <c r="C745" t="str">
        <f>+VLOOKUP(Precio_mayoristas_consumidores[[#This Row],[Cod_mes]],Códigos_mes[],2,0)</f>
        <v>Octubre</v>
      </c>
      <c r="D745" t="s">
        <v>796</v>
      </c>
      <c r="E745" t="str">
        <f>+VLOOKUP(Precio_mayoristas_consumidores[[#This Row],[Producto]],Codigos_class_frutas[],2,0)</f>
        <v>Tropicales y subtropicales</v>
      </c>
      <c r="F745" t="s">
        <v>204</v>
      </c>
      <c r="G745" s="51">
        <v>583.29</v>
      </c>
    </row>
    <row r="746" spans="1:7" x14ac:dyDescent="0.35">
      <c r="A746">
        <v>2014</v>
      </c>
      <c r="B746">
        <v>10</v>
      </c>
      <c r="C746" t="str">
        <f>+VLOOKUP(Precio_mayoristas_consumidores[[#This Row],[Cod_mes]],Códigos_mes[],2,0)</f>
        <v>Octubre</v>
      </c>
      <c r="D746" t="s">
        <v>797</v>
      </c>
      <c r="E746" t="str">
        <f>+VLOOKUP(Precio_mayoristas_consumidores[[#This Row],[Producto]],Codigos_class_frutas[],2,0)</f>
        <v>Otros</v>
      </c>
      <c r="F746" t="s">
        <v>209</v>
      </c>
      <c r="G746" s="51">
        <v>2431.83</v>
      </c>
    </row>
    <row r="747" spans="1:7" x14ac:dyDescent="0.35">
      <c r="A747">
        <v>2014</v>
      </c>
      <c r="B747">
        <v>10</v>
      </c>
      <c r="C747" t="str">
        <f>+VLOOKUP(Precio_mayoristas_consumidores[[#This Row],[Cod_mes]],Códigos_mes[],2,0)</f>
        <v>Octubre</v>
      </c>
      <c r="D747" t="s">
        <v>797</v>
      </c>
      <c r="E747" t="str">
        <f>+VLOOKUP(Precio_mayoristas_consumidores[[#This Row],[Producto]],Codigos_class_frutas[],2,0)</f>
        <v>Berries</v>
      </c>
      <c r="F747" t="s">
        <v>249</v>
      </c>
      <c r="G747" s="51">
        <v>1533.83</v>
      </c>
    </row>
    <row r="748" spans="1:7" x14ac:dyDescent="0.35">
      <c r="A748">
        <v>2014</v>
      </c>
      <c r="B748">
        <v>10</v>
      </c>
      <c r="C748" t="str">
        <f>+VLOOKUP(Precio_mayoristas_consumidores[[#This Row],[Cod_mes]],Códigos_mes[],2,0)</f>
        <v>Octubre</v>
      </c>
      <c r="D748" t="s">
        <v>797</v>
      </c>
      <c r="E748" t="str">
        <f>+VLOOKUP(Precio_mayoristas_consumidores[[#This Row],[Producto]],Codigos_class_frutas[],2,0)</f>
        <v>Cítricos</v>
      </c>
      <c r="F748" t="s">
        <v>214</v>
      </c>
      <c r="G748" s="51">
        <v>956.67</v>
      </c>
    </row>
    <row r="749" spans="1:7" x14ac:dyDescent="0.35">
      <c r="A749">
        <v>2014</v>
      </c>
      <c r="B749">
        <v>10</v>
      </c>
      <c r="C749" t="str">
        <f>+VLOOKUP(Precio_mayoristas_consumidores[[#This Row],[Cod_mes]],Códigos_mes[],2,0)</f>
        <v>Octubre</v>
      </c>
      <c r="D749" t="s">
        <v>797</v>
      </c>
      <c r="E749" t="str">
        <f>+VLOOKUP(Precio_mayoristas_consumidores[[#This Row],[Producto]],Codigos_class_frutas[],2,0)</f>
        <v>Cítricos</v>
      </c>
      <c r="F749" t="s">
        <v>218</v>
      </c>
      <c r="G749" s="51">
        <v>1842.02</v>
      </c>
    </row>
    <row r="750" spans="1:7" x14ac:dyDescent="0.35">
      <c r="A750">
        <v>2014</v>
      </c>
      <c r="B750">
        <v>10</v>
      </c>
      <c r="C750" t="str">
        <f>+VLOOKUP(Precio_mayoristas_consumidores[[#This Row],[Cod_mes]],Códigos_mes[],2,0)</f>
        <v>Octubre</v>
      </c>
      <c r="D750" t="s">
        <v>797</v>
      </c>
      <c r="E750" t="str">
        <f>+VLOOKUP(Precio_mayoristas_consumidores[[#This Row],[Producto]],Codigos_class_frutas[],2,0)</f>
        <v>Frutos de pepita</v>
      </c>
      <c r="F750" t="s">
        <v>231</v>
      </c>
      <c r="G750" s="51">
        <v>919.4</v>
      </c>
    </row>
    <row r="751" spans="1:7" x14ac:dyDescent="0.35">
      <c r="A751">
        <v>2014</v>
      </c>
      <c r="B751">
        <v>10</v>
      </c>
      <c r="C751" t="str">
        <f>+VLOOKUP(Precio_mayoristas_consumidores[[#This Row],[Cod_mes]],Códigos_mes[],2,0)</f>
        <v>Octubre</v>
      </c>
      <c r="D751" t="s">
        <v>797</v>
      </c>
      <c r="E751" t="str">
        <f>+VLOOKUP(Precio_mayoristas_consumidores[[#This Row],[Producto]],Codigos_class_frutas[],2,0)</f>
        <v>Cítricos</v>
      </c>
      <c r="F751" t="s">
        <v>221</v>
      </c>
      <c r="G751" s="51">
        <v>859.07</v>
      </c>
    </row>
    <row r="752" spans="1:7" x14ac:dyDescent="0.35">
      <c r="A752">
        <v>2014</v>
      </c>
      <c r="B752">
        <v>10</v>
      </c>
      <c r="C752" t="str">
        <f>+VLOOKUP(Precio_mayoristas_consumidores[[#This Row],[Cod_mes]],Códigos_mes[],2,0)</f>
        <v>Octubre</v>
      </c>
      <c r="D752" t="s">
        <v>797</v>
      </c>
      <c r="E752" t="str">
        <f>+VLOOKUP(Precio_mayoristas_consumidores[[#This Row],[Producto]],Codigos_class_frutas[],2,0)</f>
        <v>Oleaginosos</v>
      </c>
      <c r="F752" t="s">
        <v>225</v>
      </c>
      <c r="G752" s="51">
        <v>2296.83</v>
      </c>
    </row>
    <row r="753" spans="1:7" x14ac:dyDescent="0.35">
      <c r="A753">
        <v>2014</v>
      </c>
      <c r="B753">
        <v>10</v>
      </c>
      <c r="C753" t="str">
        <f>+VLOOKUP(Precio_mayoristas_consumidores[[#This Row],[Cod_mes]],Códigos_mes[],2,0)</f>
        <v>Octubre</v>
      </c>
      <c r="D753" t="s">
        <v>797</v>
      </c>
      <c r="E753" t="str">
        <f>+VLOOKUP(Precio_mayoristas_consumidores[[#This Row],[Producto]],Codigos_class_frutas[],2,0)</f>
        <v>Frutos de pepita</v>
      </c>
      <c r="F753" t="s">
        <v>242</v>
      </c>
      <c r="G753" s="51">
        <v>1130.47</v>
      </c>
    </row>
    <row r="754" spans="1:7" x14ac:dyDescent="0.35">
      <c r="A754">
        <v>2014</v>
      </c>
      <c r="B754">
        <v>10</v>
      </c>
      <c r="C754" t="str">
        <f>+VLOOKUP(Precio_mayoristas_consumidores[[#This Row],[Cod_mes]],Códigos_mes[],2,0)</f>
        <v>Octubre</v>
      </c>
      <c r="D754" t="s">
        <v>797</v>
      </c>
      <c r="E754" t="str">
        <f>+VLOOKUP(Precio_mayoristas_consumidores[[#This Row],[Producto]],Codigos_class_frutas[],2,0)</f>
        <v>Tropicales y subtropicales</v>
      </c>
      <c r="F754" t="s">
        <v>204</v>
      </c>
      <c r="G754" s="51">
        <v>720.23</v>
      </c>
    </row>
    <row r="755" spans="1:7" x14ac:dyDescent="0.35">
      <c r="A755">
        <v>2014</v>
      </c>
      <c r="B755">
        <v>10</v>
      </c>
      <c r="C755" t="str">
        <f>+VLOOKUP(Precio_mayoristas_consumidores[[#This Row],[Cod_mes]],Códigos_mes[],2,0)</f>
        <v>Octubre</v>
      </c>
      <c r="D755" t="s">
        <v>796</v>
      </c>
      <c r="E755" t="str">
        <f>+VLOOKUP(Precio_mayoristas_consumidores[[#This Row],[Producto]],Codigos_class_frutas[],2,0)</f>
        <v>Otros</v>
      </c>
      <c r="F755" t="s">
        <v>209</v>
      </c>
      <c r="G755" s="51">
        <v>1761.65</v>
      </c>
    </row>
    <row r="756" spans="1:7" x14ac:dyDescent="0.35">
      <c r="A756">
        <v>2014</v>
      </c>
      <c r="B756">
        <v>10</v>
      </c>
      <c r="C756" t="str">
        <f>+VLOOKUP(Precio_mayoristas_consumidores[[#This Row],[Cod_mes]],Códigos_mes[],2,0)</f>
        <v>Octubre</v>
      </c>
      <c r="D756" t="s">
        <v>796</v>
      </c>
      <c r="E756" t="str">
        <f>+VLOOKUP(Precio_mayoristas_consumidores[[#This Row],[Producto]],Codigos_class_frutas[],2,0)</f>
        <v>Berries</v>
      </c>
      <c r="F756" t="s">
        <v>249</v>
      </c>
      <c r="G756" s="51">
        <v>911.29</v>
      </c>
    </row>
    <row r="757" spans="1:7" x14ac:dyDescent="0.35">
      <c r="A757">
        <v>2014</v>
      </c>
      <c r="B757">
        <v>10</v>
      </c>
      <c r="C757" t="str">
        <f>+VLOOKUP(Precio_mayoristas_consumidores[[#This Row],[Cod_mes]],Códigos_mes[],2,0)</f>
        <v>Octubre</v>
      </c>
      <c r="D757" t="s">
        <v>796</v>
      </c>
      <c r="E757" t="str">
        <f>+VLOOKUP(Precio_mayoristas_consumidores[[#This Row],[Producto]],Codigos_class_frutas[],2,0)</f>
        <v>Cítricos</v>
      </c>
      <c r="F757" t="s">
        <v>214</v>
      </c>
      <c r="G757" s="51">
        <v>598.6</v>
      </c>
    </row>
    <row r="758" spans="1:7" x14ac:dyDescent="0.35">
      <c r="A758">
        <v>2014</v>
      </c>
      <c r="B758">
        <v>10</v>
      </c>
      <c r="C758" t="str">
        <f>+VLOOKUP(Precio_mayoristas_consumidores[[#This Row],[Cod_mes]],Códigos_mes[],2,0)</f>
        <v>Octubre</v>
      </c>
      <c r="D758" t="s">
        <v>796</v>
      </c>
      <c r="E758" t="str">
        <f>+VLOOKUP(Precio_mayoristas_consumidores[[#This Row],[Producto]],Codigos_class_frutas[],2,0)</f>
        <v>Cítricos</v>
      </c>
      <c r="F758" t="s">
        <v>218</v>
      </c>
      <c r="G758" s="51">
        <v>842.22</v>
      </c>
    </row>
    <row r="759" spans="1:7" x14ac:dyDescent="0.35">
      <c r="A759">
        <v>2014</v>
      </c>
      <c r="B759">
        <v>10</v>
      </c>
      <c r="C759" t="str">
        <f>+VLOOKUP(Precio_mayoristas_consumidores[[#This Row],[Cod_mes]],Códigos_mes[],2,0)</f>
        <v>Octubre</v>
      </c>
      <c r="D759" t="s">
        <v>796</v>
      </c>
      <c r="E759" t="str">
        <f>+VLOOKUP(Precio_mayoristas_consumidores[[#This Row],[Producto]],Codigos_class_frutas[],2,0)</f>
        <v>Tropicales y subtropicales</v>
      </c>
      <c r="F759" t="s">
        <v>229</v>
      </c>
      <c r="G759" s="51">
        <v>2266.67</v>
      </c>
    </row>
    <row r="760" spans="1:7" x14ac:dyDescent="0.35">
      <c r="A760">
        <v>2014</v>
      </c>
      <c r="B760">
        <v>10</v>
      </c>
      <c r="C760" t="str">
        <f>+VLOOKUP(Precio_mayoristas_consumidores[[#This Row],[Cod_mes]],Códigos_mes[],2,0)</f>
        <v>Octubre</v>
      </c>
      <c r="D760" t="s">
        <v>796</v>
      </c>
      <c r="E760" t="str">
        <f>+VLOOKUP(Precio_mayoristas_consumidores[[#This Row],[Producto]],Codigos_class_frutas[],2,0)</f>
        <v>Frutos de pepita</v>
      </c>
      <c r="F760" t="s">
        <v>231</v>
      </c>
      <c r="G760" s="51">
        <v>556.95000000000005</v>
      </c>
    </row>
    <row r="761" spans="1:7" x14ac:dyDescent="0.35">
      <c r="A761">
        <v>2014</v>
      </c>
      <c r="B761">
        <v>10</v>
      </c>
      <c r="C761" t="str">
        <f>+VLOOKUP(Precio_mayoristas_consumidores[[#This Row],[Cod_mes]],Códigos_mes[],2,0)</f>
        <v>Octubre</v>
      </c>
      <c r="D761" t="s">
        <v>796</v>
      </c>
      <c r="E761" t="str">
        <f>+VLOOKUP(Precio_mayoristas_consumidores[[#This Row],[Producto]],Codigos_class_frutas[],2,0)</f>
        <v>Cítricos</v>
      </c>
      <c r="F761" t="s">
        <v>221</v>
      </c>
      <c r="G761" s="51">
        <v>558.08000000000004</v>
      </c>
    </row>
    <row r="762" spans="1:7" x14ac:dyDescent="0.35">
      <c r="A762">
        <v>2014</v>
      </c>
      <c r="B762">
        <v>10</v>
      </c>
      <c r="C762" t="str">
        <f>+VLOOKUP(Precio_mayoristas_consumidores[[#This Row],[Cod_mes]],Códigos_mes[],2,0)</f>
        <v>Octubre</v>
      </c>
      <c r="D762" t="s">
        <v>796</v>
      </c>
      <c r="E762" t="str">
        <f>+VLOOKUP(Precio_mayoristas_consumidores[[#This Row],[Producto]],Codigos_class_frutas[],2,0)</f>
        <v>Oleaginosos</v>
      </c>
      <c r="F762" t="s">
        <v>225</v>
      </c>
      <c r="G762" s="51">
        <v>1906.92</v>
      </c>
    </row>
    <row r="763" spans="1:7" x14ac:dyDescent="0.35">
      <c r="A763">
        <v>2014</v>
      </c>
      <c r="B763">
        <v>10</v>
      </c>
      <c r="C763" t="str">
        <f>+VLOOKUP(Precio_mayoristas_consumidores[[#This Row],[Cod_mes]],Códigos_mes[],2,0)</f>
        <v>Octubre</v>
      </c>
      <c r="D763" t="s">
        <v>796</v>
      </c>
      <c r="E763" t="str">
        <f>+VLOOKUP(Precio_mayoristas_consumidores[[#This Row],[Producto]],Codigos_class_frutas[],2,0)</f>
        <v>Frutos de pepita</v>
      </c>
      <c r="F763" t="s">
        <v>242</v>
      </c>
      <c r="G763" s="51">
        <v>692.95</v>
      </c>
    </row>
    <row r="764" spans="1:7" x14ac:dyDescent="0.35">
      <c r="A764">
        <v>2014</v>
      </c>
      <c r="B764">
        <v>10</v>
      </c>
      <c r="C764" t="str">
        <f>+VLOOKUP(Precio_mayoristas_consumidores[[#This Row],[Cod_mes]],Códigos_mes[],2,0)</f>
        <v>Octubre</v>
      </c>
      <c r="D764" t="s">
        <v>796</v>
      </c>
      <c r="E764" t="str">
        <f>+VLOOKUP(Precio_mayoristas_consumidores[[#This Row],[Producto]],Codigos_class_frutas[],2,0)</f>
        <v>Tropicales y subtropicales</v>
      </c>
      <c r="F764" t="s">
        <v>204</v>
      </c>
      <c r="G764" s="51">
        <v>671.17</v>
      </c>
    </row>
    <row r="765" spans="1:7" x14ac:dyDescent="0.35">
      <c r="A765">
        <v>2014</v>
      </c>
      <c r="B765">
        <v>10</v>
      </c>
      <c r="C765" t="str">
        <f>+VLOOKUP(Precio_mayoristas_consumidores[[#This Row],[Cod_mes]],Códigos_mes[],2,0)</f>
        <v>Octubre</v>
      </c>
      <c r="D765" t="s">
        <v>797</v>
      </c>
      <c r="E765" t="str">
        <f>+VLOOKUP(Precio_mayoristas_consumidores[[#This Row],[Producto]],Codigos_class_frutas[],2,0)</f>
        <v>Otros</v>
      </c>
      <c r="F765" t="s">
        <v>209</v>
      </c>
      <c r="G765" s="51">
        <v>2273.5500000000002</v>
      </c>
    </row>
    <row r="766" spans="1:7" x14ac:dyDescent="0.35">
      <c r="A766">
        <v>2014</v>
      </c>
      <c r="B766">
        <v>10</v>
      </c>
      <c r="C766" t="str">
        <f>+VLOOKUP(Precio_mayoristas_consumidores[[#This Row],[Cod_mes]],Códigos_mes[],2,0)</f>
        <v>Octubre</v>
      </c>
      <c r="D766" t="s">
        <v>797</v>
      </c>
      <c r="E766" t="str">
        <f>+VLOOKUP(Precio_mayoristas_consumidores[[#This Row],[Producto]],Codigos_class_frutas[],2,0)</f>
        <v>Berries</v>
      </c>
      <c r="F766" t="s">
        <v>249</v>
      </c>
      <c r="G766" s="51">
        <v>1791.06</v>
      </c>
    </row>
    <row r="767" spans="1:7" x14ac:dyDescent="0.35">
      <c r="A767">
        <v>2014</v>
      </c>
      <c r="B767">
        <v>10</v>
      </c>
      <c r="C767" t="str">
        <f>+VLOOKUP(Precio_mayoristas_consumidores[[#This Row],[Cod_mes]],Códigos_mes[],2,0)</f>
        <v>Octubre</v>
      </c>
      <c r="D767" t="s">
        <v>797</v>
      </c>
      <c r="E767" t="str">
        <f>+VLOOKUP(Precio_mayoristas_consumidores[[#This Row],[Producto]],Codigos_class_frutas[],2,0)</f>
        <v>Cítricos</v>
      </c>
      <c r="F767" t="s">
        <v>214</v>
      </c>
      <c r="G767" s="51">
        <v>952.04</v>
      </c>
    </row>
    <row r="768" spans="1:7" x14ac:dyDescent="0.35">
      <c r="A768">
        <v>2014</v>
      </c>
      <c r="B768">
        <v>10</v>
      </c>
      <c r="C768" t="str">
        <f>+VLOOKUP(Precio_mayoristas_consumidores[[#This Row],[Cod_mes]],Códigos_mes[],2,0)</f>
        <v>Octubre</v>
      </c>
      <c r="D768" t="s">
        <v>797</v>
      </c>
      <c r="E768" t="str">
        <f>+VLOOKUP(Precio_mayoristas_consumidores[[#This Row],[Producto]],Codigos_class_frutas[],2,0)</f>
        <v>Cítricos</v>
      </c>
      <c r="F768" t="s">
        <v>218</v>
      </c>
      <c r="G768" s="51">
        <v>1814.77</v>
      </c>
    </row>
    <row r="769" spans="1:7" x14ac:dyDescent="0.35">
      <c r="A769">
        <v>2014</v>
      </c>
      <c r="B769">
        <v>10</v>
      </c>
      <c r="C769" t="str">
        <f>+VLOOKUP(Precio_mayoristas_consumidores[[#This Row],[Cod_mes]],Códigos_mes[],2,0)</f>
        <v>Octubre</v>
      </c>
      <c r="D769" t="s">
        <v>797</v>
      </c>
      <c r="E769" t="str">
        <f>+VLOOKUP(Precio_mayoristas_consumidores[[#This Row],[Producto]],Codigos_class_frutas[],2,0)</f>
        <v>Tropicales y subtropicales</v>
      </c>
      <c r="F769" t="s">
        <v>229</v>
      </c>
      <c r="G769" s="51">
        <v>2179.13</v>
      </c>
    </row>
    <row r="770" spans="1:7" x14ac:dyDescent="0.35">
      <c r="A770">
        <v>2014</v>
      </c>
      <c r="B770">
        <v>10</v>
      </c>
      <c r="C770" t="str">
        <f>+VLOOKUP(Precio_mayoristas_consumidores[[#This Row],[Cod_mes]],Códigos_mes[],2,0)</f>
        <v>Octubre</v>
      </c>
      <c r="D770" t="s">
        <v>797</v>
      </c>
      <c r="E770" t="str">
        <f>+VLOOKUP(Precio_mayoristas_consumidores[[#This Row],[Producto]],Codigos_class_frutas[],2,0)</f>
        <v>Frutos de pepita</v>
      </c>
      <c r="F770" t="s">
        <v>231</v>
      </c>
      <c r="G770" s="51">
        <v>974.14</v>
      </c>
    </row>
    <row r="771" spans="1:7" x14ac:dyDescent="0.35">
      <c r="A771">
        <v>2014</v>
      </c>
      <c r="B771">
        <v>10</v>
      </c>
      <c r="C771" t="str">
        <f>+VLOOKUP(Precio_mayoristas_consumidores[[#This Row],[Cod_mes]],Códigos_mes[],2,0)</f>
        <v>Octubre</v>
      </c>
      <c r="D771" t="s">
        <v>797</v>
      </c>
      <c r="E771" t="str">
        <f>+VLOOKUP(Precio_mayoristas_consumidores[[#This Row],[Producto]],Codigos_class_frutas[],2,0)</f>
        <v>Cítricos</v>
      </c>
      <c r="F771" t="s">
        <v>221</v>
      </c>
      <c r="G771" s="51">
        <v>814.1</v>
      </c>
    </row>
    <row r="772" spans="1:7" x14ac:dyDescent="0.35">
      <c r="A772">
        <v>2014</v>
      </c>
      <c r="B772">
        <v>10</v>
      </c>
      <c r="C772" t="str">
        <f>+VLOOKUP(Precio_mayoristas_consumidores[[#This Row],[Cod_mes]],Códigos_mes[],2,0)</f>
        <v>Octubre</v>
      </c>
      <c r="D772" t="s">
        <v>797</v>
      </c>
      <c r="E772" t="str">
        <f>+VLOOKUP(Precio_mayoristas_consumidores[[#This Row],[Producto]],Codigos_class_frutas[],2,0)</f>
        <v>Oleaginosos</v>
      </c>
      <c r="F772" t="s">
        <v>225</v>
      </c>
      <c r="G772" s="51">
        <v>2368.9299999999998</v>
      </c>
    </row>
    <row r="773" spans="1:7" x14ac:dyDescent="0.35">
      <c r="A773">
        <v>2014</v>
      </c>
      <c r="B773">
        <v>10</v>
      </c>
      <c r="C773" t="str">
        <f>+VLOOKUP(Precio_mayoristas_consumidores[[#This Row],[Cod_mes]],Códigos_mes[],2,0)</f>
        <v>Octubre</v>
      </c>
      <c r="D773" t="s">
        <v>797</v>
      </c>
      <c r="E773" t="str">
        <f>+VLOOKUP(Precio_mayoristas_consumidores[[#This Row],[Producto]],Codigos_class_frutas[],2,0)</f>
        <v>Frutos de pepita</v>
      </c>
      <c r="F773" t="s">
        <v>242</v>
      </c>
      <c r="G773" s="51">
        <v>1166.3</v>
      </c>
    </row>
    <row r="774" spans="1:7" x14ac:dyDescent="0.35">
      <c r="A774">
        <v>2014</v>
      </c>
      <c r="B774">
        <v>10</v>
      </c>
      <c r="C774" t="str">
        <f>+VLOOKUP(Precio_mayoristas_consumidores[[#This Row],[Cod_mes]],Códigos_mes[],2,0)</f>
        <v>Octubre</v>
      </c>
      <c r="D774" t="s">
        <v>797</v>
      </c>
      <c r="E774" t="str">
        <f>+VLOOKUP(Precio_mayoristas_consumidores[[#This Row],[Producto]],Codigos_class_frutas[],2,0)</f>
        <v>Tropicales y subtropicales</v>
      </c>
      <c r="F774" t="s">
        <v>204</v>
      </c>
      <c r="G774" s="51">
        <v>683.25</v>
      </c>
    </row>
    <row r="775" spans="1:7" x14ac:dyDescent="0.35">
      <c r="A775">
        <v>2014</v>
      </c>
      <c r="B775">
        <v>10</v>
      </c>
      <c r="C775" t="str">
        <f>+VLOOKUP(Precio_mayoristas_consumidores[[#This Row],[Cod_mes]],Códigos_mes[],2,0)</f>
        <v>Octubre</v>
      </c>
      <c r="D775" t="s">
        <v>796</v>
      </c>
      <c r="E775" t="str">
        <f>+VLOOKUP(Precio_mayoristas_consumidores[[#This Row],[Producto]],Codigos_class_frutas[],2,0)</f>
        <v>Otros</v>
      </c>
      <c r="F775" t="s">
        <v>209</v>
      </c>
      <c r="G775" s="51">
        <v>1740.01</v>
      </c>
    </row>
    <row r="776" spans="1:7" x14ac:dyDescent="0.35">
      <c r="A776">
        <v>2014</v>
      </c>
      <c r="B776">
        <v>10</v>
      </c>
      <c r="C776" t="str">
        <f>+VLOOKUP(Precio_mayoristas_consumidores[[#This Row],[Cod_mes]],Códigos_mes[],2,0)</f>
        <v>Octubre</v>
      </c>
      <c r="D776" t="s">
        <v>796</v>
      </c>
      <c r="E776" t="str">
        <f>+VLOOKUP(Precio_mayoristas_consumidores[[#This Row],[Producto]],Codigos_class_frutas[],2,0)</f>
        <v>Berries</v>
      </c>
      <c r="F776" t="s">
        <v>212</v>
      </c>
      <c r="G776" s="51">
        <v>1163.3</v>
      </c>
    </row>
    <row r="777" spans="1:7" x14ac:dyDescent="0.35">
      <c r="A777">
        <v>2014</v>
      </c>
      <c r="B777">
        <v>10</v>
      </c>
      <c r="C777" t="str">
        <f>+VLOOKUP(Precio_mayoristas_consumidores[[#This Row],[Cod_mes]],Códigos_mes[],2,0)</f>
        <v>Octubre</v>
      </c>
      <c r="D777" t="s">
        <v>796</v>
      </c>
      <c r="E777" t="str">
        <f>+VLOOKUP(Precio_mayoristas_consumidores[[#This Row],[Producto]],Codigos_class_frutas[],2,0)</f>
        <v>Cítricos</v>
      </c>
      <c r="F777" t="s">
        <v>214</v>
      </c>
      <c r="G777" s="51">
        <v>633.91999999999996</v>
      </c>
    </row>
    <row r="778" spans="1:7" x14ac:dyDescent="0.35">
      <c r="A778">
        <v>2014</v>
      </c>
      <c r="B778">
        <v>10</v>
      </c>
      <c r="C778" t="str">
        <f>+VLOOKUP(Precio_mayoristas_consumidores[[#This Row],[Cod_mes]],Códigos_mes[],2,0)</f>
        <v>Octubre</v>
      </c>
      <c r="D778" t="s">
        <v>796</v>
      </c>
      <c r="E778" t="str">
        <f>+VLOOKUP(Precio_mayoristas_consumidores[[#This Row],[Producto]],Codigos_class_frutas[],2,0)</f>
        <v>Cítricos</v>
      </c>
      <c r="F778" t="s">
        <v>218</v>
      </c>
      <c r="G778" s="51">
        <v>862.14</v>
      </c>
    </row>
    <row r="779" spans="1:7" x14ac:dyDescent="0.35">
      <c r="A779">
        <v>2014</v>
      </c>
      <c r="B779">
        <v>10</v>
      </c>
      <c r="C779" t="str">
        <f>+VLOOKUP(Precio_mayoristas_consumidores[[#This Row],[Cod_mes]],Códigos_mes[],2,0)</f>
        <v>Octubre</v>
      </c>
      <c r="D779" t="s">
        <v>796</v>
      </c>
      <c r="E779" t="str">
        <f>+VLOOKUP(Precio_mayoristas_consumidores[[#This Row],[Producto]],Codigos_class_frutas[],2,0)</f>
        <v>Tropicales y subtropicales</v>
      </c>
      <c r="F779" t="s">
        <v>229</v>
      </c>
      <c r="G779" s="51">
        <v>2345.9299999999998</v>
      </c>
    </row>
    <row r="780" spans="1:7" x14ac:dyDescent="0.35">
      <c r="A780">
        <v>2014</v>
      </c>
      <c r="B780">
        <v>10</v>
      </c>
      <c r="C780" t="str">
        <f>+VLOOKUP(Precio_mayoristas_consumidores[[#This Row],[Cod_mes]],Códigos_mes[],2,0)</f>
        <v>Octubre</v>
      </c>
      <c r="D780" t="s">
        <v>796</v>
      </c>
      <c r="E780" t="str">
        <f>+VLOOKUP(Precio_mayoristas_consumidores[[#This Row],[Producto]],Codigos_class_frutas[],2,0)</f>
        <v>Frutos de pepita</v>
      </c>
      <c r="F780" t="s">
        <v>231</v>
      </c>
      <c r="G780" s="51">
        <v>579.52</v>
      </c>
    </row>
    <row r="781" spans="1:7" x14ac:dyDescent="0.35">
      <c r="A781">
        <v>2014</v>
      </c>
      <c r="B781">
        <v>10</v>
      </c>
      <c r="C781" t="str">
        <f>+VLOOKUP(Precio_mayoristas_consumidores[[#This Row],[Cod_mes]],Códigos_mes[],2,0)</f>
        <v>Octubre</v>
      </c>
      <c r="D781" t="s">
        <v>796</v>
      </c>
      <c r="E781" t="str">
        <f>+VLOOKUP(Precio_mayoristas_consumidores[[#This Row],[Producto]],Codigos_class_frutas[],2,0)</f>
        <v>Tropicales y subtropicales</v>
      </c>
      <c r="F781" t="s">
        <v>798</v>
      </c>
      <c r="G781" s="51">
        <v>2518.75</v>
      </c>
    </row>
    <row r="782" spans="1:7" x14ac:dyDescent="0.35">
      <c r="A782">
        <v>2014</v>
      </c>
      <c r="B782">
        <v>10</v>
      </c>
      <c r="C782" t="str">
        <f>+VLOOKUP(Precio_mayoristas_consumidores[[#This Row],[Cod_mes]],Códigos_mes[],2,0)</f>
        <v>Octubre</v>
      </c>
      <c r="D782" t="s">
        <v>796</v>
      </c>
      <c r="E782" t="str">
        <f>+VLOOKUP(Precio_mayoristas_consumidores[[#This Row],[Producto]],Codigos_class_frutas[],2,0)</f>
        <v>Cítricos</v>
      </c>
      <c r="F782" t="s">
        <v>221</v>
      </c>
      <c r="G782" s="51">
        <v>566.65</v>
      </c>
    </row>
    <row r="783" spans="1:7" x14ac:dyDescent="0.35">
      <c r="A783">
        <v>2014</v>
      </c>
      <c r="B783">
        <v>10</v>
      </c>
      <c r="C783" t="str">
        <f>+VLOOKUP(Precio_mayoristas_consumidores[[#This Row],[Cod_mes]],Códigos_mes[],2,0)</f>
        <v>Octubre</v>
      </c>
      <c r="D783" t="s">
        <v>796</v>
      </c>
      <c r="E783" t="str">
        <f>+VLOOKUP(Precio_mayoristas_consumidores[[#This Row],[Producto]],Codigos_class_frutas[],2,0)</f>
        <v>Oleaginosos</v>
      </c>
      <c r="F783" t="s">
        <v>225</v>
      </c>
      <c r="G783" s="51">
        <v>1858.84</v>
      </c>
    </row>
    <row r="784" spans="1:7" x14ac:dyDescent="0.35">
      <c r="A784">
        <v>2014</v>
      </c>
      <c r="B784">
        <v>10</v>
      </c>
      <c r="C784" t="str">
        <f>+VLOOKUP(Precio_mayoristas_consumidores[[#This Row],[Cod_mes]],Códigos_mes[],2,0)</f>
        <v>Octubre</v>
      </c>
      <c r="D784" t="s">
        <v>796</v>
      </c>
      <c r="E784" t="str">
        <f>+VLOOKUP(Precio_mayoristas_consumidores[[#This Row],[Producto]],Codigos_class_frutas[],2,0)</f>
        <v>Frutos de pepita</v>
      </c>
      <c r="F784" t="s">
        <v>242</v>
      </c>
      <c r="G784" s="51">
        <v>713.36</v>
      </c>
    </row>
    <row r="785" spans="1:7" x14ac:dyDescent="0.35">
      <c r="A785">
        <v>2014</v>
      </c>
      <c r="B785">
        <v>10</v>
      </c>
      <c r="C785" t="str">
        <f>+VLOOKUP(Precio_mayoristas_consumidores[[#This Row],[Cod_mes]],Códigos_mes[],2,0)</f>
        <v>Octubre</v>
      </c>
      <c r="D785" t="s">
        <v>796</v>
      </c>
      <c r="E785" t="str">
        <f>+VLOOKUP(Precio_mayoristas_consumidores[[#This Row],[Producto]],Codigos_class_frutas[],2,0)</f>
        <v>Tropicales y subtropicales</v>
      </c>
      <c r="F785" t="s">
        <v>204</v>
      </c>
      <c r="G785" s="51">
        <v>694.6</v>
      </c>
    </row>
    <row r="786" spans="1:7" x14ac:dyDescent="0.35">
      <c r="A786">
        <v>2014</v>
      </c>
      <c r="B786">
        <v>10</v>
      </c>
      <c r="C786" t="str">
        <f>+VLOOKUP(Precio_mayoristas_consumidores[[#This Row],[Cod_mes]],Códigos_mes[],2,0)</f>
        <v>Octubre</v>
      </c>
      <c r="D786" t="s">
        <v>797</v>
      </c>
      <c r="E786" t="str">
        <f>+VLOOKUP(Precio_mayoristas_consumidores[[#This Row],[Producto]],Codigos_class_frutas[],2,0)</f>
        <v>Otros</v>
      </c>
      <c r="F786" t="s">
        <v>209</v>
      </c>
      <c r="G786" s="51">
        <v>2138.04</v>
      </c>
    </row>
    <row r="787" spans="1:7" x14ac:dyDescent="0.35">
      <c r="A787">
        <v>2014</v>
      </c>
      <c r="B787">
        <v>10</v>
      </c>
      <c r="C787" t="str">
        <f>+VLOOKUP(Precio_mayoristas_consumidores[[#This Row],[Cod_mes]],Códigos_mes[],2,0)</f>
        <v>Octubre</v>
      </c>
      <c r="D787" t="s">
        <v>797</v>
      </c>
      <c r="E787" t="str">
        <f>+VLOOKUP(Precio_mayoristas_consumidores[[#This Row],[Producto]],Codigos_class_frutas[],2,0)</f>
        <v>Berries</v>
      </c>
      <c r="F787" t="s">
        <v>212</v>
      </c>
      <c r="G787" s="51">
        <v>4145.04</v>
      </c>
    </row>
    <row r="788" spans="1:7" x14ac:dyDescent="0.35">
      <c r="A788">
        <v>2014</v>
      </c>
      <c r="B788">
        <v>10</v>
      </c>
      <c r="C788" t="str">
        <f>+VLOOKUP(Precio_mayoristas_consumidores[[#This Row],[Cod_mes]],Códigos_mes[],2,0)</f>
        <v>Octubre</v>
      </c>
      <c r="D788" t="s">
        <v>797</v>
      </c>
      <c r="E788" t="str">
        <f>+VLOOKUP(Precio_mayoristas_consumidores[[#This Row],[Producto]],Codigos_class_frutas[],2,0)</f>
        <v>Berries</v>
      </c>
      <c r="F788" t="s">
        <v>249</v>
      </c>
      <c r="G788" s="51">
        <v>1739.5</v>
      </c>
    </row>
    <row r="789" spans="1:7" x14ac:dyDescent="0.35">
      <c r="A789">
        <v>2014</v>
      </c>
      <c r="B789">
        <v>10</v>
      </c>
      <c r="C789" t="str">
        <f>+VLOOKUP(Precio_mayoristas_consumidores[[#This Row],[Cod_mes]],Códigos_mes[],2,0)</f>
        <v>Octubre</v>
      </c>
      <c r="D789" t="s">
        <v>797</v>
      </c>
      <c r="E789" t="str">
        <f>+VLOOKUP(Precio_mayoristas_consumidores[[#This Row],[Producto]],Codigos_class_frutas[],2,0)</f>
        <v>Cítricos</v>
      </c>
      <c r="F789" t="s">
        <v>214</v>
      </c>
      <c r="G789" s="51">
        <v>970.61</v>
      </c>
    </row>
    <row r="790" spans="1:7" x14ac:dyDescent="0.35">
      <c r="A790">
        <v>2014</v>
      </c>
      <c r="B790">
        <v>10</v>
      </c>
      <c r="C790" t="str">
        <f>+VLOOKUP(Precio_mayoristas_consumidores[[#This Row],[Cod_mes]],Códigos_mes[],2,0)</f>
        <v>Octubre</v>
      </c>
      <c r="D790" t="s">
        <v>797</v>
      </c>
      <c r="E790" t="str">
        <f>+VLOOKUP(Precio_mayoristas_consumidores[[#This Row],[Producto]],Codigos_class_frutas[],2,0)</f>
        <v>Cítricos</v>
      </c>
      <c r="F790" t="s">
        <v>218</v>
      </c>
      <c r="G790" s="51">
        <v>1841.55</v>
      </c>
    </row>
    <row r="791" spans="1:7" x14ac:dyDescent="0.35">
      <c r="A791">
        <v>2014</v>
      </c>
      <c r="B791">
        <v>10</v>
      </c>
      <c r="C791" t="str">
        <f>+VLOOKUP(Precio_mayoristas_consumidores[[#This Row],[Cod_mes]],Códigos_mes[],2,0)</f>
        <v>Octubre</v>
      </c>
      <c r="D791" t="s">
        <v>797</v>
      </c>
      <c r="E791" t="str">
        <f>+VLOOKUP(Precio_mayoristas_consumidores[[#This Row],[Producto]],Codigos_class_frutas[],2,0)</f>
        <v>Tropicales y subtropicales</v>
      </c>
      <c r="F791" t="s">
        <v>229</v>
      </c>
      <c r="G791" s="51">
        <v>2285.64</v>
      </c>
    </row>
    <row r="792" spans="1:7" x14ac:dyDescent="0.35">
      <c r="A792">
        <v>2014</v>
      </c>
      <c r="B792">
        <v>10</v>
      </c>
      <c r="C792" t="str">
        <f>+VLOOKUP(Precio_mayoristas_consumidores[[#This Row],[Cod_mes]],Códigos_mes[],2,0)</f>
        <v>Octubre</v>
      </c>
      <c r="D792" t="s">
        <v>797</v>
      </c>
      <c r="E792" t="str">
        <f>+VLOOKUP(Precio_mayoristas_consumidores[[#This Row],[Producto]],Codigos_class_frutas[],2,0)</f>
        <v>Frutos de pepita</v>
      </c>
      <c r="F792" t="s">
        <v>231</v>
      </c>
      <c r="G792" s="51">
        <v>986.76</v>
      </c>
    </row>
    <row r="793" spans="1:7" x14ac:dyDescent="0.35">
      <c r="A793">
        <v>2014</v>
      </c>
      <c r="B793">
        <v>10</v>
      </c>
      <c r="C793" t="str">
        <f>+VLOOKUP(Precio_mayoristas_consumidores[[#This Row],[Cod_mes]],Códigos_mes[],2,0)</f>
        <v>Octubre</v>
      </c>
      <c r="D793" t="s">
        <v>797</v>
      </c>
      <c r="E793" t="str">
        <f>+VLOOKUP(Precio_mayoristas_consumidores[[#This Row],[Producto]],Codigos_class_frutas[],2,0)</f>
        <v>Cítricos</v>
      </c>
      <c r="F793" t="s">
        <v>221</v>
      </c>
      <c r="G793" s="51">
        <v>833.91</v>
      </c>
    </row>
    <row r="794" spans="1:7" x14ac:dyDescent="0.35">
      <c r="A794">
        <v>2014</v>
      </c>
      <c r="B794">
        <v>10</v>
      </c>
      <c r="C794" t="str">
        <f>+VLOOKUP(Precio_mayoristas_consumidores[[#This Row],[Cod_mes]],Códigos_mes[],2,0)</f>
        <v>Octubre</v>
      </c>
      <c r="D794" t="s">
        <v>797</v>
      </c>
      <c r="E794" t="str">
        <f>+VLOOKUP(Precio_mayoristas_consumidores[[#This Row],[Producto]],Codigos_class_frutas[],2,0)</f>
        <v>Oleaginosos</v>
      </c>
      <c r="F794" t="s">
        <v>225</v>
      </c>
      <c r="G794" s="51">
        <v>2361.6799999999998</v>
      </c>
    </row>
    <row r="795" spans="1:7" x14ac:dyDescent="0.35">
      <c r="A795">
        <v>2014</v>
      </c>
      <c r="B795">
        <v>10</v>
      </c>
      <c r="C795" t="str">
        <f>+VLOOKUP(Precio_mayoristas_consumidores[[#This Row],[Cod_mes]],Códigos_mes[],2,0)</f>
        <v>Octubre</v>
      </c>
      <c r="D795" t="s">
        <v>797</v>
      </c>
      <c r="E795" t="str">
        <f>+VLOOKUP(Precio_mayoristas_consumidores[[#This Row],[Producto]],Codigos_class_frutas[],2,0)</f>
        <v>Frutos de pepita</v>
      </c>
      <c r="F795" t="s">
        <v>242</v>
      </c>
      <c r="G795" s="51">
        <v>1220.77</v>
      </c>
    </row>
    <row r="796" spans="1:7" x14ac:dyDescent="0.35">
      <c r="A796">
        <v>2014</v>
      </c>
      <c r="B796">
        <v>10</v>
      </c>
      <c r="C796" t="str">
        <f>+VLOOKUP(Precio_mayoristas_consumidores[[#This Row],[Cod_mes]],Códigos_mes[],2,0)</f>
        <v>Octubre</v>
      </c>
      <c r="D796" t="s">
        <v>797</v>
      </c>
      <c r="E796" t="str">
        <f>+VLOOKUP(Precio_mayoristas_consumidores[[#This Row],[Producto]],Codigos_class_frutas[],2,0)</f>
        <v>Tropicales y subtropicales</v>
      </c>
      <c r="F796" t="s">
        <v>204</v>
      </c>
      <c r="G796" s="51">
        <v>663.95</v>
      </c>
    </row>
    <row r="797" spans="1:7" x14ac:dyDescent="0.35">
      <c r="A797">
        <v>2014</v>
      </c>
      <c r="B797">
        <v>11</v>
      </c>
      <c r="C797" t="str">
        <f>+VLOOKUP(Precio_mayoristas_consumidores[[#This Row],[Cod_mes]],Códigos_mes[],2,0)</f>
        <v>Noviembre</v>
      </c>
      <c r="D797" t="s">
        <v>796</v>
      </c>
      <c r="E797" t="str">
        <f>+VLOOKUP(Precio_mayoristas_consumidores[[#This Row],[Producto]],Codigos_class_frutas[],2,0)</f>
        <v>Otros</v>
      </c>
      <c r="F797" t="s">
        <v>209</v>
      </c>
      <c r="G797" s="51">
        <v>1642.66</v>
      </c>
    </row>
    <row r="798" spans="1:7" x14ac:dyDescent="0.35">
      <c r="A798">
        <v>2014</v>
      </c>
      <c r="B798">
        <v>11</v>
      </c>
      <c r="C798" t="str">
        <f>+VLOOKUP(Precio_mayoristas_consumidores[[#This Row],[Cod_mes]],Códigos_mes[],2,0)</f>
        <v>Noviembre</v>
      </c>
      <c r="D798" t="s">
        <v>796</v>
      </c>
      <c r="E798" t="str">
        <f>+VLOOKUP(Precio_mayoristas_consumidores[[#This Row],[Producto]],Codigos_class_frutas[],2,0)</f>
        <v>Berries</v>
      </c>
      <c r="F798" t="s">
        <v>212</v>
      </c>
      <c r="G798" s="51">
        <v>1121.22</v>
      </c>
    </row>
    <row r="799" spans="1:7" x14ac:dyDescent="0.35">
      <c r="A799">
        <v>2014</v>
      </c>
      <c r="B799">
        <v>11</v>
      </c>
      <c r="C799" t="str">
        <f>+VLOOKUP(Precio_mayoristas_consumidores[[#This Row],[Cod_mes]],Códigos_mes[],2,0)</f>
        <v>Noviembre</v>
      </c>
      <c r="D799" t="s">
        <v>796</v>
      </c>
      <c r="E799" t="str">
        <f>+VLOOKUP(Precio_mayoristas_consumidores[[#This Row],[Producto]],Codigos_class_frutas[],2,0)</f>
        <v>Cítricos</v>
      </c>
      <c r="F799" t="s">
        <v>214</v>
      </c>
      <c r="G799" s="51">
        <v>739.37</v>
      </c>
    </row>
    <row r="800" spans="1:7" x14ac:dyDescent="0.35">
      <c r="A800">
        <v>2014</v>
      </c>
      <c r="B800">
        <v>11</v>
      </c>
      <c r="C800" t="str">
        <f>+VLOOKUP(Precio_mayoristas_consumidores[[#This Row],[Cod_mes]],Códigos_mes[],2,0)</f>
        <v>Noviembre</v>
      </c>
      <c r="D800" t="s">
        <v>796</v>
      </c>
      <c r="E800" t="str">
        <f>+VLOOKUP(Precio_mayoristas_consumidores[[#This Row],[Producto]],Codigos_class_frutas[],2,0)</f>
        <v>Cítricos</v>
      </c>
      <c r="F800" t="s">
        <v>218</v>
      </c>
      <c r="G800" s="51">
        <v>828.61</v>
      </c>
    </row>
    <row r="801" spans="1:7" x14ac:dyDescent="0.35">
      <c r="A801">
        <v>2014</v>
      </c>
      <c r="B801">
        <v>11</v>
      </c>
      <c r="C801" t="str">
        <f>+VLOOKUP(Precio_mayoristas_consumidores[[#This Row],[Cod_mes]],Códigos_mes[],2,0)</f>
        <v>Noviembre</v>
      </c>
      <c r="D801" t="s">
        <v>796</v>
      </c>
      <c r="E801" t="str">
        <f>+VLOOKUP(Precio_mayoristas_consumidores[[#This Row],[Producto]],Codigos_class_frutas[],2,0)</f>
        <v>Tropicales y subtropicales</v>
      </c>
      <c r="F801" t="s">
        <v>229</v>
      </c>
      <c r="G801" s="51">
        <v>2133.61</v>
      </c>
    </row>
    <row r="802" spans="1:7" x14ac:dyDescent="0.35">
      <c r="A802">
        <v>2014</v>
      </c>
      <c r="B802">
        <v>11</v>
      </c>
      <c r="C802" t="str">
        <f>+VLOOKUP(Precio_mayoristas_consumidores[[#This Row],[Cod_mes]],Códigos_mes[],2,0)</f>
        <v>Noviembre</v>
      </c>
      <c r="D802" t="s">
        <v>796</v>
      </c>
      <c r="E802" t="str">
        <f>+VLOOKUP(Precio_mayoristas_consumidores[[#This Row],[Producto]],Codigos_class_frutas[],2,0)</f>
        <v>Frutos de pepita</v>
      </c>
      <c r="F802" t="s">
        <v>231</v>
      </c>
      <c r="G802" s="51">
        <v>570.04999999999995</v>
      </c>
    </row>
    <row r="803" spans="1:7" x14ac:dyDescent="0.35">
      <c r="A803">
        <v>2014</v>
      </c>
      <c r="B803">
        <v>11</v>
      </c>
      <c r="C803" t="str">
        <f>+VLOOKUP(Precio_mayoristas_consumidores[[#This Row],[Cod_mes]],Códigos_mes[],2,0)</f>
        <v>Noviembre</v>
      </c>
      <c r="D803" t="s">
        <v>796</v>
      </c>
      <c r="E803" t="str">
        <f>+VLOOKUP(Precio_mayoristas_consumidores[[#This Row],[Producto]],Codigos_class_frutas[],2,0)</f>
        <v>Tropicales y subtropicales</v>
      </c>
      <c r="F803" t="s">
        <v>798</v>
      </c>
      <c r="G803" s="51">
        <v>3687.5</v>
      </c>
    </row>
    <row r="804" spans="1:7" x14ac:dyDescent="0.35">
      <c r="A804">
        <v>2014</v>
      </c>
      <c r="B804">
        <v>11</v>
      </c>
      <c r="C804" t="str">
        <f>+VLOOKUP(Precio_mayoristas_consumidores[[#This Row],[Cod_mes]],Códigos_mes[],2,0)</f>
        <v>Noviembre</v>
      </c>
      <c r="D804" t="s">
        <v>796</v>
      </c>
      <c r="E804" t="str">
        <f>+VLOOKUP(Precio_mayoristas_consumidores[[#This Row],[Producto]],Codigos_class_frutas[],2,0)</f>
        <v>Cítricos</v>
      </c>
      <c r="F804" t="s">
        <v>221</v>
      </c>
      <c r="G804" s="51">
        <v>567.1</v>
      </c>
    </row>
    <row r="805" spans="1:7" x14ac:dyDescent="0.35">
      <c r="A805">
        <v>2014</v>
      </c>
      <c r="B805">
        <v>11</v>
      </c>
      <c r="C805" t="str">
        <f>+VLOOKUP(Precio_mayoristas_consumidores[[#This Row],[Cod_mes]],Códigos_mes[],2,0)</f>
        <v>Noviembre</v>
      </c>
      <c r="D805" t="s">
        <v>796</v>
      </c>
      <c r="E805" t="str">
        <f>+VLOOKUP(Precio_mayoristas_consumidores[[#This Row],[Producto]],Codigos_class_frutas[],2,0)</f>
        <v>Oleaginosos</v>
      </c>
      <c r="F805" t="s">
        <v>225</v>
      </c>
      <c r="G805" s="51">
        <v>1853.69</v>
      </c>
    </row>
    <row r="806" spans="1:7" x14ac:dyDescent="0.35">
      <c r="A806">
        <v>2014</v>
      </c>
      <c r="B806">
        <v>11</v>
      </c>
      <c r="C806" t="str">
        <f>+VLOOKUP(Precio_mayoristas_consumidores[[#This Row],[Cod_mes]],Códigos_mes[],2,0)</f>
        <v>Noviembre</v>
      </c>
      <c r="D806" t="s">
        <v>796</v>
      </c>
      <c r="E806" t="str">
        <f>+VLOOKUP(Precio_mayoristas_consumidores[[#This Row],[Producto]],Codigos_class_frutas[],2,0)</f>
        <v>Frutos de pepita</v>
      </c>
      <c r="F806" t="s">
        <v>242</v>
      </c>
      <c r="G806" s="51">
        <v>724.75</v>
      </c>
    </row>
    <row r="807" spans="1:7" x14ac:dyDescent="0.35">
      <c r="A807">
        <v>2014</v>
      </c>
      <c r="B807">
        <v>11</v>
      </c>
      <c r="C807" t="str">
        <f>+VLOOKUP(Precio_mayoristas_consumidores[[#This Row],[Cod_mes]],Códigos_mes[],2,0)</f>
        <v>Noviembre</v>
      </c>
      <c r="D807" t="s">
        <v>796</v>
      </c>
      <c r="E807" t="str">
        <f>+VLOOKUP(Precio_mayoristas_consumidores[[#This Row],[Producto]],Codigos_class_frutas[],2,0)</f>
        <v>Tropicales y subtropicales</v>
      </c>
      <c r="F807" t="s">
        <v>204</v>
      </c>
      <c r="G807" s="51">
        <v>675.5</v>
      </c>
    </row>
    <row r="808" spans="1:7" x14ac:dyDescent="0.35">
      <c r="A808">
        <v>2014</v>
      </c>
      <c r="B808">
        <v>11</v>
      </c>
      <c r="C808" t="str">
        <f>+VLOOKUP(Precio_mayoristas_consumidores[[#This Row],[Cod_mes]],Códigos_mes[],2,0)</f>
        <v>Noviembre</v>
      </c>
      <c r="D808" t="s">
        <v>797</v>
      </c>
      <c r="E808" t="str">
        <f>+VLOOKUP(Precio_mayoristas_consumidores[[#This Row],[Producto]],Codigos_class_frutas[],2,0)</f>
        <v>Otros</v>
      </c>
      <c r="F808" t="s">
        <v>209</v>
      </c>
      <c r="G808" s="51">
        <v>1913.58</v>
      </c>
    </row>
    <row r="809" spans="1:7" x14ac:dyDescent="0.35">
      <c r="A809">
        <v>2014</v>
      </c>
      <c r="B809">
        <v>11</v>
      </c>
      <c r="C809" t="str">
        <f>+VLOOKUP(Precio_mayoristas_consumidores[[#This Row],[Cod_mes]],Códigos_mes[],2,0)</f>
        <v>Noviembre</v>
      </c>
      <c r="D809" t="s">
        <v>797</v>
      </c>
      <c r="E809" t="str">
        <f>+VLOOKUP(Precio_mayoristas_consumidores[[#This Row],[Producto]],Codigos_class_frutas[],2,0)</f>
        <v>Berries</v>
      </c>
      <c r="F809" t="s">
        <v>212</v>
      </c>
      <c r="G809" s="51">
        <v>3837.06</v>
      </c>
    </row>
    <row r="810" spans="1:7" x14ac:dyDescent="0.35">
      <c r="A810">
        <v>2014</v>
      </c>
      <c r="B810">
        <v>11</v>
      </c>
      <c r="C810" t="str">
        <f>+VLOOKUP(Precio_mayoristas_consumidores[[#This Row],[Cod_mes]],Códigos_mes[],2,0)</f>
        <v>Noviembre</v>
      </c>
      <c r="D810" t="s">
        <v>797</v>
      </c>
      <c r="E810" t="str">
        <f>+VLOOKUP(Precio_mayoristas_consumidores[[#This Row],[Producto]],Codigos_class_frutas[],2,0)</f>
        <v>Cítricos</v>
      </c>
      <c r="F810" t="s">
        <v>214</v>
      </c>
      <c r="G810" s="51">
        <v>1002.49</v>
      </c>
    </row>
    <row r="811" spans="1:7" x14ac:dyDescent="0.35">
      <c r="A811">
        <v>2014</v>
      </c>
      <c r="B811">
        <v>11</v>
      </c>
      <c r="C811" t="str">
        <f>+VLOOKUP(Precio_mayoristas_consumidores[[#This Row],[Cod_mes]],Códigos_mes[],2,0)</f>
        <v>Noviembre</v>
      </c>
      <c r="D811" t="s">
        <v>797</v>
      </c>
      <c r="E811" t="str">
        <f>+VLOOKUP(Precio_mayoristas_consumidores[[#This Row],[Producto]],Codigos_class_frutas[],2,0)</f>
        <v>Cítricos</v>
      </c>
      <c r="F811" t="s">
        <v>218</v>
      </c>
      <c r="G811" s="51">
        <v>1841.74</v>
      </c>
    </row>
    <row r="812" spans="1:7" x14ac:dyDescent="0.35">
      <c r="A812">
        <v>2014</v>
      </c>
      <c r="B812">
        <v>11</v>
      </c>
      <c r="C812" t="str">
        <f>+VLOOKUP(Precio_mayoristas_consumidores[[#This Row],[Cod_mes]],Códigos_mes[],2,0)</f>
        <v>Noviembre</v>
      </c>
      <c r="D812" t="s">
        <v>797</v>
      </c>
      <c r="E812" t="str">
        <f>+VLOOKUP(Precio_mayoristas_consumidores[[#This Row],[Producto]],Codigos_class_frutas[],2,0)</f>
        <v>Tropicales y subtropicales</v>
      </c>
      <c r="F812" t="s">
        <v>229</v>
      </c>
      <c r="G812" s="51">
        <v>2227.0500000000002</v>
      </c>
    </row>
    <row r="813" spans="1:7" x14ac:dyDescent="0.35">
      <c r="A813">
        <v>2014</v>
      </c>
      <c r="B813">
        <v>11</v>
      </c>
      <c r="C813" t="str">
        <f>+VLOOKUP(Precio_mayoristas_consumidores[[#This Row],[Cod_mes]],Códigos_mes[],2,0)</f>
        <v>Noviembre</v>
      </c>
      <c r="D813" t="s">
        <v>797</v>
      </c>
      <c r="E813" t="str">
        <f>+VLOOKUP(Precio_mayoristas_consumidores[[#This Row],[Producto]],Codigos_class_frutas[],2,0)</f>
        <v>Frutos de pepita</v>
      </c>
      <c r="F813" t="s">
        <v>231</v>
      </c>
      <c r="G813" s="51">
        <v>1003.08</v>
      </c>
    </row>
    <row r="814" spans="1:7" x14ac:dyDescent="0.35">
      <c r="A814">
        <v>2014</v>
      </c>
      <c r="B814">
        <v>11</v>
      </c>
      <c r="C814" t="str">
        <f>+VLOOKUP(Precio_mayoristas_consumidores[[#This Row],[Cod_mes]],Códigos_mes[],2,0)</f>
        <v>Noviembre</v>
      </c>
      <c r="D814" t="s">
        <v>797</v>
      </c>
      <c r="E814" t="str">
        <f>+VLOOKUP(Precio_mayoristas_consumidores[[#This Row],[Producto]],Codigos_class_frutas[],2,0)</f>
        <v>Tropicales y subtropicales</v>
      </c>
      <c r="F814" t="s">
        <v>798</v>
      </c>
      <c r="G814" s="51">
        <v>1999</v>
      </c>
    </row>
    <row r="815" spans="1:7" x14ac:dyDescent="0.35">
      <c r="A815">
        <v>2014</v>
      </c>
      <c r="B815">
        <v>11</v>
      </c>
      <c r="C815" t="str">
        <f>+VLOOKUP(Precio_mayoristas_consumidores[[#This Row],[Cod_mes]],Códigos_mes[],2,0)</f>
        <v>Noviembre</v>
      </c>
      <c r="D815" t="s">
        <v>797</v>
      </c>
      <c r="E815" t="str">
        <f>+VLOOKUP(Precio_mayoristas_consumidores[[#This Row],[Producto]],Codigos_class_frutas[],2,0)</f>
        <v>Cítricos</v>
      </c>
      <c r="F815" t="s">
        <v>221</v>
      </c>
      <c r="G815" s="51">
        <v>805.98</v>
      </c>
    </row>
    <row r="816" spans="1:7" x14ac:dyDescent="0.35">
      <c r="A816">
        <v>2014</v>
      </c>
      <c r="B816">
        <v>11</v>
      </c>
      <c r="C816" t="str">
        <f>+VLOOKUP(Precio_mayoristas_consumidores[[#This Row],[Cod_mes]],Códigos_mes[],2,0)</f>
        <v>Noviembre</v>
      </c>
      <c r="D816" t="s">
        <v>797</v>
      </c>
      <c r="E816" t="str">
        <f>+VLOOKUP(Precio_mayoristas_consumidores[[#This Row],[Producto]],Codigos_class_frutas[],2,0)</f>
        <v>Oleaginosos</v>
      </c>
      <c r="F816" t="s">
        <v>225</v>
      </c>
      <c r="G816" s="51">
        <v>2206.73</v>
      </c>
    </row>
    <row r="817" spans="1:7" x14ac:dyDescent="0.35">
      <c r="A817">
        <v>2014</v>
      </c>
      <c r="B817">
        <v>11</v>
      </c>
      <c r="C817" t="str">
        <f>+VLOOKUP(Precio_mayoristas_consumidores[[#This Row],[Cod_mes]],Códigos_mes[],2,0)</f>
        <v>Noviembre</v>
      </c>
      <c r="D817" t="s">
        <v>797</v>
      </c>
      <c r="E817" t="str">
        <f>+VLOOKUP(Precio_mayoristas_consumidores[[#This Row],[Producto]],Codigos_class_frutas[],2,0)</f>
        <v>Frutos de pepita</v>
      </c>
      <c r="F817" t="s">
        <v>242</v>
      </c>
      <c r="G817" s="51">
        <v>1202.78</v>
      </c>
    </row>
    <row r="818" spans="1:7" x14ac:dyDescent="0.35">
      <c r="A818">
        <v>2014</v>
      </c>
      <c r="B818">
        <v>11</v>
      </c>
      <c r="C818" t="str">
        <f>+VLOOKUP(Precio_mayoristas_consumidores[[#This Row],[Cod_mes]],Códigos_mes[],2,0)</f>
        <v>Noviembre</v>
      </c>
      <c r="D818" t="s">
        <v>797</v>
      </c>
      <c r="E818" t="str">
        <f>+VLOOKUP(Precio_mayoristas_consumidores[[#This Row],[Producto]],Codigos_class_frutas[],2,0)</f>
        <v>Tropicales y subtropicales</v>
      </c>
      <c r="F818" t="s">
        <v>204</v>
      </c>
      <c r="G818" s="51">
        <v>707.61</v>
      </c>
    </row>
    <row r="819" spans="1:7" x14ac:dyDescent="0.35">
      <c r="A819">
        <v>2014</v>
      </c>
      <c r="B819">
        <v>11</v>
      </c>
      <c r="C819" t="str">
        <f>+VLOOKUP(Precio_mayoristas_consumidores[[#This Row],[Cod_mes]],Códigos_mes[],2,0)</f>
        <v>Noviembre</v>
      </c>
      <c r="D819" t="s">
        <v>796</v>
      </c>
      <c r="E819" t="str">
        <f>+VLOOKUP(Precio_mayoristas_consumidores[[#This Row],[Producto]],Codigos_class_frutas[],2,0)</f>
        <v>Otros</v>
      </c>
      <c r="F819" t="s">
        <v>209</v>
      </c>
      <c r="G819" s="51">
        <v>1638.34</v>
      </c>
    </row>
    <row r="820" spans="1:7" x14ac:dyDescent="0.35">
      <c r="A820">
        <v>2014</v>
      </c>
      <c r="B820">
        <v>11</v>
      </c>
      <c r="C820" t="str">
        <f>+VLOOKUP(Precio_mayoristas_consumidores[[#This Row],[Cod_mes]],Códigos_mes[],2,0)</f>
        <v>Noviembre</v>
      </c>
      <c r="D820" t="s">
        <v>796</v>
      </c>
      <c r="E820" t="str">
        <f>+VLOOKUP(Precio_mayoristas_consumidores[[#This Row],[Producto]],Codigos_class_frutas[],2,0)</f>
        <v>Berries</v>
      </c>
      <c r="F820" t="s">
        <v>212</v>
      </c>
      <c r="G820" s="51">
        <v>1150.99</v>
      </c>
    </row>
    <row r="821" spans="1:7" x14ac:dyDescent="0.35">
      <c r="A821">
        <v>2014</v>
      </c>
      <c r="B821">
        <v>11</v>
      </c>
      <c r="C821" t="str">
        <f>+VLOOKUP(Precio_mayoristas_consumidores[[#This Row],[Cod_mes]],Códigos_mes[],2,0)</f>
        <v>Noviembre</v>
      </c>
      <c r="D821" t="s">
        <v>796</v>
      </c>
      <c r="E821" t="str">
        <f>+VLOOKUP(Precio_mayoristas_consumidores[[#This Row],[Producto]],Codigos_class_frutas[],2,0)</f>
        <v>Cítricos</v>
      </c>
      <c r="F821" t="s">
        <v>214</v>
      </c>
      <c r="G821" s="51">
        <v>835.54</v>
      </c>
    </row>
    <row r="822" spans="1:7" x14ac:dyDescent="0.35">
      <c r="A822">
        <v>2014</v>
      </c>
      <c r="B822">
        <v>11</v>
      </c>
      <c r="C822" t="str">
        <f>+VLOOKUP(Precio_mayoristas_consumidores[[#This Row],[Cod_mes]],Códigos_mes[],2,0)</f>
        <v>Noviembre</v>
      </c>
      <c r="D822" t="s">
        <v>796</v>
      </c>
      <c r="E822" t="str">
        <f>+VLOOKUP(Precio_mayoristas_consumidores[[#This Row],[Producto]],Codigos_class_frutas[],2,0)</f>
        <v>Cítricos</v>
      </c>
      <c r="F822" t="s">
        <v>218</v>
      </c>
      <c r="G822" s="51">
        <v>816.27</v>
      </c>
    </row>
    <row r="823" spans="1:7" x14ac:dyDescent="0.35">
      <c r="A823">
        <v>2014</v>
      </c>
      <c r="B823">
        <v>11</v>
      </c>
      <c r="C823" t="str">
        <f>+VLOOKUP(Precio_mayoristas_consumidores[[#This Row],[Cod_mes]],Códigos_mes[],2,0)</f>
        <v>Noviembre</v>
      </c>
      <c r="D823" t="s">
        <v>796</v>
      </c>
      <c r="E823" t="str">
        <f>+VLOOKUP(Precio_mayoristas_consumidores[[#This Row],[Producto]],Codigos_class_frutas[],2,0)</f>
        <v>Tropicales y subtropicales</v>
      </c>
      <c r="F823" t="s">
        <v>229</v>
      </c>
      <c r="G823" s="51">
        <v>2076.67</v>
      </c>
    </row>
    <row r="824" spans="1:7" x14ac:dyDescent="0.35">
      <c r="A824">
        <v>2014</v>
      </c>
      <c r="B824">
        <v>11</v>
      </c>
      <c r="C824" t="str">
        <f>+VLOOKUP(Precio_mayoristas_consumidores[[#This Row],[Cod_mes]],Códigos_mes[],2,0)</f>
        <v>Noviembre</v>
      </c>
      <c r="D824" t="s">
        <v>796</v>
      </c>
      <c r="E824" t="str">
        <f>+VLOOKUP(Precio_mayoristas_consumidores[[#This Row],[Producto]],Codigos_class_frutas[],2,0)</f>
        <v>Frutos de pepita</v>
      </c>
      <c r="F824" t="s">
        <v>231</v>
      </c>
      <c r="G824" s="51">
        <v>586.65</v>
      </c>
    </row>
    <row r="825" spans="1:7" x14ac:dyDescent="0.35">
      <c r="A825">
        <v>2014</v>
      </c>
      <c r="B825">
        <v>11</v>
      </c>
      <c r="C825" t="str">
        <f>+VLOOKUP(Precio_mayoristas_consumidores[[#This Row],[Cod_mes]],Códigos_mes[],2,0)</f>
        <v>Noviembre</v>
      </c>
      <c r="D825" t="s">
        <v>796</v>
      </c>
      <c r="E825" t="str">
        <f>+VLOOKUP(Precio_mayoristas_consumidores[[#This Row],[Producto]],Codigos_class_frutas[],2,0)</f>
        <v>Tropicales y subtropicales</v>
      </c>
      <c r="F825" t="s">
        <v>798</v>
      </c>
      <c r="G825" s="51">
        <v>1900</v>
      </c>
    </row>
    <row r="826" spans="1:7" x14ac:dyDescent="0.35">
      <c r="A826">
        <v>2014</v>
      </c>
      <c r="B826">
        <v>11</v>
      </c>
      <c r="C826" t="str">
        <f>+VLOOKUP(Precio_mayoristas_consumidores[[#This Row],[Cod_mes]],Códigos_mes[],2,0)</f>
        <v>Noviembre</v>
      </c>
      <c r="D826" t="s">
        <v>796</v>
      </c>
      <c r="E826" t="str">
        <f>+VLOOKUP(Precio_mayoristas_consumidores[[#This Row],[Producto]],Codigos_class_frutas[],2,0)</f>
        <v>Cítricos</v>
      </c>
      <c r="F826" t="s">
        <v>221</v>
      </c>
      <c r="G826" s="51">
        <v>575.23</v>
      </c>
    </row>
    <row r="827" spans="1:7" x14ac:dyDescent="0.35">
      <c r="A827">
        <v>2014</v>
      </c>
      <c r="B827">
        <v>11</v>
      </c>
      <c r="C827" t="str">
        <f>+VLOOKUP(Precio_mayoristas_consumidores[[#This Row],[Cod_mes]],Códigos_mes[],2,0)</f>
        <v>Noviembre</v>
      </c>
      <c r="D827" t="s">
        <v>796</v>
      </c>
      <c r="E827" t="str">
        <f>+VLOOKUP(Precio_mayoristas_consumidores[[#This Row],[Producto]],Codigos_class_frutas[],2,0)</f>
        <v>Oleaginosos</v>
      </c>
      <c r="F827" t="s">
        <v>225</v>
      </c>
      <c r="G827" s="51">
        <v>1998.66</v>
      </c>
    </row>
    <row r="828" spans="1:7" x14ac:dyDescent="0.35">
      <c r="A828">
        <v>2014</v>
      </c>
      <c r="B828">
        <v>11</v>
      </c>
      <c r="C828" t="str">
        <f>+VLOOKUP(Precio_mayoristas_consumidores[[#This Row],[Cod_mes]],Códigos_mes[],2,0)</f>
        <v>Noviembre</v>
      </c>
      <c r="D828" t="s">
        <v>796</v>
      </c>
      <c r="E828" t="str">
        <f>+VLOOKUP(Precio_mayoristas_consumidores[[#This Row],[Producto]],Codigos_class_frutas[],2,0)</f>
        <v>Frutos de pepita</v>
      </c>
      <c r="F828" t="s">
        <v>242</v>
      </c>
      <c r="G828" s="51">
        <v>765.21</v>
      </c>
    </row>
    <row r="829" spans="1:7" x14ac:dyDescent="0.35">
      <c r="A829">
        <v>2014</v>
      </c>
      <c r="B829">
        <v>11</v>
      </c>
      <c r="C829" t="str">
        <f>+VLOOKUP(Precio_mayoristas_consumidores[[#This Row],[Cod_mes]],Códigos_mes[],2,0)</f>
        <v>Noviembre</v>
      </c>
      <c r="D829" t="s">
        <v>796</v>
      </c>
      <c r="E829" t="str">
        <f>+VLOOKUP(Precio_mayoristas_consumidores[[#This Row],[Producto]],Codigos_class_frutas[],2,0)</f>
        <v>Tropicales y subtropicales</v>
      </c>
      <c r="F829" t="s">
        <v>204</v>
      </c>
      <c r="G829" s="51">
        <v>655.69</v>
      </c>
    </row>
    <row r="830" spans="1:7" x14ac:dyDescent="0.35">
      <c r="A830">
        <v>2014</v>
      </c>
      <c r="B830">
        <v>11</v>
      </c>
      <c r="C830" t="str">
        <f>+VLOOKUP(Precio_mayoristas_consumidores[[#This Row],[Cod_mes]],Códigos_mes[],2,0)</f>
        <v>Noviembre</v>
      </c>
      <c r="D830" t="s">
        <v>797</v>
      </c>
      <c r="E830" t="str">
        <f>+VLOOKUP(Precio_mayoristas_consumidores[[#This Row],[Producto]],Codigos_class_frutas[],2,0)</f>
        <v>Otros</v>
      </c>
      <c r="F830" t="s">
        <v>209</v>
      </c>
      <c r="G830" s="51">
        <v>1768.98</v>
      </c>
    </row>
    <row r="831" spans="1:7" x14ac:dyDescent="0.35">
      <c r="A831">
        <v>2014</v>
      </c>
      <c r="B831">
        <v>11</v>
      </c>
      <c r="C831" t="str">
        <f>+VLOOKUP(Precio_mayoristas_consumidores[[#This Row],[Cod_mes]],Códigos_mes[],2,0)</f>
        <v>Noviembre</v>
      </c>
      <c r="D831" t="s">
        <v>797</v>
      </c>
      <c r="E831" t="str">
        <f>+VLOOKUP(Precio_mayoristas_consumidores[[#This Row],[Producto]],Codigos_class_frutas[],2,0)</f>
        <v>Berries</v>
      </c>
      <c r="F831" t="s">
        <v>212</v>
      </c>
      <c r="G831" s="51">
        <v>3359.36</v>
      </c>
    </row>
    <row r="832" spans="1:7" x14ac:dyDescent="0.35">
      <c r="A832">
        <v>2014</v>
      </c>
      <c r="B832">
        <v>11</v>
      </c>
      <c r="C832" t="str">
        <f>+VLOOKUP(Precio_mayoristas_consumidores[[#This Row],[Cod_mes]],Códigos_mes[],2,0)</f>
        <v>Noviembre</v>
      </c>
      <c r="D832" t="s">
        <v>797</v>
      </c>
      <c r="E832" t="str">
        <f>+VLOOKUP(Precio_mayoristas_consumidores[[#This Row],[Producto]],Codigos_class_frutas[],2,0)</f>
        <v>Cítricos</v>
      </c>
      <c r="F832" t="s">
        <v>214</v>
      </c>
      <c r="G832" s="51">
        <v>1102.9100000000001</v>
      </c>
    </row>
    <row r="833" spans="1:7" x14ac:dyDescent="0.35">
      <c r="A833">
        <v>2014</v>
      </c>
      <c r="B833">
        <v>11</v>
      </c>
      <c r="C833" t="str">
        <f>+VLOOKUP(Precio_mayoristas_consumidores[[#This Row],[Cod_mes]],Códigos_mes[],2,0)</f>
        <v>Noviembre</v>
      </c>
      <c r="D833" t="s">
        <v>797</v>
      </c>
      <c r="E833" t="str">
        <f>+VLOOKUP(Precio_mayoristas_consumidores[[#This Row],[Producto]],Codigos_class_frutas[],2,0)</f>
        <v>Cítricos</v>
      </c>
      <c r="F833" t="s">
        <v>218</v>
      </c>
      <c r="G833" s="51">
        <v>1890.28</v>
      </c>
    </row>
    <row r="834" spans="1:7" x14ac:dyDescent="0.35">
      <c r="A834">
        <v>2014</v>
      </c>
      <c r="B834">
        <v>11</v>
      </c>
      <c r="C834" t="str">
        <f>+VLOOKUP(Precio_mayoristas_consumidores[[#This Row],[Cod_mes]],Códigos_mes[],2,0)</f>
        <v>Noviembre</v>
      </c>
      <c r="D834" t="s">
        <v>797</v>
      </c>
      <c r="E834" t="str">
        <f>+VLOOKUP(Precio_mayoristas_consumidores[[#This Row],[Producto]],Codigos_class_frutas[],2,0)</f>
        <v>Tropicales y subtropicales</v>
      </c>
      <c r="F834" t="s">
        <v>229</v>
      </c>
      <c r="G834" s="51">
        <v>2113.37</v>
      </c>
    </row>
    <row r="835" spans="1:7" x14ac:dyDescent="0.35">
      <c r="A835">
        <v>2014</v>
      </c>
      <c r="B835">
        <v>11</v>
      </c>
      <c r="C835" t="str">
        <f>+VLOOKUP(Precio_mayoristas_consumidores[[#This Row],[Cod_mes]],Códigos_mes[],2,0)</f>
        <v>Noviembre</v>
      </c>
      <c r="D835" t="s">
        <v>797</v>
      </c>
      <c r="E835" t="str">
        <f>+VLOOKUP(Precio_mayoristas_consumidores[[#This Row],[Producto]],Codigos_class_frutas[],2,0)</f>
        <v>Frutos de pepita</v>
      </c>
      <c r="F835" t="s">
        <v>231</v>
      </c>
      <c r="G835" s="51">
        <v>1017.88</v>
      </c>
    </row>
    <row r="836" spans="1:7" x14ac:dyDescent="0.35">
      <c r="A836">
        <v>2014</v>
      </c>
      <c r="B836">
        <v>11</v>
      </c>
      <c r="C836" t="str">
        <f>+VLOOKUP(Precio_mayoristas_consumidores[[#This Row],[Cod_mes]],Códigos_mes[],2,0)</f>
        <v>Noviembre</v>
      </c>
      <c r="D836" t="s">
        <v>797</v>
      </c>
      <c r="E836" t="str">
        <f>+VLOOKUP(Precio_mayoristas_consumidores[[#This Row],[Producto]],Codigos_class_frutas[],2,0)</f>
        <v>Cítricos</v>
      </c>
      <c r="F836" t="s">
        <v>221</v>
      </c>
      <c r="G836" s="51">
        <v>853.66</v>
      </c>
    </row>
    <row r="837" spans="1:7" x14ac:dyDescent="0.35">
      <c r="A837">
        <v>2014</v>
      </c>
      <c r="B837">
        <v>11</v>
      </c>
      <c r="C837" t="str">
        <f>+VLOOKUP(Precio_mayoristas_consumidores[[#This Row],[Cod_mes]],Códigos_mes[],2,0)</f>
        <v>Noviembre</v>
      </c>
      <c r="D837" t="s">
        <v>797</v>
      </c>
      <c r="E837" t="str">
        <f>+VLOOKUP(Precio_mayoristas_consumidores[[#This Row],[Producto]],Codigos_class_frutas[],2,0)</f>
        <v>Oleaginosos</v>
      </c>
      <c r="F837" t="s">
        <v>225</v>
      </c>
      <c r="G837" s="51">
        <v>2333.29</v>
      </c>
    </row>
    <row r="838" spans="1:7" x14ac:dyDescent="0.35">
      <c r="A838">
        <v>2014</v>
      </c>
      <c r="B838">
        <v>11</v>
      </c>
      <c r="C838" t="str">
        <f>+VLOOKUP(Precio_mayoristas_consumidores[[#This Row],[Cod_mes]],Códigos_mes[],2,0)</f>
        <v>Noviembre</v>
      </c>
      <c r="D838" t="s">
        <v>797</v>
      </c>
      <c r="E838" t="str">
        <f>+VLOOKUP(Precio_mayoristas_consumidores[[#This Row],[Producto]],Codigos_class_frutas[],2,0)</f>
        <v>Frutos de pepita</v>
      </c>
      <c r="F838" t="s">
        <v>242</v>
      </c>
      <c r="G838" s="51">
        <v>1235.1300000000001</v>
      </c>
    </row>
    <row r="839" spans="1:7" x14ac:dyDescent="0.35">
      <c r="A839">
        <v>2014</v>
      </c>
      <c r="B839">
        <v>11</v>
      </c>
      <c r="C839" t="str">
        <f>+VLOOKUP(Precio_mayoristas_consumidores[[#This Row],[Cod_mes]],Códigos_mes[],2,0)</f>
        <v>Noviembre</v>
      </c>
      <c r="D839" t="s">
        <v>797</v>
      </c>
      <c r="E839" t="str">
        <f>+VLOOKUP(Precio_mayoristas_consumidores[[#This Row],[Producto]],Codigos_class_frutas[],2,0)</f>
        <v>Tropicales y subtropicales</v>
      </c>
      <c r="F839" t="s">
        <v>204</v>
      </c>
      <c r="G839" s="51">
        <v>716.18</v>
      </c>
    </row>
    <row r="840" spans="1:7" x14ac:dyDescent="0.35">
      <c r="A840">
        <v>2014</v>
      </c>
      <c r="B840">
        <v>11</v>
      </c>
      <c r="C840" t="str">
        <f>+VLOOKUP(Precio_mayoristas_consumidores[[#This Row],[Cod_mes]],Códigos_mes[],2,0)</f>
        <v>Noviembre</v>
      </c>
      <c r="D840" t="s">
        <v>796</v>
      </c>
      <c r="E840" t="str">
        <f>+VLOOKUP(Precio_mayoristas_consumidores[[#This Row],[Producto]],Codigos_class_frutas[],2,0)</f>
        <v>Otros</v>
      </c>
      <c r="F840" t="s">
        <v>209</v>
      </c>
      <c r="G840" s="51">
        <v>1723.63</v>
      </c>
    </row>
    <row r="841" spans="1:7" x14ac:dyDescent="0.35">
      <c r="A841">
        <v>2014</v>
      </c>
      <c r="B841">
        <v>11</v>
      </c>
      <c r="C841" t="str">
        <f>+VLOOKUP(Precio_mayoristas_consumidores[[#This Row],[Cod_mes]],Códigos_mes[],2,0)</f>
        <v>Noviembre</v>
      </c>
      <c r="D841" t="s">
        <v>796</v>
      </c>
      <c r="E841" t="str">
        <f>+VLOOKUP(Precio_mayoristas_consumidores[[#This Row],[Producto]],Codigos_class_frutas[],2,0)</f>
        <v>Berries</v>
      </c>
      <c r="F841" t="s">
        <v>212</v>
      </c>
      <c r="G841" s="51">
        <v>1179.03</v>
      </c>
    </row>
    <row r="842" spans="1:7" x14ac:dyDescent="0.35">
      <c r="A842">
        <v>2014</v>
      </c>
      <c r="B842">
        <v>11</v>
      </c>
      <c r="C842" t="str">
        <f>+VLOOKUP(Precio_mayoristas_consumidores[[#This Row],[Cod_mes]],Códigos_mes[],2,0)</f>
        <v>Noviembre</v>
      </c>
      <c r="D842" t="s">
        <v>796</v>
      </c>
      <c r="E842" t="str">
        <f>+VLOOKUP(Precio_mayoristas_consumidores[[#This Row],[Producto]],Codigos_class_frutas[],2,0)</f>
        <v>Cítricos</v>
      </c>
      <c r="F842" t="s">
        <v>214</v>
      </c>
      <c r="G842" s="51">
        <v>902.03</v>
      </c>
    </row>
    <row r="843" spans="1:7" x14ac:dyDescent="0.35">
      <c r="A843">
        <v>2014</v>
      </c>
      <c r="B843">
        <v>11</v>
      </c>
      <c r="C843" t="str">
        <f>+VLOOKUP(Precio_mayoristas_consumidores[[#This Row],[Cod_mes]],Códigos_mes[],2,0)</f>
        <v>Noviembre</v>
      </c>
      <c r="D843" t="s">
        <v>796</v>
      </c>
      <c r="E843" t="str">
        <f>+VLOOKUP(Precio_mayoristas_consumidores[[#This Row],[Producto]],Codigos_class_frutas[],2,0)</f>
        <v>Cítricos</v>
      </c>
      <c r="F843" t="s">
        <v>218</v>
      </c>
      <c r="G843" s="51">
        <v>847.44</v>
      </c>
    </row>
    <row r="844" spans="1:7" x14ac:dyDescent="0.35">
      <c r="A844">
        <v>2014</v>
      </c>
      <c r="B844">
        <v>11</v>
      </c>
      <c r="C844" t="str">
        <f>+VLOOKUP(Precio_mayoristas_consumidores[[#This Row],[Cod_mes]],Códigos_mes[],2,0)</f>
        <v>Noviembre</v>
      </c>
      <c r="D844" t="s">
        <v>796</v>
      </c>
      <c r="E844" t="str">
        <f>+VLOOKUP(Precio_mayoristas_consumidores[[#This Row],[Producto]],Codigos_class_frutas[],2,0)</f>
        <v>Tropicales y subtropicales</v>
      </c>
      <c r="F844" t="s">
        <v>229</v>
      </c>
      <c r="G844" s="51">
        <v>2077.42</v>
      </c>
    </row>
    <row r="845" spans="1:7" x14ac:dyDescent="0.35">
      <c r="A845">
        <v>2014</v>
      </c>
      <c r="B845">
        <v>11</v>
      </c>
      <c r="C845" t="str">
        <f>+VLOOKUP(Precio_mayoristas_consumidores[[#This Row],[Cod_mes]],Códigos_mes[],2,0)</f>
        <v>Noviembre</v>
      </c>
      <c r="D845" t="s">
        <v>796</v>
      </c>
      <c r="E845" t="str">
        <f>+VLOOKUP(Precio_mayoristas_consumidores[[#This Row],[Producto]],Codigos_class_frutas[],2,0)</f>
        <v>Frutos de pepita</v>
      </c>
      <c r="F845" t="s">
        <v>231</v>
      </c>
      <c r="G845" s="51">
        <v>609.20000000000005</v>
      </c>
    </row>
    <row r="846" spans="1:7" x14ac:dyDescent="0.35">
      <c r="A846">
        <v>2014</v>
      </c>
      <c r="B846">
        <v>11</v>
      </c>
      <c r="C846" t="str">
        <f>+VLOOKUP(Precio_mayoristas_consumidores[[#This Row],[Cod_mes]],Códigos_mes[],2,0)</f>
        <v>Noviembre</v>
      </c>
      <c r="D846" t="s">
        <v>796</v>
      </c>
      <c r="E846" t="str">
        <f>+VLOOKUP(Precio_mayoristas_consumidores[[#This Row],[Producto]],Codigos_class_frutas[],2,0)</f>
        <v>Cítricos</v>
      </c>
      <c r="F846" t="s">
        <v>221</v>
      </c>
      <c r="G846" s="51">
        <v>587.99</v>
      </c>
    </row>
    <row r="847" spans="1:7" x14ac:dyDescent="0.35">
      <c r="A847">
        <v>2014</v>
      </c>
      <c r="B847">
        <v>11</v>
      </c>
      <c r="C847" t="str">
        <f>+VLOOKUP(Precio_mayoristas_consumidores[[#This Row],[Cod_mes]],Códigos_mes[],2,0)</f>
        <v>Noviembre</v>
      </c>
      <c r="D847" t="s">
        <v>796</v>
      </c>
      <c r="E847" t="str">
        <f>+VLOOKUP(Precio_mayoristas_consumidores[[#This Row],[Producto]],Codigos_class_frutas[],2,0)</f>
        <v>Oleaginosos</v>
      </c>
      <c r="F847" t="s">
        <v>225</v>
      </c>
      <c r="G847" s="51">
        <v>2051.4</v>
      </c>
    </row>
    <row r="848" spans="1:7" x14ac:dyDescent="0.35">
      <c r="A848">
        <v>2014</v>
      </c>
      <c r="B848">
        <v>11</v>
      </c>
      <c r="C848" t="str">
        <f>+VLOOKUP(Precio_mayoristas_consumidores[[#This Row],[Cod_mes]],Códigos_mes[],2,0)</f>
        <v>Noviembre</v>
      </c>
      <c r="D848" t="s">
        <v>796</v>
      </c>
      <c r="E848" t="str">
        <f>+VLOOKUP(Precio_mayoristas_consumidores[[#This Row],[Producto]],Codigos_class_frutas[],2,0)</f>
        <v>Frutos de pepita</v>
      </c>
      <c r="F848" t="s">
        <v>242</v>
      </c>
      <c r="G848" s="51">
        <v>797.48</v>
      </c>
    </row>
    <row r="849" spans="1:7" x14ac:dyDescent="0.35">
      <c r="A849">
        <v>2014</v>
      </c>
      <c r="B849">
        <v>11</v>
      </c>
      <c r="C849" t="str">
        <f>+VLOOKUP(Precio_mayoristas_consumidores[[#This Row],[Cod_mes]],Códigos_mes[],2,0)</f>
        <v>Noviembre</v>
      </c>
      <c r="D849" t="s">
        <v>796</v>
      </c>
      <c r="E849" t="str">
        <f>+VLOOKUP(Precio_mayoristas_consumidores[[#This Row],[Producto]],Codigos_class_frutas[],2,0)</f>
        <v>Tropicales y subtropicales</v>
      </c>
      <c r="F849" t="s">
        <v>204</v>
      </c>
      <c r="G849" s="51">
        <v>607.5</v>
      </c>
    </row>
    <row r="850" spans="1:7" x14ac:dyDescent="0.35">
      <c r="A850">
        <v>2014</v>
      </c>
      <c r="B850">
        <v>11</v>
      </c>
      <c r="C850" t="str">
        <f>+VLOOKUP(Precio_mayoristas_consumidores[[#This Row],[Cod_mes]],Códigos_mes[],2,0)</f>
        <v>Noviembre</v>
      </c>
      <c r="D850" t="s">
        <v>797</v>
      </c>
      <c r="E850" t="str">
        <f>+VLOOKUP(Precio_mayoristas_consumidores[[#This Row],[Producto]],Codigos_class_frutas[],2,0)</f>
        <v>Otros</v>
      </c>
      <c r="F850" t="s">
        <v>209</v>
      </c>
      <c r="G850" s="51">
        <v>1962.66</v>
      </c>
    </row>
    <row r="851" spans="1:7" x14ac:dyDescent="0.35">
      <c r="A851">
        <v>2014</v>
      </c>
      <c r="B851">
        <v>11</v>
      </c>
      <c r="C851" t="str">
        <f>+VLOOKUP(Precio_mayoristas_consumidores[[#This Row],[Cod_mes]],Códigos_mes[],2,0)</f>
        <v>Noviembre</v>
      </c>
      <c r="D851" t="s">
        <v>797</v>
      </c>
      <c r="E851" t="str">
        <f>+VLOOKUP(Precio_mayoristas_consumidores[[#This Row],[Producto]],Codigos_class_frutas[],2,0)</f>
        <v>Berries</v>
      </c>
      <c r="F851" t="s">
        <v>212</v>
      </c>
      <c r="G851" s="51">
        <v>3124.18</v>
      </c>
    </row>
    <row r="852" spans="1:7" x14ac:dyDescent="0.35">
      <c r="A852">
        <v>2014</v>
      </c>
      <c r="B852">
        <v>11</v>
      </c>
      <c r="C852" t="str">
        <f>+VLOOKUP(Precio_mayoristas_consumidores[[#This Row],[Cod_mes]],Códigos_mes[],2,0)</f>
        <v>Noviembre</v>
      </c>
      <c r="D852" t="s">
        <v>797</v>
      </c>
      <c r="E852" t="str">
        <f>+VLOOKUP(Precio_mayoristas_consumidores[[#This Row],[Producto]],Codigos_class_frutas[],2,0)</f>
        <v>Cítricos</v>
      </c>
      <c r="F852" t="s">
        <v>214</v>
      </c>
      <c r="G852" s="51">
        <v>1413.41</v>
      </c>
    </row>
    <row r="853" spans="1:7" x14ac:dyDescent="0.35">
      <c r="A853">
        <v>2014</v>
      </c>
      <c r="B853">
        <v>11</v>
      </c>
      <c r="C853" t="str">
        <f>+VLOOKUP(Precio_mayoristas_consumidores[[#This Row],[Cod_mes]],Códigos_mes[],2,0)</f>
        <v>Noviembre</v>
      </c>
      <c r="D853" t="s">
        <v>797</v>
      </c>
      <c r="E853" t="str">
        <f>+VLOOKUP(Precio_mayoristas_consumidores[[#This Row],[Producto]],Codigos_class_frutas[],2,0)</f>
        <v>Cítricos</v>
      </c>
      <c r="F853" t="s">
        <v>218</v>
      </c>
      <c r="G853" s="51">
        <v>1870.33</v>
      </c>
    </row>
    <row r="854" spans="1:7" x14ac:dyDescent="0.35">
      <c r="A854">
        <v>2014</v>
      </c>
      <c r="B854">
        <v>11</v>
      </c>
      <c r="C854" t="str">
        <f>+VLOOKUP(Precio_mayoristas_consumidores[[#This Row],[Cod_mes]],Códigos_mes[],2,0)</f>
        <v>Noviembre</v>
      </c>
      <c r="D854" t="s">
        <v>797</v>
      </c>
      <c r="E854" t="str">
        <f>+VLOOKUP(Precio_mayoristas_consumidores[[#This Row],[Producto]],Codigos_class_frutas[],2,0)</f>
        <v>Tropicales y subtropicales</v>
      </c>
      <c r="F854" t="s">
        <v>229</v>
      </c>
      <c r="G854" s="51">
        <v>2250.96</v>
      </c>
    </row>
    <row r="855" spans="1:7" x14ac:dyDescent="0.35">
      <c r="A855">
        <v>2014</v>
      </c>
      <c r="B855">
        <v>11</v>
      </c>
      <c r="C855" t="str">
        <f>+VLOOKUP(Precio_mayoristas_consumidores[[#This Row],[Cod_mes]],Códigos_mes[],2,0)</f>
        <v>Noviembre</v>
      </c>
      <c r="D855" t="s">
        <v>797</v>
      </c>
      <c r="E855" t="str">
        <f>+VLOOKUP(Precio_mayoristas_consumidores[[#This Row],[Producto]],Codigos_class_frutas[],2,0)</f>
        <v>Frutos de pepita</v>
      </c>
      <c r="F855" t="s">
        <v>231</v>
      </c>
      <c r="G855" s="51">
        <v>1101.48</v>
      </c>
    </row>
    <row r="856" spans="1:7" x14ac:dyDescent="0.35">
      <c r="A856">
        <v>2014</v>
      </c>
      <c r="B856">
        <v>11</v>
      </c>
      <c r="C856" t="str">
        <f>+VLOOKUP(Precio_mayoristas_consumidores[[#This Row],[Cod_mes]],Códigos_mes[],2,0)</f>
        <v>Noviembre</v>
      </c>
      <c r="D856" t="s">
        <v>797</v>
      </c>
      <c r="E856" t="str">
        <f>+VLOOKUP(Precio_mayoristas_consumidores[[#This Row],[Producto]],Codigos_class_frutas[],2,0)</f>
        <v>Cítricos</v>
      </c>
      <c r="F856" t="s">
        <v>221</v>
      </c>
      <c r="G856" s="51">
        <v>840.67</v>
      </c>
    </row>
    <row r="857" spans="1:7" x14ac:dyDescent="0.35">
      <c r="A857">
        <v>2014</v>
      </c>
      <c r="B857">
        <v>11</v>
      </c>
      <c r="C857" t="str">
        <f>+VLOOKUP(Precio_mayoristas_consumidores[[#This Row],[Cod_mes]],Códigos_mes[],2,0)</f>
        <v>Noviembre</v>
      </c>
      <c r="D857" t="s">
        <v>797</v>
      </c>
      <c r="E857" t="str">
        <f>+VLOOKUP(Precio_mayoristas_consumidores[[#This Row],[Producto]],Codigos_class_frutas[],2,0)</f>
        <v>Oleaginosos</v>
      </c>
      <c r="F857" t="s">
        <v>225</v>
      </c>
      <c r="G857" s="51">
        <v>2400.08</v>
      </c>
    </row>
    <row r="858" spans="1:7" x14ac:dyDescent="0.35">
      <c r="A858">
        <v>2014</v>
      </c>
      <c r="B858">
        <v>11</v>
      </c>
      <c r="C858" t="str">
        <f>+VLOOKUP(Precio_mayoristas_consumidores[[#This Row],[Cod_mes]],Códigos_mes[],2,0)</f>
        <v>Noviembre</v>
      </c>
      <c r="D858" t="s">
        <v>797</v>
      </c>
      <c r="E858" t="str">
        <f>+VLOOKUP(Precio_mayoristas_consumidores[[#This Row],[Producto]],Codigos_class_frutas[],2,0)</f>
        <v>Frutos de pepita</v>
      </c>
      <c r="F858" t="s">
        <v>242</v>
      </c>
      <c r="G858" s="51">
        <v>1221.51</v>
      </c>
    </row>
    <row r="859" spans="1:7" x14ac:dyDescent="0.35">
      <c r="A859">
        <v>2014</v>
      </c>
      <c r="B859">
        <v>11</v>
      </c>
      <c r="C859" t="str">
        <f>+VLOOKUP(Precio_mayoristas_consumidores[[#This Row],[Cod_mes]],Códigos_mes[],2,0)</f>
        <v>Noviembre</v>
      </c>
      <c r="D859" t="s">
        <v>797</v>
      </c>
      <c r="E859" t="str">
        <f>+VLOOKUP(Precio_mayoristas_consumidores[[#This Row],[Producto]],Codigos_class_frutas[],2,0)</f>
        <v>Tropicales y subtropicales</v>
      </c>
      <c r="F859" t="s">
        <v>204</v>
      </c>
      <c r="G859" s="51">
        <v>716.47</v>
      </c>
    </row>
    <row r="860" spans="1:7" x14ac:dyDescent="0.35">
      <c r="A860">
        <v>2014</v>
      </c>
      <c r="B860">
        <v>11</v>
      </c>
      <c r="C860" t="str">
        <f>+VLOOKUP(Precio_mayoristas_consumidores[[#This Row],[Cod_mes]],Códigos_mes[],2,0)</f>
        <v>Noviembre</v>
      </c>
      <c r="D860" t="s">
        <v>796</v>
      </c>
      <c r="E860" t="str">
        <f>+VLOOKUP(Precio_mayoristas_consumidores[[#This Row],[Producto]],Codigos_class_frutas[],2,0)</f>
        <v>Frutos de hueso (carozo)</v>
      </c>
      <c r="F860" t="s">
        <v>281</v>
      </c>
      <c r="G860" s="51">
        <v>1308.8800000000001</v>
      </c>
    </row>
    <row r="861" spans="1:7" x14ac:dyDescent="0.35">
      <c r="A861">
        <v>2014</v>
      </c>
      <c r="B861">
        <v>11</v>
      </c>
      <c r="C861" t="str">
        <f>+VLOOKUP(Precio_mayoristas_consumidores[[#This Row],[Cod_mes]],Códigos_mes[],2,0)</f>
        <v>Noviembre</v>
      </c>
      <c r="D861" t="s">
        <v>796</v>
      </c>
      <c r="E861" t="str">
        <f>+VLOOKUP(Precio_mayoristas_consumidores[[#This Row],[Producto]],Codigos_class_frutas[],2,0)</f>
        <v>Otros</v>
      </c>
      <c r="F861" t="s">
        <v>209</v>
      </c>
      <c r="G861" s="51">
        <v>1605.38</v>
      </c>
    </row>
    <row r="862" spans="1:7" x14ac:dyDescent="0.35">
      <c r="A862">
        <v>2014</v>
      </c>
      <c r="B862">
        <v>11</v>
      </c>
      <c r="C862" t="str">
        <f>+VLOOKUP(Precio_mayoristas_consumidores[[#This Row],[Cod_mes]],Códigos_mes[],2,0)</f>
        <v>Noviembre</v>
      </c>
      <c r="D862" t="s">
        <v>796</v>
      </c>
      <c r="E862" t="str">
        <f>+VLOOKUP(Precio_mayoristas_consumidores[[#This Row],[Producto]],Codigos_class_frutas[],2,0)</f>
        <v>Frutos de hueso (carozo)</v>
      </c>
      <c r="F862" t="s">
        <v>669</v>
      </c>
      <c r="G862" s="51">
        <v>1040.51</v>
      </c>
    </row>
    <row r="863" spans="1:7" x14ac:dyDescent="0.35">
      <c r="A863">
        <v>2014</v>
      </c>
      <c r="B863">
        <v>11</v>
      </c>
      <c r="C863" t="str">
        <f>+VLOOKUP(Precio_mayoristas_consumidores[[#This Row],[Cod_mes]],Códigos_mes[],2,0)</f>
        <v>Noviembre</v>
      </c>
      <c r="D863" t="s">
        <v>796</v>
      </c>
      <c r="E863" t="str">
        <f>+VLOOKUP(Precio_mayoristas_consumidores[[#This Row],[Producto]],Codigos_class_frutas[],2,0)</f>
        <v>Frutos de hueso (carozo)</v>
      </c>
      <c r="F863" t="s">
        <v>277</v>
      </c>
      <c r="G863" s="51">
        <v>962.06</v>
      </c>
    </row>
    <row r="864" spans="1:7" x14ac:dyDescent="0.35">
      <c r="A864">
        <v>2014</v>
      </c>
      <c r="B864">
        <v>11</v>
      </c>
      <c r="C864" t="str">
        <f>+VLOOKUP(Precio_mayoristas_consumidores[[#This Row],[Cod_mes]],Códigos_mes[],2,0)</f>
        <v>Noviembre</v>
      </c>
      <c r="D864" t="s">
        <v>796</v>
      </c>
      <c r="E864" t="str">
        <f>+VLOOKUP(Precio_mayoristas_consumidores[[#This Row],[Producto]],Codigos_class_frutas[],2,0)</f>
        <v>Berries</v>
      </c>
      <c r="F864" t="s">
        <v>212</v>
      </c>
      <c r="G864" s="51">
        <v>1116</v>
      </c>
    </row>
    <row r="865" spans="1:7" x14ac:dyDescent="0.35">
      <c r="A865">
        <v>2014</v>
      </c>
      <c r="B865">
        <v>11</v>
      </c>
      <c r="C865" t="str">
        <f>+VLOOKUP(Precio_mayoristas_consumidores[[#This Row],[Cod_mes]],Códigos_mes[],2,0)</f>
        <v>Noviembre</v>
      </c>
      <c r="D865" t="s">
        <v>796</v>
      </c>
      <c r="E865" t="str">
        <f>+VLOOKUP(Precio_mayoristas_consumidores[[#This Row],[Producto]],Codigos_class_frutas[],2,0)</f>
        <v>Cítricos</v>
      </c>
      <c r="F865" t="s">
        <v>214</v>
      </c>
      <c r="G865" s="51">
        <v>930.04</v>
      </c>
    </row>
    <row r="866" spans="1:7" x14ac:dyDescent="0.35">
      <c r="A866">
        <v>2014</v>
      </c>
      <c r="B866">
        <v>11</v>
      </c>
      <c r="C866" t="str">
        <f>+VLOOKUP(Precio_mayoristas_consumidores[[#This Row],[Cod_mes]],Códigos_mes[],2,0)</f>
        <v>Noviembre</v>
      </c>
      <c r="D866" t="s">
        <v>796</v>
      </c>
      <c r="E866" t="str">
        <f>+VLOOKUP(Precio_mayoristas_consumidores[[#This Row],[Producto]],Codigos_class_frutas[],2,0)</f>
        <v>Tropicales y subtropicales</v>
      </c>
      <c r="F866" t="s">
        <v>229</v>
      </c>
      <c r="G866" s="51">
        <v>1883.68</v>
      </c>
    </row>
    <row r="867" spans="1:7" x14ac:dyDescent="0.35">
      <c r="A867">
        <v>2014</v>
      </c>
      <c r="B867">
        <v>11</v>
      </c>
      <c r="C867" t="str">
        <f>+VLOOKUP(Precio_mayoristas_consumidores[[#This Row],[Cod_mes]],Códigos_mes[],2,0)</f>
        <v>Noviembre</v>
      </c>
      <c r="D867" t="s">
        <v>796</v>
      </c>
      <c r="E867" t="str">
        <f>+VLOOKUP(Precio_mayoristas_consumidores[[#This Row],[Producto]],Codigos_class_frutas[],2,0)</f>
        <v>Frutos de pepita</v>
      </c>
      <c r="F867" t="s">
        <v>231</v>
      </c>
      <c r="G867" s="51">
        <v>645.41999999999996</v>
      </c>
    </row>
    <row r="868" spans="1:7" x14ac:dyDescent="0.35">
      <c r="A868">
        <v>2014</v>
      </c>
      <c r="B868">
        <v>11</v>
      </c>
      <c r="C868" t="str">
        <f>+VLOOKUP(Precio_mayoristas_consumidores[[#This Row],[Cod_mes]],Códigos_mes[],2,0)</f>
        <v>Noviembre</v>
      </c>
      <c r="D868" t="s">
        <v>796</v>
      </c>
      <c r="E868" t="str">
        <f>+VLOOKUP(Precio_mayoristas_consumidores[[#This Row],[Producto]],Codigos_class_frutas[],2,0)</f>
        <v>Cítricos</v>
      </c>
      <c r="F868" t="s">
        <v>221</v>
      </c>
      <c r="G868" s="51">
        <v>620.14</v>
      </c>
    </row>
    <row r="869" spans="1:7" x14ac:dyDescent="0.35">
      <c r="A869">
        <v>2014</v>
      </c>
      <c r="B869">
        <v>11</v>
      </c>
      <c r="C869" t="str">
        <f>+VLOOKUP(Precio_mayoristas_consumidores[[#This Row],[Cod_mes]],Códigos_mes[],2,0)</f>
        <v>Noviembre</v>
      </c>
      <c r="D869" t="s">
        <v>796</v>
      </c>
      <c r="E869" t="str">
        <f>+VLOOKUP(Precio_mayoristas_consumidores[[#This Row],[Producto]],Codigos_class_frutas[],2,0)</f>
        <v>Frutos de hueso (carozo)</v>
      </c>
      <c r="F869" t="s">
        <v>665</v>
      </c>
      <c r="G869" s="51">
        <v>1121.49</v>
      </c>
    </row>
    <row r="870" spans="1:7" x14ac:dyDescent="0.35">
      <c r="A870">
        <v>2014</v>
      </c>
      <c r="B870">
        <v>11</v>
      </c>
      <c r="C870" t="str">
        <f>+VLOOKUP(Precio_mayoristas_consumidores[[#This Row],[Cod_mes]],Códigos_mes[],2,0)</f>
        <v>Noviembre</v>
      </c>
      <c r="D870" t="s">
        <v>796</v>
      </c>
      <c r="E870" t="str">
        <f>+VLOOKUP(Precio_mayoristas_consumidores[[#This Row],[Producto]],Codigos_class_frutas[],2,0)</f>
        <v>Oleaginosos</v>
      </c>
      <c r="F870" t="s">
        <v>225</v>
      </c>
      <c r="G870" s="51">
        <v>2022.7</v>
      </c>
    </row>
    <row r="871" spans="1:7" x14ac:dyDescent="0.35">
      <c r="A871">
        <v>2014</v>
      </c>
      <c r="B871">
        <v>11</v>
      </c>
      <c r="C871" t="str">
        <f>+VLOOKUP(Precio_mayoristas_consumidores[[#This Row],[Cod_mes]],Códigos_mes[],2,0)</f>
        <v>Noviembre</v>
      </c>
      <c r="D871" t="s">
        <v>796</v>
      </c>
      <c r="E871" t="str">
        <f>+VLOOKUP(Precio_mayoristas_consumidores[[#This Row],[Producto]],Codigos_class_frutas[],2,0)</f>
        <v>Frutos de pepita</v>
      </c>
      <c r="F871" t="s">
        <v>242</v>
      </c>
      <c r="G871" s="51">
        <v>859.65</v>
      </c>
    </row>
    <row r="872" spans="1:7" x14ac:dyDescent="0.35">
      <c r="A872">
        <v>2014</v>
      </c>
      <c r="B872">
        <v>11</v>
      </c>
      <c r="C872" t="str">
        <f>+VLOOKUP(Precio_mayoristas_consumidores[[#This Row],[Cod_mes]],Códigos_mes[],2,0)</f>
        <v>Noviembre</v>
      </c>
      <c r="D872" t="s">
        <v>796</v>
      </c>
      <c r="E872" t="str">
        <f>+VLOOKUP(Precio_mayoristas_consumidores[[#This Row],[Producto]],Codigos_class_frutas[],2,0)</f>
        <v>Tropicales y subtropicales</v>
      </c>
      <c r="F872" t="s">
        <v>204</v>
      </c>
      <c r="G872" s="51">
        <v>572.19000000000005</v>
      </c>
    </row>
    <row r="873" spans="1:7" x14ac:dyDescent="0.35">
      <c r="A873">
        <v>2014</v>
      </c>
      <c r="B873">
        <v>11</v>
      </c>
      <c r="C873" t="str">
        <f>+VLOOKUP(Precio_mayoristas_consumidores[[#This Row],[Cod_mes]],Códigos_mes[],2,0)</f>
        <v>Noviembre</v>
      </c>
      <c r="D873" t="s">
        <v>797</v>
      </c>
      <c r="E873" t="str">
        <f>+VLOOKUP(Precio_mayoristas_consumidores[[#This Row],[Producto]],Codigos_class_frutas[],2,0)</f>
        <v>Frutos de hueso (carozo)</v>
      </c>
      <c r="F873" t="s">
        <v>281</v>
      </c>
      <c r="G873" s="51">
        <v>2343.5300000000002</v>
      </c>
    </row>
    <row r="874" spans="1:7" x14ac:dyDescent="0.35">
      <c r="A874">
        <v>2014</v>
      </c>
      <c r="B874">
        <v>11</v>
      </c>
      <c r="C874" t="str">
        <f>+VLOOKUP(Precio_mayoristas_consumidores[[#This Row],[Cod_mes]],Códigos_mes[],2,0)</f>
        <v>Noviembre</v>
      </c>
      <c r="D874" t="s">
        <v>797</v>
      </c>
      <c r="E874" t="str">
        <f>+VLOOKUP(Precio_mayoristas_consumidores[[#This Row],[Producto]],Codigos_class_frutas[],2,0)</f>
        <v>Otros</v>
      </c>
      <c r="F874" t="s">
        <v>209</v>
      </c>
      <c r="G874" s="51">
        <v>2255.4299999999998</v>
      </c>
    </row>
    <row r="875" spans="1:7" x14ac:dyDescent="0.35">
      <c r="A875">
        <v>2014</v>
      </c>
      <c r="B875">
        <v>11</v>
      </c>
      <c r="C875" t="str">
        <f>+VLOOKUP(Precio_mayoristas_consumidores[[#This Row],[Cod_mes]],Códigos_mes[],2,0)</f>
        <v>Noviembre</v>
      </c>
      <c r="D875" t="s">
        <v>797</v>
      </c>
      <c r="E875" t="str">
        <f>+VLOOKUP(Precio_mayoristas_consumidores[[#This Row],[Producto]],Codigos_class_frutas[],2,0)</f>
        <v>Frutos de hueso (carozo)</v>
      </c>
      <c r="F875" t="s">
        <v>669</v>
      </c>
      <c r="G875" s="51">
        <v>2359.29</v>
      </c>
    </row>
    <row r="876" spans="1:7" x14ac:dyDescent="0.35">
      <c r="A876">
        <v>2014</v>
      </c>
      <c r="B876">
        <v>11</v>
      </c>
      <c r="C876" t="str">
        <f>+VLOOKUP(Precio_mayoristas_consumidores[[#This Row],[Cod_mes]],Códigos_mes[],2,0)</f>
        <v>Noviembre</v>
      </c>
      <c r="D876" t="s">
        <v>797</v>
      </c>
      <c r="E876" t="str">
        <f>+VLOOKUP(Precio_mayoristas_consumidores[[#This Row],[Producto]],Codigos_class_frutas[],2,0)</f>
        <v>Frutos de hueso (carozo)</v>
      </c>
      <c r="F876" t="s">
        <v>277</v>
      </c>
      <c r="G876" s="51">
        <v>2065.3000000000002</v>
      </c>
    </row>
    <row r="877" spans="1:7" x14ac:dyDescent="0.35">
      <c r="A877">
        <v>2014</v>
      </c>
      <c r="B877">
        <v>11</v>
      </c>
      <c r="C877" t="str">
        <f>+VLOOKUP(Precio_mayoristas_consumidores[[#This Row],[Cod_mes]],Códigos_mes[],2,0)</f>
        <v>Noviembre</v>
      </c>
      <c r="D877" t="s">
        <v>797</v>
      </c>
      <c r="E877" t="str">
        <f>+VLOOKUP(Precio_mayoristas_consumidores[[#This Row],[Producto]],Codigos_class_frutas[],2,0)</f>
        <v>Berries</v>
      </c>
      <c r="F877" t="s">
        <v>212</v>
      </c>
      <c r="G877" s="51">
        <v>3473.08</v>
      </c>
    </row>
    <row r="878" spans="1:7" x14ac:dyDescent="0.35">
      <c r="A878">
        <v>2014</v>
      </c>
      <c r="B878">
        <v>11</v>
      </c>
      <c r="C878" t="str">
        <f>+VLOOKUP(Precio_mayoristas_consumidores[[#This Row],[Cod_mes]],Códigos_mes[],2,0)</f>
        <v>Noviembre</v>
      </c>
      <c r="D878" t="s">
        <v>797</v>
      </c>
      <c r="E878" t="str">
        <f>+VLOOKUP(Precio_mayoristas_consumidores[[#This Row],[Producto]],Codigos_class_frutas[],2,0)</f>
        <v>Cítricos</v>
      </c>
      <c r="F878" t="s">
        <v>214</v>
      </c>
      <c r="G878" s="51">
        <v>1532.37</v>
      </c>
    </row>
    <row r="879" spans="1:7" x14ac:dyDescent="0.35">
      <c r="A879">
        <v>2014</v>
      </c>
      <c r="B879">
        <v>11</v>
      </c>
      <c r="C879" t="str">
        <f>+VLOOKUP(Precio_mayoristas_consumidores[[#This Row],[Cod_mes]],Códigos_mes[],2,0)</f>
        <v>Noviembre</v>
      </c>
      <c r="D879" t="s">
        <v>797</v>
      </c>
      <c r="E879" t="str">
        <f>+VLOOKUP(Precio_mayoristas_consumidores[[#This Row],[Producto]],Codigos_class_frutas[],2,0)</f>
        <v>Cítricos</v>
      </c>
      <c r="F879" t="s">
        <v>218</v>
      </c>
      <c r="G879" s="51">
        <v>1990</v>
      </c>
    </row>
    <row r="880" spans="1:7" x14ac:dyDescent="0.35">
      <c r="A880">
        <v>2014</v>
      </c>
      <c r="B880">
        <v>11</v>
      </c>
      <c r="C880" t="str">
        <f>+VLOOKUP(Precio_mayoristas_consumidores[[#This Row],[Cod_mes]],Códigos_mes[],2,0)</f>
        <v>Noviembre</v>
      </c>
      <c r="D880" t="s">
        <v>797</v>
      </c>
      <c r="E880" t="str">
        <f>+VLOOKUP(Precio_mayoristas_consumidores[[#This Row],[Producto]],Codigos_class_frutas[],2,0)</f>
        <v>Tropicales y subtropicales</v>
      </c>
      <c r="F880" t="s">
        <v>229</v>
      </c>
      <c r="G880" s="51">
        <v>2038.88</v>
      </c>
    </row>
    <row r="881" spans="1:7" x14ac:dyDescent="0.35">
      <c r="A881">
        <v>2014</v>
      </c>
      <c r="B881">
        <v>11</v>
      </c>
      <c r="C881" t="str">
        <f>+VLOOKUP(Precio_mayoristas_consumidores[[#This Row],[Cod_mes]],Códigos_mes[],2,0)</f>
        <v>Noviembre</v>
      </c>
      <c r="D881" t="s">
        <v>797</v>
      </c>
      <c r="E881" t="str">
        <f>+VLOOKUP(Precio_mayoristas_consumidores[[#This Row],[Producto]],Codigos_class_frutas[],2,0)</f>
        <v>Frutos de pepita</v>
      </c>
      <c r="F881" t="s">
        <v>231</v>
      </c>
      <c r="G881" s="51">
        <v>1148.28</v>
      </c>
    </row>
    <row r="882" spans="1:7" x14ac:dyDescent="0.35">
      <c r="A882">
        <v>2014</v>
      </c>
      <c r="B882">
        <v>11</v>
      </c>
      <c r="C882" t="str">
        <f>+VLOOKUP(Precio_mayoristas_consumidores[[#This Row],[Cod_mes]],Códigos_mes[],2,0)</f>
        <v>Noviembre</v>
      </c>
      <c r="D882" t="s">
        <v>797</v>
      </c>
      <c r="E882" t="str">
        <f>+VLOOKUP(Precio_mayoristas_consumidores[[#This Row],[Producto]],Codigos_class_frutas[],2,0)</f>
        <v>Cítricos</v>
      </c>
      <c r="F882" t="s">
        <v>221</v>
      </c>
      <c r="G882" s="51">
        <v>877.19</v>
      </c>
    </row>
    <row r="883" spans="1:7" x14ac:dyDescent="0.35">
      <c r="A883">
        <v>2014</v>
      </c>
      <c r="B883">
        <v>11</v>
      </c>
      <c r="C883" t="str">
        <f>+VLOOKUP(Precio_mayoristas_consumidores[[#This Row],[Cod_mes]],Códigos_mes[],2,0)</f>
        <v>Noviembre</v>
      </c>
      <c r="D883" t="s">
        <v>797</v>
      </c>
      <c r="E883" t="str">
        <f>+VLOOKUP(Precio_mayoristas_consumidores[[#This Row],[Producto]],Codigos_class_frutas[],2,0)</f>
        <v>Frutos de hueso (carozo)</v>
      </c>
      <c r="F883" t="s">
        <v>665</v>
      </c>
      <c r="G883" s="51">
        <v>1906.07</v>
      </c>
    </row>
    <row r="884" spans="1:7" x14ac:dyDescent="0.35">
      <c r="A884">
        <v>2014</v>
      </c>
      <c r="B884">
        <v>11</v>
      </c>
      <c r="C884" t="str">
        <f>+VLOOKUP(Precio_mayoristas_consumidores[[#This Row],[Cod_mes]],Códigos_mes[],2,0)</f>
        <v>Noviembre</v>
      </c>
      <c r="D884" t="s">
        <v>797</v>
      </c>
      <c r="E884" t="str">
        <f>+VLOOKUP(Precio_mayoristas_consumidores[[#This Row],[Producto]],Codigos_class_frutas[],2,0)</f>
        <v>Oleaginosos</v>
      </c>
      <c r="F884" t="s">
        <v>225</v>
      </c>
      <c r="G884" s="51">
        <v>2507.21</v>
      </c>
    </row>
    <row r="885" spans="1:7" x14ac:dyDescent="0.35">
      <c r="A885">
        <v>2014</v>
      </c>
      <c r="B885">
        <v>11</v>
      </c>
      <c r="C885" t="str">
        <f>+VLOOKUP(Precio_mayoristas_consumidores[[#This Row],[Cod_mes]],Códigos_mes[],2,0)</f>
        <v>Noviembre</v>
      </c>
      <c r="D885" t="s">
        <v>797</v>
      </c>
      <c r="E885" t="str">
        <f>+VLOOKUP(Precio_mayoristas_consumidores[[#This Row],[Producto]],Codigos_class_frutas[],2,0)</f>
        <v>Frutos de pepita</v>
      </c>
      <c r="F885" t="s">
        <v>242</v>
      </c>
      <c r="G885" s="51">
        <v>1162.21</v>
      </c>
    </row>
    <row r="886" spans="1:7" x14ac:dyDescent="0.35">
      <c r="A886">
        <v>2014</v>
      </c>
      <c r="B886">
        <v>11</v>
      </c>
      <c r="C886" t="str">
        <f>+VLOOKUP(Precio_mayoristas_consumidores[[#This Row],[Cod_mes]],Códigos_mes[],2,0)</f>
        <v>Noviembre</v>
      </c>
      <c r="D886" t="s">
        <v>797</v>
      </c>
      <c r="E886" t="str">
        <f>+VLOOKUP(Precio_mayoristas_consumidores[[#This Row],[Producto]],Codigos_class_frutas[],2,0)</f>
        <v>Tropicales y subtropicales</v>
      </c>
      <c r="F886" t="s">
        <v>204</v>
      </c>
      <c r="G886" s="51">
        <v>705.73</v>
      </c>
    </row>
    <row r="887" spans="1:7" x14ac:dyDescent="0.35">
      <c r="A887">
        <v>2014</v>
      </c>
      <c r="B887">
        <v>12</v>
      </c>
      <c r="C887" t="str">
        <f>+VLOOKUP(Precio_mayoristas_consumidores[[#This Row],[Cod_mes]],Códigos_mes[],2,0)</f>
        <v>Diciembre</v>
      </c>
      <c r="D887" t="s">
        <v>796</v>
      </c>
      <c r="E887" t="str">
        <f>+VLOOKUP(Precio_mayoristas_consumidores[[#This Row],[Producto]],Codigos_class_frutas[],2,0)</f>
        <v>Frutos de hueso (carozo)</v>
      </c>
      <c r="F887" t="s">
        <v>281</v>
      </c>
      <c r="G887" s="51">
        <v>1191.25</v>
      </c>
    </row>
    <row r="888" spans="1:7" x14ac:dyDescent="0.35">
      <c r="A888">
        <v>2014</v>
      </c>
      <c r="B888">
        <v>12</v>
      </c>
      <c r="C888" t="str">
        <f>+VLOOKUP(Precio_mayoristas_consumidores[[#This Row],[Cod_mes]],Códigos_mes[],2,0)</f>
        <v>Diciembre</v>
      </c>
      <c r="D888" t="s">
        <v>796</v>
      </c>
      <c r="E888" t="str">
        <f>+VLOOKUP(Precio_mayoristas_consumidores[[#This Row],[Producto]],Codigos_class_frutas[],2,0)</f>
        <v>Otros</v>
      </c>
      <c r="F888" t="s">
        <v>209</v>
      </c>
      <c r="G888" s="51">
        <v>1523.63</v>
      </c>
    </row>
    <row r="889" spans="1:7" x14ac:dyDescent="0.35">
      <c r="A889">
        <v>2014</v>
      </c>
      <c r="B889">
        <v>12</v>
      </c>
      <c r="C889" t="str">
        <f>+VLOOKUP(Precio_mayoristas_consumidores[[#This Row],[Cod_mes]],Códigos_mes[],2,0)</f>
        <v>Diciembre</v>
      </c>
      <c r="D889" t="s">
        <v>796</v>
      </c>
      <c r="E889" t="str">
        <f>+VLOOKUP(Precio_mayoristas_consumidores[[#This Row],[Producto]],Codigos_class_frutas[],2,0)</f>
        <v>Frutos de hueso (carozo)</v>
      </c>
      <c r="F889" t="s">
        <v>669</v>
      </c>
      <c r="G889" s="51">
        <v>1025.58</v>
      </c>
    </row>
    <row r="890" spans="1:7" x14ac:dyDescent="0.35">
      <c r="A890">
        <v>2014</v>
      </c>
      <c r="B890">
        <v>12</v>
      </c>
      <c r="C890" t="str">
        <f>+VLOOKUP(Precio_mayoristas_consumidores[[#This Row],[Cod_mes]],Códigos_mes[],2,0)</f>
        <v>Diciembre</v>
      </c>
      <c r="D890" t="s">
        <v>796</v>
      </c>
      <c r="E890" t="str">
        <f>+VLOOKUP(Precio_mayoristas_consumidores[[#This Row],[Producto]],Codigos_class_frutas[],2,0)</f>
        <v>Frutos de hueso (carozo)</v>
      </c>
      <c r="F890" t="s">
        <v>277</v>
      </c>
      <c r="G890" s="51">
        <v>909.94</v>
      </c>
    </row>
    <row r="891" spans="1:7" x14ac:dyDescent="0.35">
      <c r="A891">
        <v>2014</v>
      </c>
      <c r="B891">
        <v>12</v>
      </c>
      <c r="C891" t="str">
        <f>+VLOOKUP(Precio_mayoristas_consumidores[[#This Row],[Cod_mes]],Códigos_mes[],2,0)</f>
        <v>Diciembre</v>
      </c>
      <c r="D891" t="s">
        <v>796</v>
      </c>
      <c r="E891" t="str">
        <f>+VLOOKUP(Precio_mayoristas_consumidores[[#This Row],[Producto]],Codigos_class_frutas[],2,0)</f>
        <v>Berries</v>
      </c>
      <c r="F891" t="s">
        <v>212</v>
      </c>
      <c r="G891" s="51">
        <v>1114.98</v>
      </c>
    </row>
    <row r="892" spans="1:7" x14ac:dyDescent="0.35">
      <c r="A892">
        <v>2014</v>
      </c>
      <c r="B892">
        <v>12</v>
      </c>
      <c r="C892" t="str">
        <f>+VLOOKUP(Precio_mayoristas_consumidores[[#This Row],[Cod_mes]],Códigos_mes[],2,0)</f>
        <v>Diciembre</v>
      </c>
      <c r="D892" t="s">
        <v>796</v>
      </c>
      <c r="E892" t="str">
        <f>+VLOOKUP(Precio_mayoristas_consumidores[[#This Row],[Producto]],Codigos_class_frutas[],2,0)</f>
        <v>Cítricos</v>
      </c>
      <c r="F892" t="s">
        <v>214</v>
      </c>
      <c r="G892" s="51">
        <v>928.76</v>
      </c>
    </row>
    <row r="893" spans="1:7" x14ac:dyDescent="0.35">
      <c r="A893">
        <v>2014</v>
      </c>
      <c r="B893">
        <v>12</v>
      </c>
      <c r="C893" t="str">
        <f>+VLOOKUP(Precio_mayoristas_consumidores[[#This Row],[Cod_mes]],Códigos_mes[],2,0)</f>
        <v>Diciembre</v>
      </c>
      <c r="D893" t="s">
        <v>796</v>
      </c>
      <c r="E893" t="str">
        <f>+VLOOKUP(Precio_mayoristas_consumidores[[#This Row],[Producto]],Codigos_class_frutas[],2,0)</f>
        <v>Tropicales y subtropicales</v>
      </c>
      <c r="F893" t="s">
        <v>229</v>
      </c>
      <c r="G893" s="51">
        <v>1896.74</v>
      </c>
    </row>
    <row r="894" spans="1:7" x14ac:dyDescent="0.35">
      <c r="A894">
        <v>2014</v>
      </c>
      <c r="B894">
        <v>12</v>
      </c>
      <c r="C894" t="str">
        <f>+VLOOKUP(Precio_mayoristas_consumidores[[#This Row],[Cod_mes]],Códigos_mes[],2,0)</f>
        <v>Diciembre</v>
      </c>
      <c r="D894" t="s">
        <v>796</v>
      </c>
      <c r="E894" t="str">
        <f>+VLOOKUP(Precio_mayoristas_consumidores[[#This Row],[Producto]],Codigos_class_frutas[],2,0)</f>
        <v>Frutos de pepita</v>
      </c>
      <c r="F894" t="s">
        <v>231</v>
      </c>
      <c r="G894" s="51">
        <v>646.58000000000004</v>
      </c>
    </row>
    <row r="895" spans="1:7" x14ac:dyDescent="0.35">
      <c r="A895">
        <v>2014</v>
      </c>
      <c r="B895">
        <v>12</v>
      </c>
      <c r="C895" t="str">
        <f>+VLOOKUP(Precio_mayoristas_consumidores[[#This Row],[Cod_mes]],Códigos_mes[],2,0)</f>
        <v>Diciembre</v>
      </c>
      <c r="D895" t="s">
        <v>796</v>
      </c>
      <c r="E895" t="str">
        <f>+VLOOKUP(Precio_mayoristas_consumidores[[#This Row],[Producto]],Codigos_class_frutas[],2,0)</f>
        <v>Cítricos</v>
      </c>
      <c r="F895" t="s">
        <v>221</v>
      </c>
      <c r="G895" s="51">
        <v>636.08000000000004</v>
      </c>
    </row>
    <row r="896" spans="1:7" x14ac:dyDescent="0.35">
      <c r="A896">
        <v>2014</v>
      </c>
      <c r="B896">
        <v>12</v>
      </c>
      <c r="C896" t="str">
        <f>+VLOOKUP(Precio_mayoristas_consumidores[[#This Row],[Cod_mes]],Códigos_mes[],2,0)</f>
        <v>Diciembre</v>
      </c>
      <c r="D896" t="s">
        <v>796</v>
      </c>
      <c r="E896" t="str">
        <f>+VLOOKUP(Precio_mayoristas_consumidores[[#This Row],[Producto]],Codigos_class_frutas[],2,0)</f>
        <v>Frutos de hueso (carozo)</v>
      </c>
      <c r="F896" t="s">
        <v>665</v>
      </c>
      <c r="G896" s="51">
        <v>949.05</v>
      </c>
    </row>
    <row r="897" spans="1:7" x14ac:dyDescent="0.35">
      <c r="A897">
        <v>2014</v>
      </c>
      <c r="B897">
        <v>12</v>
      </c>
      <c r="C897" t="str">
        <f>+VLOOKUP(Precio_mayoristas_consumidores[[#This Row],[Cod_mes]],Códigos_mes[],2,0)</f>
        <v>Diciembre</v>
      </c>
      <c r="D897" t="s">
        <v>796</v>
      </c>
      <c r="E897" t="str">
        <f>+VLOOKUP(Precio_mayoristas_consumidores[[#This Row],[Producto]],Codigos_class_frutas[],2,0)</f>
        <v>Oleaginosos</v>
      </c>
      <c r="F897" t="s">
        <v>225</v>
      </c>
      <c r="G897" s="51">
        <v>2093.4699999999998</v>
      </c>
    </row>
    <row r="898" spans="1:7" x14ac:dyDescent="0.35">
      <c r="A898">
        <v>2014</v>
      </c>
      <c r="B898">
        <v>12</v>
      </c>
      <c r="C898" t="str">
        <f>+VLOOKUP(Precio_mayoristas_consumidores[[#This Row],[Cod_mes]],Códigos_mes[],2,0)</f>
        <v>Diciembre</v>
      </c>
      <c r="D898" t="s">
        <v>796</v>
      </c>
      <c r="E898" t="str">
        <f>+VLOOKUP(Precio_mayoristas_consumidores[[#This Row],[Producto]],Codigos_class_frutas[],2,0)</f>
        <v>Tropicales y subtropicales</v>
      </c>
      <c r="F898" t="s">
        <v>204</v>
      </c>
      <c r="G898" s="51">
        <v>531.54</v>
      </c>
    </row>
    <row r="899" spans="1:7" x14ac:dyDescent="0.35">
      <c r="A899">
        <v>2014</v>
      </c>
      <c r="B899">
        <v>12</v>
      </c>
      <c r="C899" t="str">
        <f>+VLOOKUP(Precio_mayoristas_consumidores[[#This Row],[Cod_mes]],Códigos_mes[],2,0)</f>
        <v>Diciembre</v>
      </c>
      <c r="D899" t="s">
        <v>797</v>
      </c>
      <c r="E899" t="str">
        <f>+VLOOKUP(Precio_mayoristas_consumidores[[#This Row],[Producto]],Codigos_class_frutas[],2,0)</f>
        <v>Frutos de hueso (carozo)</v>
      </c>
      <c r="F899" t="s">
        <v>281</v>
      </c>
      <c r="G899" s="51">
        <v>1791.28</v>
      </c>
    </row>
    <row r="900" spans="1:7" x14ac:dyDescent="0.35">
      <c r="A900">
        <v>2014</v>
      </c>
      <c r="B900">
        <v>12</v>
      </c>
      <c r="C900" t="str">
        <f>+VLOOKUP(Precio_mayoristas_consumidores[[#This Row],[Cod_mes]],Códigos_mes[],2,0)</f>
        <v>Diciembre</v>
      </c>
      <c r="D900" t="s">
        <v>797</v>
      </c>
      <c r="E900" t="str">
        <f>+VLOOKUP(Precio_mayoristas_consumidores[[#This Row],[Producto]],Codigos_class_frutas[],2,0)</f>
        <v>Otros</v>
      </c>
      <c r="F900" t="s">
        <v>209</v>
      </c>
      <c r="G900" s="51">
        <v>2141.5</v>
      </c>
    </row>
    <row r="901" spans="1:7" x14ac:dyDescent="0.35">
      <c r="A901">
        <v>2014</v>
      </c>
      <c r="B901">
        <v>12</v>
      </c>
      <c r="C901" t="str">
        <f>+VLOOKUP(Precio_mayoristas_consumidores[[#This Row],[Cod_mes]],Códigos_mes[],2,0)</f>
        <v>Diciembre</v>
      </c>
      <c r="D901" t="s">
        <v>797</v>
      </c>
      <c r="E901" t="str">
        <f>+VLOOKUP(Precio_mayoristas_consumidores[[#This Row],[Producto]],Codigos_class_frutas[],2,0)</f>
        <v>Frutos de hueso (carozo)</v>
      </c>
      <c r="F901" t="s">
        <v>669</v>
      </c>
      <c r="G901" s="51">
        <v>2269.8000000000002</v>
      </c>
    </row>
    <row r="902" spans="1:7" x14ac:dyDescent="0.35">
      <c r="A902">
        <v>2014</v>
      </c>
      <c r="B902">
        <v>12</v>
      </c>
      <c r="C902" t="str">
        <f>+VLOOKUP(Precio_mayoristas_consumidores[[#This Row],[Cod_mes]],Códigos_mes[],2,0)</f>
        <v>Diciembre</v>
      </c>
      <c r="D902" t="s">
        <v>797</v>
      </c>
      <c r="E902" t="str">
        <f>+VLOOKUP(Precio_mayoristas_consumidores[[#This Row],[Producto]],Codigos_class_frutas[],2,0)</f>
        <v>Frutos de hueso (carozo)</v>
      </c>
      <c r="F902" t="s">
        <v>277</v>
      </c>
      <c r="G902" s="51">
        <v>2043.85</v>
      </c>
    </row>
    <row r="903" spans="1:7" x14ac:dyDescent="0.35">
      <c r="A903">
        <v>2014</v>
      </c>
      <c r="B903">
        <v>12</v>
      </c>
      <c r="C903" t="str">
        <f>+VLOOKUP(Precio_mayoristas_consumidores[[#This Row],[Cod_mes]],Códigos_mes[],2,0)</f>
        <v>Diciembre</v>
      </c>
      <c r="D903" t="s">
        <v>797</v>
      </c>
      <c r="E903" t="str">
        <f>+VLOOKUP(Precio_mayoristas_consumidores[[#This Row],[Producto]],Codigos_class_frutas[],2,0)</f>
        <v>Berries</v>
      </c>
      <c r="F903" t="s">
        <v>212</v>
      </c>
      <c r="G903" s="51">
        <v>3507.32</v>
      </c>
    </row>
    <row r="904" spans="1:7" x14ac:dyDescent="0.35">
      <c r="A904">
        <v>2014</v>
      </c>
      <c r="B904">
        <v>12</v>
      </c>
      <c r="C904" t="str">
        <f>+VLOOKUP(Precio_mayoristas_consumidores[[#This Row],[Cod_mes]],Códigos_mes[],2,0)</f>
        <v>Diciembre</v>
      </c>
      <c r="D904" t="s">
        <v>797</v>
      </c>
      <c r="E904" t="str">
        <f>+VLOOKUP(Precio_mayoristas_consumidores[[#This Row],[Producto]],Codigos_class_frutas[],2,0)</f>
        <v>Cítricos</v>
      </c>
      <c r="F904" t="s">
        <v>214</v>
      </c>
      <c r="G904" s="51">
        <v>1611.88</v>
      </c>
    </row>
    <row r="905" spans="1:7" x14ac:dyDescent="0.35">
      <c r="A905">
        <v>2014</v>
      </c>
      <c r="B905">
        <v>12</v>
      </c>
      <c r="C905" t="str">
        <f>+VLOOKUP(Precio_mayoristas_consumidores[[#This Row],[Cod_mes]],Códigos_mes[],2,0)</f>
        <v>Diciembre</v>
      </c>
      <c r="D905" t="s">
        <v>797</v>
      </c>
      <c r="E905" t="str">
        <f>+VLOOKUP(Precio_mayoristas_consumidores[[#This Row],[Producto]],Codigos_class_frutas[],2,0)</f>
        <v>Tropicales y subtropicales</v>
      </c>
      <c r="F905" t="s">
        <v>229</v>
      </c>
      <c r="G905" s="51">
        <v>1832.86</v>
      </c>
    </row>
    <row r="906" spans="1:7" x14ac:dyDescent="0.35">
      <c r="A906">
        <v>2014</v>
      </c>
      <c r="B906">
        <v>12</v>
      </c>
      <c r="C906" t="str">
        <f>+VLOOKUP(Precio_mayoristas_consumidores[[#This Row],[Cod_mes]],Códigos_mes[],2,0)</f>
        <v>Diciembre</v>
      </c>
      <c r="D906" t="s">
        <v>797</v>
      </c>
      <c r="E906" t="str">
        <f>+VLOOKUP(Precio_mayoristas_consumidores[[#This Row],[Producto]],Codigos_class_frutas[],2,0)</f>
        <v>Frutos de pepita</v>
      </c>
      <c r="F906" t="s">
        <v>231</v>
      </c>
      <c r="G906" s="51">
        <v>1181.67</v>
      </c>
    </row>
    <row r="907" spans="1:7" x14ac:dyDescent="0.35">
      <c r="A907">
        <v>2014</v>
      </c>
      <c r="B907">
        <v>12</v>
      </c>
      <c r="C907" t="str">
        <f>+VLOOKUP(Precio_mayoristas_consumidores[[#This Row],[Cod_mes]],Códigos_mes[],2,0)</f>
        <v>Diciembre</v>
      </c>
      <c r="D907" t="s">
        <v>797</v>
      </c>
      <c r="E907" t="str">
        <f>+VLOOKUP(Precio_mayoristas_consumidores[[#This Row],[Producto]],Codigos_class_frutas[],2,0)</f>
        <v>Cítricos</v>
      </c>
      <c r="F907" t="s">
        <v>221</v>
      </c>
      <c r="G907" s="51">
        <v>894.49</v>
      </c>
    </row>
    <row r="908" spans="1:7" x14ac:dyDescent="0.35">
      <c r="A908">
        <v>2014</v>
      </c>
      <c r="B908">
        <v>12</v>
      </c>
      <c r="C908" t="str">
        <f>+VLOOKUP(Precio_mayoristas_consumidores[[#This Row],[Cod_mes]],Códigos_mes[],2,0)</f>
        <v>Diciembre</v>
      </c>
      <c r="D908" t="s">
        <v>797</v>
      </c>
      <c r="E908" t="str">
        <f>+VLOOKUP(Precio_mayoristas_consumidores[[#This Row],[Producto]],Codigos_class_frutas[],2,0)</f>
        <v>Frutos de hueso (carozo)</v>
      </c>
      <c r="F908" t="s">
        <v>665</v>
      </c>
      <c r="G908" s="51">
        <v>1824.31</v>
      </c>
    </row>
    <row r="909" spans="1:7" x14ac:dyDescent="0.35">
      <c r="A909">
        <v>2014</v>
      </c>
      <c r="B909">
        <v>12</v>
      </c>
      <c r="C909" t="str">
        <f>+VLOOKUP(Precio_mayoristas_consumidores[[#This Row],[Cod_mes]],Códigos_mes[],2,0)</f>
        <v>Diciembre</v>
      </c>
      <c r="D909" t="s">
        <v>797</v>
      </c>
      <c r="E909" t="str">
        <f>+VLOOKUP(Precio_mayoristas_consumidores[[#This Row],[Producto]],Codigos_class_frutas[],2,0)</f>
        <v>Oleaginosos</v>
      </c>
      <c r="F909" t="s">
        <v>225</v>
      </c>
      <c r="G909" s="51">
        <v>2530.2199999999998</v>
      </c>
    </row>
    <row r="910" spans="1:7" x14ac:dyDescent="0.35">
      <c r="A910">
        <v>2014</v>
      </c>
      <c r="B910">
        <v>12</v>
      </c>
      <c r="C910" t="str">
        <f>+VLOOKUP(Precio_mayoristas_consumidores[[#This Row],[Cod_mes]],Códigos_mes[],2,0)</f>
        <v>Diciembre</v>
      </c>
      <c r="D910" t="s">
        <v>797</v>
      </c>
      <c r="E910" t="str">
        <f>+VLOOKUP(Precio_mayoristas_consumidores[[#This Row],[Producto]],Codigos_class_frutas[],2,0)</f>
        <v>Frutos de pepita</v>
      </c>
      <c r="F910" t="s">
        <v>242</v>
      </c>
      <c r="G910" s="51">
        <v>1209</v>
      </c>
    </row>
    <row r="911" spans="1:7" x14ac:dyDescent="0.35">
      <c r="A911">
        <v>2014</v>
      </c>
      <c r="B911">
        <v>12</v>
      </c>
      <c r="C911" t="str">
        <f>+VLOOKUP(Precio_mayoristas_consumidores[[#This Row],[Cod_mes]],Códigos_mes[],2,0)</f>
        <v>Diciembre</v>
      </c>
      <c r="D911" t="s">
        <v>797</v>
      </c>
      <c r="E911" t="str">
        <f>+VLOOKUP(Precio_mayoristas_consumidores[[#This Row],[Producto]],Codigos_class_frutas[],2,0)</f>
        <v>Tropicales y subtropicales</v>
      </c>
      <c r="F911" t="s">
        <v>204</v>
      </c>
      <c r="G911" s="51">
        <v>717.7</v>
      </c>
    </row>
    <row r="912" spans="1:7" x14ac:dyDescent="0.35">
      <c r="A912">
        <v>2014</v>
      </c>
      <c r="B912">
        <v>12</v>
      </c>
      <c r="C912" t="str">
        <f>+VLOOKUP(Precio_mayoristas_consumidores[[#This Row],[Cod_mes]],Códigos_mes[],2,0)</f>
        <v>Diciembre</v>
      </c>
      <c r="D912" t="s">
        <v>796</v>
      </c>
      <c r="E912" t="str">
        <f>+VLOOKUP(Precio_mayoristas_consumidores[[#This Row],[Producto]],Codigos_class_frutas[],2,0)</f>
        <v>Frutos de hueso (carozo)</v>
      </c>
      <c r="F912" t="s">
        <v>281</v>
      </c>
      <c r="G912" s="51">
        <v>1167.23</v>
      </c>
    </row>
    <row r="913" spans="1:7" x14ac:dyDescent="0.35">
      <c r="A913">
        <v>2014</v>
      </c>
      <c r="B913">
        <v>12</v>
      </c>
      <c r="C913" t="str">
        <f>+VLOOKUP(Precio_mayoristas_consumidores[[#This Row],[Cod_mes]],Códigos_mes[],2,0)</f>
        <v>Diciembre</v>
      </c>
      <c r="D913" t="s">
        <v>796</v>
      </c>
      <c r="E913" t="str">
        <f>+VLOOKUP(Precio_mayoristas_consumidores[[#This Row],[Producto]],Codigos_class_frutas[],2,0)</f>
        <v>Otros</v>
      </c>
      <c r="F913" t="s">
        <v>209</v>
      </c>
      <c r="G913" s="51">
        <v>1467.13</v>
      </c>
    </row>
    <row r="914" spans="1:7" x14ac:dyDescent="0.35">
      <c r="A914">
        <v>2014</v>
      </c>
      <c r="B914">
        <v>12</v>
      </c>
      <c r="C914" t="str">
        <f>+VLOOKUP(Precio_mayoristas_consumidores[[#This Row],[Cod_mes]],Códigos_mes[],2,0)</f>
        <v>Diciembre</v>
      </c>
      <c r="D914" t="s">
        <v>796</v>
      </c>
      <c r="E914" t="str">
        <f>+VLOOKUP(Precio_mayoristas_consumidores[[#This Row],[Producto]],Codigos_class_frutas[],2,0)</f>
        <v>Frutos de hueso (carozo)</v>
      </c>
      <c r="F914" t="s">
        <v>669</v>
      </c>
      <c r="G914" s="51">
        <v>1065.6199999999999</v>
      </c>
    </row>
    <row r="915" spans="1:7" x14ac:dyDescent="0.35">
      <c r="A915">
        <v>2014</v>
      </c>
      <c r="B915">
        <v>12</v>
      </c>
      <c r="C915" t="str">
        <f>+VLOOKUP(Precio_mayoristas_consumidores[[#This Row],[Cod_mes]],Códigos_mes[],2,0)</f>
        <v>Diciembre</v>
      </c>
      <c r="D915" t="s">
        <v>796</v>
      </c>
      <c r="E915" t="str">
        <f>+VLOOKUP(Precio_mayoristas_consumidores[[#This Row],[Producto]],Codigos_class_frutas[],2,0)</f>
        <v>Frutos de hueso (carozo)</v>
      </c>
      <c r="F915" t="s">
        <v>277</v>
      </c>
      <c r="G915" s="51">
        <v>988.58</v>
      </c>
    </row>
    <row r="916" spans="1:7" x14ac:dyDescent="0.35">
      <c r="A916">
        <v>2014</v>
      </c>
      <c r="B916">
        <v>12</v>
      </c>
      <c r="C916" t="str">
        <f>+VLOOKUP(Precio_mayoristas_consumidores[[#This Row],[Cod_mes]],Códigos_mes[],2,0)</f>
        <v>Diciembre</v>
      </c>
      <c r="D916" t="s">
        <v>796</v>
      </c>
      <c r="E916" t="str">
        <f>+VLOOKUP(Precio_mayoristas_consumidores[[#This Row],[Producto]],Codigos_class_frutas[],2,0)</f>
        <v>Berries</v>
      </c>
      <c r="F916" t="s">
        <v>212</v>
      </c>
      <c r="G916" s="51">
        <v>1178.4000000000001</v>
      </c>
    </row>
    <row r="917" spans="1:7" x14ac:dyDescent="0.35">
      <c r="A917">
        <v>2014</v>
      </c>
      <c r="B917">
        <v>12</v>
      </c>
      <c r="C917" t="str">
        <f>+VLOOKUP(Precio_mayoristas_consumidores[[#This Row],[Cod_mes]],Códigos_mes[],2,0)</f>
        <v>Diciembre</v>
      </c>
      <c r="D917" t="s">
        <v>796</v>
      </c>
      <c r="E917" t="str">
        <f>+VLOOKUP(Precio_mayoristas_consumidores[[#This Row],[Producto]],Codigos_class_frutas[],2,0)</f>
        <v>Cítricos</v>
      </c>
      <c r="F917" t="s">
        <v>214</v>
      </c>
      <c r="G917" s="51">
        <v>904.87</v>
      </c>
    </row>
    <row r="918" spans="1:7" x14ac:dyDescent="0.35">
      <c r="A918">
        <v>2014</v>
      </c>
      <c r="B918">
        <v>12</v>
      </c>
      <c r="C918" t="str">
        <f>+VLOOKUP(Precio_mayoristas_consumidores[[#This Row],[Cod_mes]],Códigos_mes[],2,0)</f>
        <v>Diciembre</v>
      </c>
      <c r="D918" t="s">
        <v>796</v>
      </c>
      <c r="E918" t="str">
        <f>+VLOOKUP(Precio_mayoristas_consumidores[[#This Row],[Producto]],Codigos_class_frutas[],2,0)</f>
        <v>Tropicales y subtropicales</v>
      </c>
      <c r="F918" t="s">
        <v>229</v>
      </c>
      <c r="G918" s="51">
        <v>2012.14</v>
      </c>
    </row>
    <row r="919" spans="1:7" x14ac:dyDescent="0.35">
      <c r="A919">
        <v>2014</v>
      </c>
      <c r="B919">
        <v>12</v>
      </c>
      <c r="C919" t="str">
        <f>+VLOOKUP(Precio_mayoristas_consumidores[[#This Row],[Cod_mes]],Códigos_mes[],2,0)</f>
        <v>Diciembre</v>
      </c>
      <c r="D919" t="s">
        <v>796</v>
      </c>
      <c r="E919" t="str">
        <f>+VLOOKUP(Precio_mayoristas_consumidores[[#This Row],[Producto]],Codigos_class_frutas[],2,0)</f>
        <v>Frutos de pepita</v>
      </c>
      <c r="F919" t="s">
        <v>231</v>
      </c>
      <c r="G919" s="51">
        <v>682.75</v>
      </c>
    </row>
    <row r="920" spans="1:7" x14ac:dyDescent="0.35">
      <c r="A920">
        <v>2014</v>
      </c>
      <c r="B920">
        <v>12</v>
      </c>
      <c r="C920" t="str">
        <f>+VLOOKUP(Precio_mayoristas_consumidores[[#This Row],[Cod_mes]],Códigos_mes[],2,0)</f>
        <v>Diciembre</v>
      </c>
      <c r="D920" t="s">
        <v>796</v>
      </c>
      <c r="E920" t="str">
        <f>+VLOOKUP(Precio_mayoristas_consumidores[[#This Row],[Producto]],Codigos_class_frutas[],2,0)</f>
        <v>Cítricos</v>
      </c>
      <c r="F920" t="s">
        <v>221</v>
      </c>
      <c r="G920" s="51">
        <v>617.36</v>
      </c>
    </row>
    <row r="921" spans="1:7" x14ac:dyDescent="0.35">
      <c r="A921">
        <v>2014</v>
      </c>
      <c r="B921">
        <v>12</v>
      </c>
      <c r="C921" t="str">
        <f>+VLOOKUP(Precio_mayoristas_consumidores[[#This Row],[Cod_mes]],Códigos_mes[],2,0)</f>
        <v>Diciembre</v>
      </c>
      <c r="D921" t="s">
        <v>796</v>
      </c>
      <c r="E921" t="str">
        <f>+VLOOKUP(Precio_mayoristas_consumidores[[#This Row],[Producto]],Codigos_class_frutas[],2,0)</f>
        <v>Frutos de hueso (carozo)</v>
      </c>
      <c r="F921" t="s">
        <v>665</v>
      </c>
      <c r="G921" s="51">
        <v>1055.25</v>
      </c>
    </row>
    <row r="922" spans="1:7" x14ac:dyDescent="0.35">
      <c r="A922">
        <v>2014</v>
      </c>
      <c r="B922">
        <v>12</v>
      </c>
      <c r="C922" t="str">
        <f>+VLOOKUP(Precio_mayoristas_consumidores[[#This Row],[Cod_mes]],Códigos_mes[],2,0)</f>
        <v>Diciembre</v>
      </c>
      <c r="D922" t="s">
        <v>796</v>
      </c>
      <c r="E922" t="str">
        <f>+VLOOKUP(Precio_mayoristas_consumidores[[#This Row],[Producto]],Codigos_class_frutas[],2,0)</f>
        <v>Oleaginosos</v>
      </c>
      <c r="F922" t="s">
        <v>225</v>
      </c>
      <c r="G922" s="51">
        <v>2003.01</v>
      </c>
    </row>
    <row r="923" spans="1:7" x14ac:dyDescent="0.35">
      <c r="A923">
        <v>2014</v>
      </c>
      <c r="B923">
        <v>12</v>
      </c>
      <c r="C923" t="str">
        <f>+VLOOKUP(Precio_mayoristas_consumidores[[#This Row],[Cod_mes]],Códigos_mes[],2,0)</f>
        <v>Diciembre</v>
      </c>
      <c r="D923" t="s">
        <v>796</v>
      </c>
      <c r="E923" t="str">
        <f>+VLOOKUP(Precio_mayoristas_consumidores[[#This Row],[Producto]],Codigos_class_frutas[],2,0)</f>
        <v>Tropicales y subtropicales</v>
      </c>
      <c r="F923" t="s">
        <v>204</v>
      </c>
      <c r="G923" s="51">
        <v>505.94</v>
      </c>
    </row>
    <row r="924" spans="1:7" x14ac:dyDescent="0.35">
      <c r="A924">
        <v>2014</v>
      </c>
      <c r="B924">
        <v>12</v>
      </c>
      <c r="C924" t="str">
        <f>+VLOOKUP(Precio_mayoristas_consumidores[[#This Row],[Cod_mes]],Códigos_mes[],2,0)</f>
        <v>Diciembre</v>
      </c>
      <c r="D924" t="s">
        <v>797</v>
      </c>
      <c r="E924" t="str">
        <f>+VLOOKUP(Precio_mayoristas_consumidores[[#This Row],[Producto]],Codigos_class_frutas[],2,0)</f>
        <v>Frutos de hueso (carozo)</v>
      </c>
      <c r="F924" t="s">
        <v>281</v>
      </c>
      <c r="G924" s="51">
        <v>1759.7</v>
      </c>
    </row>
    <row r="925" spans="1:7" x14ac:dyDescent="0.35">
      <c r="A925">
        <v>2014</v>
      </c>
      <c r="B925">
        <v>12</v>
      </c>
      <c r="C925" t="str">
        <f>+VLOOKUP(Precio_mayoristas_consumidores[[#This Row],[Cod_mes]],Códigos_mes[],2,0)</f>
        <v>Diciembre</v>
      </c>
      <c r="D925" t="s">
        <v>797</v>
      </c>
      <c r="E925" t="str">
        <f>+VLOOKUP(Precio_mayoristas_consumidores[[#This Row],[Producto]],Codigos_class_frutas[],2,0)</f>
        <v>Otros</v>
      </c>
      <c r="F925" t="s">
        <v>209</v>
      </c>
      <c r="G925" s="51">
        <v>2064</v>
      </c>
    </row>
    <row r="926" spans="1:7" x14ac:dyDescent="0.35">
      <c r="A926">
        <v>2014</v>
      </c>
      <c r="B926">
        <v>12</v>
      </c>
      <c r="C926" t="str">
        <f>+VLOOKUP(Precio_mayoristas_consumidores[[#This Row],[Cod_mes]],Códigos_mes[],2,0)</f>
        <v>Diciembre</v>
      </c>
      <c r="D926" t="s">
        <v>797</v>
      </c>
      <c r="E926" t="str">
        <f>+VLOOKUP(Precio_mayoristas_consumidores[[#This Row],[Producto]],Codigos_class_frutas[],2,0)</f>
        <v>Frutos de hueso (carozo)</v>
      </c>
      <c r="F926" t="s">
        <v>669</v>
      </c>
      <c r="G926" s="51">
        <v>2062.11</v>
      </c>
    </row>
    <row r="927" spans="1:7" x14ac:dyDescent="0.35">
      <c r="A927">
        <v>2014</v>
      </c>
      <c r="B927">
        <v>12</v>
      </c>
      <c r="C927" t="str">
        <f>+VLOOKUP(Precio_mayoristas_consumidores[[#This Row],[Cod_mes]],Códigos_mes[],2,0)</f>
        <v>Diciembre</v>
      </c>
      <c r="D927" t="s">
        <v>797</v>
      </c>
      <c r="E927" t="str">
        <f>+VLOOKUP(Precio_mayoristas_consumidores[[#This Row],[Producto]],Codigos_class_frutas[],2,0)</f>
        <v>Frutos de hueso (carozo)</v>
      </c>
      <c r="F927" t="s">
        <v>277</v>
      </c>
      <c r="G927" s="51">
        <v>1968.78</v>
      </c>
    </row>
    <row r="928" spans="1:7" x14ac:dyDescent="0.35">
      <c r="A928">
        <v>2014</v>
      </c>
      <c r="B928">
        <v>12</v>
      </c>
      <c r="C928" t="str">
        <f>+VLOOKUP(Precio_mayoristas_consumidores[[#This Row],[Cod_mes]],Códigos_mes[],2,0)</f>
        <v>Diciembre</v>
      </c>
      <c r="D928" t="s">
        <v>797</v>
      </c>
      <c r="E928" t="str">
        <f>+VLOOKUP(Precio_mayoristas_consumidores[[#This Row],[Producto]],Codigos_class_frutas[],2,0)</f>
        <v>Berries</v>
      </c>
      <c r="F928" t="s">
        <v>212</v>
      </c>
      <c r="G928" s="51">
        <v>3453.58</v>
      </c>
    </row>
    <row r="929" spans="1:7" x14ac:dyDescent="0.35">
      <c r="A929">
        <v>2014</v>
      </c>
      <c r="B929">
        <v>12</v>
      </c>
      <c r="C929" t="str">
        <f>+VLOOKUP(Precio_mayoristas_consumidores[[#This Row],[Cod_mes]],Códigos_mes[],2,0)</f>
        <v>Diciembre</v>
      </c>
      <c r="D929" t="s">
        <v>797</v>
      </c>
      <c r="E929" t="str">
        <f>+VLOOKUP(Precio_mayoristas_consumidores[[#This Row],[Producto]],Codigos_class_frutas[],2,0)</f>
        <v>Cítricos</v>
      </c>
      <c r="F929" t="s">
        <v>214</v>
      </c>
      <c r="G929" s="51">
        <v>1626.19</v>
      </c>
    </row>
    <row r="930" spans="1:7" x14ac:dyDescent="0.35">
      <c r="A930">
        <v>2014</v>
      </c>
      <c r="B930">
        <v>12</v>
      </c>
      <c r="C930" t="str">
        <f>+VLOOKUP(Precio_mayoristas_consumidores[[#This Row],[Cod_mes]],Códigos_mes[],2,0)</f>
        <v>Diciembre</v>
      </c>
      <c r="D930" t="s">
        <v>797</v>
      </c>
      <c r="E930" t="str">
        <f>+VLOOKUP(Precio_mayoristas_consumidores[[#This Row],[Producto]],Codigos_class_frutas[],2,0)</f>
        <v>Tropicales y subtropicales</v>
      </c>
      <c r="F930" t="s">
        <v>229</v>
      </c>
      <c r="G930" s="51">
        <v>1750.92</v>
      </c>
    </row>
    <row r="931" spans="1:7" x14ac:dyDescent="0.35">
      <c r="A931">
        <v>2014</v>
      </c>
      <c r="B931">
        <v>12</v>
      </c>
      <c r="C931" t="str">
        <f>+VLOOKUP(Precio_mayoristas_consumidores[[#This Row],[Cod_mes]],Códigos_mes[],2,0)</f>
        <v>Diciembre</v>
      </c>
      <c r="D931" t="s">
        <v>797</v>
      </c>
      <c r="E931" t="str">
        <f>+VLOOKUP(Precio_mayoristas_consumidores[[#This Row],[Producto]],Codigos_class_frutas[],2,0)</f>
        <v>Frutos de pepita</v>
      </c>
      <c r="F931" t="s">
        <v>231</v>
      </c>
      <c r="G931" s="51">
        <v>1194.0999999999999</v>
      </c>
    </row>
    <row r="932" spans="1:7" x14ac:dyDescent="0.35">
      <c r="A932">
        <v>2014</v>
      </c>
      <c r="B932">
        <v>12</v>
      </c>
      <c r="C932" t="str">
        <f>+VLOOKUP(Precio_mayoristas_consumidores[[#This Row],[Cod_mes]],Códigos_mes[],2,0)</f>
        <v>Diciembre</v>
      </c>
      <c r="D932" t="s">
        <v>797</v>
      </c>
      <c r="E932" t="str">
        <f>+VLOOKUP(Precio_mayoristas_consumidores[[#This Row],[Producto]],Codigos_class_frutas[],2,0)</f>
        <v>Cítricos</v>
      </c>
      <c r="F932" t="s">
        <v>221</v>
      </c>
      <c r="G932" s="51">
        <v>935.31</v>
      </c>
    </row>
    <row r="933" spans="1:7" x14ac:dyDescent="0.35">
      <c r="A933">
        <v>2014</v>
      </c>
      <c r="B933">
        <v>12</v>
      </c>
      <c r="C933" t="str">
        <f>+VLOOKUP(Precio_mayoristas_consumidores[[#This Row],[Cod_mes]],Códigos_mes[],2,0)</f>
        <v>Diciembre</v>
      </c>
      <c r="D933" t="s">
        <v>797</v>
      </c>
      <c r="E933" t="str">
        <f>+VLOOKUP(Precio_mayoristas_consumidores[[#This Row],[Producto]],Codigos_class_frutas[],2,0)</f>
        <v>Frutos de hueso (carozo)</v>
      </c>
      <c r="F933" t="s">
        <v>665</v>
      </c>
      <c r="G933" s="51">
        <v>1713.2</v>
      </c>
    </row>
    <row r="934" spans="1:7" x14ac:dyDescent="0.35">
      <c r="A934">
        <v>2014</v>
      </c>
      <c r="B934">
        <v>12</v>
      </c>
      <c r="C934" t="str">
        <f>+VLOOKUP(Precio_mayoristas_consumidores[[#This Row],[Cod_mes]],Códigos_mes[],2,0)</f>
        <v>Diciembre</v>
      </c>
      <c r="D934" t="s">
        <v>797</v>
      </c>
      <c r="E934" t="str">
        <f>+VLOOKUP(Precio_mayoristas_consumidores[[#This Row],[Producto]],Codigos_class_frutas[],2,0)</f>
        <v>Oleaginosos</v>
      </c>
      <c r="F934" t="s">
        <v>225</v>
      </c>
      <c r="G934" s="51">
        <v>2514.9299999999998</v>
      </c>
    </row>
    <row r="935" spans="1:7" x14ac:dyDescent="0.35">
      <c r="A935">
        <v>2014</v>
      </c>
      <c r="B935">
        <v>12</v>
      </c>
      <c r="C935" t="str">
        <f>+VLOOKUP(Precio_mayoristas_consumidores[[#This Row],[Cod_mes]],Códigos_mes[],2,0)</f>
        <v>Diciembre</v>
      </c>
      <c r="D935" t="s">
        <v>797</v>
      </c>
      <c r="E935" t="str">
        <f>+VLOOKUP(Precio_mayoristas_consumidores[[#This Row],[Producto]],Codigos_class_frutas[],2,0)</f>
        <v>Frutos de pepita</v>
      </c>
      <c r="F935" t="s">
        <v>242</v>
      </c>
      <c r="G935" s="51">
        <v>1194.5</v>
      </c>
    </row>
    <row r="936" spans="1:7" x14ac:dyDescent="0.35">
      <c r="A936">
        <v>2014</v>
      </c>
      <c r="B936">
        <v>12</v>
      </c>
      <c r="C936" t="str">
        <f>+VLOOKUP(Precio_mayoristas_consumidores[[#This Row],[Cod_mes]],Códigos_mes[],2,0)</f>
        <v>Diciembre</v>
      </c>
      <c r="D936" t="s">
        <v>797</v>
      </c>
      <c r="E936" t="str">
        <f>+VLOOKUP(Precio_mayoristas_consumidores[[#This Row],[Producto]],Codigos_class_frutas[],2,0)</f>
        <v>Tropicales y subtropicales</v>
      </c>
      <c r="F936" t="s">
        <v>204</v>
      </c>
      <c r="G936" s="51">
        <v>704.01</v>
      </c>
    </row>
    <row r="937" spans="1:7" x14ac:dyDescent="0.35">
      <c r="A937">
        <v>2014</v>
      </c>
      <c r="B937">
        <v>12</v>
      </c>
      <c r="C937" t="str">
        <f>+VLOOKUP(Precio_mayoristas_consumidores[[#This Row],[Cod_mes]],Códigos_mes[],2,0)</f>
        <v>Diciembre</v>
      </c>
      <c r="D937" t="s">
        <v>796</v>
      </c>
      <c r="E937" t="str">
        <f>+VLOOKUP(Precio_mayoristas_consumidores[[#This Row],[Producto]],Codigos_class_frutas[],2,0)</f>
        <v>Frutos de hueso (carozo)</v>
      </c>
      <c r="F937" t="s">
        <v>281</v>
      </c>
      <c r="G937" s="51">
        <v>986.74</v>
      </c>
    </row>
    <row r="938" spans="1:7" x14ac:dyDescent="0.35">
      <c r="A938">
        <v>2014</v>
      </c>
      <c r="B938">
        <v>12</v>
      </c>
      <c r="C938" t="str">
        <f>+VLOOKUP(Precio_mayoristas_consumidores[[#This Row],[Cod_mes]],Códigos_mes[],2,0)</f>
        <v>Diciembre</v>
      </c>
      <c r="D938" t="s">
        <v>796</v>
      </c>
      <c r="E938" t="str">
        <f>+VLOOKUP(Precio_mayoristas_consumidores[[#This Row],[Producto]],Codigos_class_frutas[],2,0)</f>
        <v>Otros</v>
      </c>
      <c r="F938" t="s">
        <v>209</v>
      </c>
      <c r="G938" s="51">
        <v>1719.69</v>
      </c>
    </row>
    <row r="939" spans="1:7" x14ac:dyDescent="0.35">
      <c r="A939">
        <v>2014</v>
      </c>
      <c r="B939">
        <v>12</v>
      </c>
      <c r="C939" t="str">
        <f>+VLOOKUP(Precio_mayoristas_consumidores[[#This Row],[Cod_mes]],Códigos_mes[],2,0)</f>
        <v>Diciembre</v>
      </c>
      <c r="D939" t="s">
        <v>796</v>
      </c>
      <c r="E939" t="str">
        <f>+VLOOKUP(Precio_mayoristas_consumidores[[#This Row],[Producto]],Codigos_class_frutas[],2,0)</f>
        <v>Frutos de hueso (carozo)</v>
      </c>
      <c r="F939" t="s">
        <v>669</v>
      </c>
      <c r="G939" s="51">
        <v>944.25</v>
      </c>
    </row>
    <row r="940" spans="1:7" x14ac:dyDescent="0.35">
      <c r="A940">
        <v>2014</v>
      </c>
      <c r="B940">
        <v>12</v>
      </c>
      <c r="C940" t="str">
        <f>+VLOOKUP(Precio_mayoristas_consumidores[[#This Row],[Cod_mes]],Códigos_mes[],2,0)</f>
        <v>Diciembre</v>
      </c>
      <c r="D940" t="s">
        <v>796</v>
      </c>
      <c r="E940" t="str">
        <f>+VLOOKUP(Precio_mayoristas_consumidores[[#This Row],[Producto]],Codigos_class_frutas[],2,0)</f>
        <v>Frutos de hueso (carozo)</v>
      </c>
      <c r="F940" t="s">
        <v>277</v>
      </c>
      <c r="G940" s="51">
        <v>916.37</v>
      </c>
    </row>
    <row r="941" spans="1:7" x14ac:dyDescent="0.35">
      <c r="A941">
        <v>2014</v>
      </c>
      <c r="B941">
        <v>12</v>
      </c>
      <c r="C941" t="str">
        <f>+VLOOKUP(Precio_mayoristas_consumidores[[#This Row],[Cod_mes]],Códigos_mes[],2,0)</f>
        <v>Diciembre</v>
      </c>
      <c r="D941" t="s">
        <v>796</v>
      </c>
      <c r="E941" t="str">
        <f>+VLOOKUP(Precio_mayoristas_consumidores[[#This Row],[Producto]],Codigos_class_frutas[],2,0)</f>
        <v>Berries</v>
      </c>
      <c r="F941" t="s">
        <v>212</v>
      </c>
      <c r="G941" s="51">
        <v>1052.8900000000001</v>
      </c>
    </row>
    <row r="942" spans="1:7" x14ac:dyDescent="0.35">
      <c r="A942">
        <v>2014</v>
      </c>
      <c r="B942">
        <v>12</v>
      </c>
      <c r="C942" t="str">
        <f>+VLOOKUP(Precio_mayoristas_consumidores[[#This Row],[Cod_mes]],Códigos_mes[],2,0)</f>
        <v>Diciembre</v>
      </c>
      <c r="D942" t="s">
        <v>796</v>
      </c>
      <c r="E942" t="str">
        <f>+VLOOKUP(Precio_mayoristas_consumidores[[#This Row],[Producto]],Codigos_class_frutas[],2,0)</f>
        <v>Cítricos</v>
      </c>
      <c r="F942" t="s">
        <v>214</v>
      </c>
      <c r="G942" s="51">
        <v>955.9</v>
      </c>
    </row>
    <row r="943" spans="1:7" x14ac:dyDescent="0.35">
      <c r="A943">
        <v>2014</v>
      </c>
      <c r="B943">
        <v>12</v>
      </c>
      <c r="C943" t="str">
        <f>+VLOOKUP(Precio_mayoristas_consumidores[[#This Row],[Cod_mes]],Códigos_mes[],2,0)</f>
        <v>Diciembre</v>
      </c>
      <c r="D943" t="s">
        <v>796</v>
      </c>
      <c r="E943" t="str">
        <f>+VLOOKUP(Precio_mayoristas_consumidores[[#This Row],[Producto]],Codigos_class_frutas[],2,0)</f>
        <v>Tropicales y subtropicales</v>
      </c>
      <c r="F943" t="s">
        <v>229</v>
      </c>
      <c r="G943" s="51">
        <v>1817.81</v>
      </c>
    </row>
    <row r="944" spans="1:7" x14ac:dyDescent="0.35">
      <c r="A944">
        <v>2014</v>
      </c>
      <c r="B944">
        <v>12</v>
      </c>
      <c r="C944" t="str">
        <f>+VLOOKUP(Precio_mayoristas_consumidores[[#This Row],[Cod_mes]],Códigos_mes[],2,0)</f>
        <v>Diciembre</v>
      </c>
      <c r="D944" t="s">
        <v>796</v>
      </c>
      <c r="E944" t="str">
        <f>+VLOOKUP(Precio_mayoristas_consumidores[[#This Row],[Producto]],Codigos_class_frutas[],2,0)</f>
        <v>Frutos de pepita</v>
      </c>
      <c r="F944" t="s">
        <v>231</v>
      </c>
      <c r="G944" s="51">
        <v>697.66</v>
      </c>
    </row>
    <row r="945" spans="1:7" x14ac:dyDescent="0.35">
      <c r="A945">
        <v>2014</v>
      </c>
      <c r="B945">
        <v>12</v>
      </c>
      <c r="C945" t="str">
        <f>+VLOOKUP(Precio_mayoristas_consumidores[[#This Row],[Cod_mes]],Códigos_mes[],2,0)</f>
        <v>Diciembre</v>
      </c>
      <c r="D945" t="s">
        <v>796</v>
      </c>
      <c r="E945" t="str">
        <f>+VLOOKUP(Precio_mayoristas_consumidores[[#This Row],[Producto]],Codigos_class_frutas[],2,0)</f>
        <v>Cítricos</v>
      </c>
      <c r="F945" t="s">
        <v>221</v>
      </c>
      <c r="G945" s="51">
        <v>637.08000000000004</v>
      </c>
    </row>
    <row r="946" spans="1:7" x14ac:dyDescent="0.35">
      <c r="A946">
        <v>2014</v>
      </c>
      <c r="B946">
        <v>12</v>
      </c>
      <c r="C946" t="str">
        <f>+VLOOKUP(Precio_mayoristas_consumidores[[#This Row],[Cod_mes]],Códigos_mes[],2,0)</f>
        <v>Diciembre</v>
      </c>
      <c r="D946" t="s">
        <v>796</v>
      </c>
      <c r="E946" t="str">
        <f>+VLOOKUP(Precio_mayoristas_consumidores[[#This Row],[Producto]],Codigos_class_frutas[],2,0)</f>
        <v>Frutos de hueso (carozo)</v>
      </c>
      <c r="F946" t="s">
        <v>665</v>
      </c>
      <c r="G946" s="51">
        <v>918.09</v>
      </c>
    </row>
    <row r="947" spans="1:7" x14ac:dyDescent="0.35">
      <c r="A947">
        <v>2014</v>
      </c>
      <c r="B947">
        <v>12</v>
      </c>
      <c r="C947" t="str">
        <f>+VLOOKUP(Precio_mayoristas_consumidores[[#This Row],[Cod_mes]],Códigos_mes[],2,0)</f>
        <v>Diciembre</v>
      </c>
      <c r="D947" t="s">
        <v>796</v>
      </c>
      <c r="E947" t="str">
        <f>+VLOOKUP(Precio_mayoristas_consumidores[[#This Row],[Producto]],Codigos_class_frutas[],2,0)</f>
        <v>Oleaginosos</v>
      </c>
      <c r="F947" t="s">
        <v>225</v>
      </c>
      <c r="G947" s="51">
        <v>2050.8200000000002</v>
      </c>
    </row>
    <row r="948" spans="1:7" x14ac:dyDescent="0.35">
      <c r="A948">
        <v>2014</v>
      </c>
      <c r="B948">
        <v>12</v>
      </c>
      <c r="C948" t="str">
        <f>+VLOOKUP(Precio_mayoristas_consumidores[[#This Row],[Cod_mes]],Códigos_mes[],2,0)</f>
        <v>Diciembre</v>
      </c>
      <c r="D948" t="s">
        <v>796</v>
      </c>
      <c r="E948" t="str">
        <f>+VLOOKUP(Precio_mayoristas_consumidores[[#This Row],[Producto]],Codigos_class_frutas[],2,0)</f>
        <v>Tropicales y subtropicales</v>
      </c>
      <c r="F948" t="s">
        <v>204</v>
      </c>
      <c r="G948" s="51">
        <v>507.02</v>
      </c>
    </row>
    <row r="949" spans="1:7" x14ac:dyDescent="0.35">
      <c r="A949">
        <v>2014</v>
      </c>
      <c r="B949">
        <v>12</v>
      </c>
      <c r="C949" t="str">
        <f>+VLOOKUP(Precio_mayoristas_consumidores[[#This Row],[Cod_mes]],Códigos_mes[],2,0)</f>
        <v>Diciembre</v>
      </c>
      <c r="D949" t="s">
        <v>797</v>
      </c>
      <c r="E949" t="str">
        <f>+VLOOKUP(Precio_mayoristas_consumidores[[#This Row],[Producto]],Codigos_class_frutas[],2,0)</f>
        <v>Frutos de hueso (carozo)</v>
      </c>
      <c r="F949" t="s">
        <v>281</v>
      </c>
      <c r="G949" s="51">
        <v>1701.58</v>
      </c>
    </row>
    <row r="950" spans="1:7" x14ac:dyDescent="0.35">
      <c r="A950">
        <v>2014</v>
      </c>
      <c r="B950">
        <v>12</v>
      </c>
      <c r="C950" t="str">
        <f>+VLOOKUP(Precio_mayoristas_consumidores[[#This Row],[Cod_mes]],Códigos_mes[],2,0)</f>
        <v>Diciembre</v>
      </c>
      <c r="D950" t="s">
        <v>797</v>
      </c>
      <c r="E950" t="str">
        <f>+VLOOKUP(Precio_mayoristas_consumidores[[#This Row],[Producto]],Codigos_class_frutas[],2,0)</f>
        <v>Otros</v>
      </c>
      <c r="F950" t="s">
        <v>209</v>
      </c>
      <c r="G950" s="51">
        <v>2194.5</v>
      </c>
    </row>
    <row r="951" spans="1:7" x14ac:dyDescent="0.35">
      <c r="A951">
        <v>2014</v>
      </c>
      <c r="B951">
        <v>12</v>
      </c>
      <c r="C951" t="str">
        <f>+VLOOKUP(Precio_mayoristas_consumidores[[#This Row],[Cod_mes]],Códigos_mes[],2,0)</f>
        <v>Diciembre</v>
      </c>
      <c r="D951" t="s">
        <v>797</v>
      </c>
      <c r="E951" t="str">
        <f>+VLOOKUP(Precio_mayoristas_consumidores[[#This Row],[Producto]],Codigos_class_frutas[],2,0)</f>
        <v>Frutos de hueso (carozo)</v>
      </c>
      <c r="F951" t="s">
        <v>669</v>
      </c>
      <c r="G951" s="51">
        <v>2045.31</v>
      </c>
    </row>
    <row r="952" spans="1:7" x14ac:dyDescent="0.35">
      <c r="A952">
        <v>2014</v>
      </c>
      <c r="B952">
        <v>12</v>
      </c>
      <c r="C952" t="str">
        <f>+VLOOKUP(Precio_mayoristas_consumidores[[#This Row],[Cod_mes]],Códigos_mes[],2,0)</f>
        <v>Diciembre</v>
      </c>
      <c r="D952" t="s">
        <v>797</v>
      </c>
      <c r="E952" t="str">
        <f>+VLOOKUP(Precio_mayoristas_consumidores[[#This Row],[Producto]],Codigos_class_frutas[],2,0)</f>
        <v>Frutos de hueso (carozo)</v>
      </c>
      <c r="F952" t="s">
        <v>277</v>
      </c>
      <c r="G952" s="51">
        <v>1674.57</v>
      </c>
    </row>
    <row r="953" spans="1:7" x14ac:dyDescent="0.35">
      <c r="A953">
        <v>2014</v>
      </c>
      <c r="B953">
        <v>12</v>
      </c>
      <c r="C953" t="str">
        <f>+VLOOKUP(Precio_mayoristas_consumidores[[#This Row],[Cod_mes]],Códigos_mes[],2,0)</f>
        <v>Diciembre</v>
      </c>
      <c r="D953" t="s">
        <v>797</v>
      </c>
      <c r="E953" t="str">
        <f>+VLOOKUP(Precio_mayoristas_consumidores[[#This Row],[Producto]],Codigos_class_frutas[],2,0)</f>
        <v>Berries</v>
      </c>
      <c r="F953" t="s">
        <v>212</v>
      </c>
      <c r="G953" s="51">
        <v>2678.71</v>
      </c>
    </row>
    <row r="954" spans="1:7" x14ac:dyDescent="0.35">
      <c r="A954">
        <v>2014</v>
      </c>
      <c r="B954">
        <v>12</v>
      </c>
      <c r="C954" t="str">
        <f>+VLOOKUP(Precio_mayoristas_consumidores[[#This Row],[Cod_mes]],Códigos_mes[],2,0)</f>
        <v>Diciembre</v>
      </c>
      <c r="D954" t="s">
        <v>797</v>
      </c>
      <c r="E954" t="str">
        <f>+VLOOKUP(Precio_mayoristas_consumidores[[#This Row],[Producto]],Codigos_class_frutas[],2,0)</f>
        <v>Cítricos</v>
      </c>
      <c r="F954" t="s">
        <v>214</v>
      </c>
      <c r="G954" s="51">
        <v>1636.67</v>
      </c>
    </row>
    <row r="955" spans="1:7" x14ac:dyDescent="0.35">
      <c r="A955">
        <v>2014</v>
      </c>
      <c r="B955">
        <v>12</v>
      </c>
      <c r="C955" t="str">
        <f>+VLOOKUP(Precio_mayoristas_consumidores[[#This Row],[Cod_mes]],Códigos_mes[],2,0)</f>
        <v>Diciembre</v>
      </c>
      <c r="D955" t="s">
        <v>797</v>
      </c>
      <c r="E955" t="str">
        <f>+VLOOKUP(Precio_mayoristas_consumidores[[#This Row],[Producto]],Codigos_class_frutas[],2,0)</f>
        <v>Tropicales y subtropicales</v>
      </c>
      <c r="F955" t="s">
        <v>229</v>
      </c>
      <c r="G955" s="51">
        <v>1504.24</v>
      </c>
    </row>
    <row r="956" spans="1:7" x14ac:dyDescent="0.35">
      <c r="A956">
        <v>2014</v>
      </c>
      <c r="B956">
        <v>12</v>
      </c>
      <c r="C956" t="str">
        <f>+VLOOKUP(Precio_mayoristas_consumidores[[#This Row],[Cod_mes]],Códigos_mes[],2,0)</f>
        <v>Diciembre</v>
      </c>
      <c r="D956" t="s">
        <v>797</v>
      </c>
      <c r="E956" t="str">
        <f>+VLOOKUP(Precio_mayoristas_consumidores[[#This Row],[Producto]],Codigos_class_frutas[],2,0)</f>
        <v>Frutos de pepita</v>
      </c>
      <c r="F956" t="s">
        <v>231</v>
      </c>
      <c r="G956" s="51">
        <v>1249.54</v>
      </c>
    </row>
    <row r="957" spans="1:7" x14ac:dyDescent="0.35">
      <c r="A957">
        <v>2014</v>
      </c>
      <c r="B957">
        <v>12</v>
      </c>
      <c r="C957" t="str">
        <f>+VLOOKUP(Precio_mayoristas_consumidores[[#This Row],[Cod_mes]],Códigos_mes[],2,0)</f>
        <v>Diciembre</v>
      </c>
      <c r="D957" t="s">
        <v>797</v>
      </c>
      <c r="E957" t="str">
        <f>+VLOOKUP(Precio_mayoristas_consumidores[[#This Row],[Producto]],Codigos_class_frutas[],2,0)</f>
        <v>Cítricos</v>
      </c>
      <c r="F957" t="s">
        <v>221</v>
      </c>
      <c r="G957" s="51">
        <v>882.09</v>
      </c>
    </row>
    <row r="958" spans="1:7" x14ac:dyDescent="0.35">
      <c r="A958">
        <v>2014</v>
      </c>
      <c r="B958">
        <v>12</v>
      </c>
      <c r="C958" t="str">
        <f>+VLOOKUP(Precio_mayoristas_consumidores[[#This Row],[Cod_mes]],Códigos_mes[],2,0)</f>
        <v>Diciembre</v>
      </c>
      <c r="D958" t="s">
        <v>797</v>
      </c>
      <c r="E958" t="str">
        <f>+VLOOKUP(Precio_mayoristas_consumidores[[#This Row],[Producto]],Codigos_class_frutas[],2,0)</f>
        <v>Frutos de hueso (carozo)</v>
      </c>
      <c r="F958" t="s">
        <v>665</v>
      </c>
      <c r="G958" s="51">
        <v>1658.61</v>
      </c>
    </row>
    <row r="959" spans="1:7" x14ac:dyDescent="0.35">
      <c r="A959">
        <v>2014</v>
      </c>
      <c r="B959">
        <v>12</v>
      </c>
      <c r="C959" t="str">
        <f>+VLOOKUP(Precio_mayoristas_consumidores[[#This Row],[Cod_mes]],Códigos_mes[],2,0)</f>
        <v>Diciembre</v>
      </c>
      <c r="D959" t="s">
        <v>797</v>
      </c>
      <c r="E959" t="str">
        <f>+VLOOKUP(Precio_mayoristas_consumidores[[#This Row],[Producto]],Codigos_class_frutas[],2,0)</f>
        <v>Oleaginosos</v>
      </c>
      <c r="F959" t="s">
        <v>225</v>
      </c>
      <c r="G959" s="51">
        <v>2440.65</v>
      </c>
    </row>
    <row r="960" spans="1:7" x14ac:dyDescent="0.35">
      <c r="A960">
        <v>2014</v>
      </c>
      <c r="B960">
        <v>12</v>
      </c>
      <c r="C960" t="str">
        <f>+VLOOKUP(Precio_mayoristas_consumidores[[#This Row],[Cod_mes]],Códigos_mes[],2,0)</f>
        <v>Diciembre</v>
      </c>
      <c r="D960" t="s">
        <v>797</v>
      </c>
      <c r="E960" t="str">
        <f>+VLOOKUP(Precio_mayoristas_consumidores[[#This Row],[Producto]],Codigos_class_frutas[],2,0)</f>
        <v>Frutos de pepita</v>
      </c>
      <c r="F960" t="s">
        <v>242</v>
      </c>
      <c r="G960" s="51">
        <v>1219</v>
      </c>
    </row>
    <row r="961" spans="1:7" x14ac:dyDescent="0.35">
      <c r="A961">
        <v>2014</v>
      </c>
      <c r="B961">
        <v>12</v>
      </c>
      <c r="C961" t="str">
        <f>+VLOOKUP(Precio_mayoristas_consumidores[[#This Row],[Cod_mes]],Códigos_mes[],2,0)</f>
        <v>Diciembre</v>
      </c>
      <c r="D961" t="s">
        <v>797</v>
      </c>
      <c r="E961" t="str">
        <f>+VLOOKUP(Precio_mayoristas_consumidores[[#This Row],[Producto]],Codigos_class_frutas[],2,0)</f>
        <v>Tropicales y subtropicales</v>
      </c>
      <c r="F961" t="s">
        <v>204</v>
      </c>
      <c r="G961" s="51">
        <v>701.4</v>
      </c>
    </row>
    <row r="962" spans="1:7" x14ac:dyDescent="0.35">
      <c r="A962">
        <v>2014</v>
      </c>
      <c r="B962">
        <v>12</v>
      </c>
      <c r="C962" t="str">
        <f>+VLOOKUP(Precio_mayoristas_consumidores[[#This Row],[Cod_mes]],Códigos_mes[],2,0)</f>
        <v>Diciembre</v>
      </c>
      <c r="D962" t="s">
        <v>796</v>
      </c>
      <c r="E962" t="str">
        <f>+VLOOKUP(Precio_mayoristas_consumidores[[#This Row],[Producto]],Codigos_class_frutas[],2,0)</f>
        <v>Frutos de hueso (carozo)</v>
      </c>
      <c r="F962" t="s">
        <v>281</v>
      </c>
      <c r="G962" s="51">
        <v>978.88</v>
      </c>
    </row>
    <row r="963" spans="1:7" x14ac:dyDescent="0.35">
      <c r="A963">
        <v>2014</v>
      </c>
      <c r="B963">
        <v>12</v>
      </c>
      <c r="C963" t="str">
        <f>+VLOOKUP(Precio_mayoristas_consumidores[[#This Row],[Cod_mes]],Códigos_mes[],2,0)</f>
        <v>Diciembre</v>
      </c>
      <c r="D963" t="s">
        <v>796</v>
      </c>
      <c r="E963" t="str">
        <f>+VLOOKUP(Precio_mayoristas_consumidores[[#This Row],[Producto]],Codigos_class_frutas[],2,0)</f>
        <v>Otros</v>
      </c>
      <c r="F963" t="s">
        <v>209</v>
      </c>
      <c r="G963" s="51">
        <v>2028.57</v>
      </c>
    </row>
    <row r="964" spans="1:7" x14ac:dyDescent="0.35">
      <c r="A964">
        <v>2014</v>
      </c>
      <c r="B964">
        <v>12</v>
      </c>
      <c r="C964" t="str">
        <f>+VLOOKUP(Precio_mayoristas_consumidores[[#This Row],[Cod_mes]],Códigos_mes[],2,0)</f>
        <v>Diciembre</v>
      </c>
      <c r="D964" t="s">
        <v>796</v>
      </c>
      <c r="E964" t="str">
        <f>+VLOOKUP(Precio_mayoristas_consumidores[[#This Row],[Producto]],Codigos_class_frutas[],2,0)</f>
        <v>Frutos de hueso (carozo)</v>
      </c>
      <c r="F964" t="s">
        <v>669</v>
      </c>
      <c r="G964" s="51">
        <v>916.22</v>
      </c>
    </row>
    <row r="965" spans="1:7" x14ac:dyDescent="0.35">
      <c r="A965">
        <v>2014</v>
      </c>
      <c r="B965">
        <v>12</v>
      </c>
      <c r="C965" t="str">
        <f>+VLOOKUP(Precio_mayoristas_consumidores[[#This Row],[Cod_mes]],Códigos_mes[],2,0)</f>
        <v>Diciembre</v>
      </c>
      <c r="D965" t="s">
        <v>796</v>
      </c>
      <c r="E965" t="str">
        <f>+VLOOKUP(Precio_mayoristas_consumidores[[#This Row],[Producto]],Codigos_class_frutas[],2,0)</f>
        <v>Frutos de hueso (carozo)</v>
      </c>
      <c r="F965" t="s">
        <v>277</v>
      </c>
      <c r="G965" s="51">
        <v>803.09</v>
      </c>
    </row>
    <row r="966" spans="1:7" x14ac:dyDescent="0.35">
      <c r="A966">
        <v>2014</v>
      </c>
      <c r="B966">
        <v>12</v>
      </c>
      <c r="C966" t="str">
        <f>+VLOOKUP(Precio_mayoristas_consumidores[[#This Row],[Cod_mes]],Códigos_mes[],2,0)</f>
        <v>Diciembre</v>
      </c>
      <c r="D966" t="s">
        <v>796</v>
      </c>
      <c r="E966" t="str">
        <f>+VLOOKUP(Precio_mayoristas_consumidores[[#This Row],[Producto]],Codigos_class_frutas[],2,0)</f>
        <v>Berries</v>
      </c>
      <c r="F966" t="s">
        <v>212</v>
      </c>
      <c r="G966" s="51">
        <v>1130.93</v>
      </c>
    </row>
    <row r="967" spans="1:7" x14ac:dyDescent="0.35">
      <c r="A967">
        <v>2014</v>
      </c>
      <c r="B967">
        <v>12</v>
      </c>
      <c r="C967" t="str">
        <f>+VLOOKUP(Precio_mayoristas_consumidores[[#This Row],[Cod_mes]],Códigos_mes[],2,0)</f>
        <v>Diciembre</v>
      </c>
      <c r="D967" t="s">
        <v>796</v>
      </c>
      <c r="E967" t="str">
        <f>+VLOOKUP(Precio_mayoristas_consumidores[[#This Row],[Producto]],Codigos_class_frutas[],2,0)</f>
        <v>Cítricos</v>
      </c>
      <c r="F967" t="s">
        <v>214</v>
      </c>
      <c r="G967" s="51">
        <v>1021.98</v>
      </c>
    </row>
    <row r="968" spans="1:7" x14ac:dyDescent="0.35">
      <c r="A968">
        <v>2014</v>
      </c>
      <c r="B968">
        <v>12</v>
      </c>
      <c r="C968" t="str">
        <f>+VLOOKUP(Precio_mayoristas_consumidores[[#This Row],[Cod_mes]],Códigos_mes[],2,0)</f>
        <v>Diciembre</v>
      </c>
      <c r="D968" t="s">
        <v>796</v>
      </c>
      <c r="E968" t="str">
        <f>+VLOOKUP(Precio_mayoristas_consumidores[[#This Row],[Producto]],Codigos_class_frutas[],2,0)</f>
        <v>Tropicales y subtropicales</v>
      </c>
      <c r="F968" t="s">
        <v>229</v>
      </c>
      <c r="G968" s="51">
        <v>1763.22</v>
      </c>
    </row>
    <row r="969" spans="1:7" x14ac:dyDescent="0.35">
      <c r="A969">
        <v>2014</v>
      </c>
      <c r="B969">
        <v>12</v>
      </c>
      <c r="C969" t="str">
        <f>+VLOOKUP(Precio_mayoristas_consumidores[[#This Row],[Cod_mes]],Códigos_mes[],2,0)</f>
        <v>Diciembre</v>
      </c>
      <c r="D969" t="s">
        <v>796</v>
      </c>
      <c r="E969" t="str">
        <f>+VLOOKUP(Precio_mayoristas_consumidores[[#This Row],[Producto]],Codigos_class_frutas[],2,0)</f>
        <v>Frutos de pepita</v>
      </c>
      <c r="F969" t="s">
        <v>231</v>
      </c>
      <c r="G969" s="51">
        <v>769.09</v>
      </c>
    </row>
    <row r="970" spans="1:7" x14ac:dyDescent="0.35">
      <c r="A970">
        <v>2014</v>
      </c>
      <c r="B970">
        <v>12</v>
      </c>
      <c r="C970" t="str">
        <f>+VLOOKUP(Precio_mayoristas_consumidores[[#This Row],[Cod_mes]],Códigos_mes[],2,0)</f>
        <v>Diciembre</v>
      </c>
      <c r="D970" t="s">
        <v>796</v>
      </c>
      <c r="E970" t="str">
        <f>+VLOOKUP(Precio_mayoristas_consumidores[[#This Row],[Producto]],Codigos_class_frutas[],2,0)</f>
        <v>Cítricos</v>
      </c>
      <c r="F970" t="s">
        <v>221</v>
      </c>
      <c r="G970" s="51">
        <v>649.88</v>
      </c>
    </row>
    <row r="971" spans="1:7" x14ac:dyDescent="0.35">
      <c r="A971">
        <v>2014</v>
      </c>
      <c r="B971">
        <v>12</v>
      </c>
      <c r="C971" t="str">
        <f>+VLOOKUP(Precio_mayoristas_consumidores[[#This Row],[Cod_mes]],Códigos_mes[],2,0)</f>
        <v>Diciembre</v>
      </c>
      <c r="D971" t="s">
        <v>796</v>
      </c>
      <c r="E971" t="str">
        <f>+VLOOKUP(Precio_mayoristas_consumidores[[#This Row],[Producto]],Codigos_class_frutas[],2,0)</f>
        <v>Frutos de hueso (carozo)</v>
      </c>
      <c r="F971" t="s">
        <v>665</v>
      </c>
      <c r="G971" s="51">
        <v>822.27</v>
      </c>
    </row>
    <row r="972" spans="1:7" x14ac:dyDescent="0.35">
      <c r="A972">
        <v>2014</v>
      </c>
      <c r="B972">
        <v>12</v>
      </c>
      <c r="C972" t="str">
        <f>+VLOOKUP(Precio_mayoristas_consumidores[[#This Row],[Cod_mes]],Códigos_mes[],2,0)</f>
        <v>Diciembre</v>
      </c>
      <c r="D972" t="s">
        <v>796</v>
      </c>
      <c r="E972" t="str">
        <f>+VLOOKUP(Precio_mayoristas_consumidores[[#This Row],[Producto]],Codigos_class_frutas[],2,0)</f>
        <v>Oleaginosos</v>
      </c>
      <c r="F972" t="s">
        <v>225</v>
      </c>
      <c r="G972" s="51">
        <v>2143.89</v>
      </c>
    </row>
    <row r="973" spans="1:7" x14ac:dyDescent="0.35">
      <c r="A973">
        <v>2014</v>
      </c>
      <c r="B973">
        <v>12</v>
      </c>
      <c r="C973" t="str">
        <f>+VLOOKUP(Precio_mayoristas_consumidores[[#This Row],[Cod_mes]],Códigos_mes[],2,0)</f>
        <v>Diciembre</v>
      </c>
      <c r="D973" t="s">
        <v>796</v>
      </c>
      <c r="E973" t="str">
        <f>+VLOOKUP(Precio_mayoristas_consumidores[[#This Row],[Producto]],Codigos_class_frutas[],2,0)</f>
        <v>Tropicales y subtropicales</v>
      </c>
      <c r="F973" t="s">
        <v>204</v>
      </c>
      <c r="G973" s="51">
        <v>501.66</v>
      </c>
    </row>
    <row r="974" spans="1:7" x14ac:dyDescent="0.35">
      <c r="A974">
        <v>2014</v>
      </c>
      <c r="B974">
        <v>12</v>
      </c>
      <c r="C974" t="str">
        <f>+VLOOKUP(Precio_mayoristas_consumidores[[#This Row],[Cod_mes]],Códigos_mes[],2,0)</f>
        <v>Diciembre</v>
      </c>
      <c r="D974" t="s">
        <v>797</v>
      </c>
      <c r="E974" t="str">
        <f>+VLOOKUP(Precio_mayoristas_consumidores[[#This Row],[Producto]],Codigos_class_frutas[],2,0)</f>
        <v>Frutos de hueso (carozo)</v>
      </c>
      <c r="F974" t="s">
        <v>281</v>
      </c>
      <c r="G974" s="51">
        <v>1851.99</v>
      </c>
    </row>
    <row r="975" spans="1:7" x14ac:dyDescent="0.35">
      <c r="A975">
        <v>2014</v>
      </c>
      <c r="B975">
        <v>12</v>
      </c>
      <c r="C975" t="str">
        <f>+VLOOKUP(Precio_mayoristas_consumidores[[#This Row],[Cod_mes]],Códigos_mes[],2,0)</f>
        <v>Diciembre</v>
      </c>
      <c r="D975" t="s">
        <v>797</v>
      </c>
      <c r="E975" t="str">
        <f>+VLOOKUP(Precio_mayoristas_consumidores[[#This Row],[Producto]],Codigos_class_frutas[],2,0)</f>
        <v>Otros</v>
      </c>
      <c r="F975" t="s">
        <v>209</v>
      </c>
      <c r="G975" s="51">
        <v>2190</v>
      </c>
    </row>
    <row r="976" spans="1:7" x14ac:dyDescent="0.35">
      <c r="A976">
        <v>2014</v>
      </c>
      <c r="B976">
        <v>12</v>
      </c>
      <c r="C976" t="str">
        <f>+VLOOKUP(Precio_mayoristas_consumidores[[#This Row],[Cod_mes]],Códigos_mes[],2,0)</f>
        <v>Diciembre</v>
      </c>
      <c r="D976" t="s">
        <v>797</v>
      </c>
      <c r="E976" t="str">
        <f>+VLOOKUP(Precio_mayoristas_consumidores[[#This Row],[Producto]],Codigos_class_frutas[],2,0)</f>
        <v>Frutos de hueso (carozo)</v>
      </c>
      <c r="F976" t="s">
        <v>669</v>
      </c>
      <c r="G976" s="51">
        <v>2106.7600000000002</v>
      </c>
    </row>
    <row r="977" spans="1:7" x14ac:dyDescent="0.35">
      <c r="A977">
        <v>2014</v>
      </c>
      <c r="B977">
        <v>12</v>
      </c>
      <c r="C977" t="str">
        <f>+VLOOKUP(Precio_mayoristas_consumidores[[#This Row],[Cod_mes]],Códigos_mes[],2,0)</f>
        <v>Diciembre</v>
      </c>
      <c r="D977" t="s">
        <v>797</v>
      </c>
      <c r="E977" t="str">
        <f>+VLOOKUP(Precio_mayoristas_consumidores[[#This Row],[Producto]],Codigos_class_frutas[],2,0)</f>
        <v>Frutos de hueso (carozo)</v>
      </c>
      <c r="F977" t="s">
        <v>277</v>
      </c>
      <c r="G977" s="51">
        <v>1539.18</v>
      </c>
    </row>
    <row r="978" spans="1:7" x14ac:dyDescent="0.35">
      <c r="A978">
        <v>2014</v>
      </c>
      <c r="B978">
        <v>12</v>
      </c>
      <c r="C978" t="str">
        <f>+VLOOKUP(Precio_mayoristas_consumidores[[#This Row],[Cod_mes]],Códigos_mes[],2,0)</f>
        <v>Diciembre</v>
      </c>
      <c r="D978" t="s">
        <v>797</v>
      </c>
      <c r="E978" t="str">
        <f>+VLOOKUP(Precio_mayoristas_consumidores[[#This Row],[Producto]],Codigos_class_frutas[],2,0)</f>
        <v>Berries</v>
      </c>
      <c r="F978" t="s">
        <v>212</v>
      </c>
      <c r="G978" s="51">
        <v>2709.14</v>
      </c>
    </row>
    <row r="979" spans="1:7" x14ac:dyDescent="0.35">
      <c r="A979">
        <v>2014</v>
      </c>
      <c r="B979">
        <v>12</v>
      </c>
      <c r="C979" t="str">
        <f>+VLOOKUP(Precio_mayoristas_consumidores[[#This Row],[Cod_mes]],Códigos_mes[],2,0)</f>
        <v>Diciembre</v>
      </c>
      <c r="D979" t="s">
        <v>797</v>
      </c>
      <c r="E979" t="str">
        <f>+VLOOKUP(Precio_mayoristas_consumidores[[#This Row],[Producto]],Codigos_class_frutas[],2,0)</f>
        <v>Cítricos</v>
      </c>
      <c r="F979" t="s">
        <v>214</v>
      </c>
      <c r="G979" s="51">
        <v>1609.73</v>
      </c>
    </row>
    <row r="980" spans="1:7" x14ac:dyDescent="0.35">
      <c r="A980">
        <v>2014</v>
      </c>
      <c r="B980">
        <v>12</v>
      </c>
      <c r="C980" t="str">
        <f>+VLOOKUP(Precio_mayoristas_consumidores[[#This Row],[Cod_mes]],Códigos_mes[],2,0)</f>
        <v>Diciembre</v>
      </c>
      <c r="D980" t="s">
        <v>797</v>
      </c>
      <c r="E980" t="str">
        <f>+VLOOKUP(Precio_mayoristas_consumidores[[#This Row],[Producto]],Codigos_class_frutas[],2,0)</f>
        <v>Tropicales y subtropicales</v>
      </c>
      <c r="F980" t="s">
        <v>229</v>
      </c>
      <c r="G980" s="51">
        <v>1681.97</v>
      </c>
    </row>
    <row r="981" spans="1:7" x14ac:dyDescent="0.35">
      <c r="A981">
        <v>2014</v>
      </c>
      <c r="B981">
        <v>12</v>
      </c>
      <c r="C981" t="str">
        <f>+VLOOKUP(Precio_mayoristas_consumidores[[#This Row],[Cod_mes]],Códigos_mes[],2,0)</f>
        <v>Diciembre</v>
      </c>
      <c r="D981" t="s">
        <v>797</v>
      </c>
      <c r="E981" t="str">
        <f>+VLOOKUP(Precio_mayoristas_consumidores[[#This Row],[Producto]],Codigos_class_frutas[],2,0)</f>
        <v>Frutos de pepita</v>
      </c>
      <c r="F981" t="s">
        <v>231</v>
      </c>
      <c r="G981" s="51">
        <v>1311.38</v>
      </c>
    </row>
    <row r="982" spans="1:7" x14ac:dyDescent="0.35">
      <c r="A982">
        <v>2014</v>
      </c>
      <c r="B982">
        <v>12</v>
      </c>
      <c r="C982" t="str">
        <f>+VLOOKUP(Precio_mayoristas_consumidores[[#This Row],[Cod_mes]],Códigos_mes[],2,0)</f>
        <v>Diciembre</v>
      </c>
      <c r="D982" t="s">
        <v>797</v>
      </c>
      <c r="E982" t="str">
        <f>+VLOOKUP(Precio_mayoristas_consumidores[[#This Row],[Producto]],Codigos_class_frutas[],2,0)</f>
        <v>Cítricos</v>
      </c>
      <c r="F982" t="s">
        <v>221</v>
      </c>
      <c r="G982" s="51">
        <v>866.88</v>
      </c>
    </row>
    <row r="983" spans="1:7" x14ac:dyDescent="0.35">
      <c r="A983">
        <v>2014</v>
      </c>
      <c r="B983">
        <v>12</v>
      </c>
      <c r="C983" t="str">
        <f>+VLOOKUP(Precio_mayoristas_consumidores[[#This Row],[Cod_mes]],Códigos_mes[],2,0)</f>
        <v>Diciembre</v>
      </c>
      <c r="D983" t="s">
        <v>797</v>
      </c>
      <c r="E983" t="str">
        <f>+VLOOKUP(Precio_mayoristas_consumidores[[#This Row],[Producto]],Codigos_class_frutas[],2,0)</f>
        <v>Frutos de hueso (carozo)</v>
      </c>
      <c r="F983" t="s">
        <v>665</v>
      </c>
      <c r="G983" s="51">
        <v>1492.56</v>
      </c>
    </row>
    <row r="984" spans="1:7" x14ac:dyDescent="0.35">
      <c r="A984">
        <v>2014</v>
      </c>
      <c r="B984">
        <v>12</v>
      </c>
      <c r="C984" t="str">
        <f>+VLOOKUP(Precio_mayoristas_consumidores[[#This Row],[Cod_mes]],Códigos_mes[],2,0)</f>
        <v>Diciembre</v>
      </c>
      <c r="D984" t="s">
        <v>797</v>
      </c>
      <c r="E984" t="str">
        <f>+VLOOKUP(Precio_mayoristas_consumidores[[#This Row],[Producto]],Codigos_class_frutas[],2,0)</f>
        <v>Oleaginosos</v>
      </c>
      <c r="F984" t="s">
        <v>225</v>
      </c>
      <c r="G984" s="51">
        <v>2505.59</v>
      </c>
    </row>
    <row r="985" spans="1:7" x14ac:dyDescent="0.35">
      <c r="A985">
        <v>2014</v>
      </c>
      <c r="B985">
        <v>12</v>
      </c>
      <c r="C985" t="str">
        <f>+VLOOKUP(Precio_mayoristas_consumidores[[#This Row],[Cod_mes]],Códigos_mes[],2,0)</f>
        <v>Diciembre</v>
      </c>
      <c r="D985" t="s">
        <v>797</v>
      </c>
      <c r="E985" t="str">
        <f>+VLOOKUP(Precio_mayoristas_consumidores[[#This Row],[Producto]],Codigos_class_frutas[],2,0)</f>
        <v>Tropicales y subtropicales</v>
      </c>
      <c r="F985" t="s">
        <v>204</v>
      </c>
      <c r="G985" s="51">
        <v>690.95</v>
      </c>
    </row>
    <row r="986" spans="1:7" x14ac:dyDescent="0.35">
      <c r="A986">
        <v>2014</v>
      </c>
      <c r="B986">
        <v>12</v>
      </c>
      <c r="C986" t="str">
        <f>+VLOOKUP(Precio_mayoristas_consumidores[[#This Row],[Cod_mes]],Códigos_mes[],2,0)</f>
        <v>Diciembre</v>
      </c>
      <c r="D986" t="s">
        <v>796</v>
      </c>
      <c r="E986" t="str">
        <f>+VLOOKUP(Precio_mayoristas_consumidores[[#This Row],[Producto]],Codigos_class_frutas[],2,0)</f>
        <v>Frutos de hueso (carozo)</v>
      </c>
      <c r="F986" t="s">
        <v>281</v>
      </c>
      <c r="G986" s="51">
        <v>1113.71</v>
      </c>
    </row>
    <row r="987" spans="1:7" x14ac:dyDescent="0.35">
      <c r="A987">
        <v>2014</v>
      </c>
      <c r="B987">
        <v>12</v>
      </c>
      <c r="C987" t="str">
        <f>+VLOOKUP(Precio_mayoristas_consumidores[[#This Row],[Cod_mes]],Códigos_mes[],2,0)</f>
        <v>Diciembre</v>
      </c>
      <c r="D987" t="s">
        <v>796</v>
      </c>
      <c r="E987" t="str">
        <f>+VLOOKUP(Precio_mayoristas_consumidores[[#This Row],[Producto]],Codigos_class_frutas[],2,0)</f>
        <v>Otros</v>
      </c>
      <c r="F987" t="s">
        <v>209</v>
      </c>
      <c r="G987" s="51">
        <v>1791.67</v>
      </c>
    </row>
    <row r="988" spans="1:7" x14ac:dyDescent="0.35">
      <c r="A988">
        <v>2014</v>
      </c>
      <c r="B988">
        <v>12</v>
      </c>
      <c r="C988" t="str">
        <f>+VLOOKUP(Precio_mayoristas_consumidores[[#This Row],[Cod_mes]],Códigos_mes[],2,0)</f>
        <v>Diciembre</v>
      </c>
      <c r="D988" t="s">
        <v>796</v>
      </c>
      <c r="E988" t="str">
        <f>+VLOOKUP(Precio_mayoristas_consumidores[[#This Row],[Producto]],Codigos_class_frutas[],2,0)</f>
        <v>Frutos de hueso (carozo)</v>
      </c>
      <c r="F988" t="s">
        <v>669</v>
      </c>
      <c r="G988" s="51">
        <v>955.56</v>
      </c>
    </row>
    <row r="989" spans="1:7" x14ac:dyDescent="0.35">
      <c r="A989">
        <v>2014</v>
      </c>
      <c r="B989">
        <v>12</v>
      </c>
      <c r="C989" t="str">
        <f>+VLOOKUP(Precio_mayoristas_consumidores[[#This Row],[Cod_mes]],Códigos_mes[],2,0)</f>
        <v>Diciembre</v>
      </c>
      <c r="D989" t="s">
        <v>796</v>
      </c>
      <c r="E989" t="str">
        <f>+VLOOKUP(Precio_mayoristas_consumidores[[#This Row],[Producto]],Codigos_class_frutas[],2,0)</f>
        <v>Frutos de hueso (carozo)</v>
      </c>
      <c r="F989" t="s">
        <v>277</v>
      </c>
      <c r="G989" s="51">
        <v>826.79</v>
      </c>
    </row>
    <row r="990" spans="1:7" x14ac:dyDescent="0.35">
      <c r="A990">
        <v>2014</v>
      </c>
      <c r="B990">
        <v>12</v>
      </c>
      <c r="C990" t="str">
        <f>+VLOOKUP(Precio_mayoristas_consumidores[[#This Row],[Cod_mes]],Códigos_mes[],2,0)</f>
        <v>Diciembre</v>
      </c>
      <c r="D990" t="s">
        <v>796</v>
      </c>
      <c r="E990" t="str">
        <f>+VLOOKUP(Precio_mayoristas_consumidores[[#This Row],[Producto]],Codigos_class_frutas[],2,0)</f>
        <v>Berries</v>
      </c>
      <c r="F990" t="s">
        <v>212</v>
      </c>
      <c r="G990" s="51">
        <v>1149.1400000000001</v>
      </c>
    </row>
    <row r="991" spans="1:7" x14ac:dyDescent="0.35">
      <c r="A991">
        <v>2014</v>
      </c>
      <c r="B991">
        <v>12</v>
      </c>
      <c r="C991" t="str">
        <f>+VLOOKUP(Precio_mayoristas_consumidores[[#This Row],[Cod_mes]],Códigos_mes[],2,0)</f>
        <v>Diciembre</v>
      </c>
      <c r="D991" t="s">
        <v>796</v>
      </c>
      <c r="E991" t="str">
        <f>+VLOOKUP(Precio_mayoristas_consumidores[[#This Row],[Producto]],Codigos_class_frutas[],2,0)</f>
        <v>Cítricos</v>
      </c>
      <c r="F991" t="s">
        <v>214</v>
      </c>
      <c r="G991" s="51">
        <v>1169.6600000000001</v>
      </c>
    </row>
    <row r="992" spans="1:7" x14ac:dyDescent="0.35">
      <c r="A992">
        <v>2014</v>
      </c>
      <c r="B992">
        <v>12</v>
      </c>
      <c r="C992" t="str">
        <f>+VLOOKUP(Precio_mayoristas_consumidores[[#This Row],[Cod_mes]],Códigos_mes[],2,0)</f>
        <v>Diciembre</v>
      </c>
      <c r="D992" t="s">
        <v>796</v>
      </c>
      <c r="E992" t="str">
        <f>+VLOOKUP(Precio_mayoristas_consumidores[[#This Row],[Producto]],Codigos_class_frutas[],2,0)</f>
        <v>Tropicales y subtropicales</v>
      </c>
      <c r="F992" t="s">
        <v>229</v>
      </c>
      <c r="G992" s="51">
        <v>1928.18</v>
      </c>
    </row>
    <row r="993" spans="1:7" x14ac:dyDescent="0.35">
      <c r="A993">
        <v>2014</v>
      </c>
      <c r="B993">
        <v>12</v>
      </c>
      <c r="C993" t="str">
        <f>+VLOOKUP(Precio_mayoristas_consumidores[[#This Row],[Cod_mes]],Códigos_mes[],2,0)</f>
        <v>Diciembre</v>
      </c>
      <c r="D993" t="s">
        <v>796</v>
      </c>
      <c r="E993" t="str">
        <f>+VLOOKUP(Precio_mayoristas_consumidores[[#This Row],[Producto]],Codigos_class_frutas[],2,0)</f>
        <v>Frutos de pepita</v>
      </c>
      <c r="F993" t="s">
        <v>231</v>
      </c>
      <c r="G993" s="51">
        <v>772.43</v>
      </c>
    </row>
    <row r="994" spans="1:7" x14ac:dyDescent="0.35">
      <c r="A994">
        <v>2014</v>
      </c>
      <c r="B994">
        <v>12</v>
      </c>
      <c r="C994" t="str">
        <f>+VLOOKUP(Precio_mayoristas_consumidores[[#This Row],[Cod_mes]],Códigos_mes[],2,0)</f>
        <v>Diciembre</v>
      </c>
      <c r="D994" t="s">
        <v>796</v>
      </c>
      <c r="E994" t="str">
        <f>+VLOOKUP(Precio_mayoristas_consumidores[[#This Row],[Producto]],Codigos_class_frutas[],2,0)</f>
        <v>Cítricos</v>
      </c>
      <c r="F994" t="s">
        <v>221</v>
      </c>
      <c r="G994" s="51">
        <v>673.65</v>
      </c>
    </row>
    <row r="995" spans="1:7" x14ac:dyDescent="0.35">
      <c r="A995">
        <v>2014</v>
      </c>
      <c r="B995">
        <v>12</v>
      </c>
      <c r="C995" t="str">
        <f>+VLOOKUP(Precio_mayoristas_consumidores[[#This Row],[Cod_mes]],Códigos_mes[],2,0)</f>
        <v>Diciembre</v>
      </c>
      <c r="D995" t="s">
        <v>796</v>
      </c>
      <c r="E995" t="str">
        <f>+VLOOKUP(Precio_mayoristas_consumidores[[#This Row],[Producto]],Codigos_class_frutas[],2,0)</f>
        <v>Frutos de hueso (carozo)</v>
      </c>
      <c r="F995" t="s">
        <v>665</v>
      </c>
      <c r="G995" s="51">
        <v>866.4</v>
      </c>
    </row>
    <row r="996" spans="1:7" x14ac:dyDescent="0.35">
      <c r="A996">
        <v>2014</v>
      </c>
      <c r="B996">
        <v>12</v>
      </c>
      <c r="C996" t="str">
        <f>+VLOOKUP(Precio_mayoristas_consumidores[[#This Row],[Cod_mes]],Códigos_mes[],2,0)</f>
        <v>Diciembre</v>
      </c>
      <c r="D996" t="s">
        <v>796</v>
      </c>
      <c r="E996" t="str">
        <f>+VLOOKUP(Precio_mayoristas_consumidores[[#This Row],[Producto]],Codigos_class_frutas[],2,0)</f>
        <v>Oleaginosos</v>
      </c>
      <c r="F996" t="s">
        <v>225</v>
      </c>
      <c r="G996" s="51">
        <v>2300.6</v>
      </c>
    </row>
    <row r="997" spans="1:7" x14ac:dyDescent="0.35">
      <c r="A997">
        <v>2014</v>
      </c>
      <c r="B997">
        <v>12</v>
      </c>
      <c r="C997" t="str">
        <f>+VLOOKUP(Precio_mayoristas_consumidores[[#This Row],[Cod_mes]],Códigos_mes[],2,0)</f>
        <v>Diciembre</v>
      </c>
      <c r="D997" t="s">
        <v>796</v>
      </c>
      <c r="E997" t="str">
        <f>+VLOOKUP(Precio_mayoristas_consumidores[[#This Row],[Producto]],Codigos_class_frutas[],2,0)</f>
        <v>Tropicales y subtropicales</v>
      </c>
      <c r="F997" t="s">
        <v>204</v>
      </c>
      <c r="G997" s="51">
        <v>525.9</v>
      </c>
    </row>
    <row r="998" spans="1:7" x14ac:dyDescent="0.35">
      <c r="A998">
        <v>2014</v>
      </c>
      <c r="B998">
        <v>12</v>
      </c>
      <c r="C998" t="str">
        <f>+VLOOKUP(Precio_mayoristas_consumidores[[#This Row],[Cod_mes]],Códigos_mes[],2,0)</f>
        <v>Diciembre</v>
      </c>
      <c r="D998" t="s">
        <v>797</v>
      </c>
      <c r="E998" t="str">
        <f>+VLOOKUP(Precio_mayoristas_consumidores[[#This Row],[Producto]],Codigos_class_frutas[],2,0)</f>
        <v>Frutos de hueso (carozo)</v>
      </c>
      <c r="F998" t="s">
        <v>281</v>
      </c>
      <c r="G998" s="51">
        <v>1794.18</v>
      </c>
    </row>
    <row r="999" spans="1:7" x14ac:dyDescent="0.35">
      <c r="A999">
        <v>2014</v>
      </c>
      <c r="B999">
        <v>12</v>
      </c>
      <c r="C999" t="str">
        <f>+VLOOKUP(Precio_mayoristas_consumidores[[#This Row],[Cod_mes]],Códigos_mes[],2,0)</f>
        <v>Diciembre</v>
      </c>
      <c r="D999" t="s">
        <v>797</v>
      </c>
      <c r="E999" t="str">
        <f>+VLOOKUP(Precio_mayoristas_consumidores[[#This Row],[Producto]],Codigos_class_frutas[],2,0)</f>
        <v>Otros</v>
      </c>
      <c r="F999" t="s">
        <v>209</v>
      </c>
      <c r="G999" s="51">
        <v>2144.5</v>
      </c>
    </row>
    <row r="1000" spans="1:7" x14ac:dyDescent="0.35">
      <c r="A1000">
        <v>2014</v>
      </c>
      <c r="B1000">
        <v>12</v>
      </c>
      <c r="C1000" t="str">
        <f>+VLOOKUP(Precio_mayoristas_consumidores[[#This Row],[Cod_mes]],Códigos_mes[],2,0)</f>
        <v>Diciembre</v>
      </c>
      <c r="D1000" t="s">
        <v>797</v>
      </c>
      <c r="E1000" t="str">
        <f>+VLOOKUP(Precio_mayoristas_consumidores[[#This Row],[Producto]],Codigos_class_frutas[],2,0)</f>
        <v>Frutos de hueso (carozo)</v>
      </c>
      <c r="F1000" t="s">
        <v>669</v>
      </c>
      <c r="G1000" s="51">
        <v>2083.44</v>
      </c>
    </row>
    <row r="1001" spans="1:7" x14ac:dyDescent="0.35">
      <c r="A1001">
        <v>2014</v>
      </c>
      <c r="B1001">
        <v>12</v>
      </c>
      <c r="C1001" t="str">
        <f>+VLOOKUP(Precio_mayoristas_consumidores[[#This Row],[Cod_mes]],Códigos_mes[],2,0)</f>
        <v>Diciembre</v>
      </c>
      <c r="D1001" t="s">
        <v>797</v>
      </c>
      <c r="E1001" t="str">
        <f>+VLOOKUP(Precio_mayoristas_consumidores[[#This Row],[Producto]],Codigos_class_frutas[],2,0)</f>
        <v>Frutos de hueso (carozo)</v>
      </c>
      <c r="F1001" t="s">
        <v>277</v>
      </c>
      <c r="G1001" s="51">
        <v>1590.87</v>
      </c>
    </row>
    <row r="1002" spans="1:7" x14ac:dyDescent="0.35">
      <c r="A1002">
        <v>2014</v>
      </c>
      <c r="B1002">
        <v>12</v>
      </c>
      <c r="C1002" t="str">
        <f>+VLOOKUP(Precio_mayoristas_consumidores[[#This Row],[Cod_mes]],Códigos_mes[],2,0)</f>
        <v>Diciembre</v>
      </c>
      <c r="D1002" t="s">
        <v>797</v>
      </c>
      <c r="E1002" t="str">
        <f>+VLOOKUP(Precio_mayoristas_consumidores[[#This Row],[Producto]],Codigos_class_frutas[],2,0)</f>
        <v>Berries</v>
      </c>
      <c r="F1002" t="s">
        <v>212</v>
      </c>
      <c r="G1002" s="51">
        <v>2429</v>
      </c>
    </row>
    <row r="1003" spans="1:7" x14ac:dyDescent="0.35">
      <c r="A1003">
        <v>2014</v>
      </c>
      <c r="B1003">
        <v>12</v>
      </c>
      <c r="C1003" t="str">
        <f>+VLOOKUP(Precio_mayoristas_consumidores[[#This Row],[Cod_mes]],Códigos_mes[],2,0)</f>
        <v>Diciembre</v>
      </c>
      <c r="D1003" t="s">
        <v>797</v>
      </c>
      <c r="E1003" t="str">
        <f>+VLOOKUP(Precio_mayoristas_consumidores[[#This Row],[Producto]],Codigos_class_frutas[],2,0)</f>
        <v>Cítricos</v>
      </c>
      <c r="F1003" t="s">
        <v>214</v>
      </c>
      <c r="G1003" s="51">
        <v>1622.88</v>
      </c>
    </row>
    <row r="1004" spans="1:7" x14ac:dyDescent="0.35">
      <c r="A1004">
        <v>2014</v>
      </c>
      <c r="B1004">
        <v>12</v>
      </c>
      <c r="C1004" t="str">
        <f>+VLOOKUP(Precio_mayoristas_consumidores[[#This Row],[Cod_mes]],Códigos_mes[],2,0)</f>
        <v>Diciembre</v>
      </c>
      <c r="D1004" t="s">
        <v>797</v>
      </c>
      <c r="E1004" t="str">
        <f>+VLOOKUP(Precio_mayoristas_consumidores[[#This Row],[Producto]],Codigos_class_frutas[],2,0)</f>
        <v>Tropicales y subtropicales</v>
      </c>
      <c r="F1004" t="s">
        <v>229</v>
      </c>
      <c r="G1004" s="51">
        <v>1426.87</v>
      </c>
    </row>
    <row r="1005" spans="1:7" x14ac:dyDescent="0.35">
      <c r="A1005">
        <v>2014</v>
      </c>
      <c r="B1005">
        <v>12</v>
      </c>
      <c r="C1005" t="str">
        <f>+VLOOKUP(Precio_mayoristas_consumidores[[#This Row],[Cod_mes]],Códigos_mes[],2,0)</f>
        <v>Diciembre</v>
      </c>
      <c r="D1005" t="s">
        <v>797</v>
      </c>
      <c r="E1005" t="str">
        <f>+VLOOKUP(Precio_mayoristas_consumidores[[#This Row],[Producto]],Codigos_class_frutas[],2,0)</f>
        <v>Frutos de pepita</v>
      </c>
      <c r="F1005" t="s">
        <v>231</v>
      </c>
      <c r="G1005" s="51">
        <v>1340.41</v>
      </c>
    </row>
    <row r="1006" spans="1:7" x14ac:dyDescent="0.35">
      <c r="A1006">
        <v>2014</v>
      </c>
      <c r="B1006">
        <v>12</v>
      </c>
      <c r="C1006" t="str">
        <f>+VLOOKUP(Precio_mayoristas_consumidores[[#This Row],[Cod_mes]],Códigos_mes[],2,0)</f>
        <v>Diciembre</v>
      </c>
      <c r="D1006" t="s">
        <v>797</v>
      </c>
      <c r="E1006" t="str">
        <f>+VLOOKUP(Precio_mayoristas_consumidores[[#This Row],[Producto]],Codigos_class_frutas[],2,0)</f>
        <v>Cítricos</v>
      </c>
      <c r="F1006" t="s">
        <v>221</v>
      </c>
      <c r="G1006" s="51">
        <v>891.46</v>
      </c>
    </row>
    <row r="1007" spans="1:7" x14ac:dyDescent="0.35">
      <c r="A1007">
        <v>2014</v>
      </c>
      <c r="B1007">
        <v>12</v>
      </c>
      <c r="C1007" t="str">
        <f>+VLOOKUP(Precio_mayoristas_consumidores[[#This Row],[Cod_mes]],Códigos_mes[],2,0)</f>
        <v>Diciembre</v>
      </c>
      <c r="D1007" t="s">
        <v>797</v>
      </c>
      <c r="E1007" t="str">
        <f>+VLOOKUP(Precio_mayoristas_consumidores[[#This Row],[Producto]],Codigos_class_frutas[],2,0)</f>
        <v>Frutos de hueso (carozo)</v>
      </c>
      <c r="F1007" t="s">
        <v>665</v>
      </c>
      <c r="G1007" s="51">
        <v>1460.73</v>
      </c>
    </row>
    <row r="1008" spans="1:7" x14ac:dyDescent="0.35">
      <c r="A1008">
        <v>2014</v>
      </c>
      <c r="B1008">
        <v>12</v>
      </c>
      <c r="C1008" t="str">
        <f>+VLOOKUP(Precio_mayoristas_consumidores[[#This Row],[Cod_mes]],Códigos_mes[],2,0)</f>
        <v>Diciembre</v>
      </c>
      <c r="D1008" t="s">
        <v>797</v>
      </c>
      <c r="E1008" t="str">
        <f>+VLOOKUP(Precio_mayoristas_consumidores[[#This Row],[Producto]],Codigos_class_frutas[],2,0)</f>
        <v>Oleaginosos</v>
      </c>
      <c r="F1008" t="s">
        <v>225</v>
      </c>
      <c r="G1008" s="51">
        <v>2538.9</v>
      </c>
    </row>
    <row r="1009" spans="1:7" x14ac:dyDescent="0.35">
      <c r="A1009">
        <v>2014</v>
      </c>
      <c r="B1009">
        <v>12</v>
      </c>
      <c r="C1009" t="str">
        <f>+VLOOKUP(Precio_mayoristas_consumidores[[#This Row],[Cod_mes]],Códigos_mes[],2,0)</f>
        <v>Diciembre</v>
      </c>
      <c r="D1009" t="s">
        <v>797</v>
      </c>
      <c r="E1009" t="str">
        <f>+VLOOKUP(Precio_mayoristas_consumidores[[#This Row],[Producto]],Codigos_class_frutas[],2,0)</f>
        <v>Tropicales y subtropicales</v>
      </c>
      <c r="F1009" t="s">
        <v>204</v>
      </c>
      <c r="G1009" s="51">
        <v>697.31</v>
      </c>
    </row>
    <row r="1010" spans="1:7" x14ac:dyDescent="0.35">
      <c r="A1010">
        <v>2015</v>
      </c>
      <c r="B1010">
        <v>1</v>
      </c>
      <c r="C1010" t="str">
        <f>+VLOOKUP(Precio_mayoristas_consumidores[[#This Row],[Cod_mes]],Códigos_mes[],2,0)</f>
        <v>Enero</v>
      </c>
      <c r="D1010" t="s">
        <v>796</v>
      </c>
      <c r="E1010" t="str">
        <f>+VLOOKUP(Precio_mayoristas_consumidores[[#This Row],[Producto]],Codigos_class_frutas[],2,0)</f>
        <v>Frutos de hueso (carozo)</v>
      </c>
      <c r="F1010" t="s">
        <v>281</v>
      </c>
      <c r="G1010" s="51">
        <v>977.77</v>
      </c>
    </row>
    <row r="1011" spans="1:7" x14ac:dyDescent="0.35">
      <c r="A1011">
        <v>2015</v>
      </c>
      <c r="B1011">
        <v>1</v>
      </c>
      <c r="C1011" t="str">
        <f>+VLOOKUP(Precio_mayoristas_consumidores[[#This Row],[Cod_mes]],Códigos_mes[],2,0)</f>
        <v>Enero</v>
      </c>
      <c r="D1011" t="s">
        <v>796</v>
      </c>
      <c r="E1011" t="str">
        <f>+VLOOKUP(Precio_mayoristas_consumidores[[#This Row],[Producto]],Codigos_class_frutas[],2,0)</f>
        <v>Frutos de hueso (carozo)</v>
      </c>
      <c r="F1011" t="s">
        <v>669</v>
      </c>
      <c r="G1011" s="51">
        <v>877.28</v>
      </c>
    </row>
    <row r="1012" spans="1:7" x14ac:dyDescent="0.35">
      <c r="A1012">
        <v>2015</v>
      </c>
      <c r="B1012">
        <v>1</v>
      </c>
      <c r="C1012" t="str">
        <f>+VLOOKUP(Precio_mayoristas_consumidores[[#This Row],[Cod_mes]],Códigos_mes[],2,0)</f>
        <v>Enero</v>
      </c>
      <c r="D1012" t="s">
        <v>796</v>
      </c>
      <c r="E1012" t="str">
        <f>+VLOOKUP(Precio_mayoristas_consumidores[[#This Row],[Producto]],Codigos_class_frutas[],2,0)</f>
        <v>Frutos de hueso (carozo)</v>
      </c>
      <c r="F1012" t="s">
        <v>277</v>
      </c>
      <c r="G1012" s="51">
        <v>829.25</v>
      </c>
    </row>
    <row r="1013" spans="1:7" x14ac:dyDescent="0.35">
      <c r="A1013">
        <v>2015</v>
      </c>
      <c r="B1013">
        <v>1</v>
      </c>
      <c r="C1013" t="str">
        <f>+VLOOKUP(Precio_mayoristas_consumidores[[#This Row],[Cod_mes]],Códigos_mes[],2,0)</f>
        <v>Enero</v>
      </c>
      <c r="D1013" t="s">
        <v>796</v>
      </c>
      <c r="E1013" t="str">
        <f>+VLOOKUP(Precio_mayoristas_consumidores[[#This Row],[Producto]],Codigos_class_frutas[],2,0)</f>
        <v>Berries</v>
      </c>
      <c r="F1013" t="s">
        <v>212</v>
      </c>
      <c r="G1013" s="51">
        <v>1073.22</v>
      </c>
    </row>
    <row r="1014" spans="1:7" x14ac:dyDescent="0.35">
      <c r="A1014">
        <v>2015</v>
      </c>
      <c r="B1014">
        <v>1</v>
      </c>
      <c r="C1014" t="str">
        <f>+VLOOKUP(Precio_mayoristas_consumidores[[#This Row],[Cod_mes]],Códigos_mes[],2,0)</f>
        <v>Enero</v>
      </c>
      <c r="D1014" t="s">
        <v>796</v>
      </c>
      <c r="E1014" t="str">
        <f>+VLOOKUP(Precio_mayoristas_consumidores[[#This Row],[Producto]],Codigos_class_frutas[],2,0)</f>
        <v>Cítricos</v>
      </c>
      <c r="F1014" t="s">
        <v>214</v>
      </c>
      <c r="G1014" s="51">
        <v>1265.97</v>
      </c>
    </row>
    <row r="1015" spans="1:7" x14ac:dyDescent="0.35">
      <c r="A1015">
        <v>2015</v>
      </c>
      <c r="B1015">
        <v>1</v>
      </c>
      <c r="C1015" t="str">
        <f>+VLOOKUP(Precio_mayoristas_consumidores[[#This Row],[Cod_mes]],Códigos_mes[],2,0)</f>
        <v>Enero</v>
      </c>
      <c r="D1015" t="s">
        <v>796</v>
      </c>
      <c r="E1015" t="str">
        <f>+VLOOKUP(Precio_mayoristas_consumidores[[#This Row],[Producto]],Codigos_class_frutas[],2,0)</f>
        <v>Tropicales y subtropicales</v>
      </c>
      <c r="F1015" t="s">
        <v>229</v>
      </c>
      <c r="G1015" s="51">
        <v>1811.67</v>
      </c>
    </row>
    <row r="1016" spans="1:7" x14ac:dyDescent="0.35">
      <c r="A1016">
        <v>2015</v>
      </c>
      <c r="B1016">
        <v>1</v>
      </c>
      <c r="C1016" t="str">
        <f>+VLOOKUP(Precio_mayoristas_consumidores[[#This Row],[Cod_mes]],Códigos_mes[],2,0)</f>
        <v>Enero</v>
      </c>
      <c r="D1016" t="s">
        <v>796</v>
      </c>
      <c r="E1016" t="str">
        <f>+VLOOKUP(Precio_mayoristas_consumidores[[#This Row],[Producto]],Codigos_class_frutas[],2,0)</f>
        <v>Frutos de pepita</v>
      </c>
      <c r="F1016" t="s">
        <v>231</v>
      </c>
      <c r="G1016" s="51">
        <v>711.24</v>
      </c>
    </row>
    <row r="1017" spans="1:7" x14ac:dyDescent="0.35">
      <c r="A1017">
        <v>2015</v>
      </c>
      <c r="B1017">
        <v>1</v>
      </c>
      <c r="C1017" t="str">
        <f>+VLOOKUP(Precio_mayoristas_consumidores[[#This Row],[Cod_mes]],Códigos_mes[],2,0)</f>
        <v>Enero</v>
      </c>
      <c r="D1017" t="s">
        <v>796</v>
      </c>
      <c r="E1017" t="str">
        <f>+VLOOKUP(Precio_mayoristas_consumidores[[#This Row],[Producto]],Codigos_class_frutas[],2,0)</f>
        <v>Cítricos</v>
      </c>
      <c r="F1017" t="s">
        <v>221</v>
      </c>
      <c r="G1017" s="51">
        <v>665.65</v>
      </c>
    </row>
    <row r="1018" spans="1:7" x14ac:dyDescent="0.35">
      <c r="A1018">
        <v>2015</v>
      </c>
      <c r="B1018">
        <v>1</v>
      </c>
      <c r="C1018" t="str">
        <f>+VLOOKUP(Precio_mayoristas_consumidores[[#This Row],[Cod_mes]],Códigos_mes[],2,0)</f>
        <v>Enero</v>
      </c>
      <c r="D1018" t="s">
        <v>796</v>
      </c>
      <c r="E1018" t="str">
        <f>+VLOOKUP(Precio_mayoristas_consumidores[[#This Row],[Producto]],Codigos_class_frutas[],2,0)</f>
        <v>Frutos de hueso (carozo)</v>
      </c>
      <c r="F1018" t="s">
        <v>665</v>
      </c>
      <c r="G1018" s="51">
        <v>808.61</v>
      </c>
    </row>
    <row r="1019" spans="1:7" x14ac:dyDescent="0.35">
      <c r="A1019">
        <v>2015</v>
      </c>
      <c r="B1019">
        <v>1</v>
      </c>
      <c r="C1019" t="str">
        <f>+VLOOKUP(Precio_mayoristas_consumidores[[#This Row],[Cod_mes]],Códigos_mes[],2,0)</f>
        <v>Enero</v>
      </c>
      <c r="D1019" t="s">
        <v>796</v>
      </c>
      <c r="E1019" t="str">
        <f>+VLOOKUP(Precio_mayoristas_consumidores[[#This Row],[Producto]],Codigos_class_frutas[],2,0)</f>
        <v>Oleaginosos</v>
      </c>
      <c r="F1019" t="s">
        <v>225</v>
      </c>
      <c r="G1019" s="51">
        <v>2213.9</v>
      </c>
    </row>
    <row r="1020" spans="1:7" x14ac:dyDescent="0.35">
      <c r="A1020">
        <v>2015</v>
      </c>
      <c r="B1020">
        <v>1</v>
      </c>
      <c r="C1020" t="str">
        <f>+VLOOKUP(Precio_mayoristas_consumidores[[#This Row],[Cod_mes]],Códigos_mes[],2,0)</f>
        <v>Enero</v>
      </c>
      <c r="D1020" t="s">
        <v>796</v>
      </c>
      <c r="E1020" t="str">
        <f>+VLOOKUP(Precio_mayoristas_consumidores[[#This Row],[Producto]],Codigos_class_frutas[],2,0)</f>
        <v>Tropicales y subtropicales</v>
      </c>
      <c r="F1020" t="s">
        <v>204</v>
      </c>
      <c r="G1020" s="51">
        <v>526.15</v>
      </c>
    </row>
    <row r="1021" spans="1:7" x14ac:dyDescent="0.35">
      <c r="A1021">
        <v>2015</v>
      </c>
      <c r="B1021">
        <v>1</v>
      </c>
      <c r="C1021" t="str">
        <f>+VLOOKUP(Precio_mayoristas_consumidores[[#This Row],[Cod_mes]],Códigos_mes[],2,0)</f>
        <v>Enero</v>
      </c>
      <c r="D1021" t="s">
        <v>796</v>
      </c>
      <c r="E1021" t="str">
        <f>+VLOOKUP(Precio_mayoristas_consumidores[[#This Row],[Producto]],Codigos_class_frutas[],2,0)</f>
        <v>Uva</v>
      </c>
      <c r="F1021" t="s">
        <v>295</v>
      </c>
      <c r="G1021" s="51">
        <v>1135.25</v>
      </c>
    </row>
    <row r="1022" spans="1:7" x14ac:dyDescent="0.35">
      <c r="A1022">
        <v>2015</v>
      </c>
      <c r="B1022">
        <v>1</v>
      </c>
      <c r="C1022" t="str">
        <f>+VLOOKUP(Precio_mayoristas_consumidores[[#This Row],[Cod_mes]],Códigos_mes[],2,0)</f>
        <v>Enero</v>
      </c>
      <c r="D1022" t="s">
        <v>797</v>
      </c>
      <c r="E1022" t="str">
        <f>+VLOOKUP(Precio_mayoristas_consumidores[[#This Row],[Producto]],Codigos_class_frutas[],2,0)</f>
        <v>Frutos de hueso (carozo)</v>
      </c>
      <c r="F1022" t="s">
        <v>281</v>
      </c>
      <c r="G1022" s="51">
        <v>1919.83</v>
      </c>
    </row>
    <row r="1023" spans="1:7" x14ac:dyDescent="0.35">
      <c r="A1023">
        <v>2015</v>
      </c>
      <c r="B1023">
        <v>1</v>
      </c>
      <c r="C1023" t="str">
        <f>+VLOOKUP(Precio_mayoristas_consumidores[[#This Row],[Cod_mes]],Códigos_mes[],2,0)</f>
        <v>Enero</v>
      </c>
      <c r="D1023" t="s">
        <v>797</v>
      </c>
      <c r="E1023" t="str">
        <f>+VLOOKUP(Precio_mayoristas_consumidores[[#This Row],[Producto]],Codigos_class_frutas[],2,0)</f>
        <v>Frutos de hueso (carozo)</v>
      </c>
      <c r="F1023" t="s">
        <v>669</v>
      </c>
      <c r="G1023" s="51">
        <v>2013.02</v>
      </c>
    </row>
    <row r="1024" spans="1:7" x14ac:dyDescent="0.35">
      <c r="A1024">
        <v>2015</v>
      </c>
      <c r="B1024">
        <v>1</v>
      </c>
      <c r="C1024" t="str">
        <f>+VLOOKUP(Precio_mayoristas_consumidores[[#This Row],[Cod_mes]],Códigos_mes[],2,0)</f>
        <v>Enero</v>
      </c>
      <c r="D1024" t="s">
        <v>797</v>
      </c>
      <c r="E1024" t="str">
        <f>+VLOOKUP(Precio_mayoristas_consumidores[[#This Row],[Producto]],Codigos_class_frutas[],2,0)</f>
        <v>Frutos de hueso (carozo)</v>
      </c>
      <c r="F1024" t="s">
        <v>277</v>
      </c>
      <c r="G1024" s="51">
        <v>1384.6</v>
      </c>
    </row>
    <row r="1025" spans="1:7" x14ac:dyDescent="0.35">
      <c r="A1025">
        <v>2015</v>
      </c>
      <c r="B1025">
        <v>1</v>
      </c>
      <c r="C1025" t="str">
        <f>+VLOOKUP(Precio_mayoristas_consumidores[[#This Row],[Cod_mes]],Códigos_mes[],2,0)</f>
        <v>Enero</v>
      </c>
      <c r="D1025" t="s">
        <v>797</v>
      </c>
      <c r="E1025" t="str">
        <f>+VLOOKUP(Precio_mayoristas_consumidores[[#This Row],[Producto]],Codigos_class_frutas[],2,0)</f>
        <v>Berries</v>
      </c>
      <c r="F1025" t="s">
        <v>212</v>
      </c>
      <c r="G1025" s="51">
        <v>3243.71</v>
      </c>
    </row>
    <row r="1026" spans="1:7" x14ac:dyDescent="0.35">
      <c r="A1026">
        <v>2015</v>
      </c>
      <c r="B1026">
        <v>1</v>
      </c>
      <c r="C1026" t="str">
        <f>+VLOOKUP(Precio_mayoristas_consumidores[[#This Row],[Cod_mes]],Códigos_mes[],2,0)</f>
        <v>Enero</v>
      </c>
      <c r="D1026" t="s">
        <v>797</v>
      </c>
      <c r="E1026" t="str">
        <f>+VLOOKUP(Precio_mayoristas_consumidores[[#This Row],[Producto]],Codigos_class_frutas[],2,0)</f>
        <v>Cítricos</v>
      </c>
      <c r="F1026" t="s">
        <v>214</v>
      </c>
      <c r="G1026" s="51">
        <v>1757.63</v>
      </c>
    </row>
    <row r="1027" spans="1:7" x14ac:dyDescent="0.35">
      <c r="A1027">
        <v>2015</v>
      </c>
      <c r="B1027">
        <v>1</v>
      </c>
      <c r="C1027" t="str">
        <f>+VLOOKUP(Precio_mayoristas_consumidores[[#This Row],[Cod_mes]],Códigos_mes[],2,0)</f>
        <v>Enero</v>
      </c>
      <c r="D1027" t="s">
        <v>797</v>
      </c>
      <c r="E1027" t="str">
        <f>+VLOOKUP(Precio_mayoristas_consumidores[[#This Row],[Producto]],Codigos_class_frutas[],2,0)</f>
        <v>Tropicales y subtropicales</v>
      </c>
      <c r="F1027" t="s">
        <v>229</v>
      </c>
      <c r="G1027" s="51">
        <v>1524.96</v>
      </c>
    </row>
    <row r="1028" spans="1:7" x14ac:dyDescent="0.35">
      <c r="A1028">
        <v>2015</v>
      </c>
      <c r="B1028">
        <v>1</v>
      </c>
      <c r="C1028" t="str">
        <f>+VLOOKUP(Precio_mayoristas_consumidores[[#This Row],[Cod_mes]],Códigos_mes[],2,0)</f>
        <v>Enero</v>
      </c>
      <c r="D1028" t="s">
        <v>797</v>
      </c>
      <c r="E1028" t="str">
        <f>+VLOOKUP(Precio_mayoristas_consumidores[[#This Row],[Producto]],Codigos_class_frutas[],2,0)</f>
        <v>Frutos de pepita</v>
      </c>
      <c r="F1028" t="s">
        <v>231</v>
      </c>
      <c r="G1028" s="51">
        <v>1334.66</v>
      </c>
    </row>
    <row r="1029" spans="1:7" x14ac:dyDescent="0.35">
      <c r="A1029">
        <v>2015</v>
      </c>
      <c r="B1029">
        <v>1</v>
      </c>
      <c r="C1029" t="str">
        <f>+VLOOKUP(Precio_mayoristas_consumidores[[#This Row],[Cod_mes]],Códigos_mes[],2,0)</f>
        <v>Enero</v>
      </c>
      <c r="D1029" t="s">
        <v>797</v>
      </c>
      <c r="E1029" t="str">
        <f>+VLOOKUP(Precio_mayoristas_consumidores[[#This Row],[Producto]],Codigos_class_frutas[],2,0)</f>
        <v>Tropicales y subtropicales</v>
      </c>
      <c r="F1029" t="s">
        <v>798</v>
      </c>
      <c r="G1029" s="51">
        <v>1190</v>
      </c>
    </row>
    <row r="1030" spans="1:7" x14ac:dyDescent="0.35">
      <c r="A1030">
        <v>2015</v>
      </c>
      <c r="B1030">
        <v>1</v>
      </c>
      <c r="C1030" t="str">
        <f>+VLOOKUP(Precio_mayoristas_consumidores[[#This Row],[Cod_mes]],Códigos_mes[],2,0)</f>
        <v>Enero</v>
      </c>
      <c r="D1030" t="s">
        <v>797</v>
      </c>
      <c r="E1030" t="str">
        <f>+VLOOKUP(Precio_mayoristas_consumidores[[#This Row],[Producto]],Codigos_class_frutas[],2,0)</f>
        <v>Cítricos</v>
      </c>
      <c r="F1030" t="s">
        <v>221</v>
      </c>
      <c r="G1030" s="51">
        <v>936.7</v>
      </c>
    </row>
    <row r="1031" spans="1:7" x14ac:dyDescent="0.35">
      <c r="A1031">
        <v>2015</v>
      </c>
      <c r="B1031">
        <v>1</v>
      </c>
      <c r="C1031" t="str">
        <f>+VLOOKUP(Precio_mayoristas_consumidores[[#This Row],[Cod_mes]],Códigos_mes[],2,0)</f>
        <v>Enero</v>
      </c>
      <c r="D1031" t="s">
        <v>797</v>
      </c>
      <c r="E1031" t="str">
        <f>+VLOOKUP(Precio_mayoristas_consumidores[[#This Row],[Producto]],Codigos_class_frutas[],2,0)</f>
        <v>Frutos de hueso (carozo)</v>
      </c>
      <c r="F1031" t="s">
        <v>665</v>
      </c>
      <c r="G1031" s="51">
        <v>1434.1</v>
      </c>
    </row>
    <row r="1032" spans="1:7" x14ac:dyDescent="0.35">
      <c r="A1032">
        <v>2015</v>
      </c>
      <c r="B1032">
        <v>1</v>
      </c>
      <c r="C1032" t="str">
        <f>+VLOOKUP(Precio_mayoristas_consumidores[[#This Row],[Cod_mes]],Códigos_mes[],2,0)</f>
        <v>Enero</v>
      </c>
      <c r="D1032" t="s">
        <v>797</v>
      </c>
      <c r="E1032" t="str">
        <f>+VLOOKUP(Precio_mayoristas_consumidores[[#This Row],[Producto]],Codigos_class_frutas[],2,0)</f>
        <v>Oleaginosos</v>
      </c>
      <c r="F1032" t="s">
        <v>225</v>
      </c>
      <c r="G1032" s="51">
        <v>2569.64</v>
      </c>
    </row>
    <row r="1033" spans="1:7" x14ac:dyDescent="0.35">
      <c r="A1033">
        <v>2015</v>
      </c>
      <c r="B1033">
        <v>1</v>
      </c>
      <c r="C1033" t="str">
        <f>+VLOOKUP(Precio_mayoristas_consumidores[[#This Row],[Cod_mes]],Códigos_mes[],2,0)</f>
        <v>Enero</v>
      </c>
      <c r="D1033" t="s">
        <v>797</v>
      </c>
      <c r="E1033" t="str">
        <f>+VLOOKUP(Precio_mayoristas_consumidores[[#This Row],[Producto]],Codigos_class_frutas[],2,0)</f>
        <v>Tropicales y subtropicales</v>
      </c>
      <c r="F1033" t="s">
        <v>204</v>
      </c>
      <c r="G1033" s="51">
        <v>673.21</v>
      </c>
    </row>
    <row r="1034" spans="1:7" x14ac:dyDescent="0.35">
      <c r="A1034">
        <v>2015</v>
      </c>
      <c r="B1034">
        <v>1</v>
      </c>
      <c r="C1034" t="str">
        <f>+VLOOKUP(Precio_mayoristas_consumidores[[#This Row],[Cod_mes]],Códigos_mes[],2,0)</f>
        <v>Enero</v>
      </c>
      <c r="D1034" t="s">
        <v>797</v>
      </c>
      <c r="E1034" t="str">
        <f>+VLOOKUP(Precio_mayoristas_consumidores[[#This Row],[Producto]],Codigos_class_frutas[],2,0)</f>
        <v>Uva</v>
      </c>
      <c r="F1034" t="s">
        <v>295</v>
      </c>
      <c r="G1034" s="51">
        <v>2902.57</v>
      </c>
    </row>
    <row r="1035" spans="1:7" x14ac:dyDescent="0.35">
      <c r="A1035">
        <v>2015</v>
      </c>
      <c r="B1035">
        <v>1</v>
      </c>
      <c r="C1035" t="str">
        <f>+VLOOKUP(Precio_mayoristas_consumidores[[#This Row],[Cod_mes]],Códigos_mes[],2,0)</f>
        <v>Enero</v>
      </c>
      <c r="D1035" t="s">
        <v>796</v>
      </c>
      <c r="E1035" t="str">
        <f>+VLOOKUP(Precio_mayoristas_consumidores[[#This Row],[Producto]],Codigos_class_frutas[],2,0)</f>
        <v>Frutos de hueso (carozo)</v>
      </c>
      <c r="F1035" t="s">
        <v>281</v>
      </c>
      <c r="G1035" s="51">
        <v>1046.8</v>
      </c>
    </row>
    <row r="1036" spans="1:7" x14ac:dyDescent="0.35">
      <c r="A1036">
        <v>2015</v>
      </c>
      <c r="B1036">
        <v>1</v>
      </c>
      <c r="C1036" t="str">
        <f>+VLOOKUP(Precio_mayoristas_consumidores[[#This Row],[Cod_mes]],Códigos_mes[],2,0)</f>
        <v>Enero</v>
      </c>
      <c r="D1036" t="s">
        <v>796</v>
      </c>
      <c r="E1036" t="str">
        <f>+VLOOKUP(Precio_mayoristas_consumidores[[#This Row],[Producto]],Codigos_class_frutas[],2,0)</f>
        <v>Frutos de hueso (carozo)</v>
      </c>
      <c r="F1036" t="s">
        <v>702</v>
      </c>
      <c r="G1036" s="51">
        <v>732.22</v>
      </c>
    </row>
    <row r="1037" spans="1:7" x14ac:dyDescent="0.35">
      <c r="A1037">
        <v>2015</v>
      </c>
      <c r="B1037">
        <v>1</v>
      </c>
      <c r="C1037" t="str">
        <f>+VLOOKUP(Precio_mayoristas_consumidores[[#This Row],[Cod_mes]],Códigos_mes[],2,0)</f>
        <v>Enero</v>
      </c>
      <c r="D1037" t="s">
        <v>796</v>
      </c>
      <c r="E1037" t="str">
        <f>+VLOOKUP(Precio_mayoristas_consumidores[[#This Row],[Producto]],Codigos_class_frutas[],2,0)</f>
        <v>Frutos de hueso (carozo)</v>
      </c>
      <c r="F1037" t="s">
        <v>669</v>
      </c>
      <c r="G1037" s="51">
        <v>500</v>
      </c>
    </row>
    <row r="1038" spans="1:7" x14ac:dyDescent="0.35">
      <c r="A1038">
        <v>2015</v>
      </c>
      <c r="B1038">
        <v>1</v>
      </c>
      <c r="C1038" t="str">
        <f>+VLOOKUP(Precio_mayoristas_consumidores[[#This Row],[Cod_mes]],Códigos_mes[],2,0)</f>
        <v>Enero</v>
      </c>
      <c r="D1038" t="s">
        <v>796</v>
      </c>
      <c r="E1038" t="str">
        <f>+VLOOKUP(Precio_mayoristas_consumidores[[#This Row],[Producto]],Codigos_class_frutas[],2,0)</f>
        <v>Frutos de hueso (carozo)</v>
      </c>
      <c r="F1038" t="s">
        <v>277</v>
      </c>
      <c r="G1038" s="51">
        <v>774.07</v>
      </c>
    </row>
    <row r="1039" spans="1:7" x14ac:dyDescent="0.35">
      <c r="A1039">
        <v>2015</v>
      </c>
      <c r="B1039">
        <v>1</v>
      </c>
      <c r="C1039" t="str">
        <f>+VLOOKUP(Precio_mayoristas_consumidores[[#This Row],[Cod_mes]],Códigos_mes[],2,0)</f>
        <v>Enero</v>
      </c>
      <c r="D1039" t="s">
        <v>796</v>
      </c>
      <c r="E1039" t="str">
        <f>+VLOOKUP(Precio_mayoristas_consumidores[[#This Row],[Producto]],Codigos_class_frutas[],2,0)</f>
        <v>Berries</v>
      </c>
      <c r="F1039" t="s">
        <v>212</v>
      </c>
      <c r="G1039" s="51">
        <v>1030.0899999999999</v>
      </c>
    </row>
    <row r="1040" spans="1:7" x14ac:dyDescent="0.35">
      <c r="A1040">
        <v>2015</v>
      </c>
      <c r="B1040">
        <v>1</v>
      </c>
      <c r="C1040" t="str">
        <f>+VLOOKUP(Precio_mayoristas_consumidores[[#This Row],[Cod_mes]],Códigos_mes[],2,0)</f>
        <v>Enero</v>
      </c>
      <c r="D1040" t="s">
        <v>796</v>
      </c>
      <c r="E1040" t="str">
        <f>+VLOOKUP(Precio_mayoristas_consumidores[[#This Row],[Producto]],Codigos_class_frutas[],2,0)</f>
        <v>Cítricos</v>
      </c>
      <c r="F1040" t="s">
        <v>214</v>
      </c>
      <c r="G1040" s="51">
        <v>1354.83</v>
      </c>
    </row>
    <row r="1041" spans="1:7" x14ac:dyDescent="0.35">
      <c r="A1041">
        <v>2015</v>
      </c>
      <c r="B1041">
        <v>1</v>
      </c>
      <c r="C1041" t="str">
        <f>+VLOOKUP(Precio_mayoristas_consumidores[[#This Row],[Cod_mes]],Códigos_mes[],2,0)</f>
        <v>Enero</v>
      </c>
      <c r="D1041" t="s">
        <v>796</v>
      </c>
      <c r="E1041" t="str">
        <f>+VLOOKUP(Precio_mayoristas_consumidores[[#This Row],[Producto]],Codigos_class_frutas[],2,0)</f>
        <v>Tropicales y subtropicales</v>
      </c>
      <c r="F1041" t="s">
        <v>229</v>
      </c>
      <c r="G1041" s="51">
        <v>1842.36</v>
      </c>
    </row>
    <row r="1042" spans="1:7" x14ac:dyDescent="0.35">
      <c r="A1042">
        <v>2015</v>
      </c>
      <c r="B1042">
        <v>1</v>
      </c>
      <c r="C1042" t="str">
        <f>+VLOOKUP(Precio_mayoristas_consumidores[[#This Row],[Cod_mes]],Códigos_mes[],2,0)</f>
        <v>Enero</v>
      </c>
      <c r="D1042" t="s">
        <v>796</v>
      </c>
      <c r="E1042" t="str">
        <f>+VLOOKUP(Precio_mayoristas_consumidores[[#This Row],[Producto]],Codigos_class_frutas[],2,0)</f>
        <v>Frutos de pepita</v>
      </c>
      <c r="F1042" t="s">
        <v>231</v>
      </c>
      <c r="G1042" s="51">
        <v>835.61</v>
      </c>
    </row>
    <row r="1043" spans="1:7" x14ac:dyDescent="0.35">
      <c r="A1043">
        <v>2015</v>
      </c>
      <c r="B1043">
        <v>1</v>
      </c>
      <c r="C1043" t="str">
        <f>+VLOOKUP(Precio_mayoristas_consumidores[[#This Row],[Cod_mes]],Códigos_mes[],2,0)</f>
        <v>Enero</v>
      </c>
      <c r="D1043" t="s">
        <v>796</v>
      </c>
      <c r="E1043" t="str">
        <f>+VLOOKUP(Precio_mayoristas_consumidores[[#This Row],[Producto]],Codigos_class_frutas[],2,0)</f>
        <v>Cítricos</v>
      </c>
      <c r="F1043" t="s">
        <v>221</v>
      </c>
      <c r="G1043" s="51">
        <v>685.99</v>
      </c>
    </row>
    <row r="1044" spans="1:7" x14ac:dyDescent="0.35">
      <c r="A1044">
        <v>2015</v>
      </c>
      <c r="B1044">
        <v>1</v>
      </c>
      <c r="C1044" t="str">
        <f>+VLOOKUP(Precio_mayoristas_consumidores[[#This Row],[Cod_mes]],Códigos_mes[],2,0)</f>
        <v>Enero</v>
      </c>
      <c r="D1044" t="s">
        <v>796</v>
      </c>
      <c r="E1044" t="str">
        <f>+VLOOKUP(Precio_mayoristas_consumidores[[#This Row],[Producto]],Codigos_class_frutas[],2,0)</f>
        <v>Frutos de hueso (carozo)</v>
      </c>
      <c r="F1044" t="s">
        <v>665</v>
      </c>
      <c r="G1044" s="51">
        <v>820.69</v>
      </c>
    </row>
    <row r="1045" spans="1:7" x14ac:dyDescent="0.35">
      <c r="A1045">
        <v>2015</v>
      </c>
      <c r="B1045">
        <v>1</v>
      </c>
      <c r="C1045" t="str">
        <f>+VLOOKUP(Precio_mayoristas_consumidores[[#This Row],[Cod_mes]],Códigos_mes[],2,0)</f>
        <v>Enero</v>
      </c>
      <c r="D1045" t="s">
        <v>796</v>
      </c>
      <c r="E1045" t="str">
        <f>+VLOOKUP(Precio_mayoristas_consumidores[[#This Row],[Producto]],Codigos_class_frutas[],2,0)</f>
        <v>Oleaginosos</v>
      </c>
      <c r="F1045" t="s">
        <v>225</v>
      </c>
      <c r="G1045" s="51">
        <v>2562.98</v>
      </c>
    </row>
    <row r="1046" spans="1:7" x14ac:dyDescent="0.35">
      <c r="A1046">
        <v>2015</v>
      </c>
      <c r="B1046">
        <v>1</v>
      </c>
      <c r="C1046" t="str">
        <f>+VLOOKUP(Precio_mayoristas_consumidores[[#This Row],[Cod_mes]],Códigos_mes[],2,0)</f>
        <v>Enero</v>
      </c>
      <c r="D1046" t="s">
        <v>796</v>
      </c>
      <c r="E1046" t="str">
        <f>+VLOOKUP(Precio_mayoristas_consumidores[[#This Row],[Producto]],Codigos_class_frutas[],2,0)</f>
        <v>Tropicales y subtropicales</v>
      </c>
      <c r="F1046" t="s">
        <v>204</v>
      </c>
      <c r="G1046" s="51">
        <v>549.64</v>
      </c>
    </row>
    <row r="1047" spans="1:7" x14ac:dyDescent="0.35">
      <c r="A1047">
        <v>2015</v>
      </c>
      <c r="B1047">
        <v>1</v>
      </c>
      <c r="C1047" t="str">
        <f>+VLOOKUP(Precio_mayoristas_consumidores[[#This Row],[Cod_mes]],Códigos_mes[],2,0)</f>
        <v>Enero</v>
      </c>
      <c r="D1047" t="s">
        <v>796</v>
      </c>
      <c r="E1047" t="str">
        <f>+VLOOKUP(Precio_mayoristas_consumidores[[#This Row],[Producto]],Codigos_class_frutas[],2,0)</f>
        <v>Uva</v>
      </c>
      <c r="F1047" t="s">
        <v>295</v>
      </c>
      <c r="G1047" s="51">
        <v>1090.58</v>
      </c>
    </row>
    <row r="1048" spans="1:7" x14ac:dyDescent="0.35">
      <c r="A1048">
        <v>2015</v>
      </c>
      <c r="B1048">
        <v>1</v>
      </c>
      <c r="C1048" t="str">
        <f>+VLOOKUP(Precio_mayoristas_consumidores[[#This Row],[Cod_mes]],Códigos_mes[],2,0)</f>
        <v>Enero</v>
      </c>
      <c r="D1048" t="s">
        <v>797</v>
      </c>
      <c r="E1048" t="str">
        <f>+VLOOKUP(Precio_mayoristas_consumidores[[#This Row],[Producto]],Codigos_class_frutas[],2,0)</f>
        <v>Frutos de hueso (carozo)</v>
      </c>
      <c r="F1048" t="s">
        <v>281</v>
      </c>
      <c r="G1048" s="51">
        <v>1954.26</v>
      </c>
    </row>
    <row r="1049" spans="1:7" x14ac:dyDescent="0.35">
      <c r="A1049">
        <v>2015</v>
      </c>
      <c r="B1049">
        <v>1</v>
      </c>
      <c r="C1049" t="str">
        <f>+VLOOKUP(Precio_mayoristas_consumidores[[#This Row],[Cod_mes]],Códigos_mes[],2,0)</f>
        <v>Enero</v>
      </c>
      <c r="D1049" t="s">
        <v>797</v>
      </c>
      <c r="E1049" t="str">
        <f>+VLOOKUP(Precio_mayoristas_consumidores[[#This Row],[Producto]],Codigos_class_frutas[],2,0)</f>
        <v>Frutos de hueso (carozo)</v>
      </c>
      <c r="F1049" t="s">
        <v>702</v>
      </c>
      <c r="G1049" s="51">
        <v>1506.66</v>
      </c>
    </row>
    <row r="1050" spans="1:7" x14ac:dyDescent="0.35">
      <c r="A1050">
        <v>2015</v>
      </c>
      <c r="B1050">
        <v>1</v>
      </c>
      <c r="C1050" t="str">
        <f>+VLOOKUP(Precio_mayoristas_consumidores[[#This Row],[Cod_mes]],Códigos_mes[],2,0)</f>
        <v>Enero</v>
      </c>
      <c r="D1050" t="s">
        <v>797</v>
      </c>
      <c r="E1050" t="str">
        <f>+VLOOKUP(Precio_mayoristas_consumidores[[#This Row],[Producto]],Codigos_class_frutas[],2,0)</f>
        <v>Frutos de hueso (carozo)</v>
      </c>
      <c r="F1050" t="s">
        <v>669</v>
      </c>
      <c r="G1050" s="51">
        <v>1199</v>
      </c>
    </row>
    <row r="1051" spans="1:7" x14ac:dyDescent="0.35">
      <c r="A1051">
        <v>2015</v>
      </c>
      <c r="B1051">
        <v>1</v>
      </c>
      <c r="C1051" t="str">
        <f>+VLOOKUP(Precio_mayoristas_consumidores[[#This Row],[Cod_mes]],Códigos_mes[],2,0)</f>
        <v>Enero</v>
      </c>
      <c r="D1051" t="s">
        <v>797</v>
      </c>
      <c r="E1051" t="str">
        <f>+VLOOKUP(Precio_mayoristas_consumidores[[#This Row],[Producto]],Codigos_class_frutas[],2,0)</f>
        <v>Frutos de hueso (carozo)</v>
      </c>
      <c r="F1051" t="s">
        <v>277</v>
      </c>
      <c r="G1051" s="51">
        <v>1430.34</v>
      </c>
    </row>
    <row r="1052" spans="1:7" x14ac:dyDescent="0.35">
      <c r="A1052">
        <v>2015</v>
      </c>
      <c r="B1052">
        <v>1</v>
      </c>
      <c r="C1052" t="str">
        <f>+VLOOKUP(Precio_mayoristas_consumidores[[#This Row],[Cod_mes]],Códigos_mes[],2,0)</f>
        <v>Enero</v>
      </c>
      <c r="D1052" t="s">
        <v>797</v>
      </c>
      <c r="E1052" t="str">
        <f>+VLOOKUP(Precio_mayoristas_consumidores[[#This Row],[Producto]],Codigos_class_frutas[],2,0)</f>
        <v>Berries</v>
      </c>
      <c r="F1052" t="s">
        <v>212</v>
      </c>
      <c r="G1052" s="51">
        <v>3134.25</v>
      </c>
    </row>
    <row r="1053" spans="1:7" x14ac:dyDescent="0.35">
      <c r="A1053">
        <v>2015</v>
      </c>
      <c r="B1053">
        <v>1</v>
      </c>
      <c r="C1053" t="str">
        <f>+VLOOKUP(Precio_mayoristas_consumidores[[#This Row],[Cod_mes]],Códigos_mes[],2,0)</f>
        <v>Enero</v>
      </c>
      <c r="D1053" t="s">
        <v>797</v>
      </c>
      <c r="E1053" t="str">
        <f>+VLOOKUP(Precio_mayoristas_consumidores[[#This Row],[Producto]],Codigos_class_frutas[],2,0)</f>
        <v>Cítricos</v>
      </c>
      <c r="F1053" t="s">
        <v>214</v>
      </c>
      <c r="G1053" s="51">
        <v>1825.64</v>
      </c>
    </row>
    <row r="1054" spans="1:7" x14ac:dyDescent="0.35">
      <c r="A1054">
        <v>2015</v>
      </c>
      <c r="B1054">
        <v>1</v>
      </c>
      <c r="C1054" t="str">
        <f>+VLOOKUP(Precio_mayoristas_consumidores[[#This Row],[Cod_mes]],Códigos_mes[],2,0)</f>
        <v>Enero</v>
      </c>
      <c r="D1054" t="s">
        <v>797</v>
      </c>
      <c r="E1054" t="str">
        <f>+VLOOKUP(Precio_mayoristas_consumidores[[#This Row],[Producto]],Codigos_class_frutas[],2,0)</f>
        <v>Tropicales y subtropicales</v>
      </c>
      <c r="F1054" t="s">
        <v>229</v>
      </c>
      <c r="G1054" s="51">
        <v>1672.05</v>
      </c>
    </row>
    <row r="1055" spans="1:7" x14ac:dyDescent="0.35">
      <c r="A1055">
        <v>2015</v>
      </c>
      <c r="B1055">
        <v>1</v>
      </c>
      <c r="C1055" t="str">
        <f>+VLOOKUP(Precio_mayoristas_consumidores[[#This Row],[Cod_mes]],Códigos_mes[],2,0)</f>
        <v>Enero</v>
      </c>
      <c r="D1055" t="s">
        <v>797</v>
      </c>
      <c r="E1055" t="str">
        <f>+VLOOKUP(Precio_mayoristas_consumidores[[#This Row],[Producto]],Codigos_class_frutas[],2,0)</f>
        <v>Frutos de pepita</v>
      </c>
      <c r="F1055" t="s">
        <v>231</v>
      </c>
      <c r="G1055" s="51">
        <v>1404.69</v>
      </c>
    </row>
    <row r="1056" spans="1:7" x14ac:dyDescent="0.35">
      <c r="A1056">
        <v>2015</v>
      </c>
      <c r="B1056">
        <v>1</v>
      </c>
      <c r="C1056" t="str">
        <f>+VLOOKUP(Precio_mayoristas_consumidores[[#This Row],[Cod_mes]],Códigos_mes[],2,0)</f>
        <v>Enero</v>
      </c>
      <c r="D1056" t="s">
        <v>797</v>
      </c>
      <c r="E1056" t="str">
        <f>+VLOOKUP(Precio_mayoristas_consumidores[[#This Row],[Producto]],Codigos_class_frutas[],2,0)</f>
        <v>Cítricos</v>
      </c>
      <c r="F1056" t="s">
        <v>221</v>
      </c>
      <c r="G1056" s="51">
        <v>931.94</v>
      </c>
    </row>
    <row r="1057" spans="1:7" x14ac:dyDescent="0.35">
      <c r="A1057">
        <v>2015</v>
      </c>
      <c r="B1057">
        <v>1</v>
      </c>
      <c r="C1057" t="str">
        <f>+VLOOKUP(Precio_mayoristas_consumidores[[#This Row],[Cod_mes]],Códigos_mes[],2,0)</f>
        <v>Enero</v>
      </c>
      <c r="D1057" t="s">
        <v>797</v>
      </c>
      <c r="E1057" t="str">
        <f>+VLOOKUP(Precio_mayoristas_consumidores[[#This Row],[Producto]],Codigos_class_frutas[],2,0)</f>
        <v>Frutos de hueso (carozo)</v>
      </c>
      <c r="F1057" t="s">
        <v>665</v>
      </c>
      <c r="G1057" s="51">
        <v>1351.32</v>
      </c>
    </row>
    <row r="1058" spans="1:7" x14ac:dyDescent="0.35">
      <c r="A1058">
        <v>2015</v>
      </c>
      <c r="B1058">
        <v>1</v>
      </c>
      <c r="C1058" t="str">
        <f>+VLOOKUP(Precio_mayoristas_consumidores[[#This Row],[Cod_mes]],Códigos_mes[],2,0)</f>
        <v>Enero</v>
      </c>
      <c r="D1058" t="s">
        <v>797</v>
      </c>
      <c r="E1058" t="str">
        <f>+VLOOKUP(Precio_mayoristas_consumidores[[#This Row],[Producto]],Codigos_class_frutas[],2,0)</f>
        <v>Oleaginosos</v>
      </c>
      <c r="F1058" t="s">
        <v>225</v>
      </c>
      <c r="G1058" s="51">
        <v>2623.81</v>
      </c>
    </row>
    <row r="1059" spans="1:7" x14ac:dyDescent="0.35">
      <c r="A1059">
        <v>2015</v>
      </c>
      <c r="B1059">
        <v>1</v>
      </c>
      <c r="C1059" t="str">
        <f>+VLOOKUP(Precio_mayoristas_consumidores[[#This Row],[Cod_mes]],Códigos_mes[],2,0)</f>
        <v>Enero</v>
      </c>
      <c r="D1059" t="s">
        <v>797</v>
      </c>
      <c r="E1059" t="str">
        <f>+VLOOKUP(Precio_mayoristas_consumidores[[#This Row],[Producto]],Codigos_class_frutas[],2,0)</f>
        <v>Tropicales y subtropicales</v>
      </c>
      <c r="F1059" t="s">
        <v>204</v>
      </c>
      <c r="G1059" s="51">
        <v>679.72</v>
      </c>
    </row>
    <row r="1060" spans="1:7" x14ac:dyDescent="0.35">
      <c r="A1060">
        <v>2015</v>
      </c>
      <c r="B1060">
        <v>1</v>
      </c>
      <c r="C1060" t="str">
        <f>+VLOOKUP(Precio_mayoristas_consumidores[[#This Row],[Cod_mes]],Códigos_mes[],2,0)</f>
        <v>Enero</v>
      </c>
      <c r="D1060" t="s">
        <v>797</v>
      </c>
      <c r="E1060" t="str">
        <f>+VLOOKUP(Precio_mayoristas_consumidores[[#This Row],[Producto]],Codigos_class_frutas[],2,0)</f>
        <v>Uva</v>
      </c>
      <c r="F1060" t="s">
        <v>295</v>
      </c>
      <c r="G1060" s="51">
        <v>2430.31</v>
      </c>
    </row>
    <row r="1061" spans="1:7" x14ac:dyDescent="0.35">
      <c r="A1061">
        <v>2015</v>
      </c>
      <c r="B1061">
        <v>1</v>
      </c>
      <c r="C1061" t="str">
        <f>+VLOOKUP(Precio_mayoristas_consumidores[[#This Row],[Cod_mes]],Códigos_mes[],2,0)</f>
        <v>Enero</v>
      </c>
      <c r="D1061" t="s">
        <v>796</v>
      </c>
      <c r="E1061" t="str">
        <f>+VLOOKUP(Precio_mayoristas_consumidores[[#This Row],[Producto]],Codigos_class_frutas[],2,0)</f>
        <v>Frutos de hueso (carozo)</v>
      </c>
      <c r="F1061" t="s">
        <v>281</v>
      </c>
      <c r="G1061" s="51">
        <v>1025.06</v>
      </c>
    </row>
    <row r="1062" spans="1:7" x14ac:dyDescent="0.35">
      <c r="A1062">
        <v>2015</v>
      </c>
      <c r="B1062">
        <v>1</v>
      </c>
      <c r="C1062" t="str">
        <f>+VLOOKUP(Precio_mayoristas_consumidores[[#This Row],[Cod_mes]],Códigos_mes[],2,0)</f>
        <v>Enero</v>
      </c>
      <c r="D1062" t="s">
        <v>796</v>
      </c>
      <c r="E1062" t="str">
        <f>+VLOOKUP(Precio_mayoristas_consumidores[[#This Row],[Producto]],Codigos_class_frutas[],2,0)</f>
        <v>Frutos de hueso (carozo)</v>
      </c>
      <c r="F1062" t="s">
        <v>702</v>
      </c>
      <c r="G1062" s="51">
        <v>669.38</v>
      </c>
    </row>
    <row r="1063" spans="1:7" x14ac:dyDescent="0.35">
      <c r="A1063">
        <v>2015</v>
      </c>
      <c r="B1063">
        <v>1</v>
      </c>
      <c r="C1063" t="str">
        <f>+VLOOKUP(Precio_mayoristas_consumidores[[#This Row],[Cod_mes]],Códigos_mes[],2,0)</f>
        <v>Enero</v>
      </c>
      <c r="D1063" t="s">
        <v>796</v>
      </c>
      <c r="E1063" t="str">
        <f>+VLOOKUP(Precio_mayoristas_consumidores[[#This Row],[Producto]],Codigos_class_frutas[],2,0)</f>
        <v>Frutos de hueso (carozo)</v>
      </c>
      <c r="F1063" t="s">
        <v>277</v>
      </c>
      <c r="G1063" s="51">
        <v>792.71</v>
      </c>
    </row>
    <row r="1064" spans="1:7" x14ac:dyDescent="0.35">
      <c r="A1064">
        <v>2015</v>
      </c>
      <c r="B1064">
        <v>1</v>
      </c>
      <c r="C1064" t="str">
        <f>+VLOOKUP(Precio_mayoristas_consumidores[[#This Row],[Cod_mes]],Códigos_mes[],2,0)</f>
        <v>Enero</v>
      </c>
      <c r="D1064" t="s">
        <v>796</v>
      </c>
      <c r="E1064" t="str">
        <f>+VLOOKUP(Precio_mayoristas_consumidores[[#This Row],[Producto]],Codigos_class_frutas[],2,0)</f>
        <v>Berries</v>
      </c>
      <c r="F1064" t="s">
        <v>212</v>
      </c>
      <c r="G1064" s="51">
        <v>1124.05</v>
      </c>
    </row>
    <row r="1065" spans="1:7" x14ac:dyDescent="0.35">
      <c r="A1065">
        <v>2015</v>
      </c>
      <c r="B1065">
        <v>1</v>
      </c>
      <c r="C1065" t="str">
        <f>+VLOOKUP(Precio_mayoristas_consumidores[[#This Row],[Cod_mes]],Códigos_mes[],2,0)</f>
        <v>Enero</v>
      </c>
      <c r="D1065" t="s">
        <v>796</v>
      </c>
      <c r="E1065" t="str">
        <f>+VLOOKUP(Precio_mayoristas_consumidores[[#This Row],[Producto]],Codigos_class_frutas[],2,0)</f>
        <v>Cítricos</v>
      </c>
      <c r="F1065" t="s">
        <v>214</v>
      </c>
      <c r="G1065" s="51">
        <v>1314.64</v>
      </c>
    </row>
    <row r="1066" spans="1:7" x14ac:dyDescent="0.35">
      <c r="A1066">
        <v>2015</v>
      </c>
      <c r="B1066">
        <v>1</v>
      </c>
      <c r="C1066" t="str">
        <f>+VLOOKUP(Precio_mayoristas_consumidores[[#This Row],[Cod_mes]],Códigos_mes[],2,0)</f>
        <v>Enero</v>
      </c>
      <c r="D1066" t="s">
        <v>796</v>
      </c>
      <c r="E1066" t="str">
        <f>+VLOOKUP(Precio_mayoristas_consumidores[[#This Row],[Producto]],Codigos_class_frutas[],2,0)</f>
        <v>Tropicales y subtropicales</v>
      </c>
      <c r="F1066" t="s">
        <v>229</v>
      </c>
      <c r="G1066" s="51">
        <v>1682.86</v>
      </c>
    </row>
    <row r="1067" spans="1:7" x14ac:dyDescent="0.35">
      <c r="A1067">
        <v>2015</v>
      </c>
      <c r="B1067">
        <v>1</v>
      </c>
      <c r="C1067" t="str">
        <f>+VLOOKUP(Precio_mayoristas_consumidores[[#This Row],[Cod_mes]],Códigos_mes[],2,0)</f>
        <v>Enero</v>
      </c>
      <c r="D1067" t="s">
        <v>796</v>
      </c>
      <c r="E1067" t="str">
        <f>+VLOOKUP(Precio_mayoristas_consumidores[[#This Row],[Producto]],Codigos_class_frutas[],2,0)</f>
        <v>Frutos de pepita</v>
      </c>
      <c r="F1067" t="s">
        <v>231</v>
      </c>
      <c r="G1067" s="51">
        <v>773.69</v>
      </c>
    </row>
    <row r="1068" spans="1:7" x14ac:dyDescent="0.35">
      <c r="A1068">
        <v>2015</v>
      </c>
      <c r="B1068">
        <v>1</v>
      </c>
      <c r="C1068" t="str">
        <f>+VLOOKUP(Precio_mayoristas_consumidores[[#This Row],[Cod_mes]],Códigos_mes[],2,0)</f>
        <v>Enero</v>
      </c>
      <c r="D1068" t="s">
        <v>796</v>
      </c>
      <c r="E1068" t="str">
        <f>+VLOOKUP(Precio_mayoristas_consumidores[[#This Row],[Producto]],Codigos_class_frutas[],2,0)</f>
        <v>Cítricos</v>
      </c>
      <c r="F1068" t="s">
        <v>221</v>
      </c>
      <c r="G1068" s="51">
        <v>701.45</v>
      </c>
    </row>
    <row r="1069" spans="1:7" x14ac:dyDescent="0.35">
      <c r="A1069">
        <v>2015</v>
      </c>
      <c r="B1069">
        <v>1</v>
      </c>
      <c r="C1069" t="str">
        <f>+VLOOKUP(Precio_mayoristas_consumidores[[#This Row],[Cod_mes]],Códigos_mes[],2,0)</f>
        <v>Enero</v>
      </c>
      <c r="D1069" t="s">
        <v>796</v>
      </c>
      <c r="E1069" t="str">
        <f>+VLOOKUP(Precio_mayoristas_consumidores[[#This Row],[Producto]],Codigos_class_frutas[],2,0)</f>
        <v>Frutos de hueso (carozo)</v>
      </c>
      <c r="F1069" t="s">
        <v>665</v>
      </c>
      <c r="G1069" s="51">
        <v>788</v>
      </c>
    </row>
    <row r="1070" spans="1:7" x14ac:dyDescent="0.35">
      <c r="A1070">
        <v>2015</v>
      </c>
      <c r="B1070">
        <v>1</v>
      </c>
      <c r="C1070" t="str">
        <f>+VLOOKUP(Precio_mayoristas_consumidores[[#This Row],[Cod_mes]],Códigos_mes[],2,0)</f>
        <v>Enero</v>
      </c>
      <c r="D1070" t="s">
        <v>796</v>
      </c>
      <c r="E1070" t="str">
        <f>+VLOOKUP(Precio_mayoristas_consumidores[[#This Row],[Producto]],Codigos_class_frutas[],2,0)</f>
        <v>Oleaginosos</v>
      </c>
      <c r="F1070" t="s">
        <v>225</v>
      </c>
      <c r="G1070" s="51">
        <v>2601.19</v>
      </c>
    </row>
    <row r="1071" spans="1:7" x14ac:dyDescent="0.35">
      <c r="A1071">
        <v>2015</v>
      </c>
      <c r="B1071">
        <v>1</v>
      </c>
      <c r="C1071" t="str">
        <f>+VLOOKUP(Precio_mayoristas_consumidores[[#This Row],[Cod_mes]],Códigos_mes[],2,0)</f>
        <v>Enero</v>
      </c>
      <c r="D1071" t="s">
        <v>796</v>
      </c>
      <c r="E1071" t="str">
        <f>+VLOOKUP(Precio_mayoristas_consumidores[[#This Row],[Producto]],Codigos_class_frutas[],2,0)</f>
        <v>Tropicales y subtropicales</v>
      </c>
      <c r="F1071" t="s">
        <v>204</v>
      </c>
      <c r="G1071" s="51">
        <v>525.69000000000005</v>
      </c>
    </row>
    <row r="1072" spans="1:7" x14ac:dyDescent="0.35">
      <c r="A1072">
        <v>2015</v>
      </c>
      <c r="B1072">
        <v>1</v>
      </c>
      <c r="C1072" t="str">
        <f>+VLOOKUP(Precio_mayoristas_consumidores[[#This Row],[Cod_mes]],Códigos_mes[],2,0)</f>
        <v>Enero</v>
      </c>
      <c r="D1072" t="s">
        <v>796</v>
      </c>
      <c r="E1072" t="str">
        <f>+VLOOKUP(Precio_mayoristas_consumidores[[#This Row],[Producto]],Codigos_class_frutas[],2,0)</f>
        <v>Uva</v>
      </c>
      <c r="F1072" t="s">
        <v>295</v>
      </c>
      <c r="G1072" s="51">
        <v>1024.17</v>
      </c>
    </row>
    <row r="1073" spans="1:7" x14ac:dyDescent="0.35">
      <c r="A1073">
        <v>2015</v>
      </c>
      <c r="B1073">
        <v>1</v>
      </c>
      <c r="C1073" t="str">
        <f>+VLOOKUP(Precio_mayoristas_consumidores[[#This Row],[Cod_mes]],Códigos_mes[],2,0)</f>
        <v>Enero</v>
      </c>
      <c r="D1073" t="s">
        <v>797</v>
      </c>
      <c r="E1073" t="str">
        <f>+VLOOKUP(Precio_mayoristas_consumidores[[#This Row],[Producto]],Codigos_class_frutas[],2,0)</f>
        <v>Frutos de hueso (carozo)</v>
      </c>
      <c r="F1073" t="s">
        <v>281</v>
      </c>
      <c r="G1073" s="51">
        <v>1927.07</v>
      </c>
    </row>
    <row r="1074" spans="1:7" x14ac:dyDescent="0.35">
      <c r="A1074">
        <v>2015</v>
      </c>
      <c r="B1074">
        <v>1</v>
      </c>
      <c r="C1074" t="str">
        <f>+VLOOKUP(Precio_mayoristas_consumidores[[#This Row],[Cod_mes]],Códigos_mes[],2,0)</f>
        <v>Enero</v>
      </c>
      <c r="D1074" t="s">
        <v>797</v>
      </c>
      <c r="E1074" t="str">
        <f>+VLOOKUP(Precio_mayoristas_consumidores[[#This Row],[Producto]],Codigos_class_frutas[],2,0)</f>
        <v>Frutos de hueso (carozo)</v>
      </c>
      <c r="F1074" t="s">
        <v>702</v>
      </c>
      <c r="G1074" s="51">
        <v>1329.76</v>
      </c>
    </row>
    <row r="1075" spans="1:7" x14ac:dyDescent="0.35">
      <c r="A1075">
        <v>2015</v>
      </c>
      <c r="B1075">
        <v>1</v>
      </c>
      <c r="C1075" t="str">
        <f>+VLOOKUP(Precio_mayoristas_consumidores[[#This Row],[Cod_mes]],Códigos_mes[],2,0)</f>
        <v>Enero</v>
      </c>
      <c r="D1075" t="s">
        <v>797</v>
      </c>
      <c r="E1075" t="str">
        <f>+VLOOKUP(Precio_mayoristas_consumidores[[#This Row],[Producto]],Codigos_class_frutas[],2,0)</f>
        <v>Frutos de hueso (carozo)</v>
      </c>
      <c r="F1075" t="s">
        <v>277</v>
      </c>
      <c r="G1075" s="51">
        <v>1257.57</v>
      </c>
    </row>
    <row r="1076" spans="1:7" x14ac:dyDescent="0.35">
      <c r="A1076">
        <v>2015</v>
      </c>
      <c r="B1076">
        <v>1</v>
      </c>
      <c r="C1076" t="str">
        <f>+VLOOKUP(Precio_mayoristas_consumidores[[#This Row],[Cod_mes]],Códigos_mes[],2,0)</f>
        <v>Enero</v>
      </c>
      <c r="D1076" t="s">
        <v>797</v>
      </c>
      <c r="E1076" t="str">
        <f>+VLOOKUP(Precio_mayoristas_consumidores[[#This Row],[Producto]],Codigos_class_frutas[],2,0)</f>
        <v>Berries</v>
      </c>
      <c r="F1076" t="s">
        <v>212</v>
      </c>
      <c r="G1076" s="51">
        <v>2832.54</v>
      </c>
    </row>
    <row r="1077" spans="1:7" x14ac:dyDescent="0.35">
      <c r="A1077">
        <v>2015</v>
      </c>
      <c r="B1077">
        <v>1</v>
      </c>
      <c r="C1077" t="str">
        <f>+VLOOKUP(Precio_mayoristas_consumidores[[#This Row],[Cod_mes]],Códigos_mes[],2,0)</f>
        <v>Enero</v>
      </c>
      <c r="D1077" t="s">
        <v>797</v>
      </c>
      <c r="E1077" t="str">
        <f>+VLOOKUP(Precio_mayoristas_consumidores[[#This Row],[Producto]],Codigos_class_frutas[],2,0)</f>
        <v>Cítricos</v>
      </c>
      <c r="F1077" t="s">
        <v>214</v>
      </c>
      <c r="G1077" s="51">
        <v>1882.26</v>
      </c>
    </row>
    <row r="1078" spans="1:7" x14ac:dyDescent="0.35">
      <c r="A1078">
        <v>2015</v>
      </c>
      <c r="B1078">
        <v>1</v>
      </c>
      <c r="C1078" t="str">
        <f>+VLOOKUP(Precio_mayoristas_consumidores[[#This Row],[Cod_mes]],Códigos_mes[],2,0)</f>
        <v>Enero</v>
      </c>
      <c r="D1078" t="s">
        <v>797</v>
      </c>
      <c r="E1078" t="str">
        <f>+VLOOKUP(Precio_mayoristas_consumidores[[#This Row],[Producto]],Codigos_class_frutas[],2,0)</f>
        <v>Tropicales y subtropicales</v>
      </c>
      <c r="F1078" t="s">
        <v>229</v>
      </c>
      <c r="G1078" s="51">
        <v>1571.05</v>
      </c>
    </row>
    <row r="1079" spans="1:7" x14ac:dyDescent="0.35">
      <c r="A1079">
        <v>2015</v>
      </c>
      <c r="B1079">
        <v>1</v>
      </c>
      <c r="C1079" t="str">
        <f>+VLOOKUP(Precio_mayoristas_consumidores[[#This Row],[Cod_mes]],Códigos_mes[],2,0)</f>
        <v>Enero</v>
      </c>
      <c r="D1079" t="s">
        <v>797</v>
      </c>
      <c r="E1079" t="str">
        <f>+VLOOKUP(Precio_mayoristas_consumidores[[#This Row],[Producto]],Codigos_class_frutas[],2,0)</f>
        <v>Frutos de pepita</v>
      </c>
      <c r="F1079" t="s">
        <v>231</v>
      </c>
      <c r="G1079" s="51">
        <v>1363.03</v>
      </c>
    </row>
    <row r="1080" spans="1:7" x14ac:dyDescent="0.35">
      <c r="A1080">
        <v>2015</v>
      </c>
      <c r="B1080">
        <v>1</v>
      </c>
      <c r="C1080" t="str">
        <f>+VLOOKUP(Precio_mayoristas_consumidores[[#This Row],[Cod_mes]],Códigos_mes[],2,0)</f>
        <v>Enero</v>
      </c>
      <c r="D1080" t="s">
        <v>797</v>
      </c>
      <c r="E1080" t="str">
        <f>+VLOOKUP(Precio_mayoristas_consumidores[[#This Row],[Producto]],Codigos_class_frutas[],2,0)</f>
        <v>Cítricos</v>
      </c>
      <c r="F1080" t="s">
        <v>221</v>
      </c>
      <c r="G1080" s="51">
        <v>919.17</v>
      </c>
    </row>
    <row r="1081" spans="1:7" x14ac:dyDescent="0.35">
      <c r="A1081">
        <v>2015</v>
      </c>
      <c r="B1081">
        <v>1</v>
      </c>
      <c r="C1081" t="str">
        <f>+VLOOKUP(Precio_mayoristas_consumidores[[#This Row],[Cod_mes]],Códigos_mes[],2,0)</f>
        <v>Enero</v>
      </c>
      <c r="D1081" t="s">
        <v>797</v>
      </c>
      <c r="E1081" t="str">
        <f>+VLOOKUP(Precio_mayoristas_consumidores[[#This Row],[Producto]],Codigos_class_frutas[],2,0)</f>
        <v>Frutos de hueso (carozo)</v>
      </c>
      <c r="F1081" t="s">
        <v>665</v>
      </c>
      <c r="G1081" s="51">
        <v>1355.87</v>
      </c>
    </row>
    <row r="1082" spans="1:7" x14ac:dyDescent="0.35">
      <c r="A1082">
        <v>2015</v>
      </c>
      <c r="B1082">
        <v>1</v>
      </c>
      <c r="C1082" t="str">
        <f>+VLOOKUP(Precio_mayoristas_consumidores[[#This Row],[Cod_mes]],Códigos_mes[],2,0)</f>
        <v>Enero</v>
      </c>
      <c r="D1082" t="s">
        <v>797</v>
      </c>
      <c r="E1082" t="str">
        <f>+VLOOKUP(Precio_mayoristas_consumidores[[#This Row],[Producto]],Codigos_class_frutas[],2,0)</f>
        <v>Oleaginosos</v>
      </c>
      <c r="F1082" t="s">
        <v>225</v>
      </c>
      <c r="G1082" s="51">
        <v>2791.89</v>
      </c>
    </row>
    <row r="1083" spans="1:7" x14ac:dyDescent="0.35">
      <c r="A1083">
        <v>2015</v>
      </c>
      <c r="B1083">
        <v>1</v>
      </c>
      <c r="C1083" t="str">
        <f>+VLOOKUP(Precio_mayoristas_consumidores[[#This Row],[Cod_mes]],Códigos_mes[],2,0)</f>
        <v>Enero</v>
      </c>
      <c r="D1083" t="s">
        <v>797</v>
      </c>
      <c r="E1083" t="str">
        <f>+VLOOKUP(Precio_mayoristas_consumidores[[#This Row],[Producto]],Codigos_class_frutas[],2,0)</f>
        <v>Tropicales y subtropicales</v>
      </c>
      <c r="F1083" t="s">
        <v>204</v>
      </c>
      <c r="G1083" s="51">
        <v>686.63</v>
      </c>
    </row>
    <row r="1084" spans="1:7" x14ac:dyDescent="0.35">
      <c r="A1084">
        <v>2015</v>
      </c>
      <c r="B1084">
        <v>1</v>
      </c>
      <c r="C1084" t="str">
        <f>+VLOOKUP(Precio_mayoristas_consumidores[[#This Row],[Cod_mes]],Códigos_mes[],2,0)</f>
        <v>Enero</v>
      </c>
      <c r="D1084" t="s">
        <v>797</v>
      </c>
      <c r="E1084" t="str">
        <f>+VLOOKUP(Precio_mayoristas_consumidores[[#This Row],[Producto]],Codigos_class_frutas[],2,0)</f>
        <v>Uva</v>
      </c>
      <c r="F1084" t="s">
        <v>295</v>
      </c>
      <c r="G1084" s="51">
        <v>2172.33</v>
      </c>
    </row>
    <row r="1085" spans="1:7" x14ac:dyDescent="0.35">
      <c r="A1085">
        <v>2015</v>
      </c>
      <c r="B1085">
        <v>1</v>
      </c>
      <c r="C1085" t="str">
        <f>+VLOOKUP(Precio_mayoristas_consumidores[[#This Row],[Cod_mes]],Códigos_mes[],2,0)</f>
        <v>Enero</v>
      </c>
      <c r="D1085" t="s">
        <v>796</v>
      </c>
      <c r="E1085" t="str">
        <f>+VLOOKUP(Precio_mayoristas_consumidores[[#This Row],[Producto]],Codigos_class_frutas[],2,0)</f>
        <v>Frutos de hueso (carozo)</v>
      </c>
      <c r="F1085" t="s">
        <v>281</v>
      </c>
      <c r="G1085" s="51">
        <v>600</v>
      </c>
    </row>
    <row r="1086" spans="1:7" x14ac:dyDescent="0.35">
      <c r="A1086">
        <v>2015</v>
      </c>
      <c r="B1086">
        <v>1</v>
      </c>
      <c r="C1086" t="str">
        <f>+VLOOKUP(Precio_mayoristas_consumidores[[#This Row],[Cod_mes]],Códigos_mes[],2,0)</f>
        <v>Enero</v>
      </c>
      <c r="D1086" t="s">
        <v>796</v>
      </c>
      <c r="E1086" t="str">
        <f>+VLOOKUP(Precio_mayoristas_consumidores[[#This Row],[Producto]],Codigos_class_frutas[],2,0)</f>
        <v>Frutos de hueso (carozo)</v>
      </c>
      <c r="F1086" t="s">
        <v>702</v>
      </c>
      <c r="G1086" s="51">
        <v>666.6</v>
      </c>
    </row>
    <row r="1087" spans="1:7" x14ac:dyDescent="0.35">
      <c r="A1087">
        <v>2015</v>
      </c>
      <c r="B1087">
        <v>1</v>
      </c>
      <c r="C1087" t="str">
        <f>+VLOOKUP(Precio_mayoristas_consumidores[[#This Row],[Cod_mes]],Códigos_mes[],2,0)</f>
        <v>Enero</v>
      </c>
      <c r="D1087" t="s">
        <v>796</v>
      </c>
      <c r="E1087" t="str">
        <f>+VLOOKUP(Precio_mayoristas_consumidores[[#This Row],[Producto]],Codigos_class_frutas[],2,0)</f>
        <v>Frutos de hueso (carozo)</v>
      </c>
      <c r="F1087" t="s">
        <v>277</v>
      </c>
      <c r="G1087" s="51">
        <v>733.94</v>
      </c>
    </row>
    <row r="1088" spans="1:7" x14ac:dyDescent="0.35">
      <c r="A1088">
        <v>2015</v>
      </c>
      <c r="B1088">
        <v>1</v>
      </c>
      <c r="C1088" t="str">
        <f>+VLOOKUP(Precio_mayoristas_consumidores[[#This Row],[Cod_mes]],Códigos_mes[],2,0)</f>
        <v>Enero</v>
      </c>
      <c r="D1088" t="s">
        <v>796</v>
      </c>
      <c r="E1088" t="str">
        <f>+VLOOKUP(Precio_mayoristas_consumidores[[#This Row],[Producto]],Codigos_class_frutas[],2,0)</f>
        <v>Berries</v>
      </c>
      <c r="F1088" t="s">
        <v>212</v>
      </c>
      <c r="G1088" s="51">
        <v>1139.42</v>
      </c>
    </row>
    <row r="1089" spans="1:7" x14ac:dyDescent="0.35">
      <c r="A1089">
        <v>2015</v>
      </c>
      <c r="B1089">
        <v>1</v>
      </c>
      <c r="C1089" t="str">
        <f>+VLOOKUP(Precio_mayoristas_consumidores[[#This Row],[Cod_mes]],Códigos_mes[],2,0)</f>
        <v>Enero</v>
      </c>
      <c r="D1089" t="s">
        <v>796</v>
      </c>
      <c r="E1089" t="str">
        <f>+VLOOKUP(Precio_mayoristas_consumidores[[#This Row],[Producto]],Codigos_class_frutas[],2,0)</f>
        <v>Cítricos</v>
      </c>
      <c r="F1089" t="s">
        <v>214</v>
      </c>
      <c r="G1089" s="51">
        <v>1265.96</v>
      </c>
    </row>
    <row r="1090" spans="1:7" x14ac:dyDescent="0.35">
      <c r="A1090">
        <v>2015</v>
      </c>
      <c r="B1090">
        <v>1</v>
      </c>
      <c r="C1090" t="str">
        <f>+VLOOKUP(Precio_mayoristas_consumidores[[#This Row],[Cod_mes]],Códigos_mes[],2,0)</f>
        <v>Enero</v>
      </c>
      <c r="D1090" t="s">
        <v>796</v>
      </c>
      <c r="E1090" t="str">
        <f>+VLOOKUP(Precio_mayoristas_consumidores[[#This Row],[Producto]],Codigos_class_frutas[],2,0)</f>
        <v>Tropicales y subtropicales</v>
      </c>
      <c r="F1090" t="s">
        <v>229</v>
      </c>
      <c r="G1090" s="51">
        <v>1788.08</v>
      </c>
    </row>
    <row r="1091" spans="1:7" x14ac:dyDescent="0.35">
      <c r="A1091">
        <v>2015</v>
      </c>
      <c r="B1091">
        <v>1</v>
      </c>
      <c r="C1091" t="str">
        <f>+VLOOKUP(Precio_mayoristas_consumidores[[#This Row],[Cod_mes]],Códigos_mes[],2,0)</f>
        <v>Enero</v>
      </c>
      <c r="D1091" t="s">
        <v>796</v>
      </c>
      <c r="E1091" t="str">
        <f>+VLOOKUP(Precio_mayoristas_consumidores[[#This Row],[Producto]],Codigos_class_frutas[],2,0)</f>
        <v>Frutos de pepita</v>
      </c>
      <c r="F1091" t="s">
        <v>231</v>
      </c>
      <c r="G1091" s="51">
        <v>715.15</v>
      </c>
    </row>
    <row r="1092" spans="1:7" x14ac:dyDescent="0.35">
      <c r="A1092">
        <v>2015</v>
      </c>
      <c r="B1092">
        <v>1</v>
      </c>
      <c r="C1092" t="str">
        <f>+VLOOKUP(Precio_mayoristas_consumidores[[#This Row],[Cod_mes]],Códigos_mes[],2,0)</f>
        <v>Enero</v>
      </c>
      <c r="D1092" t="s">
        <v>796</v>
      </c>
      <c r="E1092" t="str">
        <f>+VLOOKUP(Precio_mayoristas_consumidores[[#This Row],[Producto]],Codigos_class_frutas[],2,0)</f>
        <v>Cítricos</v>
      </c>
      <c r="F1092" t="s">
        <v>221</v>
      </c>
      <c r="G1092" s="51">
        <v>700.52</v>
      </c>
    </row>
    <row r="1093" spans="1:7" x14ac:dyDescent="0.35">
      <c r="A1093">
        <v>2015</v>
      </c>
      <c r="B1093">
        <v>1</v>
      </c>
      <c r="C1093" t="str">
        <f>+VLOOKUP(Precio_mayoristas_consumidores[[#This Row],[Cod_mes]],Códigos_mes[],2,0)</f>
        <v>Enero</v>
      </c>
      <c r="D1093" t="s">
        <v>796</v>
      </c>
      <c r="E1093" t="str">
        <f>+VLOOKUP(Precio_mayoristas_consumidores[[#This Row],[Producto]],Codigos_class_frutas[],2,0)</f>
        <v>Frutos de hueso (carozo)</v>
      </c>
      <c r="F1093" t="s">
        <v>665</v>
      </c>
      <c r="G1093" s="51">
        <v>762.45</v>
      </c>
    </row>
    <row r="1094" spans="1:7" x14ac:dyDescent="0.35">
      <c r="A1094">
        <v>2015</v>
      </c>
      <c r="B1094">
        <v>1</v>
      </c>
      <c r="C1094" t="str">
        <f>+VLOOKUP(Precio_mayoristas_consumidores[[#This Row],[Cod_mes]],Códigos_mes[],2,0)</f>
        <v>Enero</v>
      </c>
      <c r="D1094" t="s">
        <v>796</v>
      </c>
      <c r="E1094" t="str">
        <f>+VLOOKUP(Precio_mayoristas_consumidores[[#This Row],[Producto]],Codigos_class_frutas[],2,0)</f>
        <v>Oleaginosos</v>
      </c>
      <c r="F1094" t="s">
        <v>225</v>
      </c>
      <c r="G1094" s="51">
        <v>2459.4899999999998</v>
      </c>
    </row>
    <row r="1095" spans="1:7" x14ac:dyDescent="0.35">
      <c r="A1095">
        <v>2015</v>
      </c>
      <c r="B1095">
        <v>1</v>
      </c>
      <c r="C1095" t="str">
        <f>+VLOOKUP(Precio_mayoristas_consumidores[[#This Row],[Cod_mes]],Códigos_mes[],2,0)</f>
        <v>Enero</v>
      </c>
      <c r="D1095" t="s">
        <v>796</v>
      </c>
      <c r="E1095" t="str">
        <f>+VLOOKUP(Precio_mayoristas_consumidores[[#This Row],[Producto]],Codigos_class_frutas[],2,0)</f>
        <v>Tropicales y subtropicales</v>
      </c>
      <c r="F1095" t="s">
        <v>204</v>
      </c>
      <c r="G1095" s="51">
        <v>508.03</v>
      </c>
    </row>
    <row r="1096" spans="1:7" x14ac:dyDescent="0.35">
      <c r="A1096">
        <v>2015</v>
      </c>
      <c r="B1096">
        <v>1</v>
      </c>
      <c r="C1096" t="str">
        <f>+VLOOKUP(Precio_mayoristas_consumidores[[#This Row],[Cod_mes]],Códigos_mes[],2,0)</f>
        <v>Enero</v>
      </c>
      <c r="D1096" t="s">
        <v>796</v>
      </c>
      <c r="E1096" t="str">
        <f>+VLOOKUP(Precio_mayoristas_consumidores[[#This Row],[Producto]],Codigos_class_frutas[],2,0)</f>
        <v>Uva</v>
      </c>
      <c r="F1096" t="s">
        <v>295</v>
      </c>
      <c r="G1096" s="51">
        <v>986.55</v>
      </c>
    </row>
    <row r="1097" spans="1:7" x14ac:dyDescent="0.35">
      <c r="A1097">
        <v>2015</v>
      </c>
      <c r="B1097">
        <v>1</v>
      </c>
      <c r="C1097" t="str">
        <f>+VLOOKUP(Precio_mayoristas_consumidores[[#This Row],[Cod_mes]],Códigos_mes[],2,0)</f>
        <v>Enero</v>
      </c>
      <c r="D1097" t="s">
        <v>797</v>
      </c>
      <c r="E1097" t="str">
        <f>+VLOOKUP(Precio_mayoristas_consumidores[[#This Row],[Producto]],Codigos_class_frutas[],2,0)</f>
        <v>Frutos de hueso (carozo)</v>
      </c>
      <c r="F1097" t="s">
        <v>702</v>
      </c>
      <c r="G1097" s="51">
        <v>1244.02</v>
      </c>
    </row>
    <row r="1098" spans="1:7" x14ac:dyDescent="0.35">
      <c r="A1098">
        <v>2015</v>
      </c>
      <c r="B1098">
        <v>1</v>
      </c>
      <c r="C1098" t="str">
        <f>+VLOOKUP(Precio_mayoristas_consumidores[[#This Row],[Cod_mes]],Códigos_mes[],2,0)</f>
        <v>Enero</v>
      </c>
      <c r="D1098" t="s">
        <v>797</v>
      </c>
      <c r="E1098" t="str">
        <f>+VLOOKUP(Precio_mayoristas_consumidores[[#This Row],[Producto]],Codigos_class_frutas[],2,0)</f>
        <v>Frutos de hueso (carozo)</v>
      </c>
      <c r="F1098" t="s">
        <v>277</v>
      </c>
      <c r="G1098" s="51">
        <v>1206.5999999999999</v>
      </c>
    </row>
    <row r="1099" spans="1:7" x14ac:dyDescent="0.35">
      <c r="A1099">
        <v>2015</v>
      </c>
      <c r="B1099">
        <v>1</v>
      </c>
      <c r="C1099" t="str">
        <f>+VLOOKUP(Precio_mayoristas_consumidores[[#This Row],[Cod_mes]],Códigos_mes[],2,0)</f>
        <v>Enero</v>
      </c>
      <c r="D1099" t="s">
        <v>797</v>
      </c>
      <c r="E1099" t="str">
        <f>+VLOOKUP(Precio_mayoristas_consumidores[[#This Row],[Producto]],Codigos_class_frutas[],2,0)</f>
        <v>Berries</v>
      </c>
      <c r="F1099" t="s">
        <v>212</v>
      </c>
      <c r="G1099" s="51">
        <v>2780.32</v>
      </c>
    </row>
    <row r="1100" spans="1:7" x14ac:dyDescent="0.35">
      <c r="A1100">
        <v>2015</v>
      </c>
      <c r="B1100">
        <v>1</v>
      </c>
      <c r="C1100" t="str">
        <f>+VLOOKUP(Precio_mayoristas_consumidores[[#This Row],[Cod_mes]],Códigos_mes[],2,0)</f>
        <v>Enero</v>
      </c>
      <c r="D1100" t="s">
        <v>797</v>
      </c>
      <c r="E1100" t="str">
        <f>+VLOOKUP(Precio_mayoristas_consumidores[[#This Row],[Producto]],Codigos_class_frutas[],2,0)</f>
        <v>Cítricos</v>
      </c>
      <c r="F1100" t="s">
        <v>214</v>
      </c>
      <c r="G1100" s="51">
        <v>1853.22</v>
      </c>
    </row>
    <row r="1101" spans="1:7" x14ac:dyDescent="0.35">
      <c r="A1101">
        <v>2015</v>
      </c>
      <c r="B1101">
        <v>1</v>
      </c>
      <c r="C1101" t="str">
        <f>+VLOOKUP(Precio_mayoristas_consumidores[[#This Row],[Cod_mes]],Códigos_mes[],2,0)</f>
        <v>Enero</v>
      </c>
      <c r="D1101" t="s">
        <v>797</v>
      </c>
      <c r="E1101" t="str">
        <f>+VLOOKUP(Precio_mayoristas_consumidores[[#This Row],[Producto]],Codigos_class_frutas[],2,0)</f>
        <v>Tropicales y subtropicales</v>
      </c>
      <c r="F1101" t="s">
        <v>229</v>
      </c>
      <c r="G1101" s="51">
        <v>1576.87</v>
      </c>
    </row>
    <row r="1102" spans="1:7" x14ac:dyDescent="0.35">
      <c r="A1102">
        <v>2015</v>
      </c>
      <c r="B1102">
        <v>1</v>
      </c>
      <c r="C1102" t="str">
        <f>+VLOOKUP(Precio_mayoristas_consumidores[[#This Row],[Cod_mes]],Códigos_mes[],2,0)</f>
        <v>Enero</v>
      </c>
      <c r="D1102" t="s">
        <v>797</v>
      </c>
      <c r="E1102" t="str">
        <f>+VLOOKUP(Precio_mayoristas_consumidores[[#This Row],[Producto]],Codigos_class_frutas[],2,0)</f>
        <v>Frutos de pepita</v>
      </c>
      <c r="F1102" t="s">
        <v>231</v>
      </c>
      <c r="G1102" s="51">
        <v>1414.07</v>
      </c>
    </row>
    <row r="1103" spans="1:7" x14ac:dyDescent="0.35">
      <c r="A1103">
        <v>2015</v>
      </c>
      <c r="B1103">
        <v>1</v>
      </c>
      <c r="C1103" t="str">
        <f>+VLOOKUP(Precio_mayoristas_consumidores[[#This Row],[Cod_mes]],Códigos_mes[],2,0)</f>
        <v>Enero</v>
      </c>
      <c r="D1103" t="s">
        <v>797</v>
      </c>
      <c r="E1103" t="str">
        <f>+VLOOKUP(Precio_mayoristas_consumidores[[#This Row],[Producto]],Codigos_class_frutas[],2,0)</f>
        <v>Cítricos</v>
      </c>
      <c r="F1103" t="s">
        <v>221</v>
      </c>
      <c r="G1103" s="51">
        <v>1027.6099999999999</v>
      </c>
    </row>
    <row r="1104" spans="1:7" x14ac:dyDescent="0.35">
      <c r="A1104">
        <v>2015</v>
      </c>
      <c r="B1104">
        <v>1</v>
      </c>
      <c r="C1104" t="str">
        <f>+VLOOKUP(Precio_mayoristas_consumidores[[#This Row],[Cod_mes]],Códigos_mes[],2,0)</f>
        <v>Enero</v>
      </c>
      <c r="D1104" t="s">
        <v>797</v>
      </c>
      <c r="E1104" t="str">
        <f>+VLOOKUP(Precio_mayoristas_consumidores[[#This Row],[Producto]],Codigos_class_frutas[],2,0)</f>
        <v>Frutos de hueso (carozo)</v>
      </c>
      <c r="F1104" t="s">
        <v>665</v>
      </c>
      <c r="G1104" s="51">
        <v>1334.89</v>
      </c>
    </row>
    <row r="1105" spans="1:7" x14ac:dyDescent="0.35">
      <c r="A1105">
        <v>2015</v>
      </c>
      <c r="B1105">
        <v>1</v>
      </c>
      <c r="C1105" t="str">
        <f>+VLOOKUP(Precio_mayoristas_consumidores[[#This Row],[Cod_mes]],Códigos_mes[],2,0)</f>
        <v>Enero</v>
      </c>
      <c r="D1105" t="s">
        <v>797</v>
      </c>
      <c r="E1105" t="str">
        <f>+VLOOKUP(Precio_mayoristas_consumidores[[#This Row],[Producto]],Codigos_class_frutas[],2,0)</f>
        <v>Oleaginosos</v>
      </c>
      <c r="F1105" t="s">
        <v>225</v>
      </c>
      <c r="G1105" s="51">
        <v>2838.19</v>
      </c>
    </row>
    <row r="1106" spans="1:7" x14ac:dyDescent="0.35">
      <c r="A1106">
        <v>2015</v>
      </c>
      <c r="B1106">
        <v>1</v>
      </c>
      <c r="C1106" t="str">
        <f>+VLOOKUP(Precio_mayoristas_consumidores[[#This Row],[Cod_mes]],Códigos_mes[],2,0)</f>
        <v>Enero</v>
      </c>
      <c r="D1106" t="s">
        <v>797</v>
      </c>
      <c r="E1106" t="str">
        <f>+VLOOKUP(Precio_mayoristas_consumidores[[#This Row],[Producto]],Codigos_class_frutas[],2,0)</f>
        <v>Tropicales y subtropicales</v>
      </c>
      <c r="F1106" t="s">
        <v>204</v>
      </c>
      <c r="G1106" s="51">
        <v>678.66</v>
      </c>
    </row>
    <row r="1107" spans="1:7" x14ac:dyDescent="0.35">
      <c r="A1107">
        <v>2015</v>
      </c>
      <c r="B1107">
        <v>1</v>
      </c>
      <c r="C1107" t="str">
        <f>+VLOOKUP(Precio_mayoristas_consumidores[[#This Row],[Cod_mes]],Códigos_mes[],2,0)</f>
        <v>Enero</v>
      </c>
      <c r="D1107" t="s">
        <v>797</v>
      </c>
      <c r="E1107" t="str">
        <f>+VLOOKUP(Precio_mayoristas_consumidores[[#This Row],[Producto]],Codigos_class_frutas[],2,0)</f>
        <v>Uva</v>
      </c>
      <c r="F1107" t="s">
        <v>295</v>
      </c>
      <c r="G1107" s="51">
        <v>2131.27</v>
      </c>
    </row>
    <row r="1108" spans="1:7" x14ac:dyDescent="0.35">
      <c r="A1108">
        <v>2015</v>
      </c>
      <c r="B1108">
        <v>2</v>
      </c>
      <c r="C1108" t="str">
        <f>+VLOOKUP(Precio_mayoristas_consumidores[[#This Row],[Cod_mes]],Códigos_mes[],2,0)</f>
        <v>Febrero</v>
      </c>
      <c r="D1108" t="s">
        <v>796</v>
      </c>
      <c r="E1108" t="str">
        <f>+VLOOKUP(Precio_mayoristas_consumidores[[#This Row],[Producto]],Codigos_class_frutas[],2,0)</f>
        <v>Frutos de hueso (carozo)</v>
      </c>
      <c r="F1108" t="s">
        <v>702</v>
      </c>
      <c r="G1108" s="51">
        <v>638.92999999999995</v>
      </c>
    </row>
    <row r="1109" spans="1:7" x14ac:dyDescent="0.35">
      <c r="A1109">
        <v>2015</v>
      </c>
      <c r="B1109">
        <v>2</v>
      </c>
      <c r="C1109" t="str">
        <f>+VLOOKUP(Precio_mayoristas_consumidores[[#This Row],[Cod_mes]],Códigos_mes[],2,0)</f>
        <v>Febrero</v>
      </c>
      <c r="D1109" t="s">
        <v>796</v>
      </c>
      <c r="E1109" t="str">
        <f>+VLOOKUP(Precio_mayoristas_consumidores[[#This Row],[Producto]],Codigos_class_frutas[],2,0)</f>
        <v>Frutos de hueso (carozo)</v>
      </c>
      <c r="F1109" t="s">
        <v>277</v>
      </c>
      <c r="G1109" s="51">
        <v>762.67</v>
      </c>
    </row>
    <row r="1110" spans="1:7" x14ac:dyDescent="0.35">
      <c r="A1110">
        <v>2015</v>
      </c>
      <c r="B1110">
        <v>2</v>
      </c>
      <c r="C1110" t="str">
        <f>+VLOOKUP(Precio_mayoristas_consumidores[[#This Row],[Cod_mes]],Códigos_mes[],2,0)</f>
        <v>Febrero</v>
      </c>
      <c r="D1110" t="s">
        <v>796</v>
      </c>
      <c r="E1110" t="str">
        <f>+VLOOKUP(Precio_mayoristas_consumidores[[#This Row],[Producto]],Codigos_class_frutas[],2,0)</f>
        <v>Berries</v>
      </c>
      <c r="F1110" t="s">
        <v>212</v>
      </c>
      <c r="G1110" s="51">
        <v>1088.24</v>
      </c>
    </row>
    <row r="1111" spans="1:7" x14ac:dyDescent="0.35">
      <c r="A1111">
        <v>2015</v>
      </c>
      <c r="B1111">
        <v>2</v>
      </c>
      <c r="C1111" t="str">
        <f>+VLOOKUP(Precio_mayoristas_consumidores[[#This Row],[Cod_mes]],Códigos_mes[],2,0)</f>
        <v>Febrero</v>
      </c>
      <c r="D1111" t="s">
        <v>796</v>
      </c>
      <c r="E1111" t="str">
        <f>+VLOOKUP(Precio_mayoristas_consumidores[[#This Row],[Producto]],Codigos_class_frutas[],2,0)</f>
        <v>Cítricos</v>
      </c>
      <c r="F1111" t="s">
        <v>214</v>
      </c>
      <c r="G1111" s="51">
        <v>1169.82</v>
      </c>
    </row>
    <row r="1112" spans="1:7" x14ac:dyDescent="0.35">
      <c r="A1112">
        <v>2015</v>
      </c>
      <c r="B1112">
        <v>2</v>
      </c>
      <c r="C1112" t="str">
        <f>+VLOOKUP(Precio_mayoristas_consumidores[[#This Row],[Cod_mes]],Códigos_mes[],2,0)</f>
        <v>Febrero</v>
      </c>
      <c r="D1112" t="s">
        <v>796</v>
      </c>
      <c r="E1112" t="str">
        <f>+VLOOKUP(Precio_mayoristas_consumidores[[#This Row],[Producto]],Codigos_class_frutas[],2,0)</f>
        <v>Tropicales y subtropicales</v>
      </c>
      <c r="F1112" t="s">
        <v>229</v>
      </c>
      <c r="G1112" s="51">
        <v>1525.69</v>
      </c>
    </row>
    <row r="1113" spans="1:7" x14ac:dyDescent="0.35">
      <c r="A1113">
        <v>2015</v>
      </c>
      <c r="B1113">
        <v>2</v>
      </c>
      <c r="C1113" t="str">
        <f>+VLOOKUP(Precio_mayoristas_consumidores[[#This Row],[Cod_mes]],Códigos_mes[],2,0)</f>
        <v>Febrero</v>
      </c>
      <c r="D1113" t="s">
        <v>796</v>
      </c>
      <c r="E1113" t="str">
        <f>+VLOOKUP(Precio_mayoristas_consumidores[[#This Row],[Producto]],Codigos_class_frutas[],2,0)</f>
        <v>Frutos de pepita</v>
      </c>
      <c r="F1113" t="s">
        <v>231</v>
      </c>
      <c r="G1113" s="51">
        <v>702.97</v>
      </c>
    </row>
    <row r="1114" spans="1:7" x14ac:dyDescent="0.35">
      <c r="A1114">
        <v>2015</v>
      </c>
      <c r="B1114">
        <v>2</v>
      </c>
      <c r="C1114" t="str">
        <f>+VLOOKUP(Precio_mayoristas_consumidores[[#This Row],[Cod_mes]],Códigos_mes[],2,0)</f>
        <v>Febrero</v>
      </c>
      <c r="D1114" t="s">
        <v>796</v>
      </c>
      <c r="E1114" t="str">
        <f>+VLOOKUP(Precio_mayoristas_consumidores[[#This Row],[Producto]],Codigos_class_frutas[],2,0)</f>
        <v>Cítricos</v>
      </c>
      <c r="F1114" t="s">
        <v>221</v>
      </c>
      <c r="G1114" s="51">
        <v>673.68</v>
      </c>
    </row>
    <row r="1115" spans="1:7" x14ac:dyDescent="0.35">
      <c r="A1115">
        <v>2015</v>
      </c>
      <c r="B1115">
        <v>2</v>
      </c>
      <c r="C1115" t="str">
        <f>+VLOOKUP(Precio_mayoristas_consumidores[[#This Row],[Cod_mes]],Códigos_mes[],2,0)</f>
        <v>Febrero</v>
      </c>
      <c r="D1115" t="s">
        <v>796</v>
      </c>
      <c r="E1115" t="str">
        <f>+VLOOKUP(Precio_mayoristas_consumidores[[#This Row],[Producto]],Codigos_class_frutas[],2,0)</f>
        <v>Frutos de hueso (carozo)</v>
      </c>
      <c r="F1115" t="s">
        <v>665</v>
      </c>
      <c r="G1115" s="51">
        <v>711.72</v>
      </c>
    </row>
    <row r="1116" spans="1:7" x14ac:dyDescent="0.35">
      <c r="A1116">
        <v>2015</v>
      </c>
      <c r="B1116">
        <v>2</v>
      </c>
      <c r="C1116" t="str">
        <f>+VLOOKUP(Precio_mayoristas_consumidores[[#This Row],[Cod_mes]],Códigos_mes[],2,0)</f>
        <v>Febrero</v>
      </c>
      <c r="D1116" t="s">
        <v>796</v>
      </c>
      <c r="E1116" t="str">
        <f>+VLOOKUP(Precio_mayoristas_consumidores[[#This Row],[Producto]],Codigos_class_frutas[],2,0)</f>
        <v>Oleaginosos</v>
      </c>
      <c r="F1116" t="s">
        <v>225</v>
      </c>
      <c r="G1116" s="51">
        <v>2213.5700000000002</v>
      </c>
    </row>
    <row r="1117" spans="1:7" x14ac:dyDescent="0.35">
      <c r="A1117">
        <v>2015</v>
      </c>
      <c r="B1117">
        <v>2</v>
      </c>
      <c r="C1117" t="str">
        <f>+VLOOKUP(Precio_mayoristas_consumidores[[#This Row],[Cod_mes]],Códigos_mes[],2,0)</f>
        <v>Febrero</v>
      </c>
      <c r="D1117" t="s">
        <v>796</v>
      </c>
      <c r="E1117" t="str">
        <f>+VLOOKUP(Precio_mayoristas_consumidores[[#This Row],[Producto]],Codigos_class_frutas[],2,0)</f>
        <v>Tropicales y subtropicales</v>
      </c>
      <c r="F1117" t="s">
        <v>204</v>
      </c>
      <c r="G1117" s="51">
        <v>521.67999999999995</v>
      </c>
    </row>
    <row r="1118" spans="1:7" x14ac:dyDescent="0.35">
      <c r="A1118">
        <v>2015</v>
      </c>
      <c r="B1118">
        <v>2</v>
      </c>
      <c r="C1118" t="str">
        <f>+VLOOKUP(Precio_mayoristas_consumidores[[#This Row],[Cod_mes]],Códigos_mes[],2,0)</f>
        <v>Febrero</v>
      </c>
      <c r="D1118" t="s">
        <v>796</v>
      </c>
      <c r="E1118" t="str">
        <f>+VLOOKUP(Precio_mayoristas_consumidores[[#This Row],[Producto]],Codigos_class_frutas[],2,0)</f>
        <v>Uva</v>
      </c>
      <c r="F1118" t="s">
        <v>295</v>
      </c>
      <c r="G1118" s="51">
        <v>949.59</v>
      </c>
    </row>
    <row r="1119" spans="1:7" x14ac:dyDescent="0.35">
      <c r="A1119">
        <v>2015</v>
      </c>
      <c r="B1119">
        <v>2</v>
      </c>
      <c r="C1119" t="str">
        <f>+VLOOKUP(Precio_mayoristas_consumidores[[#This Row],[Cod_mes]],Códigos_mes[],2,0)</f>
        <v>Febrero</v>
      </c>
      <c r="D1119" t="s">
        <v>797</v>
      </c>
      <c r="E1119" t="str">
        <f>+VLOOKUP(Precio_mayoristas_consumidores[[#This Row],[Producto]],Codigos_class_frutas[],2,0)</f>
        <v>Frutos de hueso (carozo)</v>
      </c>
      <c r="F1119" t="s">
        <v>702</v>
      </c>
      <c r="G1119" s="51">
        <v>1241.4100000000001</v>
      </c>
    </row>
    <row r="1120" spans="1:7" x14ac:dyDescent="0.35">
      <c r="A1120">
        <v>2015</v>
      </c>
      <c r="B1120">
        <v>2</v>
      </c>
      <c r="C1120" t="str">
        <f>+VLOOKUP(Precio_mayoristas_consumidores[[#This Row],[Cod_mes]],Códigos_mes[],2,0)</f>
        <v>Febrero</v>
      </c>
      <c r="D1120" t="s">
        <v>797</v>
      </c>
      <c r="E1120" t="str">
        <f>+VLOOKUP(Precio_mayoristas_consumidores[[#This Row],[Producto]],Codigos_class_frutas[],2,0)</f>
        <v>Frutos de hueso (carozo)</v>
      </c>
      <c r="F1120" t="s">
        <v>277</v>
      </c>
      <c r="G1120" s="51">
        <v>1250.82</v>
      </c>
    </row>
    <row r="1121" spans="1:7" x14ac:dyDescent="0.35">
      <c r="A1121">
        <v>2015</v>
      </c>
      <c r="B1121">
        <v>2</v>
      </c>
      <c r="C1121" t="str">
        <f>+VLOOKUP(Precio_mayoristas_consumidores[[#This Row],[Cod_mes]],Códigos_mes[],2,0)</f>
        <v>Febrero</v>
      </c>
      <c r="D1121" t="s">
        <v>797</v>
      </c>
      <c r="E1121" t="str">
        <f>+VLOOKUP(Precio_mayoristas_consumidores[[#This Row],[Producto]],Codigos_class_frutas[],2,0)</f>
        <v>Berries</v>
      </c>
      <c r="F1121" t="s">
        <v>212</v>
      </c>
      <c r="G1121" s="51">
        <v>2918.29</v>
      </c>
    </row>
    <row r="1122" spans="1:7" x14ac:dyDescent="0.35">
      <c r="A1122">
        <v>2015</v>
      </c>
      <c r="B1122">
        <v>2</v>
      </c>
      <c r="C1122" t="str">
        <f>+VLOOKUP(Precio_mayoristas_consumidores[[#This Row],[Cod_mes]],Códigos_mes[],2,0)</f>
        <v>Febrero</v>
      </c>
      <c r="D1122" t="s">
        <v>797</v>
      </c>
      <c r="E1122" t="str">
        <f>+VLOOKUP(Precio_mayoristas_consumidores[[#This Row],[Producto]],Codigos_class_frutas[],2,0)</f>
        <v>Cítricos</v>
      </c>
      <c r="F1122" t="s">
        <v>214</v>
      </c>
      <c r="G1122" s="51">
        <v>1868.62</v>
      </c>
    </row>
    <row r="1123" spans="1:7" x14ac:dyDescent="0.35">
      <c r="A1123">
        <v>2015</v>
      </c>
      <c r="B1123">
        <v>2</v>
      </c>
      <c r="C1123" t="str">
        <f>+VLOOKUP(Precio_mayoristas_consumidores[[#This Row],[Cod_mes]],Códigos_mes[],2,0)</f>
        <v>Febrero</v>
      </c>
      <c r="D1123" t="s">
        <v>797</v>
      </c>
      <c r="E1123" t="str">
        <f>+VLOOKUP(Precio_mayoristas_consumidores[[#This Row],[Producto]],Codigos_class_frutas[],2,0)</f>
        <v>Tropicales y subtropicales</v>
      </c>
      <c r="F1123" t="s">
        <v>229</v>
      </c>
      <c r="G1123" s="51">
        <v>1588.03</v>
      </c>
    </row>
    <row r="1124" spans="1:7" x14ac:dyDescent="0.35">
      <c r="A1124">
        <v>2015</v>
      </c>
      <c r="B1124">
        <v>2</v>
      </c>
      <c r="C1124" t="str">
        <f>+VLOOKUP(Precio_mayoristas_consumidores[[#This Row],[Cod_mes]],Códigos_mes[],2,0)</f>
        <v>Febrero</v>
      </c>
      <c r="D1124" t="s">
        <v>797</v>
      </c>
      <c r="E1124" t="str">
        <f>+VLOOKUP(Precio_mayoristas_consumidores[[#This Row],[Producto]],Codigos_class_frutas[],2,0)</f>
        <v>Frutos de pepita</v>
      </c>
      <c r="F1124" t="s">
        <v>231</v>
      </c>
      <c r="G1124" s="51">
        <v>1305.4100000000001</v>
      </c>
    </row>
    <row r="1125" spans="1:7" x14ac:dyDescent="0.35">
      <c r="A1125">
        <v>2015</v>
      </c>
      <c r="B1125">
        <v>2</v>
      </c>
      <c r="C1125" t="str">
        <f>+VLOOKUP(Precio_mayoristas_consumidores[[#This Row],[Cod_mes]],Códigos_mes[],2,0)</f>
        <v>Febrero</v>
      </c>
      <c r="D1125" t="s">
        <v>797</v>
      </c>
      <c r="E1125" t="str">
        <f>+VLOOKUP(Precio_mayoristas_consumidores[[#This Row],[Producto]],Codigos_class_frutas[],2,0)</f>
        <v>Cítricos</v>
      </c>
      <c r="F1125" t="s">
        <v>221</v>
      </c>
      <c r="G1125" s="51">
        <v>1074</v>
      </c>
    </row>
    <row r="1126" spans="1:7" x14ac:dyDescent="0.35">
      <c r="A1126">
        <v>2015</v>
      </c>
      <c r="B1126">
        <v>2</v>
      </c>
      <c r="C1126" t="str">
        <f>+VLOOKUP(Precio_mayoristas_consumidores[[#This Row],[Cod_mes]],Códigos_mes[],2,0)</f>
        <v>Febrero</v>
      </c>
      <c r="D1126" t="s">
        <v>797</v>
      </c>
      <c r="E1126" t="str">
        <f>+VLOOKUP(Precio_mayoristas_consumidores[[#This Row],[Producto]],Codigos_class_frutas[],2,0)</f>
        <v>Frutos de hueso (carozo)</v>
      </c>
      <c r="F1126" t="s">
        <v>665</v>
      </c>
      <c r="G1126" s="51">
        <v>1348.94</v>
      </c>
    </row>
    <row r="1127" spans="1:7" x14ac:dyDescent="0.35">
      <c r="A1127">
        <v>2015</v>
      </c>
      <c r="B1127">
        <v>2</v>
      </c>
      <c r="C1127" t="str">
        <f>+VLOOKUP(Precio_mayoristas_consumidores[[#This Row],[Cod_mes]],Códigos_mes[],2,0)</f>
        <v>Febrero</v>
      </c>
      <c r="D1127" t="s">
        <v>797</v>
      </c>
      <c r="E1127" t="str">
        <f>+VLOOKUP(Precio_mayoristas_consumidores[[#This Row],[Producto]],Codigos_class_frutas[],2,0)</f>
        <v>Oleaginosos</v>
      </c>
      <c r="F1127" t="s">
        <v>225</v>
      </c>
      <c r="G1127" s="51">
        <v>2798.54</v>
      </c>
    </row>
    <row r="1128" spans="1:7" x14ac:dyDescent="0.35">
      <c r="A1128">
        <v>2015</v>
      </c>
      <c r="B1128">
        <v>2</v>
      </c>
      <c r="C1128" t="str">
        <f>+VLOOKUP(Precio_mayoristas_consumidores[[#This Row],[Cod_mes]],Códigos_mes[],2,0)</f>
        <v>Febrero</v>
      </c>
      <c r="D1128" t="s">
        <v>797</v>
      </c>
      <c r="E1128" t="str">
        <f>+VLOOKUP(Precio_mayoristas_consumidores[[#This Row],[Producto]],Codigos_class_frutas[],2,0)</f>
        <v>Tropicales y subtropicales</v>
      </c>
      <c r="F1128" t="s">
        <v>204</v>
      </c>
      <c r="G1128" s="51">
        <v>708.61</v>
      </c>
    </row>
    <row r="1129" spans="1:7" x14ac:dyDescent="0.35">
      <c r="A1129">
        <v>2015</v>
      </c>
      <c r="B1129">
        <v>2</v>
      </c>
      <c r="C1129" t="str">
        <f>+VLOOKUP(Precio_mayoristas_consumidores[[#This Row],[Cod_mes]],Códigos_mes[],2,0)</f>
        <v>Febrero</v>
      </c>
      <c r="D1129" t="s">
        <v>797</v>
      </c>
      <c r="E1129" t="str">
        <f>+VLOOKUP(Precio_mayoristas_consumidores[[#This Row],[Producto]],Codigos_class_frutas[],2,0)</f>
        <v>Uva</v>
      </c>
      <c r="F1129" t="s">
        <v>295</v>
      </c>
      <c r="G1129" s="51">
        <v>1967.55</v>
      </c>
    </row>
    <row r="1130" spans="1:7" x14ac:dyDescent="0.35">
      <c r="A1130">
        <v>2015</v>
      </c>
      <c r="B1130">
        <v>2</v>
      </c>
      <c r="C1130" t="str">
        <f>+VLOOKUP(Precio_mayoristas_consumidores[[#This Row],[Cod_mes]],Códigos_mes[],2,0)</f>
        <v>Febrero</v>
      </c>
      <c r="D1130" t="s">
        <v>796</v>
      </c>
      <c r="E1130" t="str">
        <f>+VLOOKUP(Precio_mayoristas_consumidores[[#This Row],[Producto]],Codigos_class_frutas[],2,0)</f>
        <v>Frutos de hueso (carozo)</v>
      </c>
      <c r="F1130" t="s">
        <v>702</v>
      </c>
      <c r="G1130" s="51">
        <v>580.19000000000005</v>
      </c>
    </row>
    <row r="1131" spans="1:7" x14ac:dyDescent="0.35">
      <c r="A1131">
        <v>2015</v>
      </c>
      <c r="B1131">
        <v>2</v>
      </c>
      <c r="C1131" t="str">
        <f>+VLOOKUP(Precio_mayoristas_consumidores[[#This Row],[Cod_mes]],Códigos_mes[],2,0)</f>
        <v>Febrero</v>
      </c>
      <c r="D1131" t="s">
        <v>796</v>
      </c>
      <c r="E1131" t="str">
        <f>+VLOOKUP(Precio_mayoristas_consumidores[[#This Row],[Producto]],Codigos_class_frutas[],2,0)</f>
        <v>Frutos de hueso (carozo)</v>
      </c>
      <c r="F1131" t="s">
        <v>277</v>
      </c>
      <c r="G1131" s="51">
        <v>709.44</v>
      </c>
    </row>
    <row r="1132" spans="1:7" x14ac:dyDescent="0.35">
      <c r="A1132">
        <v>2015</v>
      </c>
      <c r="B1132">
        <v>2</v>
      </c>
      <c r="C1132" t="str">
        <f>+VLOOKUP(Precio_mayoristas_consumidores[[#This Row],[Cod_mes]],Códigos_mes[],2,0)</f>
        <v>Febrero</v>
      </c>
      <c r="D1132" t="s">
        <v>796</v>
      </c>
      <c r="E1132" t="str">
        <f>+VLOOKUP(Precio_mayoristas_consumidores[[#This Row],[Producto]],Codigos_class_frutas[],2,0)</f>
        <v>Berries</v>
      </c>
      <c r="F1132" t="s">
        <v>212</v>
      </c>
      <c r="G1132" s="51">
        <v>1058.3</v>
      </c>
    </row>
    <row r="1133" spans="1:7" x14ac:dyDescent="0.35">
      <c r="A1133">
        <v>2015</v>
      </c>
      <c r="B1133">
        <v>2</v>
      </c>
      <c r="C1133" t="str">
        <f>+VLOOKUP(Precio_mayoristas_consumidores[[#This Row],[Cod_mes]],Códigos_mes[],2,0)</f>
        <v>Febrero</v>
      </c>
      <c r="D1133" t="s">
        <v>796</v>
      </c>
      <c r="E1133" t="str">
        <f>+VLOOKUP(Precio_mayoristas_consumidores[[#This Row],[Producto]],Codigos_class_frutas[],2,0)</f>
        <v>Cítricos</v>
      </c>
      <c r="F1133" t="s">
        <v>214</v>
      </c>
      <c r="G1133" s="51">
        <v>1221.01</v>
      </c>
    </row>
    <row r="1134" spans="1:7" x14ac:dyDescent="0.35">
      <c r="A1134">
        <v>2015</v>
      </c>
      <c r="B1134">
        <v>2</v>
      </c>
      <c r="C1134" t="str">
        <f>+VLOOKUP(Precio_mayoristas_consumidores[[#This Row],[Cod_mes]],Códigos_mes[],2,0)</f>
        <v>Febrero</v>
      </c>
      <c r="D1134" t="s">
        <v>796</v>
      </c>
      <c r="E1134" t="str">
        <f>+VLOOKUP(Precio_mayoristas_consumidores[[#This Row],[Producto]],Codigos_class_frutas[],2,0)</f>
        <v>Tropicales y subtropicales</v>
      </c>
      <c r="F1134" t="s">
        <v>229</v>
      </c>
      <c r="G1134" s="51">
        <v>1696.88</v>
      </c>
    </row>
    <row r="1135" spans="1:7" x14ac:dyDescent="0.35">
      <c r="A1135">
        <v>2015</v>
      </c>
      <c r="B1135">
        <v>2</v>
      </c>
      <c r="C1135" t="str">
        <f>+VLOOKUP(Precio_mayoristas_consumidores[[#This Row],[Cod_mes]],Códigos_mes[],2,0)</f>
        <v>Febrero</v>
      </c>
      <c r="D1135" t="s">
        <v>796</v>
      </c>
      <c r="E1135" t="str">
        <f>+VLOOKUP(Precio_mayoristas_consumidores[[#This Row],[Producto]],Codigos_class_frutas[],2,0)</f>
        <v>Frutos de pepita</v>
      </c>
      <c r="F1135" t="s">
        <v>231</v>
      </c>
      <c r="G1135" s="51">
        <v>644.69000000000005</v>
      </c>
    </row>
    <row r="1136" spans="1:7" x14ac:dyDescent="0.35">
      <c r="A1136">
        <v>2015</v>
      </c>
      <c r="B1136">
        <v>2</v>
      </c>
      <c r="C1136" t="str">
        <f>+VLOOKUP(Precio_mayoristas_consumidores[[#This Row],[Cod_mes]],Códigos_mes[],2,0)</f>
        <v>Febrero</v>
      </c>
      <c r="D1136" t="s">
        <v>796</v>
      </c>
      <c r="E1136" t="str">
        <f>+VLOOKUP(Precio_mayoristas_consumidores[[#This Row],[Producto]],Codigos_class_frutas[],2,0)</f>
        <v>Cítricos</v>
      </c>
      <c r="F1136" t="s">
        <v>221</v>
      </c>
      <c r="G1136" s="51">
        <v>690.36</v>
      </c>
    </row>
    <row r="1137" spans="1:7" x14ac:dyDescent="0.35">
      <c r="A1137">
        <v>2015</v>
      </c>
      <c r="B1137">
        <v>2</v>
      </c>
      <c r="C1137" t="str">
        <f>+VLOOKUP(Precio_mayoristas_consumidores[[#This Row],[Cod_mes]],Códigos_mes[],2,0)</f>
        <v>Febrero</v>
      </c>
      <c r="D1137" t="s">
        <v>796</v>
      </c>
      <c r="E1137" t="str">
        <f>+VLOOKUP(Precio_mayoristas_consumidores[[#This Row],[Producto]],Codigos_class_frutas[],2,0)</f>
        <v>Frutos de hueso (carozo)</v>
      </c>
      <c r="F1137" t="s">
        <v>665</v>
      </c>
      <c r="G1137" s="51">
        <v>745.48</v>
      </c>
    </row>
    <row r="1138" spans="1:7" x14ac:dyDescent="0.35">
      <c r="A1138">
        <v>2015</v>
      </c>
      <c r="B1138">
        <v>2</v>
      </c>
      <c r="C1138" t="str">
        <f>+VLOOKUP(Precio_mayoristas_consumidores[[#This Row],[Cod_mes]],Códigos_mes[],2,0)</f>
        <v>Febrero</v>
      </c>
      <c r="D1138" t="s">
        <v>796</v>
      </c>
      <c r="E1138" t="str">
        <f>+VLOOKUP(Precio_mayoristas_consumidores[[#This Row],[Producto]],Codigos_class_frutas[],2,0)</f>
        <v>Oleaginosos</v>
      </c>
      <c r="F1138" t="s">
        <v>225</v>
      </c>
      <c r="G1138" s="51">
        <v>2217.67</v>
      </c>
    </row>
    <row r="1139" spans="1:7" x14ac:dyDescent="0.35">
      <c r="A1139">
        <v>2015</v>
      </c>
      <c r="B1139">
        <v>2</v>
      </c>
      <c r="C1139" t="str">
        <f>+VLOOKUP(Precio_mayoristas_consumidores[[#This Row],[Cod_mes]],Códigos_mes[],2,0)</f>
        <v>Febrero</v>
      </c>
      <c r="D1139" t="s">
        <v>796</v>
      </c>
      <c r="E1139" t="str">
        <f>+VLOOKUP(Precio_mayoristas_consumidores[[#This Row],[Producto]],Codigos_class_frutas[],2,0)</f>
        <v>Tropicales y subtropicales</v>
      </c>
      <c r="F1139" t="s">
        <v>204</v>
      </c>
      <c r="G1139" s="51">
        <v>517.09</v>
      </c>
    </row>
    <row r="1140" spans="1:7" x14ac:dyDescent="0.35">
      <c r="A1140">
        <v>2015</v>
      </c>
      <c r="B1140">
        <v>2</v>
      </c>
      <c r="C1140" t="str">
        <f>+VLOOKUP(Precio_mayoristas_consumidores[[#This Row],[Cod_mes]],Códigos_mes[],2,0)</f>
        <v>Febrero</v>
      </c>
      <c r="D1140" t="s">
        <v>796</v>
      </c>
      <c r="E1140" t="str">
        <f>+VLOOKUP(Precio_mayoristas_consumidores[[#This Row],[Producto]],Codigos_class_frutas[],2,0)</f>
        <v>Uva</v>
      </c>
      <c r="F1140" t="s">
        <v>295</v>
      </c>
      <c r="G1140" s="51">
        <v>914.51</v>
      </c>
    </row>
    <row r="1141" spans="1:7" x14ac:dyDescent="0.35">
      <c r="A1141">
        <v>2015</v>
      </c>
      <c r="B1141">
        <v>2</v>
      </c>
      <c r="C1141" t="str">
        <f>+VLOOKUP(Precio_mayoristas_consumidores[[#This Row],[Cod_mes]],Códigos_mes[],2,0)</f>
        <v>Febrero</v>
      </c>
      <c r="D1141" t="s">
        <v>797</v>
      </c>
      <c r="E1141" t="str">
        <f>+VLOOKUP(Precio_mayoristas_consumidores[[#This Row],[Producto]],Codigos_class_frutas[],2,0)</f>
        <v>Frutos de hueso (carozo)</v>
      </c>
      <c r="F1141" t="s">
        <v>702</v>
      </c>
      <c r="G1141" s="51">
        <v>1206.43</v>
      </c>
    </row>
    <row r="1142" spans="1:7" x14ac:dyDescent="0.35">
      <c r="A1142">
        <v>2015</v>
      </c>
      <c r="B1142">
        <v>2</v>
      </c>
      <c r="C1142" t="str">
        <f>+VLOOKUP(Precio_mayoristas_consumidores[[#This Row],[Cod_mes]],Códigos_mes[],2,0)</f>
        <v>Febrero</v>
      </c>
      <c r="D1142" t="s">
        <v>797</v>
      </c>
      <c r="E1142" t="str">
        <f>+VLOOKUP(Precio_mayoristas_consumidores[[#This Row],[Producto]],Codigos_class_frutas[],2,0)</f>
        <v>Frutos de hueso (carozo)</v>
      </c>
      <c r="F1142" t="s">
        <v>277</v>
      </c>
      <c r="G1142" s="51">
        <v>1267.4000000000001</v>
      </c>
    </row>
    <row r="1143" spans="1:7" x14ac:dyDescent="0.35">
      <c r="A1143">
        <v>2015</v>
      </c>
      <c r="B1143">
        <v>2</v>
      </c>
      <c r="C1143" t="str">
        <f>+VLOOKUP(Precio_mayoristas_consumidores[[#This Row],[Cod_mes]],Códigos_mes[],2,0)</f>
        <v>Febrero</v>
      </c>
      <c r="D1143" t="s">
        <v>797</v>
      </c>
      <c r="E1143" t="str">
        <f>+VLOOKUP(Precio_mayoristas_consumidores[[#This Row],[Producto]],Codigos_class_frutas[],2,0)</f>
        <v>Berries</v>
      </c>
      <c r="F1143" t="s">
        <v>212</v>
      </c>
      <c r="G1143" s="51">
        <v>3210.5</v>
      </c>
    </row>
    <row r="1144" spans="1:7" x14ac:dyDescent="0.35">
      <c r="A1144">
        <v>2015</v>
      </c>
      <c r="B1144">
        <v>2</v>
      </c>
      <c r="C1144" t="str">
        <f>+VLOOKUP(Precio_mayoristas_consumidores[[#This Row],[Cod_mes]],Códigos_mes[],2,0)</f>
        <v>Febrero</v>
      </c>
      <c r="D1144" t="s">
        <v>797</v>
      </c>
      <c r="E1144" t="str">
        <f>+VLOOKUP(Precio_mayoristas_consumidores[[#This Row],[Producto]],Codigos_class_frutas[],2,0)</f>
        <v>Cítricos</v>
      </c>
      <c r="F1144" t="s">
        <v>214</v>
      </c>
      <c r="G1144" s="51">
        <v>1879.28</v>
      </c>
    </row>
    <row r="1145" spans="1:7" x14ac:dyDescent="0.35">
      <c r="A1145">
        <v>2015</v>
      </c>
      <c r="B1145">
        <v>2</v>
      </c>
      <c r="C1145" t="str">
        <f>+VLOOKUP(Precio_mayoristas_consumidores[[#This Row],[Cod_mes]],Códigos_mes[],2,0)</f>
        <v>Febrero</v>
      </c>
      <c r="D1145" t="s">
        <v>797</v>
      </c>
      <c r="E1145" t="str">
        <f>+VLOOKUP(Precio_mayoristas_consumidores[[#This Row],[Producto]],Codigos_class_frutas[],2,0)</f>
        <v>Tropicales y subtropicales</v>
      </c>
      <c r="F1145" t="s">
        <v>229</v>
      </c>
      <c r="G1145" s="51">
        <v>1715.46</v>
      </c>
    </row>
    <row r="1146" spans="1:7" x14ac:dyDescent="0.35">
      <c r="A1146">
        <v>2015</v>
      </c>
      <c r="B1146">
        <v>2</v>
      </c>
      <c r="C1146" t="str">
        <f>+VLOOKUP(Precio_mayoristas_consumidores[[#This Row],[Cod_mes]],Códigos_mes[],2,0)</f>
        <v>Febrero</v>
      </c>
      <c r="D1146" t="s">
        <v>797</v>
      </c>
      <c r="E1146" t="str">
        <f>+VLOOKUP(Precio_mayoristas_consumidores[[#This Row],[Producto]],Codigos_class_frutas[],2,0)</f>
        <v>Frutos de pepita</v>
      </c>
      <c r="F1146" t="s">
        <v>231</v>
      </c>
      <c r="G1146" s="51">
        <v>1314.49</v>
      </c>
    </row>
    <row r="1147" spans="1:7" x14ac:dyDescent="0.35">
      <c r="A1147">
        <v>2015</v>
      </c>
      <c r="B1147">
        <v>2</v>
      </c>
      <c r="C1147" t="str">
        <f>+VLOOKUP(Precio_mayoristas_consumidores[[#This Row],[Cod_mes]],Códigos_mes[],2,0)</f>
        <v>Febrero</v>
      </c>
      <c r="D1147" t="s">
        <v>797</v>
      </c>
      <c r="E1147" t="str">
        <f>+VLOOKUP(Precio_mayoristas_consumidores[[#This Row],[Producto]],Codigos_class_frutas[],2,0)</f>
        <v>Cítricos</v>
      </c>
      <c r="F1147" t="s">
        <v>221</v>
      </c>
      <c r="G1147" s="51">
        <v>1034.31</v>
      </c>
    </row>
    <row r="1148" spans="1:7" x14ac:dyDescent="0.35">
      <c r="A1148">
        <v>2015</v>
      </c>
      <c r="B1148">
        <v>2</v>
      </c>
      <c r="C1148" t="str">
        <f>+VLOOKUP(Precio_mayoristas_consumidores[[#This Row],[Cod_mes]],Códigos_mes[],2,0)</f>
        <v>Febrero</v>
      </c>
      <c r="D1148" t="s">
        <v>797</v>
      </c>
      <c r="E1148" t="str">
        <f>+VLOOKUP(Precio_mayoristas_consumidores[[#This Row],[Producto]],Codigos_class_frutas[],2,0)</f>
        <v>Frutos de hueso (carozo)</v>
      </c>
      <c r="F1148" t="s">
        <v>665</v>
      </c>
      <c r="G1148" s="51">
        <v>1358.01</v>
      </c>
    </row>
    <row r="1149" spans="1:7" x14ac:dyDescent="0.35">
      <c r="A1149">
        <v>2015</v>
      </c>
      <c r="B1149">
        <v>2</v>
      </c>
      <c r="C1149" t="str">
        <f>+VLOOKUP(Precio_mayoristas_consumidores[[#This Row],[Cod_mes]],Códigos_mes[],2,0)</f>
        <v>Febrero</v>
      </c>
      <c r="D1149" t="s">
        <v>797</v>
      </c>
      <c r="E1149" t="str">
        <f>+VLOOKUP(Precio_mayoristas_consumidores[[#This Row],[Producto]],Codigos_class_frutas[],2,0)</f>
        <v>Oleaginosos</v>
      </c>
      <c r="F1149" t="s">
        <v>225</v>
      </c>
      <c r="G1149" s="51">
        <v>2945.01</v>
      </c>
    </row>
    <row r="1150" spans="1:7" x14ac:dyDescent="0.35">
      <c r="A1150">
        <v>2015</v>
      </c>
      <c r="B1150">
        <v>2</v>
      </c>
      <c r="C1150" t="str">
        <f>+VLOOKUP(Precio_mayoristas_consumidores[[#This Row],[Cod_mes]],Códigos_mes[],2,0)</f>
        <v>Febrero</v>
      </c>
      <c r="D1150" t="s">
        <v>797</v>
      </c>
      <c r="E1150" t="str">
        <f>+VLOOKUP(Precio_mayoristas_consumidores[[#This Row],[Producto]],Codigos_class_frutas[],2,0)</f>
        <v>Tropicales y subtropicales</v>
      </c>
      <c r="F1150" t="s">
        <v>204</v>
      </c>
      <c r="G1150" s="51">
        <v>713.86</v>
      </c>
    </row>
    <row r="1151" spans="1:7" x14ac:dyDescent="0.35">
      <c r="A1151">
        <v>2015</v>
      </c>
      <c r="B1151">
        <v>2</v>
      </c>
      <c r="C1151" t="str">
        <f>+VLOOKUP(Precio_mayoristas_consumidores[[#This Row],[Cod_mes]],Códigos_mes[],2,0)</f>
        <v>Febrero</v>
      </c>
      <c r="D1151" t="s">
        <v>797</v>
      </c>
      <c r="E1151" t="str">
        <f>+VLOOKUP(Precio_mayoristas_consumidores[[#This Row],[Producto]],Codigos_class_frutas[],2,0)</f>
        <v>Uva</v>
      </c>
      <c r="F1151" t="s">
        <v>295</v>
      </c>
      <c r="G1151" s="51">
        <v>2005.28</v>
      </c>
    </row>
    <row r="1152" spans="1:7" x14ac:dyDescent="0.35">
      <c r="A1152">
        <v>2015</v>
      </c>
      <c r="B1152">
        <v>2</v>
      </c>
      <c r="C1152" t="str">
        <f>+VLOOKUP(Precio_mayoristas_consumidores[[#This Row],[Cod_mes]],Códigos_mes[],2,0)</f>
        <v>Febrero</v>
      </c>
      <c r="D1152" t="s">
        <v>796</v>
      </c>
      <c r="E1152" t="str">
        <f>+VLOOKUP(Precio_mayoristas_consumidores[[#This Row],[Producto]],Codigos_class_frutas[],2,0)</f>
        <v>Frutos de hueso (carozo)</v>
      </c>
      <c r="F1152" t="s">
        <v>702</v>
      </c>
      <c r="G1152" s="51">
        <v>587.21</v>
      </c>
    </row>
    <row r="1153" spans="1:7" x14ac:dyDescent="0.35">
      <c r="A1153">
        <v>2015</v>
      </c>
      <c r="B1153">
        <v>2</v>
      </c>
      <c r="C1153" t="str">
        <f>+VLOOKUP(Precio_mayoristas_consumidores[[#This Row],[Cod_mes]],Códigos_mes[],2,0)</f>
        <v>Febrero</v>
      </c>
      <c r="D1153" t="s">
        <v>796</v>
      </c>
      <c r="E1153" t="str">
        <f>+VLOOKUP(Precio_mayoristas_consumidores[[#This Row],[Producto]],Codigos_class_frutas[],2,0)</f>
        <v>Frutos de hueso (carozo)</v>
      </c>
      <c r="F1153" t="s">
        <v>277</v>
      </c>
      <c r="G1153" s="51">
        <v>737.57</v>
      </c>
    </row>
    <row r="1154" spans="1:7" x14ac:dyDescent="0.35">
      <c r="A1154">
        <v>2015</v>
      </c>
      <c r="B1154">
        <v>2</v>
      </c>
      <c r="C1154" t="str">
        <f>+VLOOKUP(Precio_mayoristas_consumidores[[#This Row],[Cod_mes]],Códigos_mes[],2,0)</f>
        <v>Febrero</v>
      </c>
      <c r="D1154" t="s">
        <v>796</v>
      </c>
      <c r="E1154" t="str">
        <f>+VLOOKUP(Precio_mayoristas_consumidores[[#This Row],[Producto]],Codigos_class_frutas[],2,0)</f>
        <v>Berries</v>
      </c>
      <c r="F1154" t="s">
        <v>212</v>
      </c>
      <c r="G1154" s="51">
        <v>1015.4</v>
      </c>
    </row>
    <row r="1155" spans="1:7" x14ac:dyDescent="0.35">
      <c r="A1155">
        <v>2015</v>
      </c>
      <c r="B1155">
        <v>2</v>
      </c>
      <c r="C1155" t="str">
        <f>+VLOOKUP(Precio_mayoristas_consumidores[[#This Row],[Cod_mes]],Códigos_mes[],2,0)</f>
        <v>Febrero</v>
      </c>
      <c r="D1155" t="s">
        <v>796</v>
      </c>
      <c r="E1155" t="str">
        <f>+VLOOKUP(Precio_mayoristas_consumidores[[#This Row],[Producto]],Codigos_class_frutas[],2,0)</f>
        <v>Cítricos</v>
      </c>
      <c r="F1155" t="s">
        <v>214</v>
      </c>
      <c r="G1155" s="51">
        <v>1176.32</v>
      </c>
    </row>
    <row r="1156" spans="1:7" x14ac:dyDescent="0.35">
      <c r="A1156">
        <v>2015</v>
      </c>
      <c r="B1156">
        <v>2</v>
      </c>
      <c r="C1156" t="str">
        <f>+VLOOKUP(Precio_mayoristas_consumidores[[#This Row],[Cod_mes]],Códigos_mes[],2,0)</f>
        <v>Febrero</v>
      </c>
      <c r="D1156" t="s">
        <v>796</v>
      </c>
      <c r="E1156" t="str">
        <f>+VLOOKUP(Precio_mayoristas_consumidores[[#This Row],[Producto]],Codigos_class_frutas[],2,0)</f>
        <v>Tropicales y subtropicales</v>
      </c>
      <c r="F1156" t="s">
        <v>229</v>
      </c>
      <c r="G1156" s="51">
        <v>1706.41</v>
      </c>
    </row>
    <row r="1157" spans="1:7" x14ac:dyDescent="0.35">
      <c r="A1157">
        <v>2015</v>
      </c>
      <c r="B1157">
        <v>2</v>
      </c>
      <c r="C1157" t="str">
        <f>+VLOOKUP(Precio_mayoristas_consumidores[[#This Row],[Cod_mes]],Códigos_mes[],2,0)</f>
        <v>Febrero</v>
      </c>
      <c r="D1157" t="s">
        <v>796</v>
      </c>
      <c r="E1157" t="str">
        <f>+VLOOKUP(Precio_mayoristas_consumidores[[#This Row],[Producto]],Codigos_class_frutas[],2,0)</f>
        <v>Frutos de pepita</v>
      </c>
      <c r="F1157" t="s">
        <v>231</v>
      </c>
      <c r="G1157" s="51">
        <v>684.88</v>
      </c>
    </row>
    <row r="1158" spans="1:7" x14ac:dyDescent="0.35">
      <c r="A1158">
        <v>2015</v>
      </c>
      <c r="B1158">
        <v>2</v>
      </c>
      <c r="C1158" t="str">
        <f>+VLOOKUP(Precio_mayoristas_consumidores[[#This Row],[Cod_mes]],Códigos_mes[],2,0)</f>
        <v>Febrero</v>
      </c>
      <c r="D1158" t="s">
        <v>796</v>
      </c>
      <c r="E1158" t="str">
        <f>+VLOOKUP(Precio_mayoristas_consumidores[[#This Row],[Producto]],Codigos_class_frutas[],2,0)</f>
        <v>Cítricos</v>
      </c>
      <c r="F1158" t="s">
        <v>221</v>
      </c>
      <c r="G1158" s="51">
        <v>653.5</v>
      </c>
    </row>
    <row r="1159" spans="1:7" x14ac:dyDescent="0.35">
      <c r="A1159">
        <v>2015</v>
      </c>
      <c r="B1159">
        <v>2</v>
      </c>
      <c r="C1159" t="str">
        <f>+VLOOKUP(Precio_mayoristas_consumidores[[#This Row],[Cod_mes]],Códigos_mes[],2,0)</f>
        <v>Febrero</v>
      </c>
      <c r="D1159" t="s">
        <v>796</v>
      </c>
      <c r="E1159" t="str">
        <f>+VLOOKUP(Precio_mayoristas_consumidores[[#This Row],[Producto]],Codigos_class_frutas[],2,0)</f>
        <v>Frutos de hueso (carozo)</v>
      </c>
      <c r="F1159" t="s">
        <v>665</v>
      </c>
      <c r="G1159" s="51">
        <v>718.68</v>
      </c>
    </row>
    <row r="1160" spans="1:7" x14ac:dyDescent="0.35">
      <c r="A1160">
        <v>2015</v>
      </c>
      <c r="B1160">
        <v>2</v>
      </c>
      <c r="C1160" t="str">
        <f>+VLOOKUP(Precio_mayoristas_consumidores[[#This Row],[Cod_mes]],Códigos_mes[],2,0)</f>
        <v>Febrero</v>
      </c>
      <c r="D1160" t="s">
        <v>796</v>
      </c>
      <c r="E1160" t="str">
        <f>+VLOOKUP(Precio_mayoristas_consumidores[[#This Row],[Producto]],Codigos_class_frutas[],2,0)</f>
        <v>Oleaginosos</v>
      </c>
      <c r="F1160" t="s">
        <v>225</v>
      </c>
      <c r="G1160" s="51">
        <v>2307.1</v>
      </c>
    </row>
    <row r="1161" spans="1:7" x14ac:dyDescent="0.35">
      <c r="A1161">
        <v>2015</v>
      </c>
      <c r="B1161">
        <v>2</v>
      </c>
      <c r="C1161" t="str">
        <f>+VLOOKUP(Precio_mayoristas_consumidores[[#This Row],[Cod_mes]],Códigos_mes[],2,0)</f>
        <v>Febrero</v>
      </c>
      <c r="D1161" t="s">
        <v>796</v>
      </c>
      <c r="E1161" t="str">
        <f>+VLOOKUP(Precio_mayoristas_consumidores[[#This Row],[Producto]],Codigos_class_frutas[],2,0)</f>
        <v>Tropicales y subtropicales</v>
      </c>
      <c r="F1161" t="s">
        <v>204</v>
      </c>
      <c r="G1161" s="51">
        <v>518.02</v>
      </c>
    </row>
    <row r="1162" spans="1:7" x14ac:dyDescent="0.35">
      <c r="A1162">
        <v>2015</v>
      </c>
      <c r="B1162">
        <v>2</v>
      </c>
      <c r="C1162" t="str">
        <f>+VLOOKUP(Precio_mayoristas_consumidores[[#This Row],[Cod_mes]],Códigos_mes[],2,0)</f>
        <v>Febrero</v>
      </c>
      <c r="D1162" t="s">
        <v>796</v>
      </c>
      <c r="E1162" t="str">
        <f>+VLOOKUP(Precio_mayoristas_consumidores[[#This Row],[Producto]],Codigos_class_frutas[],2,0)</f>
        <v>Uva</v>
      </c>
      <c r="F1162" t="s">
        <v>295</v>
      </c>
      <c r="G1162" s="51">
        <v>854.65</v>
      </c>
    </row>
    <row r="1163" spans="1:7" x14ac:dyDescent="0.35">
      <c r="A1163">
        <v>2015</v>
      </c>
      <c r="B1163">
        <v>2</v>
      </c>
      <c r="C1163" t="str">
        <f>+VLOOKUP(Precio_mayoristas_consumidores[[#This Row],[Cod_mes]],Códigos_mes[],2,0)</f>
        <v>Febrero</v>
      </c>
      <c r="D1163" t="s">
        <v>797</v>
      </c>
      <c r="E1163" t="str">
        <f>+VLOOKUP(Precio_mayoristas_consumidores[[#This Row],[Producto]],Codigos_class_frutas[],2,0)</f>
        <v>Frutos de hueso (carozo)</v>
      </c>
      <c r="F1163" t="s">
        <v>702</v>
      </c>
      <c r="G1163" s="51">
        <v>1099.83</v>
      </c>
    </row>
    <row r="1164" spans="1:7" x14ac:dyDescent="0.35">
      <c r="A1164">
        <v>2015</v>
      </c>
      <c r="B1164">
        <v>2</v>
      </c>
      <c r="C1164" t="str">
        <f>+VLOOKUP(Precio_mayoristas_consumidores[[#This Row],[Cod_mes]],Códigos_mes[],2,0)</f>
        <v>Febrero</v>
      </c>
      <c r="D1164" t="s">
        <v>797</v>
      </c>
      <c r="E1164" t="str">
        <f>+VLOOKUP(Precio_mayoristas_consumidores[[#This Row],[Producto]],Codigos_class_frutas[],2,0)</f>
        <v>Frutos de hueso (carozo)</v>
      </c>
      <c r="F1164" t="s">
        <v>277</v>
      </c>
      <c r="G1164" s="51">
        <v>1225.68</v>
      </c>
    </row>
    <row r="1165" spans="1:7" x14ac:dyDescent="0.35">
      <c r="A1165">
        <v>2015</v>
      </c>
      <c r="B1165">
        <v>2</v>
      </c>
      <c r="C1165" t="str">
        <f>+VLOOKUP(Precio_mayoristas_consumidores[[#This Row],[Cod_mes]],Códigos_mes[],2,0)</f>
        <v>Febrero</v>
      </c>
      <c r="D1165" t="s">
        <v>797</v>
      </c>
      <c r="E1165" t="str">
        <f>+VLOOKUP(Precio_mayoristas_consumidores[[#This Row],[Producto]],Codigos_class_frutas[],2,0)</f>
        <v>Berries</v>
      </c>
      <c r="F1165" t="s">
        <v>212</v>
      </c>
      <c r="G1165" s="51">
        <v>3245.2</v>
      </c>
    </row>
    <row r="1166" spans="1:7" x14ac:dyDescent="0.35">
      <c r="A1166">
        <v>2015</v>
      </c>
      <c r="B1166">
        <v>2</v>
      </c>
      <c r="C1166" t="str">
        <f>+VLOOKUP(Precio_mayoristas_consumidores[[#This Row],[Cod_mes]],Códigos_mes[],2,0)</f>
        <v>Febrero</v>
      </c>
      <c r="D1166" t="s">
        <v>797</v>
      </c>
      <c r="E1166" t="str">
        <f>+VLOOKUP(Precio_mayoristas_consumidores[[#This Row],[Producto]],Codigos_class_frutas[],2,0)</f>
        <v>Cítricos</v>
      </c>
      <c r="F1166" t="s">
        <v>214</v>
      </c>
      <c r="G1166" s="51">
        <v>1878.76</v>
      </c>
    </row>
    <row r="1167" spans="1:7" x14ac:dyDescent="0.35">
      <c r="A1167">
        <v>2015</v>
      </c>
      <c r="B1167">
        <v>2</v>
      </c>
      <c r="C1167" t="str">
        <f>+VLOOKUP(Precio_mayoristas_consumidores[[#This Row],[Cod_mes]],Códigos_mes[],2,0)</f>
        <v>Febrero</v>
      </c>
      <c r="D1167" t="s">
        <v>797</v>
      </c>
      <c r="E1167" t="str">
        <f>+VLOOKUP(Precio_mayoristas_consumidores[[#This Row],[Producto]],Codigos_class_frutas[],2,0)</f>
        <v>Tropicales y subtropicales</v>
      </c>
      <c r="F1167" t="s">
        <v>229</v>
      </c>
      <c r="G1167" s="51">
        <v>1763.04</v>
      </c>
    </row>
    <row r="1168" spans="1:7" x14ac:dyDescent="0.35">
      <c r="A1168">
        <v>2015</v>
      </c>
      <c r="B1168">
        <v>2</v>
      </c>
      <c r="C1168" t="str">
        <f>+VLOOKUP(Precio_mayoristas_consumidores[[#This Row],[Cod_mes]],Códigos_mes[],2,0)</f>
        <v>Febrero</v>
      </c>
      <c r="D1168" t="s">
        <v>797</v>
      </c>
      <c r="E1168" t="str">
        <f>+VLOOKUP(Precio_mayoristas_consumidores[[#This Row],[Producto]],Codigos_class_frutas[],2,0)</f>
        <v>Frutos de pepita</v>
      </c>
      <c r="F1168" t="s">
        <v>231</v>
      </c>
      <c r="G1168" s="51">
        <v>1300.8800000000001</v>
      </c>
    </row>
    <row r="1169" spans="1:7" x14ac:dyDescent="0.35">
      <c r="A1169">
        <v>2015</v>
      </c>
      <c r="B1169">
        <v>2</v>
      </c>
      <c r="C1169" t="str">
        <f>+VLOOKUP(Precio_mayoristas_consumidores[[#This Row],[Cod_mes]],Códigos_mes[],2,0)</f>
        <v>Febrero</v>
      </c>
      <c r="D1169" t="s">
        <v>797</v>
      </c>
      <c r="E1169" t="str">
        <f>+VLOOKUP(Precio_mayoristas_consumidores[[#This Row],[Producto]],Codigos_class_frutas[],2,0)</f>
        <v>Cítricos</v>
      </c>
      <c r="F1169" t="s">
        <v>221</v>
      </c>
      <c r="G1169" s="51">
        <v>1014.99</v>
      </c>
    </row>
    <row r="1170" spans="1:7" x14ac:dyDescent="0.35">
      <c r="A1170">
        <v>2015</v>
      </c>
      <c r="B1170">
        <v>2</v>
      </c>
      <c r="C1170" t="str">
        <f>+VLOOKUP(Precio_mayoristas_consumidores[[#This Row],[Cod_mes]],Códigos_mes[],2,0)</f>
        <v>Febrero</v>
      </c>
      <c r="D1170" t="s">
        <v>797</v>
      </c>
      <c r="E1170" t="str">
        <f>+VLOOKUP(Precio_mayoristas_consumidores[[#This Row],[Producto]],Codigos_class_frutas[],2,0)</f>
        <v>Frutos de hueso (carozo)</v>
      </c>
      <c r="F1170" t="s">
        <v>665</v>
      </c>
      <c r="G1170" s="51">
        <v>1312.32</v>
      </c>
    </row>
    <row r="1171" spans="1:7" x14ac:dyDescent="0.35">
      <c r="A1171">
        <v>2015</v>
      </c>
      <c r="B1171">
        <v>2</v>
      </c>
      <c r="C1171" t="str">
        <f>+VLOOKUP(Precio_mayoristas_consumidores[[#This Row],[Cod_mes]],Códigos_mes[],2,0)</f>
        <v>Febrero</v>
      </c>
      <c r="D1171" t="s">
        <v>797</v>
      </c>
      <c r="E1171" t="str">
        <f>+VLOOKUP(Precio_mayoristas_consumidores[[#This Row],[Producto]],Codigos_class_frutas[],2,0)</f>
        <v>Oleaginosos</v>
      </c>
      <c r="F1171" t="s">
        <v>225</v>
      </c>
      <c r="G1171" s="51">
        <v>2889.17</v>
      </c>
    </row>
    <row r="1172" spans="1:7" x14ac:dyDescent="0.35">
      <c r="A1172">
        <v>2015</v>
      </c>
      <c r="B1172">
        <v>2</v>
      </c>
      <c r="C1172" t="str">
        <f>+VLOOKUP(Precio_mayoristas_consumidores[[#This Row],[Cod_mes]],Códigos_mes[],2,0)</f>
        <v>Febrero</v>
      </c>
      <c r="D1172" t="s">
        <v>797</v>
      </c>
      <c r="E1172" t="str">
        <f>+VLOOKUP(Precio_mayoristas_consumidores[[#This Row],[Producto]],Codigos_class_frutas[],2,0)</f>
        <v>Tropicales y subtropicales</v>
      </c>
      <c r="F1172" t="s">
        <v>204</v>
      </c>
      <c r="G1172" s="51">
        <v>724.05</v>
      </c>
    </row>
    <row r="1173" spans="1:7" x14ac:dyDescent="0.35">
      <c r="A1173">
        <v>2015</v>
      </c>
      <c r="B1173">
        <v>2</v>
      </c>
      <c r="C1173" t="str">
        <f>+VLOOKUP(Precio_mayoristas_consumidores[[#This Row],[Cod_mes]],Códigos_mes[],2,0)</f>
        <v>Febrero</v>
      </c>
      <c r="D1173" t="s">
        <v>797</v>
      </c>
      <c r="E1173" t="str">
        <f>+VLOOKUP(Precio_mayoristas_consumidores[[#This Row],[Producto]],Codigos_class_frutas[],2,0)</f>
        <v>Uva</v>
      </c>
      <c r="F1173" t="s">
        <v>295</v>
      </c>
      <c r="G1173" s="51">
        <v>1936.66</v>
      </c>
    </row>
    <row r="1174" spans="1:7" x14ac:dyDescent="0.35">
      <c r="A1174">
        <v>2015</v>
      </c>
      <c r="B1174">
        <v>2</v>
      </c>
      <c r="C1174" t="str">
        <f>+VLOOKUP(Precio_mayoristas_consumidores[[#This Row],[Cod_mes]],Códigos_mes[],2,0)</f>
        <v>Febrero</v>
      </c>
      <c r="D1174" t="s">
        <v>796</v>
      </c>
      <c r="E1174" t="str">
        <f>+VLOOKUP(Precio_mayoristas_consumidores[[#This Row],[Producto]],Codigos_class_frutas[],2,0)</f>
        <v>Frutos de hueso (carozo)</v>
      </c>
      <c r="F1174" t="s">
        <v>702</v>
      </c>
      <c r="G1174" s="51">
        <v>574.15</v>
      </c>
    </row>
    <row r="1175" spans="1:7" x14ac:dyDescent="0.35">
      <c r="A1175">
        <v>2015</v>
      </c>
      <c r="B1175">
        <v>2</v>
      </c>
      <c r="C1175" t="str">
        <f>+VLOOKUP(Precio_mayoristas_consumidores[[#This Row],[Cod_mes]],Códigos_mes[],2,0)</f>
        <v>Febrero</v>
      </c>
      <c r="D1175" t="s">
        <v>796</v>
      </c>
      <c r="E1175" t="str">
        <f>+VLOOKUP(Precio_mayoristas_consumidores[[#This Row],[Producto]],Codigos_class_frutas[],2,0)</f>
        <v>Frutos de hueso (carozo)</v>
      </c>
      <c r="F1175" t="s">
        <v>277</v>
      </c>
      <c r="G1175" s="51">
        <v>748.48</v>
      </c>
    </row>
    <row r="1176" spans="1:7" x14ac:dyDescent="0.35">
      <c r="A1176">
        <v>2015</v>
      </c>
      <c r="B1176">
        <v>2</v>
      </c>
      <c r="C1176" t="str">
        <f>+VLOOKUP(Precio_mayoristas_consumidores[[#This Row],[Cod_mes]],Códigos_mes[],2,0)</f>
        <v>Febrero</v>
      </c>
      <c r="D1176" t="s">
        <v>796</v>
      </c>
      <c r="E1176" t="str">
        <f>+VLOOKUP(Precio_mayoristas_consumidores[[#This Row],[Producto]],Codigos_class_frutas[],2,0)</f>
        <v>Berries</v>
      </c>
      <c r="F1176" t="s">
        <v>212</v>
      </c>
      <c r="G1176" s="51">
        <v>1121.26</v>
      </c>
    </row>
    <row r="1177" spans="1:7" x14ac:dyDescent="0.35">
      <c r="A1177">
        <v>2015</v>
      </c>
      <c r="B1177">
        <v>2</v>
      </c>
      <c r="C1177" t="str">
        <f>+VLOOKUP(Precio_mayoristas_consumidores[[#This Row],[Cod_mes]],Códigos_mes[],2,0)</f>
        <v>Febrero</v>
      </c>
      <c r="D1177" t="s">
        <v>796</v>
      </c>
      <c r="E1177" t="str">
        <f>+VLOOKUP(Precio_mayoristas_consumidores[[#This Row],[Producto]],Codigos_class_frutas[],2,0)</f>
        <v>Cítricos</v>
      </c>
      <c r="F1177" t="s">
        <v>214</v>
      </c>
      <c r="G1177" s="51">
        <v>1272.8599999999999</v>
      </c>
    </row>
    <row r="1178" spans="1:7" x14ac:dyDescent="0.35">
      <c r="A1178">
        <v>2015</v>
      </c>
      <c r="B1178">
        <v>2</v>
      </c>
      <c r="C1178" t="str">
        <f>+VLOOKUP(Precio_mayoristas_consumidores[[#This Row],[Cod_mes]],Códigos_mes[],2,0)</f>
        <v>Febrero</v>
      </c>
      <c r="D1178" t="s">
        <v>796</v>
      </c>
      <c r="E1178" t="str">
        <f>+VLOOKUP(Precio_mayoristas_consumidores[[#This Row],[Producto]],Codigos_class_frutas[],2,0)</f>
        <v>Tropicales y subtropicales</v>
      </c>
      <c r="F1178" t="s">
        <v>229</v>
      </c>
      <c r="G1178" s="51">
        <v>1954.55</v>
      </c>
    </row>
    <row r="1179" spans="1:7" x14ac:dyDescent="0.35">
      <c r="A1179">
        <v>2015</v>
      </c>
      <c r="B1179">
        <v>2</v>
      </c>
      <c r="C1179" t="str">
        <f>+VLOOKUP(Precio_mayoristas_consumidores[[#This Row],[Cod_mes]],Códigos_mes[],2,0)</f>
        <v>Febrero</v>
      </c>
      <c r="D1179" t="s">
        <v>796</v>
      </c>
      <c r="E1179" t="str">
        <f>+VLOOKUP(Precio_mayoristas_consumidores[[#This Row],[Producto]],Codigos_class_frutas[],2,0)</f>
        <v>Frutos de pepita</v>
      </c>
      <c r="F1179" t="s">
        <v>231</v>
      </c>
      <c r="G1179" s="51">
        <v>571.61</v>
      </c>
    </row>
    <row r="1180" spans="1:7" x14ac:dyDescent="0.35">
      <c r="A1180">
        <v>2015</v>
      </c>
      <c r="B1180">
        <v>2</v>
      </c>
      <c r="C1180" t="str">
        <f>+VLOOKUP(Precio_mayoristas_consumidores[[#This Row],[Cod_mes]],Códigos_mes[],2,0)</f>
        <v>Febrero</v>
      </c>
      <c r="D1180" t="s">
        <v>796</v>
      </c>
      <c r="E1180" t="str">
        <f>+VLOOKUP(Precio_mayoristas_consumidores[[#This Row],[Producto]],Codigos_class_frutas[],2,0)</f>
        <v>Cítricos</v>
      </c>
      <c r="F1180" t="s">
        <v>221</v>
      </c>
      <c r="G1180" s="51">
        <v>656.4</v>
      </c>
    </row>
    <row r="1181" spans="1:7" x14ac:dyDescent="0.35">
      <c r="A1181">
        <v>2015</v>
      </c>
      <c r="B1181">
        <v>2</v>
      </c>
      <c r="C1181" t="str">
        <f>+VLOOKUP(Precio_mayoristas_consumidores[[#This Row],[Cod_mes]],Códigos_mes[],2,0)</f>
        <v>Febrero</v>
      </c>
      <c r="D1181" t="s">
        <v>796</v>
      </c>
      <c r="E1181" t="str">
        <f>+VLOOKUP(Precio_mayoristas_consumidores[[#This Row],[Producto]],Codigos_class_frutas[],2,0)</f>
        <v>Frutos de hueso (carozo)</v>
      </c>
      <c r="F1181" t="s">
        <v>665</v>
      </c>
      <c r="G1181" s="51">
        <v>747.19</v>
      </c>
    </row>
    <row r="1182" spans="1:7" x14ac:dyDescent="0.35">
      <c r="A1182">
        <v>2015</v>
      </c>
      <c r="B1182">
        <v>2</v>
      </c>
      <c r="C1182" t="str">
        <f>+VLOOKUP(Precio_mayoristas_consumidores[[#This Row],[Cod_mes]],Códigos_mes[],2,0)</f>
        <v>Febrero</v>
      </c>
      <c r="D1182" t="s">
        <v>796</v>
      </c>
      <c r="E1182" t="str">
        <f>+VLOOKUP(Precio_mayoristas_consumidores[[#This Row],[Producto]],Codigos_class_frutas[],2,0)</f>
        <v>Oleaginosos</v>
      </c>
      <c r="F1182" t="s">
        <v>225</v>
      </c>
      <c r="G1182" s="51">
        <v>2562.0500000000002</v>
      </c>
    </row>
    <row r="1183" spans="1:7" x14ac:dyDescent="0.35">
      <c r="A1183">
        <v>2015</v>
      </c>
      <c r="B1183">
        <v>2</v>
      </c>
      <c r="C1183" t="str">
        <f>+VLOOKUP(Precio_mayoristas_consumidores[[#This Row],[Cod_mes]],Códigos_mes[],2,0)</f>
        <v>Febrero</v>
      </c>
      <c r="D1183" t="s">
        <v>796</v>
      </c>
      <c r="E1183" t="str">
        <f>+VLOOKUP(Precio_mayoristas_consumidores[[#This Row],[Producto]],Codigos_class_frutas[],2,0)</f>
        <v>Tropicales y subtropicales</v>
      </c>
      <c r="F1183" t="s">
        <v>204</v>
      </c>
      <c r="G1183" s="51">
        <v>542.98</v>
      </c>
    </row>
    <row r="1184" spans="1:7" x14ac:dyDescent="0.35">
      <c r="A1184">
        <v>2015</v>
      </c>
      <c r="B1184">
        <v>2</v>
      </c>
      <c r="C1184" t="str">
        <f>+VLOOKUP(Precio_mayoristas_consumidores[[#This Row],[Cod_mes]],Códigos_mes[],2,0)</f>
        <v>Febrero</v>
      </c>
      <c r="D1184" t="s">
        <v>796</v>
      </c>
      <c r="E1184" t="str">
        <f>+VLOOKUP(Precio_mayoristas_consumidores[[#This Row],[Producto]],Codigos_class_frutas[],2,0)</f>
        <v>Uva</v>
      </c>
      <c r="F1184" t="s">
        <v>295</v>
      </c>
      <c r="G1184" s="51">
        <v>811.89</v>
      </c>
    </row>
    <row r="1185" spans="1:7" x14ac:dyDescent="0.35">
      <c r="A1185">
        <v>2015</v>
      </c>
      <c r="B1185">
        <v>2</v>
      </c>
      <c r="C1185" t="str">
        <f>+VLOOKUP(Precio_mayoristas_consumidores[[#This Row],[Cod_mes]],Códigos_mes[],2,0)</f>
        <v>Febrero</v>
      </c>
      <c r="D1185" t="s">
        <v>797</v>
      </c>
      <c r="E1185" t="str">
        <f>+VLOOKUP(Precio_mayoristas_consumidores[[#This Row],[Producto]],Codigos_class_frutas[],2,0)</f>
        <v>Frutos de hueso (carozo)</v>
      </c>
      <c r="F1185" t="s">
        <v>702</v>
      </c>
      <c r="G1185" s="51">
        <v>1167.78</v>
      </c>
    </row>
    <row r="1186" spans="1:7" x14ac:dyDescent="0.35">
      <c r="A1186">
        <v>2015</v>
      </c>
      <c r="B1186">
        <v>2</v>
      </c>
      <c r="C1186" t="str">
        <f>+VLOOKUP(Precio_mayoristas_consumidores[[#This Row],[Cod_mes]],Códigos_mes[],2,0)</f>
        <v>Febrero</v>
      </c>
      <c r="D1186" t="s">
        <v>797</v>
      </c>
      <c r="E1186" t="str">
        <f>+VLOOKUP(Precio_mayoristas_consumidores[[#This Row],[Producto]],Codigos_class_frutas[],2,0)</f>
        <v>Frutos de hueso (carozo)</v>
      </c>
      <c r="F1186" t="s">
        <v>277</v>
      </c>
      <c r="G1186" s="51">
        <v>1230.82</v>
      </c>
    </row>
    <row r="1187" spans="1:7" x14ac:dyDescent="0.35">
      <c r="A1187">
        <v>2015</v>
      </c>
      <c r="B1187">
        <v>2</v>
      </c>
      <c r="C1187" t="str">
        <f>+VLOOKUP(Precio_mayoristas_consumidores[[#This Row],[Cod_mes]],Códigos_mes[],2,0)</f>
        <v>Febrero</v>
      </c>
      <c r="D1187" t="s">
        <v>797</v>
      </c>
      <c r="E1187" t="str">
        <f>+VLOOKUP(Precio_mayoristas_consumidores[[#This Row],[Producto]],Codigos_class_frutas[],2,0)</f>
        <v>Berries</v>
      </c>
      <c r="F1187" t="s">
        <v>212</v>
      </c>
      <c r="G1187" s="51">
        <v>3267.88</v>
      </c>
    </row>
    <row r="1188" spans="1:7" x14ac:dyDescent="0.35">
      <c r="A1188">
        <v>2015</v>
      </c>
      <c r="B1188">
        <v>2</v>
      </c>
      <c r="C1188" t="str">
        <f>+VLOOKUP(Precio_mayoristas_consumidores[[#This Row],[Cod_mes]],Códigos_mes[],2,0)</f>
        <v>Febrero</v>
      </c>
      <c r="D1188" t="s">
        <v>797</v>
      </c>
      <c r="E1188" t="str">
        <f>+VLOOKUP(Precio_mayoristas_consumidores[[#This Row],[Producto]],Codigos_class_frutas[],2,0)</f>
        <v>Cítricos</v>
      </c>
      <c r="F1188" t="s">
        <v>214</v>
      </c>
      <c r="G1188" s="51">
        <v>1861.97</v>
      </c>
    </row>
    <row r="1189" spans="1:7" x14ac:dyDescent="0.35">
      <c r="A1189">
        <v>2015</v>
      </c>
      <c r="B1189">
        <v>2</v>
      </c>
      <c r="C1189" t="str">
        <f>+VLOOKUP(Precio_mayoristas_consumidores[[#This Row],[Cod_mes]],Códigos_mes[],2,0)</f>
        <v>Febrero</v>
      </c>
      <c r="D1189" t="s">
        <v>797</v>
      </c>
      <c r="E1189" t="str">
        <f>+VLOOKUP(Precio_mayoristas_consumidores[[#This Row],[Producto]],Codigos_class_frutas[],2,0)</f>
        <v>Tropicales y subtropicales</v>
      </c>
      <c r="F1189" t="s">
        <v>229</v>
      </c>
      <c r="G1189" s="51">
        <v>1642.29</v>
      </c>
    </row>
    <row r="1190" spans="1:7" x14ac:dyDescent="0.35">
      <c r="A1190">
        <v>2015</v>
      </c>
      <c r="B1190">
        <v>2</v>
      </c>
      <c r="C1190" t="str">
        <f>+VLOOKUP(Precio_mayoristas_consumidores[[#This Row],[Cod_mes]],Códigos_mes[],2,0)</f>
        <v>Febrero</v>
      </c>
      <c r="D1190" t="s">
        <v>797</v>
      </c>
      <c r="E1190" t="str">
        <f>+VLOOKUP(Precio_mayoristas_consumidores[[#This Row],[Producto]],Codigos_class_frutas[],2,0)</f>
        <v>Frutos de pepita</v>
      </c>
      <c r="F1190" t="s">
        <v>231</v>
      </c>
      <c r="G1190" s="51">
        <v>1376.79</v>
      </c>
    </row>
    <row r="1191" spans="1:7" x14ac:dyDescent="0.35">
      <c r="A1191">
        <v>2015</v>
      </c>
      <c r="B1191">
        <v>2</v>
      </c>
      <c r="C1191" t="str">
        <f>+VLOOKUP(Precio_mayoristas_consumidores[[#This Row],[Cod_mes]],Códigos_mes[],2,0)</f>
        <v>Febrero</v>
      </c>
      <c r="D1191" t="s">
        <v>797</v>
      </c>
      <c r="E1191" t="str">
        <f>+VLOOKUP(Precio_mayoristas_consumidores[[#This Row],[Producto]],Codigos_class_frutas[],2,0)</f>
        <v>Cítricos</v>
      </c>
      <c r="F1191" t="s">
        <v>221</v>
      </c>
      <c r="G1191" s="51">
        <v>1004.75</v>
      </c>
    </row>
    <row r="1192" spans="1:7" x14ac:dyDescent="0.35">
      <c r="A1192">
        <v>2015</v>
      </c>
      <c r="B1192">
        <v>2</v>
      </c>
      <c r="C1192" t="str">
        <f>+VLOOKUP(Precio_mayoristas_consumidores[[#This Row],[Cod_mes]],Códigos_mes[],2,0)</f>
        <v>Febrero</v>
      </c>
      <c r="D1192" t="s">
        <v>797</v>
      </c>
      <c r="E1192" t="str">
        <f>+VLOOKUP(Precio_mayoristas_consumidores[[#This Row],[Producto]],Codigos_class_frutas[],2,0)</f>
        <v>Frutos de hueso (carozo)</v>
      </c>
      <c r="F1192" t="s">
        <v>665</v>
      </c>
      <c r="G1192" s="51">
        <v>1222.99</v>
      </c>
    </row>
    <row r="1193" spans="1:7" x14ac:dyDescent="0.35">
      <c r="A1193">
        <v>2015</v>
      </c>
      <c r="B1193">
        <v>2</v>
      </c>
      <c r="C1193" t="str">
        <f>+VLOOKUP(Precio_mayoristas_consumidores[[#This Row],[Cod_mes]],Códigos_mes[],2,0)</f>
        <v>Febrero</v>
      </c>
      <c r="D1193" t="s">
        <v>797</v>
      </c>
      <c r="E1193" t="str">
        <f>+VLOOKUP(Precio_mayoristas_consumidores[[#This Row],[Producto]],Codigos_class_frutas[],2,0)</f>
        <v>Oleaginosos</v>
      </c>
      <c r="F1193" t="s">
        <v>225</v>
      </c>
      <c r="G1193" s="51">
        <v>2865.12</v>
      </c>
    </row>
    <row r="1194" spans="1:7" x14ac:dyDescent="0.35">
      <c r="A1194">
        <v>2015</v>
      </c>
      <c r="B1194">
        <v>2</v>
      </c>
      <c r="C1194" t="str">
        <f>+VLOOKUP(Precio_mayoristas_consumidores[[#This Row],[Cod_mes]],Códigos_mes[],2,0)</f>
        <v>Febrero</v>
      </c>
      <c r="D1194" t="s">
        <v>797</v>
      </c>
      <c r="E1194" t="str">
        <f>+VLOOKUP(Precio_mayoristas_consumidores[[#This Row],[Producto]],Codigos_class_frutas[],2,0)</f>
        <v>Tropicales y subtropicales</v>
      </c>
      <c r="F1194" t="s">
        <v>204</v>
      </c>
      <c r="G1194" s="51">
        <v>714.27</v>
      </c>
    </row>
    <row r="1195" spans="1:7" x14ac:dyDescent="0.35">
      <c r="A1195">
        <v>2015</v>
      </c>
      <c r="B1195">
        <v>2</v>
      </c>
      <c r="C1195" t="str">
        <f>+VLOOKUP(Precio_mayoristas_consumidores[[#This Row],[Cod_mes]],Códigos_mes[],2,0)</f>
        <v>Febrero</v>
      </c>
      <c r="D1195" t="s">
        <v>797</v>
      </c>
      <c r="E1195" t="str">
        <f>+VLOOKUP(Precio_mayoristas_consumidores[[#This Row],[Producto]],Codigos_class_frutas[],2,0)</f>
        <v>Uva</v>
      </c>
      <c r="F1195" t="s">
        <v>295</v>
      </c>
      <c r="G1195" s="51">
        <v>2110.0500000000002</v>
      </c>
    </row>
    <row r="1196" spans="1:7" x14ac:dyDescent="0.35">
      <c r="A1196">
        <v>2015</v>
      </c>
      <c r="B1196">
        <v>3</v>
      </c>
      <c r="C1196" t="str">
        <f>+VLOOKUP(Precio_mayoristas_consumidores[[#This Row],[Cod_mes]],Códigos_mes[],2,0)</f>
        <v>Marzo</v>
      </c>
      <c r="D1196" t="s">
        <v>796</v>
      </c>
      <c r="E1196" t="str">
        <f>+VLOOKUP(Precio_mayoristas_consumidores[[#This Row],[Producto]],Codigos_class_frutas[],2,0)</f>
        <v>Frutos de hueso (carozo)</v>
      </c>
      <c r="F1196" t="s">
        <v>702</v>
      </c>
      <c r="G1196" s="51">
        <v>546.27</v>
      </c>
    </row>
    <row r="1197" spans="1:7" x14ac:dyDescent="0.35">
      <c r="A1197">
        <v>2015</v>
      </c>
      <c r="B1197">
        <v>3</v>
      </c>
      <c r="C1197" t="str">
        <f>+VLOOKUP(Precio_mayoristas_consumidores[[#This Row],[Cod_mes]],Códigos_mes[],2,0)</f>
        <v>Marzo</v>
      </c>
      <c r="D1197" t="s">
        <v>796</v>
      </c>
      <c r="E1197" t="str">
        <f>+VLOOKUP(Precio_mayoristas_consumidores[[#This Row],[Producto]],Codigos_class_frutas[],2,0)</f>
        <v>Frutos de hueso (carozo)</v>
      </c>
      <c r="F1197" t="s">
        <v>277</v>
      </c>
      <c r="G1197" s="51">
        <v>726.7</v>
      </c>
    </row>
    <row r="1198" spans="1:7" x14ac:dyDescent="0.35">
      <c r="A1198">
        <v>2015</v>
      </c>
      <c r="B1198">
        <v>3</v>
      </c>
      <c r="C1198" t="str">
        <f>+VLOOKUP(Precio_mayoristas_consumidores[[#This Row],[Cod_mes]],Códigos_mes[],2,0)</f>
        <v>Marzo</v>
      </c>
      <c r="D1198" t="s">
        <v>796</v>
      </c>
      <c r="E1198" t="str">
        <f>+VLOOKUP(Precio_mayoristas_consumidores[[#This Row],[Producto]],Codigos_class_frutas[],2,0)</f>
        <v>Berries</v>
      </c>
      <c r="F1198" t="s">
        <v>212</v>
      </c>
      <c r="G1198" s="51">
        <v>838.5</v>
      </c>
    </row>
    <row r="1199" spans="1:7" x14ac:dyDescent="0.35">
      <c r="A1199">
        <v>2015</v>
      </c>
      <c r="B1199">
        <v>3</v>
      </c>
      <c r="C1199" t="str">
        <f>+VLOOKUP(Precio_mayoristas_consumidores[[#This Row],[Cod_mes]],Códigos_mes[],2,0)</f>
        <v>Marzo</v>
      </c>
      <c r="D1199" t="s">
        <v>796</v>
      </c>
      <c r="E1199" t="str">
        <f>+VLOOKUP(Precio_mayoristas_consumidores[[#This Row],[Producto]],Codigos_class_frutas[],2,0)</f>
        <v>Cítricos</v>
      </c>
      <c r="F1199" t="s">
        <v>214</v>
      </c>
      <c r="G1199" s="51">
        <v>1246.71</v>
      </c>
    </row>
    <row r="1200" spans="1:7" x14ac:dyDescent="0.35">
      <c r="A1200">
        <v>2015</v>
      </c>
      <c r="B1200">
        <v>3</v>
      </c>
      <c r="C1200" t="str">
        <f>+VLOOKUP(Precio_mayoristas_consumidores[[#This Row],[Cod_mes]],Códigos_mes[],2,0)</f>
        <v>Marzo</v>
      </c>
      <c r="D1200" t="s">
        <v>796</v>
      </c>
      <c r="E1200" t="str">
        <f>+VLOOKUP(Precio_mayoristas_consumidores[[#This Row],[Producto]],Codigos_class_frutas[],2,0)</f>
        <v>Tropicales y subtropicales</v>
      </c>
      <c r="F1200" t="s">
        <v>229</v>
      </c>
      <c r="G1200" s="51">
        <v>1805</v>
      </c>
    </row>
    <row r="1201" spans="1:7" x14ac:dyDescent="0.35">
      <c r="A1201">
        <v>2015</v>
      </c>
      <c r="B1201">
        <v>3</v>
      </c>
      <c r="C1201" t="str">
        <f>+VLOOKUP(Precio_mayoristas_consumidores[[#This Row],[Cod_mes]],Códigos_mes[],2,0)</f>
        <v>Marzo</v>
      </c>
      <c r="D1201" t="s">
        <v>796</v>
      </c>
      <c r="E1201" t="str">
        <f>+VLOOKUP(Precio_mayoristas_consumidores[[#This Row],[Producto]],Codigos_class_frutas[],2,0)</f>
        <v>Frutos de pepita</v>
      </c>
      <c r="F1201" t="s">
        <v>231</v>
      </c>
      <c r="G1201" s="51">
        <v>552.5</v>
      </c>
    </row>
    <row r="1202" spans="1:7" x14ac:dyDescent="0.35">
      <c r="A1202">
        <v>2015</v>
      </c>
      <c r="B1202">
        <v>3</v>
      </c>
      <c r="C1202" t="str">
        <f>+VLOOKUP(Precio_mayoristas_consumidores[[#This Row],[Cod_mes]],Códigos_mes[],2,0)</f>
        <v>Marzo</v>
      </c>
      <c r="D1202" t="s">
        <v>796</v>
      </c>
      <c r="E1202" t="str">
        <f>+VLOOKUP(Precio_mayoristas_consumidores[[#This Row],[Producto]],Codigos_class_frutas[],2,0)</f>
        <v>Cítricos</v>
      </c>
      <c r="F1202" t="s">
        <v>221</v>
      </c>
      <c r="G1202" s="51">
        <v>652.33000000000004</v>
      </c>
    </row>
    <row r="1203" spans="1:7" x14ac:dyDescent="0.35">
      <c r="A1203">
        <v>2015</v>
      </c>
      <c r="B1203">
        <v>3</v>
      </c>
      <c r="C1203" t="str">
        <f>+VLOOKUP(Precio_mayoristas_consumidores[[#This Row],[Cod_mes]],Códigos_mes[],2,0)</f>
        <v>Marzo</v>
      </c>
      <c r="D1203" t="s">
        <v>796</v>
      </c>
      <c r="E1203" t="str">
        <f>+VLOOKUP(Precio_mayoristas_consumidores[[#This Row],[Producto]],Codigos_class_frutas[],2,0)</f>
        <v>Frutos de hueso (carozo)</v>
      </c>
      <c r="F1203" t="s">
        <v>665</v>
      </c>
      <c r="G1203" s="51">
        <v>697.71</v>
      </c>
    </row>
    <row r="1204" spans="1:7" x14ac:dyDescent="0.35">
      <c r="A1204">
        <v>2015</v>
      </c>
      <c r="B1204">
        <v>3</v>
      </c>
      <c r="C1204" t="str">
        <f>+VLOOKUP(Precio_mayoristas_consumidores[[#This Row],[Cod_mes]],Códigos_mes[],2,0)</f>
        <v>Marzo</v>
      </c>
      <c r="D1204" t="s">
        <v>796</v>
      </c>
      <c r="E1204" t="str">
        <f>+VLOOKUP(Precio_mayoristas_consumidores[[#This Row],[Producto]],Codigos_class_frutas[],2,0)</f>
        <v>Oleaginosos</v>
      </c>
      <c r="F1204" t="s">
        <v>225</v>
      </c>
      <c r="G1204" s="51">
        <v>2591.61</v>
      </c>
    </row>
    <row r="1205" spans="1:7" x14ac:dyDescent="0.35">
      <c r="A1205">
        <v>2015</v>
      </c>
      <c r="B1205">
        <v>3</v>
      </c>
      <c r="C1205" t="str">
        <f>+VLOOKUP(Precio_mayoristas_consumidores[[#This Row],[Cod_mes]],Códigos_mes[],2,0)</f>
        <v>Marzo</v>
      </c>
      <c r="D1205" t="s">
        <v>796</v>
      </c>
      <c r="E1205" t="str">
        <f>+VLOOKUP(Precio_mayoristas_consumidores[[#This Row],[Producto]],Codigos_class_frutas[],2,0)</f>
        <v>Frutos de pepita</v>
      </c>
      <c r="F1205" t="s">
        <v>242</v>
      </c>
      <c r="G1205" s="51">
        <v>629.84</v>
      </c>
    </row>
    <row r="1206" spans="1:7" x14ac:dyDescent="0.35">
      <c r="A1206">
        <v>2015</v>
      </c>
      <c r="B1206">
        <v>3</v>
      </c>
      <c r="C1206" t="str">
        <f>+VLOOKUP(Precio_mayoristas_consumidores[[#This Row],[Cod_mes]],Códigos_mes[],2,0)</f>
        <v>Marzo</v>
      </c>
      <c r="D1206" t="s">
        <v>796</v>
      </c>
      <c r="E1206" t="str">
        <f>+VLOOKUP(Precio_mayoristas_consumidores[[#This Row],[Producto]],Codigos_class_frutas[],2,0)</f>
        <v>Tropicales y subtropicales</v>
      </c>
      <c r="F1206" t="s">
        <v>204</v>
      </c>
      <c r="G1206" s="51">
        <v>592.74</v>
      </c>
    </row>
    <row r="1207" spans="1:7" x14ac:dyDescent="0.35">
      <c r="A1207">
        <v>2015</v>
      </c>
      <c r="B1207">
        <v>3</v>
      </c>
      <c r="C1207" t="str">
        <f>+VLOOKUP(Precio_mayoristas_consumidores[[#This Row],[Cod_mes]],Códigos_mes[],2,0)</f>
        <v>Marzo</v>
      </c>
      <c r="D1207" t="s">
        <v>796</v>
      </c>
      <c r="E1207" t="str">
        <f>+VLOOKUP(Precio_mayoristas_consumidores[[#This Row],[Producto]],Codigos_class_frutas[],2,0)</f>
        <v>Uva</v>
      </c>
      <c r="F1207" t="s">
        <v>295</v>
      </c>
      <c r="G1207" s="51">
        <v>762.93</v>
      </c>
    </row>
    <row r="1208" spans="1:7" x14ac:dyDescent="0.35">
      <c r="A1208">
        <v>2015</v>
      </c>
      <c r="B1208">
        <v>3</v>
      </c>
      <c r="C1208" t="str">
        <f>+VLOOKUP(Precio_mayoristas_consumidores[[#This Row],[Cod_mes]],Códigos_mes[],2,0)</f>
        <v>Marzo</v>
      </c>
      <c r="D1208" t="s">
        <v>797</v>
      </c>
      <c r="E1208" t="str">
        <f>+VLOOKUP(Precio_mayoristas_consumidores[[#This Row],[Producto]],Codigos_class_frutas[],2,0)</f>
        <v>Frutos de hueso (carozo)</v>
      </c>
      <c r="F1208" t="s">
        <v>702</v>
      </c>
      <c r="G1208" s="51">
        <v>1145.31</v>
      </c>
    </row>
    <row r="1209" spans="1:7" x14ac:dyDescent="0.35">
      <c r="A1209">
        <v>2015</v>
      </c>
      <c r="B1209">
        <v>3</v>
      </c>
      <c r="C1209" t="str">
        <f>+VLOOKUP(Precio_mayoristas_consumidores[[#This Row],[Cod_mes]],Códigos_mes[],2,0)</f>
        <v>Marzo</v>
      </c>
      <c r="D1209" t="s">
        <v>797</v>
      </c>
      <c r="E1209" t="str">
        <f>+VLOOKUP(Precio_mayoristas_consumidores[[#This Row],[Producto]],Codigos_class_frutas[],2,0)</f>
        <v>Frutos de hueso (carozo)</v>
      </c>
      <c r="F1209" t="s">
        <v>277</v>
      </c>
      <c r="G1209" s="51">
        <v>1224.01</v>
      </c>
    </row>
    <row r="1210" spans="1:7" x14ac:dyDescent="0.35">
      <c r="A1210">
        <v>2015</v>
      </c>
      <c r="B1210">
        <v>3</v>
      </c>
      <c r="C1210" t="str">
        <f>+VLOOKUP(Precio_mayoristas_consumidores[[#This Row],[Cod_mes]],Códigos_mes[],2,0)</f>
        <v>Marzo</v>
      </c>
      <c r="D1210" t="s">
        <v>797</v>
      </c>
      <c r="E1210" t="str">
        <f>+VLOOKUP(Precio_mayoristas_consumidores[[#This Row],[Producto]],Codigos_class_frutas[],2,0)</f>
        <v>Cítricos</v>
      </c>
      <c r="F1210" t="s">
        <v>214</v>
      </c>
      <c r="G1210" s="51">
        <v>1872.87</v>
      </c>
    </row>
    <row r="1211" spans="1:7" x14ac:dyDescent="0.35">
      <c r="A1211">
        <v>2015</v>
      </c>
      <c r="B1211">
        <v>3</v>
      </c>
      <c r="C1211" t="str">
        <f>+VLOOKUP(Precio_mayoristas_consumidores[[#This Row],[Cod_mes]],Códigos_mes[],2,0)</f>
        <v>Marzo</v>
      </c>
      <c r="D1211" t="s">
        <v>797</v>
      </c>
      <c r="E1211" t="str">
        <f>+VLOOKUP(Precio_mayoristas_consumidores[[#This Row],[Producto]],Codigos_class_frutas[],2,0)</f>
        <v>Tropicales y subtropicales</v>
      </c>
      <c r="F1211" t="s">
        <v>229</v>
      </c>
      <c r="G1211" s="51">
        <v>1816.68</v>
      </c>
    </row>
    <row r="1212" spans="1:7" x14ac:dyDescent="0.35">
      <c r="A1212">
        <v>2015</v>
      </c>
      <c r="B1212">
        <v>3</v>
      </c>
      <c r="C1212" t="str">
        <f>+VLOOKUP(Precio_mayoristas_consumidores[[#This Row],[Cod_mes]],Códigos_mes[],2,0)</f>
        <v>Marzo</v>
      </c>
      <c r="D1212" t="s">
        <v>797</v>
      </c>
      <c r="E1212" t="str">
        <f>+VLOOKUP(Precio_mayoristas_consumidores[[#This Row],[Producto]],Codigos_class_frutas[],2,0)</f>
        <v>Frutos de pepita</v>
      </c>
      <c r="F1212" t="s">
        <v>231</v>
      </c>
      <c r="G1212" s="51">
        <v>1230.99</v>
      </c>
    </row>
    <row r="1213" spans="1:7" x14ac:dyDescent="0.35">
      <c r="A1213">
        <v>2015</v>
      </c>
      <c r="B1213">
        <v>3</v>
      </c>
      <c r="C1213" t="str">
        <f>+VLOOKUP(Precio_mayoristas_consumidores[[#This Row],[Cod_mes]],Códigos_mes[],2,0)</f>
        <v>Marzo</v>
      </c>
      <c r="D1213" t="s">
        <v>797</v>
      </c>
      <c r="E1213" t="str">
        <f>+VLOOKUP(Precio_mayoristas_consumidores[[#This Row],[Producto]],Codigos_class_frutas[],2,0)</f>
        <v>Cítricos</v>
      </c>
      <c r="F1213" t="s">
        <v>221</v>
      </c>
      <c r="G1213" s="51">
        <v>1009.21</v>
      </c>
    </row>
    <row r="1214" spans="1:7" x14ac:dyDescent="0.35">
      <c r="A1214">
        <v>2015</v>
      </c>
      <c r="B1214">
        <v>3</v>
      </c>
      <c r="C1214" t="str">
        <f>+VLOOKUP(Precio_mayoristas_consumidores[[#This Row],[Cod_mes]],Códigos_mes[],2,0)</f>
        <v>Marzo</v>
      </c>
      <c r="D1214" t="s">
        <v>797</v>
      </c>
      <c r="E1214" t="str">
        <f>+VLOOKUP(Precio_mayoristas_consumidores[[#This Row],[Producto]],Codigos_class_frutas[],2,0)</f>
        <v>Frutos de hueso (carozo)</v>
      </c>
      <c r="F1214" t="s">
        <v>665</v>
      </c>
      <c r="G1214" s="51">
        <v>1217.19</v>
      </c>
    </row>
    <row r="1215" spans="1:7" x14ac:dyDescent="0.35">
      <c r="A1215">
        <v>2015</v>
      </c>
      <c r="B1215">
        <v>3</v>
      </c>
      <c r="C1215" t="str">
        <f>+VLOOKUP(Precio_mayoristas_consumidores[[#This Row],[Cod_mes]],Códigos_mes[],2,0)</f>
        <v>Marzo</v>
      </c>
      <c r="D1215" t="s">
        <v>797</v>
      </c>
      <c r="E1215" t="str">
        <f>+VLOOKUP(Precio_mayoristas_consumidores[[#This Row],[Producto]],Codigos_class_frutas[],2,0)</f>
        <v>Oleaginosos</v>
      </c>
      <c r="F1215" t="s">
        <v>225</v>
      </c>
      <c r="G1215" s="51">
        <v>2920.27</v>
      </c>
    </row>
    <row r="1216" spans="1:7" x14ac:dyDescent="0.35">
      <c r="A1216">
        <v>2015</v>
      </c>
      <c r="B1216">
        <v>3</v>
      </c>
      <c r="C1216" t="str">
        <f>+VLOOKUP(Precio_mayoristas_consumidores[[#This Row],[Cod_mes]],Códigos_mes[],2,0)</f>
        <v>Marzo</v>
      </c>
      <c r="D1216" t="s">
        <v>797</v>
      </c>
      <c r="E1216" t="str">
        <f>+VLOOKUP(Precio_mayoristas_consumidores[[#This Row],[Producto]],Codigos_class_frutas[],2,0)</f>
        <v>Frutos de pepita</v>
      </c>
      <c r="F1216" t="s">
        <v>242</v>
      </c>
      <c r="G1216" s="51">
        <v>1194.05</v>
      </c>
    </row>
    <row r="1217" spans="1:7" x14ac:dyDescent="0.35">
      <c r="A1217">
        <v>2015</v>
      </c>
      <c r="B1217">
        <v>3</v>
      </c>
      <c r="C1217" t="str">
        <f>+VLOOKUP(Precio_mayoristas_consumidores[[#This Row],[Cod_mes]],Códigos_mes[],2,0)</f>
        <v>Marzo</v>
      </c>
      <c r="D1217" t="s">
        <v>797</v>
      </c>
      <c r="E1217" t="str">
        <f>+VLOOKUP(Precio_mayoristas_consumidores[[#This Row],[Producto]],Codigos_class_frutas[],2,0)</f>
        <v>Tropicales y subtropicales</v>
      </c>
      <c r="F1217" t="s">
        <v>204</v>
      </c>
      <c r="G1217" s="51">
        <v>705.6</v>
      </c>
    </row>
    <row r="1218" spans="1:7" x14ac:dyDescent="0.35">
      <c r="A1218">
        <v>2015</v>
      </c>
      <c r="B1218">
        <v>3</v>
      </c>
      <c r="C1218" t="str">
        <f>+VLOOKUP(Precio_mayoristas_consumidores[[#This Row],[Cod_mes]],Códigos_mes[],2,0)</f>
        <v>Marzo</v>
      </c>
      <c r="D1218" t="s">
        <v>797</v>
      </c>
      <c r="E1218" t="str">
        <f>+VLOOKUP(Precio_mayoristas_consumidores[[#This Row],[Producto]],Codigos_class_frutas[],2,0)</f>
        <v>Uva</v>
      </c>
      <c r="F1218" t="s">
        <v>295</v>
      </c>
      <c r="G1218" s="51">
        <v>2102.4299999999998</v>
      </c>
    </row>
    <row r="1219" spans="1:7" x14ac:dyDescent="0.35">
      <c r="A1219">
        <v>2015</v>
      </c>
      <c r="B1219">
        <v>3</v>
      </c>
      <c r="C1219" t="str">
        <f>+VLOOKUP(Precio_mayoristas_consumidores[[#This Row],[Cod_mes]],Códigos_mes[],2,0)</f>
        <v>Marzo</v>
      </c>
      <c r="D1219" t="s">
        <v>796</v>
      </c>
      <c r="E1219" t="str">
        <f>+VLOOKUP(Precio_mayoristas_consumidores[[#This Row],[Producto]],Codigos_class_frutas[],2,0)</f>
        <v>Frutos de hueso (carozo)</v>
      </c>
      <c r="F1219" t="s">
        <v>702</v>
      </c>
      <c r="G1219" s="51">
        <v>496.85</v>
      </c>
    </row>
    <row r="1220" spans="1:7" x14ac:dyDescent="0.35">
      <c r="A1220">
        <v>2015</v>
      </c>
      <c r="B1220">
        <v>3</v>
      </c>
      <c r="C1220" t="str">
        <f>+VLOOKUP(Precio_mayoristas_consumidores[[#This Row],[Cod_mes]],Códigos_mes[],2,0)</f>
        <v>Marzo</v>
      </c>
      <c r="D1220" t="s">
        <v>796</v>
      </c>
      <c r="E1220" t="str">
        <f>+VLOOKUP(Precio_mayoristas_consumidores[[#This Row],[Producto]],Codigos_class_frutas[],2,0)</f>
        <v>Frutos de hueso (carozo)</v>
      </c>
      <c r="F1220" t="s">
        <v>277</v>
      </c>
      <c r="G1220" s="51">
        <v>731.69</v>
      </c>
    </row>
    <row r="1221" spans="1:7" x14ac:dyDescent="0.35">
      <c r="A1221">
        <v>2015</v>
      </c>
      <c r="B1221">
        <v>3</v>
      </c>
      <c r="C1221" t="str">
        <f>+VLOOKUP(Precio_mayoristas_consumidores[[#This Row],[Cod_mes]],Códigos_mes[],2,0)</f>
        <v>Marzo</v>
      </c>
      <c r="D1221" t="s">
        <v>796</v>
      </c>
      <c r="E1221" t="str">
        <f>+VLOOKUP(Precio_mayoristas_consumidores[[#This Row],[Producto]],Codigos_class_frutas[],2,0)</f>
        <v>Cítricos</v>
      </c>
      <c r="F1221" t="s">
        <v>214</v>
      </c>
      <c r="G1221" s="51">
        <v>1321.36</v>
      </c>
    </row>
    <row r="1222" spans="1:7" x14ac:dyDescent="0.35">
      <c r="A1222">
        <v>2015</v>
      </c>
      <c r="B1222">
        <v>3</v>
      </c>
      <c r="C1222" t="str">
        <f>+VLOOKUP(Precio_mayoristas_consumidores[[#This Row],[Cod_mes]],Códigos_mes[],2,0)</f>
        <v>Marzo</v>
      </c>
      <c r="D1222" t="s">
        <v>796</v>
      </c>
      <c r="E1222" t="str">
        <f>+VLOOKUP(Precio_mayoristas_consumidores[[#This Row],[Producto]],Codigos_class_frutas[],2,0)</f>
        <v>Tropicales y subtropicales</v>
      </c>
      <c r="F1222" t="s">
        <v>229</v>
      </c>
      <c r="G1222" s="51">
        <v>1861.9</v>
      </c>
    </row>
    <row r="1223" spans="1:7" x14ac:dyDescent="0.35">
      <c r="A1223">
        <v>2015</v>
      </c>
      <c r="B1223">
        <v>3</v>
      </c>
      <c r="C1223" t="str">
        <f>+VLOOKUP(Precio_mayoristas_consumidores[[#This Row],[Cod_mes]],Códigos_mes[],2,0)</f>
        <v>Marzo</v>
      </c>
      <c r="D1223" t="s">
        <v>796</v>
      </c>
      <c r="E1223" t="str">
        <f>+VLOOKUP(Precio_mayoristas_consumidores[[#This Row],[Producto]],Codigos_class_frutas[],2,0)</f>
        <v>Frutos de pepita</v>
      </c>
      <c r="F1223" t="s">
        <v>231</v>
      </c>
      <c r="G1223" s="51">
        <v>504.62</v>
      </c>
    </row>
    <row r="1224" spans="1:7" x14ac:dyDescent="0.35">
      <c r="A1224">
        <v>2015</v>
      </c>
      <c r="B1224">
        <v>3</v>
      </c>
      <c r="C1224" t="str">
        <f>+VLOOKUP(Precio_mayoristas_consumidores[[#This Row],[Cod_mes]],Códigos_mes[],2,0)</f>
        <v>Marzo</v>
      </c>
      <c r="D1224" t="s">
        <v>796</v>
      </c>
      <c r="E1224" t="str">
        <f>+VLOOKUP(Precio_mayoristas_consumidores[[#This Row],[Producto]],Codigos_class_frutas[],2,0)</f>
        <v>Cítricos</v>
      </c>
      <c r="F1224" t="s">
        <v>221</v>
      </c>
      <c r="G1224" s="51">
        <v>694.11</v>
      </c>
    </row>
    <row r="1225" spans="1:7" x14ac:dyDescent="0.35">
      <c r="A1225">
        <v>2015</v>
      </c>
      <c r="B1225">
        <v>3</v>
      </c>
      <c r="C1225" t="str">
        <f>+VLOOKUP(Precio_mayoristas_consumidores[[#This Row],[Cod_mes]],Códigos_mes[],2,0)</f>
        <v>Marzo</v>
      </c>
      <c r="D1225" t="s">
        <v>796</v>
      </c>
      <c r="E1225" t="str">
        <f>+VLOOKUP(Precio_mayoristas_consumidores[[#This Row],[Producto]],Codigos_class_frutas[],2,0)</f>
        <v>Frutos de hueso (carozo)</v>
      </c>
      <c r="F1225" t="s">
        <v>665</v>
      </c>
      <c r="G1225" s="51">
        <v>712.87</v>
      </c>
    </row>
    <row r="1226" spans="1:7" x14ac:dyDescent="0.35">
      <c r="A1226">
        <v>2015</v>
      </c>
      <c r="B1226">
        <v>3</v>
      </c>
      <c r="C1226" t="str">
        <f>+VLOOKUP(Precio_mayoristas_consumidores[[#This Row],[Cod_mes]],Códigos_mes[],2,0)</f>
        <v>Marzo</v>
      </c>
      <c r="D1226" t="s">
        <v>796</v>
      </c>
      <c r="E1226" t="str">
        <f>+VLOOKUP(Precio_mayoristas_consumidores[[#This Row],[Producto]],Codigos_class_frutas[],2,0)</f>
        <v>Oleaginosos</v>
      </c>
      <c r="F1226" t="s">
        <v>225</v>
      </c>
      <c r="G1226" s="51">
        <v>2663.98</v>
      </c>
    </row>
    <row r="1227" spans="1:7" x14ac:dyDescent="0.35">
      <c r="A1227">
        <v>2015</v>
      </c>
      <c r="B1227">
        <v>3</v>
      </c>
      <c r="C1227" t="str">
        <f>+VLOOKUP(Precio_mayoristas_consumidores[[#This Row],[Cod_mes]],Códigos_mes[],2,0)</f>
        <v>Marzo</v>
      </c>
      <c r="D1227" t="s">
        <v>796</v>
      </c>
      <c r="E1227" t="str">
        <f>+VLOOKUP(Precio_mayoristas_consumidores[[#This Row],[Producto]],Codigos_class_frutas[],2,0)</f>
        <v>Frutos de pepita</v>
      </c>
      <c r="F1227" t="s">
        <v>242</v>
      </c>
      <c r="G1227" s="51">
        <v>636.79</v>
      </c>
    </row>
    <row r="1228" spans="1:7" x14ac:dyDescent="0.35">
      <c r="A1228">
        <v>2015</v>
      </c>
      <c r="B1228">
        <v>3</v>
      </c>
      <c r="C1228" t="str">
        <f>+VLOOKUP(Precio_mayoristas_consumidores[[#This Row],[Cod_mes]],Códigos_mes[],2,0)</f>
        <v>Marzo</v>
      </c>
      <c r="D1228" t="s">
        <v>796</v>
      </c>
      <c r="E1228" t="str">
        <f>+VLOOKUP(Precio_mayoristas_consumidores[[#This Row],[Producto]],Codigos_class_frutas[],2,0)</f>
        <v>Tropicales y subtropicales</v>
      </c>
      <c r="F1228" t="s">
        <v>204</v>
      </c>
      <c r="G1228" s="51">
        <v>596.04999999999995</v>
      </c>
    </row>
    <row r="1229" spans="1:7" x14ac:dyDescent="0.35">
      <c r="A1229">
        <v>2015</v>
      </c>
      <c r="B1229">
        <v>3</v>
      </c>
      <c r="C1229" t="str">
        <f>+VLOOKUP(Precio_mayoristas_consumidores[[#This Row],[Cod_mes]],Códigos_mes[],2,0)</f>
        <v>Marzo</v>
      </c>
      <c r="D1229" t="s">
        <v>796</v>
      </c>
      <c r="E1229" t="str">
        <f>+VLOOKUP(Precio_mayoristas_consumidores[[#This Row],[Producto]],Codigos_class_frutas[],2,0)</f>
        <v>Uva</v>
      </c>
      <c r="F1229" t="s">
        <v>295</v>
      </c>
      <c r="G1229" s="51">
        <v>734.53</v>
      </c>
    </row>
    <row r="1230" spans="1:7" x14ac:dyDescent="0.35">
      <c r="A1230">
        <v>2015</v>
      </c>
      <c r="B1230">
        <v>3</v>
      </c>
      <c r="C1230" t="str">
        <f>+VLOOKUP(Precio_mayoristas_consumidores[[#This Row],[Cod_mes]],Códigos_mes[],2,0)</f>
        <v>Marzo</v>
      </c>
      <c r="D1230" t="s">
        <v>797</v>
      </c>
      <c r="E1230" t="str">
        <f>+VLOOKUP(Precio_mayoristas_consumidores[[#This Row],[Producto]],Codigos_class_frutas[],2,0)</f>
        <v>Frutos de hueso (carozo)</v>
      </c>
      <c r="F1230" t="s">
        <v>702</v>
      </c>
      <c r="G1230" s="51">
        <v>1089.3</v>
      </c>
    </row>
    <row r="1231" spans="1:7" x14ac:dyDescent="0.35">
      <c r="A1231">
        <v>2015</v>
      </c>
      <c r="B1231">
        <v>3</v>
      </c>
      <c r="C1231" t="str">
        <f>+VLOOKUP(Precio_mayoristas_consumidores[[#This Row],[Cod_mes]],Códigos_mes[],2,0)</f>
        <v>Marzo</v>
      </c>
      <c r="D1231" t="s">
        <v>797</v>
      </c>
      <c r="E1231" t="str">
        <f>+VLOOKUP(Precio_mayoristas_consumidores[[#This Row],[Producto]],Codigos_class_frutas[],2,0)</f>
        <v>Frutos de hueso (carozo)</v>
      </c>
      <c r="F1231" t="s">
        <v>277</v>
      </c>
      <c r="G1231" s="51">
        <v>1215.99</v>
      </c>
    </row>
    <row r="1232" spans="1:7" x14ac:dyDescent="0.35">
      <c r="A1232">
        <v>2015</v>
      </c>
      <c r="B1232">
        <v>3</v>
      </c>
      <c r="C1232" t="str">
        <f>+VLOOKUP(Precio_mayoristas_consumidores[[#This Row],[Cod_mes]],Códigos_mes[],2,0)</f>
        <v>Marzo</v>
      </c>
      <c r="D1232" t="s">
        <v>797</v>
      </c>
      <c r="E1232" t="str">
        <f>+VLOOKUP(Precio_mayoristas_consumidores[[#This Row],[Producto]],Codigos_class_frutas[],2,0)</f>
        <v>Cítricos</v>
      </c>
      <c r="F1232" t="s">
        <v>214</v>
      </c>
      <c r="G1232" s="51">
        <v>1927.6</v>
      </c>
    </row>
    <row r="1233" spans="1:7" x14ac:dyDescent="0.35">
      <c r="A1233">
        <v>2015</v>
      </c>
      <c r="B1233">
        <v>3</v>
      </c>
      <c r="C1233" t="str">
        <f>+VLOOKUP(Precio_mayoristas_consumidores[[#This Row],[Cod_mes]],Códigos_mes[],2,0)</f>
        <v>Marzo</v>
      </c>
      <c r="D1233" t="s">
        <v>797</v>
      </c>
      <c r="E1233" t="str">
        <f>+VLOOKUP(Precio_mayoristas_consumidores[[#This Row],[Producto]],Codigos_class_frutas[],2,0)</f>
        <v>Tropicales y subtropicales</v>
      </c>
      <c r="F1233" t="s">
        <v>229</v>
      </c>
      <c r="G1233" s="51">
        <v>1829.94</v>
      </c>
    </row>
    <row r="1234" spans="1:7" x14ac:dyDescent="0.35">
      <c r="A1234">
        <v>2015</v>
      </c>
      <c r="B1234">
        <v>3</v>
      </c>
      <c r="C1234" t="str">
        <f>+VLOOKUP(Precio_mayoristas_consumidores[[#This Row],[Cod_mes]],Códigos_mes[],2,0)</f>
        <v>Marzo</v>
      </c>
      <c r="D1234" t="s">
        <v>797</v>
      </c>
      <c r="E1234" t="str">
        <f>+VLOOKUP(Precio_mayoristas_consumidores[[#This Row],[Producto]],Codigos_class_frutas[],2,0)</f>
        <v>Frutos de pepita</v>
      </c>
      <c r="F1234" t="s">
        <v>231</v>
      </c>
      <c r="G1234" s="51">
        <v>1132.1300000000001</v>
      </c>
    </row>
    <row r="1235" spans="1:7" x14ac:dyDescent="0.35">
      <c r="A1235">
        <v>2015</v>
      </c>
      <c r="B1235">
        <v>3</v>
      </c>
      <c r="C1235" t="str">
        <f>+VLOOKUP(Precio_mayoristas_consumidores[[#This Row],[Cod_mes]],Códigos_mes[],2,0)</f>
        <v>Marzo</v>
      </c>
      <c r="D1235" t="s">
        <v>797</v>
      </c>
      <c r="E1235" t="str">
        <f>+VLOOKUP(Precio_mayoristas_consumidores[[#This Row],[Producto]],Codigos_class_frutas[],2,0)</f>
        <v>Cítricos</v>
      </c>
      <c r="F1235" t="s">
        <v>221</v>
      </c>
      <c r="G1235" s="51">
        <v>1063.21</v>
      </c>
    </row>
    <row r="1236" spans="1:7" x14ac:dyDescent="0.35">
      <c r="A1236">
        <v>2015</v>
      </c>
      <c r="B1236">
        <v>3</v>
      </c>
      <c r="C1236" t="str">
        <f>+VLOOKUP(Precio_mayoristas_consumidores[[#This Row],[Cod_mes]],Códigos_mes[],2,0)</f>
        <v>Marzo</v>
      </c>
      <c r="D1236" t="s">
        <v>797</v>
      </c>
      <c r="E1236" t="str">
        <f>+VLOOKUP(Precio_mayoristas_consumidores[[#This Row],[Producto]],Codigos_class_frutas[],2,0)</f>
        <v>Frutos de hueso (carozo)</v>
      </c>
      <c r="F1236" t="s">
        <v>665</v>
      </c>
      <c r="G1236" s="51">
        <v>1119.71</v>
      </c>
    </row>
    <row r="1237" spans="1:7" x14ac:dyDescent="0.35">
      <c r="A1237">
        <v>2015</v>
      </c>
      <c r="B1237">
        <v>3</v>
      </c>
      <c r="C1237" t="str">
        <f>+VLOOKUP(Precio_mayoristas_consumidores[[#This Row],[Cod_mes]],Códigos_mes[],2,0)</f>
        <v>Marzo</v>
      </c>
      <c r="D1237" t="s">
        <v>797</v>
      </c>
      <c r="E1237" t="str">
        <f>+VLOOKUP(Precio_mayoristas_consumidores[[#This Row],[Producto]],Codigos_class_frutas[],2,0)</f>
        <v>Oleaginosos</v>
      </c>
      <c r="F1237" t="s">
        <v>225</v>
      </c>
      <c r="G1237" s="51">
        <v>2986.08</v>
      </c>
    </row>
    <row r="1238" spans="1:7" x14ac:dyDescent="0.35">
      <c r="A1238">
        <v>2015</v>
      </c>
      <c r="B1238">
        <v>3</v>
      </c>
      <c r="C1238" t="str">
        <f>+VLOOKUP(Precio_mayoristas_consumidores[[#This Row],[Cod_mes]],Códigos_mes[],2,0)</f>
        <v>Marzo</v>
      </c>
      <c r="D1238" t="s">
        <v>797</v>
      </c>
      <c r="E1238" t="str">
        <f>+VLOOKUP(Precio_mayoristas_consumidores[[#This Row],[Producto]],Codigos_class_frutas[],2,0)</f>
        <v>Frutos de pepita</v>
      </c>
      <c r="F1238" t="s">
        <v>242</v>
      </c>
      <c r="G1238" s="51">
        <v>1189.94</v>
      </c>
    </row>
    <row r="1239" spans="1:7" x14ac:dyDescent="0.35">
      <c r="A1239">
        <v>2015</v>
      </c>
      <c r="B1239">
        <v>3</v>
      </c>
      <c r="C1239" t="str">
        <f>+VLOOKUP(Precio_mayoristas_consumidores[[#This Row],[Cod_mes]],Códigos_mes[],2,0)</f>
        <v>Marzo</v>
      </c>
      <c r="D1239" t="s">
        <v>797</v>
      </c>
      <c r="E1239" t="str">
        <f>+VLOOKUP(Precio_mayoristas_consumidores[[#This Row],[Producto]],Codigos_class_frutas[],2,0)</f>
        <v>Tropicales y subtropicales</v>
      </c>
      <c r="F1239" t="s">
        <v>204</v>
      </c>
      <c r="G1239" s="51">
        <v>719.45</v>
      </c>
    </row>
    <row r="1240" spans="1:7" x14ac:dyDescent="0.35">
      <c r="A1240">
        <v>2015</v>
      </c>
      <c r="B1240">
        <v>3</v>
      </c>
      <c r="C1240" t="str">
        <f>+VLOOKUP(Precio_mayoristas_consumidores[[#This Row],[Cod_mes]],Códigos_mes[],2,0)</f>
        <v>Marzo</v>
      </c>
      <c r="D1240" t="s">
        <v>797</v>
      </c>
      <c r="E1240" t="str">
        <f>+VLOOKUP(Precio_mayoristas_consumidores[[#This Row],[Producto]],Codigos_class_frutas[],2,0)</f>
        <v>Uva</v>
      </c>
      <c r="F1240" t="s">
        <v>295</v>
      </c>
      <c r="G1240" s="51">
        <v>1976.15</v>
      </c>
    </row>
    <row r="1241" spans="1:7" x14ac:dyDescent="0.35">
      <c r="A1241">
        <v>2015</v>
      </c>
      <c r="B1241">
        <v>3</v>
      </c>
      <c r="C1241" t="str">
        <f>+VLOOKUP(Precio_mayoristas_consumidores[[#This Row],[Cod_mes]],Códigos_mes[],2,0)</f>
        <v>Marzo</v>
      </c>
      <c r="D1241" t="s">
        <v>796</v>
      </c>
      <c r="E1241" t="str">
        <f>+VLOOKUP(Precio_mayoristas_consumidores[[#This Row],[Producto]],Codigos_class_frutas[],2,0)</f>
        <v>Frutos de hueso (carozo)</v>
      </c>
      <c r="F1241" t="s">
        <v>702</v>
      </c>
      <c r="G1241" s="51">
        <v>544.16999999999996</v>
      </c>
    </row>
    <row r="1242" spans="1:7" x14ac:dyDescent="0.35">
      <c r="A1242">
        <v>2015</v>
      </c>
      <c r="B1242">
        <v>3</v>
      </c>
      <c r="C1242" t="str">
        <f>+VLOOKUP(Precio_mayoristas_consumidores[[#This Row],[Cod_mes]],Códigos_mes[],2,0)</f>
        <v>Marzo</v>
      </c>
      <c r="D1242" t="s">
        <v>796</v>
      </c>
      <c r="E1242" t="str">
        <f>+VLOOKUP(Precio_mayoristas_consumidores[[#This Row],[Producto]],Codigos_class_frutas[],2,0)</f>
        <v>Frutos de hueso (carozo)</v>
      </c>
      <c r="F1242" t="s">
        <v>277</v>
      </c>
      <c r="G1242" s="51">
        <v>754.79</v>
      </c>
    </row>
    <row r="1243" spans="1:7" x14ac:dyDescent="0.35">
      <c r="A1243">
        <v>2015</v>
      </c>
      <c r="B1243">
        <v>3</v>
      </c>
      <c r="C1243" t="str">
        <f>+VLOOKUP(Precio_mayoristas_consumidores[[#This Row],[Cod_mes]],Códigos_mes[],2,0)</f>
        <v>Marzo</v>
      </c>
      <c r="D1243" t="s">
        <v>796</v>
      </c>
      <c r="E1243" t="str">
        <f>+VLOOKUP(Precio_mayoristas_consumidores[[#This Row],[Producto]],Codigos_class_frutas[],2,0)</f>
        <v>Cítricos</v>
      </c>
      <c r="F1243" t="s">
        <v>214</v>
      </c>
      <c r="G1243" s="51">
        <v>1369.19</v>
      </c>
    </row>
    <row r="1244" spans="1:7" x14ac:dyDescent="0.35">
      <c r="A1244">
        <v>2015</v>
      </c>
      <c r="B1244">
        <v>3</v>
      </c>
      <c r="C1244" t="str">
        <f>+VLOOKUP(Precio_mayoristas_consumidores[[#This Row],[Cod_mes]],Códigos_mes[],2,0)</f>
        <v>Marzo</v>
      </c>
      <c r="D1244" t="s">
        <v>796</v>
      </c>
      <c r="E1244" t="str">
        <f>+VLOOKUP(Precio_mayoristas_consumidores[[#This Row],[Producto]],Codigos_class_frutas[],2,0)</f>
        <v>Tropicales y subtropicales</v>
      </c>
      <c r="F1244" t="s">
        <v>229</v>
      </c>
      <c r="G1244" s="51">
        <v>1690.48</v>
      </c>
    </row>
    <row r="1245" spans="1:7" x14ac:dyDescent="0.35">
      <c r="A1245">
        <v>2015</v>
      </c>
      <c r="B1245">
        <v>3</v>
      </c>
      <c r="C1245" t="str">
        <f>+VLOOKUP(Precio_mayoristas_consumidores[[#This Row],[Cod_mes]],Códigos_mes[],2,0)</f>
        <v>Marzo</v>
      </c>
      <c r="D1245" t="s">
        <v>796</v>
      </c>
      <c r="E1245" t="str">
        <f>+VLOOKUP(Precio_mayoristas_consumidores[[#This Row],[Producto]],Codigos_class_frutas[],2,0)</f>
        <v>Frutos de pepita</v>
      </c>
      <c r="F1245" t="s">
        <v>231</v>
      </c>
      <c r="G1245" s="51">
        <v>524.61</v>
      </c>
    </row>
    <row r="1246" spans="1:7" x14ac:dyDescent="0.35">
      <c r="A1246">
        <v>2015</v>
      </c>
      <c r="B1246">
        <v>3</v>
      </c>
      <c r="C1246" t="str">
        <f>+VLOOKUP(Precio_mayoristas_consumidores[[#This Row],[Cod_mes]],Códigos_mes[],2,0)</f>
        <v>Marzo</v>
      </c>
      <c r="D1246" t="s">
        <v>796</v>
      </c>
      <c r="E1246" t="str">
        <f>+VLOOKUP(Precio_mayoristas_consumidores[[#This Row],[Producto]],Codigos_class_frutas[],2,0)</f>
        <v>Cítricos</v>
      </c>
      <c r="F1246" t="s">
        <v>221</v>
      </c>
      <c r="G1246" s="51">
        <v>696.28</v>
      </c>
    </row>
    <row r="1247" spans="1:7" x14ac:dyDescent="0.35">
      <c r="A1247">
        <v>2015</v>
      </c>
      <c r="B1247">
        <v>3</v>
      </c>
      <c r="C1247" t="str">
        <f>+VLOOKUP(Precio_mayoristas_consumidores[[#This Row],[Cod_mes]],Códigos_mes[],2,0)</f>
        <v>Marzo</v>
      </c>
      <c r="D1247" t="s">
        <v>796</v>
      </c>
      <c r="E1247" t="str">
        <f>+VLOOKUP(Precio_mayoristas_consumidores[[#This Row],[Producto]],Codigos_class_frutas[],2,0)</f>
        <v>Frutos de hueso (carozo)</v>
      </c>
      <c r="F1247" t="s">
        <v>665</v>
      </c>
      <c r="G1247" s="51">
        <v>731.2</v>
      </c>
    </row>
    <row r="1248" spans="1:7" x14ac:dyDescent="0.35">
      <c r="A1248">
        <v>2015</v>
      </c>
      <c r="B1248">
        <v>3</v>
      </c>
      <c r="C1248" t="str">
        <f>+VLOOKUP(Precio_mayoristas_consumidores[[#This Row],[Cod_mes]],Códigos_mes[],2,0)</f>
        <v>Marzo</v>
      </c>
      <c r="D1248" t="s">
        <v>796</v>
      </c>
      <c r="E1248" t="str">
        <f>+VLOOKUP(Precio_mayoristas_consumidores[[#This Row],[Producto]],Codigos_class_frutas[],2,0)</f>
        <v>Oleaginosos</v>
      </c>
      <c r="F1248" t="s">
        <v>225</v>
      </c>
      <c r="G1248" s="51">
        <v>2572.54</v>
      </c>
    </row>
    <row r="1249" spans="1:7" x14ac:dyDescent="0.35">
      <c r="A1249">
        <v>2015</v>
      </c>
      <c r="B1249">
        <v>3</v>
      </c>
      <c r="C1249" t="str">
        <f>+VLOOKUP(Precio_mayoristas_consumidores[[#This Row],[Cod_mes]],Códigos_mes[],2,0)</f>
        <v>Marzo</v>
      </c>
      <c r="D1249" t="s">
        <v>796</v>
      </c>
      <c r="E1249" t="str">
        <f>+VLOOKUP(Precio_mayoristas_consumidores[[#This Row],[Producto]],Codigos_class_frutas[],2,0)</f>
        <v>Frutos de pepita</v>
      </c>
      <c r="F1249" t="s">
        <v>242</v>
      </c>
      <c r="G1249" s="51">
        <v>638.36</v>
      </c>
    </row>
    <row r="1250" spans="1:7" x14ac:dyDescent="0.35">
      <c r="A1250">
        <v>2015</v>
      </c>
      <c r="B1250">
        <v>3</v>
      </c>
      <c r="C1250" t="str">
        <f>+VLOOKUP(Precio_mayoristas_consumidores[[#This Row],[Cod_mes]],Códigos_mes[],2,0)</f>
        <v>Marzo</v>
      </c>
      <c r="D1250" t="s">
        <v>796</v>
      </c>
      <c r="E1250" t="str">
        <f>+VLOOKUP(Precio_mayoristas_consumidores[[#This Row],[Producto]],Codigos_class_frutas[],2,0)</f>
        <v>Tropicales y subtropicales</v>
      </c>
      <c r="F1250" t="s">
        <v>204</v>
      </c>
      <c r="G1250" s="51">
        <v>596.1</v>
      </c>
    </row>
    <row r="1251" spans="1:7" x14ac:dyDescent="0.35">
      <c r="A1251">
        <v>2015</v>
      </c>
      <c r="B1251">
        <v>3</v>
      </c>
      <c r="C1251" t="str">
        <f>+VLOOKUP(Precio_mayoristas_consumidores[[#This Row],[Cod_mes]],Códigos_mes[],2,0)</f>
        <v>Marzo</v>
      </c>
      <c r="D1251" t="s">
        <v>796</v>
      </c>
      <c r="E1251" t="str">
        <f>+VLOOKUP(Precio_mayoristas_consumidores[[#This Row],[Producto]],Codigos_class_frutas[],2,0)</f>
        <v>Uva</v>
      </c>
      <c r="F1251" t="s">
        <v>295</v>
      </c>
      <c r="G1251" s="51">
        <v>751.52</v>
      </c>
    </row>
    <row r="1252" spans="1:7" x14ac:dyDescent="0.35">
      <c r="A1252">
        <v>2015</v>
      </c>
      <c r="B1252">
        <v>3</v>
      </c>
      <c r="C1252" t="str">
        <f>+VLOOKUP(Precio_mayoristas_consumidores[[#This Row],[Cod_mes]],Códigos_mes[],2,0)</f>
        <v>Marzo</v>
      </c>
      <c r="D1252" t="s">
        <v>797</v>
      </c>
      <c r="E1252" t="str">
        <f>+VLOOKUP(Precio_mayoristas_consumidores[[#This Row],[Producto]],Codigos_class_frutas[],2,0)</f>
        <v>Frutos de hueso (carozo)</v>
      </c>
      <c r="F1252" t="s">
        <v>702</v>
      </c>
      <c r="G1252" s="51">
        <v>1144.76</v>
      </c>
    </row>
    <row r="1253" spans="1:7" x14ac:dyDescent="0.35">
      <c r="A1253">
        <v>2015</v>
      </c>
      <c r="B1253">
        <v>3</v>
      </c>
      <c r="C1253" t="str">
        <f>+VLOOKUP(Precio_mayoristas_consumidores[[#This Row],[Cod_mes]],Códigos_mes[],2,0)</f>
        <v>Marzo</v>
      </c>
      <c r="D1253" t="s">
        <v>797</v>
      </c>
      <c r="E1253" t="str">
        <f>+VLOOKUP(Precio_mayoristas_consumidores[[#This Row],[Producto]],Codigos_class_frutas[],2,0)</f>
        <v>Frutos de hueso (carozo)</v>
      </c>
      <c r="F1253" t="s">
        <v>277</v>
      </c>
      <c r="G1253" s="51">
        <v>1288.46</v>
      </c>
    </row>
    <row r="1254" spans="1:7" x14ac:dyDescent="0.35">
      <c r="A1254">
        <v>2015</v>
      </c>
      <c r="B1254">
        <v>3</v>
      </c>
      <c r="C1254" t="str">
        <f>+VLOOKUP(Precio_mayoristas_consumidores[[#This Row],[Cod_mes]],Códigos_mes[],2,0)</f>
        <v>Marzo</v>
      </c>
      <c r="D1254" t="s">
        <v>797</v>
      </c>
      <c r="E1254" t="str">
        <f>+VLOOKUP(Precio_mayoristas_consumidores[[#This Row],[Producto]],Codigos_class_frutas[],2,0)</f>
        <v>Cítricos</v>
      </c>
      <c r="F1254" t="s">
        <v>214</v>
      </c>
      <c r="G1254" s="51">
        <v>1939.99</v>
      </c>
    </row>
    <row r="1255" spans="1:7" x14ac:dyDescent="0.35">
      <c r="A1255">
        <v>2015</v>
      </c>
      <c r="B1255">
        <v>3</v>
      </c>
      <c r="C1255" t="str">
        <f>+VLOOKUP(Precio_mayoristas_consumidores[[#This Row],[Cod_mes]],Códigos_mes[],2,0)</f>
        <v>Marzo</v>
      </c>
      <c r="D1255" t="s">
        <v>797</v>
      </c>
      <c r="E1255" t="str">
        <f>+VLOOKUP(Precio_mayoristas_consumidores[[#This Row],[Producto]],Codigos_class_frutas[],2,0)</f>
        <v>Tropicales y subtropicales</v>
      </c>
      <c r="F1255" t="s">
        <v>229</v>
      </c>
      <c r="G1255" s="51">
        <v>1843.19</v>
      </c>
    </row>
    <row r="1256" spans="1:7" x14ac:dyDescent="0.35">
      <c r="A1256">
        <v>2015</v>
      </c>
      <c r="B1256">
        <v>3</v>
      </c>
      <c r="C1256" t="str">
        <f>+VLOOKUP(Precio_mayoristas_consumidores[[#This Row],[Cod_mes]],Códigos_mes[],2,0)</f>
        <v>Marzo</v>
      </c>
      <c r="D1256" t="s">
        <v>797</v>
      </c>
      <c r="E1256" t="str">
        <f>+VLOOKUP(Precio_mayoristas_consumidores[[#This Row],[Producto]],Codigos_class_frutas[],2,0)</f>
        <v>Frutos de pepita</v>
      </c>
      <c r="F1256" t="s">
        <v>231</v>
      </c>
      <c r="G1256" s="51">
        <v>1149.33</v>
      </c>
    </row>
    <row r="1257" spans="1:7" x14ac:dyDescent="0.35">
      <c r="A1257">
        <v>2015</v>
      </c>
      <c r="B1257">
        <v>3</v>
      </c>
      <c r="C1257" t="str">
        <f>+VLOOKUP(Precio_mayoristas_consumidores[[#This Row],[Cod_mes]],Códigos_mes[],2,0)</f>
        <v>Marzo</v>
      </c>
      <c r="D1257" t="s">
        <v>797</v>
      </c>
      <c r="E1257" t="str">
        <f>+VLOOKUP(Precio_mayoristas_consumidores[[#This Row],[Producto]],Codigos_class_frutas[],2,0)</f>
        <v>Cítricos</v>
      </c>
      <c r="F1257" t="s">
        <v>221</v>
      </c>
      <c r="G1257" s="51">
        <v>1003.44</v>
      </c>
    </row>
    <row r="1258" spans="1:7" x14ac:dyDescent="0.35">
      <c r="A1258">
        <v>2015</v>
      </c>
      <c r="B1258">
        <v>3</v>
      </c>
      <c r="C1258" t="str">
        <f>+VLOOKUP(Precio_mayoristas_consumidores[[#This Row],[Cod_mes]],Códigos_mes[],2,0)</f>
        <v>Marzo</v>
      </c>
      <c r="D1258" t="s">
        <v>797</v>
      </c>
      <c r="E1258" t="str">
        <f>+VLOOKUP(Precio_mayoristas_consumidores[[#This Row],[Producto]],Codigos_class_frutas[],2,0)</f>
        <v>Frutos de hueso (carozo)</v>
      </c>
      <c r="F1258" t="s">
        <v>665</v>
      </c>
      <c r="G1258" s="51">
        <v>1130.71</v>
      </c>
    </row>
    <row r="1259" spans="1:7" x14ac:dyDescent="0.35">
      <c r="A1259">
        <v>2015</v>
      </c>
      <c r="B1259">
        <v>3</v>
      </c>
      <c r="C1259" t="str">
        <f>+VLOOKUP(Precio_mayoristas_consumidores[[#This Row],[Cod_mes]],Códigos_mes[],2,0)</f>
        <v>Marzo</v>
      </c>
      <c r="D1259" t="s">
        <v>797</v>
      </c>
      <c r="E1259" t="str">
        <f>+VLOOKUP(Precio_mayoristas_consumidores[[#This Row],[Producto]],Codigos_class_frutas[],2,0)</f>
        <v>Oleaginosos</v>
      </c>
      <c r="F1259" t="s">
        <v>225</v>
      </c>
      <c r="G1259" s="51">
        <v>3054.04</v>
      </c>
    </row>
    <row r="1260" spans="1:7" x14ac:dyDescent="0.35">
      <c r="A1260">
        <v>2015</v>
      </c>
      <c r="B1260">
        <v>3</v>
      </c>
      <c r="C1260" t="str">
        <f>+VLOOKUP(Precio_mayoristas_consumidores[[#This Row],[Cod_mes]],Códigos_mes[],2,0)</f>
        <v>Marzo</v>
      </c>
      <c r="D1260" t="s">
        <v>797</v>
      </c>
      <c r="E1260" t="str">
        <f>+VLOOKUP(Precio_mayoristas_consumidores[[#This Row],[Producto]],Codigos_class_frutas[],2,0)</f>
        <v>Frutos de pepita</v>
      </c>
      <c r="F1260" t="s">
        <v>242</v>
      </c>
      <c r="G1260" s="51">
        <v>1218.8900000000001</v>
      </c>
    </row>
    <row r="1261" spans="1:7" x14ac:dyDescent="0.35">
      <c r="A1261">
        <v>2015</v>
      </c>
      <c r="B1261">
        <v>3</v>
      </c>
      <c r="C1261" t="str">
        <f>+VLOOKUP(Precio_mayoristas_consumidores[[#This Row],[Cod_mes]],Códigos_mes[],2,0)</f>
        <v>Marzo</v>
      </c>
      <c r="D1261" t="s">
        <v>797</v>
      </c>
      <c r="E1261" t="str">
        <f>+VLOOKUP(Precio_mayoristas_consumidores[[#This Row],[Producto]],Codigos_class_frutas[],2,0)</f>
        <v>Tropicales y subtropicales</v>
      </c>
      <c r="F1261" t="s">
        <v>204</v>
      </c>
      <c r="G1261" s="51">
        <v>733.15</v>
      </c>
    </row>
    <row r="1262" spans="1:7" x14ac:dyDescent="0.35">
      <c r="A1262">
        <v>2015</v>
      </c>
      <c r="B1262">
        <v>3</v>
      </c>
      <c r="C1262" t="str">
        <f>+VLOOKUP(Precio_mayoristas_consumidores[[#This Row],[Cod_mes]],Códigos_mes[],2,0)</f>
        <v>Marzo</v>
      </c>
      <c r="D1262" t="s">
        <v>797</v>
      </c>
      <c r="E1262" t="str">
        <f>+VLOOKUP(Precio_mayoristas_consumidores[[#This Row],[Producto]],Codigos_class_frutas[],2,0)</f>
        <v>Uva</v>
      </c>
      <c r="F1262" t="s">
        <v>295</v>
      </c>
      <c r="G1262" s="51">
        <v>1835.84</v>
      </c>
    </row>
    <row r="1263" spans="1:7" x14ac:dyDescent="0.35">
      <c r="A1263">
        <v>2015</v>
      </c>
      <c r="B1263">
        <v>3</v>
      </c>
      <c r="C1263" t="str">
        <f>+VLOOKUP(Precio_mayoristas_consumidores[[#This Row],[Cod_mes]],Códigos_mes[],2,0)</f>
        <v>Marzo</v>
      </c>
      <c r="D1263" t="s">
        <v>796</v>
      </c>
      <c r="E1263" t="str">
        <f>+VLOOKUP(Precio_mayoristas_consumidores[[#This Row],[Producto]],Codigos_class_frutas[],2,0)</f>
        <v>Frutos de hueso (carozo)</v>
      </c>
      <c r="F1263" t="s">
        <v>702</v>
      </c>
      <c r="G1263" s="51">
        <v>528.44000000000005</v>
      </c>
    </row>
    <row r="1264" spans="1:7" x14ac:dyDescent="0.35">
      <c r="A1264">
        <v>2015</v>
      </c>
      <c r="B1264">
        <v>3</v>
      </c>
      <c r="C1264" t="str">
        <f>+VLOOKUP(Precio_mayoristas_consumidores[[#This Row],[Cod_mes]],Códigos_mes[],2,0)</f>
        <v>Marzo</v>
      </c>
      <c r="D1264" t="s">
        <v>796</v>
      </c>
      <c r="E1264" t="str">
        <f>+VLOOKUP(Precio_mayoristas_consumidores[[#This Row],[Producto]],Codigos_class_frutas[],2,0)</f>
        <v>Frutos de hueso (carozo)</v>
      </c>
      <c r="F1264" t="s">
        <v>277</v>
      </c>
      <c r="G1264" s="51">
        <v>743.68</v>
      </c>
    </row>
    <row r="1265" spans="1:7" x14ac:dyDescent="0.35">
      <c r="A1265">
        <v>2015</v>
      </c>
      <c r="B1265">
        <v>3</v>
      </c>
      <c r="C1265" t="str">
        <f>+VLOOKUP(Precio_mayoristas_consumidores[[#This Row],[Cod_mes]],Códigos_mes[],2,0)</f>
        <v>Marzo</v>
      </c>
      <c r="D1265" t="s">
        <v>796</v>
      </c>
      <c r="E1265" t="str">
        <f>+VLOOKUP(Precio_mayoristas_consumidores[[#This Row],[Producto]],Codigos_class_frutas[],2,0)</f>
        <v>Cítricos</v>
      </c>
      <c r="F1265" t="s">
        <v>214</v>
      </c>
      <c r="G1265" s="51">
        <v>1349.26</v>
      </c>
    </row>
    <row r="1266" spans="1:7" x14ac:dyDescent="0.35">
      <c r="A1266">
        <v>2015</v>
      </c>
      <c r="B1266">
        <v>3</v>
      </c>
      <c r="C1266" t="str">
        <f>+VLOOKUP(Precio_mayoristas_consumidores[[#This Row],[Cod_mes]],Códigos_mes[],2,0)</f>
        <v>Marzo</v>
      </c>
      <c r="D1266" t="s">
        <v>796</v>
      </c>
      <c r="E1266" t="str">
        <f>+VLOOKUP(Precio_mayoristas_consumidores[[#This Row],[Producto]],Codigos_class_frutas[],2,0)</f>
        <v>Tropicales y subtropicales</v>
      </c>
      <c r="F1266" t="s">
        <v>229</v>
      </c>
      <c r="G1266" s="51">
        <v>1762.5</v>
      </c>
    </row>
    <row r="1267" spans="1:7" x14ac:dyDescent="0.35">
      <c r="A1267">
        <v>2015</v>
      </c>
      <c r="B1267">
        <v>3</v>
      </c>
      <c r="C1267" t="str">
        <f>+VLOOKUP(Precio_mayoristas_consumidores[[#This Row],[Cod_mes]],Códigos_mes[],2,0)</f>
        <v>Marzo</v>
      </c>
      <c r="D1267" t="s">
        <v>796</v>
      </c>
      <c r="E1267" t="str">
        <f>+VLOOKUP(Precio_mayoristas_consumidores[[#This Row],[Producto]],Codigos_class_frutas[],2,0)</f>
        <v>Frutos de pepita</v>
      </c>
      <c r="F1267" t="s">
        <v>231</v>
      </c>
      <c r="G1267" s="51">
        <v>510.27</v>
      </c>
    </row>
    <row r="1268" spans="1:7" x14ac:dyDescent="0.35">
      <c r="A1268">
        <v>2015</v>
      </c>
      <c r="B1268">
        <v>3</v>
      </c>
      <c r="C1268" t="str">
        <f>+VLOOKUP(Precio_mayoristas_consumidores[[#This Row],[Cod_mes]],Códigos_mes[],2,0)</f>
        <v>Marzo</v>
      </c>
      <c r="D1268" t="s">
        <v>796</v>
      </c>
      <c r="E1268" t="str">
        <f>+VLOOKUP(Precio_mayoristas_consumidores[[#This Row],[Producto]],Codigos_class_frutas[],2,0)</f>
        <v>Cítricos</v>
      </c>
      <c r="F1268" t="s">
        <v>221</v>
      </c>
      <c r="G1268" s="51">
        <v>699.51</v>
      </c>
    </row>
    <row r="1269" spans="1:7" x14ac:dyDescent="0.35">
      <c r="A1269">
        <v>2015</v>
      </c>
      <c r="B1269">
        <v>3</v>
      </c>
      <c r="C1269" t="str">
        <f>+VLOOKUP(Precio_mayoristas_consumidores[[#This Row],[Cod_mes]],Códigos_mes[],2,0)</f>
        <v>Marzo</v>
      </c>
      <c r="D1269" t="s">
        <v>796</v>
      </c>
      <c r="E1269" t="str">
        <f>+VLOOKUP(Precio_mayoristas_consumidores[[#This Row],[Producto]],Codigos_class_frutas[],2,0)</f>
        <v>Frutos de hueso (carozo)</v>
      </c>
      <c r="F1269" t="s">
        <v>665</v>
      </c>
      <c r="G1269" s="51">
        <v>752.68</v>
      </c>
    </row>
    <row r="1270" spans="1:7" x14ac:dyDescent="0.35">
      <c r="A1270">
        <v>2015</v>
      </c>
      <c r="B1270">
        <v>3</v>
      </c>
      <c r="C1270" t="str">
        <f>+VLOOKUP(Precio_mayoristas_consumidores[[#This Row],[Cod_mes]],Códigos_mes[],2,0)</f>
        <v>Marzo</v>
      </c>
      <c r="D1270" t="s">
        <v>796</v>
      </c>
      <c r="E1270" t="str">
        <f>+VLOOKUP(Precio_mayoristas_consumidores[[#This Row],[Producto]],Codigos_class_frutas[],2,0)</f>
        <v>Oleaginosos</v>
      </c>
      <c r="F1270" t="s">
        <v>225</v>
      </c>
      <c r="G1270" s="51">
        <v>2593.1799999999998</v>
      </c>
    </row>
    <row r="1271" spans="1:7" x14ac:dyDescent="0.35">
      <c r="A1271">
        <v>2015</v>
      </c>
      <c r="B1271">
        <v>3</v>
      </c>
      <c r="C1271" t="str">
        <f>+VLOOKUP(Precio_mayoristas_consumidores[[#This Row],[Cod_mes]],Códigos_mes[],2,0)</f>
        <v>Marzo</v>
      </c>
      <c r="D1271" t="s">
        <v>796</v>
      </c>
      <c r="E1271" t="str">
        <f>+VLOOKUP(Precio_mayoristas_consumidores[[#This Row],[Producto]],Codigos_class_frutas[],2,0)</f>
        <v>Frutos de pepita</v>
      </c>
      <c r="F1271" t="s">
        <v>242</v>
      </c>
      <c r="G1271" s="51">
        <v>643.84</v>
      </c>
    </row>
    <row r="1272" spans="1:7" x14ac:dyDescent="0.35">
      <c r="A1272">
        <v>2015</v>
      </c>
      <c r="B1272">
        <v>3</v>
      </c>
      <c r="C1272" t="str">
        <f>+VLOOKUP(Precio_mayoristas_consumidores[[#This Row],[Cod_mes]],Códigos_mes[],2,0)</f>
        <v>Marzo</v>
      </c>
      <c r="D1272" t="s">
        <v>796</v>
      </c>
      <c r="E1272" t="str">
        <f>+VLOOKUP(Precio_mayoristas_consumidores[[#This Row],[Producto]],Codigos_class_frutas[],2,0)</f>
        <v>Tropicales y subtropicales</v>
      </c>
      <c r="F1272" t="s">
        <v>204</v>
      </c>
      <c r="G1272" s="51">
        <v>563.07000000000005</v>
      </c>
    </row>
    <row r="1273" spans="1:7" x14ac:dyDescent="0.35">
      <c r="A1273">
        <v>2015</v>
      </c>
      <c r="B1273">
        <v>3</v>
      </c>
      <c r="C1273" t="str">
        <f>+VLOOKUP(Precio_mayoristas_consumidores[[#This Row],[Cod_mes]],Códigos_mes[],2,0)</f>
        <v>Marzo</v>
      </c>
      <c r="D1273" t="s">
        <v>796</v>
      </c>
      <c r="E1273" t="str">
        <f>+VLOOKUP(Precio_mayoristas_consumidores[[#This Row],[Producto]],Codigos_class_frutas[],2,0)</f>
        <v>Uva</v>
      </c>
      <c r="F1273" t="s">
        <v>295</v>
      </c>
      <c r="G1273" s="51">
        <v>751.63</v>
      </c>
    </row>
    <row r="1274" spans="1:7" x14ac:dyDescent="0.35">
      <c r="A1274">
        <v>2015</v>
      </c>
      <c r="B1274">
        <v>3</v>
      </c>
      <c r="C1274" t="str">
        <f>+VLOOKUP(Precio_mayoristas_consumidores[[#This Row],[Cod_mes]],Códigos_mes[],2,0)</f>
        <v>Marzo</v>
      </c>
      <c r="D1274" t="s">
        <v>797</v>
      </c>
      <c r="E1274" t="str">
        <f>+VLOOKUP(Precio_mayoristas_consumidores[[#This Row],[Producto]],Codigos_class_frutas[],2,0)</f>
        <v>Frutos de hueso (carozo)</v>
      </c>
      <c r="F1274" t="s">
        <v>702</v>
      </c>
      <c r="G1274" s="51">
        <v>1081.17</v>
      </c>
    </row>
    <row r="1275" spans="1:7" x14ac:dyDescent="0.35">
      <c r="A1275">
        <v>2015</v>
      </c>
      <c r="B1275">
        <v>3</v>
      </c>
      <c r="C1275" t="str">
        <f>+VLOOKUP(Precio_mayoristas_consumidores[[#This Row],[Cod_mes]],Códigos_mes[],2,0)</f>
        <v>Marzo</v>
      </c>
      <c r="D1275" t="s">
        <v>797</v>
      </c>
      <c r="E1275" t="str">
        <f>+VLOOKUP(Precio_mayoristas_consumidores[[#This Row],[Producto]],Codigos_class_frutas[],2,0)</f>
        <v>Frutos de hueso (carozo)</v>
      </c>
      <c r="F1275" t="s">
        <v>277</v>
      </c>
      <c r="G1275" s="51">
        <v>1288.9100000000001</v>
      </c>
    </row>
    <row r="1276" spans="1:7" x14ac:dyDescent="0.35">
      <c r="A1276">
        <v>2015</v>
      </c>
      <c r="B1276">
        <v>3</v>
      </c>
      <c r="C1276" t="str">
        <f>+VLOOKUP(Precio_mayoristas_consumidores[[#This Row],[Cod_mes]],Códigos_mes[],2,0)</f>
        <v>Marzo</v>
      </c>
      <c r="D1276" t="s">
        <v>797</v>
      </c>
      <c r="E1276" t="str">
        <f>+VLOOKUP(Precio_mayoristas_consumidores[[#This Row],[Producto]],Codigos_class_frutas[],2,0)</f>
        <v>Cítricos</v>
      </c>
      <c r="F1276" t="s">
        <v>214</v>
      </c>
      <c r="G1276" s="51">
        <v>2009.68</v>
      </c>
    </row>
    <row r="1277" spans="1:7" x14ac:dyDescent="0.35">
      <c r="A1277">
        <v>2015</v>
      </c>
      <c r="B1277">
        <v>3</v>
      </c>
      <c r="C1277" t="str">
        <f>+VLOOKUP(Precio_mayoristas_consumidores[[#This Row],[Cod_mes]],Códigos_mes[],2,0)</f>
        <v>Marzo</v>
      </c>
      <c r="D1277" t="s">
        <v>797</v>
      </c>
      <c r="E1277" t="str">
        <f>+VLOOKUP(Precio_mayoristas_consumidores[[#This Row],[Producto]],Codigos_class_frutas[],2,0)</f>
        <v>Tropicales y subtropicales</v>
      </c>
      <c r="F1277" t="s">
        <v>229</v>
      </c>
      <c r="G1277" s="51">
        <v>1810.96</v>
      </c>
    </row>
    <row r="1278" spans="1:7" x14ac:dyDescent="0.35">
      <c r="A1278">
        <v>2015</v>
      </c>
      <c r="B1278">
        <v>3</v>
      </c>
      <c r="C1278" t="str">
        <f>+VLOOKUP(Precio_mayoristas_consumidores[[#This Row],[Cod_mes]],Códigos_mes[],2,0)</f>
        <v>Marzo</v>
      </c>
      <c r="D1278" t="s">
        <v>797</v>
      </c>
      <c r="E1278" t="str">
        <f>+VLOOKUP(Precio_mayoristas_consumidores[[#This Row],[Producto]],Codigos_class_frutas[],2,0)</f>
        <v>Frutos de pepita</v>
      </c>
      <c r="F1278" t="s">
        <v>231</v>
      </c>
      <c r="G1278" s="51">
        <v>1099.3</v>
      </c>
    </row>
    <row r="1279" spans="1:7" x14ac:dyDescent="0.35">
      <c r="A1279">
        <v>2015</v>
      </c>
      <c r="B1279">
        <v>3</v>
      </c>
      <c r="C1279" t="str">
        <f>+VLOOKUP(Precio_mayoristas_consumidores[[#This Row],[Cod_mes]],Códigos_mes[],2,0)</f>
        <v>Marzo</v>
      </c>
      <c r="D1279" t="s">
        <v>797</v>
      </c>
      <c r="E1279" t="str">
        <f>+VLOOKUP(Precio_mayoristas_consumidores[[#This Row],[Producto]],Codigos_class_frutas[],2,0)</f>
        <v>Cítricos</v>
      </c>
      <c r="F1279" t="s">
        <v>221</v>
      </c>
      <c r="G1279" s="51">
        <v>979.83</v>
      </c>
    </row>
    <row r="1280" spans="1:7" x14ac:dyDescent="0.35">
      <c r="A1280">
        <v>2015</v>
      </c>
      <c r="B1280">
        <v>3</v>
      </c>
      <c r="C1280" t="str">
        <f>+VLOOKUP(Precio_mayoristas_consumidores[[#This Row],[Cod_mes]],Códigos_mes[],2,0)</f>
        <v>Marzo</v>
      </c>
      <c r="D1280" t="s">
        <v>797</v>
      </c>
      <c r="E1280" t="str">
        <f>+VLOOKUP(Precio_mayoristas_consumidores[[#This Row],[Producto]],Codigos_class_frutas[],2,0)</f>
        <v>Frutos de hueso (carozo)</v>
      </c>
      <c r="F1280" t="s">
        <v>665</v>
      </c>
      <c r="G1280" s="51">
        <v>1193.8599999999999</v>
      </c>
    </row>
    <row r="1281" spans="1:7" x14ac:dyDescent="0.35">
      <c r="A1281">
        <v>2015</v>
      </c>
      <c r="B1281">
        <v>3</v>
      </c>
      <c r="C1281" t="str">
        <f>+VLOOKUP(Precio_mayoristas_consumidores[[#This Row],[Cod_mes]],Códigos_mes[],2,0)</f>
        <v>Marzo</v>
      </c>
      <c r="D1281" t="s">
        <v>797</v>
      </c>
      <c r="E1281" t="str">
        <f>+VLOOKUP(Precio_mayoristas_consumidores[[#This Row],[Producto]],Codigos_class_frutas[],2,0)</f>
        <v>Oleaginosos</v>
      </c>
      <c r="F1281" t="s">
        <v>225</v>
      </c>
      <c r="G1281" s="51">
        <v>3155.23</v>
      </c>
    </row>
    <row r="1282" spans="1:7" x14ac:dyDescent="0.35">
      <c r="A1282">
        <v>2015</v>
      </c>
      <c r="B1282">
        <v>3</v>
      </c>
      <c r="C1282" t="str">
        <f>+VLOOKUP(Precio_mayoristas_consumidores[[#This Row],[Cod_mes]],Códigos_mes[],2,0)</f>
        <v>Marzo</v>
      </c>
      <c r="D1282" t="s">
        <v>797</v>
      </c>
      <c r="E1282" t="str">
        <f>+VLOOKUP(Precio_mayoristas_consumidores[[#This Row],[Producto]],Codigos_class_frutas[],2,0)</f>
        <v>Frutos de pepita</v>
      </c>
      <c r="F1282" t="s">
        <v>242</v>
      </c>
      <c r="G1282" s="51">
        <v>1253.8800000000001</v>
      </c>
    </row>
    <row r="1283" spans="1:7" x14ac:dyDescent="0.35">
      <c r="A1283">
        <v>2015</v>
      </c>
      <c r="B1283">
        <v>3</v>
      </c>
      <c r="C1283" t="str">
        <f>+VLOOKUP(Precio_mayoristas_consumidores[[#This Row],[Cod_mes]],Códigos_mes[],2,0)</f>
        <v>Marzo</v>
      </c>
      <c r="D1283" t="s">
        <v>797</v>
      </c>
      <c r="E1283" t="str">
        <f>+VLOOKUP(Precio_mayoristas_consumidores[[#This Row],[Producto]],Codigos_class_frutas[],2,0)</f>
        <v>Tropicales y subtropicales</v>
      </c>
      <c r="F1283" t="s">
        <v>204</v>
      </c>
      <c r="G1283" s="51">
        <v>727.91</v>
      </c>
    </row>
    <row r="1284" spans="1:7" x14ac:dyDescent="0.35">
      <c r="A1284">
        <v>2015</v>
      </c>
      <c r="B1284">
        <v>3</v>
      </c>
      <c r="C1284" t="str">
        <f>+VLOOKUP(Precio_mayoristas_consumidores[[#This Row],[Cod_mes]],Códigos_mes[],2,0)</f>
        <v>Marzo</v>
      </c>
      <c r="D1284" t="s">
        <v>797</v>
      </c>
      <c r="E1284" t="str">
        <f>+VLOOKUP(Precio_mayoristas_consumidores[[#This Row],[Producto]],Codigos_class_frutas[],2,0)</f>
        <v>Uva</v>
      </c>
      <c r="F1284" t="s">
        <v>295</v>
      </c>
      <c r="G1284" s="51">
        <v>1942.85</v>
      </c>
    </row>
    <row r="1285" spans="1:7" x14ac:dyDescent="0.35">
      <c r="A1285">
        <v>2015</v>
      </c>
      <c r="B1285">
        <v>4</v>
      </c>
      <c r="C1285" t="str">
        <f>+VLOOKUP(Precio_mayoristas_consumidores[[#This Row],[Cod_mes]],Códigos_mes[],2,0)</f>
        <v>Abril</v>
      </c>
      <c r="D1285" t="s">
        <v>796</v>
      </c>
      <c r="E1285" t="str">
        <f>+VLOOKUP(Precio_mayoristas_consumidores[[#This Row],[Producto]],Codigos_class_frutas[],2,0)</f>
        <v>Frutos de hueso (carozo)</v>
      </c>
      <c r="F1285" t="s">
        <v>702</v>
      </c>
      <c r="G1285" s="51">
        <v>529.1</v>
      </c>
    </row>
    <row r="1286" spans="1:7" x14ac:dyDescent="0.35">
      <c r="A1286">
        <v>2015</v>
      </c>
      <c r="B1286">
        <v>4</v>
      </c>
      <c r="C1286" t="str">
        <f>+VLOOKUP(Precio_mayoristas_consumidores[[#This Row],[Cod_mes]],Códigos_mes[],2,0)</f>
        <v>Abril</v>
      </c>
      <c r="D1286" t="s">
        <v>796</v>
      </c>
      <c r="E1286" t="str">
        <f>+VLOOKUP(Precio_mayoristas_consumidores[[#This Row],[Producto]],Codigos_class_frutas[],2,0)</f>
        <v>Frutos de hueso (carozo)</v>
      </c>
      <c r="F1286" t="s">
        <v>277</v>
      </c>
      <c r="G1286" s="51">
        <v>753.42</v>
      </c>
    </row>
    <row r="1287" spans="1:7" x14ac:dyDescent="0.35">
      <c r="A1287">
        <v>2015</v>
      </c>
      <c r="B1287">
        <v>4</v>
      </c>
      <c r="C1287" t="str">
        <f>+VLOOKUP(Precio_mayoristas_consumidores[[#This Row],[Cod_mes]],Códigos_mes[],2,0)</f>
        <v>Abril</v>
      </c>
      <c r="D1287" t="s">
        <v>796</v>
      </c>
      <c r="E1287" t="str">
        <f>+VLOOKUP(Precio_mayoristas_consumidores[[#This Row],[Producto]],Codigos_class_frutas[],2,0)</f>
        <v>Cítricos</v>
      </c>
      <c r="F1287" t="s">
        <v>214</v>
      </c>
      <c r="G1287" s="51">
        <v>1351.8</v>
      </c>
    </row>
    <row r="1288" spans="1:7" x14ac:dyDescent="0.35">
      <c r="A1288">
        <v>2015</v>
      </c>
      <c r="B1288">
        <v>4</v>
      </c>
      <c r="C1288" t="str">
        <f>+VLOOKUP(Precio_mayoristas_consumidores[[#This Row],[Cod_mes]],Códigos_mes[],2,0)</f>
        <v>Abril</v>
      </c>
      <c r="D1288" t="s">
        <v>796</v>
      </c>
      <c r="E1288" t="str">
        <f>+VLOOKUP(Precio_mayoristas_consumidores[[#This Row],[Producto]],Codigos_class_frutas[],2,0)</f>
        <v>Tropicales y subtropicales</v>
      </c>
      <c r="F1288" t="s">
        <v>229</v>
      </c>
      <c r="G1288" s="51">
        <v>1958.33</v>
      </c>
    </row>
    <row r="1289" spans="1:7" x14ac:dyDescent="0.35">
      <c r="A1289">
        <v>2015</v>
      </c>
      <c r="B1289">
        <v>4</v>
      </c>
      <c r="C1289" t="str">
        <f>+VLOOKUP(Precio_mayoristas_consumidores[[#This Row],[Cod_mes]],Códigos_mes[],2,0)</f>
        <v>Abril</v>
      </c>
      <c r="D1289" t="s">
        <v>796</v>
      </c>
      <c r="E1289" t="str">
        <f>+VLOOKUP(Precio_mayoristas_consumidores[[#This Row],[Producto]],Codigos_class_frutas[],2,0)</f>
        <v>Frutos de pepita</v>
      </c>
      <c r="F1289" t="s">
        <v>231</v>
      </c>
      <c r="G1289" s="51">
        <v>505.16</v>
      </c>
    </row>
    <row r="1290" spans="1:7" x14ac:dyDescent="0.35">
      <c r="A1290">
        <v>2015</v>
      </c>
      <c r="B1290">
        <v>4</v>
      </c>
      <c r="C1290" t="str">
        <f>+VLOOKUP(Precio_mayoristas_consumidores[[#This Row],[Cod_mes]],Códigos_mes[],2,0)</f>
        <v>Abril</v>
      </c>
      <c r="D1290" t="s">
        <v>796</v>
      </c>
      <c r="E1290" t="str">
        <f>+VLOOKUP(Precio_mayoristas_consumidores[[#This Row],[Producto]],Codigos_class_frutas[],2,0)</f>
        <v>Cítricos</v>
      </c>
      <c r="F1290" t="s">
        <v>221</v>
      </c>
      <c r="G1290" s="51">
        <v>681.05</v>
      </c>
    </row>
    <row r="1291" spans="1:7" x14ac:dyDescent="0.35">
      <c r="A1291">
        <v>2015</v>
      </c>
      <c r="B1291">
        <v>4</v>
      </c>
      <c r="C1291" t="str">
        <f>+VLOOKUP(Precio_mayoristas_consumidores[[#This Row],[Cod_mes]],Códigos_mes[],2,0)</f>
        <v>Abril</v>
      </c>
      <c r="D1291" t="s">
        <v>796</v>
      </c>
      <c r="E1291" t="str">
        <f>+VLOOKUP(Precio_mayoristas_consumidores[[#This Row],[Producto]],Codigos_class_frutas[],2,0)</f>
        <v>Frutos de hueso (carozo)</v>
      </c>
      <c r="F1291" t="s">
        <v>665</v>
      </c>
      <c r="G1291" s="51">
        <v>786.96</v>
      </c>
    </row>
    <row r="1292" spans="1:7" x14ac:dyDescent="0.35">
      <c r="A1292">
        <v>2015</v>
      </c>
      <c r="B1292">
        <v>4</v>
      </c>
      <c r="C1292" t="str">
        <f>+VLOOKUP(Precio_mayoristas_consumidores[[#This Row],[Cod_mes]],Códigos_mes[],2,0)</f>
        <v>Abril</v>
      </c>
      <c r="D1292" t="s">
        <v>796</v>
      </c>
      <c r="E1292" t="str">
        <f>+VLOOKUP(Precio_mayoristas_consumidores[[#This Row],[Producto]],Codigos_class_frutas[],2,0)</f>
        <v>Oleaginosos</v>
      </c>
      <c r="F1292" t="s">
        <v>225</v>
      </c>
      <c r="G1292" s="51">
        <v>2587.52</v>
      </c>
    </row>
    <row r="1293" spans="1:7" x14ac:dyDescent="0.35">
      <c r="A1293">
        <v>2015</v>
      </c>
      <c r="B1293">
        <v>4</v>
      </c>
      <c r="C1293" t="str">
        <f>+VLOOKUP(Precio_mayoristas_consumidores[[#This Row],[Cod_mes]],Códigos_mes[],2,0)</f>
        <v>Abril</v>
      </c>
      <c r="D1293" t="s">
        <v>796</v>
      </c>
      <c r="E1293" t="str">
        <f>+VLOOKUP(Precio_mayoristas_consumidores[[#This Row],[Producto]],Codigos_class_frutas[],2,0)</f>
        <v>Frutos de pepita</v>
      </c>
      <c r="F1293" t="s">
        <v>242</v>
      </c>
      <c r="G1293" s="51">
        <v>648.42999999999995</v>
      </c>
    </row>
    <row r="1294" spans="1:7" x14ac:dyDescent="0.35">
      <c r="A1294">
        <v>2015</v>
      </c>
      <c r="B1294">
        <v>4</v>
      </c>
      <c r="C1294" t="str">
        <f>+VLOOKUP(Precio_mayoristas_consumidores[[#This Row],[Cod_mes]],Códigos_mes[],2,0)</f>
        <v>Abril</v>
      </c>
      <c r="D1294" t="s">
        <v>796</v>
      </c>
      <c r="E1294" t="str">
        <f>+VLOOKUP(Precio_mayoristas_consumidores[[#This Row],[Producto]],Codigos_class_frutas[],2,0)</f>
        <v>Tropicales y subtropicales</v>
      </c>
      <c r="F1294" t="s">
        <v>204</v>
      </c>
      <c r="G1294" s="51">
        <v>557.82000000000005</v>
      </c>
    </row>
    <row r="1295" spans="1:7" x14ac:dyDescent="0.35">
      <c r="A1295">
        <v>2015</v>
      </c>
      <c r="B1295">
        <v>4</v>
      </c>
      <c r="C1295" t="str">
        <f>+VLOOKUP(Precio_mayoristas_consumidores[[#This Row],[Cod_mes]],Códigos_mes[],2,0)</f>
        <v>Abril</v>
      </c>
      <c r="D1295" t="s">
        <v>796</v>
      </c>
      <c r="E1295" t="str">
        <f>+VLOOKUP(Precio_mayoristas_consumidores[[#This Row],[Producto]],Codigos_class_frutas[],2,0)</f>
        <v>Uva</v>
      </c>
      <c r="F1295" t="s">
        <v>295</v>
      </c>
      <c r="G1295" s="51">
        <v>729.51</v>
      </c>
    </row>
    <row r="1296" spans="1:7" x14ac:dyDescent="0.35">
      <c r="A1296">
        <v>2015</v>
      </c>
      <c r="B1296">
        <v>4</v>
      </c>
      <c r="C1296" t="str">
        <f>+VLOOKUP(Precio_mayoristas_consumidores[[#This Row],[Cod_mes]],Códigos_mes[],2,0)</f>
        <v>Abril</v>
      </c>
      <c r="D1296" t="s">
        <v>797</v>
      </c>
      <c r="E1296" t="str">
        <f>+VLOOKUP(Precio_mayoristas_consumidores[[#This Row],[Producto]],Codigos_class_frutas[],2,0)</f>
        <v>Frutos de hueso (carozo)</v>
      </c>
      <c r="F1296" t="s">
        <v>702</v>
      </c>
      <c r="G1296" s="51">
        <v>1182.6199999999999</v>
      </c>
    </row>
    <row r="1297" spans="1:7" x14ac:dyDescent="0.35">
      <c r="A1297">
        <v>2015</v>
      </c>
      <c r="B1297">
        <v>4</v>
      </c>
      <c r="C1297" t="str">
        <f>+VLOOKUP(Precio_mayoristas_consumidores[[#This Row],[Cod_mes]],Códigos_mes[],2,0)</f>
        <v>Abril</v>
      </c>
      <c r="D1297" t="s">
        <v>797</v>
      </c>
      <c r="E1297" t="str">
        <f>+VLOOKUP(Precio_mayoristas_consumidores[[#This Row],[Producto]],Codigos_class_frutas[],2,0)</f>
        <v>Frutos de hueso (carozo)</v>
      </c>
      <c r="F1297" t="s">
        <v>277</v>
      </c>
      <c r="G1297" s="51">
        <v>1341.09</v>
      </c>
    </row>
    <row r="1298" spans="1:7" x14ac:dyDescent="0.35">
      <c r="A1298">
        <v>2015</v>
      </c>
      <c r="B1298">
        <v>4</v>
      </c>
      <c r="C1298" t="str">
        <f>+VLOOKUP(Precio_mayoristas_consumidores[[#This Row],[Cod_mes]],Códigos_mes[],2,0)</f>
        <v>Abril</v>
      </c>
      <c r="D1298" t="s">
        <v>797</v>
      </c>
      <c r="E1298" t="str">
        <f>+VLOOKUP(Precio_mayoristas_consumidores[[#This Row],[Producto]],Codigos_class_frutas[],2,0)</f>
        <v>Cítricos</v>
      </c>
      <c r="F1298" t="s">
        <v>214</v>
      </c>
      <c r="G1298" s="51">
        <v>2022.67</v>
      </c>
    </row>
    <row r="1299" spans="1:7" x14ac:dyDescent="0.35">
      <c r="A1299">
        <v>2015</v>
      </c>
      <c r="B1299">
        <v>4</v>
      </c>
      <c r="C1299" t="str">
        <f>+VLOOKUP(Precio_mayoristas_consumidores[[#This Row],[Cod_mes]],Códigos_mes[],2,0)</f>
        <v>Abril</v>
      </c>
      <c r="D1299" t="s">
        <v>797</v>
      </c>
      <c r="E1299" t="str">
        <f>+VLOOKUP(Precio_mayoristas_consumidores[[#This Row],[Producto]],Codigos_class_frutas[],2,0)</f>
        <v>Tropicales y subtropicales</v>
      </c>
      <c r="F1299" t="s">
        <v>229</v>
      </c>
      <c r="G1299" s="51">
        <v>2010.48</v>
      </c>
    </row>
    <row r="1300" spans="1:7" x14ac:dyDescent="0.35">
      <c r="A1300">
        <v>2015</v>
      </c>
      <c r="B1300">
        <v>4</v>
      </c>
      <c r="C1300" t="str">
        <f>+VLOOKUP(Precio_mayoristas_consumidores[[#This Row],[Cod_mes]],Códigos_mes[],2,0)</f>
        <v>Abril</v>
      </c>
      <c r="D1300" t="s">
        <v>797</v>
      </c>
      <c r="E1300" t="str">
        <f>+VLOOKUP(Precio_mayoristas_consumidores[[#This Row],[Producto]],Codigos_class_frutas[],2,0)</f>
        <v>Frutos de pepita</v>
      </c>
      <c r="F1300" t="s">
        <v>231</v>
      </c>
      <c r="G1300" s="51">
        <v>1068.83</v>
      </c>
    </row>
    <row r="1301" spans="1:7" x14ac:dyDescent="0.35">
      <c r="A1301">
        <v>2015</v>
      </c>
      <c r="B1301">
        <v>4</v>
      </c>
      <c r="C1301" t="str">
        <f>+VLOOKUP(Precio_mayoristas_consumidores[[#This Row],[Cod_mes]],Códigos_mes[],2,0)</f>
        <v>Abril</v>
      </c>
      <c r="D1301" t="s">
        <v>797</v>
      </c>
      <c r="E1301" t="str">
        <f>+VLOOKUP(Precio_mayoristas_consumidores[[#This Row],[Producto]],Codigos_class_frutas[],2,0)</f>
        <v>Cítricos</v>
      </c>
      <c r="F1301" t="s">
        <v>221</v>
      </c>
      <c r="G1301" s="51">
        <v>1005.08</v>
      </c>
    </row>
    <row r="1302" spans="1:7" x14ac:dyDescent="0.35">
      <c r="A1302">
        <v>2015</v>
      </c>
      <c r="B1302">
        <v>4</v>
      </c>
      <c r="C1302" t="str">
        <f>+VLOOKUP(Precio_mayoristas_consumidores[[#This Row],[Cod_mes]],Códigos_mes[],2,0)</f>
        <v>Abril</v>
      </c>
      <c r="D1302" t="s">
        <v>797</v>
      </c>
      <c r="E1302" t="str">
        <f>+VLOOKUP(Precio_mayoristas_consumidores[[#This Row],[Producto]],Codigos_class_frutas[],2,0)</f>
        <v>Frutos de hueso (carozo)</v>
      </c>
      <c r="F1302" t="s">
        <v>665</v>
      </c>
      <c r="G1302" s="51">
        <v>1230.03</v>
      </c>
    </row>
    <row r="1303" spans="1:7" x14ac:dyDescent="0.35">
      <c r="A1303">
        <v>2015</v>
      </c>
      <c r="B1303">
        <v>4</v>
      </c>
      <c r="C1303" t="str">
        <f>+VLOOKUP(Precio_mayoristas_consumidores[[#This Row],[Cod_mes]],Códigos_mes[],2,0)</f>
        <v>Abril</v>
      </c>
      <c r="D1303" t="s">
        <v>797</v>
      </c>
      <c r="E1303" t="str">
        <f>+VLOOKUP(Precio_mayoristas_consumidores[[#This Row],[Producto]],Codigos_class_frutas[],2,0)</f>
        <v>Oleaginosos</v>
      </c>
      <c r="F1303" t="s">
        <v>225</v>
      </c>
      <c r="G1303" s="51">
        <v>3191.64</v>
      </c>
    </row>
    <row r="1304" spans="1:7" x14ac:dyDescent="0.35">
      <c r="A1304">
        <v>2015</v>
      </c>
      <c r="B1304">
        <v>4</v>
      </c>
      <c r="C1304" t="str">
        <f>+VLOOKUP(Precio_mayoristas_consumidores[[#This Row],[Cod_mes]],Códigos_mes[],2,0)</f>
        <v>Abril</v>
      </c>
      <c r="D1304" t="s">
        <v>797</v>
      </c>
      <c r="E1304" t="str">
        <f>+VLOOKUP(Precio_mayoristas_consumidores[[#This Row],[Producto]],Codigos_class_frutas[],2,0)</f>
        <v>Frutos de pepita</v>
      </c>
      <c r="F1304" t="s">
        <v>242</v>
      </c>
      <c r="G1304" s="51">
        <v>1314.54</v>
      </c>
    </row>
    <row r="1305" spans="1:7" x14ac:dyDescent="0.35">
      <c r="A1305">
        <v>2015</v>
      </c>
      <c r="B1305">
        <v>4</v>
      </c>
      <c r="C1305" t="str">
        <f>+VLOOKUP(Precio_mayoristas_consumidores[[#This Row],[Cod_mes]],Códigos_mes[],2,0)</f>
        <v>Abril</v>
      </c>
      <c r="D1305" t="s">
        <v>797</v>
      </c>
      <c r="E1305" t="str">
        <f>+VLOOKUP(Precio_mayoristas_consumidores[[#This Row],[Producto]],Codigos_class_frutas[],2,0)</f>
        <v>Tropicales y subtropicales</v>
      </c>
      <c r="F1305" t="s">
        <v>204</v>
      </c>
      <c r="G1305" s="51">
        <v>742.99</v>
      </c>
    </row>
    <row r="1306" spans="1:7" x14ac:dyDescent="0.35">
      <c r="A1306">
        <v>2015</v>
      </c>
      <c r="B1306">
        <v>4</v>
      </c>
      <c r="C1306" t="str">
        <f>+VLOOKUP(Precio_mayoristas_consumidores[[#This Row],[Cod_mes]],Códigos_mes[],2,0)</f>
        <v>Abril</v>
      </c>
      <c r="D1306" t="s">
        <v>797</v>
      </c>
      <c r="E1306" t="str">
        <f>+VLOOKUP(Precio_mayoristas_consumidores[[#This Row],[Producto]],Codigos_class_frutas[],2,0)</f>
        <v>Uva</v>
      </c>
      <c r="F1306" t="s">
        <v>295</v>
      </c>
      <c r="G1306" s="51">
        <v>1674.65</v>
      </c>
    </row>
    <row r="1307" spans="1:7" x14ac:dyDescent="0.35">
      <c r="A1307">
        <v>2015</v>
      </c>
      <c r="B1307">
        <v>4</v>
      </c>
      <c r="C1307" t="str">
        <f>+VLOOKUP(Precio_mayoristas_consumidores[[#This Row],[Cod_mes]],Códigos_mes[],2,0)</f>
        <v>Abril</v>
      </c>
      <c r="D1307" t="s">
        <v>796</v>
      </c>
      <c r="E1307" t="str">
        <f>+VLOOKUP(Precio_mayoristas_consumidores[[#This Row],[Producto]],Codigos_class_frutas[],2,0)</f>
        <v>Frutos de hueso (carozo)</v>
      </c>
      <c r="F1307" t="s">
        <v>702</v>
      </c>
      <c r="G1307" s="51">
        <v>518.9</v>
      </c>
    </row>
    <row r="1308" spans="1:7" x14ac:dyDescent="0.35">
      <c r="A1308">
        <v>2015</v>
      </c>
      <c r="B1308">
        <v>4</v>
      </c>
      <c r="C1308" t="str">
        <f>+VLOOKUP(Precio_mayoristas_consumidores[[#This Row],[Cod_mes]],Códigos_mes[],2,0)</f>
        <v>Abril</v>
      </c>
      <c r="D1308" t="s">
        <v>796</v>
      </c>
      <c r="E1308" t="str">
        <f>+VLOOKUP(Precio_mayoristas_consumidores[[#This Row],[Producto]],Codigos_class_frutas[],2,0)</f>
        <v>Frutos de hueso (carozo)</v>
      </c>
      <c r="F1308" t="s">
        <v>277</v>
      </c>
      <c r="G1308" s="51">
        <v>852.78</v>
      </c>
    </row>
    <row r="1309" spans="1:7" x14ac:dyDescent="0.35">
      <c r="A1309">
        <v>2015</v>
      </c>
      <c r="B1309">
        <v>4</v>
      </c>
      <c r="C1309" t="str">
        <f>+VLOOKUP(Precio_mayoristas_consumidores[[#This Row],[Cod_mes]],Códigos_mes[],2,0)</f>
        <v>Abril</v>
      </c>
      <c r="D1309" t="s">
        <v>796</v>
      </c>
      <c r="E1309" t="str">
        <f>+VLOOKUP(Precio_mayoristas_consumidores[[#This Row],[Producto]],Codigos_class_frutas[],2,0)</f>
        <v>Cítricos</v>
      </c>
      <c r="F1309" t="s">
        <v>214</v>
      </c>
      <c r="G1309" s="51">
        <v>1282.43</v>
      </c>
    </row>
    <row r="1310" spans="1:7" x14ac:dyDescent="0.35">
      <c r="A1310">
        <v>2015</v>
      </c>
      <c r="B1310">
        <v>4</v>
      </c>
      <c r="C1310" t="str">
        <f>+VLOOKUP(Precio_mayoristas_consumidores[[#This Row],[Cod_mes]],Códigos_mes[],2,0)</f>
        <v>Abril</v>
      </c>
      <c r="D1310" t="s">
        <v>796</v>
      </c>
      <c r="E1310" t="str">
        <f>+VLOOKUP(Precio_mayoristas_consumidores[[#This Row],[Producto]],Codigos_class_frutas[],2,0)</f>
        <v>Tropicales y subtropicales</v>
      </c>
      <c r="F1310" t="s">
        <v>229</v>
      </c>
      <c r="G1310" s="51">
        <v>2178.5700000000002</v>
      </c>
    </row>
    <row r="1311" spans="1:7" x14ac:dyDescent="0.35">
      <c r="A1311">
        <v>2015</v>
      </c>
      <c r="B1311">
        <v>4</v>
      </c>
      <c r="C1311" t="str">
        <f>+VLOOKUP(Precio_mayoristas_consumidores[[#This Row],[Cod_mes]],Códigos_mes[],2,0)</f>
        <v>Abril</v>
      </c>
      <c r="D1311" t="s">
        <v>796</v>
      </c>
      <c r="E1311" t="str">
        <f>+VLOOKUP(Precio_mayoristas_consumidores[[#This Row],[Producto]],Codigos_class_frutas[],2,0)</f>
        <v>Frutos de pepita</v>
      </c>
      <c r="F1311" t="s">
        <v>231</v>
      </c>
      <c r="G1311" s="51">
        <v>497.61</v>
      </c>
    </row>
    <row r="1312" spans="1:7" x14ac:dyDescent="0.35">
      <c r="A1312">
        <v>2015</v>
      </c>
      <c r="B1312">
        <v>4</v>
      </c>
      <c r="C1312" t="str">
        <f>+VLOOKUP(Precio_mayoristas_consumidores[[#This Row],[Cod_mes]],Códigos_mes[],2,0)</f>
        <v>Abril</v>
      </c>
      <c r="D1312" t="s">
        <v>796</v>
      </c>
      <c r="E1312" t="str">
        <f>+VLOOKUP(Precio_mayoristas_consumidores[[#This Row],[Producto]],Codigos_class_frutas[],2,0)</f>
        <v>Cítricos</v>
      </c>
      <c r="F1312" t="s">
        <v>221</v>
      </c>
      <c r="G1312" s="51">
        <v>721.4</v>
      </c>
    </row>
    <row r="1313" spans="1:7" x14ac:dyDescent="0.35">
      <c r="A1313">
        <v>2015</v>
      </c>
      <c r="B1313">
        <v>4</v>
      </c>
      <c r="C1313" t="str">
        <f>+VLOOKUP(Precio_mayoristas_consumidores[[#This Row],[Cod_mes]],Códigos_mes[],2,0)</f>
        <v>Abril</v>
      </c>
      <c r="D1313" t="s">
        <v>796</v>
      </c>
      <c r="E1313" t="str">
        <f>+VLOOKUP(Precio_mayoristas_consumidores[[#This Row],[Producto]],Codigos_class_frutas[],2,0)</f>
        <v>Frutos de hueso (carozo)</v>
      </c>
      <c r="F1313" t="s">
        <v>665</v>
      </c>
      <c r="G1313" s="51">
        <v>959.63</v>
      </c>
    </row>
    <row r="1314" spans="1:7" x14ac:dyDescent="0.35">
      <c r="A1314">
        <v>2015</v>
      </c>
      <c r="B1314">
        <v>4</v>
      </c>
      <c r="C1314" t="str">
        <f>+VLOOKUP(Precio_mayoristas_consumidores[[#This Row],[Cod_mes]],Códigos_mes[],2,0)</f>
        <v>Abril</v>
      </c>
      <c r="D1314" t="s">
        <v>796</v>
      </c>
      <c r="E1314" t="str">
        <f>+VLOOKUP(Precio_mayoristas_consumidores[[#This Row],[Producto]],Codigos_class_frutas[],2,0)</f>
        <v>Oleaginosos</v>
      </c>
      <c r="F1314" t="s">
        <v>225</v>
      </c>
      <c r="G1314" s="51">
        <v>2659.07</v>
      </c>
    </row>
    <row r="1315" spans="1:7" x14ac:dyDescent="0.35">
      <c r="A1315">
        <v>2015</v>
      </c>
      <c r="B1315">
        <v>4</v>
      </c>
      <c r="C1315" t="str">
        <f>+VLOOKUP(Precio_mayoristas_consumidores[[#This Row],[Cod_mes]],Códigos_mes[],2,0)</f>
        <v>Abril</v>
      </c>
      <c r="D1315" t="s">
        <v>796</v>
      </c>
      <c r="E1315" t="str">
        <f>+VLOOKUP(Precio_mayoristas_consumidores[[#This Row],[Producto]],Codigos_class_frutas[],2,0)</f>
        <v>Frutos de pepita</v>
      </c>
      <c r="F1315" t="s">
        <v>242</v>
      </c>
      <c r="G1315" s="51">
        <v>631.1</v>
      </c>
    </row>
    <row r="1316" spans="1:7" x14ac:dyDescent="0.35">
      <c r="A1316">
        <v>2015</v>
      </c>
      <c r="B1316">
        <v>4</v>
      </c>
      <c r="C1316" t="str">
        <f>+VLOOKUP(Precio_mayoristas_consumidores[[#This Row],[Cod_mes]],Códigos_mes[],2,0)</f>
        <v>Abril</v>
      </c>
      <c r="D1316" t="s">
        <v>796</v>
      </c>
      <c r="E1316" t="str">
        <f>+VLOOKUP(Precio_mayoristas_consumidores[[#This Row],[Producto]],Codigos_class_frutas[],2,0)</f>
        <v>Tropicales y subtropicales</v>
      </c>
      <c r="F1316" t="s">
        <v>204</v>
      </c>
      <c r="G1316" s="51">
        <v>556.69000000000005</v>
      </c>
    </row>
    <row r="1317" spans="1:7" x14ac:dyDescent="0.35">
      <c r="A1317">
        <v>2015</v>
      </c>
      <c r="B1317">
        <v>4</v>
      </c>
      <c r="C1317" t="str">
        <f>+VLOOKUP(Precio_mayoristas_consumidores[[#This Row],[Cod_mes]],Códigos_mes[],2,0)</f>
        <v>Abril</v>
      </c>
      <c r="D1317" t="s">
        <v>796</v>
      </c>
      <c r="E1317" t="str">
        <f>+VLOOKUP(Precio_mayoristas_consumidores[[#This Row],[Producto]],Codigos_class_frutas[],2,0)</f>
        <v>Uva</v>
      </c>
      <c r="F1317" t="s">
        <v>295</v>
      </c>
      <c r="G1317" s="51">
        <v>772.44</v>
      </c>
    </row>
    <row r="1318" spans="1:7" x14ac:dyDescent="0.35">
      <c r="A1318">
        <v>2015</v>
      </c>
      <c r="B1318">
        <v>4</v>
      </c>
      <c r="C1318" t="str">
        <f>+VLOOKUP(Precio_mayoristas_consumidores[[#This Row],[Cod_mes]],Códigos_mes[],2,0)</f>
        <v>Abril</v>
      </c>
      <c r="D1318" t="s">
        <v>797</v>
      </c>
      <c r="E1318" t="str">
        <f>+VLOOKUP(Precio_mayoristas_consumidores[[#This Row],[Producto]],Codigos_class_frutas[],2,0)</f>
        <v>Frutos de hueso (carozo)</v>
      </c>
      <c r="F1318" t="s">
        <v>702</v>
      </c>
      <c r="G1318" s="51">
        <v>1185.55</v>
      </c>
    </row>
    <row r="1319" spans="1:7" x14ac:dyDescent="0.35">
      <c r="A1319">
        <v>2015</v>
      </c>
      <c r="B1319">
        <v>4</v>
      </c>
      <c r="C1319" t="str">
        <f>+VLOOKUP(Precio_mayoristas_consumidores[[#This Row],[Cod_mes]],Códigos_mes[],2,0)</f>
        <v>Abril</v>
      </c>
      <c r="D1319" t="s">
        <v>797</v>
      </c>
      <c r="E1319" t="str">
        <f>+VLOOKUP(Precio_mayoristas_consumidores[[#This Row],[Producto]],Codigos_class_frutas[],2,0)</f>
        <v>Frutos de hueso (carozo)</v>
      </c>
      <c r="F1319" t="s">
        <v>277</v>
      </c>
      <c r="G1319" s="51">
        <v>1336.65</v>
      </c>
    </row>
    <row r="1320" spans="1:7" x14ac:dyDescent="0.35">
      <c r="A1320">
        <v>2015</v>
      </c>
      <c r="B1320">
        <v>4</v>
      </c>
      <c r="C1320" t="str">
        <f>+VLOOKUP(Precio_mayoristas_consumidores[[#This Row],[Cod_mes]],Códigos_mes[],2,0)</f>
        <v>Abril</v>
      </c>
      <c r="D1320" t="s">
        <v>797</v>
      </c>
      <c r="E1320" t="str">
        <f>+VLOOKUP(Precio_mayoristas_consumidores[[#This Row],[Producto]],Codigos_class_frutas[],2,0)</f>
        <v>Cítricos</v>
      </c>
      <c r="F1320" t="s">
        <v>214</v>
      </c>
      <c r="G1320" s="51">
        <v>1976.14</v>
      </c>
    </row>
    <row r="1321" spans="1:7" x14ac:dyDescent="0.35">
      <c r="A1321">
        <v>2015</v>
      </c>
      <c r="B1321">
        <v>4</v>
      </c>
      <c r="C1321" t="str">
        <f>+VLOOKUP(Precio_mayoristas_consumidores[[#This Row],[Cod_mes]],Códigos_mes[],2,0)</f>
        <v>Abril</v>
      </c>
      <c r="D1321" t="s">
        <v>797</v>
      </c>
      <c r="E1321" t="str">
        <f>+VLOOKUP(Precio_mayoristas_consumidores[[#This Row],[Producto]],Codigos_class_frutas[],2,0)</f>
        <v>Tropicales y subtropicales</v>
      </c>
      <c r="F1321" t="s">
        <v>229</v>
      </c>
      <c r="G1321" s="51">
        <v>2016.74</v>
      </c>
    </row>
    <row r="1322" spans="1:7" x14ac:dyDescent="0.35">
      <c r="A1322">
        <v>2015</v>
      </c>
      <c r="B1322">
        <v>4</v>
      </c>
      <c r="C1322" t="str">
        <f>+VLOOKUP(Precio_mayoristas_consumidores[[#This Row],[Cod_mes]],Códigos_mes[],2,0)</f>
        <v>Abril</v>
      </c>
      <c r="D1322" t="s">
        <v>797</v>
      </c>
      <c r="E1322" t="str">
        <f>+VLOOKUP(Precio_mayoristas_consumidores[[#This Row],[Producto]],Codigos_class_frutas[],2,0)</f>
        <v>Frutos de pepita</v>
      </c>
      <c r="F1322" t="s">
        <v>231</v>
      </c>
      <c r="G1322" s="51">
        <v>1081.95</v>
      </c>
    </row>
    <row r="1323" spans="1:7" x14ac:dyDescent="0.35">
      <c r="A1323">
        <v>2015</v>
      </c>
      <c r="B1323">
        <v>4</v>
      </c>
      <c r="C1323" t="str">
        <f>+VLOOKUP(Precio_mayoristas_consumidores[[#This Row],[Cod_mes]],Códigos_mes[],2,0)</f>
        <v>Abril</v>
      </c>
      <c r="D1323" t="s">
        <v>797</v>
      </c>
      <c r="E1323" t="str">
        <f>+VLOOKUP(Precio_mayoristas_consumidores[[#This Row],[Producto]],Codigos_class_frutas[],2,0)</f>
        <v>Cítricos</v>
      </c>
      <c r="F1323" t="s">
        <v>221</v>
      </c>
      <c r="G1323" s="51">
        <v>1017.06</v>
      </c>
    </row>
    <row r="1324" spans="1:7" x14ac:dyDescent="0.35">
      <c r="A1324">
        <v>2015</v>
      </c>
      <c r="B1324">
        <v>4</v>
      </c>
      <c r="C1324" t="str">
        <f>+VLOOKUP(Precio_mayoristas_consumidores[[#This Row],[Cod_mes]],Códigos_mes[],2,0)</f>
        <v>Abril</v>
      </c>
      <c r="D1324" t="s">
        <v>797</v>
      </c>
      <c r="E1324" t="str">
        <f>+VLOOKUP(Precio_mayoristas_consumidores[[#This Row],[Producto]],Codigos_class_frutas[],2,0)</f>
        <v>Frutos de hueso (carozo)</v>
      </c>
      <c r="F1324" t="s">
        <v>665</v>
      </c>
      <c r="G1324" s="51">
        <v>1261.3</v>
      </c>
    </row>
    <row r="1325" spans="1:7" x14ac:dyDescent="0.35">
      <c r="A1325">
        <v>2015</v>
      </c>
      <c r="B1325">
        <v>4</v>
      </c>
      <c r="C1325" t="str">
        <f>+VLOOKUP(Precio_mayoristas_consumidores[[#This Row],[Cod_mes]],Códigos_mes[],2,0)</f>
        <v>Abril</v>
      </c>
      <c r="D1325" t="s">
        <v>797</v>
      </c>
      <c r="E1325" t="str">
        <f>+VLOOKUP(Precio_mayoristas_consumidores[[#This Row],[Producto]],Codigos_class_frutas[],2,0)</f>
        <v>Oleaginosos</v>
      </c>
      <c r="F1325" t="s">
        <v>225</v>
      </c>
      <c r="G1325" s="51">
        <v>3313.97</v>
      </c>
    </row>
    <row r="1326" spans="1:7" x14ac:dyDescent="0.35">
      <c r="A1326">
        <v>2015</v>
      </c>
      <c r="B1326">
        <v>4</v>
      </c>
      <c r="C1326" t="str">
        <f>+VLOOKUP(Precio_mayoristas_consumidores[[#This Row],[Cod_mes]],Códigos_mes[],2,0)</f>
        <v>Abril</v>
      </c>
      <c r="D1326" t="s">
        <v>797</v>
      </c>
      <c r="E1326" t="str">
        <f>+VLOOKUP(Precio_mayoristas_consumidores[[#This Row],[Producto]],Codigos_class_frutas[],2,0)</f>
        <v>Frutos de pepita</v>
      </c>
      <c r="F1326" t="s">
        <v>242</v>
      </c>
      <c r="G1326" s="51">
        <v>1151.23</v>
      </c>
    </row>
    <row r="1327" spans="1:7" x14ac:dyDescent="0.35">
      <c r="A1327">
        <v>2015</v>
      </c>
      <c r="B1327">
        <v>4</v>
      </c>
      <c r="C1327" t="str">
        <f>+VLOOKUP(Precio_mayoristas_consumidores[[#This Row],[Cod_mes]],Códigos_mes[],2,0)</f>
        <v>Abril</v>
      </c>
      <c r="D1327" t="s">
        <v>797</v>
      </c>
      <c r="E1327" t="str">
        <f>+VLOOKUP(Precio_mayoristas_consumidores[[#This Row],[Producto]],Codigos_class_frutas[],2,0)</f>
        <v>Tropicales y subtropicales</v>
      </c>
      <c r="F1327" t="s">
        <v>204</v>
      </c>
      <c r="G1327" s="51">
        <v>743.96</v>
      </c>
    </row>
    <row r="1328" spans="1:7" x14ac:dyDescent="0.35">
      <c r="A1328">
        <v>2015</v>
      </c>
      <c r="B1328">
        <v>4</v>
      </c>
      <c r="C1328" t="str">
        <f>+VLOOKUP(Precio_mayoristas_consumidores[[#This Row],[Cod_mes]],Códigos_mes[],2,0)</f>
        <v>Abril</v>
      </c>
      <c r="D1328" t="s">
        <v>797</v>
      </c>
      <c r="E1328" t="str">
        <f>+VLOOKUP(Precio_mayoristas_consumidores[[#This Row],[Producto]],Codigos_class_frutas[],2,0)</f>
        <v>Uva</v>
      </c>
      <c r="F1328" t="s">
        <v>295</v>
      </c>
      <c r="G1328" s="51">
        <v>2184.5</v>
      </c>
    </row>
    <row r="1329" spans="1:7" x14ac:dyDescent="0.35">
      <c r="A1329">
        <v>2015</v>
      </c>
      <c r="B1329">
        <v>4</v>
      </c>
      <c r="C1329" t="str">
        <f>+VLOOKUP(Precio_mayoristas_consumidores[[#This Row],[Cod_mes]],Códigos_mes[],2,0)</f>
        <v>Abril</v>
      </c>
      <c r="D1329" t="s">
        <v>796</v>
      </c>
      <c r="E1329" t="str">
        <f>+VLOOKUP(Precio_mayoristas_consumidores[[#This Row],[Producto]],Codigos_class_frutas[],2,0)</f>
        <v>Frutos de hueso (carozo)</v>
      </c>
      <c r="F1329" t="s">
        <v>702</v>
      </c>
      <c r="G1329" s="51">
        <v>575.79999999999995</v>
      </c>
    </row>
    <row r="1330" spans="1:7" x14ac:dyDescent="0.35">
      <c r="A1330">
        <v>2015</v>
      </c>
      <c r="B1330">
        <v>4</v>
      </c>
      <c r="C1330" t="str">
        <f>+VLOOKUP(Precio_mayoristas_consumidores[[#This Row],[Cod_mes]],Códigos_mes[],2,0)</f>
        <v>Abril</v>
      </c>
      <c r="D1330" t="s">
        <v>796</v>
      </c>
      <c r="E1330" t="str">
        <f>+VLOOKUP(Precio_mayoristas_consumidores[[#This Row],[Producto]],Codigos_class_frutas[],2,0)</f>
        <v>Frutos de hueso (carozo)</v>
      </c>
      <c r="F1330" t="s">
        <v>277</v>
      </c>
      <c r="G1330" s="51">
        <v>743.75</v>
      </c>
    </row>
    <row r="1331" spans="1:7" x14ac:dyDescent="0.35">
      <c r="A1331">
        <v>2015</v>
      </c>
      <c r="B1331">
        <v>4</v>
      </c>
      <c r="C1331" t="str">
        <f>+VLOOKUP(Precio_mayoristas_consumidores[[#This Row],[Cod_mes]],Códigos_mes[],2,0)</f>
        <v>Abril</v>
      </c>
      <c r="D1331" t="s">
        <v>796</v>
      </c>
      <c r="E1331" t="str">
        <f>+VLOOKUP(Precio_mayoristas_consumidores[[#This Row],[Producto]],Codigos_class_frutas[],2,0)</f>
        <v>Cítricos</v>
      </c>
      <c r="F1331" t="s">
        <v>214</v>
      </c>
      <c r="G1331" s="51">
        <v>1257.54</v>
      </c>
    </row>
    <row r="1332" spans="1:7" x14ac:dyDescent="0.35">
      <c r="A1332">
        <v>2015</v>
      </c>
      <c r="B1332">
        <v>4</v>
      </c>
      <c r="C1332" t="str">
        <f>+VLOOKUP(Precio_mayoristas_consumidores[[#This Row],[Cod_mes]],Códigos_mes[],2,0)</f>
        <v>Abril</v>
      </c>
      <c r="D1332" t="s">
        <v>796</v>
      </c>
      <c r="E1332" t="str">
        <f>+VLOOKUP(Precio_mayoristas_consumidores[[#This Row],[Producto]],Codigos_class_frutas[],2,0)</f>
        <v>Tropicales y subtropicales</v>
      </c>
      <c r="F1332" t="s">
        <v>229</v>
      </c>
      <c r="G1332" s="51">
        <v>2316.67</v>
      </c>
    </row>
    <row r="1333" spans="1:7" x14ac:dyDescent="0.35">
      <c r="A1333">
        <v>2015</v>
      </c>
      <c r="B1333">
        <v>4</v>
      </c>
      <c r="C1333" t="str">
        <f>+VLOOKUP(Precio_mayoristas_consumidores[[#This Row],[Cod_mes]],Códigos_mes[],2,0)</f>
        <v>Abril</v>
      </c>
      <c r="D1333" t="s">
        <v>796</v>
      </c>
      <c r="E1333" t="str">
        <f>+VLOOKUP(Precio_mayoristas_consumidores[[#This Row],[Producto]],Codigos_class_frutas[],2,0)</f>
        <v>Frutos de pepita</v>
      </c>
      <c r="F1333" t="s">
        <v>231</v>
      </c>
      <c r="G1333" s="51">
        <v>493.14</v>
      </c>
    </row>
    <row r="1334" spans="1:7" x14ac:dyDescent="0.35">
      <c r="A1334">
        <v>2015</v>
      </c>
      <c r="B1334">
        <v>4</v>
      </c>
      <c r="C1334" t="str">
        <f>+VLOOKUP(Precio_mayoristas_consumidores[[#This Row],[Cod_mes]],Códigos_mes[],2,0)</f>
        <v>Abril</v>
      </c>
      <c r="D1334" t="s">
        <v>796</v>
      </c>
      <c r="E1334" t="str">
        <f>+VLOOKUP(Precio_mayoristas_consumidores[[#This Row],[Producto]],Codigos_class_frutas[],2,0)</f>
        <v>Cítricos</v>
      </c>
      <c r="F1334" t="s">
        <v>221</v>
      </c>
      <c r="G1334" s="51">
        <v>700.95</v>
      </c>
    </row>
    <row r="1335" spans="1:7" x14ac:dyDescent="0.35">
      <c r="A1335">
        <v>2015</v>
      </c>
      <c r="B1335">
        <v>4</v>
      </c>
      <c r="C1335" t="str">
        <f>+VLOOKUP(Precio_mayoristas_consumidores[[#This Row],[Cod_mes]],Códigos_mes[],2,0)</f>
        <v>Abril</v>
      </c>
      <c r="D1335" t="s">
        <v>796</v>
      </c>
      <c r="E1335" t="str">
        <f>+VLOOKUP(Precio_mayoristas_consumidores[[#This Row],[Producto]],Codigos_class_frutas[],2,0)</f>
        <v>Frutos de hueso (carozo)</v>
      </c>
      <c r="F1335" t="s">
        <v>665</v>
      </c>
      <c r="G1335" s="51">
        <v>1063.1600000000001</v>
      </c>
    </row>
    <row r="1336" spans="1:7" x14ac:dyDescent="0.35">
      <c r="A1336">
        <v>2015</v>
      </c>
      <c r="B1336">
        <v>4</v>
      </c>
      <c r="C1336" t="str">
        <f>+VLOOKUP(Precio_mayoristas_consumidores[[#This Row],[Cod_mes]],Códigos_mes[],2,0)</f>
        <v>Abril</v>
      </c>
      <c r="D1336" t="s">
        <v>796</v>
      </c>
      <c r="E1336" t="str">
        <f>+VLOOKUP(Precio_mayoristas_consumidores[[#This Row],[Producto]],Codigos_class_frutas[],2,0)</f>
        <v>Oleaginosos</v>
      </c>
      <c r="F1336" t="s">
        <v>225</v>
      </c>
      <c r="G1336" s="51">
        <v>2661</v>
      </c>
    </row>
    <row r="1337" spans="1:7" x14ac:dyDescent="0.35">
      <c r="A1337">
        <v>2015</v>
      </c>
      <c r="B1337">
        <v>4</v>
      </c>
      <c r="C1337" t="str">
        <f>+VLOOKUP(Precio_mayoristas_consumidores[[#This Row],[Cod_mes]],Códigos_mes[],2,0)</f>
        <v>Abril</v>
      </c>
      <c r="D1337" t="s">
        <v>796</v>
      </c>
      <c r="E1337" t="str">
        <f>+VLOOKUP(Precio_mayoristas_consumidores[[#This Row],[Producto]],Codigos_class_frutas[],2,0)</f>
        <v>Frutos de pepita</v>
      </c>
      <c r="F1337" t="s">
        <v>242</v>
      </c>
      <c r="G1337" s="51">
        <v>684.85</v>
      </c>
    </row>
    <row r="1338" spans="1:7" x14ac:dyDescent="0.35">
      <c r="A1338">
        <v>2015</v>
      </c>
      <c r="B1338">
        <v>4</v>
      </c>
      <c r="C1338" t="str">
        <f>+VLOOKUP(Precio_mayoristas_consumidores[[#This Row],[Cod_mes]],Códigos_mes[],2,0)</f>
        <v>Abril</v>
      </c>
      <c r="D1338" t="s">
        <v>796</v>
      </c>
      <c r="E1338" t="str">
        <f>+VLOOKUP(Precio_mayoristas_consumidores[[#This Row],[Producto]],Codigos_class_frutas[],2,0)</f>
        <v>Tropicales y subtropicales</v>
      </c>
      <c r="F1338" t="s">
        <v>204</v>
      </c>
      <c r="G1338" s="51">
        <v>554.83000000000004</v>
      </c>
    </row>
    <row r="1339" spans="1:7" x14ac:dyDescent="0.35">
      <c r="A1339">
        <v>2015</v>
      </c>
      <c r="B1339">
        <v>4</v>
      </c>
      <c r="C1339" t="str">
        <f>+VLOOKUP(Precio_mayoristas_consumidores[[#This Row],[Cod_mes]],Códigos_mes[],2,0)</f>
        <v>Abril</v>
      </c>
      <c r="D1339" t="s">
        <v>796</v>
      </c>
      <c r="E1339" t="str">
        <f>+VLOOKUP(Precio_mayoristas_consumidores[[#This Row],[Producto]],Codigos_class_frutas[],2,0)</f>
        <v>Uva</v>
      </c>
      <c r="F1339" t="s">
        <v>295</v>
      </c>
      <c r="G1339" s="51">
        <v>715.93</v>
      </c>
    </row>
    <row r="1340" spans="1:7" x14ac:dyDescent="0.35">
      <c r="A1340">
        <v>2015</v>
      </c>
      <c r="B1340">
        <v>4</v>
      </c>
      <c r="C1340" t="str">
        <f>+VLOOKUP(Precio_mayoristas_consumidores[[#This Row],[Cod_mes]],Códigos_mes[],2,0)</f>
        <v>Abril</v>
      </c>
      <c r="D1340" t="s">
        <v>797</v>
      </c>
      <c r="E1340" t="str">
        <f>+VLOOKUP(Precio_mayoristas_consumidores[[#This Row],[Producto]],Codigos_class_frutas[],2,0)</f>
        <v>Frutos de hueso (carozo)</v>
      </c>
      <c r="F1340" t="s">
        <v>702</v>
      </c>
      <c r="G1340" s="51">
        <v>1177.23</v>
      </c>
    </row>
    <row r="1341" spans="1:7" x14ac:dyDescent="0.35">
      <c r="A1341">
        <v>2015</v>
      </c>
      <c r="B1341">
        <v>4</v>
      </c>
      <c r="C1341" t="str">
        <f>+VLOOKUP(Precio_mayoristas_consumidores[[#This Row],[Cod_mes]],Códigos_mes[],2,0)</f>
        <v>Abril</v>
      </c>
      <c r="D1341" t="s">
        <v>797</v>
      </c>
      <c r="E1341" t="str">
        <f>+VLOOKUP(Precio_mayoristas_consumidores[[#This Row],[Producto]],Codigos_class_frutas[],2,0)</f>
        <v>Frutos de hueso (carozo)</v>
      </c>
      <c r="F1341" t="s">
        <v>277</v>
      </c>
      <c r="G1341" s="51">
        <v>1410</v>
      </c>
    </row>
    <row r="1342" spans="1:7" x14ac:dyDescent="0.35">
      <c r="A1342">
        <v>2015</v>
      </c>
      <c r="B1342">
        <v>4</v>
      </c>
      <c r="C1342" t="str">
        <f>+VLOOKUP(Precio_mayoristas_consumidores[[#This Row],[Cod_mes]],Códigos_mes[],2,0)</f>
        <v>Abril</v>
      </c>
      <c r="D1342" t="s">
        <v>797</v>
      </c>
      <c r="E1342" t="str">
        <f>+VLOOKUP(Precio_mayoristas_consumidores[[#This Row],[Producto]],Codigos_class_frutas[],2,0)</f>
        <v>Cítricos</v>
      </c>
      <c r="F1342" t="s">
        <v>214</v>
      </c>
      <c r="G1342" s="51">
        <v>1961.92</v>
      </c>
    </row>
    <row r="1343" spans="1:7" x14ac:dyDescent="0.35">
      <c r="A1343">
        <v>2015</v>
      </c>
      <c r="B1343">
        <v>4</v>
      </c>
      <c r="C1343" t="str">
        <f>+VLOOKUP(Precio_mayoristas_consumidores[[#This Row],[Cod_mes]],Códigos_mes[],2,0)</f>
        <v>Abril</v>
      </c>
      <c r="D1343" t="s">
        <v>797</v>
      </c>
      <c r="E1343" t="str">
        <f>+VLOOKUP(Precio_mayoristas_consumidores[[#This Row],[Producto]],Codigos_class_frutas[],2,0)</f>
        <v>Tropicales y subtropicales</v>
      </c>
      <c r="F1343" t="s">
        <v>229</v>
      </c>
      <c r="G1343" s="51">
        <v>2030.27</v>
      </c>
    </row>
    <row r="1344" spans="1:7" x14ac:dyDescent="0.35">
      <c r="A1344">
        <v>2015</v>
      </c>
      <c r="B1344">
        <v>4</v>
      </c>
      <c r="C1344" t="str">
        <f>+VLOOKUP(Precio_mayoristas_consumidores[[#This Row],[Cod_mes]],Códigos_mes[],2,0)</f>
        <v>Abril</v>
      </c>
      <c r="D1344" t="s">
        <v>797</v>
      </c>
      <c r="E1344" t="str">
        <f>+VLOOKUP(Precio_mayoristas_consumidores[[#This Row],[Producto]],Codigos_class_frutas[],2,0)</f>
        <v>Frutos de pepita</v>
      </c>
      <c r="F1344" t="s">
        <v>231</v>
      </c>
      <c r="G1344" s="51">
        <v>1001.6</v>
      </c>
    </row>
    <row r="1345" spans="1:7" x14ac:dyDescent="0.35">
      <c r="A1345">
        <v>2015</v>
      </c>
      <c r="B1345">
        <v>4</v>
      </c>
      <c r="C1345" t="str">
        <f>+VLOOKUP(Precio_mayoristas_consumidores[[#This Row],[Cod_mes]],Códigos_mes[],2,0)</f>
        <v>Abril</v>
      </c>
      <c r="D1345" t="s">
        <v>797</v>
      </c>
      <c r="E1345" t="str">
        <f>+VLOOKUP(Precio_mayoristas_consumidores[[#This Row],[Producto]],Codigos_class_frutas[],2,0)</f>
        <v>Cítricos</v>
      </c>
      <c r="F1345" t="s">
        <v>221</v>
      </c>
      <c r="G1345" s="51">
        <v>1061.21</v>
      </c>
    </row>
    <row r="1346" spans="1:7" x14ac:dyDescent="0.35">
      <c r="A1346">
        <v>2015</v>
      </c>
      <c r="B1346">
        <v>4</v>
      </c>
      <c r="C1346" t="str">
        <f>+VLOOKUP(Precio_mayoristas_consumidores[[#This Row],[Cod_mes]],Códigos_mes[],2,0)</f>
        <v>Abril</v>
      </c>
      <c r="D1346" t="s">
        <v>797</v>
      </c>
      <c r="E1346" t="str">
        <f>+VLOOKUP(Precio_mayoristas_consumidores[[#This Row],[Producto]],Codigos_class_frutas[],2,0)</f>
        <v>Frutos de hueso (carozo)</v>
      </c>
      <c r="F1346" t="s">
        <v>665</v>
      </c>
      <c r="G1346" s="51">
        <v>1239.49</v>
      </c>
    </row>
    <row r="1347" spans="1:7" x14ac:dyDescent="0.35">
      <c r="A1347">
        <v>2015</v>
      </c>
      <c r="B1347">
        <v>4</v>
      </c>
      <c r="C1347" t="str">
        <f>+VLOOKUP(Precio_mayoristas_consumidores[[#This Row],[Cod_mes]],Códigos_mes[],2,0)</f>
        <v>Abril</v>
      </c>
      <c r="D1347" t="s">
        <v>797</v>
      </c>
      <c r="E1347" t="str">
        <f>+VLOOKUP(Precio_mayoristas_consumidores[[#This Row],[Producto]],Codigos_class_frutas[],2,0)</f>
        <v>Oleaginosos</v>
      </c>
      <c r="F1347" t="s">
        <v>225</v>
      </c>
      <c r="G1347" s="51">
        <v>3328.76</v>
      </c>
    </row>
    <row r="1348" spans="1:7" x14ac:dyDescent="0.35">
      <c r="A1348">
        <v>2015</v>
      </c>
      <c r="B1348">
        <v>4</v>
      </c>
      <c r="C1348" t="str">
        <f>+VLOOKUP(Precio_mayoristas_consumidores[[#This Row],[Cod_mes]],Códigos_mes[],2,0)</f>
        <v>Abril</v>
      </c>
      <c r="D1348" t="s">
        <v>797</v>
      </c>
      <c r="E1348" t="str">
        <f>+VLOOKUP(Precio_mayoristas_consumidores[[#This Row],[Producto]],Codigos_class_frutas[],2,0)</f>
        <v>Frutos de pepita</v>
      </c>
      <c r="F1348" t="s">
        <v>242</v>
      </c>
      <c r="G1348" s="51">
        <v>1208.81</v>
      </c>
    </row>
    <row r="1349" spans="1:7" x14ac:dyDescent="0.35">
      <c r="A1349">
        <v>2015</v>
      </c>
      <c r="B1349">
        <v>4</v>
      </c>
      <c r="C1349" t="str">
        <f>+VLOOKUP(Precio_mayoristas_consumidores[[#This Row],[Cod_mes]],Códigos_mes[],2,0)</f>
        <v>Abril</v>
      </c>
      <c r="D1349" t="s">
        <v>797</v>
      </c>
      <c r="E1349" t="str">
        <f>+VLOOKUP(Precio_mayoristas_consumidores[[#This Row],[Producto]],Codigos_class_frutas[],2,0)</f>
        <v>Tropicales y subtropicales</v>
      </c>
      <c r="F1349" t="s">
        <v>204</v>
      </c>
      <c r="G1349" s="51">
        <v>752.81</v>
      </c>
    </row>
    <row r="1350" spans="1:7" x14ac:dyDescent="0.35">
      <c r="A1350">
        <v>2015</v>
      </c>
      <c r="B1350">
        <v>4</v>
      </c>
      <c r="C1350" t="str">
        <f>+VLOOKUP(Precio_mayoristas_consumidores[[#This Row],[Cod_mes]],Códigos_mes[],2,0)</f>
        <v>Abril</v>
      </c>
      <c r="D1350" t="s">
        <v>797</v>
      </c>
      <c r="E1350" t="str">
        <f>+VLOOKUP(Precio_mayoristas_consumidores[[#This Row],[Producto]],Codigos_class_frutas[],2,0)</f>
        <v>Uva</v>
      </c>
      <c r="F1350" t="s">
        <v>295</v>
      </c>
      <c r="G1350" s="51">
        <v>1958.11</v>
      </c>
    </row>
    <row r="1351" spans="1:7" x14ac:dyDescent="0.35">
      <c r="A1351">
        <v>2015</v>
      </c>
      <c r="B1351">
        <v>4</v>
      </c>
      <c r="C1351" t="str">
        <f>+VLOOKUP(Precio_mayoristas_consumidores[[#This Row],[Cod_mes]],Códigos_mes[],2,0)</f>
        <v>Abril</v>
      </c>
      <c r="D1351" t="s">
        <v>796</v>
      </c>
      <c r="E1351" t="str">
        <f>+VLOOKUP(Precio_mayoristas_consumidores[[#This Row],[Producto]],Codigos_class_frutas[],2,0)</f>
        <v>Berries</v>
      </c>
      <c r="F1351" t="s">
        <v>249</v>
      </c>
      <c r="G1351" s="51">
        <v>558.54</v>
      </c>
    </row>
    <row r="1352" spans="1:7" x14ac:dyDescent="0.35">
      <c r="A1352">
        <v>2015</v>
      </c>
      <c r="B1352">
        <v>4</v>
      </c>
      <c r="C1352" t="str">
        <f>+VLOOKUP(Precio_mayoristas_consumidores[[#This Row],[Cod_mes]],Códigos_mes[],2,0)</f>
        <v>Abril</v>
      </c>
      <c r="D1352" t="s">
        <v>796</v>
      </c>
      <c r="E1352" t="str">
        <f>+VLOOKUP(Precio_mayoristas_consumidores[[#This Row],[Producto]],Codigos_class_frutas[],2,0)</f>
        <v>Cítricos</v>
      </c>
      <c r="F1352" t="s">
        <v>214</v>
      </c>
      <c r="G1352" s="51">
        <v>1064.05</v>
      </c>
    </row>
    <row r="1353" spans="1:7" x14ac:dyDescent="0.35">
      <c r="A1353">
        <v>2015</v>
      </c>
      <c r="B1353">
        <v>4</v>
      </c>
      <c r="C1353" t="str">
        <f>+VLOOKUP(Precio_mayoristas_consumidores[[#This Row],[Cod_mes]],Códigos_mes[],2,0)</f>
        <v>Abril</v>
      </c>
      <c r="D1353" t="s">
        <v>796</v>
      </c>
      <c r="E1353" t="str">
        <f>+VLOOKUP(Precio_mayoristas_consumidores[[#This Row],[Producto]],Codigos_class_frutas[],2,0)</f>
        <v>Tropicales y subtropicales</v>
      </c>
      <c r="F1353" t="s">
        <v>229</v>
      </c>
      <c r="G1353" s="51">
        <v>2066.67</v>
      </c>
    </row>
    <row r="1354" spans="1:7" x14ac:dyDescent="0.35">
      <c r="A1354">
        <v>2015</v>
      </c>
      <c r="B1354">
        <v>4</v>
      </c>
      <c r="C1354" t="str">
        <f>+VLOOKUP(Precio_mayoristas_consumidores[[#This Row],[Cod_mes]],Códigos_mes[],2,0)</f>
        <v>Abril</v>
      </c>
      <c r="D1354" t="s">
        <v>796</v>
      </c>
      <c r="E1354" t="str">
        <f>+VLOOKUP(Precio_mayoristas_consumidores[[#This Row],[Producto]],Codigos_class_frutas[],2,0)</f>
        <v>Frutos de pepita</v>
      </c>
      <c r="F1354" t="s">
        <v>231</v>
      </c>
      <c r="G1354" s="51">
        <v>454.62</v>
      </c>
    </row>
    <row r="1355" spans="1:7" x14ac:dyDescent="0.35">
      <c r="A1355">
        <v>2015</v>
      </c>
      <c r="B1355">
        <v>4</v>
      </c>
      <c r="C1355" t="str">
        <f>+VLOOKUP(Precio_mayoristas_consumidores[[#This Row],[Cod_mes]],Códigos_mes[],2,0)</f>
        <v>Abril</v>
      </c>
      <c r="D1355" t="s">
        <v>796</v>
      </c>
      <c r="E1355" t="str">
        <f>+VLOOKUP(Precio_mayoristas_consumidores[[#This Row],[Producto]],Codigos_class_frutas[],2,0)</f>
        <v>Cítricos</v>
      </c>
      <c r="F1355" t="s">
        <v>221</v>
      </c>
      <c r="G1355" s="51">
        <v>663.79</v>
      </c>
    </row>
    <row r="1356" spans="1:7" x14ac:dyDescent="0.35">
      <c r="A1356">
        <v>2015</v>
      </c>
      <c r="B1356">
        <v>4</v>
      </c>
      <c r="C1356" t="str">
        <f>+VLOOKUP(Precio_mayoristas_consumidores[[#This Row],[Cod_mes]],Códigos_mes[],2,0)</f>
        <v>Abril</v>
      </c>
      <c r="D1356" t="s">
        <v>796</v>
      </c>
      <c r="E1356" t="str">
        <f>+VLOOKUP(Precio_mayoristas_consumidores[[#This Row],[Producto]],Codigos_class_frutas[],2,0)</f>
        <v>Oleaginosos</v>
      </c>
      <c r="F1356" t="s">
        <v>225</v>
      </c>
      <c r="G1356" s="51">
        <v>2269.73</v>
      </c>
    </row>
    <row r="1357" spans="1:7" x14ac:dyDescent="0.35">
      <c r="A1357">
        <v>2015</v>
      </c>
      <c r="B1357">
        <v>4</v>
      </c>
      <c r="C1357" t="str">
        <f>+VLOOKUP(Precio_mayoristas_consumidores[[#This Row],[Cod_mes]],Códigos_mes[],2,0)</f>
        <v>Abril</v>
      </c>
      <c r="D1357" t="s">
        <v>796</v>
      </c>
      <c r="E1357" t="str">
        <f>+VLOOKUP(Precio_mayoristas_consumidores[[#This Row],[Producto]],Codigos_class_frutas[],2,0)</f>
        <v>Frutos de pepita</v>
      </c>
      <c r="F1357" t="s">
        <v>242</v>
      </c>
      <c r="G1357" s="51">
        <v>571.79</v>
      </c>
    </row>
    <row r="1358" spans="1:7" x14ac:dyDescent="0.35">
      <c r="A1358">
        <v>2015</v>
      </c>
      <c r="B1358">
        <v>4</v>
      </c>
      <c r="C1358" t="str">
        <f>+VLOOKUP(Precio_mayoristas_consumidores[[#This Row],[Cod_mes]],Códigos_mes[],2,0)</f>
        <v>Abril</v>
      </c>
      <c r="D1358" t="s">
        <v>796</v>
      </c>
      <c r="E1358" t="str">
        <f>+VLOOKUP(Precio_mayoristas_consumidores[[#This Row],[Producto]],Codigos_class_frutas[],2,0)</f>
        <v>Tropicales y subtropicales</v>
      </c>
      <c r="F1358" t="s">
        <v>204</v>
      </c>
      <c r="G1358" s="51">
        <v>523</v>
      </c>
    </row>
    <row r="1359" spans="1:7" x14ac:dyDescent="0.35">
      <c r="A1359">
        <v>2015</v>
      </c>
      <c r="B1359">
        <v>4</v>
      </c>
      <c r="C1359" t="str">
        <f>+VLOOKUP(Precio_mayoristas_consumidores[[#This Row],[Cod_mes]],Códigos_mes[],2,0)</f>
        <v>Abril</v>
      </c>
      <c r="D1359" t="s">
        <v>796</v>
      </c>
      <c r="E1359" t="str">
        <f>+VLOOKUP(Precio_mayoristas_consumidores[[#This Row],[Producto]],Codigos_class_frutas[],2,0)</f>
        <v>Uva</v>
      </c>
      <c r="F1359" t="s">
        <v>295</v>
      </c>
      <c r="G1359" s="51">
        <v>701.1</v>
      </c>
    </row>
    <row r="1360" spans="1:7" x14ac:dyDescent="0.35">
      <c r="A1360">
        <v>2015</v>
      </c>
      <c r="B1360">
        <v>4</v>
      </c>
      <c r="C1360" t="str">
        <f>+VLOOKUP(Precio_mayoristas_consumidores[[#This Row],[Cod_mes]],Códigos_mes[],2,0)</f>
        <v>Abril</v>
      </c>
      <c r="D1360" t="s">
        <v>797</v>
      </c>
      <c r="E1360" t="str">
        <f>+VLOOKUP(Precio_mayoristas_consumidores[[#This Row],[Producto]],Codigos_class_frutas[],2,0)</f>
        <v>Frutos de hueso (carozo)</v>
      </c>
      <c r="F1360" t="s">
        <v>702</v>
      </c>
      <c r="G1360" s="51">
        <v>1226.33</v>
      </c>
    </row>
    <row r="1361" spans="1:7" x14ac:dyDescent="0.35">
      <c r="A1361">
        <v>2015</v>
      </c>
      <c r="B1361">
        <v>4</v>
      </c>
      <c r="C1361" t="str">
        <f>+VLOOKUP(Precio_mayoristas_consumidores[[#This Row],[Cod_mes]],Códigos_mes[],2,0)</f>
        <v>Abril</v>
      </c>
      <c r="D1361" t="s">
        <v>797</v>
      </c>
      <c r="E1361" t="str">
        <f>+VLOOKUP(Precio_mayoristas_consumidores[[#This Row],[Producto]],Codigos_class_frutas[],2,0)</f>
        <v>Berries</v>
      </c>
      <c r="F1361" t="s">
        <v>249</v>
      </c>
      <c r="G1361" s="51">
        <v>1217.75</v>
      </c>
    </row>
    <row r="1362" spans="1:7" x14ac:dyDescent="0.35">
      <c r="A1362">
        <v>2015</v>
      </c>
      <c r="B1362">
        <v>4</v>
      </c>
      <c r="C1362" t="str">
        <f>+VLOOKUP(Precio_mayoristas_consumidores[[#This Row],[Cod_mes]],Códigos_mes[],2,0)</f>
        <v>Abril</v>
      </c>
      <c r="D1362" t="s">
        <v>797</v>
      </c>
      <c r="E1362" t="str">
        <f>+VLOOKUP(Precio_mayoristas_consumidores[[#This Row],[Producto]],Codigos_class_frutas[],2,0)</f>
        <v>Cítricos</v>
      </c>
      <c r="F1362" t="s">
        <v>214</v>
      </c>
      <c r="G1362" s="51">
        <v>1932.31</v>
      </c>
    </row>
    <row r="1363" spans="1:7" x14ac:dyDescent="0.35">
      <c r="A1363">
        <v>2015</v>
      </c>
      <c r="B1363">
        <v>4</v>
      </c>
      <c r="C1363" t="str">
        <f>+VLOOKUP(Precio_mayoristas_consumidores[[#This Row],[Cod_mes]],Códigos_mes[],2,0)</f>
        <v>Abril</v>
      </c>
      <c r="D1363" t="s">
        <v>797</v>
      </c>
      <c r="E1363" t="str">
        <f>+VLOOKUP(Precio_mayoristas_consumidores[[#This Row],[Producto]],Codigos_class_frutas[],2,0)</f>
        <v>Tropicales y subtropicales</v>
      </c>
      <c r="F1363" t="s">
        <v>229</v>
      </c>
      <c r="G1363" s="51">
        <v>1962.88</v>
      </c>
    </row>
    <row r="1364" spans="1:7" x14ac:dyDescent="0.35">
      <c r="A1364">
        <v>2015</v>
      </c>
      <c r="B1364">
        <v>4</v>
      </c>
      <c r="C1364" t="str">
        <f>+VLOOKUP(Precio_mayoristas_consumidores[[#This Row],[Cod_mes]],Códigos_mes[],2,0)</f>
        <v>Abril</v>
      </c>
      <c r="D1364" t="s">
        <v>797</v>
      </c>
      <c r="E1364" t="str">
        <f>+VLOOKUP(Precio_mayoristas_consumidores[[#This Row],[Producto]],Codigos_class_frutas[],2,0)</f>
        <v>Frutos de pepita</v>
      </c>
      <c r="F1364" t="s">
        <v>231</v>
      </c>
      <c r="G1364" s="51">
        <v>1048.3699999999999</v>
      </c>
    </row>
    <row r="1365" spans="1:7" x14ac:dyDescent="0.35">
      <c r="A1365">
        <v>2015</v>
      </c>
      <c r="B1365">
        <v>4</v>
      </c>
      <c r="C1365" t="str">
        <f>+VLOOKUP(Precio_mayoristas_consumidores[[#This Row],[Cod_mes]],Códigos_mes[],2,0)</f>
        <v>Abril</v>
      </c>
      <c r="D1365" t="s">
        <v>797</v>
      </c>
      <c r="E1365" t="str">
        <f>+VLOOKUP(Precio_mayoristas_consumidores[[#This Row],[Producto]],Codigos_class_frutas[],2,0)</f>
        <v>Cítricos</v>
      </c>
      <c r="F1365" t="s">
        <v>221</v>
      </c>
      <c r="G1365" s="51">
        <v>1044.5899999999999</v>
      </c>
    </row>
    <row r="1366" spans="1:7" x14ac:dyDescent="0.35">
      <c r="A1366">
        <v>2015</v>
      </c>
      <c r="B1366">
        <v>4</v>
      </c>
      <c r="C1366" t="str">
        <f>+VLOOKUP(Precio_mayoristas_consumidores[[#This Row],[Cod_mes]],Códigos_mes[],2,0)</f>
        <v>Abril</v>
      </c>
      <c r="D1366" t="s">
        <v>797</v>
      </c>
      <c r="E1366" t="str">
        <f>+VLOOKUP(Precio_mayoristas_consumidores[[#This Row],[Producto]],Codigos_class_frutas[],2,0)</f>
        <v>Oleaginosos</v>
      </c>
      <c r="F1366" t="s">
        <v>225</v>
      </c>
      <c r="G1366" s="51">
        <v>3211.73</v>
      </c>
    </row>
    <row r="1367" spans="1:7" x14ac:dyDescent="0.35">
      <c r="A1367">
        <v>2015</v>
      </c>
      <c r="B1367">
        <v>4</v>
      </c>
      <c r="C1367" t="str">
        <f>+VLOOKUP(Precio_mayoristas_consumidores[[#This Row],[Cod_mes]],Códigos_mes[],2,0)</f>
        <v>Abril</v>
      </c>
      <c r="D1367" t="s">
        <v>797</v>
      </c>
      <c r="E1367" t="str">
        <f>+VLOOKUP(Precio_mayoristas_consumidores[[#This Row],[Producto]],Codigos_class_frutas[],2,0)</f>
        <v>Frutos de pepita</v>
      </c>
      <c r="F1367" t="s">
        <v>242</v>
      </c>
      <c r="G1367" s="51">
        <v>1104.5</v>
      </c>
    </row>
    <row r="1368" spans="1:7" x14ac:dyDescent="0.35">
      <c r="A1368">
        <v>2015</v>
      </c>
      <c r="B1368">
        <v>4</v>
      </c>
      <c r="C1368" t="str">
        <f>+VLOOKUP(Precio_mayoristas_consumidores[[#This Row],[Cod_mes]],Códigos_mes[],2,0)</f>
        <v>Abril</v>
      </c>
      <c r="D1368" t="s">
        <v>797</v>
      </c>
      <c r="E1368" t="str">
        <f>+VLOOKUP(Precio_mayoristas_consumidores[[#This Row],[Producto]],Codigos_class_frutas[],2,0)</f>
        <v>Tropicales y subtropicales</v>
      </c>
      <c r="F1368" t="s">
        <v>204</v>
      </c>
      <c r="G1368" s="51">
        <v>731.33</v>
      </c>
    </row>
    <row r="1369" spans="1:7" x14ac:dyDescent="0.35">
      <c r="A1369">
        <v>2015</v>
      </c>
      <c r="B1369">
        <v>4</v>
      </c>
      <c r="C1369" t="str">
        <f>+VLOOKUP(Precio_mayoristas_consumidores[[#This Row],[Cod_mes]],Códigos_mes[],2,0)</f>
        <v>Abril</v>
      </c>
      <c r="D1369" t="s">
        <v>797</v>
      </c>
      <c r="E1369" t="str">
        <f>+VLOOKUP(Precio_mayoristas_consumidores[[#This Row],[Producto]],Codigos_class_frutas[],2,0)</f>
        <v>Uva</v>
      </c>
      <c r="F1369" t="s">
        <v>295</v>
      </c>
      <c r="G1369" s="51">
        <v>1928.47</v>
      </c>
    </row>
    <row r="1370" spans="1:7" x14ac:dyDescent="0.35">
      <c r="A1370">
        <v>2015</v>
      </c>
      <c r="B1370">
        <v>4</v>
      </c>
      <c r="C1370" t="str">
        <f>+VLOOKUP(Precio_mayoristas_consumidores[[#This Row],[Cod_mes]],Códigos_mes[],2,0)</f>
        <v>Abril</v>
      </c>
      <c r="D1370" t="s">
        <v>796</v>
      </c>
      <c r="E1370" t="str">
        <f>+VLOOKUP(Precio_mayoristas_consumidores[[#This Row],[Producto]],Codigos_class_frutas[],2,0)</f>
        <v>Berries</v>
      </c>
      <c r="F1370" t="s">
        <v>249</v>
      </c>
      <c r="G1370" s="51">
        <v>547.88</v>
      </c>
    </row>
    <row r="1371" spans="1:7" x14ac:dyDescent="0.35">
      <c r="A1371">
        <v>2015</v>
      </c>
      <c r="B1371">
        <v>4</v>
      </c>
      <c r="C1371" t="str">
        <f>+VLOOKUP(Precio_mayoristas_consumidores[[#This Row],[Cod_mes]],Códigos_mes[],2,0)</f>
        <v>Abril</v>
      </c>
      <c r="D1371" t="s">
        <v>796</v>
      </c>
      <c r="E1371" t="str">
        <f>+VLOOKUP(Precio_mayoristas_consumidores[[#This Row],[Producto]],Codigos_class_frutas[],2,0)</f>
        <v>Cítricos</v>
      </c>
      <c r="F1371" t="s">
        <v>214</v>
      </c>
      <c r="G1371" s="51">
        <v>895.85</v>
      </c>
    </row>
    <row r="1372" spans="1:7" x14ac:dyDescent="0.35">
      <c r="A1372">
        <v>2015</v>
      </c>
      <c r="B1372">
        <v>4</v>
      </c>
      <c r="C1372" t="str">
        <f>+VLOOKUP(Precio_mayoristas_consumidores[[#This Row],[Cod_mes]],Códigos_mes[],2,0)</f>
        <v>Abril</v>
      </c>
      <c r="D1372" t="s">
        <v>796</v>
      </c>
      <c r="E1372" t="str">
        <f>+VLOOKUP(Precio_mayoristas_consumidores[[#This Row],[Producto]],Codigos_class_frutas[],2,0)</f>
        <v>Tropicales y subtropicales</v>
      </c>
      <c r="F1372" t="s">
        <v>229</v>
      </c>
      <c r="G1372" s="51">
        <v>2450</v>
      </c>
    </row>
    <row r="1373" spans="1:7" x14ac:dyDescent="0.35">
      <c r="A1373">
        <v>2015</v>
      </c>
      <c r="B1373">
        <v>4</v>
      </c>
      <c r="C1373" t="str">
        <f>+VLOOKUP(Precio_mayoristas_consumidores[[#This Row],[Cod_mes]],Códigos_mes[],2,0)</f>
        <v>Abril</v>
      </c>
      <c r="D1373" t="s">
        <v>796</v>
      </c>
      <c r="E1373" t="str">
        <f>+VLOOKUP(Precio_mayoristas_consumidores[[#This Row],[Producto]],Codigos_class_frutas[],2,0)</f>
        <v>Frutos de pepita</v>
      </c>
      <c r="F1373" t="s">
        <v>231</v>
      </c>
      <c r="G1373" s="51">
        <v>492.73</v>
      </c>
    </row>
    <row r="1374" spans="1:7" x14ac:dyDescent="0.35">
      <c r="A1374">
        <v>2015</v>
      </c>
      <c r="B1374">
        <v>4</v>
      </c>
      <c r="C1374" t="str">
        <f>+VLOOKUP(Precio_mayoristas_consumidores[[#This Row],[Cod_mes]],Códigos_mes[],2,0)</f>
        <v>Abril</v>
      </c>
      <c r="D1374" t="s">
        <v>796</v>
      </c>
      <c r="E1374" t="str">
        <f>+VLOOKUP(Precio_mayoristas_consumidores[[#This Row],[Producto]],Codigos_class_frutas[],2,0)</f>
        <v>Cítricos</v>
      </c>
      <c r="F1374" t="s">
        <v>221</v>
      </c>
      <c r="G1374" s="51">
        <v>688.11</v>
      </c>
    </row>
    <row r="1375" spans="1:7" x14ac:dyDescent="0.35">
      <c r="A1375">
        <v>2015</v>
      </c>
      <c r="B1375">
        <v>4</v>
      </c>
      <c r="C1375" t="str">
        <f>+VLOOKUP(Precio_mayoristas_consumidores[[#This Row],[Cod_mes]],Códigos_mes[],2,0)</f>
        <v>Abril</v>
      </c>
      <c r="D1375" t="s">
        <v>796</v>
      </c>
      <c r="E1375" t="str">
        <f>+VLOOKUP(Precio_mayoristas_consumidores[[#This Row],[Producto]],Codigos_class_frutas[],2,0)</f>
        <v>Oleaginosos</v>
      </c>
      <c r="F1375" t="s">
        <v>225</v>
      </c>
      <c r="G1375" s="51">
        <v>2231.06</v>
      </c>
    </row>
    <row r="1376" spans="1:7" x14ac:dyDescent="0.35">
      <c r="A1376">
        <v>2015</v>
      </c>
      <c r="B1376">
        <v>4</v>
      </c>
      <c r="C1376" t="str">
        <f>+VLOOKUP(Precio_mayoristas_consumidores[[#This Row],[Cod_mes]],Códigos_mes[],2,0)</f>
        <v>Abril</v>
      </c>
      <c r="D1376" t="s">
        <v>796</v>
      </c>
      <c r="E1376" t="str">
        <f>+VLOOKUP(Precio_mayoristas_consumidores[[#This Row],[Producto]],Codigos_class_frutas[],2,0)</f>
        <v>Frutos de pepita</v>
      </c>
      <c r="F1376" t="s">
        <v>242</v>
      </c>
      <c r="G1376" s="51">
        <v>579.02</v>
      </c>
    </row>
    <row r="1377" spans="1:7" x14ac:dyDescent="0.35">
      <c r="A1377">
        <v>2015</v>
      </c>
      <c r="B1377">
        <v>4</v>
      </c>
      <c r="C1377" t="str">
        <f>+VLOOKUP(Precio_mayoristas_consumidores[[#This Row],[Cod_mes]],Códigos_mes[],2,0)</f>
        <v>Abril</v>
      </c>
      <c r="D1377" t="s">
        <v>796</v>
      </c>
      <c r="E1377" t="str">
        <f>+VLOOKUP(Precio_mayoristas_consumidores[[#This Row],[Producto]],Codigos_class_frutas[],2,0)</f>
        <v>Tropicales y subtropicales</v>
      </c>
      <c r="F1377" t="s">
        <v>204</v>
      </c>
      <c r="G1377" s="51">
        <v>517.79</v>
      </c>
    </row>
    <row r="1378" spans="1:7" x14ac:dyDescent="0.35">
      <c r="A1378">
        <v>2015</v>
      </c>
      <c r="B1378">
        <v>4</v>
      </c>
      <c r="C1378" t="str">
        <f>+VLOOKUP(Precio_mayoristas_consumidores[[#This Row],[Cod_mes]],Códigos_mes[],2,0)</f>
        <v>Abril</v>
      </c>
      <c r="D1378" t="s">
        <v>796</v>
      </c>
      <c r="E1378" t="str">
        <f>+VLOOKUP(Precio_mayoristas_consumidores[[#This Row],[Producto]],Codigos_class_frutas[],2,0)</f>
        <v>Uva</v>
      </c>
      <c r="F1378" t="s">
        <v>295</v>
      </c>
      <c r="G1378" s="51">
        <v>721.98</v>
      </c>
    </row>
    <row r="1379" spans="1:7" x14ac:dyDescent="0.35">
      <c r="A1379">
        <v>2015</v>
      </c>
      <c r="B1379">
        <v>4</v>
      </c>
      <c r="C1379" t="str">
        <f>+VLOOKUP(Precio_mayoristas_consumidores[[#This Row],[Cod_mes]],Códigos_mes[],2,0)</f>
        <v>Abril</v>
      </c>
      <c r="D1379" t="s">
        <v>797</v>
      </c>
      <c r="E1379" t="str">
        <f>+VLOOKUP(Precio_mayoristas_consumidores[[#This Row],[Producto]],Codigos_class_frutas[],2,0)</f>
        <v>Berries</v>
      </c>
      <c r="F1379" t="s">
        <v>249</v>
      </c>
      <c r="G1379" s="51">
        <v>1238.1400000000001</v>
      </c>
    </row>
    <row r="1380" spans="1:7" x14ac:dyDescent="0.35">
      <c r="A1380">
        <v>2015</v>
      </c>
      <c r="B1380">
        <v>4</v>
      </c>
      <c r="C1380" t="str">
        <f>+VLOOKUP(Precio_mayoristas_consumidores[[#This Row],[Cod_mes]],Códigos_mes[],2,0)</f>
        <v>Abril</v>
      </c>
      <c r="D1380" t="s">
        <v>797</v>
      </c>
      <c r="E1380" t="str">
        <f>+VLOOKUP(Precio_mayoristas_consumidores[[#This Row],[Producto]],Codigos_class_frutas[],2,0)</f>
        <v>Cítricos</v>
      </c>
      <c r="F1380" t="s">
        <v>214</v>
      </c>
      <c r="G1380" s="51">
        <v>1873.08</v>
      </c>
    </row>
    <row r="1381" spans="1:7" x14ac:dyDescent="0.35">
      <c r="A1381">
        <v>2015</v>
      </c>
      <c r="B1381">
        <v>4</v>
      </c>
      <c r="C1381" t="str">
        <f>+VLOOKUP(Precio_mayoristas_consumidores[[#This Row],[Cod_mes]],Códigos_mes[],2,0)</f>
        <v>Abril</v>
      </c>
      <c r="D1381" t="s">
        <v>797</v>
      </c>
      <c r="E1381" t="str">
        <f>+VLOOKUP(Precio_mayoristas_consumidores[[#This Row],[Producto]],Codigos_class_frutas[],2,0)</f>
        <v>Tropicales y subtropicales</v>
      </c>
      <c r="F1381" t="s">
        <v>229</v>
      </c>
      <c r="G1381" s="51">
        <v>2015.94</v>
      </c>
    </row>
    <row r="1382" spans="1:7" x14ac:dyDescent="0.35">
      <c r="A1382">
        <v>2015</v>
      </c>
      <c r="B1382">
        <v>4</v>
      </c>
      <c r="C1382" t="str">
        <f>+VLOOKUP(Precio_mayoristas_consumidores[[#This Row],[Cod_mes]],Códigos_mes[],2,0)</f>
        <v>Abril</v>
      </c>
      <c r="D1382" t="s">
        <v>797</v>
      </c>
      <c r="E1382" t="str">
        <f>+VLOOKUP(Precio_mayoristas_consumidores[[#This Row],[Producto]],Codigos_class_frutas[],2,0)</f>
        <v>Frutos de pepita</v>
      </c>
      <c r="F1382" t="s">
        <v>231</v>
      </c>
      <c r="G1382" s="51">
        <v>1070.9000000000001</v>
      </c>
    </row>
    <row r="1383" spans="1:7" x14ac:dyDescent="0.35">
      <c r="A1383">
        <v>2015</v>
      </c>
      <c r="B1383">
        <v>4</v>
      </c>
      <c r="C1383" t="str">
        <f>+VLOOKUP(Precio_mayoristas_consumidores[[#This Row],[Cod_mes]],Códigos_mes[],2,0)</f>
        <v>Abril</v>
      </c>
      <c r="D1383" t="s">
        <v>797</v>
      </c>
      <c r="E1383" t="str">
        <f>+VLOOKUP(Precio_mayoristas_consumidores[[#This Row],[Producto]],Codigos_class_frutas[],2,0)</f>
        <v>Cítricos</v>
      </c>
      <c r="F1383" t="s">
        <v>221</v>
      </c>
      <c r="G1383" s="51">
        <v>1041.44</v>
      </c>
    </row>
    <row r="1384" spans="1:7" x14ac:dyDescent="0.35">
      <c r="A1384">
        <v>2015</v>
      </c>
      <c r="B1384">
        <v>4</v>
      </c>
      <c r="C1384" t="str">
        <f>+VLOOKUP(Precio_mayoristas_consumidores[[#This Row],[Cod_mes]],Códigos_mes[],2,0)</f>
        <v>Abril</v>
      </c>
      <c r="D1384" t="s">
        <v>797</v>
      </c>
      <c r="E1384" t="str">
        <f>+VLOOKUP(Precio_mayoristas_consumidores[[#This Row],[Producto]],Codigos_class_frutas[],2,0)</f>
        <v>Oleaginosos</v>
      </c>
      <c r="F1384" t="s">
        <v>225</v>
      </c>
      <c r="G1384" s="51">
        <v>3199.57</v>
      </c>
    </row>
    <row r="1385" spans="1:7" x14ac:dyDescent="0.35">
      <c r="A1385">
        <v>2015</v>
      </c>
      <c r="B1385">
        <v>4</v>
      </c>
      <c r="C1385" t="str">
        <f>+VLOOKUP(Precio_mayoristas_consumidores[[#This Row],[Cod_mes]],Códigos_mes[],2,0)</f>
        <v>Abril</v>
      </c>
      <c r="D1385" t="s">
        <v>797</v>
      </c>
      <c r="E1385" t="str">
        <f>+VLOOKUP(Precio_mayoristas_consumidores[[#This Row],[Producto]],Codigos_class_frutas[],2,0)</f>
        <v>Frutos de pepita</v>
      </c>
      <c r="F1385" t="s">
        <v>242</v>
      </c>
      <c r="G1385" s="51">
        <v>1047.33</v>
      </c>
    </row>
    <row r="1386" spans="1:7" x14ac:dyDescent="0.35">
      <c r="A1386">
        <v>2015</v>
      </c>
      <c r="B1386">
        <v>4</v>
      </c>
      <c r="C1386" t="str">
        <f>+VLOOKUP(Precio_mayoristas_consumidores[[#This Row],[Cod_mes]],Códigos_mes[],2,0)</f>
        <v>Abril</v>
      </c>
      <c r="D1386" t="s">
        <v>797</v>
      </c>
      <c r="E1386" t="str">
        <f>+VLOOKUP(Precio_mayoristas_consumidores[[#This Row],[Producto]],Codigos_class_frutas[],2,0)</f>
        <v>Tropicales y subtropicales</v>
      </c>
      <c r="F1386" t="s">
        <v>204</v>
      </c>
      <c r="G1386" s="51">
        <v>671.48</v>
      </c>
    </row>
    <row r="1387" spans="1:7" x14ac:dyDescent="0.35">
      <c r="A1387">
        <v>2015</v>
      </c>
      <c r="B1387">
        <v>4</v>
      </c>
      <c r="C1387" t="str">
        <f>+VLOOKUP(Precio_mayoristas_consumidores[[#This Row],[Cod_mes]],Códigos_mes[],2,0)</f>
        <v>Abril</v>
      </c>
      <c r="D1387" t="s">
        <v>797</v>
      </c>
      <c r="E1387" t="str">
        <f>+VLOOKUP(Precio_mayoristas_consumidores[[#This Row],[Producto]],Codigos_class_frutas[],2,0)</f>
        <v>Uva</v>
      </c>
      <c r="F1387" t="s">
        <v>295</v>
      </c>
      <c r="G1387" s="51">
        <v>1576.86</v>
      </c>
    </row>
    <row r="1388" spans="1:7" x14ac:dyDescent="0.35">
      <c r="A1388">
        <v>2015</v>
      </c>
      <c r="B1388">
        <v>5</v>
      </c>
      <c r="C1388" t="str">
        <f>+VLOOKUP(Precio_mayoristas_consumidores[[#This Row],[Cod_mes]],Códigos_mes[],2,0)</f>
        <v>Mayo</v>
      </c>
      <c r="D1388" t="s">
        <v>796</v>
      </c>
      <c r="E1388" t="str">
        <f>+VLOOKUP(Precio_mayoristas_consumidores[[#This Row],[Producto]],Codigos_class_frutas[],2,0)</f>
        <v>Berries</v>
      </c>
      <c r="F1388" t="s">
        <v>249</v>
      </c>
      <c r="G1388" s="51">
        <v>557.5</v>
      </c>
    </row>
    <row r="1389" spans="1:7" x14ac:dyDescent="0.35">
      <c r="A1389">
        <v>2015</v>
      </c>
      <c r="B1389">
        <v>5</v>
      </c>
      <c r="C1389" t="str">
        <f>+VLOOKUP(Precio_mayoristas_consumidores[[#This Row],[Cod_mes]],Códigos_mes[],2,0)</f>
        <v>Mayo</v>
      </c>
      <c r="D1389" t="s">
        <v>796</v>
      </c>
      <c r="E1389" t="str">
        <f>+VLOOKUP(Precio_mayoristas_consumidores[[#This Row],[Producto]],Codigos_class_frutas[],2,0)</f>
        <v>Cítricos</v>
      </c>
      <c r="F1389" t="s">
        <v>214</v>
      </c>
      <c r="G1389" s="51">
        <v>894.58</v>
      </c>
    </row>
    <row r="1390" spans="1:7" x14ac:dyDescent="0.35">
      <c r="A1390">
        <v>2015</v>
      </c>
      <c r="B1390">
        <v>5</v>
      </c>
      <c r="C1390" t="str">
        <f>+VLOOKUP(Precio_mayoristas_consumidores[[#This Row],[Cod_mes]],Códigos_mes[],2,0)</f>
        <v>Mayo</v>
      </c>
      <c r="D1390" t="s">
        <v>796</v>
      </c>
      <c r="E1390" t="str">
        <f>+VLOOKUP(Precio_mayoristas_consumidores[[#This Row],[Producto]],Codigos_class_frutas[],2,0)</f>
        <v>Tropicales y subtropicales</v>
      </c>
      <c r="F1390" t="s">
        <v>229</v>
      </c>
      <c r="G1390" s="51">
        <v>1950</v>
      </c>
    </row>
    <row r="1391" spans="1:7" x14ac:dyDescent="0.35">
      <c r="A1391">
        <v>2015</v>
      </c>
      <c r="B1391">
        <v>5</v>
      </c>
      <c r="C1391" t="str">
        <f>+VLOOKUP(Precio_mayoristas_consumidores[[#This Row],[Cod_mes]],Códigos_mes[],2,0)</f>
        <v>Mayo</v>
      </c>
      <c r="D1391" t="s">
        <v>796</v>
      </c>
      <c r="E1391" t="str">
        <f>+VLOOKUP(Precio_mayoristas_consumidores[[#This Row],[Producto]],Codigos_class_frutas[],2,0)</f>
        <v>Frutos de pepita</v>
      </c>
      <c r="F1391" t="s">
        <v>231</v>
      </c>
      <c r="G1391" s="51">
        <v>484.51</v>
      </c>
    </row>
    <row r="1392" spans="1:7" x14ac:dyDescent="0.35">
      <c r="A1392">
        <v>2015</v>
      </c>
      <c r="B1392">
        <v>5</v>
      </c>
      <c r="C1392" t="str">
        <f>+VLOOKUP(Precio_mayoristas_consumidores[[#This Row],[Cod_mes]],Códigos_mes[],2,0)</f>
        <v>Mayo</v>
      </c>
      <c r="D1392" t="s">
        <v>796</v>
      </c>
      <c r="E1392" t="str">
        <f>+VLOOKUP(Precio_mayoristas_consumidores[[#This Row],[Producto]],Codigos_class_frutas[],2,0)</f>
        <v>Cítricos</v>
      </c>
      <c r="F1392" t="s">
        <v>221</v>
      </c>
      <c r="G1392" s="51">
        <v>671.5</v>
      </c>
    </row>
    <row r="1393" spans="1:7" x14ac:dyDescent="0.35">
      <c r="A1393">
        <v>2015</v>
      </c>
      <c r="B1393">
        <v>5</v>
      </c>
      <c r="C1393" t="str">
        <f>+VLOOKUP(Precio_mayoristas_consumidores[[#This Row],[Cod_mes]],Códigos_mes[],2,0)</f>
        <v>Mayo</v>
      </c>
      <c r="D1393" t="s">
        <v>796</v>
      </c>
      <c r="E1393" t="str">
        <f>+VLOOKUP(Precio_mayoristas_consumidores[[#This Row],[Producto]],Codigos_class_frutas[],2,0)</f>
        <v>Oleaginosos</v>
      </c>
      <c r="F1393" t="s">
        <v>225</v>
      </c>
      <c r="G1393" s="51">
        <v>2281.92</v>
      </c>
    </row>
    <row r="1394" spans="1:7" x14ac:dyDescent="0.35">
      <c r="A1394">
        <v>2015</v>
      </c>
      <c r="B1394">
        <v>5</v>
      </c>
      <c r="C1394" t="str">
        <f>+VLOOKUP(Precio_mayoristas_consumidores[[#This Row],[Cod_mes]],Códigos_mes[],2,0)</f>
        <v>Mayo</v>
      </c>
      <c r="D1394" t="s">
        <v>796</v>
      </c>
      <c r="E1394" t="str">
        <f>+VLOOKUP(Precio_mayoristas_consumidores[[#This Row],[Producto]],Codigos_class_frutas[],2,0)</f>
        <v>Frutos de pepita</v>
      </c>
      <c r="F1394" t="s">
        <v>242</v>
      </c>
      <c r="G1394" s="51">
        <v>581.63</v>
      </c>
    </row>
    <row r="1395" spans="1:7" x14ac:dyDescent="0.35">
      <c r="A1395">
        <v>2015</v>
      </c>
      <c r="B1395">
        <v>5</v>
      </c>
      <c r="C1395" t="str">
        <f>+VLOOKUP(Precio_mayoristas_consumidores[[#This Row],[Cod_mes]],Códigos_mes[],2,0)</f>
        <v>Mayo</v>
      </c>
      <c r="D1395" t="s">
        <v>796</v>
      </c>
      <c r="E1395" t="str">
        <f>+VLOOKUP(Precio_mayoristas_consumidores[[#This Row],[Producto]],Codigos_class_frutas[],2,0)</f>
        <v>Tropicales y subtropicales</v>
      </c>
      <c r="F1395" t="s">
        <v>204</v>
      </c>
      <c r="G1395" s="51">
        <v>527.04999999999995</v>
      </c>
    </row>
    <row r="1396" spans="1:7" x14ac:dyDescent="0.35">
      <c r="A1396">
        <v>2015</v>
      </c>
      <c r="B1396">
        <v>5</v>
      </c>
      <c r="C1396" t="str">
        <f>+VLOOKUP(Precio_mayoristas_consumidores[[#This Row],[Cod_mes]],Códigos_mes[],2,0)</f>
        <v>Mayo</v>
      </c>
      <c r="D1396" t="s">
        <v>796</v>
      </c>
      <c r="E1396" t="str">
        <f>+VLOOKUP(Precio_mayoristas_consumidores[[#This Row],[Producto]],Codigos_class_frutas[],2,0)</f>
        <v>Uva</v>
      </c>
      <c r="F1396" t="s">
        <v>295</v>
      </c>
      <c r="G1396" s="51">
        <v>707.4</v>
      </c>
    </row>
    <row r="1397" spans="1:7" x14ac:dyDescent="0.35">
      <c r="A1397">
        <v>2015</v>
      </c>
      <c r="B1397">
        <v>5</v>
      </c>
      <c r="C1397" t="str">
        <f>+VLOOKUP(Precio_mayoristas_consumidores[[#This Row],[Cod_mes]],Códigos_mes[],2,0)</f>
        <v>Mayo</v>
      </c>
      <c r="D1397" t="s">
        <v>797</v>
      </c>
      <c r="E1397" t="str">
        <f>+VLOOKUP(Precio_mayoristas_consumidores[[#This Row],[Producto]],Codigos_class_frutas[],2,0)</f>
        <v>Berries</v>
      </c>
      <c r="F1397" t="s">
        <v>249</v>
      </c>
      <c r="G1397" s="51">
        <v>1210.2</v>
      </c>
    </row>
    <row r="1398" spans="1:7" x14ac:dyDescent="0.35">
      <c r="A1398">
        <v>2015</v>
      </c>
      <c r="B1398">
        <v>5</v>
      </c>
      <c r="C1398" t="str">
        <f>+VLOOKUP(Precio_mayoristas_consumidores[[#This Row],[Cod_mes]],Códigos_mes[],2,0)</f>
        <v>Mayo</v>
      </c>
      <c r="D1398" t="s">
        <v>797</v>
      </c>
      <c r="E1398" t="str">
        <f>+VLOOKUP(Precio_mayoristas_consumidores[[#This Row],[Producto]],Codigos_class_frutas[],2,0)</f>
        <v>Cítricos</v>
      </c>
      <c r="F1398" t="s">
        <v>214</v>
      </c>
      <c r="G1398" s="51">
        <v>1719.9</v>
      </c>
    </row>
    <row r="1399" spans="1:7" x14ac:dyDescent="0.35">
      <c r="A1399">
        <v>2015</v>
      </c>
      <c r="B1399">
        <v>5</v>
      </c>
      <c r="C1399" t="str">
        <f>+VLOOKUP(Precio_mayoristas_consumidores[[#This Row],[Cod_mes]],Códigos_mes[],2,0)</f>
        <v>Mayo</v>
      </c>
      <c r="D1399" t="s">
        <v>797</v>
      </c>
      <c r="E1399" t="str">
        <f>+VLOOKUP(Precio_mayoristas_consumidores[[#This Row],[Producto]],Codigos_class_frutas[],2,0)</f>
        <v>Tropicales y subtropicales</v>
      </c>
      <c r="F1399" t="s">
        <v>229</v>
      </c>
      <c r="G1399" s="51">
        <v>2064.31</v>
      </c>
    </row>
    <row r="1400" spans="1:7" x14ac:dyDescent="0.35">
      <c r="A1400">
        <v>2015</v>
      </c>
      <c r="B1400">
        <v>5</v>
      </c>
      <c r="C1400" t="str">
        <f>+VLOOKUP(Precio_mayoristas_consumidores[[#This Row],[Cod_mes]],Códigos_mes[],2,0)</f>
        <v>Mayo</v>
      </c>
      <c r="D1400" t="s">
        <v>797</v>
      </c>
      <c r="E1400" t="str">
        <f>+VLOOKUP(Precio_mayoristas_consumidores[[#This Row],[Producto]],Codigos_class_frutas[],2,0)</f>
        <v>Frutos de pepita</v>
      </c>
      <c r="F1400" t="s">
        <v>231</v>
      </c>
      <c r="G1400" s="51">
        <v>1068.56</v>
      </c>
    </row>
    <row r="1401" spans="1:7" x14ac:dyDescent="0.35">
      <c r="A1401">
        <v>2015</v>
      </c>
      <c r="B1401">
        <v>5</v>
      </c>
      <c r="C1401" t="str">
        <f>+VLOOKUP(Precio_mayoristas_consumidores[[#This Row],[Cod_mes]],Códigos_mes[],2,0)</f>
        <v>Mayo</v>
      </c>
      <c r="D1401" t="s">
        <v>797</v>
      </c>
      <c r="E1401" t="str">
        <f>+VLOOKUP(Precio_mayoristas_consumidores[[#This Row],[Producto]],Codigos_class_frutas[],2,0)</f>
        <v>Cítricos</v>
      </c>
      <c r="F1401" t="s">
        <v>221</v>
      </c>
      <c r="G1401" s="51">
        <v>1003.95</v>
      </c>
    </row>
    <row r="1402" spans="1:7" x14ac:dyDescent="0.35">
      <c r="A1402">
        <v>2015</v>
      </c>
      <c r="B1402">
        <v>5</v>
      </c>
      <c r="C1402" t="str">
        <f>+VLOOKUP(Precio_mayoristas_consumidores[[#This Row],[Cod_mes]],Códigos_mes[],2,0)</f>
        <v>Mayo</v>
      </c>
      <c r="D1402" t="s">
        <v>797</v>
      </c>
      <c r="E1402" t="str">
        <f>+VLOOKUP(Precio_mayoristas_consumidores[[#This Row],[Producto]],Codigos_class_frutas[],2,0)</f>
        <v>Oleaginosos</v>
      </c>
      <c r="F1402" t="s">
        <v>225</v>
      </c>
      <c r="G1402" s="51">
        <v>3156.5</v>
      </c>
    </row>
    <row r="1403" spans="1:7" x14ac:dyDescent="0.35">
      <c r="A1403">
        <v>2015</v>
      </c>
      <c r="B1403">
        <v>5</v>
      </c>
      <c r="C1403" t="str">
        <f>+VLOOKUP(Precio_mayoristas_consumidores[[#This Row],[Cod_mes]],Códigos_mes[],2,0)</f>
        <v>Mayo</v>
      </c>
      <c r="D1403" t="s">
        <v>797</v>
      </c>
      <c r="E1403" t="str">
        <f>+VLOOKUP(Precio_mayoristas_consumidores[[#This Row],[Producto]],Codigos_class_frutas[],2,0)</f>
        <v>Frutos de pepita</v>
      </c>
      <c r="F1403" t="s">
        <v>242</v>
      </c>
      <c r="G1403" s="51">
        <v>1083.3599999999999</v>
      </c>
    </row>
    <row r="1404" spans="1:7" x14ac:dyDescent="0.35">
      <c r="A1404">
        <v>2015</v>
      </c>
      <c r="B1404">
        <v>5</v>
      </c>
      <c r="C1404" t="str">
        <f>+VLOOKUP(Precio_mayoristas_consumidores[[#This Row],[Cod_mes]],Códigos_mes[],2,0)</f>
        <v>Mayo</v>
      </c>
      <c r="D1404" t="s">
        <v>797</v>
      </c>
      <c r="E1404" t="str">
        <f>+VLOOKUP(Precio_mayoristas_consumidores[[#This Row],[Producto]],Codigos_class_frutas[],2,0)</f>
        <v>Tropicales y subtropicales</v>
      </c>
      <c r="F1404" t="s">
        <v>204</v>
      </c>
      <c r="G1404" s="51">
        <v>749.86</v>
      </c>
    </row>
    <row r="1405" spans="1:7" x14ac:dyDescent="0.35">
      <c r="A1405">
        <v>2015</v>
      </c>
      <c r="B1405">
        <v>5</v>
      </c>
      <c r="C1405" t="str">
        <f>+VLOOKUP(Precio_mayoristas_consumidores[[#This Row],[Cod_mes]],Códigos_mes[],2,0)</f>
        <v>Mayo</v>
      </c>
      <c r="D1405" t="s">
        <v>797</v>
      </c>
      <c r="E1405" t="str">
        <f>+VLOOKUP(Precio_mayoristas_consumidores[[#This Row],[Producto]],Codigos_class_frutas[],2,0)</f>
        <v>Uva</v>
      </c>
      <c r="F1405" t="s">
        <v>295</v>
      </c>
      <c r="G1405" s="51">
        <v>1608.36</v>
      </c>
    </row>
    <row r="1406" spans="1:7" x14ac:dyDescent="0.35">
      <c r="A1406">
        <v>2015</v>
      </c>
      <c r="B1406">
        <v>5</v>
      </c>
      <c r="C1406" t="str">
        <f>+VLOOKUP(Precio_mayoristas_consumidores[[#This Row],[Cod_mes]],Códigos_mes[],2,0)</f>
        <v>Mayo</v>
      </c>
      <c r="D1406" t="s">
        <v>796</v>
      </c>
      <c r="E1406" t="str">
        <f>+VLOOKUP(Precio_mayoristas_consumidores[[#This Row],[Producto]],Codigos_class_frutas[],2,0)</f>
        <v>Berries</v>
      </c>
      <c r="F1406" t="s">
        <v>249</v>
      </c>
      <c r="G1406" s="51">
        <v>532.61</v>
      </c>
    </row>
    <row r="1407" spans="1:7" x14ac:dyDescent="0.35">
      <c r="A1407">
        <v>2015</v>
      </c>
      <c r="B1407">
        <v>5</v>
      </c>
      <c r="C1407" t="str">
        <f>+VLOOKUP(Precio_mayoristas_consumidores[[#This Row],[Cod_mes]],Códigos_mes[],2,0)</f>
        <v>Mayo</v>
      </c>
      <c r="D1407" t="s">
        <v>796</v>
      </c>
      <c r="E1407" t="str">
        <f>+VLOOKUP(Precio_mayoristas_consumidores[[#This Row],[Producto]],Codigos_class_frutas[],2,0)</f>
        <v>Cítricos</v>
      </c>
      <c r="F1407" t="s">
        <v>214</v>
      </c>
      <c r="G1407" s="51">
        <v>857.82</v>
      </c>
    </row>
    <row r="1408" spans="1:7" x14ac:dyDescent="0.35">
      <c r="A1408">
        <v>2015</v>
      </c>
      <c r="B1408">
        <v>5</v>
      </c>
      <c r="C1408" t="str">
        <f>+VLOOKUP(Precio_mayoristas_consumidores[[#This Row],[Cod_mes]],Códigos_mes[],2,0)</f>
        <v>Mayo</v>
      </c>
      <c r="D1408" t="s">
        <v>796</v>
      </c>
      <c r="E1408" t="str">
        <f>+VLOOKUP(Precio_mayoristas_consumidores[[#This Row],[Producto]],Codigos_class_frutas[],2,0)</f>
        <v>Tropicales y subtropicales</v>
      </c>
      <c r="F1408" t="s">
        <v>229</v>
      </c>
      <c r="G1408" s="51">
        <v>1625</v>
      </c>
    </row>
    <row r="1409" spans="1:7" x14ac:dyDescent="0.35">
      <c r="A1409">
        <v>2015</v>
      </c>
      <c r="B1409">
        <v>5</v>
      </c>
      <c r="C1409" t="str">
        <f>+VLOOKUP(Precio_mayoristas_consumidores[[#This Row],[Cod_mes]],Códigos_mes[],2,0)</f>
        <v>Mayo</v>
      </c>
      <c r="D1409" t="s">
        <v>796</v>
      </c>
      <c r="E1409" t="str">
        <f>+VLOOKUP(Precio_mayoristas_consumidores[[#This Row],[Producto]],Codigos_class_frutas[],2,0)</f>
        <v>Frutos de pepita</v>
      </c>
      <c r="F1409" t="s">
        <v>231</v>
      </c>
      <c r="G1409" s="51">
        <v>479.02</v>
      </c>
    </row>
    <row r="1410" spans="1:7" x14ac:dyDescent="0.35">
      <c r="A1410">
        <v>2015</v>
      </c>
      <c r="B1410">
        <v>5</v>
      </c>
      <c r="C1410" t="str">
        <f>+VLOOKUP(Precio_mayoristas_consumidores[[#This Row],[Cod_mes]],Códigos_mes[],2,0)</f>
        <v>Mayo</v>
      </c>
      <c r="D1410" t="s">
        <v>796</v>
      </c>
      <c r="E1410" t="str">
        <f>+VLOOKUP(Precio_mayoristas_consumidores[[#This Row],[Producto]],Codigos_class_frutas[],2,0)</f>
        <v>Cítricos</v>
      </c>
      <c r="F1410" t="s">
        <v>221</v>
      </c>
      <c r="G1410" s="51">
        <v>673.47</v>
      </c>
    </row>
    <row r="1411" spans="1:7" x14ac:dyDescent="0.35">
      <c r="A1411">
        <v>2015</v>
      </c>
      <c r="B1411">
        <v>5</v>
      </c>
      <c r="C1411" t="str">
        <f>+VLOOKUP(Precio_mayoristas_consumidores[[#This Row],[Cod_mes]],Códigos_mes[],2,0)</f>
        <v>Mayo</v>
      </c>
      <c r="D1411" t="s">
        <v>796</v>
      </c>
      <c r="E1411" t="str">
        <f>+VLOOKUP(Precio_mayoristas_consumidores[[#This Row],[Producto]],Codigos_class_frutas[],2,0)</f>
        <v>Oleaginosos</v>
      </c>
      <c r="F1411" t="s">
        <v>225</v>
      </c>
      <c r="G1411" s="51">
        <v>2371.9299999999998</v>
      </c>
    </row>
    <row r="1412" spans="1:7" x14ac:dyDescent="0.35">
      <c r="A1412">
        <v>2015</v>
      </c>
      <c r="B1412">
        <v>5</v>
      </c>
      <c r="C1412" t="str">
        <f>+VLOOKUP(Precio_mayoristas_consumidores[[#This Row],[Cod_mes]],Códigos_mes[],2,0)</f>
        <v>Mayo</v>
      </c>
      <c r="D1412" t="s">
        <v>796</v>
      </c>
      <c r="E1412" t="str">
        <f>+VLOOKUP(Precio_mayoristas_consumidores[[#This Row],[Producto]],Codigos_class_frutas[],2,0)</f>
        <v>Frutos de pepita</v>
      </c>
      <c r="F1412" t="s">
        <v>242</v>
      </c>
      <c r="G1412" s="51">
        <v>592.91</v>
      </c>
    </row>
    <row r="1413" spans="1:7" x14ac:dyDescent="0.35">
      <c r="A1413">
        <v>2015</v>
      </c>
      <c r="B1413">
        <v>5</v>
      </c>
      <c r="C1413" t="str">
        <f>+VLOOKUP(Precio_mayoristas_consumidores[[#This Row],[Cod_mes]],Códigos_mes[],2,0)</f>
        <v>Mayo</v>
      </c>
      <c r="D1413" t="s">
        <v>796</v>
      </c>
      <c r="E1413" t="str">
        <f>+VLOOKUP(Precio_mayoristas_consumidores[[#This Row],[Producto]],Codigos_class_frutas[],2,0)</f>
        <v>Tropicales y subtropicales</v>
      </c>
      <c r="F1413" t="s">
        <v>204</v>
      </c>
      <c r="G1413" s="51">
        <v>525.59</v>
      </c>
    </row>
    <row r="1414" spans="1:7" x14ac:dyDescent="0.35">
      <c r="A1414">
        <v>2015</v>
      </c>
      <c r="B1414">
        <v>5</v>
      </c>
      <c r="C1414" t="str">
        <f>+VLOOKUP(Precio_mayoristas_consumidores[[#This Row],[Cod_mes]],Códigos_mes[],2,0)</f>
        <v>Mayo</v>
      </c>
      <c r="D1414" t="s">
        <v>796</v>
      </c>
      <c r="E1414" t="str">
        <f>+VLOOKUP(Precio_mayoristas_consumidores[[#This Row],[Producto]],Codigos_class_frutas[],2,0)</f>
        <v>Uva</v>
      </c>
      <c r="F1414" t="s">
        <v>295</v>
      </c>
      <c r="G1414" s="51">
        <v>705.37</v>
      </c>
    </row>
    <row r="1415" spans="1:7" x14ac:dyDescent="0.35">
      <c r="A1415">
        <v>2015</v>
      </c>
      <c r="B1415">
        <v>5</v>
      </c>
      <c r="C1415" t="str">
        <f>+VLOOKUP(Precio_mayoristas_consumidores[[#This Row],[Cod_mes]],Códigos_mes[],2,0)</f>
        <v>Mayo</v>
      </c>
      <c r="D1415" t="s">
        <v>797</v>
      </c>
      <c r="E1415" t="str">
        <f>+VLOOKUP(Precio_mayoristas_consumidores[[#This Row],[Producto]],Codigos_class_frutas[],2,0)</f>
        <v>Berries</v>
      </c>
      <c r="F1415" t="s">
        <v>249</v>
      </c>
      <c r="G1415" s="51">
        <v>1174.53</v>
      </c>
    </row>
    <row r="1416" spans="1:7" x14ac:dyDescent="0.35">
      <c r="A1416">
        <v>2015</v>
      </c>
      <c r="B1416">
        <v>5</v>
      </c>
      <c r="C1416" t="str">
        <f>+VLOOKUP(Precio_mayoristas_consumidores[[#This Row],[Cod_mes]],Códigos_mes[],2,0)</f>
        <v>Mayo</v>
      </c>
      <c r="D1416" t="s">
        <v>797</v>
      </c>
      <c r="E1416" t="str">
        <f>+VLOOKUP(Precio_mayoristas_consumidores[[#This Row],[Producto]],Codigos_class_frutas[],2,0)</f>
        <v>Cítricos</v>
      </c>
      <c r="F1416" t="s">
        <v>214</v>
      </c>
      <c r="G1416" s="51">
        <v>1601.19</v>
      </c>
    </row>
    <row r="1417" spans="1:7" x14ac:dyDescent="0.35">
      <c r="A1417">
        <v>2015</v>
      </c>
      <c r="B1417">
        <v>5</v>
      </c>
      <c r="C1417" t="str">
        <f>+VLOOKUP(Precio_mayoristas_consumidores[[#This Row],[Cod_mes]],Códigos_mes[],2,0)</f>
        <v>Mayo</v>
      </c>
      <c r="D1417" t="s">
        <v>797</v>
      </c>
      <c r="E1417" t="str">
        <f>+VLOOKUP(Precio_mayoristas_consumidores[[#This Row],[Producto]],Codigos_class_frutas[],2,0)</f>
        <v>Tropicales y subtropicales</v>
      </c>
      <c r="F1417" t="s">
        <v>229</v>
      </c>
      <c r="G1417" s="51">
        <v>2015.79</v>
      </c>
    </row>
    <row r="1418" spans="1:7" x14ac:dyDescent="0.35">
      <c r="A1418">
        <v>2015</v>
      </c>
      <c r="B1418">
        <v>5</v>
      </c>
      <c r="C1418" t="str">
        <f>+VLOOKUP(Precio_mayoristas_consumidores[[#This Row],[Cod_mes]],Códigos_mes[],2,0)</f>
        <v>Mayo</v>
      </c>
      <c r="D1418" t="s">
        <v>797</v>
      </c>
      <c r="E1418" t="str">
        <f>+VLOOKUP(Precio_mayoristas_consumidores[[#This Row],[Producto]],Codigos_class_frutas[],2,0)</f>
        <v>Frutos de pepita</v>
      </c>
      <c r="F1418" t="s">
        <v>231</v>
      </c>
      <c r="G1418" s="51">
        <v>1016.78</v>
      </c>
    </row>
    <row r="1419" spans="1:7" x14ac:dyDescent="0.35">
      <c r="A1419">
        <v>2015</v>
      </c>
      <c r="B1419">
        <v>5</v>
      </c>
      <c r="C1419" t="str">
        <f>+VLOOKUP(Precio_mayoristas_consumidores[[#This Row],[Cod_mes]],Códigos_mes[],2,0)</f>
        <v>Mayo</v>
      </c>
      <c r="D1419" t="s">
        <v>797</v>
      </c>
      <c r="E1419" t="str">
        <f>+VLOOKUP(Precio_mayoristas_consumidores[[#This Row],[Producto]],Codigos_class_frutas[],2,0)</f>
        <v>Cítricos</v>
      </c>
      <c r="F1419" t="s">
        <v>221</v>
      </c>
      <c r="G1419" s="51">
        <v>1044.52</v>
      </c>
    </row>
    <row r="1420" spans="1:7" x14ac:dyDescent="0.35">
      <c r="A1420">
        <v>2015</v>
      </c>
      <c r="B1420">
        <v>5</v>
      </c>
      <c r="C1420" t="str">
        <f>+VLOOKUP(Precio_mayoristas_consumidores[[#This Row],[Cod_mes]],Códigos_mes[],2,0)</f>
        <v>Mayo</v>
      </c>
      <c r="D1420" t="s">
        <v>797</v>
      </c>
      <c r="E1420" t="str">
        <f>+VLOOKUP(Precio_mayoristas_consumidores[[#This Row],[Producto]],Codigos_class_frutas[],2,0)</f>
        <v>Oleaginosos</v>
      </c>
      <c r="F1420" t="s">
        <v>225</v>
      </c>
      <c r="G1420" s="51">
        <v>3231.91</v>
      </c>
    </row>
    <row r="1421" spans="1:7" x14ac:dyDescent="0.35">
      <c r="A1421">
        <v>2015</v>
      </c>
      <c r="B1421">
        <v>5</v>
      </c>
      <c r="C1421" t="str">
        <f>+VLOOKUP(Precio_mayoristas_consumidores[[#This Row],[Cod_mes]],Códigos_mes[],2,0)</f>
        <v>Mayo</v>
      </c>
      <c r="D1421" t="s">
        <v>797</v>
      </c>
      <c r="E1421" t="str">
        <f>+VLOOKUP(Precio_mayoristas_consumidores[[#This Row],[Producto]],Codigos_class_frutas[],2,0)</f>
        <v>Frutos de pepita</v>
      </c>
      <c r="F1421" t="s">
        <v>242</v>
      </c>
      <c r="G1421" s="51">
        <v>1090.9000000000001</v>
      </c>
    </row>
    <row r="1422" spans="1:7" x14ac:dyDescent="0.35">
      <c r="A1422">
        <v>2015</v>
      </c>
      <c r="B1422">
        <v>5</v>
      </c>
      <c r="C1422" t="str">
        <f>+VLOOKUP(Precio_mayoristas_consumidores[[#This Row],[Cod_mes]],Códigos_mes[],2,0)</f>
        <v>Mayo</v>
      </c>
      <c r="D1422" t="s">
        <v>797</v>
      </c>
      <c r="E1422" t="str">
        <f>+VLOOKUP(Precio_mayoristas_consumidores[[#This Row],[Producto]],Codigos_class_frutas[],2,0)</f>
        <v>Tropicales y subtropicales</v>
      </c>
      <c r="F1422" t="s">
        <v>204</v>
      </c>
      <c r="G1422" s="51">
        <v>736.37</v>
      </c>
    </row>
    <row r="1423" spans="1:7" x14ac:dyDescent="0.35">
      <c r="A1423">
        <v>2015</v>
      </c>
      <c r="B1423">
        <v>5</v>
      </c>
      <c r="C1423" t="str">
        <f>+VLOOKUP(Precio_mayoristas_consumidores[[#This Row],[Cod_mes]],Códigos_mes[],2,0)</f>
        <v>Mayo</v>
      </c>
      <c r="D1423" t="s">
        <v>797</v>
      </c>
      <c r="E1423" t="str">
        <f>+VLOOKUP(Precio_mayoristas_consumidores[[#This Row],[Producto]],Codigos_class_frutas[],2,0)</f>
        <v>Uva</v>
      </c>
      <c r="F1423" t="s">
        <v>295</v>
      </c>
      <c r="G1423" s="51">
        <v>1772.86</v>
      </c>
    </row>
    <row r="1424" spans="1:7" x14ac:dyDescent="0.35">
      <c r="A1424">
        <v>2015</v>
      </c>
      <c r="B1424">
        <v>5</v>
      </c>
      <c r="C1424" t="str">
        <f>+VLOOKUP(Precio_mayoristas_consumidores[[#This Row],[Cod_mes]],Códigos_mes[],2,0)</f>
        <v>Mayo</v>
      </c>
      <c r="D1424" t="s">
        <v>796</v>
      </c>
      <c r="E1424" t="str">
        <f>+VLOOKUP(Precio_mayoristas_consumidores[[#This Row],[Producto]],Codigos_class_frutas[],2,0)</f>
        <v>Berries</v>
      </c>
      <c r="F1424" t="s">
        <v>249</v>
      </c>
      <c r="G1424" s="51">
        <v>535.33000000000004</v>
      </c>
    </row>
    <row r="1425" spans="1:7" x14ac:dyDescent="0.35">
      <c r="A1425">
        <v>2015</v>
      </c>
      <c r="B1425">
        <v>5</v>
      </c>
      <c r="C1425" t="str">
        <f>+VLOOKUP(Precio_mayoristas_consumidores[[#This Row],[Cod_mes]],Códigos_mes[],2,0)</f>
        <v>Mayo</v>
      </c>
      <c r="D1425" t="s">
        <v>796</v>
      </c>
      <c r="E1425" t="str">
        <f>+VLOOKUP(Precio_mayoristas_consumidores[[#This Row],[Producto]],Codigos_class_frutas[],2,0)</f>
        <v>Cítricos</v>
      </c>
      <c r="F1425" t="s">
        <v>214</v>
      </c>
      <c r="G1425" s="51">
        <v>802.59</v>
      </c>
    </row>
    <row r="1426" spans="1:7" x14ac:dyDescent="0.35">
      <c r="A1426">
        <v>2015</v>
      </c>
      <c r="B1426">
        <v>5</v>
      </c>
      <c r="C1426" t="str">
        <f>+VLOOKUP(Precio_mayoristas_consumidores[[#This Row],[Cod_mes]],Códigos_mes[],2,0)</f>
        <v>Mayo</v>
      </c>
      <c r="D1426" t="s">
        <v>796</v>
      </c>
      <c r="E1426" t="str">
        <f>+VLOOKUP(Precio_mayoristas_consumidores[[#This Row],[Producto]],Codigos_class_frutas[],2,0)</f>
        <v>Cítricos</v>
      </c>
      <c r="F1426" t="s">
        <v>218</v>
      </c>
      <c r="G1426" s="51">
        <v>1035.45</v>
      </c>
    </row>
    <row r="1427" spans="1:7" x14ac:dyDescent="0.35">
      <c r="A1427">
        <v>2015</v>
      </c>
      <c r="B1427">
        <v>5</v>
      </c>
      <c r="C1427" t="str">
        <f>+VLOOKUP(Precio_mayoristas_consumidores[[#This Row],[Cod_mes]],Códigos_mes[],2,0)</f>
        <v>Mayo</v>
      </c>
      <c r="D1427" t="s">
        <v>796</v>
      </c>
      <c r="E1427" t="str">
        <f>+VLOOKUP(Precio_mayoristas_consumidores[[#This Row],[Producto]],Codigos_class_frutas[],2,0)</f>
        <v>Tropicales y subtropicales</v>
      </c>
      <c r="F1427" t="s">
        <v>229</v>
      </c>
      <c r="G1427" s="51">
        <v>2250</v>
      </c>
    </row>
    <row r="1428" spans="1:7" x14ac:dyDescent="0.35">
      <c r="A1428">
        <v>2015</v>
      </c>
      <c r="B1428">
        <v>5</v>
      </c>
      <c r="C1428" t="str">
        <f>+VLOOKUP(Precio_mayoristas_consumidores[[#This Row],[Cod_mes]],Códigos_mes[],2,0)</f>
        <v>Mayo</v>
      </c>
      <c r="D1428" t="s">
        <v>796</v>
      </c>
      <c r="E1428" t="str">
        <f>+VLOOKUP(Precio_mayoristas_consumidores[[#This Row],[Producto]],Codigos_class_frutas[],2,0)</f>
        <v>Frutos de pepita</v>
      </c>
      <c r="F1428" t="s">
        <v>231</v>
      </c>
      <c r="G1428" s="51">
        <v>507.64</v>
      </c>
    </row>
    <row r="1429" spans="1:7" x14ac:dyDescent="0.35">
      <c r="A1429">
        <v>2015</v>
      </c>
      <c r="B1429">
        <v>5</v>
      </c>
      <c r="C1429" t="str">
        <f>+VLOOKUP(Precio_mayoristas_consumidores[[#This Row],[Cod_mes]],Códigos_mes[],2,0)</f>
        <v>Mayo</v>
      </c>
      <c r="D1429" t="s">
        <v>796</v>
      </c>
      <c r="E1429" t="str">
        <f>+VLOOKUP(Precio_mayoristas_consumidores[[#This Row],[Producto]],Codigos_class_frutas[],2,0)</f>
        <v>Cítricos</v>
      </c>
      <c r="F1429" t="s">
        <v>221</v>
      </c>
      <c r="G1429" s="51">
        <v>647.92999999999995</v>
      </c>
    </row>
    <row r="1430" spans="1:7" x14ac:dyDescent="0.35">
      <c r="A1430">
        <v>2015</v>
      </c>
      <c r="B1430">
        <v>5</v>
      </c>
      <c r="C1430" t="str">
        <f>+VLOOKUP(Precio_mayoristas_consumidores[[#This Row],[Cod_mes]],Códigos_mes[],2,0)</f>
        <v>Mayo</v>
      </c>
      <c r="D1430" t="s">
        <v>796</v>
      </c>
      <c r="E1430" t="str">
        <f>+VLOOKUP(Precio_mayoristas_consumidores[[#This Row],[Producto]],Codigos_class_frutas[],2,0)</f>
        <v>Oleaginosos</v>
      </c>
      <c r="F1430" t="s">
        <v>225</v>
      </c>
      <c r="G1430" s="51">
        <v>2434.36</v>
      </c>
    </row>
    <row r="1431" spans="1:7" x14ac:dyDescent="0.35">
      <c r="A1431">
        <v>2015</v>
      </c>
      <c r="B1431">
        <v>5</v>
      </c>
      <c r="C1431" t="str">
        <f>+VLOOKUP(Precio_mayoristas_consumidores[[#This Row],[Cod_mes]],Códigos_mes[],2,0)</f>
        <v>Mayo</v>
      </c>
      <c r="D1431" t="s">
        <v>796</v>
      </c>
      <c r="E1431" t="str">
        <f>+VLOOKUP(Precio_mayoristas_consumidores[[#This Row],[Producto]],Codigos_class_frutas[],2,0)</f>
        <v>Frutos de pepita</v>
      </c>
      <c r="F1431" t="s">
        <v>242</v>
      </c>
      <c r="G1431" s="51">
        <v>593.67999999999995</v>
      </c>
    </row>
    <row r="1432" spans="1:7" x14ac:dyDescent="0.35">
      <c r="A1432">
        <v>2015</v>
      </c>
      <c r="B1432">
        <v>5</v>
      </c>
      <c r="C1432" t="str">
        <f>+VLOOKUP(Precio_mayoristas_consumidores[[#This Row],[Cod_mes]],Códigos_mes[],2,0)</f>
        <v>Mayo</v>
      </c>
      <c r="D1432" t="s">
        <v>796</v>
      </c>
      <c r="E1432" t="str">
        <f>+VLOOKUP(Precio_mayoristas_consumidores[[#This Row],[Producto]],Codigos_class_frutas[],2,0)</f>
        <v>Tropicales y subtropicales</v>
      </c>
      <c r="F1432" t="s">
        <v>204</v>
      </c>
      <c r="G1432" s="51">
        <v>511.43</v>
      </c>
    </row>
    <row r="1433" spans="1:7" x14ac:dyDescent="0.35">
      <c r="A1433">
        <v>2015</v>
      </c>
      <c r="B1433">
        <v>5</v>
      </c>
      <c r="C1433" t="str">
        <f>+VLOOKUP(Precio_mayoristas_consumidores[[#This Row],[Cod_mes]],Códigos_mes[],2,0)</f>
        <v>Mayo</v>
      </c>
      <c r="D1433" t="s">
        <v>796</v>
      </c>
      <c r="E1433" t="str">
        <f>+VLOOKUP(Precio_mayoristas_consumidores[[#This Row],[Producto]],Codigos_class_frutas[],2,0)</f>
        <v>Uva</v>
      </c>
      <c r="F1433" t="s">
        <v>295</v>
      </c>
      <c r="G1433" s="51">
        <v>627.29</v>
      </c>
    </row>
    <row r="1434" spans="1:7" x14ac:dyDescent="0.35">
      <c r="A1434">
        <v>2015</v>
      </c>
      <c r="B1434">
        <v>5</v>
      </c>
      <c r="C1434" t="str">
        <f>+VLOOKUP(Precio_mayoristas_consumidores[[#This Row],[Cod_mes]],Códigos_mes[],2,0)</f>
        <v>Mayo</v>
      </c>
      <c r="D1434" t="s">
        <v>797</v>
      </c>
      <c r="E1434" t="str">
        <f>+VLOOKUP(Precio_mayoristas_consumidores[[#This Row],[Producto]],Codigos_class_frutas[],2,0)</f>
        <v>Berries</v>
      </c>
      <c r="F1434" t="s">
        <v>249</v>
      </c>
      <c r="G1434" s="51">
        <v>1148.5899999999999</v>
      </c>
    </row>
    <row r="1435" spans="1:7" x14ac:dyDescent="0.35">
      <c r="A1435">
        <v>2015</v>
      </c>
      <c r="B1435">
        <v>5</v>
      </c>
      <c r="C1435" t="str">
        <f>+VLOOKUP(Precio_mayoristas_consumidores[[#This Row],[Cod_mes]],Códigos_mes[],2,0)</f>
        <v>Mayo</v>
      </c>
      <c r="D1435" t="s">
        <v>797</v>
      </c>
      <c r="E1435" t="str">
        <f>+VLOOKUP(Precio_mayoristas_consumidores[[#This Row],[Producto]],Codigos_class_frutas[],2,0)</f>
        <v>Cítricos</v>
      </c>
      <c r="F1435" t="s">
        <v>214</v>
      </c>
      <c r="G1435" s="51">
        <v>1436.21</v>
      </c>
    </row>
    <row r="1436" spans="1:7" x14ac:dyDescent="0.35">
      <c r="A1436">
        <v>2015</v>
      </c>
      <c r="B1436">
        <v>5</v>
      </c>
      <c r="C1436" t="str">
        <f>+VLOOKUP(Precio_mayoristas_consumidores[[#This Row],[Cod_mes]],Códigos_mes[],2,0)</f>
        <v>Mayo</v>
      </c>
      <c r="D1436" t="s">
        <v>797</v>
      </c>
      <c r="E1436" t="str">
        <f>+VLOOKUP(Precio_mayoristas_consumidores[[#This Row],[Producto]],Codigos_class_frutas[],2,0)</f>
        <v>Cítricos</v>
      </c>
      <c r="F1436" t="s">
        <v>218</v>
      </c>
      <c r="G1436" s="51">
        <v>2007.96</v>
      </c>
    </row>
    <row r="1437" spans="1:7" x14ac:dyDescent="0.35">
      <c r="A1437">
        <v>2015</v>
      </c>
      <c r="B1437">
        <v>5</v>
      </c>
      <c r="C1437" t="str">
        <f>+VLOOKUP(Precio_mayoristas_consumidores[[#This Row],[Cod_mes]],Códigos_mes[],2,0)</f>
        <v>Mayo</v>
      </c>
      <c r="D1437" t="s">
        <v>797</v>
      </c>
      <c r="E1437" t="str">
        <f>+VLOOKUP(Precio_mayoristas_consumidores[[#This Row],[Producto]],Codigos_class_frutas[],2,0)</f>
        <v>Tropicales y subtropicales</v>
      </c>
      <c r="F1437" t="s">
        <v>229</v>
      </c>
      <c r="G1437" s="51">
        <v>1932.86</v>
      </c>
    </row>
    <row r="1438" spans="1:7" x14ac:dyDescent="0.35">
      <c r="A1438">
        <v>2015</v>
      </c>
      <c r="B1438">
        <v>5</v>
      </c>
      <c r="C1438" t="str">
        <f>+VLOOKUP(Precio_mayoristas_consumidores[[#This Row],[Cod_mes]],Códigos_mes[],2,0)</f>
        <v>Mayo</v>
      </c>
      <c r="D1438" t="s">
        <v>797</v>
      </c>
      <c r="E1438" t="str">
        <f>+VLOOKUP(Precio_mayoristas_consumidores[[#This Row],[Producto]],Codigos_class_frutas[],2,0)</f>
        <v>Frutos de pepita</v>
      </c>
      <c r="F1438" t="s">
        <v>231</v>
      </c>
      <c r="G1438" s="51">
        <v>1001.06</v>
      </c>
    </row>
    <row r="1439" spans="1:7" x14ac:dyDescent="0.35">
      <c r="A1439">
        <v>2015</v>
      </c>
      <c r="B1439">
        <v>5</v>
      </c>
      <c r="C1439" t="str">
        <f>+VLOOKUP(Precio_mayoristas_consumidores[[#This Row],[Cod_mes]],Códigos_mes[],2,0)</f>
        <v>Mayo</v>
      </c>
      <c r="D1439" t="s">
        <v>797</v>
      </c>
      <c r="E1439" t="str">
        <f>+VLOOKUP(Precio_mayoristas_consumidores[[#This Row],[Producto]],Codigos_class_frutas[],2,0)</f>
        <v>Cítricos</v>
      </c>
      <c r="F1439" t="s">
        <v>221</v>
      </c>
      <c r="G1439" s="51">
        <v>1008.15</v>
      </c>
    </row>
    <row r="1440" spans="1:7" x14ac:dyDescent="0.35">
      <c r="A1440">
        <v>2015</v>
      </c>
      <c r="B1440">
        <v>5</v>
      </c>
      <c r="C1440" t="str">
        <f>+VLOOKUP(Precio_mayoristas_consumidores[[#This Row],[Cod_mes]],Códigos_mes[],2,0)</f>
        <v>Mayo</v>
      </c>
      <c r="D1440" t="s">
        <v>797</v>
      </c>
      <c r="E1440" t="str">
        <f>+VLOOKUP(Precio_mayoristas_consumidores[[#This Row],[Producto]],Codigos_class_frutas[],2,0)</f>
        <v>Oleaginosos</v>
      </c>
      <c r="F1440" t="s">
        <v>225</v>
      </c>
      <c r="G1440" s="51">
        <v>3260.74</v>
      </c>
    </row>
    <row r="1441" spans="1:7" x14ac:dyDescent="0.35">
      <c r="A1441">
        <v>2015</v>
      </c>
      <c r="B1441">
        <v>5</v>
      </c>
      <c r="C1441" t="str">
        <f>+VLOOKUP(Precio_mayoristas_consumidores[[#This Row],[Cod_mes]],Códigos_mes[],2,0)</f>
        <v>Mayo</v>
      </c>
      <c r="D1441" t="s">
        <v>797</v>
      </c>
      <c r="E1441" t="str">
        <f>+VLOOKUP(Precio_mayoristas_consumidores[[#This Row],[Producto]],Codigos_class_frutas[],2,0)</f>
        <v>Frutos de pepita</v>
      </c>
      <c r="F1441" t="s">
        <v>242</v>
      </c>
      <c r="G1441" s="51">
        <v>1043.27</v>
      </c>
    </row>
    <row r="1442" spans="1:7" x14ac:dyDescent="0.35">
      <c r="A1442">
        <v>2015</v>
      </c>
      <c r="B1442">
        <v>5</v>
      </c>
      <c r="C1442" t="str">
        <f>+VLOOKUP(Precio_mayoristas_consumidores[[#This Row],[Cod_mes]],Códigos_mes[],2,0)</f>
        <v>Mayo</v>
      </c>
      <c r="D1442" t="s">
        <v>797</v>
      </c>
      <c r="E1442" t="str">
        <f>+VLOOKUP(Precio_mayoristas_consumidores[[#This Row],[Producto]],Codigos_class_frutas[],2,0)</f>
        <v>Tropicales y subtropicales</v>
      </c>
      <c r="F1442" t="s">
        <v>204</v>
      </c>
      <c r="G1442" s="51">
        <v>743.93</v>
      </c>
    </row>
    <row r="1443" spans="1:7" x14ac:dyDescent="0.35">
      <c r="A1443">
        <v>2015</v>
      </c>
      <c r="B1443">
        <v>5</v>
      </c>
      <c r="C1443" t="str">
        <f>+VLOOKUP(Precio_mayoristas_consumidores[[#This Row],[Cod_mes]],Códigos_mes[],2,0)</f>
        <v>Mayo</v>
      </c>
      <c r="D1443" t="s">
        <v>797</v>
      </c>
      <c r="E1443" t="str">
        <f>+VLOOKUP(Precio_mayoristas_consumidores[[#This Row],[Producto]],Codigos_class_frutas[],2,0)</f>
        <v>Uva</v>
      </c>
      <c r="F1443" t="s">
        <v>295</v>
      </c>
      <c r="G1443" s="51">
        <v>1753.45</v>
      </c>
    </row>
    <row r="1444" spans="1:7" x14ac:dyDescent="0.35">
      <c r="A1444">
        <v>2015</v>
      </c>
      <c r="B1444">
        <v>5</v>
      </c>
      <c r="C1444" t="str">
        <f>+VLOOKUP(Precio_mayoristas_consumidores[[#This Row],[Cod_mes]],Códigos_mes[],2,0)</f>
        <v>Mayo</v>
      </c>
      <c r="D1444" t="s">
        <v>796</v>
      </c>
      <c r="E1444" t="str">
        <f>+VLOOKUP(Precio_mayoristas_consumidores[[#This Row],[Producto]],Codigos_class_frutas[],2,0)</f>
        <v>Berries</v>
      </c>
      <c r="F1444" t="s">
        <v>249</v>
      </c>
      <c r="G1444" s="51">
        <v>564.03</v>
      </c>
    </row>
    <row r="1445" spans="1:7" x14ac:dyDescent="0.35">
      <c r="A1445">
        <v>2015</v>
      </c>
      <c r="B1445">
        <v>5</v>
      </c>
      <c r="C1445" t="str">
        <f>+VLOOKUP(Precio_mayoristas_consumidores[[#This Row],[Cod_mes]],Códigos_mes[],2,0)</f>
        <v>Mayo</v>
      </c>
      <c r="D1445" t="s">
        <v>796</v>
      </c>
      <c r="E1445" t="str">
        <f>+VLOOKUP(Precio_mayoristas_consumidores[[#This Row],[Producto]],Codigos_class_frutas[],2,0)</f>
        <v>Cítricos</v>
      </c>
      <c r="F1445" t="s">
        <v>214</v>
      </c>
      <c r="G1445" s="51">
        <v>815.61</v>
      </c>
    </row>
    <row r="1446" spans="1:7" x14ac:dyDescent="0.35">
      <c r="A1446">
        <v>2015</v>
      </c>
      <c r="B1446">
        <v>5</v>
      </c>
      <c r="C1446" t="str">
        <f>+VLOOKUP(Precio_mayoristas_consumidores[[#This Row],[Cod_mes]],Códigos_mes[],2,0)</f>
        <v>Mayo</v>
      </c>
      <c r="D1446" t="s">
        <v>796</v>
      </c>
      <c r="E1446" t="str">
        <f>+VLOOKUP(Precio_mayoristas_consumidores[[#This Row],[Producto]],Codigos_class_frutas[],2,0)</f>
        <v>Cítricos</v>
      </c>
      <c r="F1446" t="s">
        <v>218</v>
      </c>
      <c r="G1446" s="51">
        <v>993.43</v>
      </c>
    </row>
    <row r="1447" spans="1:7" x14ac:dyDescent="0.35">
      <c r="A1447">
        <v>2015</v>
      </c>
      <c r="B1447">
        <v>5</v>
      </c>
      <c r="C1447" t="str">
        <f>+VLOOKUP(Precio_mayoristas_consumidores[[#This Row],[Cod_mes]],Códigos_mes[],2,0)</f>
        <v>Mayo</v>
      </c>
      <c r="D1447" t="s">
        <v>796</v>
      </c>
      <c r="E1447" t="str">
        <f>+VLOOKUP(Precio_mayoristas_consumidores[[#This Row],[Producto]],Codigos_class_frutas[],2,0)</f>
        <v>Tropicales y subtropicales</v>
      </c>
      <c r="F1447" t="s">
        <v>229</v>
      </c>
      <c r="G1447" s="51">
        <v>2850</v>
      </c>
    </row>
    <row r="1448" spans="1:7" x14ac:dyDescent="0.35">
      <c r="A1448">
        <v>2015</v>
      </c>
      <c r="B1448">
        <v>5</v>
      </c>
      <c r="C1448" t="str">
        <f>+VLOOKUP(Precio_mayoristas_consumidores[[#This Row],[Cod_mes]],Códigos_mes[],2,0)</f>
        <v>Mayo</v>
      </c>
      <c r="D1448" t="s">
        <v>796</v>
      </c>
      <c r="E1448" t="str">
        <f>+VLOOKUP(Precio_mayoristas_consumidores[[#This Row],[Producto]],Codigos_class_frutas[],2,0)</f>
        <v>Frutos de pepita</v>
      </c>
      <c r="F1448" t="s">
        <v>231</v>
      </c>
      <c r="G1448" s="51">
        <v>477.65</v>
      </c>
    </row>
    <row r="1449" spans="1:7" x14ac:dyDescent="0.35">
      <c r="A1449">
        <v>2015</v>
      </c>
      <c r="B1449">
        <v>5</v>
      </c>
      <c r="C1449" t="str">
        <f>+VLOOKUP(Precio_mayoristas_consumidores[[#This Row],[Cod_mes]],Códigos_mes[],2,0)</f>
        <v>Mayo</v>
      </c>
      <c r="D1449" t="s">
        <v>796</v>
      </c>
      <c r="E1449" t="str">
        <f>+VLOOKUP(Precio_mayoristas_consumidores[[#This Row],[Producto]],Codigos_class_frutas[],2,0)</f>
        <v>Cítricos</v>
      </c>
      <c r="F1449" t="s">
        <v>221</v>
      </c>
      <c r="G1449" s="51">
        <v>705.55</v>
      </c>
    </row>
    <row r="1450" spans="1:7" x14ac:dyDescent="0.35">
      <c r="A1450">
        <v>2015</v>
      </c>
      <c r="B1450">
        <v>5</v>
      </c>
      <c r="C1450" t="str">
        <f>+VLOOKUP(Precio_mayoristas_consumidores[[#This Row],[Cod_mes]],Códigos_mes[],2,0)</f>
        <v>Mayo</v>
      </c>
      <c r="D1450" t="s">
        <v>796</v>
      </c>
      <c r="E1450" t="str">
        <f>+VLOOKUP(Precio_mayoristas_consumidores[[#This Row],[Producto]],Codigos_class_frutas[],2,0)</f>
        <v>Oleaginosos</v>
      </c>
      <c r="F1450" t="s">
        <v>225</v>
      </c>
      <c r="G1450" s="51">
        <v>2420.86</v>
      </c>
    </row>
    <row r="1451" spans="1:7" x14ac:dyDescent="0.35">
      <c r="A1451">
        <v>2015</v>
      </c>
      <c r="B1451">
        <v>5</v>
      </c>
      <c r="C1451" t="str">
        <f>+VLOOKUP(Precio_mayoristas_consumidores[[#This Row],[Cod_mes]],Códigos_mes[],2,0)</f>
        <v>Mayo</v>
      </c>
      <c r="D1451" t="s">
        <v>796</v>
      </c>
      <c r="E1451" t="str">
        <f>+VLOOKUP(Precio_mayoristas_consumidores[[#This Row],[Producto]],Codigos_class_frutas[],2,0)</f>
        <v>Frutos de pepita</v>
      </c>
      <c r="F1451" t="s">
        <v>242</v>
      </c>
      <c r="G1451" s="51">
        <v>578.44000000000005</v>
      </c>
    </row>
    <row r="1452" spans="1:7" x14ac:dyDescent="0.35">
      <c r="A1452">
        <v>2015</v>
      </c>
      <c r="B1452">
        <v>5</v>
      </c>
      <c r="C1452" t="str">
        <f>+VLOOKUP(Precio_mayoristas_consumidores[[#This Row],[Cod_mes]],Códigos_mes[],2,0)</f>
        <v>Mayo</v>
      </c>
      <c r="D1452" t="s">
        <v>796</v>
      </c>
      <c r="E1452" t="str">
        <f>+VLOOKUP(Precio_mayoristas_consumidores[[#This Row],[Producto]],Codigos_class_frutas[],2,0)</f>
        <v>Tropicales y subtropicales</v>
      </c>
      <c r="F1452" t="s">
        <v>204</v>
      </c>
      <c r="G1452" s="51">
        <v>485.05</v>
      </c>
    </row>
    <row r="1453" spans="1:7" x14ac:dyDescent="0.35">
      <c r="A1453">
        <v>2015</v>
      </c>
      <c r="B1453">
        <v>5</v>
      </c>
      <c r="C1453" t="str">
        <f>+VLOOKUP(Precio_mayoristas_consumidores[[#This Row],[Cod_mes]],Códigos_mes[],2,0)</f>
        <v>Mayo</v>
      </c>
      <c r="D1453" t="s">
        <v>796</v>
      </c>
      <c r="E1453" t="str">
        <f>+VLOOKUP(Precio_mayoristas_consumidores[[#This Row],[Producto]],Codigos_class_frutas[],2,0)</f>
        <v>Uva</v>
      </c>
      <c r="F1453" t="s">
        <v>295</v>
      </c>
      <c r="G1453" s="51">
        <v>597.23</v>
      </c>
    </row>
    <row r="1454" spans="1:7" x14ac:dyDescent="0.35">
      <c r="A1454">
        <v>2015</v>
      </c>
      <c r="B1454">
        <v>5</v>
      </c>
      <c r="C1454" t="str">
        <f>+VLOOKUP(Precio_mayoristas_consumidores[[#This Row],[Cod_mes]],Códigos_mes[],2,0)</f>
        <v>Mayo</v>
      </c>
      <c r="D1454" t="s">
        <v>797</v>
      </c>
      <c r="E1454" t="str">
        <f>+VLOOKUP(Precio_mayoristas_consumidores[[#This Row],[Producto]],Codigos_class_frutas[],2,0)</f>
        <v>Berries</v>
      </c>
      <c r="F1454" t="s">
        <v>249</v>
      </c>
      <c r="G1454" s="51">
        <v>1083.6300000000001</v>
      </c>
    </row>
    <row r="1455" spans="1:7" x14ac:dyDescent="0.35">
      <c r="A1455">
        <v>2015</v>
      </c>
      <c r="B1455">
        <v>5</v>
      </c>
      <c r="C1455" t="str">
        <f>+VLOOKUP(Precio_mayoristas_consumidores[[#This Row],[Cod_mes]],Códigos_mes[],2,0)</f>
        <v>Mayo</v>
      </c>
      <c r="D1455" t="s">
        <v>797</v>
      </c>
      <c r="E1455" t="str">
        <f>+VLOOKUP(Precio_mayoristas_consumidores[[#This Row],[Producto]],Codigos_class_frutas[],2,0)</f>
        <v>Cítricos</v>
      </c>
      <c r="F1455" t="s">
        <v>214</v>
      </c>
      <c r="G1455" s="51">
        <v>1393.37</v>
      </c>
    </row>
    <row r="1456" spans="1:7" x14ac:dyDescent="0.35">
      <c r="A1456">
        <v>2015</v>
      </c>
      <c r="B1456">
        <v>5</v>
      </c>
      <c r="C1456" t="str">
        <f>+VLOOKUP(Precio_mayoristas_consumidores[[#This Row],[Cod_mes]],Códigos_mes[],2,0)</f>
        <v>Mayo</v>
      </c>
      <c r="D1456" t="s">
        <v>797</v>
      </c>
      <c r="E1456" t="str">
        <f>+VLOOKUP(Precio_mayoristas_consumidores[[#This Row],[Producto]],Codigos_class_frutas[],2,0)</f>
        <v>Cítricos</v>
      </c>
      <c r="F1456" t="s">
        <v>218</v>
      </c>
      <c r="G1456" s="51">
        <v>1916.22</v>
      </c>
    </row>
    <row r="1457" spans="1:7" x14ac:dyDescent="0.35">
      <c r="A1457">
        <v>2015</v>
      </c>
      <c r="B1457">
        <v>5</v>
      </c>
      <c r="C1457" t="str">
        <f>+VLOOKUP(Precio_mayoristas_consumidores[[#This Row],[Cod_mes]],Códigos_mes[],2,0)</f>
        <v>Mayo</v>
      </c>
      <c r="D1457" t="s">
        <v>797</v>
      </c>
      <c r="E1457" t="str">
        <f>+VLOOKUP(Precio_mayoristas_consumidores[[#This Row],[Producto]],Codigos_class_frutas[],2,0)</f>
        <v>Tropicales y subtropicales</v>
      </c>
      <c r="F1457" t="s">
        <v>229</v>
      </c>
      <c r="G1457" s="51">
        <v>1935.97</v>
      </c>
    </row>
    <row r="1458" spans="1:7" x14ac:dyDescent="0.35">
      <c r="A1458">
        <v>2015</v>
      </c>
      <c r="B1458">
        <v>5</v>
      </c>
      <c r="C1458" t="str">
        <f>+VLOOKUP(Precio_mayoristas_consumidores[[#This Row],[Cod_mes]],Códigos_mes[],2,0)</f>
        <v>Mayo</v>
      </c>
      <c r="D1458" t="s">
        <v>797</v>
      </c>
      <c r="E1458" t="str">
        <f>+VLOOKUP(Precio_mayoristas_consumidores[[#This Row],[Producto]],Codigos_class_frutas[],2,0)</f>
        <v>Frutos de pepita</v>
      </c>
      <c r="F1458" t="s">
        <v>231</v>
      </c>
      <c r="G1458" s="51">
        <v>952.66</v>
      </c>
    </row>
    <row r="1459" spans="1:7" x14ac:dyDescent="0.35">
      <c r="A1459">
        <v>2015</v>
      </c>
      <c r="B1459">
        <v>5</v>
      </c>
      <c r="C1459" t="str">
        <f>+VLOOKUP(Precio_mayoristas_consumidores[[#This Row],[Cod_mes]],Códigos_mes[],2,0)</f>
        <v>Mayo</v>
      </c>
      <c r="D1459" t="s">
        <v>797</v>
      </c>
      <c r="E1459" t="str">
        <f>+VLOOKUP(Precio_mayoristas_consumidores[[#This Row],[Producto]],Codigos_class_frutas[],2,0)</f>
        <v>Cítricos</v>
      </c>
      <c r="F1459" t="s">
        <v>221</v>
      </c>
      <c r="G1459" s="51">
        <v>1019.62</v>
      </c>
    </row>
    <row r="1460" spans="1:7" x14ac:dyDescent="0.35">
      <c r="A1460">
        <v>2015</v>
      </c>
      <c r="B1460">
        <v>5</v>
      </c>
      <c r="C1460" t="str">
        <f>+VLOOKUP(Precio_mayoristas_consumidores[[#This Row],[Cod_mes]],Códigos_mes[],2,0)</f>
        <v>Mayo</v>
      </c>
      <c r="D1460" t="s">
        <v>797</v>
      </c>
      <c r="E1460" t="str">
        <f>+VLOOKUP(Precio_mayoristas_consumidores[[#This Row],[Producto]],Codigos_class_frutas[],2,0)</f>
        <v>Oleaginosos</v>
      </c>
      <c r="F1460" t="s">
        <v>225</v>
      </c>
      <c r="G1460" s="51">
        <v>3265.86</v>
      </c>
    </row>
    <row r="1461" spans="1:7" x14ac:dyDescent="0.35">
      <c r="A1461">
        <v>2015</v>
      </c>
      <c r="B1461">
        <v>5</v>
      </c>
      <c r="C1461" t="str">
        <f>+VLOOKUP(Precio_mayoristas_consumidores[[#This Row],[Cod_mes]],Códigos_mes[],2,0)</f>
        <v>Mayo</v>
      </c>
      <c r="D1461" t="s">
        <v>797</v>
      </c>
      <c r="E1461" t="str">
        <f>+VLOOKUP(Precio_mayoristas_consumidores[[#This Row],[Producto]],Codigos_class_frutas[],2,0)</f>
        <v>Frutos de pepita</v>
      </c>
      <c r="F1461" t="s">
        <v>242</v>
      </c>
      <c r="G1461" s="51">
        <v>990.22</v>
      </c>
    </row>
    <row r="1462" spans="1:7" x14ac:dyDescent="0.35">
      <c r="A1462">
        <v>2015</v>
      </c>
      <c r="B1462">
        <v>5</v>
      </c>
      <c r="C1462" t="str">
        <f>+VLOOKUP(Precio_mayoristas_consumidores[[#This Row],[Cod_mes]],Códigos_mes[],2,0)</f>
        <v>Mayo</v>
      </c>
      <c r="D1462" t="s">
        <v>797</v>
      </c>
      <c r="E1462" t="str">
        <f>+VLOOKUP(Precio_mayoristas_consumidores[[#This Row],[Producto]],Codigos_class_frutas[],2,0)</f>
        <v>Tropicales y subtropicales</v>
      </c>
      <c r="F1462" t="s">
        <v>204</v>
      </c>
      <c r="G1462" s="51">
        <v>735.18</v>
      </c>
    </row>
    <row r="1463" spans="1:7" x14ac:dyDescent="0.35">
      <c r="A1463">
        <v>2015</v>
      </c>
      <c r="B1463">
        <v>5</v>
      </c>
      <c r="C1463" t="str">
        <f>+VLOOKUP(Precio_mayoristas_consumidores[[#This Row],[Cod_mes]],Códigos_mes[],2,0)</f>
        <v>Mayo</v>
      </c>
      <c r="D1463" t="s">
        <v>797</v>
      </c>
      <c r="E1463" t="str">
        <f>+VLOOKUP(Precio_mayoristas_consumidores[[#This Row],[Producto]],Codigos_class_frutas[],2,0)</f>
        <v>Uva</v>
      </c>
      <c r="F1463" t="s">
        <v>295</v>
      </c>
      <c r="G1463" s="51">
        <v>1240.07</v>
      </c>
    </row>
    <row r="1464" spans="1:7" x14ac:dyDescent="0.35">
      <c r="A1464">
        <v>2015</v>
      </c>
      <c r="B1464">
        <v>6</v>
      </c>
      <c r="C1464" t="str">
        <f>+VLOOKUP(Precio_mayoristas_consumidores[[#This Row],[Cod_mes]],Códigos_mes[],2,0)</f>
        <v>Junio</v>
      </c>
      <c r="D1464" t="s">
        <v>796</v>
      </c>
      <c r="E1464" t="str">
        <f>+VLOOKUP(Precio_mayoristas_consumidores[[#This Row],[Producto]],Codigos_class_frutas[],2,0)</f>
        <v>Berries</v>
      </c>
      <c r="F1464" t="s">
        <v>249</v>
      </c>
      <c r="G1464" s="51">
        <v>549.16999999999996</v>
      </c>
    </row>
    <row r="1465" spans="1:7" x14ac:dyDescent="0.35">
      <c r="A1465">
        <v>2015</v>
      </c>
      <c r="B1465">
        <v>6</v>
      </c>
      <c r="C1465" t="str">
        <f>+VLOOKUP(Precio_mayoristas_consumidores[[#This Row],[Cod_mes]],Códigos_mes[],2,0)</f>
        <v>Junio</v>
      </c>
      <c r="D1465" t="s">
        <v>796</v>
      </c>
      <c r="E1465" t="str">
        <f>+VLOOKUP(Precio_mayoristas_consumidores[[#This Row],[Producto]],Codigos_class_frutas[],2,0)</f>
        <v>Cítricos</v>
      </c>
      <c r="F1465" t="s">
        <v>214</v>
      </c>
      <c r="G1465" s="51">
        <v>685.22</v>
      </c>
    </row>
    <row r="1466" spans="1:7" x14ac:dyDescent="0.35">
      <c r="A1466">
        <v>2015</v>
      </c>
      <c r="B1466">
        <v>6</v>
      </c>
      <c r="C1466" t="str">
        <f>+VLOOKUP(Precio_mayoristas_consumidores[[#This Row],[Cod_mes]],Códigos_mes[],2,0)</f>
        <v>Junio</v>
      </c>
      <c r="D1466" t="s">
        <v>796</v>
      </c>
      <c r="E1466" t="str">
        <f>+VLOOKUP(Precio_mayoristas_consumidores[[#This Row],[Producto]],Codigos_class_frutas[],2,0)</f>
        <v>Cítricos</v>
      </c>
      <c r="F1466" t="s">
        <v>218</v>
      </c>
      <c r="G1466" s="51">
        <v>940.41</v>
      </c>
    </row>
    <row r="1467" spans="1:7" x14ac:dyDescent="0.35">
      <c r="A1467">
        <v>2015</v>
      </c>
      <c r="B1467">
        <v>6</v>
      </c>
      <c r="C1467" t="str">
        <f>+VLOOKUP(Precio_mayoristas_consumidores[[#This Row],[Cod_mes]],Códigos_mes[],2,0)</f>
        <v>Junio</v>
      </c>
      <c r="D1467" t="s">
        <v>796</v>
      </c>
      <c r="E1467" t="str">
        <f>+VLOOKUP(Precio_mayoristas_consumidores[[#This Row],[Producto]],Codigos_class_frutas[],2,0)</f>
        <v>Tropicales y subtropicales</v>
      </c>
      <c r="F1467" t="s">
        <v>229</v>
      </c>
      <c r="G1467" s="51">
        <v>2400</v>
      </c>
    </row>
    <row r="1468" spans="1:7" x14ac:dyDescent="0.35">
      <c r="A1468">
        <v>2015</v>
      </c>
      <c r="B1468">
        <v>6</v>
      </c>
      <c r="C1468" t="str">
        <f>+VLOOKUP(Precio_mayoristas_consumidores[[#This Row],[Cod_mes]],Códigos_mes[],2,0)</f>
        <v>Junio</v>
      </c>
      <c r="D1468" t="s">
        <v>796</v>
      </c>
      <c r="E1468" t="str">
        <f>+VLOOKUP(Precio_mayoristas_consumidores[[#This Row],[Producto]],Codigos_class_frutas[],2,0)</f>
        <v>Frutos de pepita</v>
      </c>
      <c r="F1468" t="s">
        <v>231</v>
      </c>
      <c r="G1468" s="51">
        <v>481.05</v>
      </c>
    </row>
    <row r="1469" spans="1:7" x14ac:dyDescent="0.35">
      <c r="A1469">
        <v>2015</v>
      </c>
      <c r="B1469">
        <v>6</v>
      </c>
      <c r="C1469" t="str">
        <f>+VLOOKUP(Precio_mayoristas_consumidores[[#This Row],[Cod_mes]],Códigos_mes[],2,0)</f>
        <v>Junio</v>
      </c>
      <c r="D1469" t="s">
        <v>796</v>
      </c>
      <c r="E1469" t="str">
        <f>+VLOOKUP(Precio_mayoristas_consumidores[[#This Row],[Producto]],Codigos_class_frutas[],2,0)</f>
        <v>Cítricos</v>
      </c>
      <c r="F1469" t="s">
        <v>221</v>
      </c>
      <c r="G1469" s="51">
        <v>609.86</v>
      </c>
    </row>
    <row r="1470" spans="1:7" x14ac:dyDescent="0.35">
      <c r="A1470">
        <v>2015</v>
      </c>
      <c r="B1470">
        <v>6</v>
      </c>
      <c r="C1470" t="str">
        <f>+VLOOKUP(Precio_mayoristas_consumidores[[#This Row],[Cod_mes]],Códigos_mes[],2,0)</f>
        <v>Junio</v>
      </c>
      <c r="D1470" t="s">
        <v>796</v>
      </c>
      <c r="E1470" t="str">
        <f>+VLOOKUP(Precio_mayoristas_consumidores[[#This Row],[Producto]],Codigos_class_frutas[],2,0)</f>
        <v>Oleaginosos</v>
      </c>
      <c r="F1470" t="s">
        <v>225</v>
      </c>
      <c r="G1470" s="51">
        <v>2566.86</v>
      </c>
    </row>
    <row r="1471" spans="1:7" x14ac:dyDescent="0.35">
      <c r="A1471">
        <v>2015</v>
      </c>
      <c r="B1471">
        <v>6</v>
      </c>
      <c r="C1471" t="str">
        <f>+VLOOKUP(Precio_mayoristas_consumidores[[#This Row],[Cod_mes]],Códigos_mes[],2,0)</f>
        <v>Junio</v>
      </c>
      <c r="D1471" t="s">
        <v>796</v>
      </c>
      <c r="E1471" t="str">
        <f>+VLOOKUP(Precio_mayoristas_consumidores[[#This Row],[Producto]],Codigos_class_frutas[],2,0)</f>
        <v>Frutos de pepita</v>
      </c>
      <c r="F1471" t="s">
        <v>242</v>
      </c>
      <c r="G1471" s="51">
        <v>605.51</v>
      </c>
    </row>
    <row r="1472" spans="1:7" x14ac:dyDescent="0.35">
      <c r="A1472">
        <v>2015</v>
      </c>
      <c r="B1472">
        <v>6</v>
      </c>
      <c r="C1472" t="str">
        <f>+VLOOKUP(Precio_mayoristas_consumidores[[#This Row],[Cod_mes]],Códigos_mes[],2,0)</f>
        <v>Junio</v>
      </c>
      <c r="D1472" t="s">
        <v>796</v>
      </c>
      <c r="E1472" t="str">
        <f>+VLOOKUP(Precio_mayoristas_consumidores[[#This Row],[Producto]],Codigos_class_frutas[],2,0)</f>
        <v>Tropicales y subtropicales</v>
      </c>
      <c r="F1472" t="s">
        <v>204</v>
      </c>
      <c r="G1472" s="51">
        <v>465.4</v>
      </c>
    </row>
    <row r="1473" spans="1:7" x14ac:dyDescent="0.35">
      <c r="A1473">
        <v>2015</v>
      </c>
      <c r="B1473">
        <v>6</v>
      </c>
      <c r="C1473" t="str">
        <f>+VLOOKUP(Precio_mayoristas_consumidores[[#This Row],[Cod_mes]],Códigos_mes[],2,0)</f>
        <v>Junio</v>
      </c>
      <c r="D1473" t="s">
        <v>796</v>
      </c>
      <c r="E1473" t="str">
        <f>+VLOOKUP(Precio_mayoristas_consumidores[[#This Row],[Producto]],Codigos_class_frutas[],2,0)</f>
        <v>Uva</v>
      </c>
      <c r="F1473" t="s">
        <v>295</v>
      </c>
      <c r="G1473" s="51">
        <v>591.66</v>
      </c>
    </row>
    <row r="1474" spans="1:7" x14ac:dyDescent="0.35">
      <c r="A1474">
        <v>2015</v>
      </c>
      <c r="B1474">
        <v>6</v>
      </c>
      <c r="C1474" t="str">
        <f>+VLOOKUP(Precio_mayoristas_consumidores[[#This Row],[Cod_mes]],Códigos_mes[],2,0)</f>
        <v>Junio</v>
      </c>
      <c r="D1474" t="s">
        <v>797</v>
      </c>
      <c r="E1474" t="str">
        <f>+VLOOKUP(Precio_mayoristas_consumidores[[#This Row],[Producto]],Codigos_class_frutas[],2,0)</f>
        <v>Berries</v>
      </c>
      <c r="F1474" t="s">
        <v>249</v>
      </c>
      <c r="G1474" s="51">
        <v>1152.04</v>
      </c>
    </row>
    <row r="1475" spans="1:7" x14ac:dyDescent="0.35">
      <c r="A1475">
        <v>2015</v>
      </c>
      <c r="B1475">
        <v>6</v>
      </c>
      <c r="C1475" t="str">
        <f>+VLOOKUP(Precio_mayoristas_consumidores[[#This Row],[Cod_mes]],Códigos_mes[],2,0)</f>
        <v>Junio</v>
      </c>
      <c r="D1475" t="s">
        <v>797</v>
      </c>
      <c r="E1475" t="str">
        <f>+VLOOKUP(Precio_mayoristas_consumidores[[#This Row],[Producto]],Codigos_class_frutas[],2,0)</f>
        <v>Cítricos</v>
      </c>
      <c r="F1475" t="s">
        <v>214</v>
      </c>
      <c r="G1475" s="51">
        <v>1362.79</v>
      </c>
    </row>
    <row r="1476" spans="1:7" x14ac:dyDescent="0.35">
      <c r="A1476">
        <v>2015</v>
      </c>
      <c r="B1476">
        <v>6</v>
      </c>
      <c r="C1476" t="str">
        <f>+VLOOKUP(Precio_mayoristas_consumidores[[#This Row],[Cod_mes]],Códigos_mes[],2,0)</f>
        <v>Junio</v>
      </c>
      <c r="D1476" t="s">
        <v>797</v>
      </c>
      <c r="E1476" t="str">
        <f>+VLOOKUP(Precio_mayoristas_consumidores[[#This Row],[Producto]],Codigos_class_frutas[],2,0)</f>
        <v>Cítricos</v>
      </c>
      <c r="F1476" t="s">
        <v>218</v>
      </c>
      <c r="G1476" s="51">
        <v>1964.96</v>
      </c>
    </row>
    <row r="1477" spans="1:7" x14ac:dyDescent="0.35">
      <c r="A1477">
        <v>2015</v>
      </c>
      <c r="B1477">
        <v>6</v>
      </c>
      <c r="C1477" t="str">
        <f>+VLOOKUP(Precio_mayoristas_consumidores[[#This Row],[Cod_mes]],Códigos_mes[],2,0)</f>
        <v>Junio</v>
      </c>
      <c r="D1477" t="s">
        <v>797</v>
      </c>
      <c r="E1477" t="str">
        <f>+VLOOKUP(Precio_mayoristas_consumidores[[#This Row],[Producto]],Codigos_class_frutas[],2,0)</f>
        <v>Tropicales y subtropicales</v>
      </c>
      <c r="F1477" t="s">
        <v>229</v>
      </c>
      <c r="G1477" s="51">
        <v>1723.77</v>
      </c>
    </row>
    <row r="1478" spans="1:7" x14ac:dyDescent="0.35">
      <c r="A1478">
        <v>2015</v>
      </c>
      <c r="B1478">
        <v>6</v>
      </c>
      <c r="C1478" t="str">
        <f>+VLOOKUP(Precio_mayoristas_consumidores[[#This Row],[Cod_mes]],Códigos_mes[],2,0)</f>
        <v>Junio</v>
      </c>
      <c r="D1478" t="s">
        <v>797</v>
      </c>
      <c r="E1478" t="str">
        <f>+VLOOKUP(Precio_mayoristas_consumidores[[#This Row],[Producto]],Codigos_class_frutas[],2,0)</f>
        <v>Frutos de pepita</v>
      </c>
      <c r="F1478" t="s">
        <v>231</v>
      </c>
      <c r="G1478" s="51">
        <v>891.36</v>
      </c>
    </row>
    <row r="1479" spans="1:7" x14ac:dyDescent="0.35">
      <c r="A1479">
        <v>2015</v>
      </c>
      <c r="B1479">
        <v>6</v>
      </c>
      <c r="C1479" t="str">
        <f>+VLOOKUP(Precio_mayoristas_consumidores[[#This Row],[Cod_mes]],Códigos_mes[],2,0)</f>
        <v>Junio</v>
      </c>
      <c r="D1479" t="s">
        <v>797</v>
      </c>
      <c r="E1479" t="str">
        <f>+VLOOKUP(Precio_mayoristas_consumidores[[#This Row],[Producto]],Codigos_class_frutas[],2,0)</f>
        <v>Cítricos</v>
      </c>
      <c r="F1479" t="s">
        <v>221</v>
      </c>
      <c r="G1479" s="51">
        <v>1004.95</v>
      </c>
    </row>
    <row r="1480" spans="1:7" x14ac:dyDescent="0.35">
      <c r="A1480">
        <v>2015</v>
      </c>
      <c r="B1480">
        <v>6</v>
      </c>
      <c r="C1480" t="str">
        <f>+VLOOKUP(Precio_mayoristas_consumidores[[#This Row],[Cod_mes]],Códigos_mes[],2,0)</f>
        <v>Junio</v>
      </c>
      <c r="D1480" t="s">
        <v>797</v>
      </c>
      <c r="E1480" t="str">
        <f>+VLOOKUP(Precio_mayoristas_consumidores[[#This Row],[Producto]],Codigos_class_frutas[],2,0)</f>
        <v>Oleaginosos</v>
      </c>
      <c r="F1480" t="s">
        <v>225</v>
      </c>
      <c r="G1480" s="51">
        <v>3198.16</v>
      </c>
    </row>
    <row r="1481" spans="1:7" x14ac:dyDescent="0.35">
      <c r="A1481">
        <v>2015</v>
      </c>
      <c r="B1481">
        <v>6</v>
      </c>
      <c r="C1481" t="str">
        <f>+VLOOKUP(Precio_mayoristas_consumidores[[#This Row],[Cod_mes]],Códigos_mes[],2,0)</f>
        <v>Junio</v>
      </c>
      <c r="D1481" t="s">
        <v>797</v>
      </c>
      <c r="E1481" t="str">
        <f>+VLOOKUP(Precio_mayoristas_consumidores[[#This Row],[Producto]],Codigos_class_frutas[],2,0)</f>
        <v>Frutos de pepita</v>
      </c>
      <c r="F1481" t="s">
        <v>242</v>
      </c>
      <c r="G1481" s="51">
        <v>998.88</v>
      </c>
    </row>
    <row r="1482" spans="1:7" x14ac:dyDescent="0.35">
      <c r="A1482">
        <v>2015</v>
      </c>
      <c r="B1482">
        <v>6</v>
      </c>
      <c r="C1482" t="str">
        <f>+VLOOKUP(Precio_mayoristas_consumidores[[#This Row],[Cod_mes]],Códigos_mes[],2,0)</f>
        <v>Junio</v>
      </c>
      <c r="D1482" t="s">
        <v>797</v>
      </c>
      <c r="E1482" t="str">
        <f>+VLOOKUP(Precio_mayoristas_consumidores[[#This Row],[Producto]],Codigos_class_frutas[],2,0)</f>
        <v>Tropicales y subtropicales</v>
      </c>
      <c r="F1482" t="s">
        <v>204</v>
      </c>
      <c r="G1482" s="51">
        <v>726.78</v>
      </c>
    </row>
    <row r="1483" spans="1:7" x14ac:dyDescent="0.35">
      <c r="A1483">
        <v>2015</v>
      </c>
      <c r="B1483">
        <v>6</v>
      </c>
      <c r="C1483" t="str">
        <f>+VLOOKUP(Precio_mayoristas_consumidores[[#This Row],[Cod_mes]],Códigos_mes[],2,0)</f>
        <v>Junio</v>
      </c>
      <c r="D1483" t="s">
        <v>797</v>
      </c>
      <c r="E1483" t="str">
        <f>+VLOOKUP(Precio_mayoristas_consumidores[[#This Row],[Producto]],Codigos_class_frutas[],2,0)</f>
        <v>Uva</v>
      </c>
      <c r="F1483" t="s">
        <v>295</v>
      </c>
      <c r="G1483" s="51">
        <v>1552.81</v>
      </c>
    </row>
    <row r="1484" spans="1:7" x14ac:dyDescent="0.35">
      <c r="A1484">
        <v>2015</v>
      </c>
      <c r="B1484">
        <v>6</v>
      </c>
      <c r="C1484" t="str">
        <f>+VLOOKUP(Precio_mayoristas_consumidores[[#This Row],[Cod_mes]],Códigos_mes[],2,0)</f>
        <v>Junio</v>
      </c>
      <c r="D1484" t="s">
        <v>796</v>
      </c>
      <c r="E1484" t="str">
        <f>+VLOOKUP(Precio_mayoristas_consumidores[[#This Row],[Producto]],Codigos_class_frutas[],2,0)</f>
        <v>Berries</v>
      </c>
      <c r="F1484" t="s">
        <v>249</v>
      </c>
      <c r="G1484" s="51">
        <v>493.91</v>
      </c>
    </row>
    <row r="1485" spans="1:7" x14ac:dyDescent="0.35">
      <c r="A1485">
        <v>2015</v>
      </c>
      <c r="B1485">
        <v>6</v>
      </c>
      <c r="C1485" t="str">
        <f>+VLOOKUP(Precio_mayoristas_consumidores[[#This Row],[Cod_mes]],Códigos_mes[],2,0)</f>
        <v>Junio</v>
      </c>
      <c r="D1485" t="s">
        <v>796</v>
      </c>
      <c r="E1485" t="str">
        <f>+VLOOKUP(Precio_mayoristas_consumidores[[#This Row],[Producto]],Codigos_class_frutas[],2,0)</f>
        <v>Cítricos</v>
      </c>
      <c r="F1485" t="s">
        <v>214</v>
      </c>
      <c r="G1485" s="51">
        <v>578.25</v>
      </c>
    </row>
    <row r="1486" spans="1:7" x14ac:dyDescent="0.35">
      <c r="A1486">
        <v>2015</v>
      </c>
      <c r="B1486">
        <v>6</v>
      </c>
      <c r="C1486" t="str">
        <f>+VLOOKUP(Precio_mayoristas_consumidores[[#This Row],[Cod_mes]],Códigos_mes[],2,0)</f>
        <v>Junio</v>
      </c>
      <c r="D1486" t="s">
        <v>796</v>
      </c>
      <c r="E1486" t="str">
        <f>+VLOOKUP(Precio_mayoristas_consumidores[[#This Row],[Producto]],Codigos_class_frutas[],2,0)</f>
        <v>Cítricos</v>
      </c>
      <c r="F1486" t="s">
        <v>218</v>
      </c>
      <c r="G1486" s="51">
        <v>845.04</v>
      </c>
    </row>
    <row r="1487" spans="1:7" x14ac:dyDescent="0.35">
      <c r="A1487">
        <v>2015</v>
      </c>
      <c r="B1487">
        <v>6</v>
      </c>
      <c r="C1487" t="str">
        <f>+VLOOKUP(Precio_mayoristas_consumidores[[#This Row],[Cod_mes]],Códigos_mes[],2,0)</f>
        <v>Junio</v>
      </c>
      <c r="D1487" t="s">
        <v>796</v>
      </c>
      <c r="E1487" t="str">
        <f>+VLOOKUP(Precio_mayoristas_consumidores[[#This Row],[Producto]],Codigos_class_frutas[],2,0)</f>
        <v>Tropicales y subtropicales</v>
      </c>
      <c r="F1487" t="s">
        <v>229</v>
      </c>
      <c r="G1487" s="51">
        <v>2412.5</v>
      </c>
    </row>
    <row r="1488" spans="1:7" x14ac:dyDescent="0.35">
      <c r="A1488">
        <v>2015</v>
      </c>
      <c r="B1488">
        <v>6</v>
      </c>
      <c r="C1488" t="str">
        <f>+VLOOKUP(Precio_mayoristas_consumidores[[#This Row],[Cod_mes]],Códigos_mes[],2,0)</f>
        <v>Junio</v>
      </c>
      <c r="D1488" t="s">
        <v>796</v>
      </c>
      <c r="E1488" t="str">
        <f>+VLOOKUP(Precio_mayoristas_consumidores[[#This Row],[Producto]],Codigos_class_frutas[],2,0)</f>
        <v>Frutos de pepita</v>
      </c>
      <c r="F1488" t="s">
        <v>231</v>
      </c>
      <c r="G1488" s="51">
        <v>462.08</v>
      </c>
    </row>
    <row r="1489" spans="1:7" x14ac:dyDescent="0.35">
      <c r="A1489">
        <v>2015</v>
      </c>
      <c r="B1489">
        <v>6</v>
      </c>
      <c r="C1489" t="str">
        <f>+VLOOKUP(Precio_mayoristas_consumidores[[#This Row],[Cod_mes]],Códigos_mes[],2,0)</f>
        <v>Junio</v>
      </c>
      <c r="D1489" t="s">
        <v>796</v>
      </c>
      <c r="E1489" t="str">
        <f>+VLOOKUP(Precio_mayoristas_consumidores[[#This Row],[Producto]],Codigos_class_frutas[],2,0)</f>
        <v>Cítricos</v>
      </c>
      <c r="F1489" t="s">
        <v>221</v>
      </c>
      <c r="G1489" s="51">
        <v>578.72</v>
      </c>
    </row>
    <row r="1490" spans="1:7" x14ac:dyDescent="0.35">
      <c r="A1490">
        <v>2015</v>
      </c>
      <c r="B1490">
        <v>6</v>
      </c>
      <c r="C1490" t="str">
        <f>+VLOOKUP(Precio_mayoristas_consumidores[[#This Row],[Cod_mes]],Códigos_mes[],2,0)</f>
        <v>Junio</v>
      </c>
      <c r="D1490" t="s">
        <v>796</v>
      </c>
      <c r="E1490" t="str">
        <f>+VLOOKUP(Precio_mayoristas_consumidores[[#This Row],[Producto]],Codigos_class_frutas[],2,0)</f>
        <v>Oleaginosos</v>
      </c>
      <c r="F1490" t="s">
        <v>225</v>
      </c>
      <c r="G1490" s="51">
        <v>2700.9</v>
      </c>
    </row>
    <row r="1491" spans="1:7" x14ac:dyDescent="0.35">
      <c r="A1491">
        <v>2015</v>
      </c>
      <c r="B1491">
        <v>6</v>
      </c>
      <c r="C1491" t="str">
        <f>+VLOOKUP(Precio_mayoristas_consumidores[[#This Row],[Cod_mes]],Códigos_mes[],2,0)</f>
        <v>Junio</v>
      </c>
      <c r="D1491" t="s">
        <v>796</v>
      </c>
      <c r="E1491" t="str">
        <f>+VLOOKUP(Precio_mayoristas_consumidores[[#This Row],[Producto]],Codigos_class_frutas[],2,0)</f>
        <v>Frutos de pepita</v>
      </c>
      <c r="F1491" t="s">
        <v>242</v>
      </c>
      <c r="G1491" s="51">
        <v>574.25</v>
      </c>
    </row>
    <row r="1492" spans="1:7" x14ac:dyDescent="0.35">
      <c r="A1492">
        <v>2015</v>
      </c>
      <c r="B1492">
        <v>6</v>
      </c>
      <c r="C1492" t="str">
        <f>+VLOOKUP(Precio_mayoristas_consumidores[[#This Row],[Cod_mes]],Códigos_mes[],2,0)</f>
        <v>Junio</v>
      </c>
      <c r="D1492" t="s">
        <v>796</v>
      </c>
      <c r="E1492" t="str">
        <f>+VLOOKUP(Precio_mayoristas_consumidores[[#This Row],[Producto]],Codigos_class_frutas[],2,0)</f>
        <v>Tropicales y subtropicales</v>
      </c>
      <c r="F1492" t="s">
        <v>204</v>
      </c>
      <c r="G1492" s="51">
        <v>460.85</v>
      </c>
    </row>
    <row r="1493" spans="1:7" x14ac:dyDescent="0.35">
      <c r="A1493">
        <v>2015</v>
      </c>
      <c r="B1493">
        <v>6</v>
      </c>
      <c r="C1493" t="str">
        <f>+VLOOKUP(Precio_mayoristas_consumidores[[#This Row],[Cod_mes]],Códigos_mes[],2,0)</f>
        <v>Junio</v>
      </c>
      <c r="D1493" t="s">
        <v>796</v>
      </c>
      <c r="E1493" t="str">
        <f>+VLOOKUP(Precio_mayoristas_consumidores[[#This Row],[Producto]],Codigos_class_frutas[],2,0)</f>
        <v>Uva</v>
      </c>
      <c r="F1493" t="s">
        <v>295</v>
      </c>
      <c r="G1493" s="51">
        <v>626.88</v>
      </c>
    </row>
    <row r="1494" spans="1:7" x14ac:dyDescent="0.35">
      <c r="A1494">
        <v>2015</v>
      </c>
      <c r="B1494">
        <v>6</v>
      </c>
      <c r="C1494" t="str">
        <f>+VLOOKUP(Precio_mayoristas_consumidores[[#This Row],[Cod_mes]],Códigos_mes[],2,0)</f>
        <v>Junio</v>
      </c>
      <c r="D1494" t="s">
        <v>797</v>
      </c>
      <c r="E1494" t="str">
        <f>+VLOOKUP(Precio_mayoristas_consumidores[[#This Row],[Producto]],Codigos_class_frutas[],2,0)</f>
        <v>Berries</v>
      </c>
      <c r="F1494" t="s">
        <v>249</v>
      </c>
      <c r="G1494" s="51">
        <v>1113</v>
      </c>
    </row>
    <row r="1495" spans="1:7" x14ac:dyDescent="0.35">
      <c r="A1495">
        <v>2015</v>
      </c>
      <c r="B1495">
        <v>6</v>
      </c>
      <c r="C1495" t="str">
        <f>+VLOOKUP(Precio_mayoristas_consumidores[[#This Row],[Cod_mes]],Códigos_mes[],2,0)</f>
        <v>Junio</v>
      </c>
      <c r="D1495" t="s">
        <v>797</v>
      </c>
      <c r="E1495" t="str">
        <f>+VLOOKUP(Precio_mayoristas_consumidores[[#This Row],[Producto]],Codigos_class_frutas[],2,0)</f>
        <v>Cítricos</v>
      </c>
      <c r="F1495" t="s">
        <v>214</v>
      </c>
      <c r="G1495" s="51">
        <v>1249.1600000000001</v>
      </c>
    </row>
    <row r="1496" spans="1:7" x14ac:dyDescent="0.35">
      <c r="A1496">
        <v>2015</v>
      </c>
      <c r="B1496">
        <v>6</v>
      </c>
      <c r="C1496" t="str">
        <f>+VLOOKUP(Precio_mayoristas_consumidores[[#This Row],[Cod_mes]],Códigos_mes[],2,0)</f>
        <v>Junio</v>
      </c>
      <c r="D1496" t="s">
        <v>797</v>
      </c>
      <c r="E1496" t="str">
        <f>+VLOOKUP(Precio_mayoristas_consumidores[[#This Row],[Producto]],Codigos_class_frutas[],2,0)</f>
        <v>Cítricos</v>
      </c>
      <c r="F1496" t="s">
        <v>218</v>
      </c>
      <c r="G1496" s="51">
        <v>1944.33</v>
      </c>
    </row>
    <row r="1497" spans="1:7" x14ac:dyDescent="0.35">
      <c r="A1497">
        <v>2015</v>
      </c>
      <c r="B1497">
        <v>6</v>
      </c>
      <c r="C1497" t="str">
        <f>+VLOOKUP(Precio_mayoristas_consumidores[[#This Row],[Cod_mes]],Códigos_mes[],2,0)</f>
        <v>Junio</v>
      </c>
      <c r="D1497" t="s">
        <v>797</v>
      </c>
      <c r="E1497" t="str">
        <f>+VLOOKUP(Precio_mayoristas_consumidores[[#This Row],[Producto]],Codigos_class_frutas[],2,0)</f>
        <v>Tropicales y subtropicales</v>
      </c>
      <c r="F1497" t="s">
        <v>229</v>
      </c>
      <c r="G1497" s="51">
        <v>1757.86</v>
      </c>
    </row>
    <row r="1498" spans="1:7" x14ac:dyDescent="0.35">
      <c r="A1498">
        <v>2015</v>
      </c>
      <c r="B1498">
        <v>6</v>
      </c>
      <c r="C1498" t="str">
        <f>+VLOOKUP(Precio_mayoristas_consumidores[[#This Row],[Cod_mes]],Códigos_mes[],2,0)</f>
        <v>Junio</v>
      </c>
      <c r="D1498" t="s">
        <v>797</v>
      </c>
      <c r="E1498" t="str">
        <f>+VLOOKUP(Precio_mayoristas_consumidores[[#This Row],[Producto]],Codigos_class_frutas[],2,0)</f>
        <v>Frutos de pepita</v>
      </c>
      <c r="F1498" t="s">
        <v>231</v>
      </c>
      <c r="G1498" s="51">
        <v>885.7</v>
      </c>
    </row>
    <row r="1499" spans="1:7" x14ac:dyDescent="0.35">
      <c r="A1499">
        <v>2015</v>
      </c>
      <c r="B1499">
        <v>6</v>
      </c>
      <c r="C1499" t="str">
        <f>+VLOOKUP(Precio_mayoristas_consumidores[[#This Row],[Cod_mes]],Códigos_mes[],2,0)</f>
        <v>Junio</v>
      </c>
      <c r="D1499" t="s">
        <v>797</v>
      </c>
      <c r="E1499" t="str">
        <f>+VLOOKUP(Precio_mayoristas_consumidores[[#This Row],[Producto]],Codigos_class_frutas[],2,0)</f>
        <v>Cítricos</v>
      </c>
      <c r="F1499" t="s">
        <v>221</v>
      </c>
      <c r="G1499" s="51">
        <v>1015.17</v>
      </c>
    </row>
    <row r="1500" spans="1:7" x14ac:dyDescent="0.35">
      <c r="A1500">
        <v>2015</v>
      </c>
      <c r="B1500">
        <v>6</v>
      </c>
      <c r="C1500" t="str">
        <f>+VLOOKUP(Precio_mayoristas_consumidores[[#This Row],[Cod_mes]],Códigos_mes[],2,0)</f>
        <v>Junio</v>
      </c>
      <c r="D1500" t="s">
        <v>797</v>
      </c>
      <c r="E1500" t="str">
        <f>+VLOOKUP(Precio_mayoristas_consumidores[[#This Row],[Producto]],Codigos_class_frutas[],2,0)</f>
        <v>Oleaginosos</v>
      </c>
      <c r="F1500" t="s">
        <v>225</v>
      </c>
      <c r="G1500" s="51">
        <v>3280.46</v>
      </c>
    </row>
    <row r="1501" spans="1:7" x14ac:dyDescent="0.35">
      <c r="A1501">
        <v>2015</v>
      </c>
      <c r="B1501">
        <v>6</v>
      </c>
      <c r="C1501" t="str">
        <f>+VLOOKUP(Precio_mayoristas_consumidores[[#This Row],[Cod_mes]],Códigos_mes[],2,0)</f>
        <v>Junio</v>
      </c>
      <c r="D1501" t="s">
        <v>797</v>
      </c>
      <c r="E1501" t="str">
        <f>+VLOOKUP(Precio_mayoristas_consumidores[[#This Row],[Producto]],Codigos_class_frutas[],2,0)</f>
        <v>Frutos de pepita</v>
      </c>
      <c r="F1501" t="s">
        <v>242</v>
      </c>
      <c r="G1501" s="51">
        <v>1028.33</v>
      </c>
    </row>
    <row r="1502" spans="1:7" x14ac:dyDescent="0.35">
      <c r="A1502">
        <v>2015</v>
      </c>
      <c r="B1502">
        <v>6</v>
      </c>
      <c r="C1502" t="str">
        <f>+VLOOKUP(Precio_mayoristas_consumidores[[#This Row],[Cod_mes]],Códigos_mes[],2,0)</f>
        <v>Junio</v>
      </c>
      <c r="D1502" t="s">
        <v>797</v>
      </c>
      <c r="E1502" t="str">
        <f>+VLOOKUP(Precio_mayoristas_consumidores[[#This Row],[Producto]],Codigos_class_frutas[],2,0)</f>
        <v>Tropicales y subtropicales</v>
      </c>
      <c r="F1502" t="s">
        <v>204</v>
      </c>
      <c r="G1502" s="51">
        <v>743.55</v>
      </c>
    </row>
    <row r="1503" spans="1:7" x14ac:dyDescent="0.35">
      <c r="A1503">
        <v>2015</v>
      </c>
      <c r="B1503">
        <v>6</v>
      </c>
      <c r="C1503" t="str">
        <f>+VLOOKUP(Precio_mayoristas_consumidores[[#This Row],[Cod_mes]],Códigos_mes[],2,0)</f>
        <v>Junio</v>
      </c>
      <c r="D1503" t="s">
        <v>797</v>
      </c>
      <c r="E1503" t="str">
        <f>+VLOOKUP(Precio_mayoristas_consumidores[[#This Row],[Producto]],Codigos_class_frutas[],2,0)</f>
        <v>Uva</v>
      </c>
      <c r="F1503" t="s">
        <v>295</v>
      </c>
      <c r="G1503" s="51">
        <v>1745.77</v>
      </c>
    </row>
    <row r="1504" spans="1:7" x14ac:dyDescent="0.35">
      <c r="A1504">
        <v>2015</v>
      </c>
      <c r="B1504">
        <v>6</v>
      </c>
      <c r="C1504" t="str">
        <f>+VLOOKUP(Precio_mayoristas_consumidores[[#This Row],[Cod_mes]],Códigos_mes[],2,0)</f>
        <v>Junio</v>
      </c>
      <c r="D1504" t="s">
        <v>796</v>
      </c>
      <c r="E1504" t="str">
        <f>+VLOOKUP(Precio_mayoristas_consumidores[[#This Row],[Producto]],Codigos_class_frutas[],2,0)</f>
        <v>Berries</v>
      </c>
      <c r="F1504" t="s">
        <v>249</v>
      </c>
      <c r="G1504" s="51">
        <v>521.72</v>
      </c>
    </row>
    <row r="1505" spans="1:7" x14ac:dyDescent="0.35">
      <c r="A1505">
        <v>2015</v>
      </c>
      <c r="B1505">
        <v>6</v>
      </c>
      <c r="C1505" t="str">
        <f>+VLOOKUP(Precio_mayoristas_consumidores[[#This Row],[Cod_mes]],Códigos_mes[],2,0)</f>
        <v>Junio</v>
      </c>
      <c r="D1505" t="s">
        <v>796</v>
      </c>
      <c r="E1505" t="str">
        <f>+VLOOKUP(Precio_mayoristas_consumidores[[#This Row],[Producto]],Codigos_class_frutas[],2,0)</f>
        <v>Cítricos</v>
      </c>
      <c r="F1505" t="s">
        <v>214</v>
      </c>
      <c r="G1505" s="51">
        <v>505.57</v>
      </c>
    </row>
    <row r="1506" spans="1:7" x14ac:dyDescent="0.35">
      <c r="A1506">
        <v>2015</v>
      </c>
      <c r="B1506">
        <v>6</v>
      </c>
      <c r="C1506" t="str">
        <f>+VLOOKUP(Precio_mayoristas_consumidores[[#This Row],[Cod_mes]],Códigos_mes[],2,0)</f>
        <v>Junio</v>
      </c>
      <c r="D1506" t="s">
        <v>796</v>
      </c>
      <c r="E1506" t="str">
        <f>+VLOOKUP(Precio_mayoristas_consumidores[[#This Row],[Producto]],Codigos_class_frutas[],2,0)</f>
        <v>Cítricos</v>
      </c>
      <c r="F1506" t="s">
        <v>218</v>
      </c>
      <c r="G1506" s="51">
        <v>831.44</v>
      </c>
    </row>
    <row r="1507" spans="1:7" x14ac:dyDescent="0.35">
      <c r="A1507">
        <v>2015</v>
      </c>
      <c r="B1507">
        <v>6</v>
      </c>
      <c r="C1507" t="str">
        <f>+VLOOKUP(Precio_mayoristas_consumidores[[#This Row],[Cod_mes]],Códigos_mes[],2,0)</f>
        <v>Junio</v>
      </c>
      <c r="D1507" t="s">
        <v>796</v>
      </c>
      <c r="E1507" t="str">
        <f>+VLOOKUP(Precio_mayoristas_consumidores[[#This Row],[Producto]],Codigos_class_frutas[],2,0)</f>
        <v>Tropicales y subtropicales</v>
      </c>
      <c r="F1507" t="s">
        <v>229</v>
      </c>
      <c r="G1507" s="51">
        <v>1525</v>
      </c>
    </row>
    <row r="1508" spans="1:7" x14ac:dyDescent="0.35">
      <c r="A1508">
        <v>2015</v>
      </c>
      <c r="B1508">
        <v>6</v>
      </c>
      <c r="C1508" t="str">
        <f>+VLOOKUP(Precio_mayoristas_consumidores[[#This Row],[Cod_mes]],Códigos_mes[],2,0)</f>
        <v>Junio</v>
      </c>
      <c r="D1508" t="s">
        <v>796</v>
      </c>
      <c r="E1508" t="str">
        <f>+VLOOKUP(Precio_mayoristas_consumidores[[#This Row],[Producto]],Codigos_class_frutas[],2,0)</f>
        <v>Frutos de pepita</v>
      </c>
      <c r="F1508" t="s">
        <v>231</v>
      </c>
      <c r="G1508" s="51">
        <v>478.71</v>
      </c>
    </row>
    <row r="1509" spans="1:7" x14ac:dyDescent="0.35">
      <c r="A1509">
        <v>2015</v>
      </c>
      <c r="B1509">
        <v>6</v>
      </c>
      <c r="C1509" t="str">
        <f>+VLOOKUP(Precio_mayoristas_consumidores[[#This Row],[Cod_mes]],Códigos_mes[],2,0)</f>
        <v>Junio</v>
      </c>
      <c r="D1509" t="s">
        <v>796</v>
      </c>
      <c r="E1509" t="str">
        <f>+VLOOKUP(Precio_mayoristas_consumidores[[#This Row],[Producto]],Codigos_class_frutas[],2,0)</f>
        <v>Cítricos</v>
      </c>
      <c r="F1509" t="s">
        <v>221</v>
      </c>
      <c r="G1509" s="51">
        <v>564.71</v>
      </c>
    </row>
    <row r="1510" spans="1:7" x14ac:dyDescent="0.35">
      <c r="A1510">
        <v>2015</v>
      </c>
      <c r="B1510">
        <v>6</v>
      </c>
      <c r="C1510" t="str">
        <f>+VLOOKUP(Precio_mayoristas_consumidores[[#This Row],[Cod_mes]],Códigos_mes[],2,0)</f>
        <v>Junio</v>
      </c>
      <c r="D1510" t="s">
        <v>796</v>
      </c>
      <c r="E1510" t="str">
        <f>+VLOOKUP(Precio_mayoristas_consumidores[[#This Row],[Producto]],Codigos_class_frutas[],2,0)</f>
        <v>Oleaginosos</v>
      </c>
      <c r="F1510" t="s">
        <v>225</v>
      </c>
      <c r="G1510" s="51">
        <v>2494.2600000000002</v>
      </c>
    </row>
    <row r="1511" spans="1:7" x14ac:dyDescent="0.35">
      <c r="A1511">
        <v>2015</v>
      </c>
      <c r="B1511">
        <v>6</v>
      </c>
      <c r="C1511" t="str">
        <f>+VLOOKUP(Precio_mayoristas_consumidores[[#This Row],[Cod_mes]],Códigos_mes[],2,0)</f>
        <v>Junio</v>
      </c>
      <c r="D1511" t="s">
        <v>796</v>
      </c>
      <c r="E1511" t="str">
        <f>+VLOOKUP(Precio_mayoristas_consumidores[[#This Row],[Producto]],Codigos_class_frutas[],2,0)</f>
        <v>Frutos de pepita</v>
      </c>
      <c r="F1511" t="s">
        <v>242</v>
      </c>
      <c r="G1511" s="51">
        <v>600.65</v>
      </c>
    </row>
    <row r="1512" spans="1:7" x14ac:dyDescent="0.35">
      <c r="A1512">
        <v>2015</v>
      </c>
      <c r="B1512">
        <v>6</v>
      </c>
      <c r="C1512" t="str">
        <f>+VLOOKUP(Precio_mayoristas_consumidores[[#This Row],[Cod_mes]],Códigos_mes[],2,0)</f>
        <v>Junio</v>
      </c>
      <c r="D1512" t="s">
        <v>796</v>
      </c>
      <c r="E1512" t="str">
        <f>+VLOOKUP(Precio_mayoristas_consumidores[[#This Row],[Producto]],Codigos_class_frutas[],2,0)</f>
        <v>Tropicales y subtropicales</v>
      </c>
      <c r="F1512" t="s">
        <v>204</v>
      </c>
      <c r="G1512" s="51">
        <v>462.76</v>
      </c>
    </row>
    <row r="1513" spans="1:7" x14ac:dyDescent="0.35">
      <c r="A1513">
        <v>2015</v>
      </c>
      <c r="B1513">
        <v>6</v>
      </c>
      <c r="C1513" t="str">
        <f>+VLOOKUP(Precio_mayoristas_consumidores[[#This Row],[Cod_mes]],Códigos_mes[],2,0)</f>
        <v>Junio</v>
      </c>
      <c r="D1513" t="s">
        <v>796</v>
      </c>
      <c r="E1513" t="str">
        <f>+VLOOKUP(Precio_mayoristas_consumidores[[#This Row],[Producto]],Codigos_class_frutas[],2,0)</f>
        <v>Uva</v>
      </c>
      <c r="F1513" t="s">
        <v>295</v>
      </c>
      <c r="G1513" s="51">
        <v>696.06</v>
      </c>
    </row>
    <row r="1514" spans="1:7" x14ac:dyDescent="0.35">
      <c r="A1514">
        <v>2015</v>
      </c>
      <c r="B1514">
        <v>6</v>
      </c>
      <c r="C1514" t="str">
        <f>+VLOOKUP(Precio_mayoristas_consumidores[[#This Row],[Cod_mes]],Códigos_mes[],2,0)</f>
        <v>Junio</v>
      </c>
      <c r="D1514" t="s">
        <v>797</v>
      </c>
      <c r="E1514" t="str">
        <f>+VLOOKUP(Precio_mayoristas_consumidores[[#This Row],[Producto]],Codigos_class_frutas[],2,0)</f>
        <v>Berries</v>
      </c>
      <c r="F1514" t="s">
        <v>249</v>
      </c>
      <c r="G1514" s="51">
        <v>1039.8800000000001</v>
      </c>
    </row>
    <row r="1515" spans="1:7" x14ac:dyDescent="0.35">
      <c r="A1515">
        <v>2015</v>
      </c>
      <c r="B1515">
        <v>6</v>
      </c>
      <c r="C1515" t="str">
        <f>+VLOOKUP(Precio_mayoristas_consumidores[[#This Row],[Cod_mes]],Códigos_mes[],2,0)</f>
        <v>Junio</v>
      </c>
      <c r="D1515" t="s">
        <v>797</v>
      </c>
      <c r="E1515" t="str">
        <f>+VLOOKUP(Precio_mayoristas_consumidores[[#This Row],[Producto]],Codigos_class_frutas[],2,0)</f>
        <v>Cítricos</v>
      </c>
      <c r="F1515" t="s">
        <v>214</v>
      </c>
      <c r="G1515" s="51">
        <v>1139.8</v>
      </c>
    </row>
    <row r="1516" spans="1:7" x14ac:dyDescent="0.35">
      <c r="A1516">
        <v>2015</v>
      </c>
      <c r="B1516">
        <v>6</v>
      </c>
      <c r="C1516" t="str">
        <f>+VLOOKUP(Precio_mayoristas_consumidores[[#This Row],[Cod_mes]],Códigos_mes[],2,0)</f>
        <v>Junio</v>
      </c>
      <c r="D1516" t="s">
        <v>797</v>
      </c>
      <c r="E1516" t="str">
        <f>+VLOOKUP(Precio_mayoristas_consumidores[[#This Row],[Producto]],Codigos_class_frutas[],2,0)</f>
        <v>Cítricos</v>
      </c>
      <c r="F1516" t="s">
        <v>218</v>
      </c>
      <c r="G1516" s="51">
        <v>1913.63</v>
      </c>
    </row>
    <row r="1517" spans="1:7" x14ac:dyDescent="0.35">
      <c r="A1517">
        <v>2015</v>
      </c>
      <c r="B1517">
        <v>6</v>
      </c>
      <c r="C1517" t="str">
        <f>+VLOOKUP(Precio_mayoristas_consumidores[[#This Row],[Cod_mes]],Códigos_mes[],2,0)</f>
        <v>Junio</v>
      </c>
      <c r="D1517" t="s">
        <v>797</v>
      </c>
      <c r="E1517" t="str">
        <f>+VLOOKUP(Precio_mayoristas_consumidores[[#This Row],[Producto]],Codigos_class_frutas[],2,0)</f>
        <v>Tropicales y subtropicales</v>
      </c>
      <c r="F1517" t="s">
        <v>229</v>
      </c>
      <c r="G1517" s="51">
        <v>1815.1</v>
      </c>
    </row>
    <row r="1518" spans="1:7" x14ac:dyDescent="0.35">
      <c r="A1518">
        <v>2015</v>
      </c>
      <c r="B1518">
        <v>6</v>
      </c>
      <c r="C1518" t="str">
        <f>+VLOOKUP(Precio_mayoristas_consumidores[[#This Row],[Cod_mes]],Códigos_mes[],2,0)</f>
        <v>Junio</v>
      </c>
      <c r="D1518" t="s">
        <v>797</v>
      </c>
      <c r="E1518" t="str">
        <f>+VLOOKUP(Precio_mayoristas_consumidores[[#This Row],[Producto]],Codigos_class_frutas[],2,0)</f>
        <v>Frutos de pepita</v>
      </c>
      <c r="F1518" t="s">
        <v>231</v>
      </c>
      <c r="G1518" s="51">
        <v>896.03</v>
      </c>
    </row>
    <row r="1519" spans="1:7" x14ac:dyDescent="0.35">
      <c r="A1519">
        <v>2015</v>
      </c>
      <c r="B1519">
        <v>6</v>
      </c>
      <c r="C1519" t="str">
        <f>+VLOOKUP(Precio_mayoristas_consumidores[[#This Row],[Cod_mes]],Códigos_mes[],2,0)</f>
        <v>Junio</v>
      </c>
      <c r="D1519" t="s">
        <v>797</v>
      </c>
      <c r="E1519" t="str">
        <f>+VLOOKUP(Precio_mayoristas_consumidores[[#This Row],[Producto]],Codigos_class_frutas[],2,0)</f>
        <v>Cítricos</v>
      </c>
      <c r="F1519" t="s">
        <v>221</v>
      </c>
      <c r="G1519" s="51">
        <v>926.4</v>
      </c>
    </row>
    <row r="1520" spans="1:7" x14ac:dyDescent="0.35">
      <c r="A1520">
        <v>2015</v>
      </c>
      <c r="B1520">
        <v>6</v>
      </c>
      <c r="C1520" t="str">
        <f>+VLOOKUP(Precio_mayoristas_consumidores[[#This Row],[Cod_mes]],Códigos_mes[],2,0)</f>
        <v>Junio</v>
      </c>
      <c r="D1520" t="s">
        <v>797</v>
      </c>
      <c r="E1520" t="str">
        <f>+VLOOKUP(Precio_mayoristas_consumidores[[#This Row],[Producto]],Codigos_class_frutas[],2,0)</f>
        <v>Oleaginosos</v>
      </c>
      <c r="F1520" t="s">
        <v>225</v>
      </c>
      <c r="G1520" s="51">
        <v>3229.19</v>
      </c>
    </row>
    <row r="1521" spans="1:7" x14ac:dyDescent="0.35">
      <c r="A1521">
        <v>2015</v>
      </c>
      <c r="B1521">
        <v>6</v>
      </c>
      <c r="C1521" t="str">
        <f>+VLOOKUP(Precio_mayoristas_consumidores[[#This Row],[Cod_mes]],Códigos_mes[],2,0)</f>
        <v>Junio</v>
      </c>
      <c r="D1521" t="s">
        <v>797</v>
      </c>
      <c r="E1521" t="str">
        <f>+VLOOKUP(Precio_mayoristas_consumidores[[#This Row],[Producto]],Codigos_class_frutas[],2,0)</f>
        <v>Frutos de pepita</v>
      </c>
      <c r="F1521" t="s">
        <v>242</v>
      </c>
      <c r="G1521" s="51">
        <v>1001.24</v>
      </c>
    </row>
    <row r="1522" spans="1:7" x14ac:dyDescent="0.35">
      <c r="A1522">
        <v>2015</v>
      </c>
      <c r="B1522">
        <v>6</v>
      </c>
      <c r="C1522" t="str">
        <f>+VLOOKUP(Precio_mayoristas_consumidores[[#This Row],[Cod_mes]],Códigos_mes[],2,0)</f>
        <v>Junio</v>
      </c>
      <c r="D1522" t="s">
        <v>797</v>
      </c>
      <c r="E1522" t="str">
        <f>+VLOOKUP(Precio_mayoristas_consumidores[[#This Row],[Producto]],Codigos_class_frutas[],2,0)</f>
        <v>Tropicales y subtropicales</v>
      </c>
      <c r="F1522" t="s">
        <v>204</v>
      </c>
      <c r="G1522" s="51">
        <v>746.99</v>
      </c>
    </row>
    <row r="1523" spans="1:7" x14ac:dyDescent="0.35">
      <c r="A1523">
        <v>2015</v>
      </c>
      <c r="B1523">
        <v>6</v>
      </c>
      <c r="C1523" t="str">
        <f>+VLOOKUP(Precio_mayoristas_consumidores[[#This Row],[Cod_mes]],Códigos_mes[],2,0)</f>
        <v>Junio</v>
      </c>
      <c r="D1523" t="s">
        <v>797</v>
      </c>
      <c r="E1523" t="str">
        <f>+VLOOKUP(Precio_mayoristas_consumidores[[#This Row],[Producto]],Codigos_class_frutas[],2,0)</f>
        <v>Uva</v>
      </c>
      <c r="F1523" t="s">
        <v>295</v>
      </c>
      <c r="G1523" s="51">
        <v>1820.94</v>
      </c>
    </row>
    <row r="1524" spans="1:7" x14ac:dyDescent="0.35">
      <c r="A1524">
        <v>2015</v>
      </c>
      <c r="B1524">
        <v>6</v>
      </c>
      <c r="C1524" t="str">
        <f>+VLOOKUP(Precio_mayoristas_consumidores[[#This Row],[Cod_mes]],Códigos_mes[],2,0)</f>
        <v>Junio</v>
      </c>
      <c r="D1524" t="s">
        <v>796</v>
      </c>
      <c r="E1524" t="str">
        <f>+VLOOKUP(Precio_mayoristas_consumidores[[#This Row],[Producto]],Codigos_class_frutas[],2,0)</f>
        <v>Berries</v>
      </c>
      <c r="F1524" t="s">
        <v>249</v>
      </c>
      <c r="G1524" s="51">
        <v>514.47</v>
      </c>
    </row>
    <row r="1525" spans="1:7" x14ac:dyDescent="0.35">
      <c r="A1525">
        <v>2015</v>
      </c>
      <c r="B1525">
        <v>6</v>
      </c>
      <c r="C1525" t="str">
        <f>+VLOOKUP(Precio_mayoristas_consumidores[[#This Row],[Cod_mes]],Códigos_mes[],2,0)</f>
        <v>Junio</v>
      </c>
      <c r="D1525" t="s">
        <v>796</v>
      </c>
      <c r="E1525" t="str">
        <f>+VLOOKUP(Precio_mayoristas_consumidores[[#This Row],[Producto]],Codigos_class_frutas[],2,0)</f>
        <v>Cítricos</v>
      </c>
      <c r="F1525" t="s">
        <v>214</v>
      </c>
      <c r="G1525" s="51">
        <v>421.95</v>
      </c>
    </row>
    <row r="1526" spans="1:7" x14ac:dyDescent="0.35">
      <c r="A1526">
        <v>2015</v>
      </c>
      <c r="B1526">
        <v>6</v>
      </c>
      <c r="C1526" t="str">
        <f>+VLOOKUP(Precio_mayoristas_consumidores[[#This Row],[Cod_mes]],Códigos_mes[],2,0)</f>
        <v>Junio</v>
      </c>
      <c r="D1526" t="s">
        <v>796</v>
      </c>
      <c r="E1526" t="str">
        <f>+VLOOKUP(Precio_mayoristas_consumidores[[#This Row],[Producto]],Codigos_class_frutas[],2,0)</f>
        <v>Cítricos</v>
      </c>
      <c r="F1526" t="s">
        <v>218</v>
      </c>
      <c r="G1526" s="51">
        <v>817.29</v>
      </c>
    </row>
    <row r="1527" spans="1:7" x14ac:dyDescent="0.35">
      <c r="A1527">
        <v>2015</v>
      </c>
      <c r="B1527">
        <v>6</v>
      </c>
      <c r="C1527" t="str">
        <f>+VLOOKUP(Precio_mayoristas_consumidores[[#This Row],[Cod_mes]],Códigos_mes[],2,0)</f>
        <v>Junio</v>
      </c>
      <c r="D1527" t="s">
        <v>796</v>
      </c>
      <c r="E1527" t="str">
        <f>+VLOOKUP(Precio_mayoristas_consumidores[[#This Row],[Producto]],Codigos_class_frutas[],2,0)</f>
        <v>Tropicales y subtropicales</v>
      </c>
      <c r="F1527" t="s">
        <v>229</v>
      </c>
      <c r="G1527" s="51">
        <v>2687.5</v>
      </c>
    </row>
    <row r="1528" spans="1:7" x14ac:dyDescent="0.35">
      <c r="A1528">
        <v>2015</v>
      </c>
      <c r="B1528">
        <v>6</v>
      </c>
      <c r="C1528" t="str">
        <f>+VLOOKUP(Precio_mayoristas_consumidores[[#This Row],[Cod_mes]],Códigos_mes[],2,0)</f>
        <v>Junio</v>
      </c>
      <c r="D1528" t="s">
        <v>796</v>
      </c>
      <c r="E1528" t="str">
        <f>+VLOOKUP(Precio_mayoristas_consumidores[[#This Row],[Producto]],Codigos_class_frutas[],2,0)</f>
        <v>Frutos de pepita</v>
      </c>
      <c r="F1528" t="s">
        <v>231</v>
      </c>
      <c r="G1528" s="51">
        <v>481</v>
      </c>
    </row>
    <row r="1529" spans="1:7" x14ac:dyDescent="0.35">
      <c r="A1529">
        <v>2015</v>
      </c>
      <c r="B1529">
        <v>6</v>
      </c>
      <c r="C1529" t="str">
        <f>+VLOOKUP(Precio_mayoristas_consumidores[[#This Row],[Cod_mes]],Códigos_mes[],2,0)</f>
        <v>Junio</v>
      </c>
      <c r="D1529" t="s">
        <v>796</v>
      </c>
      <c r="E1529" t="str">
        <f>+VLOOKUP(Precio_mayoristas_consumidores[[#This Row],[Producto]],Codigos_class_frutas[],2,0)</f>
        <v>Cítricos</v>
      </c>
      <c r="F1529" t="s">
        <v>221</v>
      </c>
      <c r="G1529" s="51">
        <v>544.28</v>
      </c>
    </row>
    <row r="1530" spans="1:7" x14ac:dyDescent="0.35">
      <c r="A1530">
        <v>2015</v>
      </c>
      <c r="B1530">
        <v>6</v>
      </c>
      <c r="C1530" t="str">
        <f>+VLOOKUP(Precio_mayoristas_consumidores[[#This Row],[Cod_mes]],Códigos_mes[],2,0)</f>
        <v>Junio</v>
      </c>
      <c r="D1530" t="s">
        <v>796</v>
      </c>
      <c r="E1530" t="str">
        <f>+VLOOKUP(Precio_mayoristas_consumidores[[#This Row],[Producto]],Codigos_class_frutas[],2,0)</f>
        <v>Oleaginosos</v>
      </c>
      <c r="F1530" t="s">
        <v>225</v>
      </c>
      <c r="G1530" s="51">
        <v>2480.9299999999998</v>
      </c>
    </row>
    <row r="1531" spans="1:7" x14ac:dyDescent="0.35">
      <c r="A1531">
        <v>2015</v>
      </c>
      <c r="B1531">
        <v>6</v>
      </c>
      <c r="C1531" t="str">
        <f>+VLOOKUP(Precio_mayoristas_consumidores[[#This Row],[Cod_mes]],Códigos_mes[],2,0)</f>
        <v>Junio</v>
      </c>
      <c r="D1531" t="s">
        <v>796</v>
      </c>
      <c r="E1531" t="str">
        <f>+VLOOKUP(Precio_mayoristas_consumidores[[#This Row],[Producto]],Codigos_class_frutas[],2,0)</f>
        <v>Frutos de pepita</v>
      </c>
      <c r="F1531" t="s">
        <v>242</v>
      </c>
      <c r="G1531" s="51">
        <v>583.11</v>
      </c>
    </row>
    <row r="1532" spans="1:7" x14ac:dyDescent="0.35">
      <c r="A1532">
        <v>2015</v>
      </c>
      <c r="B1532">
        <v>6</v>
      </c>
      <c r="C1532" t="str">
        <f>+VLOOKUP(Precio_mayoristas_consumidores[[#This Row],[Cod_mes]],Códigos_mes[],2,0)</f>
        <v>Junio</v>
      </c>
      <c r="D1532" t="s">
        <v>796</v>
      </c>
      <c r="E1532" t="str">
        <f>+VLOOKUP(Precio_mayoristas_consumidores[[#This Row],[Producto]],Codigos_class_frutas[],2,0)</f>
        <v>Tropicales y subtropicales</v>
      </c>
      <c r="F1532" t="s">
        <v>204</v>
      </c>
      <c r="G1532" s="51">
        <v>482</v>
      </c>
    </row>
    <row r="1533" spans="1:7" x14ac:dyDescent="0.35">
      <c r="A1533">
        <v>2015</v>
      </c>
      <c r="B1533">
        <v>6</v>
      </c>
      <c r="C1533" t="str">
        <f>+VLOOKUP(Precio_mayoristas_consumidores[[#This Row],[Cod_mes]],Códigos_mes[],2,0)</f>
        <v>Junio</v>
      </c>
      <c r="D1533" t="s">
        <v>797</v>
      </c>
      <c r="E1533" t="str">
        <f>+VLOOKUP(Precio_mayoristas_consumidores[[#This Row],[Producto]],Codigos_class_frutas[],2,0)</f>
        <v>Berries</v>
      </c>
      <c r="F1533" t="s">
        <v>249</v>
      </c>
      <c r="G1533" s="51">
        <v>1061.6400000000001</v>
      </c>
    </row>
    <row r="1534" spans="1:7" x14ac:dyDescent="0.35">
      <c r="A1534">
        <v>2015</v>
      </c>
      <c r="B1534">
        <v>6</v>
      </c>
      <c r="C1534" t="str">
        <f>+VLOOKUP(Precio_mayoristas_consumidores[[#This Row],[Cod_mes]],Códigos_mes[],2,0)</f>
        <v>Junio</v>
      </c>
      <c r="D1534" t="s">
        <v>797</v>
      </c>
      <c r="E1534" t="str">
        <f>+VLOOKUP(Precio_mayoristas_consumidores[[#This Row],[Producto]],Codigos_class_frutas[],2,0)</f>
        <v>Cítricos</v>
      </c>
      <c r="F1534" t="s">
        <v>214</v>
      </c>
      <c r="G1534" s="51">
        <v>1003.41</v>
      </c>
    </row>
    <row r="1535" spans="1:7" x14ac:dyDescent="0.35">
      <c r="A1535">
        <v>2015</v>
      </c>
      <c r="B1535">
        <v>6</v>
      </c>
      <c r="C1535" t="str">
        <f>+VLOOKUP(Precio_mayoristas_consumidores[[#This Row],[Cod_mes]],Códigos_mes[],2,0)</f>
        <v>Junio</v>
      </c>
      <c r="D1535" t="s">
        <v>797</v>
      </c>
      <c r="E1535" t="str">
        <f>+VLOOKUP(Precio_mayoristas_consumidores[[#This Row],[Producto]],Codigos_class_frutas[],2,0)</f>
        <v>Cítricos</v>
      </c>
      <c r="F1535" t="s">
        <v>218</v>
      </c>
      <c r="G1535" s="51">
        <v>1803.68</v>
      </c>
    </row>
    <row r="1536" spans="1:7" x14ac:dyDescent="0.35">
      <c r="A1536">
        <v>2015</v>
      </c>
      <c r="B1536">
        <v>6</v>
      </c>
      <c r="C1536" t="str">
        <f>+VLOOKUP(Precio_mayoristas_consumidores[[#This Row],[Cod_mes]],Códigos_mes[],2,0)</f>
        <v>Junio</v>
      </c>
      <c r="D1536" t="s">
        <v>797</v>
      </c>
      <c r="E1536" t="str">
        <f>+VLOOKUP(Precio_mayoristas_consumidores[[#This Row],[Producto]],Codigos_class_frutas[],2,0)</f>
        <v>Tropicales y subtropicales</v>
      </c>
      <c r="F1536" t="s">
        <v>229</v>
      </c>
      <c r="G1536" s="51">
        <v>1830.49</v>
      </c>
    </row>
    <row r="1537" spans="1:7" x14ac:dyDescent="0.35">
      <c r="A1537">
        <v>2015</v>
      </c>
      <c r="B1537">
        <v>6</v>
      </c>
      <c r="C1537" t="str">
        <f>+VLOOKUP(Precio_mayoristas_consumidores[[#This Row],[Cod_mes]],Códigos_mes[],2,0)</f>
        <v>Junio</v>
      </c>
      <c r="D1537" t="s">
        <v>797</v>
      </c>
      <c r="E1537" t="str">
        <f>+VLOOKUP(Precio_mayoristas_consumidores[[#This Row],[Producto]],Codigos_class_frutas[],2,0)</f>
        <v>Frutos de pepita</v>
      </c>
      <c r="F1537" t="s">
        <v>231</v>
      </c>
      <c r="G1537" s="51">
        <v>852.66</v>
      </c>
    </row>
    <row r="1538" spans="1:7" x14ac:dyDescent="0.35">
      <c r="A1538">
        <v>2015</v>
      </c>
      <c r="B1538">
        <v>6</v>
      </c>
      <c r="C1538" t="str">
        <f>+VLOOKUP(Precio_mayoristas_consumidores[[#This Row],[Cod_mes]],Códigos_mes[],2,0)</f>
        <v>Junio</v>
      </c>
      <c r="D1538" t="s">
        <v>797</v>
      </c>
      <c r="E1538" t="str">
        <f>+VLOOKUP(Precio_mayoristas_consumidores[[#This Row],[Producto]],Codigos_class_frutas[],2,0)</f>
        <v>Cítricos</v>
      </c>
      <c r="F1538" t="s">
        <v>221</v>
      </c>
      <c r="G1538" s="51">
        <v>980.92</v>
      </c>
    </row>
    <row r="1539" spans="1:7" x14ac:dyDescent="0.35">
      <c r="A1539">
        <v>2015</v>
      </c>
      <c r="B1539">
        <v>6</v>
      </c>
      <c r="C1539" t="str">
        <f>+VLOOKUP(Precio_mayoristas_consumidores[[#This Row],[Cod_mes]],Códigos_mes[],2,0)</f>
        <v>Junio</v>
      </c>
      <c r="D1539" t="s">
        <v>797</v>
      </c>
      <c r="E1539" t="str">
        <f>+VLOOKUP(Precio_mayoristas_consumidores[[#This Row],[Producto]],Codigos_class_frutas[],2,0)</f>
        <v>Oleaginosos</v>
      </c>
      <c r="F1539" t="s">
        <v>225</v>
      </c>
      <c r="G1539" s="51">
        <v>3135.17</v>
      </c>
    </row>
    <row r="1540" spans="1:7" x14ac:dyDescent="0.35">
      <c r="A1540">
        <v>2015</v>
      </c>
      <c r="B1540">
        <v>6</v>
      </c>
      <c r="C1540" t="str">
        <f>+VLOOKUP(Precio_mayoristas_consumidores[[#This Row],[Cod_mes]],Códigos_mes[],2,0)</f>
        <v>Junio</v>
      </c>
      <c r="D1540" t="s">
        <v>797</v>
      </c>
      <c r="E1540" t="str">
        <f>+VLOOKUP(Precio_mayoristas_consumidores[[#This Row],[Producto]],Codigos_class_frutas[],2,0)</f>
        <v>Frutos de pepita</v>
      </c>
      <c r="F1540" t="s">
        <v>242</v>
      </c>
      <c r="G1540" s="51">
        <v>1033.29</v>
      </c>
    </row>
    <row r="1541" spans="1:7" x14ac:dyDescent="0.35">
      <c r="A1541">
        <v>2015</v>
      </c>
      <c r="B1541">
        <v>6</v>
      </c>
      <c r="C1541" t="str">
        <f>+VLOOKUP(Precio_mayoristas_consumidores[[#This Row],[Cod_mes]],Códigos_mes[],2,0)</f>
        <v>Junio</v>
      </c>
      <c r="D1541" t="s">
        <v>797</v>
      </c>
      <c r="E1541" t="str">
        <f>+VLOOKUP(Precio_mayoristas_consumidores[[#This Row],[Producto]],Codigos_class_frutas[],2,0)</f>
        <v>Tropicales y subtropicales</v>
      </c>
      <c r="F1541" t="s">
        <v>204</v>
      </c>
      <c r="G1541" s="51">
        <v>752.47</v>
      </c>
    </row>
    <row r="1542" spans="1:7" x14ac:dyDescent="0.35">
      <c r="A1542">
        <v>2015</v>
      </c>
      <c r="B1542">
        <v>7</v>
      </c>
      <c r="C1542" t="str">
        <f>+VLOOKUP(Precio_mayoristas_consumidores[[#This Row],[Cod_mes]],Códigos_mes[],2,0)</f>
        <v>Julio</v>
      </c>
      <c r="D1542" t="s">
        <v>796</v>
      </c>
      <c r="E1542" t="str">
        <f>+VLOOKUP(Precio_mayoristas_consumidores[[#This Row],[Producto]],Codigos_class_frutas[],2,0)</f>
        <v>Berries</v>
      </c>
      <c r="F1542" t="s">
        <v>249</v>
      </c>
      <c r="G1542" s="51">
        <v>525.75</v>
      </c>
    </row>
    <row r="1543" spans="1:7" x14ac:dyDescent="0.35">
      <c r="A1543">
        <v>2015</v>
      </c>
      <c r="B1543">
        <v>7</v>
      </c>
      <c r="C1543" t="str">
        <f>+VLOOKUP(Precio_mayoristas_consumidores[[#This Row],[Cod_mes]],Códigos_mes[],2,0)</f>
        <v>Julio</v>
      </c>
      <c r="D1543" t="s">
        <v>796</v>
      </c>
      <c r="E1543" t="str">
        <f>+VLOOKUP(Precio_mayoristas_consumidores[[#This Row],[Producto]],Codigos_class_frutas[],2,0)</f>
        <v>Cítricos</v>
      </c>
      <c r="F1543" t="s">
        <v>214</v>
      </c>
      <c r="G1543" s="51">
        <v>421.67</v>
      </c>
    </row>
    <row r="1544" spans="1:7" x14ac:dyDescent="0.35">
      <c r="A1544">
        <v>2015</v>
      </c>
      <c r="B1544">
        <v>7</v>
      </c>
      <c r="C1544" t="str">
        <f>+VLOOKUP(Precio_mayoristas_consumidores[[#This Row],[Cod_mes]],Códigos_mes[],2,0)</f>
        <v>Julio</v>
      </c>
      <c r="D1544" t="s">
        <v>796</v>
      </c>
      <c r="E1544" t="str">
        <f>+VLOOKUP(Precio_mayoristas_consumidores[[#This Row],[Producto]],Codigos_class_frutas[],2,0)</f>
        <v>Cítricos</v>
      </c>
      <c r="F1544" t="s">
        <v>218</v>
      </c>
      <c r="G1544" s="51">
        <v>739.97</v>
      </c>
    </row>
    <row r="1545" spans="1:7" x14ac:dyDescent="0.35">
      <c r="A1545">
        <v>2015</v>
      </c>
      <c r="B1545">
        <v>7</v>
      </c>
      <c r="C1545" t="str">
        <f>+VLOOKUP(Precio_mayoristas_consumidores[[#This Row],[Cod_mes]],Códigos_mes[],2,0)</f>
        <v>Julio</v>
      </c>
      <c r="D1545" t="s">
        <v>796</v>
      </c>
      <c r="E1545" t="str">
        <f>+VLOOKUP(Precio_mayoristas_consumidores[[#This Row],[Producto]],Codigos_class_frutas[],2,0)</f>
        <v>Tropicales y subtropicales</v>
      </c>
      <c r="F1545" t="s">
        <v>229</v>
      </c>
      <c r="G1545" s="51">
        <v>2650</v>
      </c>
    </row>
    <row r="1546" spans="1:7" x14ac:dyDescent="0.35">
      <c r="A1546">
        <v>2015</v>
      </c>
      <c r="B1546">
        <v>7</v>
      </c>
      <c r="C1546" t="str">
        <f>+VLOOKUP(Precio_mayoristas_consumidores[[#This Row],[Cod_mes]],Códigos_mes[],2,0)</f>
        <v>Julio</v>
      </c>
      <c r="D1546" t="s">
        <v>796</v>
      </c>
      <c r="E1546" t="str">
        <f>+VLOOKUP(Precio_mayoristas_consumidores[[#This Row],[Producto]],Codigos_class_frutas[],2,0)</f>
        <v>Frutos de pepita</v>
      </c>
      <c r="F1546" t="s">
        <v>231</v>
      </c>
      <c r="G1546" s="51">
        <v>469.97</v>
      </c>
    </row>
    <row r="1547" spans="1:7" x14ac:dyDescent="0.35">
      <c r="A1547">
        <v>2015</v>
      </c>
      <c r="B1547">
        <v>7</v>
      </c>
      <c r="C1547" t="str">
        <f>+VLOOKUP(Precio_mayoristas_consumidores[[#This Row],[Cod_mes]],Códigos_mes[],2,0)</f>
        <v>Julio</v>
      </c>
      <c r="D1547" t="s">
        <v>796</v>
      </c>
      <c r="E1547" t="str">
        <f>+VLOOKUP(Precio_mayoristas_consumidores[[#This Row],[Producto]],Codigos_class_frutas[],2,0)</f>
        <v>Cítricos</v>
      </c>
      <c r="F1547" t="s">
        <v>221</v>
      </c>
      <c r="G1547" s="51">
        <v>543.98</v>
      </c>
    </row>
    <row r="1548" spans="1:7" x14ac:dyDescent="0.35">
      <c r="A1548">
        <v>2015</v>
      </c>
      <c r="B1548">
        <v>7</v>
      </c>
      <c r="C1548" t="str">
        <f>+VLOOKUP(Precio_mayoristas_consumidores[[#This Row],[Cod_mes]],Códigos_mes[],2,0)</f>
        <v>Julio</v>
      </c>
      <c r="D1548" t="s">
        <v>796</v>
      </c>
      <c r="E1548" t="str">
        <f>+VLOOKUP(Precio_mayoristas_consumidores[[#This Row],[Producto]],Codigos_class_frutas[],2,0)</f>
        <v>Oleaginosos</v>
      </c>
      <c r="F1548" t="s">
        <v>225</v>
      </c>
      <c r="G1548" s="51">
        <v>2328.6</v>
      </c>
    </row>
    <row r="1549" spans="1:7" x14ac:dyDescent="0.35">
      <c r="A1549">
        <v>2015</v>
      </c>
      <c r="B1549">
        <v>7</v>
      </c>
      <c r="C1549" t="str">
        <f>+VLOOKUP(Precio_mayoristas_consumidores[[#This Row],[Cod_mes]],Códigos_mes[],2,0)</f>
        <v>Julio</v>
      </c>
      <c r="D1549" t="s">
        <v>796</v>
      </c>
      <c r="E1549" t="str">
        <f>+VLOOKUP(Precio_mayoristas_consumidores[[#This Row],[Producto]],Codigos_class_frutas[],2,0)</f>
        <v>Frutos de pepita</v>
      </c>
      <c r="F1549" t="s">
        <v>242</v>
      </c>
      <c r="G1549" s="51">
        <v>593.58000000000004</v>
      </c>
    </row>
    <row r="1550" spans="1:7" x14ac:dyDescent="0.35">
      <c r="A1550">
        <v>2015</v>
      </c>
      <c r="B1550">
        <v>7</v>
      </c>
      <c r="C1550" t="str">
        <f>+VLOOKUP(Precio_mayoristas_consumidores[[#This Row],[Cod_mes]],Códigos_mes[],2,0)</f>
        <v>Julio</v>
      </c>
      <c r="D1550" t="s">
        <v>796</v>
      </c>
      <c r="E1550" t="str">
        <f>+VLOOKUP(Precio_mayoristas_consumidores[[#This Row],[Producto]],Codigos_class_frutas[],2,0)</f>
        <v>Tropicales y subtropicales</v>
      </c>
      <c r="F1550" t="s">
        <v>204</v>
      </c>
      <c r="G1550" s="51">
        <v>501.2</v>
      </c>
    </row>
    <row r="1551" spans="1:7" x14ac:dyDescent="0.35">
      <c r="A1551">
        <v>2015</v>
      </c>
      <c r="B1551">
        <v>7</v>
      </c>
      <c r="C1551" t="str">
        <f>+VLOOKUP(Precio_mayoristas_consumidores[[#This Row],[Cod_mes]],Códigos_mes[],2,0)</f>
        <v>Julio</v>
      </c>
      <c r="D1551" t="s">
        <v>797</v>
      </c>
      <c r="E1551" t="str">
        <f>+VLOOKUP(Precio_mayoristas_consumidores[[#This Row],[Producto]],Codigos_class_frutas[],2,0)</f>
        <v>Berries</v>
      </c>
      <c r="F1551" t="s">
        <v>249</v>
      </c>
      <c r="G1551" s="51">
        <v>1049.08</v>
      </c>
    </row>
    <row r="1552" spans="1:7" x14ac:dyDescent="0.35">
      <c r="A1552">
        <v>2015</v>
      </c>
      <c r="B1552">
        <v>7</v>
      </c>
      <c r="C1552" t="str">
        <f>+VLOOKUP(Precio_mayoristas_consumidores[[#This Row],[Cod_mes]],Códigos_mes[],2,0)</f>
        <v>Julio</v>
      </c>
      <c r="D1552" t="s">
        <v>797</v>
      </c>
      <c r="E1552" t="str">
        <f>+VLOOKUP(Precio_mayoristas_consumidores[[#This Row],[Producto]],Codigos_class_frutas[],2,0)</f>
        <v>Cítricos</v>
      </c>
      <c r="F1552" t="s">
        <v>214</v>
      </c>
      <c r="G1552" s="51">
        <v>882.41</v>
      </c>
    </row>
    <row r="1553" spans="1:7" x14ac:dyDescent="0.35">
      <c r="A1553">
        <v>2015</v>
      </c>
      <c r="B1553">
        <v>7</v>
      </c>
      <c r="C1553" t="str">
        <f>+VLOOKUP(Precio_mayoristas_consumidores[[#This Row],[Cod_mes]],Códigos_mes[],2,0)</f>
        <v>Julio</v>
      </c>
      <c r="D1553" t="s">
        <v>797</v>
      </c>
      <c r="E1553" t="str">
        <f>+VLOOKUP(Precio_mayoristas_consumidores[[#This Row],[Producto]],Codigos_class_frutas[],2,0)</f>
        <v>Cítricos</v>
      </c>
      <c r="F1553" t="s">
        <v>218</v>
      </c>
      <c r="G1553" s="51">
        <v>1828.76</v>
      </c>
    </row>
    <row r="1554" spans="1:7" x14ac:dyDescent="0.35">
      <c r="A1554">
        <v>2015</v>
      </c>
      <c r="B1554">
        <v>7</v>
      </c>
      <c r="C1554" t="str">
        <f>+VLOOKUP(Precio_mayoristas_consumidores[[#This Row],[Cod_mes]],Códigos_mes[],2,0)</f>
        <v>Julio</v>
      </c>
      <c r="D1554" t="s">
        <v>797</v>
      </c>
      <c r="E1554" t="str">
        <f>+VLOOKUP(Precio_mayoristas_consumidores[[#This Row],[Producto]],Codigos_class_frutas[],2,0)</f>
        <v>Tropicales y subtropicales</v>
      </c>
      <c r="F1554" t="s">
        <v>229</v>
      </c>
      <c r="G1554" s="51">
        <v>1845.67</v>
      </c>
    </row>
    <row r="1555" spans="1:7" x14ac:dyDescent="0.35">
      <c r="A1555">
        <v>2015</v>
      </c>
      <c r="B1555">
        <v>7</v>
      </c>
      <c r="C1555" t="str">
        <f>+VLOOKUP(Precio_mayoristas_consumidores[[#This Row],[Cod_mes]],Códigos_mes[],2,0)</f>
        <v>Julio</v>
      </c>
      <c r="D1555" t="s">
        <v>797</v>
      </c>
      <c r="E1555" t="str">
        <f>+VLOOKUP(Precio_mayoristas_consumidores[[#This Row],[Producto]],Codigos_class_frutas[],2,0)</f>
        <v>Frutos de pepita</v>
      </c>
      <c r="F1555" t="s">
        <v>231</v>
      </c>
      <c r="G1555" s="51">
        <v>852.26</v>
      </c>
    </row>
    <row r="1556" spans="1:7" x14ac:dyDescent="0.35">
      <c r="A1556">
        <v>2015</v>
      </c>
      <c r="B1556">
        <v>7</v>
      </c>
      <c r="C1556" t="str">
        <f>+VLOOKUP(Precio_mayoristas_consumidores[[#This Row],[Cod_mes]],Códigos_mes[],2,0)</f>
        <v>Julio</v>
      </c>
      <c r="D1556" t="s">
        <v>797</v>
      </c>
      <c r="E1556" t="str">
        <f>+VLOOKUP(Precio_mayoristas_consumidores[[#This Row],[Producto]],Codigos_class_frutas[],2,0)</f>
        <v>Cítricos</v>
      </c>
      <c r="F1556" t="s">
        <v>221</v>
      </c>
      <c r="G1556" s="51">
        <v>935.77</v>
      </c>
    </row>
    <row r="1557" spans="1:7" x14ac:dyDescent="0.35">
      <c r="A1557">
        <v>2015</v>
      </c>
      <c r="B1557">
        <v>7</v>
      </c>
      <c r="C1557" t="str">
        <f>+VLOOKUP(Precio_mayoristas_consumidores[[#This Row],[Cod_mes]],Códigos_mes[],2,0)</f>
        <v>Julio</v>
      </c>
      <c r="D1557" t="s">
        <v>797</v>
      </c>
      <c r="E1557" t="str">
        <f>+VLOOKUP(Precio_mayoristas_consumidores[[#This Row],[Producto]],Codigos_class_frutas[],2,0)</f>
        <v>Oleaginosos</v>
      </c>
      <c r="F1557" t="s">
        <v>225</v>
      </c>
      <c r="G1557" s="51">
        <v>3064.26</v>
      </c>
    </row>
    <row r="1558" spans="1:7" x14ac:dyDescent="0.35">
      <c r="A1558">
        <v>2015</v>
      </c>
      <c r="B1558">
        <v>7</v>
      </c>
      <c r="C1558" t="str">
        <f>+VLOOKUP(Precio_mayoristas_consumidores[[#This Row],[Cod_mes]],Códigos_mes[],2,0)</f>
        <v>Julio</v>
      </c>
      <c r="D1558" t="s">
        <v>797</v>
      </c>
      <c r="E1558" t="str">
        <f>+VLOOKUP(Precio_mayoristas_consumidores[[#This Row],[Producto]],Codigos_class_frutas[],2,0)</f>
        <v>Frutos de pepita</v>
      </c>
      <c r="F1558" t="s">
        <v>242</v>
      </c>
      <c r="G1558" s="51">
        <v>1039.6500000000001</v>
      </c>
    </row>
    <row r="1559" spans="1:7" x14ac:dyDescent="0.35">
      <c r="A1559">
        <v>2015</v>
      </c>
      <c r="B1559">
        <v>7</v>
      </c>
      <c r="C1559" t="str">
        <f>+VLOOKUP(Precio_mayoristas_consumidores[[#This Row],[Cod_mes]],Códigos_mes[],2,0)</f>
        <v>Julio</v>
      </c>
      <c r="D1559" t="s">
        <v>797</v>
      </c>
      <c r="E1559" t="str">
        <f>+VLOOKUP(Precio_mayoristas_consumidores[[#This Row],[Producto]],Codigos_class_frutas[],2,0)</f>
        <v>Tropicales y subtropicales</v>
      </c>
      <c r="F1559" t="s">
        <v>204</v>
      </c>
      <c r="G1559" s="51">
        <v>751.06</v>
      </c>
    </row>
    <row r="1560" spans="1:7" x14ac:dyDescent="0.35">
      <c r="A1560">
        <v>2015</v>
      </c>
      <c r="B1560">
        <v>7</v>
      </c>
      <c r="C1560" t="str">
        <f>+VLOOKUP(Precio_mayoristas_consumidores[[#This Row],[Cod_mes]],Códigos_mes[],2,0)</f>
        <v>Julio</v>
      </c>
      <c r="D1560" t="s">
        <v>796</v>
      </c>
      <c r="E1560" t="str">
        <f>+VLOOKUP(Precio_mayoristas_consumidores[[#This Row],[Producto]],Codigos_class_frutas[],2,0)</f>
        <v>Berries</v>
      </c>
      <c r="F1560" t="s">
        <v>249</v>
      </c>
      <c r="G1560" s="51">
        <v>504.41</v>
      </c>
    </row>
    <row r="1561" spans="1:7" x14ac:dyDescent="0.35">
      <c r="A1561">
        <v>2015</v>
      </c>
      <c r="B1561">
        <v>7</v>
      </c>
      <c r="C1561" t="str">
        <f>+VLOOKUP(Precio_mayoristas_consumidores[[#This Row],[Cod_mes]],Códigos_mes[],2,0)</f>
        <v>Julio</v>
      </c>
      <c r="D1561" t="s">
        <v>796</v>
      </c>
      <c r="E1561" t="str">
        <f>+VLOOKUP(Precio_mayoristas_consumidores[[#This Row],[Producto]],Codigos_class_frutas[],2,0)</f>
        <v>Cítricos</v>
      </c>
      <c r="F1561" t="s">
        <v>214</v>
      </c>
      <c r="G1561" s="51">
        <v>394.75</v>
      </c>
    </row>
    <row r="1562" spans="1:7" x14ac:dyDescent="0.35">
      <c r="A1562">
        <v>2015</v>
      </c>
      <c r="B1562">
        <v>7</v>
      </c>
      <c r="C1562" t="str">
        <f>+VLOOKUP(Precio_mayoristas_consumidores[[#This Row],[Cod_mes]],Códigos_mes[],2,0)</f>
        <v>Julio</v>
      </c>
      <c r="D1562" t="s">
        <v>796</v>
      </c>
      <c r="E1562" t="str">
        <f>+VLOOKUP(Precio_mayoristas_consumidores[[#This Row],[Producto]],Codigos_class_frutas[],2,0)</f>
        <v>Cítricos</v>
      </c>
      <c r="F1562" t="s">
        <v>218</v>
      </c>
      <c r="G1562" s="51">
        <v>710.25</v>
      </c>
    </row>
    <row r="1563" spans="1:7" x14ac:dyDescent="0.35">
      <c r="A1563">
        <v>2015</v>
      </c>
      <c r="B1563">
        <v>7</v>
      </c>
      <c r="C1563" t="str">
        <f>+VLOOKUP(Precio_mayoristas_consumidores[[#This Row],[Cod_mes]],Códigos_mes[],2,0)</f>
        <v>Julio</v>
      </c>
      <c r="D1563" t="s">
        <v>796</v>
      </c>
      <c r="E1563" t="str">
        <f>+VLOOKUP(Precio_mayoristas_consumidores[[#This Row],[Producto]],Codigos_class_frutas[],2,0)</f>
        <v>Frutos de pepita</v>
      </c>
      <c r="F1563" t="s">
        <v>231</v>
      </c>
      <c r="G1563" s="51">
        <v>487.33</v>
      </c>
    </row>
    <row r="1564" spans="1:7" x14ac:dyDescent="0.35">
      <c r="A1564">
        <v>2015</v>
      </c>
      <c r="B1564">
        <v>7</v>
      </c>
      <c r="C1564" t="str">
        <f>+VLOOKUP(Precio_mayoristas_consumidores[[#This Row],[Cod_mes]],Códigos_mes[],2,0)</f>
        <v>Julio</v>
      </c>
      <c r="D1564" t="s">
        <v>796</v>
      </c>
      <c r="E1564" t="str">
        <f>+VLOOKUP(Precio_mayoristas_consumidores[[#This Row],[Producto]],Codigos_class_frutas[],2,0)</f>
        <v>Cítricos</v>
      </c>
      <c r="F1564" t="s">
        <v>221</v>
      </c>
      <c r="G1564" s="51">
        <v>525.83000000000004</v>
      </c>
    </row>
    <row r="1565" spans="1:7" x14ac:dyDescent="0.35">
      <c r="A1565">
        <v>2015</v>
      </c>
      <c r="B1565">
        <v>7</v>
      </c>
      <c r="C1565" t="str">
        <f>+VLOOKUP(Precio_mayoristas_consumidores[[#This Row],[Cod_mes]],Códigos_mes[],2,0)</f>
        <v>Julio</v>
      </c>
      <c r="D1565" t="s">
        <v>796</v>
      </c>
      <c r="E1565" t="str">
        <f>+VLOOKUP(Precio_mayoristas_consumidores[[#This Row],[Producto]],Codigos_class_frutas[],2,0)</f>
        <v>Oleaginosos</v>
      </c>
      <c r="F1565" t="s">
        <v>225</v>
      </c>
      <c r="G1565" s="51">
        <v>2151.5500000000002</v>
      </c>
    </row>
    <row r="1566" spans="1:7" x14ac:dyDescent="0.35">
      <c r="A1566">
        <v>2015</v>
      </c>
      <c r="B1566">
        <v>7</v>
      </c>
      <c r="C1566" t="str">
        <f>+VLOOKUP(Precio_mayoristas_consumidores[[#This Row],[Cod_mes]],Códigos_mes[],2,0)</f>
        <v>Julio</v>
      </c>
      <c r="D1566" t="s">
        <v>796</v>
      </c>
      <c r="E1566" t="str">
        <f>+VLOOKUP(Precio_mayoristas_consumidores[[#This Row],[Producto]],Codigos_class_frutas[],2,0)</f>
        <v>Frutos de pepita</v>
      </c>
      <c r="F1566" t="s">
        <v>242</v>
      </c>
      <c r="G1566" s="51">
        <v>582.91</v>
      </c>
    </row>
    <row r="1567" spans="1:7" x14ac:dyDescent="0.35">
      <c r="A1567">
        <v>2015</v>
      </c>
      <c r="B1567">
        <v>7</v>
      </c>
      <c r="C1567" t="str">
        <f>+VLOOKUP(Precio_mayoristas_consumidores[[#This Row],[Cod_mes]],Códigos_mes[],2,0)</f>
        <v>Julio</v>
      </c>
      <c r="D1567" t="s">
        <v>796</v>
      </c>
      <c r="E1567" t="str">
        <f>+VLOOKUP(Precio_mayoristas_consumidores[[#This Row],[Producto]],Codigos_class_frutas[],2,0)</f>
        <v>Tropicales y subtropicales</v>
      </c>
      <c r="F1567" t="s">
        <v>204</v>
      </c>
      <c r="G1567" s="51">
        <v>511.02</v>
      </c>
    </row>
    <row r="1568" spans="1:7" x14ac:dyDescent="0.35">
      <c r="A1568">
        <v>2015</v>
      </c>
      <c r="B1568">
        <v>7</v>
      </c>
      <c r="C1568" t="str">
        <f>+VLOOKUP(Precio_mayoristas_consumidores[[#This Row],[Cod_mes]],Códigos_mes[],2,0)</f>
        <v>Julio</v>
      </c>
      <c r="D1568" t="s">
        <v>797</v>
      </c>
      <c r="E1568" t="str">
        <f>+VLOOKUP(Precio_mayoristas_consumidores[[#This Row],[Producto]],Codigos_class_frutas[],2,0)</f>
        <v>Berries</v>
      </c>
      <c r="F1568" t="s">
        <v>249</v>
      </c>
      <c r="G1568" s="51">
        <v>1008.38</v>
      </c>
    </row>
    <row r="1569" spans="1:7" x14ac:dyDescent="0.35">
      <c r="A1569">
        <v>2015</v>
      </c>
      <c r="B1569">
        <v>7</v>
      </c>
      <c r="C1569" t="str">
        <f>+VLOOKUP(Precio_mayoristas_consumidores[[#This Row],[Cod_mes]],Códigos_mes[],2,0)</f>
        <v>Julio</v>
      </c>
      <c r="D1569" t="s">
        <v>797</v>
      </c>
      <c r="E1569" t="str">
        <f>+VLOOKUP(Precio_mayoristas_consumidores[[#This Row],[Producto]],Codigos_class_frutas[],2,0)</f>
        <v>Cítricos</v>
      </c>
      <c r="F1569" t="s">
        <v>214</v>
      </c>
      <c r="G1569" s="51">
        <v>888.89</v>
      </c>
    </row>
    <row r="1570" spans="1:7" x14ac:dyDescent="0.35">
      <c r="A1570">
        <v>2015</v>
      </c>
      <c r="B1570">
        <v>7</v>
      </c>
      <c r="C1570" t="str">
        <f>+VLOOKUP(Precio_mayoristas_consumidores[[#This Row],[Cod_mes]],Códigos_mes[],2,0)</f>
        <v>Julio</v>
      </c>
      <c r="D1570" t="s">
        <v>797</v>
      </c>
      <c r="E1570" t="str">
        <f>+VLOOKUP(Precio_mayoristas_consumidores[[#This Row],[Producto]],Codigos_class_frutas[],2,0)</f>
        <v>Cítricos</v>
      </c>
      <c r="F1570" t="s">
        <v>218</v>
      </c>
      <c r="G1570" s="51">
        <v>1647.32</v>
      </c>
    </row>
    <row r="1571" spans="1:7" x14ac:dyDescent="0.35">
      <c r="A1571">
        <v>2015</v>
      </c>
      <c r="B1571">
        <v>7</v>
      </c>
      <c r="C1571" t="str">
        <f>+VLOOKUP(Precio_mayoristas_consumidores[[#This Row],[Cod_mes]],Códigos_mes[],2,0)</f>
        <v>Julio</v>
      </c>
      <c r="D1571" t="s">
        <v>797</v>
      </c>
      <c r="E1571" t="str">
        <f>+VLOOKUP(Precio_mayoristas_consumidores[[#This Row],[Producto]],Codigos_class_frutas[],2,0)</f>
        <v>Tropicales y subtropicales</v>
      </c>
      <c r="F1571" t="s">
        <v>229</v>
      </c>
      <c r="G1571" s="51">
        <v>1832.69</v>
      </c>
    </row>
    <row r="1572" spans="1:7" x14ac:dyDescent="0.35">
      <c r="A1572">
        <v>2015</v>
      </c>
      <c r="B1572">
        <v>7</v>
      </c>
      <c r="C1572" t="str">
        <f>+VLOOKUP(Precio_mayoristas_consumidores[[#This Row],[Cod_mes]],Códigos_mes[],2,0)</f>
        <v>Julio</v>
      </c>
      <c r="D1572" t="s">
        <v>797</v>
      </c>
      <c r="E1572" t="str">
        <f>+VLOOKUP(Precio_mayoristas_consumidores[[#This Row],[Producto]],Codigos_class_frutas[],2,0)</f>
        <v>Frutos de pepita</v>
      </c>
      <c r="F1572" t="s">
        <v>231</v>
      </c>
      <c r="G1572" s="51">
        <v>828.44</v>
      </c>
    </row>
    <row r="1573" spans="1:7" x14ac:dyDescent="0.35">
      <c r="A1573">
        <v>2015</v>
      </c>
      <c r="B1573">
        <v>7</v>
      </c>
      <c r="C1573" t="str">
        <f>+VLOOKUP(Precio_mayoristas_consumidores[[#This Row],[Cod_mes]],Códigos_mes[],2,0)</f>
        <v>Julio</v>
      </c>
      <c r="D1573" t="s">
        <v>797</v>
      </c>
      <c r="E1573" t="str">
        <f>+VLOOKUP(Precio_mayoristas_consumidores[[#This Row],[Producto]],Codigos_class_frutas[],2,0)</f>
        <v>Cítricos</v>
      </c>
      <c r="F1573" t="s">
        <v>221</v>
      </c>
      <c r="G1573" s="51">
        <v>936.39</v>
      </c>
    </row>
    <row r="1574" spans="1:7" x14ac:dyDescent="0.35">
      <c r="A1574">
        <v>2015</v>
      </c>
      <c r="B1574">
        <v>7</v>
      </c>
      <c r="C1574" t="str">
        <f>+VLOOKUP(Precio_mayoristas_consumidores[[#This Row],[Cod_mes]],Códigos_mes[],2,0)</f>
        <v>Julio</v>
      </c>
      <c r="D1574" t="s">
        <v>797</v>
      </c>
      <c r="E1574" t="str">
        <f>+VLOOKUP(Precio_mayoristas_consumidores[[#This Row],[Producto]],Codigos_class_frutas[],2,0)</f>
        <v>Oleaginosos</v>
      </c>
      <c r="F1574" t="s">
        <v>225</v>
      </c>
      <c r="G1574" s="51">
        <v>2986.62</v>
      </c>
    </row>
    <row r="1575" spans="1:7" x14ac:dyDescent="0.35">
      <c r="A1575">
        <v>2015</v>
      </c>
      <c r="B1575">
        <v>7</v>
      </c>
      <c r="C1575" t="str">
        <f>+VLOOKUP(Precio_mayoristas_consumidores[[#This Row],[Cod_mes]],Códigos_mes[],2,0)</f>
        <v>Julio</v>
      </c>
      <c r="D1575" t="s">
        <v>797</v>
      </c>
      <c r="E1575" t="str">
        <f>+VLOOKUP(Precio_mayoristas_consumidores[[#This Row],[Producto]],Codigos_class_frutas[],2,0)</f>
        <v>Frutos de pepita</v>
      </c>
      <c r="F1575" t="s">
        <v>242</v>
      </c>
      <c r="G1575" s="51">
        <v>1054.81</v>
      </c>
    </row>
    <row r="1576" spans="1:7" x14ac:dyDescent="0.35">
      <c r="A1576">
        <v>2015</v>
      </c>
      <c r="B1576">
        <v>7</v>
      </c>
      <c r="C1576" t="str">
        <f>+VLOOKUP(Precio_mayoristas_consumidores[[#This Row],[Cod_mes]],Códigos_mes[],2,0)</f>
        <v>Julio</v>
      </c>
      <c r="D1576" t="s">
        <v>797</v>
      </c>
      <c r="E1576" t="str">
        <f>+VLOOKUP(Precio_mayoristas_consumidores[[#This Row],[Producto]],Codigos_class_frutas[],2,0)</f>
        <v>Tropicales y subtropicales</v>
      </c>
      <c r="F1576" t="s">
        <v>204</v>
      </c>
      <c r="G1576" s="51">
        <v>719.03</v>
      </c>
    </row>
    <row r="1577" spans="1:7" x14ac:dyDescent="0.35">
      <c r="A1577">
        <v>2015</v>
      </c>
      <c r="B1577">
        <v>7</v>
      </c>
      <c r="C1577" t="str">
        <f>+VLOOKUP(Precio_mayoristas_consumidores[[#This Row],[Cod_mes]],Códigos_mes[],2,0)</f>
        <v>Julio</v>
      </c>
      <c r="D1577" t="s">
        <v>796</v>
      </c>
      <c r="E1577" t="str">
        <f>+VLOOKUP(Precio_mayoristas_consumidores[[#This Row],[Producto]],Codigos_class_frutas[],2,0)</f>
        <v>Berries</v>
      </c>
      <c r="F1577" t="s">
        <v>249</v>
      </c>
      <c r="G1577" s="51">
        <v>500.05</v>
      </c>
    </row>
    <row r="1578" spans="1:7" x14ac:dyDescent="0.35">
      <c r="A1578">
        <v>2015</v>
      </c>
      <c r="B1578">
        <v>7</v>
      </c>
      <c r="C1578" t="str">
        <f>+VLOOKUP(Precio_mayoristas_consumidores[[#This Row],[Cod_mes]],Códigos_mes[],2,0)</f>
        <v>Julio</v>
      </c>
      <c r="D1578" t="s">
        <v>796</v>
      </c>
      <c r="E1578" t="str">
        <f>+VLOOKUP(Precio_mayoristas_consumidores[[#This Row],[Producto]],Codigos_class_frutas[],2,0)</f>
        <v>Cítricos</v>
      </c>
      <c r="F1578" t="s">
        <v>214</v>
      </c>
      <c r="G1578" s="51">
        <v>393.88</v>
      </c>
    </row>
    <row r="1579" spans="1:7" x14ac:dyDescent="0.35">
      <c r="A1579">
        <v>2015</v>
      </c>
      <c r="B1579">
        <v>7</v>
      </c>
      <c r="C1579" t="str">
        <f>+VLOOKUP(Precio_mayoristas_consumidores[[#This Row],[Cod_mes]],Códigos_mes[],2,0)</f>
        <v>Julio</v>
      </c>
      <c r="D1579" t="s">
        <v>796</v>
      </c>
      <c r="E1579" t="str">
        <f>+VLOOKUP(Precio_mayoristas_consumidores[[#This Row],[Producto]],Codigos_class_frutas[],2,0)</f>
        <v>Cítricos</v>
      </c>
      <c r="F1579" t="s">
        <v>218</v>
      </c>
      <c r="G1579" s="51">
        <v>642.67999999999995</v>
      </c>
    </row>
    <row r="1580" spans="1:7" x14ac:dyDescent="0.35">
      <c r="A1580">
        <v>2015</v>
      </c>
      <c r="B1580">
        <v>7</v>
      </c>
      <c r="C1580" t="str">
        <f>+VLOOKUP(Precio_mayoristas_consumidores[[#This Row],[Cod_mes]],Códigos_mes[],2,0)</f>
        <v>Julio</v>
      </c>
      <c r="D1580" t="s">
        <v>796</v>
      </c>
      <c r="E1580" t="str">
        <f>+VLOOKUP(Precio_mayoristas_consumidores[[#This Row],[Producto]],Codigos_class_frutas[],2,0)</f>
        <v>Tropicales y subtropicales</v>
      </c>
      <c r="F1580" t="s">
        <v>229</v>
      </c>
      <c r="G1580" s="51">
        <v>2750</v>
      </c>
    </row>
    <row r="1581" spans="1:7" x14ac:dyDescent="0.35">
      <c r="A1581">
        <v>2015</v>
      </c>
      <c r="B1581">
        <v>7</v>
      </c>
      <c r="C1581" t="str">
        <f>+VLOOKUP(Precio_mayoristas_consumidores[[#This Row],[Cod_mes]],Códigos_mes[],2,0)</f>
        <v>Julio</v>
      </c>
      <c r="D1581" t="s">
        <v>796</v>
      </c>
      <c r="E1581" t="str">
        <f>+VLOOKUP(Precio_mayoristas_consumidores[[#This Row],[Producto]],Codigos_class_frutas[],2,0)</f>
        <v>Frutos de pepita</v>
      </c>
      <c r="F1581" t="s">
        <v>231</v>
      </c>
      <c r="G1581" s="51">
        <v>486</v>
      </c>
    </row>
    <row r="1582" spans="1:7" x14ac:dyDescent="0.35">
      <c r="A1582">
        <v>2015</v>
      </c>
      <c r="B1582">
        <v>7</v>
      </c>
      <c r="C1582" t="str">
        <f>+VLOOKUP(Precio_mayoristas_consumidores[[#This Row],[Cod_mes]],Códigos_mes[],2,0)</f>
        <v>Julio</v>
      </c>
      <c r="D1582" t="s">
        <v>796</v>
      </c>
      <c r="E1582" t="str">
        <f>+VLOOKUP(Precio_mayoristas_consumidores[[#This Row],[Producto]],Codigos_class_frutas[],2,0)</f>
        <v>Cítricos</v>
      </c>
      <c r="F1582" t="s">
        <v>221</v>
      </c>
      <c r="G1582" s="51">
        <v>505.76</v>
      </c>
    </row>
    <row r="1583" spans="1:7" x14ac:dyDescent="0.35">
      <c r="A1583">
        <v>2015</v>
      </c>
      <c r="B1583">
        <v>7</v>
      </c>
      <c r="C1583" t="str">
        <f>+VLOOKUP(Precio_mayoristas_consumidores[[#This Row],[Cod_mes]],Códigos_mes[],2,0)</f>
        <v>Julio</v>
      </c>
      <c r="D1583" t="s">
        <v>796</v>
      </c>
      <c r="E1583" t="str">
        <f>+VLOOKUP(Precio_mayoristas_consumidores[[#This Row],[Producto]],Codigos_class_frutas[],2,0)</f>
        <v>Oleaginosos</v>
      </c>
      <c r="F1583" t="s">
        <v>225</v>
      </c>
      <c r="G1583" s="51">
        <v>1997.66</v>
      </c>
    </row>
    <row r="1584" spans="1:7" x14ac:dyDescent="0.35">
      <c r="A1584">
        <v>2015</v>
      </c>
      <c r="B1584">
        <v>7</v>
      </c>
      <c r="C1584" t="str">
        <f>+VLOOKUP(Precio_mayoristas_consumidores[[#This Row],[Cod_mes]],Códigos_mes[],2,0)</f>
        <v>Julio</v>
      </c>
      <c r="D1584" t="s">
        <v>796</v>
      </c>
      <c r="E1584" t="str">
        <f>+VLOOKUP(Precio_mayoristas_consumidores[[#This Row],[Producto]],Codigos_class_frutas[],2,0)</f>
        <v>Frutos de pepita</v>
      </c>
      <c r="F1584" t="s">
        <v>242</v>
      </c>
      <c r="G1584" s="51">
        <v>592</v>
      </c>
    </row>
    <row r="1585" spans="1:7" x14ac:dyDescent="0.35">
      <c r="A1585">
        <v>2015</v>
      </c>
      <c r="B1585">
        <v>7</v>
      </c>
      <c r="C1585" t="str">
        <f>+VLOOKUP(Precio_mayoristas_consumidores[[#This Row],[Cod_mes]],Códigos_mes[],2,0)</f>
        <v>Julio</v>
      </c>
      <c r="D1585" t="s">
        <v>796</v>
      </c>
      <c r="E1585" t="str">
        <f>+VLOOKUP(Precio_mayoristas_consumidores[[#This Row],[Producto]],Codigos_class_frutas[],2,0)</f>
        <v>Tropicales y subtropicales</v>
      </c>
      <c r="F1585" t="s">
        <v>204</v>
      </c>
      <c r="G1585" s="51">
        <v>526.89</v>
      </c>
    </row>
    <row r="1586" spans="1:7" x14ac:dyDescent="0.35">
      <c r="A1586">
        <v>2015</v>
      </c>
      <c r="B1586">
        <v>7</v>
      </c>
      <c r="C1586" t="str">
        <f>+VLOOKUP(Precio_mayoristas_consumidores[[#This Row],[Cod_mes]],Códigos_mes[],2,0)</f>
        <v>Julio</v>
      </c>
      <c r="D1586" t="s">
        <v>797</v>
      </c>
      <c r="E1586" t="str">
        <f>+VLOOKUP(Precio_mayoristas_consumidores[[#This Row],[Producto]],Codigos_class_frutas[],2,0)</f>
        <v>Berries</v>
      </c>
      <c r="F1586" t="s">
        <v>249</v>
      </c>
      <c r="G1586" s="51">
        <v>1022</v>
      </c>
    </row>
    <row r="1587" spans="1:7" x14ac:dyDescent="0.35">
      <c r="A1587">
        <v>2015</v>
      </c>
      <c r="B1587">
        <v>7</v>
      </c>
      <c r="C1587" t="str">
        <f>+VLOOKUP(Precio_mayoristas_consumidores[[#This Row],[Cod_mes]],Códigos_mes[],2,0)</f>
        <v>Julio</v>
      </c>
      <c r="D1587" t="s">
        <v>797</v>
      </c>
      <c r="E1587" t="str">
        <f>+VLOOKUP(Precio_mayoristas_consumidores[[#This Row],[Producto]],Codigos_class_frutas[],2,0)</f>
        <v>Cítricos</v>
      </c>
      <c r="F1587" t="s">
        <v>214</v>
      </c>
      <c r="G1587" s="51">
        <v>796.19</v>
      </c>
    </row>
    <row r="1588" spans="1:7" x14ac:dyDescent="0.35">
      <c r="A1588">
        <v>2015</v>
      </c>
      <c r="B1588">
        <v>7</v>
      </c>
      <c r="C1588" t="str">
        <f>+VLOOKUP(Precio_mayoristas_consumidores[[#This Row],[Cod_mes]],Códigos_mes[],2,0)</f>
        <v>Julio</v>
      </c>
      <c r="D1588" t="s">
        <v>797</v>
      </c>
      <c r="E1588" t="str">
        <f>+VLOOKUP(Precio_mayoristas_consumidores[[#This Row],[Producto]],Codigos_class_frutas[],2,0)</f>
        <v>Cítricos</v>
      </c>
      <c r="F1588" t="s">
        <v>218</v>
      </c>
      <c r="G1588" s="51">
        <v>1627.87</v>
      </c>
    </row>
    <row r="1589" spans="1:7" x14ac:dyDescent="0.35">
      <c r="A1589">
        <v>2015</v>
      </c>
      <c r="B1589">
        <v>7</v>
      </c>
      <c r="C1589" t="str">
        <f>+VLOOKUP(Precio_mayoristas_consumidores[[#This Row],[Cod_mes]],Códigos_mes[],2,0)</f>
        <v>Julio</v>
      </c>
      <c r="D1589" t="s">
        <v>797</v>
      </c>
      <c r="E1589" t="str">
        <f>+VLOOKUP(Precio_mayoristas_consumidores[[#This Row],[Producto]],Codigos_class_frutas[],2,0)</f>
        <v>Tropicales y subtropicales</v>
      </c>
      <c r="F1589" t="s">
        <v>229</v>
      </c>
      <c r="G1589" s="51">
        <v>1608.01</v>
      </c>
    </row>
    <row r="1590" spans="1:7" x14ac:dyDescent="0.35">
      <c r="A1590">
        <v>2015</v>
      </c>
      <c r="B1590">
        <v>7</v>
      </c>
      <c r="C1590" t="str">
        <f>+VLOOKUP(Precio_mayoristas_consumidores[[#This Row],[Cod_mes]],Códigos_mes[],2,0)</f>
        <v>Julio</v>
      </c>
      <c r="D1590" t="s">
        <v>797</v>
      </c>
      <c r="E1590" t="str">
        <f>+VLOOKUP(Precio_mayoristas_consumidores[[#This Row],[Producto]],Codigos_class_frutas[],2,0)</f>
        <v>Frutos de pepita</v>
      </c>
      <c r="F1590" t="s">
        <v>231</v>
      </c>
      <c r="G1590" s="51">
        <v>796.87</v>
      </c>
    </row>
    <row r="1591" spans="1:7" x14ac:dyDescent="0.35">
      <c r="A1591">
        <v>2015</v>
      </c>
      <c r="B1591">
        <v>7</v>
      </c>
      <c r="C1591" t="str">
        <f>+VLOOKUP(Precio_mayoristas_consumidores[[#This Row],[Cod_mes]],Códigos_mes[],2,0)</f>
        <v>Julio</v>
      </c>
      <c r="D1591" t="s">
        <v>797</v>
      </c>
      <c r="E1591" t="str">
        <f>+VLOOKUP(Precio_mayoristas_consumidores[[#This Row],[Producto]],Codigos_class_frutas[],2,0)</f>
        <v>Cítricos</v>
      </c>
      <c r="F1591" t="s">
        <v>221</v>
      </c>
      <c r="G1591" s="51">
        <v>901.67</v>
      </c>
    </row>
    <row r="1592" spans="1:7" x14ac:dyDescent="0.35">
      <c r="A1592">
        <v>2015</v>
      </c>
      <c r="B1592">
        <v>7</v>
      </c>
      <c r="C1592" t="str">
        <f>+VLOOKUP(Precio_mayoristas_consumidores[[#This Row],[Cod_mes]],Códigos_mes[],2,0)</f>
        <v>Julio</v>
      </c>
      <c r="D1592" t="s">
        <v>797</v>
      </c>
      <c r="E1592" t="str">
        <f>+VLOOKUP(Precio_mayoristas_consumidores[[#This Row],[Producto]],Codigos_class_frutas[],2,0)</f>
        <v>Oleaginosos</v>
      </c>
      <c r="F1592" t="s">
        <v>225</v>
      </c>
      <c r="G1592" s="51">
        <v>2964.45</v>
      </c>
    </row>
    <row r="1593" spans="1:7" x14ac:dyDescent="0.35">
      <c r="A1593">
        <v>2015</v>
      </c>
      <c r="B1593">
        <v>7</v>
      </c>
      <c r="C1593" t="str">
        <f>+VLOOKUP(Precio_mayoristas_consumidores[[#This Row],[Cod_mes]],Códigos_mes[],2,0)</f>
        <v>Julio</v>
      </c>
      <c r="D1593" t="s">
        <v>797</v>
      </c>
      <c r="E1593" t="str">
        <f>+VLOOKUP(Precio_mayoristas_consumidores[[#This Row],[Producto]],Codigos_class_frutas[],2,0)</f>
        <v>Frutos de pepita</v>
      </c>
      <c r="F1593" t="s">
        <v>242</v>
      </c>
      <c r="G1593" s="51">
        <v>957.16</v>
      </c>
    </row>
    <row r="1594" spans="1:7" x14ac:dyDescent="0.35">
      <c r="A1594">
        <v>2015</v>
      </c>
      <c r="B1594">
        <v>7</v>
      </c>
      <c r="C1594" t="str">
        <f>+VLOOKUP(Precio_mayoristas_consumidores[[#This Row],[Cod_mes]],Códigos_mes[],2,0)</f>
        <v>Julio</v>
      </c>
      <c r="D1594" t="s">
        <v>797</v>
      </c>
      <c r="E1594" t="str">
        <f>+VLOOKUP(Precio_mayoristas_consumidores[[#This Row],[Producto]],Codigos_class_frutas[],2,0)</f>
        <v>Tropicales y subtropicales</v>
      </c>
      <c r="F1594" t="s">
        <v>204</v>
      </c>
      <c r="G1594" s="51">
        <v>703.11</v>
      </c>
    </row>
    <row r="1595" spans="1:7" x14ac:dyDescent="0.35">
      <c r="A1595">
        <v>2015</v>
      </c>
      <c r="B1595">
        <v>7</v>
      </c>
      <c r="C1595" t="str">
        <f>+VLOOKUP(Precio_mayoristas_consumidores[[#This Row],[Cod_mes]],Códigos_mes[],2,0)</f>
        <v>Julio</v>
      </c>
      <c r="D1595" t="s">
        <v>796</v>
      </c>
      <c r="E1595" t="str">
        <f>+VLOOKUP(Precio_mayoristas_consumidores[[#This Row],[Producto]],Codigos_class_frutas[],2,0)</f>
        <v>Berries</v>
      </c>
      <c r="F1595" t="s">
        <v>249</v>
      </c>
      <c r="G1595" s="51">
        <v>511.23</v>
      </c>
    </row>
    <row r="1596" spans="1:7" x14ac:dyDescent="0.35">
      <c r="A1596">
        <v>2015</v>
      </c>
      <c r="B1596">
        <v>7</v>
      </c>
      <c r="C1596" t="str">
        <f>+VLOOKUP(Precio_mayoristas_consumidores[[#This Row],[Cod_mes]],Códigos_mes[],2,0)</f>
        <v>Julio</v>
      </c>
      <c r="D1596" t="s">
        <v>796</v>
      </c>
      <c r="E1596" t="str">
        <f>+VLOOKUP(Precio_mayoristas_consumidores[[#This Row],[Producto]],Codigos_class_frutas[],2,0)</f>
        <v>Cítricos</v>
      </c>
      <c r="F1596" t="s">
        <v>214</v>
      </c>
      <c r="G1596" s="51">
        <v>357.74</v>
      </c>
    </row>
    <row r="1597" spans="1:7" x14ac:dyDescent="0.35">
      <c r="A1597">
        <v>2015</v>
      </c>
      <c r="B1597">
        <v>7</v>
      </c>
      <c r="C1597" t="str">
        <f>+VLOOKUP(Precio_mayoristas_consumidores[[#This Row],[Cod_mes]],Códigos_mes[],2,0)</f>
        <v>Julio</v>
      </c>
      <c r="D1597" t="s">
        <v>796</v>
      </c>
      <c r="E1597" t="str">
        <f>+VLOOKUP(Precio_mayoristas_consumidores[[#This Row],[Producto]],Codigos_class_frutas[],2,0)</f>
        <v>Cítricos</v>
      </c>
      <c r="F1597" t="s">
        <v>218</v>
      </c>
      <c r="G1597" s="51">
        <v>625.64</v>
      </c>
    </row>
    <row r="1598" spans="1:7" x14ac:dyDescent="0.35">
      <c r="A1598">
        <v>2015</v>
      </c>
      <c r="B1598">
        <v>7</v>
      </c>
      <c r="C1598" t="str">
        <f>+VLOOKUP(Precio_mayoristas_consumidores[[#This Row],[Cod_mes]],Códigos_mes[],2,0)</f>
        <v>Julio</v>
      </c>
      <c r="D1598" t="s">
        <v>796</v>
      </c>
      <c r="E1598" t="str">
        <f>+VLOOKUP(Precio_mayoristas_consumidores[[#This Row],[Producto]],Codigos_class_frutas[],2,0)</f>
        <v>Tropicales y subtropicales</v>
      </c>
      <c r="F1598" t="s">
        <v>229</v>
      </c>
      <c r="G1598" s="51">
        <v>3500</v>
      </c>
    </row>
    <row r="1599" spans="1:7" x14ac:dyDescent="0.35">
      <c r="A1599">
        <v>2015</v>
      </c>
      <c r="B1599">
        <v>7</v>
      </c>
      <c r="C1599" t="str">
        <f>+VLOOKUP(Precio_mayoristas_consumidores[[#This Row],[Cod_mes]],Códigos_mes[],2,0)</f>
        <v>Julio</v>
      </c>
      <c r="D1599" t="s">
        <v>796</v>
      </c>
      <c r="E1599" t="str">
        <f>+VLOOKUP(Precio_mayoristas_consumidores[[#This Row],[Producto]],Codigos_class_frutas[],2,0)</f>
        <v>Frutos de pepita</v>
      </c>
      <c r="F1599" t="s">
        <v>231</v>
      </c>
      <c r="G1599" s="51">
        <v>487.33</v>
      </c>
    </row>
    <row r="1600" spans="1:7" x14ac:dyDescent="0.35">
      <c r="A1600">
        <v>2015</v>
      </c>
      <c r="B1600">
        <v>7</v>
      </c>
      <c r="C1600" t="str">
        <f>+VLOOKUP(Precio_mayoristas_consumidores[[#This Row],[Cod_mes]],Códigos_mes[],2,0)</f>
        <v>Julio</v>
      </c>
      <c r="D1600" t="s">
        <v>796</v>
      </c>
      <c r="E1600" t="str">
        <f>+VLOOKUP(Precio_mayoristas_consumidores[[#This Row],[Producto]],Codigos_class_frutas[],2,0)</f>
        <v>Cítricos</v>
      </c>
      <c r="F1600" t="s">
        <v>221</v>
      </c>
      <c r="G1600" s="51">
        <v>486.12</v>
      </c>
    </row>
    <row r="1601" spans="1:7" x14ac:dyDescent="0.35">
      <c r="A1601">
        <v>2015</v>
      </c>
      <c r="B1601">
        <v>7</v>
      </c>
      <c r="C1601" t="str">
        <f>+VLOOKUP(Precio_mayoristas_consumidores[[#This Row],[Cod_mes]],Códigos_mes[],2,0)</f>
        <v>Julio</v>
      </c>
      <c r="D1601" t="s">
        <v>796</v>
      </c>
      <c r="E1601" t="str">
        <f>+VLOOKUP(Precio_mayoristas_consumidores[[#This Row],[Producto]],Codigos_class_frutas[],2,0)</f>
        <v>Oleaginosos</v>
      </c>
      <c r="F1601" t="s">
        <v>225</v>
      </c>
      <c r="G1601" s="51">
        <v>1976.7</v>
      </c>
    </row>
    <row r="1602" spans="1:7" x14ac:dyDescent="0.35">
      <c r="A1602">
        <v>2015</v>
      </c>
      <c r="B1602">
        <v>7</v>
      </c>
      <c r="C1602" t="str">
        <f>+VLOOKUP(Precio_mayoristas_consumidores[[#This Row],[Cod_mes]],Códigos_mes[],2,0)</f>
        <v>Julio</v>
      </c>
      <c r="D1602" t="s">
        <v>796</v>
      </c>
      <c r="E1602" t="str">
        <f>+VLOOKUP(Precio_mayoristas_consumidores[[#This Row],[Producto]],Codigos_class_frutas[],2,0)</f>
        <v>Frutos de pepita</v>
      </c>
      <c r="F1602" t="s">
        <v>242</v>
      </c>
      <c r="G1602" s="51">
        <v>601.29</v>
      </c>
    </row>
    <row r="1603" spans="1:7" x14ac:dyDescent="0.35">
      <c r="A1603">
        <v>2015</v>
      </c>
      <c r="B1603">
        <v>7</v>
      </c>
      <c r="C1603" t="str">
        <f>+VLOOKUP(Precio_mayoristas_consumidores[[#This Row],[Cod_mes]],Códigos_mes[],2,0)</f>
        <v>Julio</v>
      </c>
      <c r="D1603" t="s">
        <v>796</v>
      </c>
      <c r="E1603" t="str">
        <f>+VLOOKUP(Precio_mayoristas_consumidores[[#This Row],[Producto]],Codigos_class_frutas[],2,0)</f>
        <v>Tropicales y subtropicales</v>
      </c>
      <c r="F1603" t="s">
        <v>204</v>
      </c>
      <c r="G1603" s="51">
        <v>510.34</v>
      </c>
    </row>
    <row r="1604" spans="1:7" x14ac:dyDescent="0.35">
      <c r="A1604">
        <v>2015</v>
      </c>
      <c r="B1604">
        <v>7</v>
      </c>
      <c r="C1604" t="str">
        <f>+VLOOKUP(Precio_mayoristas_consumidores[[#This Row],[Cod_mes]],Códigos_mes[],2,0)</f>
        <v>Julio</v>
      </c>
      <c r="D1604" t="s">
        <v>797</v>
      </c>
      <c r="E1604" t="str">
        <f>+VLOOKUP(Precio_mayoristas_consumidores[[#This Row],[Producto]],Codigos_class_frutas[],2,0)</f>
        <v>Berries</v>
      </c>
      <c r="F1604" t="s">
        <v>249</v>
      </c>
      <c r="G1604" s="51">
        <v>1054.17</v>
      </c>
    </row>
    <row r="1605" spans="1:7" x14ac:dyDescent="0.35">
      <c r="A1605">
        <v>2015</v>
      </c>
      <c r="B1605">
        <v>7</v>
      </c>
      <c r="C1605" t="str">
        <f>+VLOOKUP(Precio_mayoristas_consumidores[[#This Row],[Cod_mes]],Códigos_mes[],2,0)</f>
        <v>Julio</v>
      </c>
      <c r="D1605" t="s">
        <v>797</v>
      </c>
      <c r="E1605" t="str">
        <f>+VLOOKUP(Precio_mayoristas_consumidores[[#This Row],[Producto]],Codigos_class_frutas[],2,0)</f>
        <v>Cítricos</v>
      </c>
      <c r="F1605" t="s">
        <v>214</v>
      </c>
      <c r="G1605" s="51">
        <v>807.05</v>
      </c>
    </row>
    <row r="1606" spans="1:7" x14ac:dyDescent="0.35">
      <c r="A1606">
        <v>2015</v>
      </c>
      <c r="B1606">
        <v>7</v>
      </c>
      <c r="C1606" t="str">
        <f>+VLOOKUP(Precio_mayoristas_consumidores[[#This Row],[Cod_mes]],Códigos_mes[],2,0)</f>
        <v>Julio</v>
      </c>
      <c r="D1606" t="s">
        <v>797</v>
      </c>
      <c r="E1606" t="str">
        <f>+VLOOKUP(Precio_mayoristas_consumidores[[#This Row],[Producto]],Codigos_class_frutas[],2,0)</f>
        <v>Cítricos</v>
      </c>
      <c r="F1606" t="s">
        <v>218</v>
      </c>
      <c r="G1606" s="51">
        <v>1409.42</v>
      </c>
    </row>
    <row r="1607" spans="1:7" x14ac:dyDescent="0.35">
      <c r="A1607">
        <v>2015</v>
      </c>
      <c r="B1607">
        <v>7</v>
      </c>
      <c r="C1607" t="str">
        <f>+VLOOKUP(Precio_mayoristas_consumidores[[#This Row],[Cod_mes]],Códigos_mes[],2,0)</f>
        <v>Julio</v>
      </c>
      <c r="D1607" t="s">
        <v>797</v>
      </c>
      <c r="E1607" t="str">
        <f>+VLOOKUP(Precio_mayoristas_consumidores[[#This Row],[Producto]],Codigos_class_frutas[],2,0)</f>
        <v>Tropicales y subtropicales</v>
      </c>
      <c r="F1607" t="s">
        <v>229</v>
      </c>
      <c r="G1607" s="51">
        <v>2166.94</v>
      </c>
    </row>
    <row r="1608" spans="1:7" x14ac:dyDescent="0.35">
      <c r="A1608">
        <v>2015</v>
      </c>
      <c r="B1608">
        <v>7</v>
      </c>
      <c r="C1608" t="str">
        <f>+VLOOKUP(Precio_mayoristas_consumidores[[#This Row],[Cod_mes]],Códigos_mes[],2,0)</f>
        <v>Julio</v>
      </c>
      <c r="D1608" t="s">
        <v>797</v>
      </c>
      <c r="E1608" t="str">
        <f>+VLOOKUP(Precio_mayoristas_consumidores[[#This Row],[Producto]],Codigos_class_frutas[],2,0)</f>
        <v>Frutos de pepita</v>
      </c>
      <c r="F1608" t="s">
        <v>231</v>
      </c>
      <c r="G1608" s="51">
        <v>860.7</v>
      </c>
    </row>
    <row r="1609" spans="1:7" x14ac:dyDescent="0.35">
      <c r="A1609">
        <v>2015</v>
      </c>
      <c r="B1609">
        <v>7</v>
      </c>
      <c r="C1609" t="str">
        <f>+VLOOKUP(Precio_mayoristas_consumidores[[#This Row],[Cod_mes]],Códigos_mes[],2,0)</f>
        <v>Julio</v>
      </c>
      <c r="D1609" t="s">
        <v>797</v>
      </c>
      <c r="E1609" t="str">
        <f>+VLOOKUP(Precio_mayoristas_consumidores[[#This Row],[Producto]],Codigos_class_frutas[],2,0)</f>
        <v>Cítricos</v>
      </c>
      <c r="F1609" t="s">
        <v>221</v>
      </c>
      <c r="G1609" s="51">
        <v>890.67</v>
      </c>
    </row>
    <row r="1610" spans="1:7" x14ac:dyDescent="0.35">
      <c r="A1610">
        <v>2015</v>
      </c>
      <c r="B1610">
        <v>7</v>
      </c>
      <c r="C1610" t="str">
        <f>+VLOOKUP(Precio_mayoristas_consumidores[[#This Row],[Cod_mes]],Códigos_mes[],2,0)</f>
        <v>Julio</v>
      </c>
      <c r="D1610" t="s">
        <v>797</v>
      </c>
      <c r="E1610" t="str">
        <f>+VLOOKUP(Precio_mayoristas_consumidores[[#This Row],[Producto]],Codigos_class_frutas[],2,0)</f>
        <v>Oleaginosos</v>
      </c>
      <c r="F1610" t="s">
        <v>225</v>
      </c>
      <c r="G1610" s="51">
        <v>2968.36</v>
      </c>
    </row>
    <row r="1611" spans="1:7" x14ac:dyDescent="0.35">
      <c r="A1611">
        <v>2015</v>
      </c>
      <c r="B1611">
        <v>7</v>
      </c>
      <c r="C1611" t="str">
        <f>+VLOOKUP(Precio_mayoristas_consumidores[[#This Row],[Cod_mes]],Códigos_mes[],2,0)</f>
        <v>Julio</v>
      </c>
      <c r="D1611" t="s">
        <v>797</v>
      </c>
      <c r="E1611" t="str">
        <f>+VLOOKUP(Precio_mayoristas_consumidores[[#This Row],[Producto]],Codigos_class_frutas[],2,0)</f>
        <v>Frutos de pepita</v>
      </c>
      <c r="F1611" t="s">
        <v>242</v>
      </c>
      <c r="G1611" s="51">
        <v>1034.44</v>
      </c>
    </row>
    <row r="1612" spans="1:7" x14ac:dyDescent="0.35">
      <c r="A1612">
        <v>2015</v>
      </c>
      <c r="B1612">
        <v>7</v>
      </c>
      <c r="C1612" t="str">
        <f>+VLOOKUP(Precio_mayoristas_consumidores[[#This Row],[Cod_mes]],Códigos_mes[],2,0)</f>
        <v>Julio</v>
      </c>
      <c r="D1612" t="s">
        <v>797</v>
      </c>
      <c r="E1612" t="str">
        <f>+VLOOKUP(Precio_mayoristas_consumidores[[#This Row],[Producto]],Codigos_class_frutas[],2,0)</f>
        <v>Tropicales y subtropicales</v>
      </c>
      <c r="F1612" t="s">
        <v>204</v>
      </c>
      <c r="G1612" s="51">
        <v>745.91</v>
      </c>
    </row>
    <row r="1613" spans="1:7" x14ac:dyDescent="0.35">
      <c r="A1613">
        <v>2015</v>
      </c>
      <c r="B1613">
        <v>7</v>
      </c>
      <c r="C1613" t="str">
        <f>+VLOOKUP(Precio_mayoristas_consumidores[[#This Row],[Cod_mes]],Códigos_mes[],2,0)</f>
        <v>Julio</v>
      </c>
      <c r="D1613" t="s">
        <v>796</v>
      </c>
      <c r="E1613" t="str">
        <f>+VLOOKUP(Precio_mayoristas_consumidores[[#This Row],[Producto]],Codigos_class_frutas[],2,0)</f>
        <v>Berries</v>
      </c>
      <c r="F1613" t="s">
        <v>249</v>
      </c>
      <c r="G1613" s="51">
        <v>492.72</v>
      </c>
    </row>
    <row r="1614" spans="1:7" x14ac:dyDescent="0.35">
      <c r="A1614">
        <v>2015</v>
      </c>
      <c r="B1614">
        <v>7</v>
      </c>
      <c r="C1614" t="str">
        <f>+VLOOKUP(Precio_mayoristas_consumidores[[#This Row],[Cod_mes]],Códigos_mes[],2,0)</f>
        <v>Julio</v>
      </c>
      <c r="D1614" t="s">
        <v>796</v>
      </c>
      <c r="E1614" t="str">
        <f>+VLOOKUP(Precio_mayoristas_consumidores[[#This Row],[Producto]],Codigos_class_frutas[],2,0)</f>
        <v>Cítricos</v>
      </c>
      <c r="F1614" t="s">
        <v>214</v>
      </c>
      <c r="G1614" s="51">
        <v>370.29</v>
      </c>
    </row>
    <row r="1615" spans="1:7" x14ac:dyDescent="0.35">
      <c r="A1615">
        <v>2015</v>
      </c>
      <c r="B1615">
        <v>7</v>
      </c>
      <c r="C1615" t="str">
        <f>+VLOOKUP(Precio_mayoristas_consumidores[[#This Row],[Cod_mes]],Códigos_mes[],2,0)</f>
        <v>Julio</v>
      </c>
      <c r="D1615" t="s">
        <v>796</v>
      </c>
      <c r="E1615" t="str">
        <f>+VLOOKUP(Precio_mayoristas_consumidores[[#This Row],[Producto]],Codigos_class_frutas[],2,0)</f>
        <v>Cítricos</v>
      </c>
      <c r="F1615" t="s">
        <v>218</v>
      </c>
      <c r="G1615" s="51">
        <v>647.49</v>
      </c>
    </row>
    <row r="1616" spans="1:7" x14ac:dyDescent="0.35">
      <c r="A1616">
        <v>2015</v>
      </c>
      <c r="B1616">
        <v>7</v>
      </c>
      <c r="C1616" t="str">
        <f>+VLOOKUP(Precio_mayoristas_consumidores[[#This Row],[Cod_mes]],Códigos_mes[],2,0)</f>
        <v>Julio</v>
      </c>
      <c r="D1616" t="s">
        <v>796</v>
      </c>
      <c r="E1616" t="str">
        <f>+VLOOKUP(Precio_mayoristas_consumidores[[#This Row],[Producto]],Codigos_class_frutas[],2,0)</f>
        <v>Tropicales y subtropicales</v>
      </c>
      <c r="F1616" t="s">
        <v>229</v>
      </c>
      <c r="G1616" s="51">
        <v>2150</v>
      </c>
    </row>
    <row r="1617" spans="1:7" x14ac:dyDescent="0.35">
      <c r="A1617">
        <v>2015</v>
      </c>
      <c r="B1617">
        <v>7</v>
      </c>
      <c r="C1617" t="str">
        <f>+VLOOKUP(Precio_mayoristas_consumidores[[#This Row],[Cod_mes]],Códigos_mes[],2,0)</f>
        <v>Julio</v>
      </c>
      <c r="D1617" t="s">
        <v>796</v>
      </c>
      <c r="E1617" t="str">
        <f>+VLOOKUP(Precio_mayoristas_consumidores[[#This Row],[Producto]],Codigos_class_frutas[],2,0)</f>
        <v>Frutos de pepita</v>
      </c>
      <c r="F1617" t="s">
        <v>231</v>
      </c>
      <c r="G1617" s="51">
        <v>472.89</v>
      </c>
    </row>
    <row r="1618" spans="1:7" x14ac:dyDescent="0.35">
      <c r="A1618">
        <v>2015</v>
      </c>
      <c r="B1618">
        <v>7</v>
      </c>
      <c r="C1618" t="str">
        <f>+VLOOKUP(Precio_mayoristas_consumidores[[#This Row],[Cod_mes]],Códigos_mes[],2,0)</f>
        <v>Julio</v>
      </c>
      <c r="D1618" t="s">
        <v>796</v>
      </c>
      <c r="E1618" t="str">
        <f>+VLOOKUP(Precio_mayoristas_consumidores[[#This Row],[Producto]],Codigos_class_frutas[],2,0)</f>
        <v>Cítricos</v>
      </c>
      <c r="F1618" t="s">
        <v>221</v>
      </c>
      <c r="G1618" s="51">
        <v>471.18</v>
      </c>
    </row>
    <row r="1619" spans="1:7" x14ac:dyDescent="0.35">
      <c r="A1619">
        <v>2015</v>
      </c>
      <c r="B1619">
        <v>7</v>
      </c>
      <c r="C1619" t="str">
        <f>+VLOOKUP(Precio_mayoristas_consumidores[[#This Row],[Cod_mes]],Códigos_mes[],2,0)</f>
        <v>Julio</v>
      </c>
      <c r="D1619" t="s">
        <v>796</v>
      </c>
      <c r="E1619" t="str">
        <f>+VLOOKUP(Precio_mayoristas_consumidores[[#This Row],[Producto]],Codigos_class_frutas[],2,0)</f>
        <v>Oleaginosos</v>
      </c>
      <c r="F1619" t="s">
        <v>225</v>
      </c>
      <c r="G1619" s="51">
        <v>2199.96</v>
      </c>
    </row>
    <row r="1620" spans="1:7" x14ac:dyDescent="0.35">
      <c r="A1620">
        <v>2015</v>
      </c>
      <c r="B1620">
        <v>7</v>
      </c>
      <c r="C1620" t="str">
        <f>+VLOOKUP(Precio_mayoristas_consumidores[[#This Row],[Cod_mes]],Códigos_mes[],2,0)</f>
        <v>Julio</v>
      </c>
      <c r="D1620" t="s">
        <v>796</v>
      </c>
      <c r="E1620" t="str">
        <f>+VLOOKUP(Precio_mayoristas_consumidores[[#This Row],[Producto]],Codigos_class_frutas[],2,0)</f>
        <v>Frutos de pepita</v>
      </c>
      <c r="F1620" t="s">
        <v>242</v>
      </c>
      <c r="G1620" s="51">
        <v>592.84</v>
      </c>
    </row>
    <row r="1621" spans="1:7" x14ac:dyDescent="0.35">
      <c r="A1621">
        <v>2015</v>
      </c>
      <c r="B1621">
        <v>7</v>
      </c>
      <c r="C1621" t="str">
        <f>+VLOOKUP(Precio_mayoristas_consumidores[[#This Row],[Cod_mes]],Códigos_mes[],2,0)</f>
        <v>Julio</v>
      </c>
      <c r="D1621" t="s">
        <v>796</v>
      </c>
      <c r="E1621" t="str">
        <f>+VLOOKUP(Precio_mayoristas_consumidores[[#This Row],[Producto]],Codigos_class_frutas[],2,0)</f>
        <v>Tropicales y subtropicales</v>
      </c>
      <c r="F1621" t="s">
        <v>204</v>
      </c>
      <c r="G1621" s="51">
        <v>490.74</v>
      </c>
    </row>
    <row r="1622" spans="1:7" x14ac:dyDescent="0.35">
      <c r="A1622">
        <v>2015</v>
      </c>
      <c r="B1622">
        <v>7</v>
      </c>
      <c r="C1622" t="str">
        <f>+VLOOKUP(Precio_mayoristas_consumidores[[#This Row],[Cod_mes]],Códigos_mes[],2,0)</f>
        <v>Julio</v>
      </c>
      <c r="D1622" t="s">
        <v>797</v>
      </c>
      <c r="E1622" t="str">
        <f>+VLOOKUP(Precio_mayoristas_consumidores[[#This Row],[Producto]],Codigos_class_frutas[],2,0)</f>
        <v>Berries</v>
      </c>
      <c r="F1622" t="s">
        <v>249</v>
      </c>
      <c r="G1622" s="51">
        <v>985.42</v>
      </c>
    </row>
    <row r="1623" spans="1:7" x14ac:dyDescent="0.35">
      <c r="A1623">
        <v>2015</v>
      </c>
      <c r="B1623">
        <v>7</v>
      </c>
      <c r="C1623" t="str">
        <f>+VLOOKUP(Precio_mayoristas_consumidores[[#This Row],[Cod_mes]],Códigos_mes[],2,0)</f>
        <v>Julio</v>
      </c>
      <c r="D1623" t="s">
        <v>797</v>
      </c>
      <c r="E1623" t="str">
        <f>+VLOOKUP(Precio_mayoristas_consumidores[[#This Row],[Producto]],Codigos_class_frutas[],2,0)</f>
        <v>Cítricos</v>
      </c>
      <c r="F1623" t="s">
        <v>214</v>
      </c>
      <c r="G1623" s="51">
        <v>756.53</v>
      </c>
    </row>
    <row r="1624" spans="1:7" x14ac:dyDescent="0.35">
      <c r="A1624">
        <v>2015</v>
      </c>
      <c r="B1624">
        <v>7</v>
      </c>
      <c r="C1624" t="str">
        <f>+VLOOKUP(Precio_mayoristas_consumidores[[#This Row],[Cod_mes]],Códigos_mes[],2,0)</f>
        <v>Julio</v>
      </c>
      <c r="D1624" t="s">
        <v>797</v>
      </c>
      <c r="E1624" t="str">
        <f>+VLOOKUP(Precio_mayoristas_consumidores[[#This Row],[Producto]],Codigos_class_frutas[],2,0)</f>
        <v>Cítricos</v>
      </c>
      <c r="F1624" t="s">
        <v>218</v>
      </c>
      <c r="G1624" s="51">
        <v>1490.91</v>
      </c>
    </row>
    <row r="1625" spans="1:7" x14ac:dyDescent="0.35">
      <c r="A1625">
        <v>2015</v>
      </c>
      <c r="B1625">
        <v>7</v>
      </c>
      <c r="C1625" t="str">
        <f>+VLOOKUP(Precio_mayoristas_consumidores[[#This Row],[Cod_mes]],Códigos_mes[],2,0)</f>
        <v>Julio</v>
      </c>
      <c r="D1625" t="s">
        <v>797</v>
      </c>
      <c r="E1625" t="str">
        <f>+VLOOKUP(Precio_mayoristas_consumidores[[#This Row],[Producto]],Codigos_class_frutas[],2,0)</f>
        <v>Tropicales y subtropicales</v>
      </c>
      <c r="F1625" t="s">
        <v>229</v>
      </c>
      <c r="G1625" s="51">
        <v>2104.4299999999998</v>
      </c>
    </row>
    <row r="1626" spans="1:7" x14ac:dyDescent="0.35">
      <c r="A1626">
        <v>2015</v>
      </c>
      <c r="B1626">
        <v>7</v>
      </c>
      <c r="C1626" t="str">
        <f>+VLOOKUP(Precio_mayoristas_consumidores[[#This Row],[Cod_mes]],Códigos_mes[],2,0)</f>
        <v>Julio</v>
      </c>
      <c r="D1626" t="s">
        <v>797</v>
      </c>
      <c r="E1626" t="str">
        <f>+VLOOKUP(Precio_mayoristas_consumidores[[#This Row],[Producto]],Codigos_class_frutas[],2,0)</f>
        <v>Frutos de pepita</v>
      </c>
      <c r="F1626" t="s">
        <v>231</v>
      </c>
      <c r="G1626" s="51">
        <v>826.74</v>
      </c>
    </row>
    <row r="1627" spans="1:7" x14ac:dyDescent="0.35">
      <c r="A1627">
        <v>2015</v>
      </c>
      <c r="B1627">
        <v>7</v>
      </c>
      <c r="C1627" t="str">
        <f>+VLOOKUP(Precio_mayoristas_consumidores[[#This Row],[Cod_mes]],Códigos_mes[],2,0)</f>
        <v>Julio</v>
      </c>
      <c r="D1627" t="s">
        <v>797</v>
      </c>
      <c r="E1627" t="str">
        <f>+VLOOKUP(Precio_mayoristas_consumidores[[#This Row],[Producto]],Codigos_class_frutas[],2,0)</f>
        <v>Cítricos</v>
      </c>
      <c r="F1627" t="s">
        <v>221</v>
      </c>
      <c r="G1627" s="51">
        <v>821.65</v>
      </c>
    </row>
    <row r="1628" spans="1:7" x14ac:dyDescent="0.35">
      <c r="A1628">
        <v>2015</v>
      </c>
      <c r="B1628">
        <v>7</v>
      </c>
      <c r="C1628" t="str">
        <f>+VLOOKUP(Precio_mayoristas_consumidores[[#This Row],[Cod_mes]],Códigos_mes[],2,0)</f>
        <v>Julio</v>
      </c>
      <c r="D1628" t="s">
        <v>797</v>
      </c>
      <c r="E1628" t="str">
        <f>+VLOOKUP(Precio_mayoristas_consumidores[[#This Row],[Producto]],Codigos_class_frutas[],2,0)</f>
        <v>Oleaginosos</v>
      </c>
      <c r="F1628" t="s">
        <v>225</v>
      </c>
      <c r="G1628" s="51">
        <v>2946.84</v>
      </c>
    </row>
    <row r="1629" spans="1:7" x14ac:dyDescent="0.35">
      <c r="A1629">
        <v>2015</v>
      </c>
      <c r="B1629">
        <v>7</v>
      </c>
      <c r="C1629" t="str">
        <f>+VLOOKUP(Precio_mayoristas_consumidores[[#This Row],[Cod_mes]],Códigos_mes[],2,0)</f>
        <v>Julio</v>
      </c>
      <c r="D1629" t="s">
        <v>797</v>
      </c>
      <c r="E1629" t="str">
        <f>+VLOOKUP(Precio_mayoristas_consumidores[[#This Row],[Producto]],Codigos_class_frutas[],2,0)</f>
        <v>Frutos de pepita</v>
      </c>
      <c r="F1629" t="s">
        <v>242</v>
      </c>
      <c r="G1629" s="51">
        <v>1008.06</v>
      </c>
    </row>
    <row r="1630" spans="1:7" x14ac:dyDescent="0.35">
      <c r="A1630">
        <v>2015</v>
      </c>
      <c r="B1630">
        <v>7</v>
      </c>
      <c r="C1630" t="str">
        <f>+VLOOKUP(Precio_mayoristas_consumidores[[#This Row],[Cod_mes]],Códigos_mes[],2,0)</f>
        <v>Julio</v>
      </c>
      <c r="D1630" t="s">
        <v>797</v>
      </c>
      <c r="E1630" t="str">
        <f>+VLOOKUP(Precio_mayoristas_consumidores[[#This Row],[Producto]],Codigos_class_frutas[],2,0)</f>
        <v>Tropicales y subtropicales</v>
      </c>
      <c r="F1630" t="s">
        <v>204</v>
      </c>
      <c r="G1630" s="51">
        <v>730.33</v>
      </c>
    </row>
    <row r="1631" spans="1:7" x14ac:dyDescent="0.35">
      <c r="A1631">
        <v>2015</v>
      </c>
      <c r="B1631">
        <v>8</v>
      </c>
      <c r="C1631" t="str">
        <f>+VLOOKUP(Precio_mayoristas_consumidores[[#This Row],[Cod_mes]],Códigos_mes[],2,0)</f>
        <v>Agosto</v>
      </c>
      <c r="D1631" t="s">
        <v>796</v>
      </c>
      <c r="E1631" t="str">
        <f>+VLOOKUP(Precio_mayoristas_consumidores[[#This Row],[Producto]],Codigos_class_frutas[],2,0)</f>
        <v>Berries</v>
      </c>
      <c r="F1631" t="s">
        <v>249</v>
      </c>
      <c r="G1631" s="51">
        <v>524.49</v>
      </c>
    </row>
    <row r="1632" spans="1:7" x14ac:dyDescent="0.35">
      <c r="A1632">
        <v>2015</v>
      </c>
      <c r="B1632">
        <v>8</v>
      </c>
      <c r="C1632" t="str">
        <f>+VLOOKUP(Precio_mayoristas_consumidores[[#This Row],[Cod_mes]],Códigos_mes[],2,0)</f>
        <v>Agosto</v>
      </c>
      <c r="D1632" t="s">
        <v>796</v>
      </c>
      <c r="E1632" t="str">
        <f>+VLOOKUP(Precio_mayoristas_consumidores[[#This Row],[Producto]],Codigos_class_frutas[],2,0)</f>
        <v>Cítricos</v>
      </c>
      <c r="F1632" t="s">
        <v>214</v>
      </c>
      <c r="G1632" s="51">
        <v>353.35</v>
      </c>
    </row>
    <row r="1633" spans="1:7" x14ac:dyDescent="0.35">
      <c r="A1633">
        <v>2015</v>
      </c>
      <c r="B1633">
        <v>8</v>
      </c>
      <c r="C1633" t="str">
        <f>+VLOOKUP(Precio_mayoristas_consumidores[[#This Row],[Cod_mes]],Códigos_mes[],2,0)</f>
        <v>Agosto</v>
      </c>
      <c r="D1633" t="s">
        <v>796</v>
      </c>
      <c r="E1633" t="str">
        <f>+VLOOKUP(Precio_mayoristas_consumidores[[#This Row],[Producto]],Codigos_class_frutas[],2,0)</f>
        <v>Cítricos</v>
      </c>
      <c r="F1633" t="s">
        <v>218</v>
      </c>
      <c r="G1633" s="51">
        <v>647.94000000000005</v>
      </c>
    </row>
    <row r="1634" spans="1:7" x14ac:dyDescent="0.35">
      <c r="A1634">
        <v>2015</v>
      </c>
      <c r="B1634">
        <v>8</v>
      </c>
      <c r="C1634" t="str">
        <f>+VLOOKUP(Precio_mayoristas_consumidores[[#This Row],[Cod_mes]],Códigos_mes[],2,0)</f>
        <v>Agosto</v>
      </c>
      <c r="D1634" t="s">
        <v>796</v>
      </c>
      <c r="E1634" t="str">
        <f>+VLOOKUP(Precio_mayoristas_consumidores[[#This Row],[Producto]],Codigos_class_frutas[],2,0)</f>
        <v>Tropicales y subtropicales</v>
      </c>
      <c r="F1634" t="s">
        <v>229</v>
      </c>
      <c r="G1634" s="51">
        <v>1800</v>
      </c>
    </row>
    <row r="1635" spans="1:7" x14ac:dyDescent="0.35">
      <c r="A1635">
        <v>2015</v>
      </c>
      <c r="B1635">
        <v>8</v>
      </c>
      <c r="C1635" t="str">
        <f>+VLOOKUP(Precio_mayoristas_consumidores[[#This Row],[Cod_mes]],Códigos_mes[],2,0)</f>
        <v>Agosto</v>
      </c>
      <c r="D1635" t="s">
        <v>796</v>
      </c>
      <c r="E1635" t="str">
        <f>+VLOOKUP(Precio_mayoristas_consumidores[[#This Row],[Producto]],Codigos_class_frutas[],2,0)</f>
        <v>Frutos de pepita</v>
      </c>
      <c r="F1635" t="s">
        <v>231</v>
      </c>
      <c r="G1635" s="51">
        <v>499.51</v>
      </c>
    </row>
    <row r="1636" spans="1:7" x14ac:dyDescent="0.35">
      <c r="A1636">
        <v>2015</v>
      </c>
      <c r="B1636">
        <v>8</v>
      </c>
      <c r="C1636" t="str">
        <f>+VLOOKUP(Precio_mayoristas_consumidores[[#This Row],[Cod_mes]],Códigos_mes[],2,0)</f>
        <v>Agosto</v>
      </c>
      <c r="D1636" t="s">
        <v>796</v>
      </c>
      <c r="E1636" t="str">
        <f>+VLOOKUP(Precio_mayoristas_consumidores[[#This Row],[Producto]],Codigos_class_frutas[],2,0)</f>
        <v>Cítricos</v>
      </c>
      <c r="F1636" t="s">
        <v>221</v>
      </c>
      <c r="G1636" s="51">
        <v>450.61</v>
      </c>
    </row>
    <row r="1637" spans="1:7" x14ac:dyDescent="0.35">
      <c r="A1637">
        <v>2015</v>
      </c>
      <c r="B1637">
        <v>8</v>
      </c>
      <c r="C1637" t="str">
        <f>+VLOOKUP(Precio_mayoristas_consumidores[[#This Row],[Cod_mes]],Códigos_mes[],2,0)</f>
        <v>Agosto</v>
      </c>
      <c r="D1637" t="s">
        <v>796</v>
      </c>
      <c r="E1637" t="str">
        <f>+VLOOKUP(Precio_mayoristas_consumidores[[#This Row],[Producto]],Codigos_class_frutas[],2,0)</f>
        <v>Oleaginosos</v>
      </c>
      <c r="F1637" t="s">
        <v>225</v>
      </c>
      <c r="G1637" s="51">
        <v>2380.5100000000002</v>
      </c>
    </row>
    <row r="1638" spans="1:7" x14ac:dyDescent="0.35">
      <c r="A1638">
        <v>2015</v>
      </c>
      <c r="B1638">
        <v>8</v>
      </c>
      <c r="C1638" t="str">
        <f>+VLOOKUP(Precio_mayoristas_consumidores[[#This Row],[Cod_mes]],Códigos_mes[],2,0)</f>
        <v>Agosto</v>
      </c>
      <c r="D1638" t="s">
        <v>796</v>
      </c>
      <c r="E1638" t="str">
        <f>+VLOOKUP(Precio_mayoristas_consumidores[[#This Row],[Producto]],Codigos_class_frutas[],2,0)</f>
        <v>Frutos de pepita</v>
      </c>
      <c r="F1638" t="s">
        <v>242</v>
      </c>
      <c r="G1638" s="51">
        <v>622.12</v>
      </c>
    </row>
    <row r="1639" spans="1:7" x14ac:dyDescent="0.35">
      <c r="A1639">
        <v>2015</v>
      </c>
      <c r="B1639">
        <v>8</v>
      </c>
      <c r="C1639" t="str">
        <f>+VLOOKUP(Precio_mayoristas_consumidores[[#This Row],[Cod_mes]],Códigos_mes[],2,0)</f>
        <v>Agosto</v>
      </c>
      <c r="D1639" t="s">
        <v>796</v>
      </c>
      <c r="E1639" t="str">
        <f>+VLOOKUP(Precio_mayoristas_consumidores[[#This Row],[Producto]],Codigos_class_frutas[],2,0)</f>
        <v>Tropicales y subtropicales</v>
      </c>
      <c r="F1639" t="s">
        <v>204</v>
      </c>
      <c r="G1639" s="51">
        <v>513.76</v>
      </c>
    </row>
    <row r="1640" spans="1:7" x14ac:dyDescent="0.35">
      <c r="A1640">
        <v>2015</v>
      </c>
      <c r="B1640">
        <v>8</v>
      </c>
      <c r="C1640" t="str">
        <f>+VLOOKUP(Precio_mayoristas_consumidores[[#This Row],[Cod_mes]],Códigos_mes[],2,0)</f>
        <v>Agosto</v>
      </c>
      <c r="D1640" t="s">
        <v>797</v>
      </c>
      <c r="E1640" t="str">
        <f>+VLOOKUP(Precio_mayoristas_consumidores[[#This Row],[Producto]],Codigos_class_frutas[],2,0)</f>
        <v>Berries</v>
      </c>
      <c r="F1640" t="s">
        <v>249</v>
      </c>
      <c r="G1640" s="51">
        <v>1012.32</v>
      </c>
    </row>
    <row r="1641" spans="1:7" x14ac:dyDescent="0.35">
      <c r="A1641">
        <v>2015</v>
      </c>
      <c r="B1641">
        <v>8</v>
      </c>
      <c r="C1641" t="str">
        <f>+VLOOKUP(Precio_mayoristas_consumidores[[#This Row],[Cod_mes]],Códigos_mes[],2,0)</f>
        <v>Agosto</v>
      </c>
      <c r="D1641" t="s">
        <v>797</v>
      </c>
      <c r="E1641" t="str">
        <f>+VLOOKUP(Precio_mayoristas_consumidores[[#This Row],[Producto]],Codigos_class_frutas[],2,0)</f>
        <v>Cítricos</v>
      </c>
      <c r="F1641" t="s">
        <v>214</v>
      </c>
      <c r="G1641" s="51">
        <v>774.55</v>
      </c>
    </row>
    <row r="1642" spans="1:7" x14ac:dyDescent="0.35">
      <c r="A1642">
        <v>2015</v>
      </c>
      <c r="B1642">
        <v>8</v>
      </c>
      <c r="C1642" t="str">
        <f>+VLOOKUP(Precio_mayoristas_consumidores[[#This Row],[Cod_mes]],Códigos_mes[],2,0)</f>
        <v>Agosto</v>
      </c>
      <c r="D1642" t="s">
        <v>797</v>
      </c>
      <c r="E1642" t="str">
        <f>+VLOOKUP(Precio_mayoristas_consumidores[[#This Row],[Producto]],Codigos_class_frutas[],2,0)</f>
        <v>Cítricos</v>
      </c>
      <c r="F1642" t="s">
        <v>218</v>
      </c>
      <c r="G1642" s="51">
        <v>1508.6</v>
      </c>
    </row>
    <row r="1643" spans="1:7" x14ac:dyDescent="0.35">
      <c r="A1643">
        <v>2015</v>
      </c>
      <c r="B1643">
        <v>8</v>
      </c>
      <c r="C1643" t="str">
        <f>+VLOOKUP(Precio_mayoristas_consumidores[[#This Row],[Cod_mes]],Códigos_mes[],2,0)</f>
        <v>Agosto</v>
      </c>
      <c r="D1643" t="s">
        <v>797</v>
      </c>
      <c r="E1643" t="str">
        <f>+VLOOKUP(Precio_mayoristas_consumidores[[#This Row],[Producto]],Codigos_class_frutas[],2,0)</f>
        <v>Tropicales y subtropicales</v>
      </c>
      <c r="F1643" t="s">
        <v>229</v>
      </c>
      <c r="G1643" s="51">
        <v>2058.0100000000002</v>
      </c>
    </row>
    <row r="1644" spans="1:7" x14ac:dyDescent="0.35">
      <c r="A1644">
        <v>2015</v>
      </c>
      <c r="B1644">
        <v>8</v>
      </c>
      <c r="C1644" t="str">
        <f>+VLOOKUP(Precio_mayoristas_consumidores[[#This Row],[Cod_mes]],Códigos_mes[],2,0)</f>
        <v>Agosto</v>
      </c>
      <c r="D1644" t="s">
        <v>797</v>
      </c>
      <c r="E1644" t="str">
        <f>+VLOOKUP(Precio_mayoristas_consumidores[[#This Row],[Producto]],Codigos_class_frutas[],2,0)</f>
        <v>Frutos de pepita</v>
      </c>
      <c r="F1644" t="s">
        <v>231</v>
      </c>
      <c r="G1644" s="51">
        <v>843.87</v>
      </c>
    </row>
    <row r="1645" spans="1:7" x14ac:dyDescent="0.35">
      <c r="A1645">
        <v>2015</v>
      </c>
      <c r="B1645">
        <v>8</v>
      </c>
      <c r="C1645" t="str">
        <f>+VLOOKUP(Precio_mayoristas_consumidores[[#This Row],[Cod_mes]],Códigos_mes[],2,0)</f>
        <v>Agosto</v>
      </c>
      <c r="D1645" t="s">
        <v>797</v>
      </c>
      <c r="E1645" t="str">
        <f>+VLOOKUP(Precio_mayoristas_consumidores[[#This Row],[Producto]],Codigos_class_frutas[],2,0)</f>
        <v>Cítricos</v>
      </c>
      <c r="F1645" t="s">
        <v>221</v>
      </c>
      <c r="G1645" s="51">
        <v>932.4</v>
      </c>
    </row>
    <row r="1646" spans="1:7" x14ac:dyDescent="0.35">
      <c r="A1646">
        <v>2015</v>
      </c>
      <c r="B1646">
        <v>8</v>
      </c>
      <c r="C1646" t="str">
        <f>+VLOOKUP(Precio_mayoristas_consumidores[[#This Row],[Cod_mes]],Códigos_mes[],2,0)</f>
        <v>Agosto</v>
      </c>
      <c r="D1646" t="s">
        <v>797</v>
      </c>
      <c r="E1646" t="str">
        <f>+VLOOKUP(Precio_mayoristas_consumidores[[#This Row],[Producto]],Codigos_class_frutas[],2,0)</f>
        <v>Oleaginosos</v>
      </c>
      <c r="F1646" t="s">
        <v>225</v>
      </c>
      <c r="G1646" s="51">
        <v>2984.37</v>
      </c>
    </row>
    <row r="1647" spans="1:7" x14ac:dyDescent="0.35">
      <c r="A1647">
        <v>2015</v>
      </c>
      <c r="B1647">
        <v>8</v>
      </c>
      <c r="C1647" t="str">
        <f>+VLOOKUP(Precio_mayoristas_consumidores[[#This Row],[Cod_mes]],Códigos_mes[],2,0)</f>
        <v>Agosto</v>
      </c>
      <c r="D1647" t="s">
        <v>797</v>
      </c>
      <c r="E1647" t="str">
        <f>+VLOOKUP(Precio_mayoristas_consumidores[[#This Row],[Producto]],Codigos_class_frutas[],2,0)</f>
        <v>Frutos de pepita</v>
      </c>
      <c r="F1647" t="s">
        <v>242</v>
      </c>
      <c r="G1647" s="51">
        <v>1026.45</v>
      </c>
    </row>
    <row r="1648" spans="1:7" x14ac:dyDescent="0.35">
      <c r="A1648">
        <v>2015</v>
      </c>
      <c r="B1648">
        <v>8</v>
      </c>
      <c r="C1648" t="str">
        <f>+VLOOKUP(Precio_mayoristas_consumidores[[#This Row],[Cod_mes]],Códigos_mes[],2,0)</f>
        <v>Agosto</v>
      </c>
      <c r="D1648" t="s">
        <v>797</v>
      </c>
      <c r="E1648" t="str">
        <f>+VLOOKUP(Precio_mayoristas_consumidores[[#This Row],[Producto]],Codigos_class_frutas[],2,0)</f>
        <v>Tropicales y subtropicales</v>
      </c>
      <c r="F1648" t="s">
        <v>204</v>
      </c>
      <c r="G1648" s="51">
        <v>735.65</v>
      </c>
    </row>
    <row r="1649" spans="1:7" x14ac:dyDescent="0.35">
      <c r="A1649">
        <v>2015</v>
      </c>
      <c r="B1649">
        <v>8</v>
      </c>
      <c r="C1649" t="str">
        <f>+VLOOKUP(Precio_mayoristas_consumidores[[#This Row],[Cod_mes]],Códigos_mes[],2,0)</f>
        <v>Agosto</v>
      </c>
      <c r="D1649" t="s">
        <v>796</v>
      </c>
      <c r="E1649" t="str">
        <f>+VLOOKUP(Precio_mayoristas_consumidores[[#This Row],[Producto]],Codigos_class_frutas[],2,0)</f>
        <v>Berries</v>
      </c>
      <c r="F1649" t="s">
        <v>249</v>
      </c>
      <c r="G1649" s="51">
        <v>500.47</v>
      </c>
    </row>
    <row r="1650" spans="1:7" x14ac:dyDescent="0.35">
      <c r="A1650">
        <v>2015</v>
      </c>
      <c r="B1650">
        <v>8</v>
      </c>
      <c r="C1650" t="str">
        <f>+VLOOKUP(Precio_mayoristas_consumidores[[#This Row],[Cod_mes]],Códigos_mes[],2,0)</f>
        <v>Agosto</v>
      </c>
      <c r="D1650" t="s">
        <v>796</v>
      </c>
      <c r="E1650" t="str">
        <f>+VLOOKUP(Precio_mayoristas_consumidores[[#This Row],[Producto]],Codigos_class_frutas[],2,0)</f>
        <v>Cítricos</v>
      </c>
      <c r="F1650" t="s">
        <v>214</v>
      </c>
      <c r="G1650" s="51">
        <v>353.98</v>
      </c>
    </row>
    <row r="1651" spans="1:7" x14ac:dyDescent="0.35">
      <c r="A1651">
        <v>2015</v>
      </c>
      <c r="B1651">
        <v>8</v>
      </c>
      <c r="C1651" t="str">
        <f>+VLOOKUP(Precio_mayoristas_consumidores[[#This Row],[Cod_mes]],Códigos_mes[],2,0)</f>
        <v>Agosto</v>
      </c>
      <c r="D1651" t="s">
        <v>796</v>
      </c>
      <c r="E1651" t="str">
        <f>+VLOOKUP(Precio_mayoristas_consumidores[[#This Row],[Producto]],Codigos_class_frutas[],2,0)</f>
        <v>Cítricos</v>
      </c>
      <c r="F1651" t="s">
        <v>218</v>
      </c>
      <c r="G1651" s="51">
        <v>624.79</v>
      </c>
    </row>
    <row r="1652" spans="1:7" x14ac:dyDescent="0.35">
      <c r="A1652">
        <v>2015</v>
      </c>
      <c r="B1652">
        <v>8</v>
      </c>
      <c r="C1652" t="str">
        <f>+VLOOKUP(Precio_mayoristas_consumidores[[#This Row],[Cod_mes]],Códigos_mes[],2,0)</f>
        <v>Agosto</v>
      </c>
      <c r="D1652" t="s">
        <v>796</v>
      </c>
      <c r="E1652" t="str">
        <f>+VLOOKUP(Precio_mayoristas_consumidores[[#This Row],[Producto]],Codigos_class_frutas[],2,0)</f>
        <v>Tropicales y subtropicales</v>
      </c>
      <c r="F1652" t="s">
        <v>229</v>
      </c>
      <c r="G1652" s="51">
        <v>2833.33</v>
      </c>
    </row>
    <row r="1653" spans="1:7" x14ac:dyDescent="0.35">
      <c r="A1653">
        <v>2015</v>
      </c>
      <c r="B1653">
        <v>8</v>
      </c>
      <c r="C1653" t="str">
        <f>+VLOOKUP(Precio_mayoristas_consumidores[[#This Row],[Cod_mes]],Códigos_mes[],2,0)</f>
        <v>Agosto</v>
      </c>
      <c r="D1653" t="s">
        <v>796</v>
      </c>
      <c r="E1653" t="str">
        <f>+VLOOKUP(Precio_mayoristas_consumidores[[#This Row],[Producto]],Codigos_class_frutas[],2,0)</f>
        <v>Frutos de pepita</v>
      </c>
      <c r="F1653" t="s">
        <v>231</v>
      </c>
      <c r="G1653" s="51">
        <v>499.41</v>
      </c>
    </row>
    <row r="1654" spans="1:7" x14ac:dyDescent="0.35">
      <c r="A1654">
        <v>2015</v>
      </c>
      <c r="B1654">
        <v>8</v>
      </c>
      <c r="C1654" t="str">
        <f>+VLOOKUP(Precio_mayoristas_consumidores[[#This Row],[Cod_mes]],Códigos_mes[],2,0)</f>
        <v>Agosto</v>
      </c>
      <c r="D1654" t="s">
        <v>796</v>
      </c>
      <c r="E1654" t="str">
        <f>+VLOOKUP(Precio_mayoristas_consumidores[[#This Row],[Producto]],Codigos_class_frutas[],2,0)</f>
        <v>Cítricos</v>
      </c>
      <c r="F1654" t="s">
        <v>221</v>
      </c>
      <c r="G1654" s="51">
        <v>467.59</v>
      </c>
    </row>
    <row r="1655" spans="1:7" x14ac:dyDescent="0.35">
      <c r="A1655">
        <v>2015</v>
      </c>
      <c r="B1655">
        <v>8</v>
      </c>
      <c r="C1655" t="str">
        <f>+VLOOKUP(Precio_mayoristas_consumidores[[#This Row],[Cod_mes]],Códigos_mes[],2,0)</f>
        <v>Agosto</v>
      </c>
      <c r="D1655" t="s">
        <v>796</v>
      </c>
      <c r="E1655" t="str">
        <f>+VLOOKUP(Precio_mayoristas_consumidores[[#This Row],[Producto]],Codigos_class_frutas[],2,0)</f>
        <v>Oleaginosos</v>
      </c>
      <c r="F1655" t="s">
        <v>225</v>
      </c>
      <c r="G1655" s="51">
        <v>2455.39</v>
      </c>
    </row>
    <row r="1656" spans="1:7" x14ac:dyDescent="0.35">
      <c r="A1656">
        <v>2015</v>
      </c>
      <c r="B1656">
        <v>8</v>
      </c>
      <c r="C1656" t="str">
        <f>+VLOOKUP(Precio_mayoristas_consumidores[[#This Row],[Cod_mes]],Códigos_mes[],2,0)</f>
        <v>Agosto</v>
      </c>
      <c r="D1656" t="s">
        <v>796</v>
      </c>
      <c r="E1656" t="str">
        <f>+VLOOKUP(Precio_mayoristas_consumidores[[#This Row],[Producto]],Codigos_class_frutas[],2,0)</f>
        <v>Frutos de pepita</v>
      </c>
      <c r="F1656" t="s">
        <v>242</v>
      </c>
      <c r="G1656" s="51">
        <v>607.61</v>
      </c>
    </row>
    <row r="1657" spans="1:7" x14ac:dyDescent="0.35">
      <c r="A1657">
        <v>2015</v>
      </c>
      <c r="B1657">
        <v>8</v>
      </c>
      <c r="C1657" t="str">
        <f>+VLOOKUP(Precio_mayoristas_consumidores[[#This Row],[Cod_mes]],Códigos_mes[],2,0)</f>
        <v>Agosto</v>
      </c>
      <c r="D1657" t="s">
        <v>796</v>
      </c>
      <c r="E1657" t="str">
        <f>+VLOOKUP(Precio_mayoristas_consumidores[[#This Row],[Producto]],Codigos_class_frutas[],2,0)</f>
        <v>Tropicales y subtropicales</v>
      </c>
      <c r="F1657" t="s">
        <v>204</v>
      </c>
      <c r="G1657" s="51">
        <v>512.82000000000005</v>
      </c>
    </row>
    <row r="1658" spans="1:7" x14ac:dyDescent="0.35">
      <c r="A1658">
        <v>2015</v>
      </c>
      <c r="B1658">
        <v>8</v>
      </c>
      <c r="C1658" t="str">
        <f>+VLOOKUP(Precio_mayoristas_consumidores[[#This Row],[Cod_mes]],Códigos_mes[],2,0)</f>
        <v>Agosto</v>
      </c>
      <c r="D1658" t="s">
        <v>797</v>
      </c>
      <c r="E1658" t="str">
        <f>+VLOOKUP(Precio_mayoristas_consumidores[[#This Row],[Producto]],Codigos_class_frutas[],2,0)</f>
        <v>Berries</v>
      </c>
      <c r="F1658" t="s">
        <v>249</v>
      </c>
      <c r="G1658" s="51">
        <v>966.62</v>
      </c>
    </row>
    <row r="1659" spans="1:7" x14ac:dyDescent="0.35">
      <c r="A1659">
        <v>2015</v>
      </c>
      <c r="B1659">
        <v>8</v>
      </c>
      <c r="C1659" t="str">
        <f>+VLOOKUP(Precio_mayoristas_consumidores[[#This Row],[Cod_mes]],Códigos_mes[],2,0)</f>
        <v>Agosto</v>
      </c>
      <c r="D1659" t="s">
        <v>797</v>
      </c>
      <c r="E1659" t="str">
        <f>+VLOOKUP(Precio_mayoristas_consumidores[[#This Row],[Producto]],Codigos_class_frutas[],2,0)</f>
        <v>Cítricos</v>
      </c>
      <c r="F1659" t="s">
        <v>214</v>
      </c>
      <c r="G1659" s="51">
        <v>703.1</v>
      </c>
    </row>
    <row r="1660" spans="1:7" x14ac:dyDescent="0.35">
      <c r="A1660">
        <v>2015</v>
      </c>
      <c r="B1660">
        <v>8</v>
      </c>
      <c r="C1660" t="str">
        <f>+VLOOKUP(Precio_mayoristas_consumidores[[#This Row],[Cod_mes]],Códigos_mes[],2,0)</f>
        <v>Agosto</v>
      </c>
      <c r="D1660" t="s">
        <v>797</v>
      </c>
      <c r="E1660" t="str">
        <f>+VLOOKUP(Precio_mayoristas_consumidores[[#This Row],[Producto]],Codigos_class_frutas[],2,0)</f>
        <v>Cítricos</v>
      </c>
      <c r="F1660" t="s">
        <v>218</v>
      </c>
      <c r="G1660" s="51">
        <v>1435.72</v>
      </c>
    </row>
    <row r="1661" spans="1:7" x14ac:dyDescent="0.35">
      <c r="A1661">
        <v>2015</v>
      </c>
      <c r="B1661">
        <v>8</v>
      </c>
      <c r="C1661" t="str">
        <f>+VLOOKUP(Precio_mayoristas_consumidores[[#This Row],[Cod_mes]],Códigos_mes[],2,0)</f>
        <v>Agosto</v>
      </c>
      <c r="D1661" t="s">
        <v>797</v>
      </c>
      <c r="E1661" t="str">
        <f>+VLOOKUP(Precio_mayoristas_consumidores[[#This Row],[Producto]],Codigos_class_frutas[],2,0)</f>
        <v>Tropicales y subtropicales</v>
      </c>
      <c r="F1661" t="s">
        <v>229</v>
      </c>
      <c r="G1661" s="51">
        <v>2104.9299999999998</v>
      </c>
    </row>
    <row r="1662" spans="1:7" x14ac:dyDescent="0.35">
      <c r="A1662">
        <v>2015</v>
      </c>
      <c r="B1662">
        <v>8</v>
      </c>
      <c r="C1662" t="str">
        <f>+VLOOKUP(Precio_mayoristas_consumidores[[#This Row],[Cod_mes]],Códigos_mes[],2,0)</f>
        <v>Agosto</v>
      </c>
      <c r="D1662" t="s">
        <v>797</v>
      </c>
      <c r="E1662" t="str">
        <f>+VLOOKUP(Precio_mayoristas_consumidores[[#This Row],[Producto]],Codigos_class_frutas[],2,0)</f>
        <v>Frutos de pepita</v>
      </c>
      <c r="F1662" t="s">
        <v>231</v>
      </c>
      <c r="G1662" s="51">
        <v>848.06</v>
      </c>
    </row>
    <row r="1663" spans="1:7" x14ac:dyDescent="0.35">
      <c r="A1663">
        <v>2015</v>
      </c>
      <c r="B1663">
        <v>8</v>
      </c>
      <c r="C1663" t="str">
        <f>+VLOOKUP(Precio_mayoristas_consumidores[[#This Row],[Cod_mes]],Códigos_mes[],2,0)</f>
        <v>Agosto</v>
      </c>
      <c r="D1663" t="s">
        <v>797</v>
      </c>
      <c r="E1663" t="str">
        <f>+VLOOKUP(Precio_mayoristas_consumidores[[#This Row],[Producto]],Codigos_class_frutas[],2,0)</f>
        <v>Cítricos</v>
      </c>
      <c r="F1663" t="s">
        <v>221</v>
      </c>
      <c r="G1663" s="51">
        <v>853.31</v>
      </c>
    </row>
    <row r="1664" spans="1:7" x14ac:dyDescent="0.35">
      <c r="A1664">
        <v>2015</v>
      </c>
      <c r="B1664">
        <v>8</v>
      </c>
      <c r="C1664" t="str">
        <f>+VLOOKUP(Precio_mayoristas_consumidores[[#This Row],[Cod_mes]],Códigos_mes[],2,0)</f>
        <v>Agosto</v>
      </c>
      <c r="D1664" t="s">
        <v>797</v>
      </c>
      <c r="E1664" t="str">
        <f>+VLOOKUP(Precio_mayoristas_consumidores[[#This Row],[Producto]],Codigos_class_frutas[],2,0)</f>
        <v>Oleaginosos</v>
      </c>
      <c r="F1664" t="s">
        <v>225</v>
      </c>
      <c r="G1664" s="51">
        <v>3021.55</v>
      </c>
    </row>
    <row r="1665" spans="1:7" x14ac:dyDescent="0.35">
      <c r="A1665">
        <v>2015</v>
      </c>
      <c r="B1665">
        <v>8</v>
      </c>
      <c r="C1665" t="str">
        <f>+VLOOKUP(Precio_mayoristas_consumidores[[#This Row],[Cod_mes]],Códigos_mes[],2,0)</f>
        <v>Agosto</v>
      </c>
      <c r="D1665" t="s">
        <v>797</v>
      </c>
      <c r="E1665" t="str">
        <f>+VLOOKUP(Precio_mayoristas_consumidores[[#This Row],[Producto]],Codigos_class_frutas[],2,0)</f>
        <v>Frutos de pepita</v>
      </c>
      <c r="F1665" t="s">
        <v>242</v>
      </c>
      <c r="G1665" s="51">
        <v>981.02</v>
      </c>
    </row>
    <row r="1666" spans="1:7" x14ac:dyDescent="0.35">
      <c r="A1666">
        <v>2015</v>
      </c>
      <c r="B1666">
        <v>8</v>
      </c>
      <c r="C1666" t="str">
        <f>+VLOOKUP(Precio_mayoristas_consumidores[[#This Row],[Cod_mes]],Códigos_mes[],2,0)</f>
        <v>Agosto</v>
      </c>
      <c r="D1666" t="s">
        <v>797</v>
      </c>
      <c r="E1666" t="str">
        <f>+VLOOKUP(Precio_mayoristas_consumidores[[#This Row],[Producto]],Codigos_class_frutas[],2,0)</f>
        <v>Tropicales y subtropicales</v>
      </c>
      <c r="F1666" t="s">
        <v>204</v>
      </c>
      <c r="G1666" s="51">
        <v>960.99</v>
      </c>
    </row>
    <row r="1667" spans="1:7" x14ac:dyDescent="0.35">
      <c r="A1667">
        <v>2015</v>
      </c>
      <c r="B1667">
        <v>8</v>
      </c>
      <c r="C1667" t="str">
        <f>+VLOOKUP(Precio_mayoristas_consumidores[[#This Row],[Cod_mes]],Códigos_mes[],2,0)</f>
        <v>Agosto</v>
      </c>
      <c r="D1667" t="s">
        <v>796</v>
      </c>
      <c r="E1667" t="str">
        <f>+VLOOKUP(Precio_mayoristas_consumidores[[#This Row],[Producto]],Codigos_class_frutas[],2,0)</f>
        <v>Berries</v>
      </c>
      <c r="F1667" t="s">
        <v>249</v>
      </c>
      <c r="G1667" s="51">
        <v>495.1</v>
      </c>
    </row>
    <row r="1668" spans="1:7" x14ac:dyDescent="0.35">
      <c r="A1668">
        <v>2015</v>
      </c>
      <c r="B1668">
        <v>8</v>
      </c>
      <c r="C1668" t="str">
        <f>+VLOOKUP(Precio_mayoristas_consumidores[[#This Row],[Cod_mes]],Códigos_mes[],2,0)</f>
        <v>Agosto</v>
      </c>
      <c r="D1668" t="s">
        <v>796</v>
      </c>
      <c r="E1668" t="str">
        <f>+VLOOKUP(Precio_mayoristas_consumidores[[#This Row],[Producto]],Codigos_class_frutas[],2,0)</f>
        <v>Cítricos</v>
      </c>
      <c r="F1668" t="s">
        <v>214</v>
      </c>
      <c r="G1668" s="51">
        <v>363.41</v>
      </c>
    </row>
    <row r="1669" spans="1:7" x14ac:dyDescent="0.35">
      <c r="A1669">
        <v>2015</v>
      </c>
      <c r="B1669">
        <v>8</v>
      </c>
      <c r="C1669" t="str">
        <f>+VLOOKUP(Precio_mayoristas_consumidores[[#This Row],[Cod_mes]],Códigos_mes[],2,0)</f>
        <v>Agosto</v>
      </c>
      <c r="D1669" t="s">
        <v>796</v>
      </c>
      <c r="E1669" t="str">
        <f>+VLOOKUP(Precio_mayoristas_consumidores[[#This Row],[Producto]],Codigos_class_frutas[],2,0)</f>
        <v>Cítricos</v>
      </c>
      <c r="F1669" t="s">
        <v>218</v>
      </c>
      <c r="G1669" s="51">
        <v>651.51</v>
      </c>
    </row>
    <row r="1670" spans="1:7" x14ac:dyDescent="0.35">
      <c r="A1670">
        <v>2015</v>
      </c>
      <c r="B1670">
        <v>8</v>
      </c>
      <c r="C1670" t="str">
        <f>+VLOOKUP(Precio_mayoristas_consumidores[[#This Row],[Cod_mes]],Códigos_mes[],2,0)</f>
        <v>Agosto</v>
      </c>
      <c r="D1670" t="s">
        <v>796</v>
      </c>
      <c r="E1670" t="str">
        <f>+VLOOKUP(Precio_mayoristas_consumidores[[#This Row],[Producto]],Codigos_class_frutas[],2,0)</f>
        <v>Tropicales y subtropicales</v>
      </c>
      <c r="F1670" t="s">
        <v>229</v>
      </c>
      <c r="G1670" s="51">
        <v>3012.5</v>
      </c>
    </row>
    <row r="1671" spans="1:7" x14ac:dyDescent="0.35">
      <c r="A1671">
        <v>2015</v>
      </c>
      <c r="B1671">
        <v>8</v>
      </c>
      <c r="C1671" t="str">
        <f>+VLOOKUP(Precio_mayoristas_consumidores[[#This Row],[Cod_mes]],Códigos_mes[],2,0)</f>
        <v>Agosto</v>
      </c>
      <c r="D1671" t="s">
        <v>796</v>
      </c>
      <c r="E1671" t="str">
        <f>+VLOOKUP(Precio_mayoristas_consumidores[[#This Row],[Producto]],Codigos_class_frutas[],2,0)</f>
        <v>Frutos de pepita</v>
      </c>
      <c r="F1671" t="s">
        <v>231</v>
      </c>
      <c r="G1671" s="51">
        <v>511.08</v>
      </c>
    </row>
    <row r="1672" spans="1:7" x14ac:dyDescent="0.35">
      <c r="A1672">
        <v>2015</v>
      </c>
      <c r="B1672">
        <v>8</v>
      </c>
      <c r="C1672" t="str">
        <f>+VLOOKUP(Precio_mayoristas_consumidores[[#This Row],[Cod_mes]],Códigos_mes[],2,0)</f>
        <v>Agosto</v>
      </c>
      <c r="D1672" t="s">
        <v>796</v>
      </c>
      <c r="E1672" t="str">
        <f>+VLOOKUP(Precio_mayoristas_consumidores[[#This Row],[Producto]],Codigos_class_frutas[],2,0)</f>
        <v>Cítricos</v>
      </c>
      <c r="F1672" t="s">
        <v>221</v>
      </c>
      <c r="G1672" s="51">
        <v>480.97</v>
      </c>
    </row>
    <row r="1673" spans="1:7" x14ac:dyDescent="0.35">
      <c r="A1673">
        <v>2015</v>
      </c>
      <c r="B1673">
        <v>8</v>
      </c>
      <c r="C1673" t="str">
        <f>+VLOOKUP(Precio_mayoristas_consumidores[[#This Row],[Cod_mes]],Códigos_mes[],2,0)</f>
        <v>Agosto</v>
      </c>
      <c r="D1673" t="s">
        <v>796</v>
      </c>
      <c r="E1673" t="str">
        <f>+VLOOKUP(Precio_mayoristas_consumidores[[#This Row],[Producto]],Codigos_class_frutas[],2,0)</f>
        <v>Oleaginosos</v>
      </c>
      <c r="F1673" t="s">
        <v>225</v>
      </c>
      <c r="G1673" s="51">
        <v>2613.46</v>
      </c>
    </row>
    <row r="1674" spans="1:7" x14ac:dyDescent="0.35">
      <c r="A1674">
        <v>2015</v>
      </c>
      <c r="B1674">
        <v>8</v>
      </c>
      <c r="C1674" t="str">
        <f>+VLOOKUP(Precio_mayoristas_consumidores[[#This Row],[Cod_mes]],Códigos_mes[],2,0)</f>
        <v>Agosto</v>
      </c>
      <c r="D1674" t="s">
        <v>796</v>
      </c>
      <c r="E1674" t="str">
        <f>+VLOOKUP(Precio_mayoristas_consumidores[[#This Row],[Producto]],Codigos_class_frutas[],2,0)</f>
        <v>Frutos de pepita</v>
      </c>
      <c r="F1674" t="s">
        <v>242</v>
      </c>
      <c r="G1674" s="51">
        <v>633.66</v>
      </c>
    </row>
    <row r="1675" spans="1:7" x14ac:dyDescent="0.35">
      <c r="A1675">
        <v>2015</v>
      </c>
      <c r="B1675">
        <v>8</v>
      </c>
      <c r="C1675" t="str">
        <f>+VLOOKUP(Precio_mayoristas_consumidores[[#This Row],[Cod_mes]],Códigos_mes[],2,0)</f>
        <v>Agosto</v>
      </c>
      <c r="D1675" t="s">
        <v>796</v>
      </c>
      <c r="E1675" t="str">
        <f>+VLOOKUP(Precio_mayoristas_consumidores[[#This Row],[Producto]],Codigos_class_frutas[],2,0)</f>
        <v>Tropicales y subtropicales</v>
      </c>
      <c r="F1675" t="s">
        <v>204</v>
      </c>
      <c r="G1675" s="51">
        <v>761.76</v>
      </c>
    </row>
    <row r="1676" spans="1:7" x14ac:dyDescent="0.35">
      <c r="A1676">
        <v>2015</v>
      </c>
      <c r="B1676">
        <v>8</v>
      </c>
      <c r="C1676" t="str">
        <f>+VLOOKUP(Precio_mayoristas_consumidores[[#This Row],[Cod_mes]],Códigos_mes[],2,0)</f>
        <v>Agosto</v>
      </c>
      <c r="D1676" t="s">
        <v>797</v>
      </c>
      <c r="E1676" t="str">
        <f>+VLOOKUP(Precio_mayoristas_consumidores[[#This Row],[Producto]],Codigos_class_frutas[],2,0)</f>
        <v>Berries</v>
      </c>
      <c r="F1676" t="s">
        <v>249</v>
      </c>
      <c r="G1676" s="51">
        <v>987.9</v>
      </c>
    </row>
    <row r="1677" spans="1:7" x14ac:dyDescent="0.35">
      <c r="A1677">
        <v>2015</v>
      </c>
      <c r="B1677">
        <v>8</v>
      </c>
      <c r="C1677" t="str">
        <f>+VLOOKUP(Precio_mayoristas_consumidores[[#This Row],[Cod_mes]],Códigos_mes[],2,0)</f>
        <v>Agosto</v>
      </c>
      <c r="D1677" t="s">
        <v>797</v>
      </c>
      <c r="E1677" t="str">
        <f>+VLOOKUP(Precio_mayoristas_consumidores[[#This Row],[Producto]],Codigos_class_frutas[],2,0)</f>
        <v>Cítricos</v>
      </c>
      <c r="F1677" t="s">
        <v>214</v>
      </c>
      <c r="G1677" s="51">
        <v>778.31</v>
      </c>
    </row>
    <row r="1678" spans="1:7" x14ac:dyDescent="0.35">
      <c r="A1678">
        <v>2015</v>
      </c>
      <c r="B1678">
        <v>8</v>
      </c>
      <c r="C1678" t="str">
        <f>+VLOOKUP(Precio_mayoristas_consumidores[[#This Row],[Cod_mes]],Códigos_mes[],2,0)</f>
        <v>Agosto</v>
      </c>
      <c r="D1678" t="s">
        <v>797</v>
      </c>
      <c r="E1678" t="str">
        <f>+VLOOKUP(Precio_mayoristas_consumidores[[#This Row],[Producto]],Codigos_class_frutas[],2,0)</f>
        <v>Cítricos</v>
      </c>
      <c r="F1678" t="s">
        <v>218</v>
      </c>
      <c r="G1678" s="51">
        <v>1463.45</v>
      </c>
    </row>
    <row r="1679" spans="1:7" x14ac:dyDescent="0.35">
      <c r="A1679">
        <v>2015</v>
      </c>
      <c r="B1679">
        <v>8</v>
      </c>
      <c r="C1679" t="str">
        <f>+VLOOKUP(Precio_mayoristas_consumidores[[#This Row],[Cod_mes]],Códigos_mes[],2,0)</f>
        <v>Agosto</v>
      </c>
      <c r="D1679" t="s">
        <v>797</v>
      </c>
      <c r="E1679" t="str">
        <f>+VLOOKUP(Precio_mayoristas_consumidores[[#This Row],[Producto]],Codigos_class_frutas[],2,0)</f>
        <v>Tropicales y subtropicales</v>
      </c>
      <c r="F1679" t="s">
        <v>229</v>
      </c>
      <c r="G1679" s="51">
        <v>2158.5700000000002</v>
      </c>
    </row>
    <row r="1680" spans="1:7" x14ac:dyDescent="0.35">
      <c r="A1680">
        <v>2015</v>
      </c>
      <c r="B1680">
        <v>8</v>
      </c>
      <c r="C1680" t="str">
        <f>+VLOOKUP(Precio_mayoristas_consumidores[[#This Row],[Cod_mes]],Códigos_mes[],2,0)</f>
        <v>Agosto</v>
      </c>
      <c r="D1680" t="s">
        <v>797</v>
      </c>
      <c r="E1680" t="str">
        <f>+VLOOKUP(Precio_mayoristas_consumidores[[#This Row],[Producto]],Codigos_class_frutas[],2,0)</f>
        <v>Frutos de pepita</v>
      </c>
      <c r="F1680" t="s">
        <v>231</v>
      </c>
      <c r="G1680" s="51">
        <v>846.92</v>
      </c>
    </row>
    <row r="1681" spans="1:7" x14ac:dyDescent="0.35">
      <c r="A1681">
        <v>2015</v>
      </c>
      <c r="B1681">
        <v>8</v>
      </c>
      <c r="C1681" t="str">
        <f>+VLOOKUP(Precio_mayoristas_consumidores[[#This Row],[Cod_mes]],Códigos_mes[],2,0)</f>
        <v>Agosto</v>
      </c>
      <c r="D1681" t="s">
        <v>797</v>
      </c>
      <c r="E1681" t="str">
        <f>+VLOOKUP(Precio_mayoristas_consumidores[[#This Row],[Producto]],Codigos_class_frutas[],2,0)</f>
        <v>Cítricos</v>
      </c>
      <c r="F1681" t="s">
        <v>221</v>
      </c>
      <c r="G1681" s="51">
        <v>801.57</v>
      </c>
    </row>
    <row r="1682" spans="1:7" x14ac:dyDescent="0.35">
      <c r="A1682">
        <v>2015</v>
      </c>
      <c r="B1682">
        <v>8</v>
      </c>
      <c r="C1682" t="str">
        <f>+VLOOKUP(Precio_mayoristas_consumidores[[#This Row],[Cod_mes]],Códigos_mes[],2,0)</f>
        <v>Agosto</v>
      </c>
      <c r="D1682" t="s">
        <v>797</v>
      </c>
      <c r="E1682" t="str">
        <f>+VLOOKUP(Precio_mayoristas_consumidores[[#This Row],[Producto]],Codigos_class_frutas[],2,0)</f>
        <v>Oleaginosos</v>
      </c>
      <c r="F1682" t="s">
        <v>225</v>
      </c>
      <c r="G1682" s="51">
        <v>3025.09</v>
      </c>
    </row>
    <row r="1683" spans="1:7" x14ac:dyDescent="0.35">
      <c r="A1683">
        <v>2015</v>
      </c>
      <c r="B1683">
        <v>8</v>
      </c>
      <c r="C1683" t="str">
        <f>+VLOOKUP(Precio_mayoristas_consumidores[[#This Row],[Cod_mes]],Códigos_mes[],2,0)</f>
        <v>Agosto</v>
      </c>
      <c r="D1683" t="s">
        <v>797</v>
      </c>
      <c r="E1683" t="str">
        <f>+VLOOKUP(Precio_mayoristas_consumidores[[#This Row],[Producto]],Codigos_class_frutas[],2,0)</f>
        <v>Frutos de pepita</v>
      </c>
      <c r="F1683" t="s">
        <v>242</v>
      </c>
      <c r="G1683" s="51">
        <v>977.25</v>
      </c>
    </row>
    <row r="1684" spans="1:7" x14ac:dyDescent="0.35">
      <c r="A1684">
        <v>2015</v>
      </c>
      <c r="B1684">
        <v>8</v>
      </c>
      <c r="C1684" t="str">
        <f>+VLOOKUP(Precio_mayoristas_consumidores[[#This Row],[Cod_mes]],Códigos_mes[],2,0)</f>
        <v>Agosto</v>
      </c>
      <c r="D1684" t="s">
        <v>797</v>
      </c>
      <c r="E1684" t="str">
        <f>+VLOOKUP(Precio_mayoristas_consumidores[[#This Row],[Producto]],Codigos_class_frutas[],2,0)</f>
        <v>Tropicales y subtropicales</v>
      </c>
      <c r="F1684" t="s">
        <v>204</v>
      </c>
      <c r="G1684" s="51">
        <v>749.11</v>
      </c>
    </row>
    <row r="1685" spans="1:7" x14ac:dyDescent="0.35">
      <c r="A1685">
        <v>2015</v>
      </c>
      <c r="B1685">
        <v>8</v>
      </c>
      <c r="C1685" t="str">
        <f>+VLOOKUP(Precio_mayoristas_consumidores[[#This Row],[Cod_mes]],Códigos_mes[],2,0)</f>
        <v>Agosto</v>
      </c>
      <c r="D1685" t="s">
        <v>796</v>
      </c>
      <c r="E1685" t="str">
        <f>+VLOOKUP(Precio_mayoristas_consumidores[[#This Row],[Producto]],Codigos_class_frutas[],2,0)</f>
        <v>Berries</v>
      </c>
      <c r="F1685" t="s">
        <v>249</v>
      </c>
      <c r="G1685" s="51">
        <v>503.53</v>
      </c>
    </row>
    <row r="1686" spans="1:7" x14ac:dyDescent="0.35">
      <c r="A1686">
        <v>2015</v>
      </c>
      <c r="B1686">
        <v>8</v>
      </c>
      <c r="C1686" t="str">
        <f>+VLOOKUP(Precio_mayoristas_consumidores[[#This Row],[Cod_mes]],Códigos_mes[],2,0)</f>
        <v>Agosto</v>
      </c>
      <c r="D1686" t="s">
        <v>796</v>
      </c>
      <c r="E1686" t="str">
        <f>+VLOOKUP(Precio_mayoristas_consumidores[[#This Row],[Producto]],Codigos_class_frutas[],2,0)</f>
        <v>Cítricos</v>
      </c>
      <c r="F1686" t="s">
        <v>214</v>
      </c>
      <c r="G1686" s="51">
        <v>367.78</v>
      </c>
    </row>
    <row r="1687" spans="1:7" x14ac:dyDescent="0.35">
      <c r="A1687">
        <v>2015</v>
      </c>
      <c r="B1687">
        <v>8</v>
      </c>
      <c r="C1687" t="str">
        <f>+VLOOKUP(Precio_mayoristas_consumidores[[#This Row],[Cod_mes]],Códigos_mes[],2,0)</f>
        <v>Agosto</v>
      </c>
      <c r="D1687" t="s">
        <v>796</v>
      </c>
      <c r="E1687" t="str">
        <f>+VLOOKUP(Precio_mayoristas_consumidores[[#This Row],[Producto]],Codigos_class_frutas[],2,0)</f>
        <v>Cítricos</v>
      </c>
      <c r="F1687" t="s">
        <v>218</v>
      </c>
      <c r="G1687" s="51">
        <v>650.41999999999996</v>
      </c>
    </row>
    <row r="1688" spans="1:7" x14ac:dyDescent="0.35">
      <c r="A1688">
        <v>2015</v>
      </c>
      <c r="B1688">
        <v>8</v>
      </c>
      <c r="C1688" t="str">
        <f>+VLOOKUP(Precio_mayoristas_consumidores[[#This Row],[Cod_mes]],Códigos_mes[],2,0)</f>
        <v>Agosto</v>
      </c>
      <c r="D1688" t="s">
        <v>796</v>
      </c>
      <c r="E1688" t="str">
        <f>+VLOOKUP(Precio_mayoristas_consumidores[[#This Row],[Producto]],Codigos_class_frutas[],2,0)</f>
        <v>Tropicales y subtropicales</v>
      </c>
      <c r="F1688" t="s">
        <v>229</v>
      </c>
      <c r="G1688" s="51">
        <v>3750</v>
      </c>
    </row>
    <row r="1689" spans="1:7" x14ac:dyDescent="0.35">
      <c r="A1689">
        <v>2015</v>
      </c>
      <c r="B1689">
        <v>8</v>
      </c>
      <c r="C1689" t="str">
        <f>+VLOOKUP(Precio_mayoristas_consumidores[[#This Row],[Cod_mes]],Códigos_mes[],2,0)</f>
        <v>Agosto</v>
      </c>
      <c r="D1689" t="s">
        <v>796</v>
      </c>
      <c r="E1689" t="str">
        <f>+VLOOKUP(Precio_mayoristas_consumidores[[#This Row],[Producto]],Codigos_class_frutas[],2,0)</f>
        <v>Frutos de pepita</v>
      </c>
      <c r="F1689" t="s">
        <v>231</v>
      </c>
      <c r="G1689" s="51">
        <v>520.49</v>
      </c>
    </row>
    <row r="1690" spans="1:7" x14ac:dyDescent="0.35">
      <c r="A1690">
        <v>2015</v>
      </c>
      <c r="B1690">
        <v>8</v>
      </c>
      <c r="C1690" t="str">
        <f>+VLOOKUP(Precio_mayoristas_consumidores[[#This Row],[Cod_mes]],Códigos_mes[],2,0)</f>
        <v>Agosto</v>
      </c>
      <c r="D1690" t="s">
        <v>796</v>
      </c>
      <c r="E1690" t="str">
        <f>+VLOOKUP(Precio_mayoristas_consumidores[[#This Row],[Producto]],Codigos_class_frutas[],2,0)</f>
        <v>Cítricos</v>
      </c>
      <c r="F1690" t="s">
        <v>221</v>
      </c>
      <c r="G1690" s="51">
        <v>459.46</v>
      </c>
    </row>
    <row r="1691" spans="1:7" x14ac:dyDescent="0.35">
      <c r="A1691">
        <v>2015</v>
      </c>
      <c r="B1691">
        <v>8</v>
      </c>
      <c r="C1691" t="str">
        <f>+VLOOKUP(Precio_mayoristas_consumidores[[#This Row],[Cod_mes]],Códigos_mes[],2,0)</f>
        <v>Agosto</v>
      </c>
      <c r="D1691" t="s">
        <v>796</v>
      </c>
      <c r="E1691" t="str">
        <f>+VLOOKUP(Precio_mayoristas_consumidores[[#This Row],[Producto]],Codigos_class_frutas[],2,0)</f>
        <v>Oleaginosos</v>
      </c>
      <c r="F1691" t="s">
        <v>225</v>
      </c>
      <c r="G1691" s="51">
        <v>2364.91</v>
      </c>
    </row>
    <row r="1692" spans="1:7" x14ac:dyDescent="0.35">
      <c r="A1692">
        <v>2015</v>
      </c>
      <c r="B1692">
        <v>8</v>
      </c>
      <c r="C1692" t="str">
        <f>+VLOOKUP(Precio_mayoristas_consumidores[[#This Row],[Cod_mes]],Códigos_mes[],2,0)</f>
        <v>Agosto</v>
      </c>
      <c r="D1692" t="s">
        <v>796</v>
      </c>
      <c r="E1692" t="str">
        <f>+VLOOKUP(Precio_mayoristas_consumidores[[#This Row],[Producto]],Codigos_class_frutas[],2,0)</f>
        <v>Frutos de pepita</v>
      </c>
      <c r="F1692" t="s">
        <v>242</v>
      </c>
      <c r="G1692" s="51">
        <v>622.38</v>
      </c>
    </row>
    <row r="1693" spans="1:7" x14ac:dyDescent="0.35">
      <c r="A1693">
        <v>2015</v>
      </c>
      <c r="B1693">
        <v>8</v>
      </c>
      <c r="C1693" t="str">
        <f>+VLOOKUP(Precio_mayoristas_consumidores[[#This Row],[Cod_mes]],Códigos_mes[],2,0)</f>
        <v>Agosto</v>
      </c>
      <c r="D1693" t="s">
        <v>796</v>
      </c>
      <c r="E1693" t="str">
        <f>+VLOOKUP(Precio_mayoristas_consumidores[[#This Row],[Producto]],Codigos_class_frutas[],2,0)</f>
        <v>Tropicales y subtropicales</v>
      </c>
      <c r="F1693" t="s">
        <v>204</v>
      </c>
      <c r="G1693" s="51">
        <v>649.99</v>
      </c>
    </row>
    <row r="1694" spans="1:7" x14ac:dyDescent="0.35">
      <c r="A1694">
        <v>2015</v>
      </c>
      <c r="B1694">
        <v>8</v>
      </c>
      <c r="C1694" t="str">
        <f>+VLOOKUP(Precio_mayoristas_consumidores[[#This Row],[Cod_mes]],Códigos_mes[],2,0)</f>
        <v>Agosto</v>
      </c>
      <c r="D1694" t="s">
        <v>797</v>
      </c>
      <c r="E1694" t="str">
        <f>+VLOOKUP(Precio_mayoristas_consumidores[[#This Row],[Producto]],Codigos_class_frutas[],2,0)</f>
        <v>Berries</v>
      </c>
      <c r="F1694" t="s">
        <v>249</v>
      </c>
      <c r="G1694" s="51">
        <v>996.9</v>
      </c>
    </row>
    <row r="1695" spans="1:7" x14ac:dyDescent="0.35">
      <c r="A1695">
        <v>2015</v>
      </c>
      <c r="B1695">
        <v>8</v>
      </c>
      <c r="C1695" t="str">
        <f>+VLOOKUP(Precio_mayoristas_consumidores[[#This Row],[Cod_mes]],Códigos_mes[],2,0)</f>
        <v>Agosto</v>
      </c>
      <c r="D1695" t="s">
        <v>797</v>
      </c>
      <c r="E1695" t="str">
        <f>+VLOOKUP(Precio_mayoristas_consumidores[[#This Row],[Producto]],Codigos_class_frutas[],2,0)</f>
        <v>Cítricos</v>
      </c>
      <c r="F1695" t="s">
        <v>214</v>
      </c>
      <c r="G1695" s="51">
        <v>731.15</v>
      </c>
    </row>
    <row r="1696" spans="1:7" x14ac:dyDescent="0.35">
      <c r="A1696">
        <v>2015</v>
      </c>
      <c r="B1696">
        <v>8</v>
      </c>
      <c r="C1696" t="str">
        <f>+VLOOKUP(Precio_mayoristas_consumidores[[#This Row],[Cod_mes]],Códigos_mes[],2,0)</f>
        <v>Agosto</v>
      </c>
      <c r="D1696" t="s">
        <v>797</v>
      </c>
      <c r="E1696" t="str">
        <f>+VLOOKUP(Precio_mayoristas_consumidores[[#This Row],[Producto]],Codigos_class_frutas[],2,0)</f>
        <v>Cítricos</v>
      </c>
      <c r="F1696" t="s">
        <v>218</v>
      </c>
      <c r="G1696" s="51">
        <v>1487.13</v>
      </c>
    </row>
    <row r="1697" spans="1:7" x14ac:dyDescent="0.35">
      <c r="A1697">
        <v>2015</v>
      </c>
      <c r="B1697">
        <v>8</v>
      </c>
      <c r="C1697" t="str">
        <f>+VLOOKUP(Precio_mayoristas_consumidores[[#This Row],[Cod_mes]],Códigos_mes[],2,0)</f>
        <v>Agosto</v>
      </c>
      <c r="D1697" t="s">
        <v>797</v>
      </c>
      <c r="E1697" t="str">
        <f>+VLOOKUP(Precio_mayoristas_consumidores[[#This Row],[Producto]],Codigos_class_frutas[],2,0)</f>
        <v>Tropicales y subtropicales</v>
      </c>
      <c r="F1697" t="s">
        <v>229</v>
      </c>
      <c r="G1697" s="51">
        <v>2194.2399999999998</v>
      </c>
    </row>
    <row r="1698" spans="1:7" x14ac:dyDescent="0.35">
      <c r="A1698">
        <v>2015</v>
      </c>
      <c r="B1698">
        <v>8</v>
      </c>
      <c r="C1698" t="str">
        <f>+VLOOKUP(Precio_mayoristas_consumidores[[#This Row],[Cod_mes]],Códigos_mes[],2,0)</f>
        <v>Agosto</v>
      </c>
      <c r="D1698" t="s">
        <v>797</v>
      </c>
      <c r="E1698" t="str">
        <f>+VLOOKUP(Precio_mayoristas_consumidores[[#This Row],[Producto]],Codigos_class_frutas[],2,0)</f>
        <v>Frutos de pepita</v>
      </c>
      <c r="F1698" t="s">
        <v>231</v>
      </c>
      <c r="G1698" s="51">
        <v>846.43</v>
      </c>
    </row>
    <row r="1699" spans="1:7" x14ac:dyDescent="0.35">
      <c r="A1699">
        <v>2015</v>
      </c>
      <c r="B1699">
        <v>8</v>
      </c>
      <c r="C1699" t="str">
        <f>+VLOOKUP(Precio_mayoristas_consumidores[[#This Row],[Cod_mes]],Códigos_mes[],2,0)</f>
        <v>Agosto</v>
      </c>
      <c r="D1699" t="s">
        <v>797</v>
      </c>
      <c r="E1699" t="str">
        <f>+VLOOKUP(Precio_mayoristas_consumidores[[#This Row],[Producto]],Codigos_class_frutas[],2,0)</f>
        <v>Cítricos</v>
      </c>
      <c r="F1699" t="s">
        <v>221</v>
      </c>
      <c r="G1699" s="51">
        <v>856.26</v>
      </c>
    </row>
    <row r="1700" spans="1:7" x14ac:dyDescent="0.35">
      <c r="A1700">
        <v>2015</v>
      </c>
      <c r="B1700">
        <v>8</v>
      </c>
      <c r="C1700" t="str">
        <f>+VLOOKUP(Precio_mayoristas_consumidores[[#This Row],[Cod_mes]],Códigos_mes[],2,0)</f>
        <v>Agosto</v>
      </c>
      <c r="D1700" t="s">
        <v>797</v>
      </c>
      <c r="E1700" t="str">
        <f>+VLOOKUP(Precio_mayoristas_consumidores[[#This Row],[Producto]],Codigos_class_frutas[],2,0)</f>
        <v>Oleaginosos</v>
      </c>
      <c r="F1700" t="s">
        <v>225</v>
      </c>
      <c r="G1700" s="51">
        <v>3084.08</v>
      </c>
    </row>
    <row r="1701" spans="1:7" x14ac:dyDescent="0.35">
      <c r="A1701">
        <v>2015</v>
      </c>
      <c r="B1701">
        <v>8</v>
      </c>
      <c r="C1701" t="str">
        <f>+VLOOKUP(Precio_mayoristas_consumidores[[#This Row],[Cod_mes]],Códigos_mes[],2,0)</f>
        <v>Agosto</v>
      </c>
      <c r="D1701" t="s">
        <v>797</v>
      </c>
      <c r="E1701" t="str">
        <f>+VLOOKUP(Precio_mayoristas_consumidores[[#This Row],[Producto]],Codigos_class_frutas[],2,0)</f>
        <v>Frutos de pepita</v>
      </c>
      <c r="F1701" t="s">
        <v>242</v>
      </c>
      <c r="G1701" s="51">
        <v>1017.28</v>
      </c>
    </row>
    <row r="1702" spans="1:7" x14ac:dyDescent="0.35">
      <c r="A1702">
        <v>2015</v>
      </c>
      <c r="B1702">
        <v>8</v>
      </c>
      <c r="C1702" t="str">
        <f>+VLOOKUP(Precio_mayoristas_consumidores[[#This Row],[Cod_mes]],Códigos_mes[],2,0)</f>
        <v>Agosto</v>
      </c>
      <c r="D1702" t="s">
        <v>797</v>
      </c>
      <c r="E1702" t="str">
        <f>+VLOOKUP(Precio_mayoristas_consumidores[[#This Row],[Producto]],Codigos_class_frutas[],2,0)</f>
        <v>Tropicales y subtropicales</v>
      </c>
      <c r="F1702" t="s">
        <v>204</v>
      </c>
      <c r="G1702" s="51">
        <v>763.38</v>
      </c>
    </row>
    <row r="1703" spans="1:7" x14ac:dyDescent="0.35">
      <c r="A1703">
        <v>2015</v>
      </c>
      <c r="B1703">
        <v>9</v>
      </c>
      <c r="C1703" t="str">
        <f>+VLOOKUP(Precio_mayoristas_consumidores[[#This Row],[Cod_mes]],Códigos_mes[],2,0)</f>
        <v>Septiembre</v>
      </c>
      <c r="D1703" t="s">
        <v>796</v>
      </c>
      <c r="E1703" t="str">
        <f>+VLOOKUP(Precio_mayoristas_consumidores[[#This Row],[Producto]],Codigos_class_frutas[],2,0)</f>
        <v>Berries</v>
      </c>
      <c r="F1703" t="s">
        <v>249</v>
      </c>
      <c r="G1703" s="51">
        <v>503.86</v>
      </c>
    </row>
    <row r="1704" spans="1:7" x14ac:dyDescent="0.35">
      <c r="A1704">
        <v>2015</v>
      </c>
      <c r="B1704">
        <v>9</v>
      </c>
      <c r="C1704" t="str">
        <f>+VLOOKUP(Precio_mayoristas_consumidores[[#This Row],[Cod_mes]],Códigos_mes[],2,0)</f>
        <v>Septiembre</v>
      </c>
      <c r="D1704" t="s">
        <v>796</v>
      </c>
      <c r="E1704" t="str">
        <f>+VLOOKUP(Precio_mayoristas_consumidores[[#This Row],[Producto]],Codigos_class_frutas[],2,0)</f>
        <v>Cítricos</v>
      </c>
      <c r="F1704" t="s">
        <v>214</v>
      </c>
      <c r="G1704" s="51">
        <v>347.37</v>
      </c>
    </row>
    <row r="1705" spans="1:7" x14ac:dyDescent="0.35">
      <c r="A1705">
        <v>2015</v>
      </c>
      <c r="B1705">
        <v>9</v>
      </c>
      <c r="C1705" t="str">
        <f>+VLOOKUP(Precio_mayoristas_consumidores[[#This Row],[Cod_mes]],Códigos_mes[],2,0)</f>
        <v>Septiembre</v>
      </c>
      <c r="D1705" t="s">
        <v>796</v>
      </c>
      <c r="E1705" t="str">
        <f>+VLOOKUP(Precio_mayoristas_consumidores[[#This Row],[Producto]],Codigos_class_frutas[],2,0)</f>
        <v>Cítricos</v>
      </c>
      <c r="F1705" t="s">
        <v>218</v>
      </c>
      <c r="G1705" s="51">
        <v>618.37</v>
      </c>
    </row>
    <row r="1706" spans="1:7" x14ac:dyDescent="0.35">
      <c r="A1706">
        <v>2015</v>
      </c>
      <c r="B1706">
        <v>9</v>
      </c>
      <c r="C1706" t="str">
        <f>+VLOOKUP(Precio_mayoristas_consumidores[[#This Row],[Cod_mes]],Códigos_mes[],2,0)</f>
        <v>Septiembre</v>
      </c>
      <c r="D1706" t="s">
        <v>796</v>
      </c>
      <c r="E1706" t="str">
        <f>+VLOOKUP(Precio_mayoristas_consumidores[[#This Row],[Producto]],Codigos_class_frutas[],2,0)</f>
        <v>Frutos de pepita</v>
      </c>
      <c r="F1706" t="s">
        <v>231</v>
      </c>
      <c r="G1706" s="51">
        <v>522.34</v>
      </c>
    </row>
    <row r="1707" spans="1:7" x14ac:dyDescent="0.35">
      <c r="A1707">
        <v>2015</v>
      </c>
      <c r="B1707">
        <v>9</v>
      </c>
      <c r="C1707" t="str">
        <f>+VLOOKUP(Precio_mayoristas_consumidores[[#This Row],[Cod_mes]],Códigos_mes[],2,0)</f>
        <v>Septiembre</v>
      </c>
      <c r="D1707" t="s">
        <v>796</v>
      </c>
      <c r="E1707" t="str">
        <f>+VLOOKUP(Precio_mayoristas_consumidores[[#This Row],[Producto]],Codigos_class_frutas[],2,0)</f>
        <v>Cítricos</v>
      </c>
      <c r="F1707" t="s">
        <v>221</v>
      </c>
      <c r="G1707" s="51">
        <v>492.6</v>
      </c>
    </row>
    <row r="1708" spans="1:7" x14ac:dyDescent="0.35">
      <c r="A1708">
        <v>2015</v>
      </c>
      <c r="B1708">
        <v>9</v>
      </c>
      <c r="C1708" t="str">
        <f>+VLOOKUP(Precio_mayoristas_consumidores[[#This Row],[Cod_mes]],Códigos_mes[],2,0)</f>
        <v>Septiembre</v>
      </c>
      <c r="D1708" t="s">
        <v>796</v>
      </c>
      <c r="E1708" t="str">
        <f>+VLOOKUP(Precio_mayoristas_consumidores[[#This Row],[Producto]],Codigos_class_frutas[],2,0)</f>
        <v>Oleaginosos</v>
      </c>
      <c r="F1708" t="s">
        <v>225</v>
      </c>
      <c r="G1708" s="51">
        <v>2177.15</v>
      </c>
    </row>
    <row r="1709" spans="1:7" x14ac:dyDescent="0.35">
      <c r="A1709">
        <v>2015</v>
      </c>
      <c r="B1709">
        <v>9</v>
      </c>
      <c r="C1709" t="str">
        <f>+VLOOKUP(Precio_mayoristas_consumidores[[#This Row],[Cod_mes]],Códigos_mes[],2,0)</f>
        <v>Septiembre</v>
      </c>
      <c r="D1709" t="s">
        <v>796</v>
      </c>
      <c r="E1709" t="str">
        <f>+VLOOKUP(Precio_mayoristas_consumidores[[#This Row],[Producto]],Codigos_class_frutas[],2,0)</f>
        <v>Frutos de pepita</v>
      </c>
      <c r="F1709" t="s">
        <v>242</v>
      </c>
      <c r="G1709" s="51">
        <v>639.97</v>
      </c>
    </row>
    <row r="1710" spans="1:7" x14ac:dyDescent="0.35">
      <c r="A1710">
        <v>2015</v>
      </c>
      <c r="B1710">
        <v>9</v>
      </c>
      <c r="C1710" t="str">
        <f>+VLOOKUP(Precio_mayoristas_consumidores[[#This Row],[Cod_mes]],Códigos_mes[],2,0)</f>
        <v>Septiembre</v>
      </c>
      <c r="D1710" t="s">
        <v>796</v>
      </c>
      <c r="E1710" t="str">
        <f>+VLOOKUP(Precio_mayoristas_consumidores[[#This Row],[Producto]],Codigos_class_frutas[],2,0)</f>
        <v>Tropicales y subtropicales</v>
      </c>
      <c r="F1710" t="s">
        <v>204</v>
      </c>
      <c r="G1710" s="51">
        <v>533.66</v>
      </c>
    </row>
    <row r="1711" spans="1:7" x14ac:dyDescent="0.35">
      <c r="A1711">
        <v>2015</v>
      </c>
      <c r="B1711">
        <v>9</v>
      </c>
      <c r="C1711" t="str">
        <f>+VLOOKUP(Precio_mayoristas_consumidores[[#This Row],[Cod_mes]],Códigos_mes[],2,0)</f>
        <v>Septiembre</v>
      </c>
      <c r="D1711" t="s">
        <v>797</v>
      </c>
      <c r="E1711" t="str">
        <f>+VLOOKUP(Precio_mayoristas_consumidores[[#This Row],[Producto]],Codigos_class_frutas[],2,0)</f>
        <v>Berries</v>
      </c>
      <c r="F1711" t="s">
        <v>249</v>
      </c>
      <c r="G1711" s="51">
        <v>1002.36</v>
      </c>
    </row>
    <row r="1712" spans="1:7" x14ac:dyDescent="0.35">
      <c r="A1712">
        <v>2015</v>
      </c>
      <c r="B1712">
        <v>9</v>
      </c>
      <c r="C1712" t="str">
        <f>+VLOOKUP(Precio_mayoristas_consumidores[[#This Row],[Cod_mes]],Códigos_mes[],2,0)</f>
        <v>Septiembre</v>
      </c>
      <c r="D1712" t="s">
        <v>797</v>
      </c>
      <c r="E1712" t="str">
        <f>+VLOOKUP(Precio_mayoristas_consumidores[[#This Row],[Producto]],Codigos_class_frutas[],2,0)</f>
        <v>Cítricos</v>
      </c>
      <c r="F1712" t="s">
        <v>214</v>
      </c>
      <c r="G1712" s="51">
        <v>779.32</v>
      </c>
    </row>
    <row r="1713" spans="1:7" x14ac:dyDescent="0.35">
      <c r="A1713">
        <v>2015</v>
      </c>
      <c r="B1713">
        <v>9</v>
      </c>
      <c r="C1713" t="str">
        <f>+VLOOKUP(Precio_mayoristas_consumidores[[#This Row],[Cod_mes]],Códigos_mes[],2,0)</f>
        <v>Septiembre</v>
      </c>
      <c r="D1713" t="s">
        <v>797</v>
      </c>
      <c r="E1713" t="str">
        <f>+VLOOKUP(Precio_mayoristas_consumidores[[#This Row],[Producto]],Codigos_class_frutas[],2,0)</f>
        <v>Cítricos</v>
      </c>
      <c r="F1713" t="s">
        <v>218</v>
      </c>
      <c r="G1713" s="51">
        <v>1422.55</v>
      </c>
    </row>
    <row r="1714" spans="1:7" x14ac:dyDescent="0.35">
      <c r="A1714">
        <v>2015</v>
      </c>
      <c r="B1714">
        <v>9</v>
      </c>
      <c r="C1714" t="str">
        <f>+VLOOKUP(Precio_mayoristas_consumidores[[#This Row],[Cod_mes]],Códigos_mes[],2,0)</f>
        <v>Septiembre</v>
      </c>
      <c r="D1714" t="s">
        <v>797</v>
      </c>
      <c r="E1714" t="str">
        <f>+VLOOKUP(Precio_mayoristas_consumidores[[#This Row],[Producto]],Codigos_class_frutas[],2,0)</f>
        <v>Tropicales y subtropicales</v>
      </c>
      <c r="F1714" t="s">
        <v>229</v>
      </c>
      <c r="G1714" s="51">
        <v>2214.79</v>
      </c>
    </row>
    <row r="1715" spans="1:7" x14ac:dyDescent="0.35">
      <c r="A1715">
        <v>2015</v>
      </c>
      <c r="B1715">
        <v>9</v>
      </c>
      <c r="C1715" t="str">
        <f>+VLOOKUP(Precio_mayoristas_consumidores[[#This Row],[Cod_mes]],Códigos_mes[],2,0)</f>
        <v>Septiembre</v>
      </c>
      <c r="D1715" t="s">
        <v>797</v>
      </c>
      <c r="E1715" t="str">
        <f>+VLOOKUP(Precio_mayoristas_consumidores[[#This Row],[Producto]],Codigos_class_frutas[],2,0)</f>
        <v>Frutos de pepita</v>
      </c>
      <c r="F1715" t="s">
        <v>231</v>
      </c>
      <c r="G1715" s="51">
        <v>838.53</v>
      </c>
    </row>
    <row r="1716" spans="1:7" x14ac:dyDescent="0.35">
      <c r="A1716">
        <v>2015</v>
      </c>
      <c r="B1716">
        <v>9</v>
      </c>
      <c r="C1716" t="str">
        <f>+VLOOKUP(Precio_mayoristas_consumidores[[#This Row],[Cod_mes]],Códigos_mes[],2,0)</f>
        <v>Septiembre</v>
      </c>
      <c r="D1716" t="s">
        <v>797</v>
      </c>
      <c r="E1716" t="str">
        <f>+VLOOKUP(Precio_mayoristas_consumidores[[#This Row],[Producto]],Codigos_class_frutas[],2,0)</f>
        <v>Cítricos</v>
      </c>
      <c r="F1716" t="s">
        <v>221</v>
      </c>
      <c r="G1716" s="51">
        <v>890.24</v>
      </c>
    </row>
    <row r="1717" spans="1:7" x14ac:dyDescent="0.35">
      <c r="A1717">
        <v>2015</v>
      </c>
      <c r="B1717">
        <v>9</v>
      </c>
      <c r="C1717" t="str">
        <f>+VLOOKUP(Precio_mayoristas_consumidores[[#This Row],[Cod_mes]],Códigos_mes[],2,0)</f>
        <v>Septiembre</v>
      </c>
      <c r="D1717" t="s">
        <v>797</v>
      </c>
      <c r="E1717" t="str">
        <f>+VLOOKUP(Precio_mayoristas_consumidores[[#This Row],[Producto]],Codigos_class_frutas[],2,0)</f>
        <v>Oleaginosos</v>
      </c>
      <c r="F1717" t="s">
        <v>225</v>
      </c>
      <c r="G1717" s="51">
        <v>2949.14</v>
      </c>
    </row>
    <row r="1718" spans="1:7" x14ac:dyDescent="0.35">
      <c r="A1718">
        <v>2015</v>
      </c>
      <c r="B1718">
        <v>9</v>
      </c>
      <c r="C1718" t="str">
        <f>+VLOOKUP(Precio_mayoristas_consumidores[[#This Row],[Cod_mes]],Códigos_mes[],2,0)</f>
        <v>Septiembre</v>
      </c>
      <c r="D1718" t="s">
        <v>797</v>
      </c>
      <c r="E1718" t="str">
        <f>+VLOOKUP(Precio_mayoristas_consumidores[[#This Row],[Producto]],Codigos_class_frutas[],2,0)</f>
        <v>Frutos de pepita</v>
      </c>
      <c r="F1718" t="s">
        <v>242</v>
      </c>
      <c r="G1718" s="51">
        <v>986.74</v>
      </c>
    </row>
    <row r="1719" spans="1:7" x14ac:dyDescent="0.35">
      <c r="A1719">
        <v>2015</v>
      </c>
      <c r="B1719">
        <v>9</v>
      </c>
      <c r="C1719" t="str">
        <f>+VLOOKUP(Precio_mayoristas_consumidores[[#This Row],[Cod_mes]],Códigos_mes[],2,0)</f>
        <v>Septiembre</v>
      </c>
      <c r="D1719" t="s">
        <v>797</v>
      </c>
      <c r="E1719" t="str">
        <f>+VLOOKUP(Precio_mayoristas_consumidores[[#This Row],[Producto]],Codigos_class_frutas[],2,0)</f>
        <v>Tropicales y subtropicales</v>
      </c>
      <c r="F1719" t="s">
        <v>204</v>
      </c>
      <c r="G1719" s="51">
        <v>773.22</v>
      </c>
    </row>
    <row r="1720" spans="1:7" x14ac:dyDescent="0.35">
      <c r="A1720">
        <v>2015</v>
      </c>
      <c r="B1720">
        <v>9</v>
      </c>
      <c r="C1720" t="str">
        <f>+VLOOKUP(Precio_mayoristas_consumidores[[#This Row],[Cod_mes]],Códigos_mes[],2,0)</f>
        <v>Septiembre</v>
      </c>
      <c r="D1720" t="s">
        <v>796</v>
      </c>
      <c r="E1720" t="str">
        <f>+VLOOKUP(Precio_mayoristas_consumidores[[#This Row],[Producto]],Codigos_class_frutas[],2,0)</f>
        <v>Berries</v>
      </c>
      <c r="F1720" t="s">
        <v>249</v>
      </c>
      <c r="G1720" s="51">
        <v>509.86</v>
      </c>
    </row>
    <row r="1721" spans="1:7" x14ac:dyDescent="0.35">
      <c r="A1721">
        <v>2015</v>
      </c>
      <c r="B1721">
        <v>9</v>
      </c>
      <c r="C1721" t="str">
        <f>+VLOOKUP(Precio_mayoristas_consumidores[[#This Row],[Cod_mes]],Códigos_mes[],2,0)</f>
        <v>Septiembre</v>
      </c>
      <c r="D1721" t="s">
        <v>796</v>
      </c>
      <c r="E1721" t="str">
        <f>+VLOOKUP(Precio_mayoristas_consumidores[[#This Row],[Producto]],Codigos_class_frutas[],2,0)</f>
        <v>Cítricos</v>
      </c>
      <c r="F1721" t="s">
        <v>214</v>
      </c>
      <c r="G1721" s="51">
        <v>346.41</v>
      </c>
    </row>
    <row r="1722" spans="1:7" x14ac:dyDescent="0.35">
      <c r="A1722">
        <v>2015</v>
      </c>
      <c r="B1722">
        <v>9</v>
      </c>
      <c r="C1722" t="str">
        <f>+VLOOKUP(Precio_mayoristas_consumidores[[#This Row],[Cod_mes]],Códigos_mes[],2,0)</f>
        <v>Septiembre</v>
      </c>
      <c r="D1722" t="s">
        <v>796</v>
      </c>
      <c r="E1722" t="str">
        <f>+VLOOKUP(Precio_mayoristas_consumidores[[#This Row],[Producto]],Codigos_class_frutas[],2,0)</f>
        <v>Cítricos</v>
      </c>
      <c r="F1722" t="s">
        <v>218</v>
      </c>
      <c r="G1722" s="51">
        <v>628.04</v>
      </c>
    </row>
    <row r="1723" spans="1:7" x14ac:dyDescent="0.35">
      <c r="A1723">
        <v>2015</v>
      </c>
      <c r="B1723">
        <v>9</v>
      </c>
      <c r="C1723" t="str">
        <f>+VLOOKUP(Precio_mayoristas_consumidores[[#This Row],[Cod_mes]],Códigos_mes[],2,0)</f>
        <v>Septiembre</v>
      </c>
      <c r="D1723" t="s">
        <v>796</v>
      </c>
      <c r="E1723" t="str">
        <f>+VLOOKUP(Precio_mayoristas_consumidores[[#This Row],[Producto]],Codigos_class_frutas[],2,0)</f>
        <v>Tropicales y subtropicales</v>
      </c>
      <c r="F1723" t="s">
        <v>229</v>
      </c>
      <c r="G1723" s="51">
        <v>3500</v>
      </c>
    </row>
    <row r="1724" spans="1:7" x14ac:dyDescent="0.35">
      <c r="A1724">
        <v>2015</v>
      </c>
      <c r="B1724">
        <v>9</v>
      </c>
      <c r="C1724" t="str">
        <f>+VLOOKUP(Precio_mayoristas_consumidores[[#This Row],[Cod_mes]],Códigos_mes[],2,0)</f>
        <v>Septiembre</v>
      </c>
      <c r="D1724" t="s">
        <v>796</v>
      </c>
      <c r="E1724" t="str">
        <f>+VLOOKUP(Precio_mayoristas_consumidores[[#This Row],[Producto]],Codigos_class_frutas[],2,0)</f>
        <v>Frutos de pepita</v>
      </c>
      <c r="F1724" t="s">
        <v>231</v>
      </c>
      <c r="G1724" s="51">
        <v>551.91</v>
      </c>
    </row>
    <row r="1725" spans="1:7" x14ac:dyDescent="0.35">
      <c r="A1725">
        <v>2015</v>
      </c>
      <c r="B1725">
        <v>9</v>
      </c>
      <c r="C1725" t="str">
        <f>+VLOOKUP(Precio_mayoristas_consumidores[[#This Row],[Cod_mes]],Códigos_mes[],2,0)</f>
        <v>Septiembre</v>
      </c>
      <c r="D1725" t="s">
        <v>796</v>
      </c>
      <c r="E1725" t="str">
        <f>+VLOOKUP(Precio_mayoristas_consumidores[[#This Row],[Producto]],Codigos_class_frutas[],2,0)</f>
        <v>Cítricos</v>
      </c>
      <c r="F1725" t="s">
        <v>221</v>
      </c>
      <c r="G1725" s="51">
        <v>463.09</v>
      </c>
    </row>
    <row r="1726" spans="1:7" x14ac:dyDescent="0.35">
      <c r="A1726">
        <v>2015</v>
      </c>
      <c r="B1726">
        <v>9</v>
      </c>
      <c r="C1726" t="str">
        <f>+VLOOKUP(Precio_mayoristas_consumidores[[#This Row],[Cod_mes]],Códigos_mes[],2,0)</f>
        <v>Septiembre</v>
      </c>
      <c r="D1726" t="s">
        <v>796</v>
      </c>
      <c r="E1726" t="str">
        <f>+VLOOKUP(Precio_mayoristas_consumidores[[#This Row],[Producto]],Codigos_class_frutas[],2,0)</f>
        <v>Oleaginosos</v>
      </c>
      <c r="F1726" t="s">
        <v>225</v>
      </c>
      <c r="G1726" s="51">
        <v>2133.41</v>
      </c>
    </row>
    <row r="1727" spans="1:7" x14ac:dyDescent="0.35">
      <c r="A1727">
        <v>2015</v>
      </c>
      <c r="B1727">
        <v>9</v>
      </c>
      <c r="C1727" t="str">
        <f>+VLOOKUP(Precio_mayoristas_consumidores[[#This Row],[Cod_mes]],Códigos_mes[],2,0)</f>
        <v>Septiembre</v>
      </c>
      <c r="D1727" t="s">
        <v>796</v>
      </c>
      <c r="E1727" t="str">
        <f>+VLOOKUP(Precio_mayoristas_consumidores[[#This Row],[Producto]],Codigos_class_frutas[],2,0)</f>
        <v>Frutos de pepita</v>
      </c>
      <c r="F1727" t="s">
        <v>242</v>
      </c>
      <c r="G1727" s="51">
        <v>652.39</v>
      </c>
    </row>
    <row r="1728" spans="1:7" x14ac:dyDescent="0.35">
      <c r="A1728">
        <v>2015</v>
      </c>
      <c r="B1728">
        <v>9</v>
      </c>
      <c r="C1728" t="str">
        <f>+VLOOKUP(Precio_mayoristas_consumidores[[#This Row],[Cod_mes]],Códigos_mes[],2,0)</f>
        <v>Septiembre</v>
      </c>
      <c r="D1728" t="s">
        <v>796</v>
      </c>
      <c r="E1728" t="str">
        <f>+VLOOKUP(Precio_mayoristas_consumidores[[#This Row],[Producto]],Codigos_class_frutas[],2,0)</f>
        <v>Tropicales y subtropicales</v>
      </c>
      <c r="F1728" t="s">
        <v>204</v>
      </c>
      <c r="G1728" s="51">
        <v>525.54999999999995</v>
      </c>
    </row>
    <row r="1729" spans="1:7" x14ac:dyDescent="0.35">
      <c r="A1729">
        <v>2015</v>
      </c>
      <c r="B1729">
        <v>9</v>
      </c>
      <c r="C1729" t="str">
        <f>+VLOOKUP(Precio_mayoristas_consumidores[[#This Row],[Cod_mes]],Códigos_mes[],2,0)</f>
        <v>Septiembre</v>
      </c>
      <c r="D1729" t="s">
        <v>797</v>
      </c>
      <c r="E1729" t="str">
        <f>+VLOOKUP(Precio_mayoristas_consumidores[[#This Row],[Producto]],Codigos_class_frutas[],2,0)</f>
        <v>Berries</v>
      </c>
      <c r="F1729" t="s">
        <v>249</v>
      </c>
      <c r="G1729" s="51">
        <v>1003.42</v>
      </c>
    </row>
    <row r="1730" spans="1:7" x14ac:dyDescent="0.35">
      <c r="A1730">
        <v>2015</v>
      </c>
      <c r="B1730">
        <v>9</v>
      </c>
      <c r="C1730" t="str">
        <f>+VLOOKUP(Precio_mayoristas_consumidores[[#This Row],[Cod_mes]],Códigos_mes[],2,0)</f>
        <v>Septiembre</v>
      </c>
      <c r="D1730" t="s">
        <v>797</v>
      </c>
      <c r="E1730" t="str">
        <f>+VLOOKUP(Precio_mayoristas_consumidores[[#This Row],[Producto]],Codigos_class_frutas[],2,0)</f>
        <v>Cítricos</v>
      </c>
      <c r="F1730" t="s">
        <v>214</v>
      </c>
      <c r="G1730" s="51">
        <v>713.74</v>
      </c>
    </row>
    <row r="1731" spans="1:7" x14ac:dyDescent="0.35">
      <c r="A1731">
        <v>2015</v>
      </c>
      <c r="B1731">
        <v>9</v>
      </c>
      <c r="C1731" t="str">
        <f>+VLOOKUP(Precio_mayoristas_consumidores[[#This Row],[Cod_mes]],Códigos_mes[],2,0)</f>
        <v>Septiembre</v>
      </c>
      <c r="D1731" t="s">
        <v>797</v>
      </c>
      <c r="E1731" t="str">
        <f>+VLOOKUP(Precio_mayoristas_consumidores[[#This Row],[Producto]],Codigos_class_frutas[],2,0)</f>
        <v>Cítricos</v>
      </c>
      <c r="F1731" t="s">
        <v>218</v>
      </c>
      <c r="G1731" s="51">
        <v>1409.21</v>
      </c>
    </row>
    <row r="1732" spans="1:7" x14ac:dyDescent="0.35">
      <c r="A1732">
        <v>2015</v>
      </c>
      <c r="B1732">
        <v>9</v>
      </c>
      <c r="C1732" t="str">
        <f>+VLOOKUP(Precio_mayoristas_consumidores[[#This Row],[Cod_mes]],Códigos_mes[],2,0)</f>
        <v>Septiembre</v>
      </c>
      <c r="D1732" t="s">
        <v>797</v>
      </c>
      <c r="E1732" t="str">
        <f>+VLOOKUP(Precio_mayoristas_consumidores[[#This Row],[Producto]],Codigos_class_frutas[],2,0)</f>
        <v>Tropicales y subtropicales</v>
      </c>
      <c r="F1732" t="s">
        <v>229</v>
      </c>
      <c r="G1732" s="51">
        <v>2195.5300000000002</v>
      </c>
    </row>
    <row r="1733" spans="1:7" x14ac:dyDescent="0.35">
      <c r="A1733">
        <v>2015</v>
      </c>
      <c r="B1733">
        <v>9</v>
      </c>
      <c r="C1733" t="str">
        <f>+VLOOKUP(Precio_mayoristas_consumidores[[#This Row],[Cod_mes]],Códigos_mes[],2,0)</f>
        <v>Septiembre</v>
      </c>
      <c r="D1733" t="s">
        <v>797</v>
      </c>
      <c r="E1733" t="str">
        <f>+VLOOKUP(Precio_mayoristas_consumidores[[#This Row],[Producto]],Codigos_class_frutas[],2,0)</f>
        <v>Frutos de pepita</v>
      </c>
      <c r="F1733" t="s">
        <v>231</v>
      </c>
      <c r="G1733" s="51">
        <v>867.17</v>
      </c>
    </row>
    <row r="1734" spans="1:7" x14ac:dyDescent="0.35">
      <c r="A1734">
        <v>2015</v>
      </c>
      <c r="B1734">
        <v>9</v>
      </c>
      <c r="C1734" t="str">
        <f>+VLOOKUP(Precio_mayoristas_consumidores[[#This Row],[Cod_mes]],Códigos_mes[],2,0)</f>
        <v>Septiembre</v>
      </c>
      <c r="D1734" t="s">
        <v>797</v>
      </c>
      <c r="E1734" t="str">
        <f>+VLOOKUP(Precio_mayoristas_consumidores[[#This Row],[Producto]],Codigos_class_frutas[],2,0)</f>
        <v>Cítricos</v>
      </c>
      <c r="F1734" t="s">
        <v>221</v>
      </c>
      <c r="G1734" s="51">
        <v>855.08</v>
      </c>
    </row>
    <row r="1735" spans="1:7" x14ac:dyDescent="0.35">
      <c r="A1735">
        <v>2015</v>
      </c>
      <c r="B1735">
        <v>9</v>
      </c>
      <c r="C1735" t="str">
        <f>+VLOOKUP(Precio_mayoristas_consumidores[[#This Row],[Cod_mes]],Códigos_mes[],2,0)</f>
        <v>Septiembre</v>
      </c>
      <c r="D1735" t="s">
        <v>797</v>
      </c>
      <c r="E1735" t="str">
        <f>+VLOOKUP(Precio_mayoristas_consumidores[[#This Row],[Producto]],Codigos_class_frutas[],2,0)</f>
        <v>Oleaginosos</v>
      </c>
      <c r="F1735" t="s">
        <v>225</v>
      </c>
      <c r="G1735" s="51">
        <v>2961.9</v>
      </c>
    </row>
    <row r="1736" spans="1:7" x14ac:dyDescent="0.35">
      <c r="A1736">
        <v>2015</v>
      </c>
      <c r="B1736">
        <v>9</v>
      </c>
      <c r="C1736" t="str">
        <f>+VLOOKUP(Precio_mayoristas_consumidores[[#This Row],[Cod_mes]],Códigos_mes[],2,0)</f>
        <v>Septiembre</v>
      </c>
      <c r="D1736" t="s">
        <v>797</v>
      </c>
      <c r="E1736" t="str">
        <f>+VLOOKUP(Precio_mayoristas_consumidores[[#This Row],[Producto]],Codigos_class_frutas[],2,0)</f>
        <v>Frutos de pepita</v>
      </c>
      <c r="F1736" t="s">
        <v>242</v>
      </c>
      <c r="G1736" s="51">
        <v>995.25</v>
      </c>
    </row>
    <row r="1737" spans="1:7" x14ac:dyDescent="0.35">
      <c r="A1737">
        <v>2015</v>
      </c>
      <c r="B1737">
        <v>9</v>
      </c>
      <c r="C1737" t="str">
        <f>+VLOOKUP(Precio_mayoristas_consumidores[[#This Row],[Cod_mes]],Códigos_mes[],2,0)</f>
        <v>Septiembre</v>
      </c>
      <c r="D1737" t="s">
        <v>797</v>
      </c>
      <c r="E1737" t="str">
        <f>+VLOOKUP(Precio_mayoristas_consumidores[[#This Row],[Producto]],Codigos_class_frutas[],2,0)</f>
        <v>Tropicales y subtropicales</v>
      </c>
      <c r="F1737" t="s">
        <v>204</v>
      </c>
      <c r="G1737" s="51">
        <v>762.35</v>
      </c>
    </row>
    <row r="1738" spans="1:7" x14ac:dyDescent="0.35">
      <c r="A1738">
        <v>2015</v>
      </c>
      <c r="B1738">
        <v>9</v>
      </c>
      <c r="C1738" t="str">
        <f>+VLOOKUP(Precio_mayoristas_consumidores[[#This Row],[Cod_mes]],Códigos_mes[],2,0)</f>
        <v>Septiembre</v>
      </c>
      <c r="D1738" t="s">
        <v>796</v>
      </c>
      <c r="E1738" t="str">
        <f>+VLOOKUP(Precio_mayoristas_consumidores[[#This Row],[Producto]],Codigos_class_frutas[],2,0)</f>
        <v>Berries</v>
      </c>
      <c r="F1738" t="s">
        <v>249</v>
      </c>
      <c r="G1738" s="51">
        <v>502.48</v>
      </c>
    </row>
    <row r="1739" spans="1:7" x14ac:dyDescent="0.35">
      <c r="A1739">
        <v>2015</v>
      </c>
      <c r="B1739">
        <v>9</v>
      </c>
      <c r="C1739" t="str">
        <f>+VLOOKUP(Precio_mayoristas_consumidores[[#This Row],[Cod_mes]],Códigos_mes[],2,0)</f>
        <v>Septiembre</v>
      </c>
      <c r="D1739" t="s">
        <v>796</v>
      </c>
      <c r="E1739" t="str">
        <f>+VLOOKUP(Precio_mayoristas_consumidores[[#This Row],[Producto]],Codigos_class_frutas[],2,0)</f>
        <v>Cítricos</v>
      </c>
      <c r="F1739" t="s">
        <v>214</v>
      </c>
      <c r="G1739" s="51">
        <v>353.31</v>
      </c>
    </row>
    <row r="1740" spans="1:7" x14ac:dyDescent="0.35">
      <c r="A1740">
        <v>2015</v>
      </c>
      <c r="B1740">
        <v>9</v>
      </c>
      <c r="C1740" t="str">
        <f>+VLOOKUP(Precio_mayoristas_consumidores[[#This Row],[Cod_mes]],Códigos_mes[],2,0)</f>
        <v>Septiembre</v>
      </c>
      <c r="D1740" t="s">
        <v>796</v>
      </c>
      <c r="E1740" t="str">
        <f>+VLOOKUP(Precio_mayoristas_consumidores[[#This Row],[Producto]],Codigos_class_frutas[],2,0)</f>
        <v>Cítricos</v>
      </c>
      <c r="F1740" t="s">
        <v>218</v>
      </c>
      <c r="G1740" s="51">
        <v>607.09</v>
      </c>
    </row>
    <row r="1741" spans="1:7" x14ac:dyDescent="0.35">
      <c r="A1741">
        <v>2015</v>
      </c>
      <c r="B1741">
        <v>9</v>
      </c>
      <c r="C1741" t="str">
        <f>+VLOOKUP(Precio_mayoristas_consumidores[[#This Row],[Cod_mes]],Códigos_mes[],2,0)</f>
        <v>Septiembre</v>
      </c>
      <c r="D1741" t="s">
        <v>796</v>
      </c>
      <c r="E1741" t="str">
        <f>+VLOOKUP(Precio_mayoristas_consumidores[[#This Row],[Producto]],Codigos_class_frutas[],2,0)</f>
        <v>Tropicales y subtropicales</v>
      </c>
      <c r="F1741" t="s">
        <v>229</v>
      </c>
      <c r="G1741" s="51">
        <v>1500</v>
      </c>
    </row>
    <row r="1742" spans="1:7" x14ac:dyDescent="0.35">
      <c r="A1742">
        <v>2015</v>
      </c>
      <c r="B1742">
        <v>9</v>
      </c>
      <c r="C1742" t="str">
        <f>+VLOOKUP(Precio_mayoristas_consumidores[[#This Row],[Cod_mes]],Códigos_mes[],2,0)</f>
        <v>Septiembre</v>
      </c>
      <c r="D1742" t="s">
        <v>796</v>
      </c>
      <c r="E1742" t="str">
        <f>+VLOOKUP(Precio_mayoristas_consumidores[[#This Row],[Producto]],Codigos_class_frutas[],2,0)</f>
        <v>Frutos de pepita</v>
      </c>
      <c r="F1742" t="s">
        <v>231</v>
      </c>
      <c r="G1742" s="51">
        <v>548.23</v>
      </c>
    </row>
    <row r="1743" spans="1:7" x14ac:dyDescent="0.35">
      <c r="A1743">
        <v>2015</v>
      </c>
      <c r="B1743">
        <v>9</v>
      </c>
      <c r="C1743" t="str">
        <f>+VLOOKUP(Precio_mayoristas_consumidores[[#This Row],[Cod_mes]],Códigos_mes[],2,0)</f>
        <v>Septiembre</v>
      </c>
      <c r="D1743" t="s">
        <v>796</v>
      </c>
      <c r="E1743" t="str">
        <f>+VLOOKUP(Precio_mayoristas_consumidores[[#This Row],[Producto]],Codigos_class_frutas[],2,0)</f>
        <v>Cítricos</v>
      </c>
      <c r="F1743" t="s">
        <v>221</v>
      </c>
      <c r="G1743" s="51">
        <v>468.21</v>
      </c>
    </row>
    <row r="1744" spans="1:7" x14ac:dyDescent="0.35">
      <c r="A1744">
        <v>2015</v>
      </c>
      <c r="B1744">
        <v>9</v>
      </c>
      <c r="C1744" t="str">
        <f>+VLOOKUP(Precio_mayoristas_consumidores[[#This Row],[Cod_mes]],Códigos_mes[],2,0)</f>
        <v>Septiembre</v>
      </c>
      <c r="D1744" t="s">
        <v>796</v>
      </c>
      <c r="E1744" t="str">
        <f>+VLOOKUP(Precio_mayoristas_consumidores[[#This Row],[Producto]],Codigos_class_frutas[],2,0)</f>
        <v>Oleaginosos</v>
      </c>
      <c r="F1744" t="s">
        <v>225</v>
      </c>
      <c r="G1744" s="51">
        <v>1990.74</v>
      </c>
    </row>
    <row r="1745" spans="1:7" x14ac:dyDescent="0.35">
      <c r="A1745">
        <v>2015</v>
      </c>
      <c r="B1745">
        <v>9</v>
      </c>
      <c r="C1745" t="str">
        <f>+VLOOKUP(Precio_mayoristas_consumidores[[#This Row],[Cod_mes]],Códigos_mes[],2,0)</f>
        <v>Septiembre</v>
      </c>
      <c r="D1745" t="s">
        <v>796</v>
      </c>
      <c r="E1745" t="str">
        <f>+VLOOKUP(Precio_mayoristas_consumidores[[#This Row],[Producto]],Codigos_class_frutas[],2,0)</f>
        <v>Frutos de pepita</v>
      </c>
      <c r="F1745" t="s">
        <v>242</v>
      </c>
      <c r="G1745" s="51">
        <v>651.25</v>
      </c>
    </row>
    <row r="1746" spans="1:7" x14ac:dyDescent="0.35">
      <c r="A1746">
        <v>2015</v>
      </c>
      <c r="B1746">
        <v>9</v>
      </c>
      <c r="C1746" t="str">
        <f>+VLOOKUP(Precio_mayoristas_consumidores[[#This Row],[Cod_mes]],Códigos_mes[],2,0)</f>
        <v>Septiembre</v>
      </c>
      <c r="D1746" t="s">
        <v>796</v>
      </c>
      <c r="E1746" t="str">
        <f>+VLOOKUP(Precio_mayoristas_consumidores[[#This Row],[Producto]],Codigos_class_frutas[],2,0)</f>
        <v>Tropicales y subtropicales</v>
      </c>
      <c r="F1746" t="s">
        <v>204</v>
      </c>
      <c r="G1746" s="51">
        <v>484.66</v>
      </c>
    </row>
    <row r="1747" spans="1:7" x14ac:dyDescent="0.35">
      <c r="A1747">
        <v>2015</v>
      </c>
      <c r="B1747">
        <v>9</v>
      </c>
      <c r="C1747" t="str">
        <f>+VLOOKUP(Precio_mayoristas_consumidores[[#This Row],[Cod_mes]],Códigos_mes[],2,0)</f>
        <v>Septiembre</v>
      </c>
      <c r="D1747" t="s">
        <v>797</v>
      </c>
      <c r="E1747" t="str">
        <f>+VLOOKUP(Precio_mayoristas_consumidores[[#This Row],[Producto]],Codigos_class_frutas[],2,0)</f>
        <v>Berries</v>
      </c>
      <c r="F1747" t="s">
        <v>249</v>
      </c>
      <c r="G1747" s="51">
        <v>1032.02</v>
      </c>
    </row>
    <row r="1748" spans="1:7" x14ac:dyDescent="0.35">
      <c r="A1748">
        <v>2015</v>
      </c>
      <c r="B1748">
        <v>9</v>
      </c>
      <c r="C1748" t="str">
        <f>+VLOOKUP(Precio_mayoristas_consumidores[[#This Row],[Cod_mes]],Códigos_mes[],2,0)</f>
        <v>Septiembre</v>
      </c>
      <c r="D1748" t="s">
        <v>797</v>
      </c>
      <c r="E1748" t="str">
        <f>+VLOOKUP(Precio_mayoristas_consumidores[[#This Row],[Producto]],Codigos_class_frutas[],2,0)</f>
        <v>Cítricos</v>
      </c>
      <c r="F1748" t="s">
        <v>214</v>
      </c>
      <c r="G1748" s="51">
        <v>727.61</v>
      </c>
    </row>
    <row r="1749" spans="1:7" x14ac:dyDescent="0.35">
      <c r="A1749">
        <v>2015</v>
      </c>
      <c r="B1749">
        <v>9</v>
      </c>
      <c r="C1749" t="str">
        <f>+VLOOKUP(Precio_mayoristas_consumidores[[#This Row],[Cod_mes]],Códigos_mes[],2,0)</f>
        <v>Septiembre</v>
      </c>
      <c r="D1749" t="s">
        <v>797</v>
      </c>
      <c r="E1749" t="str">
        <f>+VLOOKUP(Precio_mayoristas_consumidores[[#This Row],[Producto]],Codigos_class_frutas[],2,0)</f>
        <v>Cítricos</v>
      </c>
      <c r="F1749" t="s">
        <v>218</v>
      </c>
      <c r="G1749" s="51">
        <v>1397.13</v>
      </c>
    </row>
    <row r="1750" spans="1:7" x14ac:dyDescent="0.35">
      <c r="A1750">
        <v>2015</v>
      </c>
      <c r="B1750">
        <v>9</v>
      </c>
      <c r="C1750" t="str">
        <f>+VLOOKUP(Precio_mayoristas_consumidores[[#This Row],[Cod_mes]],Códigos_mes[],2,0)</f>
        <v>Septiembre</v>
      </c>
      <c r="D1750" t="s">
        <v>797</v>
      </c>
      <c r="E1750" t="str">
        <f>+VLOOKUP(Precio_mayoristas_consumidores[[#This Row],[Producto]],Codigos_class_frutas[],2,0)</f>
        <v>Tropicales y subtropicales</v>
      </c>
      <c r="F1750" t="s">
        <v>229</v>
      </c>
      <c r="G1750" s="51">
        <v>2246.1</v>
      </c>
    </row>
    <row r="1751" spans="1:7" x14ac:dyDescent="0.35">
      <c r="A1751">
        <v>2015</v>
      </c>
      <c r="B1751">
        <v>9</v>
      </c>
      <c r="C1751" t="str">
        <f>+VLOOKUP(Precio_mayoristas_consumidores[[#This Row],[Cod_mes]],Códigos_mes[],2,0)</f>
        <v>Septiembre</v>
      </c>
      <c r="D1751" t="s">
        <v>797</v>
      </c>
      <c r="E1751" t="str">
        <f>+VLOOKUP(Precio_mayoristas_consumidores[[#This Row],[Producto]],Codigos_class_frutas[],2,0)</f>
        <v>Frutos de pepita</v>
      </c>
      <c r="F1751" t="s">
        <v>231</v>
      </c>
      <c r="G1751" s="51">
        <v>953.02</v>
      </c>
    </row>
    <row r="1752" spans="1:7" x14ac:dyDescent="0.35">
      <c r="A1752">
        <v>2015</v>
      </c>
      <c r="B1752">
        <v>9</v>
      </c>
      <c r="C1752" t="str">
        <f>+VLOOKUP(Precio_mayoristas_consumidores[[#This Row],[Cod_mes]],Códigos_mes[],2,0)</f>
        <v>Septiembre</v>
      </c>
      <c r="D1752" t="s">
        <v>797</v>
      </c>
      <c r="E1752" t="str">
        <f>+VLOOKUP(Precio_mayoristas_consumidores[[#This Row],[Producto]],Codigos_class_frutas[],2,0)</f>
        <v>Cítricos</v>
      </c>
      <c r="F1752" t="s">
        <v>221</v>
      </c>
      <c r="G1752" s="51">
        <v>825.06</v>
      </c>
    </row>
    <row r="1753" spans="1:7" x14ac:dyDescent="0.35">
      <c r="A1753">
        <v>2015</v>
      </c>
      <c r="B1753">
        <v>9</v>
      </c>
      <c r="C1753" t="str">
        <f>+VLOOKUP(Precio_mayoristas_consumidores[[#This Row],[Cod_mes]],Códigos_mes[],2,0)</f>
        <v>Septiembre</v>
      </c>
      <c r="D1753" t="s">
        <v>797</v>
      </c>
      <c r="E1753" t="str">
        <f>+VLOOKUP(Precio_mayoristas_consumidores[[#This Row],[Producto]],Codigos_class_frutas[],2,0)</f>
        <v>Oleaginosos</v>
      </c>
      <c r="F1753" t="s">
        <v>225</v>
      </c>
      <c r="G1753" s="51">
        <v>2891.39</v>
      </c>
    </row>
    <row r="1754" spans="1:7" x14ac:dyDescent="0.35">
      <c r="A1754">
        <v>2015</v>
      </c>
      <c r="B1754">
        <v>9</v>
      </c>
      <c r="C1754" t="str">
        <f>+VLOOKUP(Precio_mayoristas_consumidores[[#This Row],[Cod_mes]],Códigos_mes[],2,0)</f>
        <v>Septiembre</v>
      </c>
      <c r="D1754" t="s">
        <v>797</v>
      </c>
      <c r="E1754" t="str">
        <f>+VLOOKUP(Precio_mayoristas_consumidores[[#This Row],[Producto]],Codigos_class_frutas[],2,0)</f>
        <v>Frutos de pepita</v>
      </c>
      <c r="F1754" t="s">
        <v>242</v>
      </c>
      <c r="G1754" s="51">
        <v>1009.99</v>
      </c>
    </row>
    <row r="1755" spans="1:7" x14ac:dyDescent="0.35">
      <c r="A1755">
        <v>2015</v>
      </c>
      <c r="B1755">
        <v>9</v>
      </c>
      <c r="C1755" t="str">
        <f>+VLOOKUP(Precio_mayoristas_consumidores[[#This Row],[Cod_mes]],Códigos_mes[],2,0)</f>
        <v>Septiembre</v>
      </c>
      <c r="D1755" t="s">
        <v>797</v>
      </c>
      <c r="E1755" t="str">
        <f>+VLOOKUP(Precio_mayoristas_consumidores[[#This Row],[Producto]],Codigos_class_frutas[],2,0)</f>
        <v>Tropicales y subtropicales</v>
      </c>
      <c r="F1755" t="s">
        <v>204</v>
      </c>
      <c r="G1755" s="51">
        <v>783.77</v>
      </c>
    </row>
    <row r="1756" spans="1:7" x14ac:dyDescent="0.35">
      <c r="A1756">
        <v>2015</v>
      </c>
      <c r="B1756">
        <v>9</v>
      </c>
      <c r="C1756" t="str">
        <f>+VLOOKUP(Precio_mayoristas_consumidores[[#This Row],[Cod_mes]],Códigos_mes[],2,0)</f>
        <v>Septiembre</v>
      </c>
      <c r="D1756" t="s">
        <v>796</v>
      </c>
      <c r="E1756" t="str">
        <f>+VLOOKUP(Precio_mayoristas_consumidores[[#This Row],[Producto]],Codigos_class_frutas[],2,0)</f>
        <v>Berries</v>
      </c>
      <c r="F1756" t="s">
        <v>249</v>
      </c>
      <c r="G1756" s="51">
        <v>508.61</v>
      </c>
    </row>
    <row r="1757" spans="1:7" x14ac:dyDescent="0.35">
      <c r="A1757">
        <v>2015</v>
      </c>
      <c r="B1757">
        <v>9</v>
      </c>
      <c r="C1757" t="str">
        <f>+VLOOKUP(Precio_mayoristas_consumidores[[#This Row],[Cod_mes]],Códigos_mes[],2,0)</f>
        <v>Septiembre</v>
      </c>
      <c r="D1757" t="s">
        <v>796</v>
      </c>
      <c r="E1757" t="str">
        <f>+VLOOKUP(Precio_mayoristas_consumidores[[#This Row],[Producto]],Codigos_class_frutas[],2,0)</f>
        <v>Cítricos</v>
      </c>
      <c r="F1757" t="s">
        <v>214</v>
      </c>
      <c r="G1757" s="51">
        <v>360.16</v>
      </c>
    </row>
    <row r="1758" spans="1:7" x14ac:dyDescent="0.35">
      <c r="A1758">
        <v>2015</v>
      </c>
      <c r="B1758">
        <v>9</v>
      </c>
      <c r="C1758" t="str">
        <f>+VLOOKUP(Precio_mayoristas_consumidores[[#This Row],[Cod_mes]],Códigos_mes[],2,0)</f>
        <v>Septiembre</v>
      </c>
      <c r="D1758" t="s">
        <v>796</v>
      </c>
      <c r="E1758" t="str">
        <f>+VLOOKUP(Precio_mayoristas_consumidores[[#This Row],[Producto]],Codigos_class_frutas[],2,0)</f>
        <v>Cítricos</v>
      </c>
      <c r="F1758" t="s">
        <v>218</v>
      </c>
      <c r="G1758" s="51">
        <v>635.41</v>
      </c>
    </row>
    <row r="1759" spans="1:7" x14ac:dyDescent="0.35">
      <c r="A1759">
        <v>2015</v>
      </c>
      <c r="B1759">
        <v>9</v>
      </c>
      <c r="C1759" t="str">
        <f>+VLOOKUP(Precio_mayoristas_consumidores[[#This Row],[Cod_mes]],Códigos_mes[],2,0)</f>
        <v>Septiembre</v>
      </c>
      <c r="D1759" t="s">
        <v>796</v>
      </c>
      <c r="E1759" t="str">
        <f>+VLOOKUP(Precio_mayoristas_consumidores[[#This Row],[Producto]],Codigos_class_frutas[],2,0)</f>
        <v>Tropicales y subtropicales</v>
      </c>
      <c r="F1759" t="s">
        <v>229</v>
      </c>
      <c r="G1759" s="51">
        <v>3750</v>
      </c>
    </row>
    <row r="1760" spans="1:7" x14ac:dyDescent="0.35">
      <c r="A1760">
        <v>2015</v>
      </c>
      <c r="B1760">
        <v>9</v>
      </c>
      <c r="C1760" t="str">
        <f>+VLOOKUP(Precio_mayoristas_consumidores[[#This Row],[Cod_mes]],Códigos_mes[],2,0)</f>
        <v>Septiembre</v>
      </c>
      <c r="D1760" t="s">
        <v>796</v>
      </c>
      <c r="E1760" t="str">
        <f>+VLOOKUP(Precio_mayoristas_consumidores[[#This Row],[Producto]],Codigos_class_frutas[],2,0)</f>
        <v>Frutos de pepita</v>
      </c>
      <c r="F1760" t="s">
        <v>231</v>
      </c>
      <c r="G1760" s="51">
        <v>563.97</v>
      </c>
    </row>
    <row r="1761" spans="1:7" x14ac:dyDescent="0.35">
      <c r="A1761">
        <v>2015</v>
      </c>
      <c r="B1761">
        <v>9</v>
      </c>
      <c r="C1761" t="str">
        <f>+VLOOKUP(Precio_mayoristas_consumidores[[#This Row],[Cod_mes]],Códigos_mes[],2,0)</f>
        <v>Septiembre</v>
      </c>
      <c r="D1761" t="s">
        <v>796</v>
      </c>
      <c r="E1761" t="str">
        <f>+VLOOKUP(Precio_mayoristas_consumidores[[#This Row],[Producto]],Codigos_class_frutas[],2,0)</f>
        <v>Cítricos</v>
      </c>
      <c r="F1761" t="s">
        <v>221</v>
      </c>
      <c r="G1761" s="51">
        <v>476.23</v>
      </c>
    </row>
    <row r="1762" spans="1:7" x14ac:dyDescent="0.35">
      <c r="A1762">
        <v>2015</v>
      </c>
      <c r="B1762">
        <v>9</v>
      </c>
      <c r="C1762" t="str">
        <f>+VLOOKUP(Precio_mayoristas_consumidores[[#This Row],[Cod_mes]],Códigos_mes[],2,0)</f>
        <v>Septiembre</v>
      </c>
      <c r="D1762" t="s">
        <v>796</v>
      </c>
      <c r="E1762" t="str">
        <f>+VLOOKUP(Precio_mayoristas_consumidores[[#This Row],[Producto]],Codigos_class_frutas[],2,0)</f>
        <v>Oleaginosos</v>
      </c>
      <c r="F1762" t="s">
        <v>225</v>
      </c>
      <c r="G1762" s="51">
        <v>2067.77</v>
      </c>
    </row>
    <row r="1763" spans="1:7" x14ac:dyDescent="0.35">
      <c r="A1763">
        <v>2015</v>
      </c>
      <c r="B1763">
        <v>9</v>
      </c>
      <c r="C1763" t="str">
        <f>+VLOOKUP(Precio_mayoristas_consumidores[[#This Row],[Cod_mes]],Códigos_mes[],2,0)</f>
        <v>Septiembre</v>
      </c>
      <c r="D1763" t="s">
        <v>796</v>
      </c>
      <c r="E1763" t="str">
        <f>+VLOOKUP(Precio_mayoristas_consumidores[[#This Row],[Producto]],Codigos_class_frutas[],2,0)</f>
        <v>Frutos de pepita</v>
      </c>
      <c r="F1763" t="s">
        <v>242</v>
      </c>
      <c r="G1763" s="51">
        <v>654.41</v>
      </c>
    </row>
    <row r="1764" spans="1:7" x14ac:dyDescent="0.35">
      <c r="A1764">
        <v>2015</v>
      </c>
      <c r="B1764">
        <v>9</v>
      </c>
      <c r="C1764" t="str">
        <f>+VLOOKUP(Precio_mayoristas_consumidores[[#This Row],[Cod_mes]],Códigos_mes[],2,0)</f>
        <v>Septiembre</v>
      </c>
      <c r="D1764" t="s">
        <v>796</v>
      </c>
      <c r="E1764" t="str">
        <f>+VLOOKUP(Precio_mayoristas_consumidores[[#This Row],[Producto]],Codigos_class_frutas[],2,0)</f>
        <v>Tropicales y subtropicales</v>
      </c>
      <c r="F1764" t="s">
        <v>204</v>
      </c>
      <c r="G1764" s="51">
        <v>502.34</v>
      </c>
    </row>
    <row r="1765" spans="1:7" x14ac:dyDescent="0.35">
      <c r="A1765">
        <v>2015</v>
      </c>
      <c r="B1765">
        <v>9</v>
      </c>
      <c r="C1765" t="str">
        <f>+VLOOKUP(Precio_mayoristas_consumidores[[#This Row],[Cod_mes]],Códigos_mes[],2,0)</f>
        <v>Septiembre</v>
      </c>
      <c r="D1765" t="s">
        <v>797</v>
      </c>
      <c r="E1765" t="str">
        <f>+VLOOKUP(Precio_mayoristas_consumidores[[#This Row],[Producto]],Codigos_class_frutas[],2,0)</f>
        <v>Berries</v>
      </c>
      <c r="F1765" t="s">
        <v>249</v>
      </c>
      <c r="G1765" s="51">
        <v>1023.94</v>
      </c>
    </row>
    <row r="1766" spans="1:7" x14ac:dyDescent="0.35">
      <c r="A1766">
        <v>2015</v>
      </c>
      <c r="B1766">
        <v>9</v>
      </c>
      <c r="C1766" t="str">
        <f>+VLOOKUP(Precio_mayoristas_consumidores[[#This Row],[Cod_mes]],Códigos_mes[],2,0)</f>
        <v>Septiembre</v>
      </c>
      <c r="D1766" t="s">
        <v>797</v>
      </c>
      <c r="E1766" t="str">
        <f>+VLOOKUP(Precio_mayoristas_consumidores[[#This Row],[Producto]],Codigos_class_frutas[],2,0)</f>
        <v>Cítricos</v>
      </c>
      <c r="F1766" t="s">
        <v>214</v>
      </c>
      <c r="G1766" s="51">
        <v>735.37</v>
      </c>
    </row>
    <row r="1767" spans="1:7" x14ac:dyDescent="0.35">
      <c r="A1767">
        <v>2015</v>
      </c>
      <c r="B1767">
        <v>9</v>
      </c>
      <c r="C1767" t="str">
        <f>+VLOOKUP(Precio_mayoristas_consumidores[[#This Row],[Cod_mes]],Códigos_mes[],2,0)</f>
        <v>Septiembre</v>
      </c>
      <c r="D1767" t="s">
        <v>797</v>
      </c>
      <c r="E1767" t="str">
        <f>+VLOOKUP(Precio_mayoristas_consumidores[[#This Row],[Producto]],Codigos_class_frutas[],2,0)</f>
        <v>Cítricos</v>
      </c>
      <c r="F1767" t="s">
        <v>218</v>
      </c>
      <c r="G1767" s="51">
        <v>1435.19</v>
      </c>
    </row>
    <row r="1768" spans="1:7" x14ac:dyDescent="0.35">
      <c r="A1768">
        <v>2015</v>
      </c>
      <c r="B1768">
        <v>9</v>
      </c>
      <c r="C1768" t="str">
        <f>+VLOOKUP(Precio_mayoristas_consumidores[[#This Row],[Cod_mes]],Códigos_mes[],2,0)</f>
        <v>Septiembre</v>
      </c>
      <c r="D1768" t="s">
        <v>797</v>
      </c>
      <c r="E1768" t="str">
        <f>+VLOOKUP(Precio_mayoristas_consumidores[[#This Row],[Producto]],Codigos_class_frutas[],2,0)</f>
        <v>Tropicales y subtropicales</v>
      </c>
      <c r="F1768" t="s">
        <v>229</v>
      </c>
      <c r="G1768" s="51">
        <v>2191.0500000000002</v>
      </c>
    </row>
    <row r="1769" spans="1:7" x14ac:dyDescent="0.35">
      <c r="A1769">
        <v>2015</v>
      </c>
      <c r="B1769">
        <v>9</v>
      </c>
      <c r="C1769" t="str">
        <f>+VLOOKUP(Precio_mayoristas_consumidores[[#This Row],[Cod_mes]],Códigos_mes[],2,0)</f>
        <v>Septiembre</v>
      </c>
      <c r="D1769" t="s">
        <v>797</v>
      </c>
      <c r="E1769" t="str">
        <f>+VLOOKUP(Precio_mayoristas_consumidores[[#This Row],[Producto]],Codigos_class_frutas[],2,0)</f>
        <v>Frutos de pepita</v>
      </c>
      <c r="F1769" t="s">
        <v>231</v>
      </c>
      <c r="G1769" s="51">
        <v>960.4</v>
      </c>
    </row>
    <row r="1770" spans="1:7" x14ac:dyDescent="0.35">
      <c r="A1770">
        <v>2015</v>
      </c>
      <c r="B1770">
        <v>9</v>
      </c>
      <c r="C1770" t="str">
        <f>+VLOOKUP(Precio_mayoristas_consumidores[[#This Row],[Cod_mes]],Códigos_mes[],2,0)</f>
        <v>Septiembre</v>
      </c>
      <c r="D1770" t="s">
        <v>797</v>
      </c>
      <c r="E1770" t="str">
        <f>+VLOOKUP(Precio_mayoristas_consumidores[[#This Row],[Producto]],Codigos_class_frutas[],2,0)</f>
        <v>Cítricos</v>
      </c>
      <c r="F1770" t="s">
        <v>221</v>
      </c>
      <c r="G1770" s="51">
        <v>843.95</v>
      </c>
    </row>
    <row r="1771" spans="1:7" x14ac:dyDescent="0.35">
      <c r="A1771">
        <v>2015</v>
      </c>
      <c r="B1771">
        <v>9</v>
      </c>
      <c r="C1771" t="str">
        <f>+VLOOKUP(Precio_mayoristas_consumidores[[#This Row],[Cod_mes]],Códigos_mes[],2,0)</f>
        <v>Septiembre</v>
      </c>
      <c r="D1771" t="s">
        <v>797</v>
      </c>
      <c r="E1771" t="str">
        <f>+VLOOKUP(Precio_mayoristas_consumidores[[#This Row],[Producto]],Codigos_class_frutas[],2,0)</f>
        <v>Oleaginosos</v>
      </c>
      <c r="F1771" t="s">
        <v>225</v>
      </c>
      <c r="G1771" s="51">
        <v>2842.17</v>
      </c>
    </row>
    <row r="1772" spans="1:7" x14ac:dyDescent="0.35">
      <c r="A1772">
        <v>2015</v>
      </c>
      <c r="B1772">
        <v>9</v>
      </c>
      <c r="C1772" t="str">
        <f>+VLOOKUP(Precio_mayoristas_consumidores[[#This Row],[Cod_mes]],Códigos_mes[],2,0)</f>
        <v>Septiembre</v>
      </c>
      <c r="D1772" t="s">
        <v>797</v>
      </c>
      <c r="E1772" t="str">
        <f>+VLOOKUP(Precio_mayoristas_consumidores[[#This Row],[Producto]],Codigos_class_frutas[],2,0)</f>
        <v>Frutos de pepita</v>
      </c>
      <c r="F1772" t="s">
        <v>242</v>
      </c>
      <c r="G1772" s="51">
        <v>996.59</v>
      </c>
    </row>
    <row r="1773" spans="1:7" x14ac:dyDescent="0.35">
      <c r="A1773">
        <v>2015</v>
      </c>
      <c r="B1773">
        <v>9</v>
      </c>
      <c r="C1773" t="str">
        <f>+VLOOKUP(Precio_mayoristas_consumidores[[#This Row],[Cod_mes]],Códigos_mes[],2,0)</f>
        <v>Septiembre</v>
      </c>
      <c r="D1773" t="s">
        <v>797</v>
      </c>
      <c r="E1773" t="str">
        <f>+VLOOKUP(Precio_mayoristas_consumidores[[#This Row],[Producto]],Codigos_class_frutas[],2,0)</f>
        <v>Tropicales y subtropicales</v>
      </c>
      <c r="F1773" t="s">
        <v>204</v>
      </c>
      <c r="G1773" s="51">
        <v>772.4</v>
      </c>
    </row>
    <row r="1774" spans="1:7" x14ac:dyDescent="0.35">
      <c r="A1774">
        <v>2015</v>
      </c>
      <c r="B1774">
        <v>9</v>
      </c>
      <c r="C1774" t="str">
        <f>+VLOOKUP(Precio_mayoristas_consumidores[[#This Row],[Cod_mes]],Códigos_mes[],2,0)</f>
        <v>Septiembre</v>
      </c>
      <c r="D1774" t="s">
        <v>796</v>
      </c>
      <c r="E1774" t="str">
        <f>+VLOOKUP(Precio_mayoristas_consumidores[[#This Row],[Producto]],Codigos_class_frutas[],2,0)</f>
        <v>Berries</v>
      </c>
      <c r="F1774" t="s">
        <v>249</v>
      </c>
      <c r="G1774" s="51">
        <v>564.54</v>
      </c>
    </row>
    <row r="1775" spans="1:7" x14ac:dyDescent="0.35">
      <c r="A1775">
        <v>2015</v>
      </c>
      <c r="B1775">
        <v>9</v>
      </c>
      <c r="C1775" t="str">
        <f>+VLOOKUP(Precio_mayoristas_consumidores[[#This Row],[Cod_mes]],Códigos_mes[],2,0)</f>
        <v>Septiembre</v>
      </c>
      <c r="D1775" t="s">
        <v>796</v>
      </c>
      <c r="E1775" t="str">
        <f>+VLOOKUP(Precio_mayoristas_consumidores[[#This Row],[Producto]],Codigos_class_frutas[],2,0)</f>
        <v>Cítricos</v>
      </c>
      <c r="F1775" t="s">
        <v>214</v>
      </c>
      <c r="G1775" s="51">
        <v>342.37</v>
      </c>
    </row>
    <row r="1776" spans="1:7" x14ac:dyDescent="0.35">
      <c r="A1776">
        <v>2015</v>
      </c>
      <c r="B1776">
        <v>9</v>
      </c>
      <c r="C1776" t="str">
        <f>+VLOOKUP(Precio_mayoristas_consumidores[[#This Row],[Cod_mes]],Códigos_mes[],2,0)</f>
        <v>Septiembre</v>
      </c>
      <c r="D1776" t="s">
        <v>796</v>
      </c>
      <c r="E1776" t="str">
        <f>+VLOOKUP(Precio_mayoristas_consumidores[[#This Row],[Producto]],Codigos_class_frutas[],2,0)</f>
        <v>Cítricos</v>
      </c>
      <c r="F1776" t="s">
        <v>218</v>
      </c>
      <c r="G1776" s="51">
        <v>608.44000000000005</v>
      </c>
    </row>
    <row r="1777" spans="1:7" x14ac:dyDescent="0.35">
      <c r="A1777">
        <v>2015</v>
      </c>
      <c r="B1777">
        <v>9</v>
      </c>
      <c r="C1777" t="str">
        <f>+VLOOKUP(Precio_mayoristas_consumidores[[#This Row],[Cod_mes]],Códigos_mes[],2,0)</f>
        <v>Septiembre</v>
      </c>
      <c r="D1777" t="s">
        <v>796</v>
      </c>
      <c r="E1777" t="str">
        <f>+VLOOKUP(Precio_mayoristas_consumidores[[#This Row],[Producto]],Codigos_class_frutas[],2,0)</f>
        <v>Frutos de pepita</v>
      </c>
      <c r="F1777" t="s">
        <v>231</v>
      </c>
      <c r="G1777" s="51">
        <v>601.53</v>
      </c>
    </row>
    <row r="1778" spans="1:7" x14ac:dyDescent="0.35">
      <c r="A1778">
        <v>2015</v>
      </c>
      <c r="B1778">
        <v>9</v>
      </c>
      <c r="C1778" t="str">
        <f>+VLOOKUP(Precio_mayoristas_consumidores[[#This Row],[Cod_mes]],Códigos_mes[],2,0)</f>
        <v>Septiembre</v>
      </c>
      <c r="D1778" t="s">
        <v>796</v>
      </c>
      <c r="E1778" t="str">
        <f>+VLOOKUP(Precio_mayoristas_consumidores[[#This Row],[Producto]],Codigos_class_frutas[],2,0)</f>
        <v>Cítricos</v>
      </c>
      <c r="F1778" t="s">
        <v>221</v>
      </c>
      <c r="G1778" s="51">
        <v>514.69000000000005</v>
      </c>
    </row>
    <row r="1779" spans="1:7" x14ac:dyDescent="0.35">
      <c r="A1779">
        <v>2015</v>
      </c>
      <c r="B1779">
        <v>9</v>
      </c>
      <c r="C1779" t="str">
        <f>+VLOOKUP(Precio_mayoristas_consumidores[[#This Row],[Cod_mes]],Códigos_mes[],2,0)</f>
        <v>Septiembre</v>
      </c>
      <c r="D1779" t="s">
        <v>796</v>
      </c>
      <c r="E1779" t="str">
        <f>+VLOOKUP(Precio_mayoristas_consumidores[[#This Row],[Producto]],Codigos_class_frutas[],2,0)</f>
        <v>Oleaginosos</v>
      </c>
      <c r="F1779" t="s">
        <v>225</v>
      </c>
      <c r="G1779" s="51">
        <v>2128.17</v>
      </c>
    </row>
    <row r="1780" spans="1:7" x14ac:dyDescent="0.35">
      <c r="A1780">
        <v>2015</v>
      </c>
      <c r="B1780">
        <v>9</v>
      </c>
      <c r="C1780" t="str">
        <f>+VLOOKUP(Precio_mayoristas_consumidores[[#This Row],[Cod_mes]],Códigos_mes[],2,0)</f>
        <v>Septiembre</v>
      </c>
      <c r="D1780" t="s">
        <v>796</v>
      </c>
      <c r="E1780" t="str">
        <f>+VLOOKUP(Precio_mayoristas_consumidores[[#This Row],[Producto]],Codigos_class_frutas[],2,0)</f>
        <v>Frutos de pepita</v>
      </c>
      <c r="F1780" t="s">
        <v>242</v>
      </c>
      <c r="G1780" s="51">
        <v>696.11</v>
      </c>
    </row>
    <row r="1781" spans="1:7" x14ac:dyDescent="0.35">
      <c r="A1781">
        <v>2015</v>
      </c>
      <c r="B1781">
        <v>9</v>
      </c>
      <c r="C1781" t="str">
        <f>+VLOOKUP(Precio_mayoristas_consumidores[[#This Row],[Cod_mes]],Códigos_mes[],2,0)</f>
        <v>Septiembre</v>
      </c>
      <c r="D1781" t="s">
        <v>796</v>
      </c>
      <c r="E1781" t="str">
        <f>+VLOOKUP(Precio_mayoristas_consumidores[[#This Row],[Producto]],Codigos_class_frutas[],2,0)</f>
        <v>Tropicales y subtropicales</v>
      </c>
      <c r="F1781" t="s">
        <v>204</v>
      </c>
      <c r="G1781" s="51">
        <v>512.54</v>
      </c>
    </row>
    <row r="1782" spans="1:7" x14ac:dyDescent="0.35">
      <c r="A1782">
        <v>2015</v>
      </c>
      <c r="B1782">
        <v>9</v>
      </c>
      <c r="C1782" t="str">
        <f>+VLOOKUP(Precio_mayoristas_consumidores[[#This Row],[Cod_mes]],Códigos_mes[],2,0)</f>
        <v>Septiembre</v>
      </c>
      <c r="D1782" t="s">
        <v>797</v>
      </c>
      <c r="E1782" t="str">
        <f>+VLOOKUP(Precio_mayoristas_consumidores[[#This Row],[Producto]],Codigos_class_frutas[],2,0)</f>
        <v>Berries</v>
      </c>
      <c r="F1782" t="s">
        <v>249</v>
      </c>
      <c r="G1782" s="51">
        <v>1105.06</v>
      </c>
    </row>
    <row r="1783" spans="1:7" x14ac:dyDescent="0.35">
      <c r="A1783">
        <v>2015</v>
      </c>
      <c r="B1783">
        <v>9</v>
      </c>
      <c r="C1783" t="str">
        <f>+VLOOKUP(Precio_mayoristas_consumidores[[#This Row],[Cod_mes]],Códigos_mes[],2,0)</f>
        <v>Septiembre</v>
      </c>
      <c r="D1783" t="s">
        <v>797</v>
      </c>
      <c r="E1783" t="str">
        <f>+VLOOKUP(Precio_mayoristas_consumidores[[#This Row],[Producto]],Codigos_class_frutas[],2,0)</f>
        <v>Cítricos</v>
      </c>
      <c r="F1783" t="s">
        <v>214</v>
      </c>
      <c r="G1783" s="51">
        <v>755.92</v>
      </c>
    </row>
    <row r="1784" spans="1:7" x14ac:dyDescent="0.35">
      <c r="A1784">
        <v>2015</v>
      </c>
      <c r="B1784">
        <v>9</v>
      </c>
      <c r="C1784" t="str">
        <f>+VLOOKUP(Precio_mayoristas_consumidores[[#This Row],[Cod_mes]],Códigos_mes[],2,0)</f>
        <v>Septiembre</v>
      </c>
      <c r="D1784" t="s">
        <v>797</v>
      </c>
      <c r="E1784" t="str">
        <f>+VLOOKUP(Precio_mayoristas_consumidores[[#This Row],[Producto]],Codigos_class_frutas[],2,0)</f>
        <v>Cítricos</v>
      </c>
      <c r="F1784" t="s">
        <v>218</v>
      </c>
      <c r="G1784" s="51">
        <v>1390.48</v>
      </c>
    </row>
    <row r="1785" spans="1:7" x14ac:dyDescent="0.35">
      <c r="A1785">
        <v>2015</v>
      </c>
      <c r="B1785">
        <v>9</v>
      </c>
      <c r="C1785" t="str">
        <f>+VLOOKUP(Precio_mayoristas_consumidores[[#This Row],[Cod_mes]],Códigos_mes[],2,0)</f>
        <v>Septiembre</v>
      </c>
      <c r="D1785" t="s">
        <v>797</v>
      </c>
      <c r="E1785" t="str">
        <f>+VLOOKUP(Precio_mayoristas_consumidores[[#This Row],[Producto]],Codigos_class_frutas[],2,0)</f>
        <v>Tropicales y subtropicales</v>
      </c>
      <c r="F1785" t="s">
        <v>229</v>
      </c>
      <c r="G1785" s="51">
        <v>2139.98</v>
      </c>
    </row>
    <row r="1786" spans="1:7" x14ac:dyDescent="0.35">
      <c r="A1786">
        <v>2015</v>
      </c>
      <c r="B1786">
        <v>9</v>
      </c>
      <c r="C1786" t="str">
        <f>+VLOOKUP(Precio_mayoristas_consumidores[[#This Row],[Cod_mes]],Códigos_mes[],2,0)</f>
        <v>Septiembre</v>
      </c>
      <c r="D1786" t="s">
        <v>797</v>
      </c>
      <c r="E1786" t="str">
        <f>+VLOOKUP(Precio_mayoristas_consumidores[[#This Row],[Producto]],Codigos_class_frutas[],2,0)</f>
        <v>Frutos de pepita</v>
      </c>
      <c r="F1786" t="s">
        <v>231</v>
      </c>
      <c r="G1786" s="51">
        <v>983.94</v>
      </c>
    </row>
    <row r="1787" spans="1:7" x14ac:dyDescent="0.35">
      <c r="A1787">
        <v>2015</v>
      </c>
      <c r="B1787">
        <v>9</v>
      </c>
      <c r="C1787" t="str">
        <f>+VLOOKUP(Precio_mayoristas_consumidores[[#This Row],[Cod_mes]],Códigos_mes[],2,0)</f>
        <v>Septiembre</v>
      </c>
      <c r="D1787" t="s">
        <v>797</v>
      </c>
      <c r="E1787" t="str">
        <f>+VLOOKUP(Precio_mayoristas_consumidores[[#This Row],[Producto]],Codigos_class_frutas[],2,0)</f>
        <v>Cítricos</v>
      </c>
      <c r="F1787" t="s">
        <v>221</v>
      </c>
      <c r="G1787" s="51">
        <v>919.6</v>
      </c>
    </row>
    <row r="1788" spans="1:7" x14ac:dyDescent="0.35">
      <c r="A1788">
        <v>2015</v>
      </c>
      <c r="B1788">
        <v>9</v>
      </c>
      <c r="C1788" t="str">
        <f>+VLOOKUP(Precio_mayoristas_consumidores[[#This Row],[Cod_mes]],Códigos_mes[],2,0)</f>
        <v>Septiembre</v>
      </c>
      <c r="D1788" t="s">
        <v>797</v>
      </c>
      <c r="E1788" t="str">
        <f>+VLOOKUP(Precio_mayoristas_consumidores[[#This Row],[Producto]],Codigos_class_frutas[],2,0)</f>
        <v>Oleaginosos</v>
      </c>
      <c r="F1788" t="s">
        <v>225</v>
      </c>
      <c r="G1788" s="51">
        <v>2891.48</v>
      </c>
    </row>
    <row r="1789" spans="1:7" x14ac:dyDescent="0.35">
      <c r="A1789">
        <v>2015</v>
      </c>
      <c r="B1789">
        <v>9</v>
      </c>
      <c r="C1789" t="str">
        <f>+VLOOKUP(Precio_mayoristas_consumidores[[#This Row],[Cod_mes]],Códigos_mes[],2,0)</f>
        <v>Septiembre</v>
      </c>
      <c r="D1789" t="s">
        <v>797</v>
      </c>
      <c r="E1789" t="str">
        <f>+VLOOKUP(Precio_mayoristas_consumidores[[#This Row],[Producto]],Codigos_class_frutas[],2,0)</f>
        <v>Frutos de pepita</v>
      </c>
      <c r="F1789" t="s">
        <v>242</v>
      </c>
      <c r="G1789" s="51">
        <v>1055.93</v>
      </c>
    </row>
    <row r="1790" spans="1:7" x14ac:dyDescent="0.35">
      <c r="A1790">
        <v>2015</v>
      </c>
      <c r="B1790">
        <v>9</v>
      </c>
      <c r="C1790" t="str">
        <f>+VLOOKUP(Precio_mayoristas_consumidores[[#This Row],[Cod_mes]],Códigos_mes[],2,0)</f>
        <v>Septiembre</v>
      </c>
      <c r="D1790" t="s">
        <v>797</v>
      </c>
      <c r="E1790" t="str">
        <f>+VLOOKUP(Precio_mayoristas_consumidores[[#This Row],[Producto]],Codigos_class_frutas[],2,0)</f>
        <v>Tropicales y subtropicales</v>
      </c>
      <c r="F1790" t="s">
        <v>204</v>
      </c>
      <c r="G1790" s="51">
        <v>773.37</v>
      </c>
    </row>
    <row r="1791" spans="1:7" x14ac:dyDescent="0.35">
      <c r="A1791">
        <v>2015</v>
      </c>
      <c r="B1791">
        <v>10</v>
      </c>
      <c r="C1791" t="str">
        <f>+VLOOKUP(Precio_mayoristas_consumidores[[#This Row],[Cod_mes]],Códigos_mes[],2,0)</f>
        <v>Octubre</v>
      </c>
      <c r="D1791" t="s">
        <v>796</v>
      </c>
      <c r="E1791" t="str">
        <f>+VLOOKUP(Precio_mayoristas_consumidores[[#This Row],[Producto]],Codigos_class_frutas[],2,0)</f>
        <v>Berries</v>
      </c>
      <c r="F1791" t="s">
        <v>249</v>
      </c>
      <c r="G1791" s="51">
        <v>520.91999999999996</v>
      </c>
    </row>
    <row r="1792" spans="1:7" x14ac:dyDescent="0.35">
      <c r="A1792">
        <v>2015</v>
      </c>
      <c r="B1792">
        <v>10</v>
      </c>
      <c r="C1792" t="str">
        <f>+VLOOKUP(Precio_mayoristas_consumidores[[#This Row],[Cod_mes]],Códigos_mes[],2,0)</f>
        <v>Octubre</v>
      </c>
      <c r="D1792" t="s">
        <v>796</v>
      </c>
      <c r="E1792" t="str">
        <f>+VLOOKUP(Precio_mayoristas_consumidores[[#This Row],[Producto]],Codigos_class_frutas[],2,0)</f>
        <v>Cítricos</v>
      </c>
      <c r="F1792" t="s">
        <v>214</v>
      </c>
      <c r="G1792" s="51">
        <v>354.66</v>
      </c>
    </row>
    <row r="1793" spans="1:7" x14ac:dyDescent="0.35">
      <c r="A1793">
        <v>2015</v>
      </c>
      <c r="B1793">
        <v>10</v>
      </c>
      <c r="C1793" t="str">
        <f>+VLOOKUP(Precio_mayoristas_consumidores[[#This Row],[Cod_mes]],Códigos_mes[],2,0)</f>
        <v>Octubre</v>
      </c>
      <c r="D1793" t="s">
        <v>796</v>
      </c>
      <c r="E1793" t="str">
        <f>+VLOOKUP(Precio_mayoristas_consumidores[[#This Row],[Producto]],Codigos_class_frutas[],2,0)</f>
        <v>Cítricos</v>
      </c>
      <c r="F1793" t="s">
        <v>218</v>
      </c>
      <c r="G1793" s="51">
        <v>598.01</v>
      </c>
    </row>
    <row r="1794" spans="1:7" x14ac:dyDescent="0.35">
      <c r="A1794">
        <v>2015</v>
      </c>
      <c r="B1794">
        <v>10</v>
      </c>
      <c r="C1794" t="str">
        <f>+VLOOKUP(Precio_mayoristas_consumidores[[#This Row],[Cod_mes]],Códigos_mes[],2,0)</f>
        <v>Octubre</v>
      </c>
      <c r="D1794" t="s">
        <v>796</v>
      </c>
      <c r="E1794" t="str">
        <f>+VLOOKUP(Precio_mayoristas_consumidores[[#This Row],[Producto]],Codigos_class_frutas[],2,0)</f>
        <v>Tropicales y subtropicales</v>
      </c>
      <c r="F1794" t="s">
        <v>229</v>
      </c>
      <c r="G1794" s="51">
        <v>3500</v>
      </c>
    </row>
    <row r="1795" spans="1:7" x14ac:dyDescent="0.35">
      <c r="A1795">
        <v>2015</v>
      </c>
      <c r="B1795">
        <v>10</v>
      </c>
      <c r="C1795" t="str">
        <f>+VLOOKUP(Precio_mayoristas_consumidores[[#This Row],[Cod_mes]],Códigos_mes[],2,0)</f>
        <v>Octubre</v>
      </c>
      <c r="D1795" t="s">
        <v>796</v>
      </c>
      <c r="E1795" t="str">
        <f>+VLOOKUP(Precio_mayoristas_consumidores[[#This Row],[Producto]],Codigos_class_frutas[],2,0)</f>
        <v>Frutos de pepita</v>
      </c>
      <c r="F1795" t="s">
        <v>231</v>
      </c>
      <c r="G1795" s="51">
        <v>617.27</v>
      </c>
    </row>
    <row r="1796" spans="1:7" x14ac:dyDescent="0.35">
      <c r="A1796">
        <v>2015</v>
      </c>
      <c r="B1796">
        <v>10</v>
      </c>
      <c r="C1796" t="str">
        <f>+VLOOKUP(Precio_mayoristas_consumidores[[#This Row],[Cod_mes]],Códigos_mes[],2,0)</f>
        <v>Octubre</v>
      </c>
      <c r="D1796" t="s">
        <v>796</v>
      </c>
      <c r="E1796" t="str">
        <f>+VLOOKUP(Precio_mayoristas_consumidores[[#This Row],[Producto]],Codigos_class_frutas[],2,0)</f>
        <v>Cítricos</v>
      </c>
      <c r="F1796" t="s">
        <v>221</v>
      </c>
      <c r="G1796" s="51">
        <v>475.2</v>
      </c>
    </row>
    <row r="1797" spans="1:7" x14ac:dyDescent="0.35">
      <c r="A1797">
        <v>2015</v>
      </c>
      <c r="B1797">
        <v>10</v>
      </c>
      <c r="C1797" t="str">
        <f>+VLOOKUP(Precio_mayoristas_consumidores[[#This Row],[Cod_mes]],Códigos_mes[],2,0)</f>
        <v>Octubre</v>
      </c>
      <c r="D1797" t="s">
        <v>796</v>
      </c>
      <c r="E1797" t="str">
        <f>+VLOOKUP(Precio_mayoristas_consumidores[[#This Row],[Producto]],Codigos_class_frutas[],2,0)</f>
        <v>Oleaginosos</v>
      </c>
      <c r="F1797" t="s">
        <v>225</v>
      </c>
      <c r="G1797" s="51">
        <v>2232.71</v>
      </c>
    </row>
    <row r="1798" spans="1:7" x14ac:dyDescent="0.35">
      <c r="A1798">
        <v>2015</v>
      </c>
      <c r="B1798">
        <v>10</v>
      </c>
      <c r="C1798" t="str">
        <f>+VLOOKUP(Precio_mayoristas_consumidores[[#This Row],[Cod_mes]],Códigos_mes[],2,0)</f>
        <v>Octubre</v>
      </c>
      <c r="D1798" t="s">
        <v>796</v>
      </c>
      <c r="E1798" t="str">
        <f>+VLOOKUP(Precio_mayoristas_consumidores[[#This Row],[Producto]],Codigos_class_frutas[],2,0)</f>
        <v>Frutos de pepita</v>
      </c>
      <c r="F1798" t="s">
        <v>242</v>
      </c>
      <c r="G1798" s="51">
        <v>695.51</v>
      </c>
    </row>
    <row r="1799" spans="1:7" x14ac:dyDescent="0.35">
      <c r="A1799">
        <v>2015</v>
      </c>
      <c r="B1799">
        <v>10</v>
      </c>
      <c r="C1799" t="str">
        <f>+VLOOKUP(Precio_mayoristas_consumidores[[#This Row],[Cod_mes]],Códigos_mes[],2,0)</f>
        <v>Octubre</v>
      </c>
      <c r="D1799" t="s">
        <v>796</v>
      </c>
      <c r="E1799" t="str">
        <f>+VLOOKUP(Precio_mayoristas_consumidores[[#This Row],[Producto]],Codigos_class_frutas[],2,0)</f>
        <v>Tropicales y subtropicales</v>
      </c>
      <c r="F1799" t="s">
        <v>204</v>
      </c>
      <c r="G1799" s="51">
        <v>507.89</v>
      </c>
    </row>
    <row r="1800" spans="1:7" x14ac:dyDescent="0.35">
      <c r="A1800">
        <v>2015</v>
      </c>
      <c r="B1800">
        <v>10</v>
      </c>
      <c r="C1800" t="str">
        <f>+VLOOKUP(Precio_mayoristas_consumidores[[#This Row],[Cod_mes]],Códigos_mes[],2,0)</f>
        <v>Octubre</v>
      </c>
      <c r="D1800" t="s">
        <v>797</v>
      </c>
      <c r="E1800" t="str">
        <f>+VLOOKUP(Precio_mayoristas_consumidores[[#This Row],[Producto]],Codigos_class_frutas[],2,0)</f>
        <v>Berries</v>
      </c>
      <c r="F1800" t="s">
        <v>249</v>
      </c>
      <c r="G1800" s="51">
        <v>1058.27</v>
      </c>
    </row>
    <row r="1801" spans="1:7" x14ac:dyDescent="0.35">
      <c r="A1801">
        <v>2015</v>
      </c>
      <c r="B1801">
        <v>10</v>
      </c>
      <c r="C1801" t="str">
        <f>+VLOOKUP(Precio_mayoristas_consumidores[[#This Row],[Cod_mes]],Códigos_mes[],2,0)</f>
        <v>Octubre</v>
      </c>
      <c r="D1801" t="s">
        <v>797</v>
      </c>
      <c r="E1801" t="str">
        <f>+VLOOKUP(Precio_mayoristas_consumidores[[#This Row],[Producto]],Codigos_class_frutas[],2,0)</f>
        <v>Cítricos</v>
      </c>
      <c r="F1801" t="s">
        <v>214</v>
      </c>
      <c r="G1801" s="51">
        <v>730.09</v>
      </c>
    </row>
    <row r="1802" spans="1:7" x14ac:dyDescent="0.35">
      <c r="A1802">
        <v>2015</v>
      </c>
      <c r="B1802">
        <v>10</v>
      </c>
      <c r="C1802" t="str">
        <f>+VLOOKUP(Precio_mayoristas_consumidores[[#This Row],[Cod_mes]],Códigos_mes[],2,0)</f>
        <v>Octubre</v>
      </c>
      <c r="D1802" t="s">
        <v>797</v>
      </c>
      <c r="E1802" t="str">
        <f>+VLOOKUP(Precio_mayoristas_consumidores[[#This Row],[Producto]],Codigos_class_frutas[],2,0)</f>
        <v>Cítricos</v>
      </c>
      <c r="F1802" t="s">
        <v>218</v>
      </c>
      <c r="G1802" s="51">
        <v>1439.85</v>
      </c>
    </row>
    <row r="1803" spans="1:7" x14ac:dyDescent="0.35">
      <c r="A1803">
        <v>2015</v>
      </c>
      <c r="B1803">
        <v>10</v>
      </c>
      <c r="C1803" t="str">
        <f>+VLOOKUP(Precio_mayoristas_consumidores[[#This Row],[Cod_mes]],Códigos_mes[],2,0)</f>
        <v>Octubre</v>
      </c>
      <c r="D1803" t="s">
        <v>797</v>
      </c>
      <c r="E1803" t="str">
        <f>+VLOOKUP(Precio_mayoristas_consumidores[[#This Row],[Producto]],Codigos_class_frutas[],2,0)</f>
        <v>Tropicales y subtropicales</v>
      </c>
      <c r="F1803" t="s">
        <v>229</v>
      </c>
      <c r="G1803" s="51">
        <v>1980.84</v>
      </c>
    </row>
    <row r="1804" spans="1:7" x14ac:dyDescent="0.35">
      <c r="A1804">
        <v>2015</v>
      </c>
      <c r="B1804">
        <v>10</v>
      </c>
      <c r="C1804" t="str">
        <f>+VLOOKUP(Precio_mayoristas_consumidores[[#This Row],[Cod_mes]],Códigos_mes[],2,0)</f>
        <v>Octubre</v>
      </c>
      <c r="D1804" t="s">
        <v>797</v>
      </c>
      <c r="E1804" t="str">
        <f>+VLOOKUP(Precio_mayoristas_consumidores[[#This Row],[Producto]],Codigos_class_frutas[],2,0)</f>
        <v>Frutos de pepita</v>
      </c>
      <c r="F1804" t="s">
        <v>231</v>
      </c>
      <c r="G1804" s="51">
        <v>983.52</v>
      </c>
    </row>
    <row r="1805" spans="1:7" x14ac:dyDescent="0.35">
      <c r="A1805">
        <v>2015</v>
      </c>
      <c r="B1805">
        <v>10</v>
      </c>
      <c r="C1805" t="str">
        <f>+VLOOKUP(Precio_mayoristas_consumidores[[#This Row],[Cod_mes]],Códigos_mes[],2,0)</f>
        <v>Octubre</v>
      </c>
      <c r="D1805" t="s">
        <v>797</v>
      </c>
      <c r="E1805" t="str">
        <f>+VLOOKUP(Precio_mayoristas_consumidores[[#This Row],[Producto]],Codigos_class_frutas[],2,0)</f>
        <v>Cítricos</v>
      </c>
      <c r="F1805" t="s">
        <v>221</v>
      </c>
      <c r="G1805" s="51">
        <v>853.82</v>
      </c>
    </row>
    <row r="1806" spans="1:7" x14ac:dyDescent="0.35">
      <c r="A1806">
        <v>2015</v>
      </c>
      <c r="B1806">
        <v>10</v>
      </c>
      <c r="C1806" t="str">
        <f>+VLOOKUP(Precio_mayoristas_consumidores[[#This Row],[Cod_mes]],Códigos_mes[],2,0)</f>
        <v>Octubre</v>
      </c>
      <c r="D1806" t="s">
        <v>797</v>
      </c>
      <c r="E1806" t="str">
        <f>+VLOOKUP(Precio_mayoristas_consumidores[[#This Row],[Producto]],Codigos_class_frutas[],2,0)</f>
        <v>Oleaginosos</v>
      </c>
      <c r="F1806" t="s">
        <v>225</v>
      </c>
      <c r="G1806" s="51">
        <v>2812.89</v>
      </c>
    </row>
    <row r="1807" spans="1:7" x14ac:dyDescent="0.35">
      <c r="A1807">
        <v>2015</v>
      </c>
      <c r="B1807">
        <v>10</v>
      </c>
      <c r="C1807" t="str">
        <f>+VLOOKUP(Precio_mayoristas_consumidores[[#This Row],[Cod_mes]],Códigos_mes[],2,0)</f>
        <v>Octubre</v>
      </c>
      <c r="D1807" t="s">
        <v>797</v>
      </c>
      <c r="E1807" t="str">
        <f>+VLOOKUP(Precio_mayoristas_consumidores[[#This Row],[Producto]],Codigos_class_frutas[],2,0)</f>
        <v>Frutos de pepita</v>
      </c>
      <c r="F1807" t="s">
        <v>242</v>
      </c>
      <c r="G1807" s="51">
        <v>1070.3399999999999</v>
      </c>
    </row>
    <row r="1808" spans="1:7" x14ac:dyDescent="0.35">
      <c r="A1808">
        <v>2015</v>
      </c>
      <c r="B1808">
        <v>10</v>
      </c>
      <c r="C1808" t="str">
        <f>+VLOOKUP(Precio_mayoristas_consumidores[[#This Row],[Cod_mes]],Códigos_mes[],2,0)</f>
        <v>Octubre</v>
      </c>
      <c r="D1808" t="s">
        <v>797</v>
      </c>
      <c r="E1808" t="str">
        <f>+VLOOKUP(Precio_mayoristas_consumidores[[#This Row],[Producto]],Codigos_class_frutas[],2,0)</f>
        <v>Tropicales y subtropicales</v>
      </c>
      <c r="F1808" t="s">
        <v>204</v>
      </c>
      <c r="G1808" s="51">
        <v>777.58</v>
      </c>
    </row>
    <row r="1809" spans="1:7" x14ac:dyDescent="0.35">
      <c r="A1809">
        <v>2015</v>
      </c>
      <c r="B1809">
        <v>10</v>
      </c>
      <c r="C1809" t="str">
        <f>+VLOOKUP(Precio_mayoristas_consumidores[[#This Row],[Cod_mes]],Códigos_mes[],2,0)</f>
        <v>Octubre</v>
      </c>
      <c r="D1809" t="s">
        <v>796</v>
      </c>
      <c r="E1809" t="str">
        <f>+VLOOKUP(Precio_mayoristas_consumidores[[#This Row],[Producto]],Codigos_class_frutas[],2,0)</f>
        <v>Berries</v>
      </c>
      <c r="F1809" t="s">
        <v>212</v>
      </c>
      <c r="G1809" s="51">
        <v>1322.84</v>
      </c>
    </row>
    <row r="1810" spans="1:7" x14ac:dyDescent="0.35">
      <c r="A1810">
        <v>2015</v>
      </c>
      <c r="B1810">
        <v>10</v>
      </c>
      <c r="C1810" t="str">
        <f>+VLOOKUP(Precio_mayoristas_consumidores[[#This Row],[Cod_mes]],Códigos_mes[],2,0)</f>
        <v>Octubre</v>
      </c>
      <c r="D1810" t="s">
        <v>796</v>
      </c>
      <c r="E1810" t="str">
        <f>+VLOOKUP(Precio_mayoristas_consumidores[[#This Row],[Producto]],Codigos_class_frutas[],2,0)</f>
        <v>Berries</v>
      </c>
      <c r="F1810" t="s">
        <v>249</v>
      </c>
      <c r="G1810" s="51">
        <v>563.54999999999995</v>
      </c>
    </row>
    <row r="1811" spans="1:7" x14ac:dyDescent="0.35">
      <c r="A1811">
        <v>2015</v>
      </c>
      <c r="B1811">
        <v>10</v>
      </c>
      <c r="C1811" t="str">
        <f>+VLOOKUP(Precio_mayoristas_consumidores[[#This Row],[Cod_mes]],Códigos_mes[],2,0)</f>
        <v>Octubre</v>
      </c>
      <c r="D1811" t="s">
        <v>796</v>
      </c>
      <c r="E1811" t="str">
        <f>+VLOOKUP(Precio_mayoristas_consumidores[[#This Row],[Producto]],Codigos_class_frutas[],2,0)</f>
        <v>Cítricos</v>
      </c>
      <c r="F1811" t="s">
        <v>214</v>
      </c>
      <c r="G1811" s="51">
        <v>367.76</v>
      </c>
    </row>
    <row r="1812" spans="1:7" x14ac:dyDescent="0.35">
      <c r="A1812">
        <v>2015</v>
      </c>
      <c r="B1812">
        <v>10</v>
      </c>
      <c r="C1812" t="str">
        <f>+VLOOKUP(Precio_mayoristas_consumidores[[#This Row],[Cod_mes]],Códigos_mes[],2,0)</f>
        <v>Octubre</v>
      </c>
      <c r="D1812" t="s">
        <v>796</v>
      </c>
      <c r="E1812" t="str">
        <f>+VLOOKUP(Precio_mayoristas_consumidores[[#This Row],[Producto]],Codigos_class_frutas[],2,0)</f>
        <v>Cítricos</v>
      </c>
      <c r="F1812" t="s">
        <v>218</v>
      </c>
      <c r="G1812" s="51">
        <v>637.6</v>
      </c>
    </row>
    <row r="1813" spans="1:7" x14ac:dyDescent="0.35">
      <c r="A1813">
        <v>2015</v>
      </c>
      <c r="B1813">
        <v>10</v>
      </c>
      <c r="C1813" t="str">
        <f>+VLOOKUP(Precio_mayoristas_consumidores[[#This Row],[Cod_mes]],Códigos_mes[],2,0)</f>
        <v>Octubre</v>
      </c>
      <c r="D1813" t="s">
        <v>796</v>
      </c>
      <c r="E1813" t="str">
        <f>+VLOOKUP(Precio_mayoristas_consumidores[[#This Row],[Producto]],Codigos_class_frutas[],2,0)</f>
        <v>Frutos de pepita</v>
      </c>
      <c r="F1813" t="s">
        <v>231</v>
      </c>
      <c r="G1813" s="51">
        <v>682.89</v>
      </c>
    </row>
    <row r="1814" spans="1:7" x14ac:dyDescent="0.35">
      <c r="A1814">
        <v>2015</v>
      </c>
      <c r="B1814">
        <v>10</v>
      </c>
      <c r="C1814" t="str">
        <f>+VLOOKUP(Precio_mayoristas_consumidores[[#This Row],[Cod_mes]],Códigos_mes[],2,0)</f>
        <v>Octubre</v>
      </c>
      <c r="D1814" t="s">
        <v>796</v>
      </c>
      <c r="E1814" t="str">
        <f>+VLOOKUP(Precio_mayoristas_consumidores[[#This Row],[Producto]],Codigos_class_frutas[],2,0)</f>
        <v>Cítricos</v>
      </c>
      <c r="F1814" t="s">
        <v>221</v>
      </c>
      <c r="G1814" s="51">
        <v>518.27</v>
      </c>
    </row>
    <row r="1815" spans="1:7" x14ac:dyDescent="0.35">
      <c r="A1815">
        <v>2015</v>
      </c>
      <c r="B1815">
        <v>10</v>
      </c>
      <c r="C1815" t="str">
        <f>+VLOOKUP(Precio_mayoristas_consumidores[[#This Row],[Cod_mes]],Códigos_mes[],2,0)</f>
        <v>Octubre</v>
      </c>
      <c r="D1815" t="s">
        <v>796</v>
      </c>
      <c r="E1815" t="str">
        <f>+VLOOKUP(Precio_mayoristas_consumidores[[#This Row],[Producto]],Codigos_class_frutas[],2,0)</f>
        <v>Oleaginosos</v>
      </c>
      <c r="F1815" t="s">
        <v>225</v>
      </c>
      <c r="G1815" s="51">
        <v>2320.39</v>
      </c>
    </row>
    <row r="1816" spans="1:7" x14ac:dyDescent="0.35">
      <c r="A1816">
        <v>2015</v>
      </c>
      <c r="B1816">
        <v>10</v>
      </c>
      <c r="C1816" t="str">
        <f>+VLOOKUP(Precio_mayoristas_consumidores[[#This Row],[Cod_mes]],Códigos_mes[],2,0)</f>
        <v>Octubre</v>
      </c>
      <c r="D1816" t="s">
        <v>796</v>
      </c>
      <c r="E1816" t="str">
        <f>+VLOOKUP(Precio_mayoristas_consumidores[[#This Row],[Producto]],Codigos_class_frutas[],2,0)</f>
        <v>Frutos de pepita</v>
      </c>
      <c r="F1816" t="s">
        <v>242</v>
      </c>
      <c r="G1816" s="51">
        <v>748.66</v>
      </c>
    </row>
    <row r="1817" spans="1:7" x14ac:dyDescent="0.35">
      <c r="A1817">
        <v>2015</v>
      </c>
      <c r="B1817">
        <v>10</v>
      </c>
      <c r="C1817" t="str">
        <f>+VLOOKUP(Precio_mayoristas_consumidores[[#This Row],[Cod_mes]],Códigos_mes[],2,0)</f>
        <v>Octubre</v>
      </c>
      <c r="D1817" t="s">
        <v>796</v>
      </c>
      <c r="E1817" t="str">
        <f>+VLOOKUP(Precio_mayoristas_consumidores[[#This Row],[Producto]],Codigos_class_frutas[],2,0)</f>
        <v>Tropicales y subtropicales</v>
      </c>
      <c r="F1817" t="s">
        <v>204</v>
      </c>
      <c r="G1817" s="51">
        <v>584.5</v>
      </c>
    </row>
    <row r="1818" spans="1:7" x14ac:dyDescent="0.35">
      <c r="A1818">
        <v>2015</v>
      </c>
      <c r="B1818">
        <v>10</v>
      </c>
      <c r="C1818" t="str">
        <f>+VLOOKUP(Precio_mayoristas_consumidores[[#This Row],[Cod_mes]],Códigos_mes[],2,0)</f>
        <v>Octubre</v>
      </c>
      <c r="D1818" t="s">
        <v>797</v>
      </c>
      <c r="E1818" t="str">
        <f>+VLOOKUP(Precio_mayoristas_consumidores[[#This Row],[Producto]],Codigos_class_frutas[],2,0)</f>
        <v>Berries</v>
      </c>
      <c r="F1818" t="s">
        <v>212</v>
      </c>
      <c r="G1818" s="51">
        <v>7271.69</v>
      </c>
    </row>
    <row r="1819" spans="1:7" x14ac:dyDescent="0.35">
      <c r="A1819">
        <v>2015</v>
      </c>
      <c r="B1819">
        <v>10</v>
      </c>
      <c r="C1819" t="str">
        <f>+VLOOKUP(Precio_mayoristas_consumidores[[#This Row],[Cod_mes]],Códigos_mes[],2,0)</f>
        <v>Octubre</v>
      </c>
      <c r="D1819" t="s">
        <v>797</v>
      </c>
      <c r="E1819" t="str">
        <f>+VLOOKUP(Precio_mayoristas_consumidores[[#This Row],[Producto]],Codigos_class_frutas[],2,0)</f>
        <v>Berries</v>
      </c>
      <c r="F1819" t="s">
        <v>249</v>
      </c>
      <c r="G1819" s="51">
        <v>1142.2</v>
      </c>
    </row>
    <row r="1820" spans="1:7" x14ac:dyDescent="0.35">
      <c r="A1820">
        <v>2015</v>
      </c>
      <c r="B1820">
        <v>10</v>
      </c>
      <c r="C1820" t="str">
        <f>+VLOOKUP(Precio_mayoristas_consumidores[[#This Row],[Cod_mes]],Códigos_mes[],2,0)</f>
        <v>Octubre</v>
      </c>
      <c r="D1820" t="s">
        <v>797</v>
      </c>
      <c r="E1820" t="str">
        <f>+VLOOKUP(Precio_mayoristas_consumidores[[#This Row],[Producto]],Codigos_class_frutas[],2,0)</f>
        <v>Cítricos</v>
      </c>
      <c r="F1820" t="s">
        <v>214</v>
      </c>
      <c r="G1820" s="51">
        <v>714.94</v>
      </c>
    </row>
    <row r="1821" spans="1:7" x14ac:dyDescent="0.35">
      <c r="A1821">
        <v>2015</v>
      </c>
      <c r="B1821">
        <v>10</v>
      </c>
      <c r="C1821" t="str">
        <f>+VLOOKUP(Precio_mayoristas_consumidores[[#This Row],[Cod_mes]],Códigos_mes[],2,0)</f>
        <v>Octubre</v>
      </c>
      <c r="D1821" t="s">
        <v>797</v>
      </c>
      <c r="E1821" t="str">
        <f>+VLOOKUP(Precio_mayoristas_consumidores[[#This Row],[Producto]],Codigos_class_frutas[],2,0)</f>
        <v>Cítricos</v>
      </c>
      <c r="F1821" t="s">
        <v>218</v>
      </c>
      <c r="G1821" s="51">
        <v>1366.17</v>
      </c>
    </row>
    <row r="1822" spans="1:7" x14ac:dyDescent="0.35">
      <c r="A1822">
        <v>2015</v>
      </c>
      <c r="B1822">
        <v>10</v>
      </c>
      <c r="C1822" t="str">
        <f>+VLOOKUP(Precio_mayoristas_consumidores[[#This Row],[Cod_mes]],Códigos_mes[],2,0)</f>
        <v>Octubre</v>
      </c>
      <c r="D1822" t="s">
        <v>797</v>
      </c>
      <c r="E1822" t="str">
        <f>+VLOOKUP(Precio_mayoristas_consumidores[[#This Row],[Producto]],Codigos_class_frutas[],2,0)</f>
        <v>Tropicales y subtropicales</v>
      </c>
      <c r="F1822" t="s">
        <v>229</v>
      </c>
      <c r="G1822" s="51">
        <v>1940.41</v>
      </c>
    </row>
    <row r="1823" spans="1:7" x14ac:dyDescent="0.35">
      <c r="A1823">
        <v>2015</v>
      </c>
      <c r="B1823">
        <v>10</v>
      </c>
      <c r="C1823" t="str">
        <f>+VLOOKUP(Precio_mayoristas_consumidores[[#This Row],[Cod_mes]],Códigos_mes[],2,0)</f>
        <v>Octubre</v>
      </c>
      <c r="D1823" t="s">
        <v>797</v>
      </c>
      <c r="E1823" t="str">
        <f>+VLOOKUP(Precio_mayoristas_consumidores[[#This Row],[Producto]],Codigos_class_frutas[],2,0)</f>
        <v>Frutos de pepita</v>
      </c>
      <c r="F1823" t="s">
        <v>231</v>
      </c>
      <c r="G1823" s="51">
        <v>1040.18</v>
      </c>
    </row>
    <row r="1824" spans="1:7" x14ac:dyDescent="0.35">
      <c r="A1824">
        <v>2015</v>
      </c>
      <c r="B1824">
        <v>10</v>
      </c>
      <c r="C1824" t="str">
        <f>+VLOOKUP(Precio_mayoristas_consumidores[[#This Row],[Cod_mes]],Códigos_mes[],2,0)</f>
        <v>Octubre</v>
      </c>
      <c r="D1824" t="s">
        <v>797</v>
      </c>
      <c r="E1824" t="str">
        <f>+VLOOKUP(Precio_mayoristas_consumidores[[#This Row],[Producto]],Codigos_class_frutas[],2,0)</f>
        <v>Cítricos</v>
      </c>
      <c r="F1824" t="s">
        <v>221</v>
      </c>
      <c r="G1824" s="51">
        <v>883.57</v>
      </c>
    </row>
    <row r="1825" spans="1:7" x14ac:dyDescent="0.35">
      <c r="A1825">
        <v>2015</v>
      </c>
      <c r="B1825">
        <v>10</v>
      </c>
      <c r="C1825" t="str">
        <f>+VLOOKUP(Precio_mayoristas_consumidores[[#This Row],[Cod_mes]],Códigos_mes[],2,0)</f>
        <v>Octubre</v>
      </c>
      <c r="D1825" t="s">
        <v>797</v>
      </c>
      <c r="E1825" t="str">
        <f>+VLOOKUP(Precio_mayoristas_consumidores[[#This Row],[Producto]],Codigos_class_frutas[],2,0)</f>
        <v>Oleaginosos</v>
      </c>
      <c r="F1825" t="s">
        <v>225</v>
      </c>
      <c r="G1825" s="51">
        <v>2861</v>
      </c>
    </row>
    <row r="1826" spans="1:7" x14ac:dyDescent="0.35">
      <c r="A1826">
        <v>2015</v>
      </c>
      <c r="B1826">
        <v>10</v>
      </c>
      <c r="C1826" t="str">
        <f>+VLOOKUP(Precio_mayoristas_consumidores[[#This Row],[Cod_mes]],Códigos_mes[],2,0)</f>
        <v>Octubre</v>
      </c>
      <c r="D1826" t="s">
        <v>797</v>
      </c>
      <c r="E1826" t="str">
        <f>+VLOOKUP(Precio_mayoristas_consumidores[[#This Row],[Producto]],Codigos_class_frutas[],2,0)</f>
        <v>Frutos de pepita</v>
      </c>
      <c r="F1826" t="s">
        <v>242</v>
      </c>
      <c r="G1826" s="51">
        <v>1084.96</v>
      </c>
    </row>
    <row r="1827" spans="1:7" x14ac:dyDescent="0.35">
      <c r="A1827">
        <v>2015</v>
      </c>
      <c r="B1827">
        <v>10</v>
      </c>
      <c r="C1827" t="str">
        <f>+VLOOKUP(Precio_mayoristas_consumidores[[#This Row],[Cod_mes]],Códigos_mes[],2,0)</f>
        <v>Octubre</v>
      </c>
      <c r="D1827" t="s">
        <v>797</v>
      </c>
      <c r="E1827" t="str">
        <f>+VLOOKUP(Precio_mayoristas_consumidores[[#This Row],[Producto]],Codigos_class_frutas[],2,0)</f>
        <v>Tropicales y subtropicales</v>
      </c>
      <c r="F1827" t="s">
        <v>204</v>
      </c>
      <c r="G1827" s="51">
        <v>778.13</v>
      </c>
    </row>
    <row r="1828" spans="1:7" x14ac:dyDescent="0.35">
      <c r="A1828">
        <v>2015</v>
      </c>
      <c r="B1828">
        <v>10</v>
      </c>
      <c r="C1828" t="str">
        <f>+VLOOKUP(Precio_mayoristas_consumidores[[#This Row],[Cod_mes]],Códigos_mes[],2,0)</f>
        <v>Octubre</v>
      </c>
      <c r="D1828" t="s">
        <v>796</v>
      </c>
      <c r="E1828" t="str">
        <f>+VLOOKUP(Precio_mayoristas_consumidores[[#This Row],[Producto]],Codigos_class_frutas[],2,0)</f>
        <v>Otros</v>
      </c>
      <c r="F1828" t="s">
        <v>209</v>
      </c>
      <c r="G1828" s="51">
        <v>1729.76</v>
      </c>
    </row>
    <row r="1829" spans="1:7" x14ac:dyDescent="0.35">
      <c r="A1829">
        <v>2015</v>
      </c>
      <c r="B1829">
        <v>10</v>
      </c>
      <c r="C1829" t="str">
        <f>+VLOOKUP(Precio_mayoristas_consumidores[[#This Row],[Cod_mes]],Códigos_mes[],2,0)</f>
        <v>Octubre</v>
      </c>
      <c r="D1829" t="s">
        <v>796</v>
      </c>
      <c r="E1829" t="str">
        <f>+VLOOKUP(Precio_mayoristas_consumidores[[#This Row],[Producto]],Codigos_class_frutas[],2,0)</f>
        <v>Berries</v>
      </c>
      <c r="F1829" t="s">
        <v>212</v>
      </c>
      <c r="G1829" s="51">
        <v>1395.37</v>
      </c>
    </row>
    <row r="1830" spans="1:7" x14ac:dyDescent="0.35">
      <c r="A1830">
        <v>2015</v>
      </c>
      <c r="B1830">
        <v>10</v>
      </c>
      <c r="C1830" t="str">
        <f>+VLOOKUP(Precio_mayoristas_consumidores[[#This Row],[Cod_mes]],Códigos_mes[],2,0)</f>
        <v>Octubre</v>
      </c>
      <c r="D1830" t="s">
        <v>796</v>
      </c>
      <c r="E1830" t="str">
        <f>+VLOOKUP(Precio_mayoristas_consumidores[[#This Row],[Producto]],Codigos_class_frutas[],2,0)</f>
        <v>Berries</v>
      </c>
      <c r="F1830" t="s">
        <v>249</v>
      </c>
      <c r="G1830" s="51">
        <v>590.75</v>
      </c>
    </row>
    <row r="1831" spans="1:7" x14ac:dyDescent="0.35">
      <c r="A1831">
        <v>2015</v>
      </c>
      <c r="B1831">
        <v>10</v>
      </c>
      <c r="C1831" t="str">
        <f>+VLOOKUP(Precio_mayoristas_consumidores[[#This Row],[Cod_mes]],Códigos_mes[],2,0)</f>
        <v>Octubre</v>
      </c>
      <c r="D1831" t="s">
        <v>796</v>
      </c>
      <c r="E1831" t="str">
        <f>+VLOOKUP(Precio_mayoristas_consumidores[[#This Row],[Producto]],Codigos_class_frutas[],2,0)</f>
        <v>Cítricos</v>
      </c>
      <c r="F1831" t="s">
        <v>214</v>
      </c>
      <c r="G1831" s="51">
        <v>396.09</v>
      </c>
    </row>
    <row r="1832" spans="1:7" x14ac:dyDescent="0.35">
      <c r="A1832">
        <v>2015</v>
      </c>
      <c r="B1832">
        <v>10</v>
      </c>
      <c r="C1832" t="str">
        <f>+VLOOKUP(Precio_mayoristas_consumidores[[#This Row],[Cod_mes]],Códigos_mes[],2,0)</f>
        <v>Octubre</v>
      </c>
      <c r="D1832" t="s">
        <v>796</v>
      </c>
      <c r="E1832" t="str">
        <f>+VLOOKUP(Precio_mayoristas_consumidores[[#This Row],[Producto]],Codigos_class_frutas[],2,0)</f>
        <v>Cítricos</v>
      </c>
      <c r="F1832" t="s">
        <v>218</v>
      </c>
      <c r="G1832" s="51">
        <v>665.3</v>
      </c>
    </row>
    <row r="1833" spans="1:7" x14ac:dyDescent="0.35">
      <c r="A1833">
        <v>2015</v>
      </c>
      <c r="B1833">
        <v>10</v>
      </c>
      <c r="C1833" t="str">
        <f>+VLOOKUP(Precio_mayoristas_consumidores[[#This Row],[Cod_mes]],Códigos_mes[],2,0)</f>
        <v>Octubre</v>
      </c>
      <c r="D1833" t="s">
        <v>796</v>
      </c>
      <c r="E1833" t="str">
        <f>+VLOOKUP(Precio_mayoristas_consumidores[[#This Row],[Producto]],Codigos_class_frutas[],2,0)</f>
        <v>Tropicales y subtropicales</v>
      </c>
      <c r="F1833" t="s">
        <v>229</v>
      </c>
      <c r="G1833" s="51">
        <v>2000</v>
      </c>
    </row>
    <row r="1834" spans="1:7" x14ac:dyDescent="0.35">
      <c r="A1834">
        <v>2015</v>
      </c>
      <c r="B1834">
        <v>10</v>
      </c>
      <c r="C1834" t="str">
        <f>+VLOOKUP(Precio_mayoristas_consumidores[[#This Row],[Cod_mes]],Códigos_mes[],2,0)</f>
        <v>Octubre</v>
      </c>
      <c r="D1834" t="s">
        <v>796</v>
      </c>
      <c r="E1834" t="str">
        <f>+VLOOKUP(Precio_mayoristas_consumidores[[#This Row],[Producto]],Codigos_class_frutas[],2,0)</f>
        <v>Frutos de pepita</v>
      </c>
      <c r="F1834" t="s">
        <v>231</v>
      </c>
      <c r="G1834" s="51">
        <v>712.75</v>
      </c>
    </row>
    <row r="1835" spans="1:7" x14ac:dyDescent="0.35">
      <c r="A1835">
        <v>2015</v>
      </c>
      <c r="B1835">
        <v>10</v>
      </c>
      <c r="C1835" t="str">
        <f>+VLOOKUP(Precio_mayoristas_consumidores[[#This Row],[Cod_mes]],Códigos_mes[],2,0)</f>
        <v>Octubre</v>
      </c>
      <c r="D1835" t="s">
        <v>796</v>
      </c>
      <c r="E1835" t="str">
        <f>+VLOOKUP(Precio_mayoristas_consumidores[[#This Row],[Producto]],Codigos_class_frutas[],2,0)</f>
        <v>Cítricos</v>
      </c>
      <c r="F1835" t="s">
        <v>221</v>
      </c>
      <c r="G1835" s="51">
        <v>550.57000000000005</v>
      </c>
    </row>
    <row r="1836" spans="1:7" x14ac:dyDescent="0.35">
      <c r="A1836">
        <v>2015</v>
      </c>
      <c r="B1836">
        <v>10</v>
      </c>
      <c r="C1836" t="str">
        <f>+VLOOKUP(Precio_mayoristas_consumidores[[#This Row],[Cod_mes]],Códigos_mes[],2,0)</f>
        <v>Octubre</v>
      </c>
      <c r="D1836" t="s">
        <v>796</v>
      </c>
      <c r="E1836" t="str">
        <f>+VLOOKUP(Precio_mayoristas_consumidores[[#This Row],[Producto]],Codigos_class_frutas[],2,0)</f>
        <v>Oleaginosos</v>
      </c>
      <c r="F1836" t="s">
        <v>225</v>
      </c>
      <c r="G1836" s="51">
        <v>2172.04</v>
      </c>
    </row>
    <row r="1837" spans="1:7" x14ac:dyDescent="0.35">
      <c r="A1837">
        <v>2015</v>
      </c>
      <c r="B1837">
        <v>10</v>
      </c>
      <c r="C1837" t="str">
        <f>+VLOOKUP(Precio_mayoristas_consumidores[[#This Row],[Cod_mes]],Códigos_mes[],2,0)</f>
        <v>Octubre</v>
      </c>
      <c r="D1837" t="s">
        <v>796</v>
      </c>
      <c r="E1837" t="str">
        <f>+VLOOKUP(Precio_mayoristas_consumidores[[#This Row],[Producto]],Codigos_class_frutas[],2,0)</f>
        <v>Frutos de pepita</v>
      </c>
      <c r="F1837" t="s">
        <v>242</v>
      </c>
      <c r="G1837" s="51">
        <v>732.21</v>
      </c>
    </row>
    <row r="1838" spans="1:7" x14ac:dyDescent="0.35">
      <c r="A1838">
        <v>2015</v>
      </c>
      <c r="B1838">
        <v>10</v>
      </c>
      <c r="C1838" t="str">
        <f>+VLOOKUP(Precio_mayoristas_consumidores[[#This Row],[Cod_mes]],Códigos_mes[],2,0)</f>
        <v>Octubre</v>
      </c>
      <c r="D1838" t="s">
        <v>796</v>
      </c>
      <c r="E1838" t="str">
        <f>+VLOOKUP(Precio_mayoristas_consumidores[[#This Row],[Producto]],Codigos_class_frutas[],2,0)</f>
        <v>Tropicales y subtropicales</v>
      </c>
      <c r="F1838" t="s">
        <v>204</v>
      </c>
      <c r="G1838" s="51">
        <v>602.27</v>
      </c>
    </row>
    <row r="1839" spans="1:7" x14ac:dyDescent="0.35">
      <c r="A1839">
        <v>2015</v>
      </c>
      <c r="B1839">
        <v>10</v>
      </c>
      <c r="C1839" t="str">
        <f>+VLOOKUP(Precio_mayoristas_consumidores[[#This Row],[Cod_mes]],Códigos_mes[],2,0)</f>
        <v>Octubre</v>
      </c>
      <c r="D1839" t="s">
        <v>797</v>
      </c>
      <c r="E1839" t="str">
        <f>+VLOOKUP(Precio_mayoristas_consumidores[[#This Row],[Producto]],Codigos_class_frutas[],2,0)</f>
        <v>Otros</v>
      </c>
      <c r="F1839" t="s">
        <v>209</v>
      </c>
      <c r="G1839" s="51">
        <v>2414.2199999999998</v>
      </c>
    </row>
    <row r="1840" spans="1:7" x14ac:dyDescent="0.35">
      <c r="A1840">
        <v>2015</v>
      </c>
      <c r="B1840">
        <v>10</v>
      </c>
      <c r="C1840" t="str">
        <f>+VLOOKUP(Precio_mayoristas_consumidores[[#This Row],[Cod_mes]],Códigos_mes[],2,0)</f>
        <v>Octubre</v>
      </c>
      <c r="D1840" t="s">
        <v>797</v>
      </c>
      <c r="E1840" t="str">
        <f>+VLOOKUP(Precio_mayoristas_consumidores[[#This Row],[Producto]],Codigos_class_frutas[],2,0)</f>
        <v>Berries</v>
      </c>
      <c r="F1840" t="s">
        <v>212</v>
      </c>
      <c r="G1840" s="51">
        <v>5848.93</v>
      </c>
    </row>
    <row r="1841" spans="1:7" x14ac:dyDescent="0.35">
      <c r="A1841">
        <v>2015</v>
      </c>
      <c r="B1841">
        <v>10</v>
      </c>
      <c r="C1841" t="str">
        <f>+VLOOKUP(Precio_mayoristas_consumidores[[#This Row],[Cod_mes]],Códigos_mes[],2,0)</f>
        <v>Octubre</v>
      </c>
      <c r="D1841" t="s">
        <v>797</v>
      </c>
      <c r="E1841" t="str">
        <f>+VLOOKUP(Precio_mayoristas_consumidores[[#This Row],[Producto]],Codigos_class_frutas[],2,0)</f>
        <v>Berries</v>
      </c>
      <c r="F1841" t="s">
        <v>249</v>
      </c>
      <c r="G1841" s="51">
        <v>1149.29</v>
      </c>
    </row>
    <row r="1842" spans="1:7" x14ac:dyDescent="0.35">
      <c r="A1842">
        <v>2015</v>
      </c>
      <c r="B1842">
        <v>10</v>
      </c>
      <c r="C1842" t="str">
        <f>+VLOOKUP(Precio_mayoristas_consumidores[[#This Row],[Cod_mes]],Códigos_mes[],2,0)</f>
        <v>Octubre</v>
      </c>
      <c r="D1842" t="s">
        <v>797</v>
      </c>
      <c r="E1842" t="str">
        <f>+VLOOKUP(Precio_mayoristas_consumidores[[#This Row],[Producto]],Codigos_class_frutas[],2,0)</f>
        <v>Cítricos</v>
      </c>
      <c r="F1842" t="s">
        <v>214</v>
      </c>
      <c r="G1842" s="51">
        <v>729.7</v>
      </c>
    </row>
    <row r="1843" spans="1:7" x14ac:dyDescent="0.35">
      <c r="A1843">
        <v>2015</v>
      </c>
      <c r="B1843">
        <v>10</v>
      </c>
      <c r="C1843" t="str">
        <f>+VLOOKUP(Precio_mayoristas_consumidores[[#This Row],[Cod_mes]],Códigos_mes[],2,0)</f>
        <v>Octubre</v>
      </c>
      <c r="D1843" t="s">
        <v>797</v>
      </c>
      <c r="E1843" t="str">
        <f>+VLOOKUP(Precio_mayoristas_consumidores[[#This Row],[Producto]],Codigos_class_frutas[],2,0)</f>
        <v>Cítricos</v>
      </c>
      <c r="F1843" t="s">
        <v>218</v>
      </c>
      <c r="G1843" s="51">
        <v>1311.3</v>
      </c>
    </row>
    <row r="1844" spans="1:7" x14ac:dyDescent="0.35">
      <c r="A1844">
        <v>2015</v>
      </c>
      <c r="B1844">
        <v>10</v>
      </c>
      <c r="C1844" t="str">
        <f>+VLOOKUP(Precio_mayoristas_consumidores[[#This Row],[Cod_mes]],Códigos_mes[],2,0)</f>
        <v>Octubre</v>
      </c>
      <c r="D1844" t="s">
        <v>797</v>
      </c>
      <c r="E1844" t="str">
        <f>+VLOOKUP(Precio_mayoristas_consumidores[[#This Row],[Producto]],Codigos_class_frutas[],2,0)</f>
        <v>Tropicales y subtropicales</v>
      </c>
      <c r="F1844" t="s">
        <v>229</v>
      </c>
      <c r="G1844" s="51">
        <v>2047.58</v>
      </c>
    </row>
    <row r="1845" spans="1:7" x14ac:dyDescent="0.35">
      <c r="A1845">
        <v>2015</v>
      </c>
      <c r="B1845">
        <v>10</v>
      </c>
      <c r="C1845" t="str">
        <f>+VLOOKUP(Precio_mayoristas_consumidores[[#This Row],[Cod_mes]],Códigos_mes[],2,0)</f>
        <v>Octubre</v>
      </c>
      <c r="D1845" t="s">
        <v>797</v>
      </c>
      <c r="E1845" t="str">
        <f>+VLOOKUP(Precio_mayoristas_consumidores[[#This Row],[Producto]],Codigos_class_frutas[],2,0)</f>
        <v>Frutos de pepita</v>
      </c>
      <c r="F1845" t="s">
        <v>231</v>
      </c>
      <c r="G1845" s="51">
        <v>1062.05</v>
      </c>
    </row>
    <row r="1846" spans="1:7" x14ac:dyDescent="0.35">
      <c r="A1846">
        <v>2015</v>
      </c>
      <c r="B1846">
        <v>10</v>
      </c>
      <c r="C1846" t="str">
        <f>+VLOOKUP(Precio_mayoristas_consumidores[[#This Row],[Cod_mes]],Códigos_mes[],2,0)</f>
        <v>Octubre</v>
      </c>
      <c r="D1846" t="s">
        <v>797</v>
      </c>
      <c r="E1846" t="str">
        <f>+VLOOKUP(Precio_mayoristas_consumidores[[#This Row],[Producto]],Codigos_class_frutas[],2,0)</f>
        <v>Cítricos</v>
      </c>
      <c r="F1846" t="s">
        <v>221</v>
      </c>
      <c r="G1846" s="51">
        <v>832.35</v>
      </c>
    </row>
    <row r="1847" spans="1:7" x14ac:dyDescent="0.35">
      <c r="A1847">
        <v>2015</v>
      </c>
      <c r="B1847">
        <v>10</v>
      </c>
      <c r="C1847" t="str">
        <f>+VLOOKUP(Precio_mayoristas_consumidores[[#This Row],[Cod_mes]],Códigos_mes[],2,0)</f>
        <v>Octubre</v>
      </c>
      <c r="D1847" t="s">
        <v>797</v>
      </c>
      <c r="E1847" t="str">
        <f>+VLOOKUP(Precio_mayoristas_consumidores[[#This Row],[Producto]],Codigos_class_frutas[],2,0)</f>
        <v>Oleaginosos</v>
      </c>
      <c r="F1847" t="s">
        <v>225</v>
      </c>
      <c r="G1847" s="51">
        <v>2868.12</v>
      </c>
    </row>
    <row r="1848" spans="1:7" x14ac:dyDescent="0.35">
      <c r="A1848">
        <v>2015</v>
      </c>
      <c r="B1848">
        <v>10</v>
      </c>
      <c r="C1848" t="str">
        <f>+VLOOKUP(Precio_mayoristas_consumidores[[#This Row],[Cod_mes]],Códigos_mes[],2,0)</f>
        <v>Octubre</v>
      </c>
      <c r="D1848" t="s">
        <v>797</v>
      </c>
      <c r="E1848" t="str">
        <f>+VLOOKUP(Precio_mayoristas_consumidores[[#This Row],[Producto]],Codigos_class_frutas[],2,0)</f>
        <v>Frutos de pepita</v>
      </c>
      <c r="F1848" t="s">
        <v>242</v>
      </c>
      <c r="G1848" s="51">
        <v>1057.71</v>
      </c>
    </row>
    <row r="1849" spans="1:7" x14ac:dyDescent="0.35">
      <c r="A1849">
        <v>2015</v>
      </c>
      <c r="B1849">
        <v>10</v>
      </c>
      <c r="C1849" t="str">
        <f>+VLOOKUP(Precio_mayoristas_consumidores[[#This Row],[Cod_mes]],Códigos_mes[],2,0)</f>
        <v>Octubre</v>
      </c>
      <c r="D1849" t="s">
        <v>797</v>
      </c>
      <c r="E1849" t="str">
        <f>+VLOOKUP(Precio_mayoristas_consumidores[[#This Row],[Producto]],Codigos_class_frutas[],2,0)</f>
        <v>Tropicales y subtropicales</v>
      </c>
      <c r="F1849" t="s">
        <v>204</v>
      </c>
      <c r="G1849" s="51">
        <v>809.76</v>
      </c>
    </row>
    <row r="1850" spans="1:7" x14ac:dyDescent="0.35">
      <c r="A1850">
        <v>2015</v>
      </c>
      <c r="B1850">
        <v>10</v>
      </c>
      <c r="C1850" t="str">
        <f>+VLOOKUP(Precio_mayoristas_consumidores[[#This Row],[Cod_mes]],Códigos_mes[],2,0)</f>
        <v>Octubre</v>
      </c>
      <c r="D1850" t="s">
        <v>796</v>
      </c>
      <c r="E1850" t="str">
        <f>+VLOOKUP(Precio_mayoristas_consumidores[[#This Row],[Producto]],Codigos_class_frutas[],2,0)</f>
        <v>Otros</v>
      </c>
      <c r="F1850" t="s">
        <v>209</v>
      </c>
      <c r="G1850" s="51">
        <v>1816.25</v>
      </c>
    </row>
    <row r="1851" spans="1:7" x14ac:dyDescent="0.35">
      <c r="A1851">
        <v>2015</v>
      </c>
      <c r="B1851">
        <v>10</v>
      </c>
      <c r="C1851" t="str">
        <f>+VLOOKUP(Precio_mayoristas_consumidores[[#This Row],[Cod_mes]],Códigos_mes[],2,0)</f>
        <v>Octubre</v>
      </c>
      <c r="D1851" t="s">
        <v>796</v>
      </c>
      <c r="E1851" t="str">
        <f>+VLOOKUP(Precio_mayoristas_consumidores[[#This Row],[Producto]],Codigos_class_frutas[],2,0)</f>
        <v>Berries</v>
      </c>
      <c r="F1851" t="s">
        <v>212</v>
      </c>
      <c r="G1851" s="51">
        <v>1304.33</v>
      </c>
    </row>
    <row r="1852" spans="1:7" x14ac:dyDescent="0.35">
      <c r="A1852">
        <v>2015</v>
      </c>
      <c r="B1852">
        <v>10</v>
      </c>
      <c r="C1852" t="str">
        <f>+VLOOKUP(Precio_mayoristas_consumidores[[#This Row],[Cod_mes]],Códigos_mes[],2,0)</f>
        <v>Octubre</v>
      </c>
      <c r="D1852" t="s">
        <v>796</v>
      </c>
      <c r="E1852" t="str">
        <f>+VLOOKUP(Precio_mayoristas_consumidores[[#This Row],[Producto]],Codigos_class_frutas[],2,0)</f>
        <v>Berries</v>
      </c>
      <c r="F1852" t="s">
        <v>249</v>
      </c>
      <c r="G1852" s="51">
        <v>633.11</v>
      </c>
    </row>
    <row r="1853" spans="1:7" x14ac:dyDescent="0.35">
      <c r="A1853">
        <v>2015</v>
      </c>
      <c r="B1853">
        <v>10</v>
      </c>
      <c r="C1853" t="str">
        <f>+VLOOKUP(Precio_mayoristas_consumidores[[#This Row],[Cod_mes]],Códigos_mes[],2,0)</f>
        <v>Octubre</v>
      </c>
      <c r="D1853" t="s">
        <v>796</v>
      </c>
      <c r="E1853" t="str">
        <f>+VLOOKUP(Precio_mayoristas_consumidores[[#This Row],[Producto]],Codigos_class_frutas[],2,0)</f>
        <v>Cítricos</v>
      </c>
      <c r="F1853" t="s">
        <v>214</v>
      </c>
      <c r="G1853" s="51">
        <v>371.5</v>
      </c>
    </row>
    <row r="1854" spans="1:7" x14ac:dyDescent="0.35">
      <c r="A1854">
        <v>2015</v>
      </c>
      <c r="B1854">
        <v>10</v>
      </c>
      <c r="C1854" t="str">
        <f>+VLOOKUP(Precio_mayoristas_consumidores[[#This Row],[Cod_mes]],Códigos_mes[],2,0)</f>
        <v>Octubre</v>
      </c>
      <c r="D1854" t="s">
        <v>796</v>
      </c>
      <c r="E1854" t="str">
        <f>+VLOOKUP(Precio_mayoristas_consumidores[[#This Row],[Producto]],Codigos_class_frutas[],2,0)</f>
        <v>Cítricos</v>
      </c>
      <c r="F1854" t="s">
        <v>218</v>
      </c>
      <c r="G1854" s="51">
        <v>656.06</v>
      </c>
    </row>
    <row r="1855" spans="1:7" x14ac:dyDescent="0.35">
      <c r="A1855">
        <v>2015</v>
      </c>
      <c r="B1855">
        <v>10</v>
      </c>
      <c r="C1855" t="str">
        <f>+VLOOKUP(Precio_mayoristas_consumidores[[#This Row],[Cod_mes]],Códigos_mes[],2,0)</f>
        <v>Octubre</v>
      </c>
      <c r="D1855" t="s">
        <v>796</v>
      </c>
      <c r="E1855" t="str">
        <f>+VLOOKUP(Precio_mayoristas_consumidores[[#This Row],[Producto]],Codigos_class_frutas[],2,0)</f>
        <v>Tropicales y subtropicales</v>
      </c>
      <c r="F1855" t="s">
        <v>229</v>
      </c>
      <c r="G1855" s="51">
        <v>2122.62</v>
      </c>
    </row>
    <row r="1856" spans="1:7" x14ac:dyDescent="0.35">
      <c r="A1856">
        <v>2015</v>
      </c>
      <c r="B1856">
        <v>10</v>
      </c>
      <c r="C1856" t="str">
        <f>+VLOOKUP(Precio_mayoristas_consumidores[[#This Row],[Cod_mes]],Códigos_mes[],2,0)</f>
        <v>Octubre</v>
      </c>
      <c r="D1856" t="s">
        <v>796</v>
      </c>
      <c r="E1856" t="str">
        <f>+VLOOKUP(Precio_mayoristas_consumidores[[#This Row],[Producto]],Codigos_class_frutas[],2,0)</f>
        <v>Frutos de pepita</v>
      </c>
      <c r="F1856" t="s">
        <v>231</v>
      </c>
      <c r="G1856" s="51">
        <v>744.13</v>
      </c>
    </row>
    <row r="1857" spans="1:7" x14ac:dyDescent="0.35">
      <c r="A1857">
        <v>2015</v>
      </c>
      <c r="B1857">
        <v>10</v>
      </c>
      <c r="C1857" t="str">
        <f>+VLOOKUP(Precio_mayoristas_consumidores[[#This Row],[Cod_mes]],Códigos_mes[],2,0)</f>
        <v>Octubre</v>
      </c>
      <c r="D1857" t="s">
        <v>796</v>
      </c>
      <c r="E1857" t="str">
        <f>+VLOOKUP(Precio_mayoristas_consumidores[[#This Row],[Producto]],Codigos_class_frutas[],2,0)</f>
        <v>Cítricos</v>
      </c>
      <c r="F1857" t="s">
        <v>221</v>
      </c>
      <c r="G1857" s="51">
        <v>560.58000000000004</v>
      </c>
    </row>
    <row r="1858" spans="1:7" x14ac:dyDescent="0.35">
      <c r="A1858">
        <v>2015</v>
      </c>
      <c r="B1858">
        <v>10</v>
      </c>
      <c r="C1858" t="str">
        <f>+VLOOKUP(Precio_mayoristas_consumidores[[#This Row],[Cod_mes]],Códigos_mes[],2,0)</f>
        <v>Octubre</v>
      </c>
      <c r="D1858" t="s">
        <v>796</v>
      </c>
      <c r="E1858" t="str">
        <f>+VLOOKUP(Precio_mayoristas_consumidores[[#This Row],[Producto]],Codigos_class_frutas[],2,0)</f>
        <v>Oleaginosos</v>
      </c>
      <c r="F1858" t="s">
        <v>225</v>
      </c>
      <c r="G1858" s="51">
        <v>2014.04</v>
      </c>
    </row>
    <row r="1859" spans="1:7" x14ac:dyDescent="0.35">
      <c r="A1859">
        <v>2015</v>
      </c>
      <c r="B1859">
        <v>10</v>
      </c>
      <c r="C1859" t="str">
        <f>+VLOOKUP(Precio_mayoristas_consumidores[[#This Row],[Cod_mes]],Códigos_mes[],2,0)</f>
        <v>Octubre</v>
      </c>
      <c r="D1859" t="s">
        <v>796</v>
      </c>
      <c r="E1859" t="str">
        <f>+VLOOKUP(Precio_mayoristas_consumidores[[#This Row],[Producto]],Codigos_class_frutas[],2,0)</f>
        <v>Frutos de pepita</v>
      </c>
      <c r="F1859" t="s">
        <v>242</v>
      </c>
      <c r="G1859" s="51">
        <v>764.09</v>
      </c>
    </row>
    <row r="1860" spans="1:7" x14ac:dyDescent="0.35">
      <c r="A1860">
        <v>2015</v>
      </c>
      <c r="B1860">
        <v>10</v>
      </c>
      <c r="C1860" t="str">
        <f>+VLOOKUP(Precio_mayoristas_consumidores[[#This Row],[Cod_mes]],Códigos_mes[],2,0)</f>
        <v>Octubre</v>
      </c>
      <c r="D1860" t="s">
        <v>796</v>
      </c>
      <c r="E1860" t="str">
        <f>+VLOOKUP(Precio_mayoristas_consumidores[[#This Row],[Producto]],Codigos_class_frutas[],2,0)</f>
        <v>Tropicales y subtropicales</v>
      </c>
      <c r="F1860" t="s">
        <v>204</v>
      </c>
      <c r="G1860" s="51">
        <v>658.56</v>
      </c>
    </row>
    <row r="1861" spans="1:7" x14ac:dyDescent="0.35">
      <c r="A1861">
        <v>2015</v>
      </c>
      <c r="B1861">
        <v>10</v>
      </c>
      <c r="C1861" t="str">
        <f>+VLOOKUP(Precio_mayoristas_consumidores[[#This Row],[Cod_mes]],Códigos_mes[],2,0)</f>
        <v>Octubre</v>
      </c>
      <c r="D1861" t="s">
        <v>797</v>
      </c>
      <c r="E1861" t="str">
        <f>+VLOOKUP(Precio_mayoristas_consumidores[[#This Row],[Producto]],Codigos_class_frutas[],2,0)</f>
        <v>Otros</v>
      </c>
      <c r="F1861" t="s">
        <v>209</v>
      </c>
      <c r="G1861" s="51">
        <v>2411.56</v>
      </c>
    </row>
    <row r="1862" spans="1:7" x14ac:dyDescent="0.35">
      <c r="A1862">
        <v>2015</v>
      </c>
      <c r="B1862">
        <v>10</v>
      </c>
      <c r="C1862" t="str">
        <f>+VLOOKUP(Precio_mayoristas_consumidores[[#This Row],[Cod_mes]],Códigos_mes[],2,0)</f>
        <v>Octubre</v>
      </c>
      <c r="D1862" t="s">
        <v>797</v>
      </c>
      <c r="E1862" t="str">
        <f>+VLOOKUP(Precio_mayoristas_consumidores[[#This Row],[Producto]],Codigos_class_frutas[],2,0)</f>
        <v>Berries</v>
      </c>
      <c r="F1862" t="s">
        <v>212</v>
      </c>
      <c r="G1862" s="51">
        <v>5237.03</v>
      </c>
    </row>
    <row r="1863" spans="1:7" x14ac:dyDescent="0.35">
      <c r="A1863">
        <v>2015</v>
      </c>
      <c r="B1863">
        <v>10</v>
      </c>
      <c r="C1863" t="str">
        <f>+VLOOKUP(Precio_mayoristas_consumidores[[#This Row],[Cod_mes]],Códigos_mes[],2,0)</f>
        <v>Octubre</v>
      </c>
      <c r="D1863" t="s">
        <v>797</v>
      </c>
      <c r="E1863" t="str">
        <f>+VLOOKUP(Precio_mayoristas_consumidores[[#This Row],[Producto]],Codigos_class_frutas[],2,0)</f>
        <v>Berries</v>
      </c>
      <c r="F1863" t="s">
        <v>249</v>
      </c>
      <c r="G1863" s="51">
        <v>1122.3800000000001</v>
      </c>
    </row>
    <row r="1864" spans="1:7" x14ac:dyDescent="0.35">
      <c r="A1864">
        <v>2015</v>
      </c>
      <c r="B1864">
        <v>10</v>
      </c>
      <c r="C1864" t="str">
        <f>+VLOOKUP(Precio_mayoristas_consumidores[[#This Row],[Cod_mes]],Códigos_mes[],2,0)</f>
        <v>Octubre</v>
      </c>
      <c r="D1864" t="s">
        <v>797</v>
      </c>
      <c r="E1864" t="str">
        <f>+VLOOKUP(Precio_mayoristas_consumidores[[#This Row],[Producto]],Codigos_class_frutas[],2,0)</f>
        <v>Cítricos</v>
      </c>
      <c r="F1864" t="s">
        <v>214</v>
      </c>
      <c r="G1864" s="51">
        <v>719.48</v>
      </c>
    </row>
    <row r="1865" spans="1:7" x14ac:dyDescent="0.35">
      <c r="A1865">
        <v>2015</v>
      </c>
      <c r="B1865">
        <v>10</v>
      </c>
      <c r="C1865" t="str">
        <f>+VLOOKUP(Precio_mayoristas_consumidores[[#This Row],[Cod_mes]],Códigos_mes[],2,0)</f>
        <v>Octubre</v>
      </c>
      <c r="D1865" t="s">
        <v>797</v>
      </c>
      <c r="E1865" t="str">
        <f>+VLOOKUP(Precio_mayoristas_consumidores[[#This Row],[Producto]],Codigos_class_frutas[],2,0)</f>
        <v>Cítricos</v>
      </c>
      <c r="F1865" t="s">
        <v>218</v>
      </c>
      <c r="G1865" s="51">
        <v>1319.28</v>
      </c>
    </row>
    <row r="1866" spans="1:7" x14ac:dyDescent="0.35">
      <c r="A1866">
        <v>2015</v>
      </c>
      <c r="B1866">
        <v>10</v>
      </c>
      <c r="C1866" t="str">
        <f>+VLOOKUP(Precio_mayoristas_consumidores[[#This Row],[Cod_mes]],Códigos_mes[],2,0)</f>
        <v>Octubre</v>
      </c>
      <c r="D1866" t="s">
        <v>797</v>
      </c>
      <c r="E1866" t="str">
        <f>+VLOOKUP(Precio_mayoristas_consumidores[[#This Row],[Producto]],Codigos_class_frutas[],2,0)</f>
        <v>Tropicales y subtropicales</v>
      </c>
      <c r="F1866" t="s">
        <v>229</v>
      </c>
      <c r="G1866" s="51">
        <v>2121.84</v>
      </c>
    </row>
    <row r="1867" spans="1:7" x14ac:dyDescent="0.35">
      <c r="A1867">
        <v>2015</v>
      </c>
      <c r="B1867">
        <v>10</v>
      </c>
      <c r="C1867" t="str">
        <f>+VLOOKUP(Precio_mayoristas_consumidores[[#This Row],[Cod_mes]],Códigos_mes[],2,0)</f>
        <v>Octubre</v>
      </c>
      <c r="D1867" t="s">
        <v>797</v>
      </c>
      <c r="E1867" t="str">
        <f>+VLOOKUP(Precio_mayoristas_consumidores[[#This Row],[Producto]],Codigos_class_frutas[],2,0)</f>
        <v>Frutos de pepita</v>
      </c>
      <c r="F1867" t="s">
        <v>231</v>
      </c>
      <c r="G1867" s="51">
        <v>1050.5</v>
      </c>
    </row>
    <row r="1868" spans="1:7" x14ac:dyDescent="0.35">
      <c r="A1868">
        <v>2015</v>
      </c>
      <c r="B1868">
        <v>10</v>
      </c>
      <c r="C1868" t="str">
        <f>+VLOOKUP(Precio_mayoristas_consumidores[[#This Row],[Cod_mes]],Códigos_mes[],2,0)</f>
        <v>Octubre</v>
      </c>
      <c r="D1868" t="s">
        <v>797</v>
      </c>
      <c r="E1868" t="str">
        <f>+VLOOKUP(Precio_mayoristas_consumidores[[#This Row],[Producto]],Codigos_class_frutas[],2,0)</f>
        <v>Cítricos</v>
      </c>
      <c r="F1868" t="s">
        <v>221</v>
      </c>
      <c r="G1868" s="51">
        <v>853.19</v>
      </c>
    </row>
    <row r="1869" spans="1:7" x14ac:dyDescent="0.35">
      <c r="A1869">
        <v>2015</v>
      </c>
      <c r="B1869">
        <v>10</v>
      </c>
      <c r="C1869" t="str">
        <f>+VLOOKUP(Precio_mayoristas_consumidores[[#This Row],[Cod_mes]],Códigos_mes[],2,0)</f>
        <v>Octubre</v>
      </c>
      <c r="D1869" t="s">
        <v>797</v>
      </c>
      <c r="E1869" t="str">
        <f>+VLOOKUP(Precio_mayoristas_consumidores[[#This Row],[Producto]],Codigos_class_frutas[],2,0)</f>
        <v>Oleaginosos</v>
      </c>
      <c r="F1869" t="s">
        <v>225</v>
      </c>
      <c r="G1869" s="51">
        <v>2843.85</v>
      </c>
    </row>
    <row r="1870" spans="1:7" x14ac:dyDescent="0.35">
      <c r="A1870">
        <v>2015</v>
      </c>
      <c r="B1870">
        <v>10</v>
      </c>
      <c r="C1870" t="str">
        <f>+VLOOKUP(Precio_mayoristas_consumidores[[#This Row],[Cod_mes]],Códigos_mes[],2,0)</f>
        <v>Octubre</v>
      </c>
      <c r="D1870" t="s">
        <v>797</v>
      </c>
      <c r="E1870" t="str">
        <f>+VLOOKUP(Precio_mayoristas_consumidores[[#This Row],[Producto]],Codigos_class_frutas[],2,0)</f>
        <v>Frutos de pepita</v>
      </c>
      <c r="F1870" t="s">
        <v>242</v>
      </c>
      <c r="G1870" s="51">
        <v>1068.74</v>
      </c>
    </row>
    <row r="1871" spans="1:7" x14ac:dyDescent="0.35">
      <c r="A1871">
        <v>2015</v>
      </c>
      <c r="B1871">
        <v>10</v>
      </c>
      <c r="C1871" t="str">
        <f>+VLOOKUP(Precio_mayoristas_consumidores[[#This Row],[Cod_mes]],Códigos_mes[],2,0)</f>
        <v>Octubre</v>
      </c>
      <c r="D1871" t="s">
        <v>797</v>
      </c>
      <c r="E1871" t="str">
        <f>+VLOOKUP(Precio_mayoristas_consumidores[[#This Row],[Producto]],Codigos_class_frutas[],2,0)</f>
        <v>Tropicales y subtropicales</v>
      </c>
      <c r="F1871" t="s">
        <v>204</v>
      </c>
      <c r="G1871" s="51">
        <v>803.66</v>
      </c>
    </row>
    <row r="1872" spans="1:7" x14ac:dyDescent="0.35">
      <c r="A1872">
        <v>2015</v>
      </c>
      <c r="B1872">
        <v>11</v>
      </c>
      <c r="C1872" t="str">
        <f>+VLOOKUP(Precio_mayoristas_consumidores[[#This Row],[Cod_mes]],Códigos_mes[],2,0)</f>
        <v>Noviembre</v>
      </c>
      <c r="D1872" t="s">
        <v>796</v>
      </c>
      <c r="E1872" t="str">
        <f>+VLOOKUP(Precio_mayoristas_consumidores[[#This Row],[Producto]],Codigos_class_frutas[],2,0)</f>
        <v>Otros</v>
      </c>
      <c r="F1872" t="s">
        <v>209</v>
      </c>
      <c r="G1872" s="51">
        <v>1815.45</v>
      </c>
    </row>
    <row r="1873" spans="1:7" x14ac:dyDescent="0.35">
      <c r="A1873">
        <v>2015</v>
      </c>
      <c r="B1873">
        <v>11</v>
      </c>
      <c r="C1873" t="str">
        <f>+VLOOKUP(Precio_mayoristas_consumidores[[#This Row],[Cod_mes]],Códigos_mes[],2,0)</f>
        <v>Noviembre</v>
      </c>
      <c r="D1873" t="s">
        <v>796</v>
      </c>
      <c r="E1873" t="str">
        <f>+VLOOKUP(Precio_mayoristas_consumidores[[#This Row],[Producto]],Codigos_class_frutas[],2,0)</f>
        <v>Berries</v>
      </c>
      <c r="F1873" t="s">
        <v>212</v>
      </c>
      <c r="G1873" s="51">
        <v>1296.18</v>
      </c>
    </row>
    <row r="1874" spans="1:7" x14ac:dyDescent="0.35">
      <c r="A1874">
        <v>2015</v>
      </c>
      <c r="B1874">
        <v>11</v>
      </c>
      <c r="C1874" t="str">
        <f>+VLOOKUP(Precio_mayoristas_consumidores[[#This Row],[Cod_mes]],Códigos_mes[],2,0)</f>
        <v>Noviembre</v>
      </c>
      <c r="D1874" t="s">
        <v>796</v>
      </c>
      <c r="E1874" t="str">
        <f>+VLOOKUP(Precio_mayoristas_consumidores[[#This Row],[Producto]],Codigos_class_frutas[],2,0)</f>
        <v>Berries</v>
      </c>
      <c r="F1874" t="s">
        <v>249</v>
      </c>
      <c r="G1874" s="51">
        <v>625.03</v>
      </c>
    </row>
    <row r="1875" spans="1:7" x14ac:dyDescent="0.35">
      <c r="A1875">
        <v>2015</v>
      </c>
      <c r="B1875">
        <v>11</v>
      </c>
      <c r="C1875" t="str">
        <f>+VLOOKUP(Precio_mayoristas_consumidores[[#This Row],[Cod_mes]],Códigos_mes[],2,0)</f>
        <v>Noviembre</v>
      </c>
      <c r="D1875" t="s">
        <v>796</v>
      </c>
      <c r="E1875" t="str">
        <f>+VLOOKUP(Precio_mayoristas_consumidores[[#This Row],[Producto]],Codigos_class_frutas[],2,0)</f>
        <v>Cítricos</v>
      </c>
      <c r="F1875" t="s">
        <v>214</v>
      </c>
      <c r="G1875" s="51">
        <v>381.44</v>
      </c>
    </row>
    <row r="1876" spans="1:7" x14ac:dyDescent="0.35">
      <c r="A1876">
        <v>2015</v>
      </c>
      <c r="B1876">
        <v>11</v>
      </c>
      <c r="C1876" t="str">
        <f>+VLOOKUP(Precio_mayoristas_consumidores[[#This Row],[Cod_mes]],Códigos_mes[],2,0)</f>
        <v>Noviembre</v>
      </c>
      <c r="D1876" t="s">
        <v>796</v>
      </c>
      <c r="E1876" t="str">
        <f>+VLOOKUP(Precio_mayoristas_consumidores[[#This Row],[Producto]],Codigos_class_frutas[],2,0)</f>
        <v>Cítricos</v>
      </c>
      <c r="F1876" t="s">
        <v>218</v>
      </c>
      <c r="G1876" s="51">
        <v>658.78</v>
      </c>
    </row>
    <row r="1877" spans="1:7" x14ac:dyDescent="0.35">
      <c r="A1877">
        <v>2015</v>
      </c>
      <c r="B1877">
        <v>11</v>
      </c>
      <c r="C1877" t="str">
        <f>+VLOOKUP(Precio_mayoristas_consumidores[[#This Row],[Cod_mes]],Códigos_mes[],2,0)</f>
        <v>Noviembre</v>
      </c>
      <c r="D1877" t="s">
        <v>796</v>
      </c>
      <c r="E1877" t="str">
        <f>+VLOOKUP(Precio_mayoristas_consumidores[[#This Row],[Producto]],Codigos_class_frutas[],2,0)</f>
        <v>Tropicales y subtropicales</v>
      </c>
      <c r="F1877" t="s">
        <v>229</v>
      </c>
      <c r="G1877" s="51">
        <v>2143.75</v>
      </c>
    </row>
    <row r="1878" spans="1:7" x14ac:dyDescent="0.35">
      <c r="A1878">
        <v>2015</v>
      </c>
      <c r="B1878">
        <v>11</v>
      </c>
      <c r="C1878" t="str">
        <f>+VLOOKUP(Precio_mayoristas_consumidores[[#This Row],[Cod_mes]],Códigos_mes[],2,0)</f>
        <v>Noviembre</v>
      </c>
      <c r="D1878" t="s">
        <v>796</v>
      </c>
      <c r="E1878" t="str">
        <f>+VLOOKUP(Precio_mayoristas_consumidores[[#This Row],[Producto]],Codigos_class_frutas[],2,0)</f>
        <v>Frutos de pepita</v>
      </c>
      <c r="F1878" t="s">
        <v>231</v>
      </c>
      <c r="G1878" s="51">
        <v>780.31</v>
      </c>
    </row>
    <row r="1879" spans="1:7" x14ac:dyDescent="0.35">
      <c r="A1879">
        <v>2015</v>
      </c>
      <c r="B1879">
        <v>11</v>
      </c>
      <c r="C1879" t="str">
        <f>+VLOOKUP(Precio_mayoristas_consumidores[[#This Row],[Cod_mes]],Códigos_mes[],2,0)</f>
        <v>Noviembre</v>
      </c>
      <c r="D1879" t="s">
        <v>796</v>
      </c>
      <c r="E1879" t="str">
        <f>+VLOOKUP(Precio_mayoristas_consumidores[[#This Row],[Producto]],Codigos_class_frutas[],2,0)</f>
        <v>Cítricos</v>
      </c>
      <c r="F1879" t="s">
        <v>221</v>
      </c>
      <c r="G1879" s="51">
        <v>546.88</v>
      </c>
    </row>
    <row r="1880" spans="1:7" x14ac:dyDescent="0.35">
      <c r="A1880">
        <v>2015</v>
      </c>
      <c r="B1880">
        <v>11</v>
      </c>
      <c r="C1880" t="str">
        <f>+VLOOKUP(Precio_mayoristas_consumidores[[#This Row],[Cod_mes]],Códigos_mes[],2,0)</f>
        <v>Noviembre</v>
      </c>
      <c r="D1880" t="s">
        <v>796</v>
      </c>
      <c r="E1880" t="str">
        <f>+VLOOKUP(Precio_mayoristas_consumidores[[#This Row],[Producto]],Codigos_class_frutas[],2,0)</f>
        <v>Oleaginosos</v>
      </c>
      <c r="F1880" t="s">
        <v>225</v>
      </c>
      <c r="G1880" s="51">
        <v>2013.47</v>
      </c>
    </row>
    <row r="1881" spans="1:7" x14ac:dyDescent="0.35">
      <c r="A1881">
        <v>2015</v>
      </c>
      <c r="B1881">
        <v>11</v>
      </c>
      <c r="C1881" t="str">
        <f>+VLOOKUP(Precio_mayoristas_consumidores[[#This Row],[Cod_mes]],Códigos_mes[],2,0)</f>
        <v>Noviembre</v>
      </c>
      <c r="D1881" t="s">
        <v>796</v>
      </c>
      <c r="E1881" t="str">
        <f>+VLOOKUP(Precio_mayoristas_consumidores[[#This Row],[Producto]],Codigos_class_frutas[],2,0)</f>
        <v>Frutos de pepita</v>
      </c>
      <c r="F1881" t="s">
        <v>242</v>
      </c>
      <c r="G1881" s="51">
        <v>760</v>
      </c>
    </row>
    <row r="1882" spans="1:7" x14ac:dyDescent="0.35">
      <c r="A1882">
        <v>2015</v>
      </c>
      <c r="B1882">
        <v>11</v>
      </c>
      <c r="C1882" t="str">
        <f>+VLOOKUP(Precio_mayoristas_consumidores[[#This Row],[Cod_mes]],Códigos_mes[],2,0)</f>
        <v>Noviembre</v>
      </c>
      <c r="D1882" t="s">
        <v>796</v>
      </c>
      <c r="E1882" t="str">
        <f>+VLOOKUP(Precio_mayoristas_consumidores[[#This Row],[Producto]],Codigos_class_frutas[],2,0)</f>
        <v>Tropicales y subtropicales</v>
      </c>
      <c r="F1882" t="s">
        <v>204</v>
      </c>
      <c r="G1882" s="51">
        <v>639.58000000000004</v>
      </c>
    </row>
    <row r="1883" spans="1:7" x14ac:dyDescent="0.35">
      <c r="A1883">
        <v>2015</v>
      </c>
      <c r="B1883">
        <v>11</v>
      </c>
      <c r="C1883" t="str">
        <f>+VLOOKUP(Precio_mayoristas_consumidores[[#This Row],[Cod_mes]],Códigos_mes[],2,0)</f>
        <v>Noviembre</v>
      </c>
      <c r="D1883" t="s">
        <v>797</v>
      </c>
      <c r="E1883" t="str">
        <f>+VLOOKUP(Precio_mayoristas_consumidores[[#This Row],[Producto]],Codigos_class_frutas[],2,0)</f>
        <v>Otros</v>
      </c>
      <c r="F1883" t="s">
        <v>209</v>
      </c>
      <c r="G1883" s="51">
        <v>2181.02</v>
      </c>
    </row>
    <row r="1884" spans="1:7" x14ac:dyDescent="0.35">
      <c r="A1884">
        <v>2015</v>
      </c>
      <c r="B1884">
        <v>11</v>
      </c>
      <c r="C1884" t="str">
        <f>+VLOOKUP(Precio_mayoristas_consumidores[[#This Row],[Cod_mes]],Códigos_mes[],2,0)</f>
        <v>Noviembre</v>
      </c>
      <c r="D1884" t="s">
        <v>797</v>
      </c>
      <c r="E1884" t="str">
        <f>+VLOOKUP(Precio_mayoristas_consumidores[[#This Row],[Producto]],Codigos_class_frutas[],2,0)</f>
        <v>Berries</v>
      </c>
      <c r="F1884" t="s">
        <v>212</v>
      </c>
      <c r="G1884" s="51">
        <v>4829.45</v>
      </c>
    </row>
    <row r="1885" spans="1:7" x14ac:dyDescent="0.35">
      <c r="A1885">
        <v>2015</v>
      </c>
      <c r="B1885">
        <v>11</v>
      </c>
      <c r="C1885" t="str">
        <f>+VLOOKUP(Precio_mayoristas_consumidores[[#This Row],[Cod_mes]],Códigos_mes[],2,0)</f>
        <v>Noviembre</v>
      </c>
      <c r="D1885" t="s">
        <v>797</v>
      </c>
      <c r="E1885" t="str">
        <f>+VLOOKUP(Precio_mayoristas_consumidores[[#This Row],[Producto]],Codigos_class_frutas[],2,0)</f>
        <v>Berries</v>
      </c>
      <c r="F1885" t="s">
        <v>249</v>
      </c>
      <c r="G1885" s="51">
        <v>1146.6500000000001</v>
      </c>
    </row>
    <row r="1886" spans="1:7" x14ac:dyDescent="0.35">
      <c r="A1886">
        <v>2015</v>
      </c>
      <c r="B1886">
        <v>11</v>
      </c>
      <c r="C1886" t="str">
        <f>+VLOOKUP(Precio_mayoristas_consumidores[[#This Row],[Cod_mes]],Códigos_mes[],2,0)</f>
        <v>Noviembre</v>
      </c>
      <c r="D1886" t="s">
        <v>797</v>
      </c>
      <c r="E1886" t="str">
        <f>+VLOOKUP(Precio_mayoristas_consumidores[[#This Row],[Producto]],Codigos_class_frutas[],2,0)</f>
        <v>Cítricos</v>
      </c>
      <c r="F1886" t="s">
        <v>214</v>
      </c>
      <c r="G1886" s="51">
        <v>721.83</v>
      </c>
    </row>
    <row r="1887" spans="1:7" x14ac:dyDescent="0.35">
      <c r="A1887">
        <v>2015</v>
      </c>
      <c r="B1887">
        <v>11</v>
      </c>
      <c r="C1887" t="str">
        <f>+VLOOKUP(Precio_mayoristas_consumidores[[#This Row],[Cod_mes]],Códigos_mes[],2,0)</f>
        <v>Noviembre</v>
      </c>
      <c r="D1887" t="s">
        <v>797</v>
      </c>
      <c r="E1887" t="str">
        <f>+VLOOKUP(Precio_mayoristas_consumidores[[#This Row],[Producto]],Codigos_class_frutas[],2,0)</f>
        <v>Cítricos</v>
      </c>
      <c r="F1887" t="s">
        <v>218</v>
      </c>
      <c r="G1887" s="51">
        <v>1343.18</v>
      </c>
    </row>
    <row r="1888" spans="1:7" x14ac:dyDescent="0.35">
      <c r="A1888">
        <v>2015</v>
      </c>
      <c r="B1888">
        <v>11</v>
      </c>
      <c r="C1888" t="str">
        <f>+VLOOKUP(Precio_mayoristas_consumidores[[#This Row],[Cod_mes]],Códigos_mes[],2,0)</f>
        <v>Noviembre</v>
      </c>
      <c r="D1888" t="s">
        <v>797</v>
      </c>
      <c r="E1888" t="str">
        <f>+VLOOKUP(Precio_mayoristas_consumidores[[#This Row],[Producto]],Codigos_class_frutas[],2,0)</f>
        <v>Tropicales y subtropicales</v>
      </c>
      <c r="F1888" t="s">
        <v>229</v>
      </c>
      <c r="G1888" s="51">
        <v>2182.27</v>
      </c>
    </row>
    <row r="1889" spans="1:7" x14ac:dyDescent="0.35">
      <c r="A1889">
        <v>2015</v>
      </c>
      <c r="B1889">
        <v>11</v>
      </c>
      <c r="C1889" t="str">
        <f>+VLOOKUP(Precio_mayoristas_consumidores[[#This Row],[Cod_mes]],Códigos_mes[],2,0)</f>
        <v>Noviembre</v>
      </c>
      <c r="D1889" t="s">
        <v>797</v>
      </c>
      <c r="E1889" t="str">
        <f>+VLOOKUP(Precio_mayoristas_consumidores[[#This Row],[Producto]],Codigos_class_frutas[],2,0)</f>
        <v>Frutos de pepita</v>
      </c>
      <c r="F1889" t="s">
        <v>231</v>
      </c>
      <c r="G1889" s="51">
        <v>1173.4100000000001</v>
      </c>
    </row>
    <row r="1890" spans="1:7" x14ac:dyDescent="0.35">
      <c r="A1890">
        <v>2015</v>
      </c>
      <c r="B1890">
        <v>11</v>
      </c>
      <c r="C1890" t="str">
        <f>+VLOOKUP(Precio_mayoristas_consumidores[[#This Row],[Cod_mes]],Códigos_mes[],2,0)</f>
        <v>Noviembre</v>
      </c>
      <c r="D1890" t="s">
        <v>797</v>
      </c>
      <c r="E1890" t="str">
        <f>+VLOOKUP(Precio_mayoristas_consumidores[[#This Row],[Producto]],Codigos_class_frutas[],2,0)</f>
        <v>Cítricos</v>
      </c>
      <c r="F1890" t="s">
        <v>221</v>
      </c>
      <c r="G1890" s="51">
        <v>865.71</v>
      </c>
    </row>
    <row r="1891" spans="1:7" x14ac:dyDescent="0.35">
      <c r="A1891">
        <v>2015</v>
      </c>
      <c r="B1891">
        <v>11</v>
      </c>
      <c r="C1891" t="str">
        <f>+VLOOKUP(Precio_mayoristas_consumidores[[#This Row],[Cod_mes]],Códigos_mes[],2,0)</f>
        <v>Noviembre</v>
      </c>
      <c r="D1891" t="s">
        <v>797</v>
      </c>
      <c r="E1891" t="str">
        <f>+VLOOKUP(Precio_mayoristas_consumidores[[#This Row],[Producto]],Codigos_class_frutas[],2,0)</f>
        <v>Oleaginosos</v>
      </c>
      <c r="F1891" t="s">
        <v>225</v>
      </c>
      <c r="G1891" s="51">
        <v>2774.74</v>
      </c>
    </row>
    <row r="1892" spans="1:7" x14ac:dyDescent="0.35">
      <c r="A1892">
        <v>2015</v>
      </c>
      <c r="B1892">
        <v>11</v>
      </c>
      <c r="C1892" t="str">
        <f>+VLOOKUP(Precio_mayoristas_consumidores[[#This Row],[Cod_mes]],Códigos_mes[],2,0)</f>
        <v>Noviembre</v>
      </c>
      <c r="D1892" t="s">
        <v>797</v>
      </c>
      <c r="E1892" t="str">
        <f>+VLOOKUP(Precio_mayoristas_consumidores[[#This Row],[Producto]],Codigos_class_frutas[],2,0)</f>
        <v>Frutos de pepita</v>
      </c>
      <c r="F1892" t="s">
        <v>242</v>
      </c>
      <c r="G1892" s="51">
        <v>1062.8399999999999</v>
      </c>
    </row>
    <row r="1893" spans="1:7" x14ac:dyDescent="0.35">
      <c r="A1893">
        <v>2015</v>
      </c>
      <c r="B1893">
        <v>11</v>
      </c>
      <c r="C1893" t="str">
        <f>+VLOOKUP(Precio_mayoristas_consumidores[[#This Row],[Cod_mes]],Códigos_mes[],2,0)</f>
        <v>Noviembre</v>
      </c>
      <c r="D1893" t="s">
        <v>797</v>
      </c>
      <c r="E1893" t="str">
        <f>+VLOOKUP(Precio_mayoristas_consumidores[[#This Row],[Producto]],Codigos_class_frutas[],2,0)</f>
        <v>Tropicales y subtropicales</v>
      </c>
      <c r="F1893" t="s">
        <v>204</v>
      </c>
      <c r="G1893" s="51">
        <v>807.46</v>
      </c>
    </row>
    <row r="1894" spans="1:7" x14ac:dyDescent="0.35">
      <c r="A1894">
        <v>2015</v>
      </c>
      <c r="B1894">
        <v>11</v>
      </c>
      <c r="C1894" t="str">
        <f>+VLOOKUP(Precio_mayoristas_consumidores[[#This Row],[Cod_mes]],Códigos_mes[],2,0)</f>
        <v>Noviembre</v>
      </c>
      <c r="D1894" t="s">
        <v>796</v>
      </c>
      <c r="E1894" t="str">
        <f>+VLOOKUP(Precio_mayoristas_consumidores[[#This Row],[Producto]],Codigos_class_frutas[],2,0)</f>
        <v>Otros</v>
      </c>
      <c r="F1894" t="s">
        <v>209</v>
      </c>
      <c r="G1894" s="51">
        <v>1752.18</v>
      </c>
    </row>
    <row r="1895" spans="1:7" x14ac:dyDescent="0.35">
      <c r="A1895">
        <v>2015</v>
      </c>
      <c r="B1895">
        <v>11</v>
      </c>
      <c r="C1895" t="str">
        <f>+VLOOKUP(Precio_mayoristas_consumidores[[#This Row],[Cod_mes]],Códigos_mes[],2,0)</f>
        <v>Noviembre</v>
      </c>
      <c r="D1895" t="s">
        <v>796</v>
      </c>
      <c r="E1895" t="str">
        <f>+VLOOKUP(Precio_mayoristas_consumidores[[#This Row],[Producto]],Codigos_class_frutas[],2,0)</f>
        <v>Berries</v>
      </c>
      <c r="F1895" t="s">
        <v>212</v>
      </c>
      <c r="G1895" s="51">
        <v>1345.54</v>
      </c>
    </row>
    <row r="1896" spans="1:7" x14ac:dyDescent="0.35">
      <c r="A1896">
        <v>2015</v>
      </c>
      <c r="B1896">
        <v>11</v>
      </c>
      <c r="C1896" t="str">
        <f>+VLOOKUP(Precio_mayoristas_consumidores[[#This Row],[Cod_mes]],Códigos_mes[],2,0)</f>
        <v>Noviembre</v>
      </c>
      <c r="D1896" t="s">
        <v>796</v>
      </c>
      <c r="E1896" t="str">
        <f>+VLOOKUP(Precio_mayoristas_consumidores[[#This Row],[Producto]],Codigos_class_frutas[],2,0)</f>
        <v>Berries</v>
      </c>
      <c r="F1896" t="s">
        <v>249</v>
      </c>
      <c r="G1896" s="51">
        <v>635.42999999999995</v>
      </c>
    </row>
    <row r="1897" spans="1:7" x14ac:dyDescent="0.35">
      <c r="A1897">
        <v>2015</v>
      </c>
      <c r="B1897">
        <v>11</v>
      </c>
      <c r="C1897" t="str">
        <f>+VLOOKUP(Precio_mayoristas_consumidores[[#This Row],[Cod_mes]],Códigos_mes[],2,0)</f>
        <v>Noviembre</v>
      </c>
      <c r="D1897" t="s">
        <v>796</v>
      </c>
      <c r="E1897" t="str">
        <f>+VLOOKUP(Precio_mayoristas_consumidores[[#This Row],[Producto]],Codigos_class_frutas[],2,0)</f>
        <v>Cítricos</v>
      </c>
      <c r="F1897" t="s">
        <v>214</v>
      </c>
      <c r="G1897" s="51">
        <v>387.45</v>
      </c>
    </row>
    <row r="1898" spans="1:7" x14ac:dyDescent="0.35">
      <c r="A1898">
        <v>2015</v>
      </c>
      <c r="B1898">
        <v>11</v>
      </c>
      <c r="C1898" t="str">
        <f>+VLOOKUP(Precio_mayoristas_consumidores[[#This Row],[Cod_mes]],Códigos_mes[],2,0)</f>
        <v>Noviembre</v>
      </c>
      <c r="D1898" t="s">
        <v>796</v>
      </c>
      <c r="E1898" t="str">
        <f>+VLOOKUP(Precio_mayoristas_consumidores[[#This Row],[Producto]],Codigos_class_frutas[],2,0)</f>
        <v>Cítricos</v>
      </c>
      <c r="F1898" t="s">
        <v>218</v>
      </c>
      <c r="G1898" s="51">
        <v>682.11</v>
      </c>
    </row>
    <row r="1899" spans="1:7" x14ac:dyDescent="0.35">
      <c r="A1899">
        <v>2015</v>
      </c>
      <c r="B1899">
        <v>11</v>
      </c>
      <c r="C1899" t="str">
        <f>+VLOOKUP(Precio_mayoristas_consumidores[[#This Row],[Cod_mes]],Códigos_mes[],2,0)</f>
        <v>Noviembre</v>
      </c>
      <c r="D1899" t="s">
        <v>796</v>
      </c>
      <c r="E1899" t="str">
        <f>+VLOOKUP(Precio_mayoristas_consumidores[[#This Row],[Producto]],Codigos_class_frutas[],2,0)</f>
        <v>Tropicales y subtropicales</v>
      </c>
      <c r="F1899" t="s">
        <v>229</v>
      </c>
      <c r="G1899" s="51">
        <v>2005.6</v>
      </c>
    </row>
    <row r="1900" spans="1:7" x14ac:dyDescent="0.35">
      <c r="A1900">
        <v>2015</v>
      </c>
      <c r="B1900">
        <v>11</v>
      </c>
      <c r="C1900" t="str">
        <f>+VLOOKUP(Precio_mayoristas_consumidores[[#This Row],[Cod_mes]],Códigos_mes[],2,0)</f>
        <v>Noviembre</v>
      </c>
      <c r="D1900" t="s">
        <v>796</v>
      </c>
      <c r="E1900" t="str">
        <f>+VLOOKUP(Precio_mayoristas_consumidores[[#This Row],[Producto]],Codigos_class_frutas[],2,0)</f>
        <v>Frutos de pepita</v>
      </c>
      <c r="F1900" t="s">
        <v>231</v>
      </c>
      <c r="G1900" s="51">
        <v>827.18</v>
      </c>
    </row>
    <row r="1901" spans="1:7" x14ac:dyDescent="0.35">
      <c r="A1901">
        <v>2015</v>
      </c>
      <c r="B1901">
        <v>11</v>
      </c>
      <c r="C1901" t="str">
        <f>+VLOOKUP(Precio_mayoristas_consumidores[[#This Row],[Cod_mes]],Códigos_mes[],2,0)</f>
        <v>Noviembre</v>
      </c>
      <c r="D1901" t="s">
        <v>796</v>
      </c>
      <c r="E1901" t="str">
        <f>+VLOOKUP(Precio_mayoristas_consumidores[[#This Row],[Producto]],Codigos_class_frutas[],2,0)</f>
        <v>Cítricos</v>
      </c>
      <c r="F1901" t="s">
        <v>221</v>
      </c>
      <c r="G1901" s="51">
        <v>586.01</v>
      </c>
    </row>
    <row r="1902" spans="1:7" x14ac:dyDescent="0.35">
      <c r="A1902">
        <v>2015</v>
      </c>
      <c r="B1902">
        <v>11</v>
      </c>
      <c r="C1902" t="str">
        <f>+VLOOKUP(Precio_mayoristas_consumidores[[#This Row],[Cod_mes]],Códigos_mes[],2,0)</f>
        <v>Noviembre</v>
      </c>
      <c r="D1902" t="s">
        <v>796</v>
      </c>
      <c r="E1902" t="str">
        <f>+VLOOKUP(Precio_mayoristas_consumidores[[#This Row],[Producto]],Codigos_class_frutas[],2,0)</f>
        <v>Oleaginosos</v>
      </c>
      <c r="F1902" t="s">
        <v>225</v>
      </c>
      <c r="G1902" s="51">
        <v>1914.37</v>
      </c>
    </row>
    <row r="1903" spans="1:7" x14ac:dyDescent="0.35">
      <c r="A1903">
        <v>2015</v>
      </c>
      <c r="B1903">
        <v>11</v>
      </c>
      <c r="C1903" t="str">
        <f>+VLOOKUP(Precio_mayoristas_consumidores[[#This Row],[Cod_mes]],Códigos_mes[],2,0)</f>
        <v>Noviembre</v>
      </c>
      <c r="D1903" t="s">
        <v>796</v>
      </c>
      <c r="E1903" t="str">
        <f>+VLOOKUP(Precio_mayoristas_consumidores[[#This Row],[Producto]],Codigos_class_frutas[],2,0)</f>
        <v>Frutos de pepita</v>
      </c>
      <c r="F1903" t="s">
        <v>242</v>
      </c>
      <c r="G1903" s="51">
        <v>781.91</v>
      </c>
    </row>
    <row r="1904" spans="1:7" x14ac:dyDescent="0.35">
      <c r="A1904">
        <v>2015</v>
      </c>
      <c r="B1904">
        <v>11</v>
      </c>
      <c r="C1904" t="str">
        <f>+VLOOKUP(Precio_mayoristas_consumidores[[#This Row],[Cod_mes]],Códigos_mes[],2,0)</f>
        <v>Noviembre</v>
      </c>
      <c r="D1904" t="s">
        <v>796</v>
      </c>
      <c r="E1904" t="str">
        <f>+VLOOKUP(Precio_mayoristas_consumidores[[#This Row],[Producto]],Codigos_class_frutas[],2,0)</f>
        <v>Tropicales y subtropicales</v>
      </c>
      <c r="F1904" t="s">
        <v>204</v>
      </c>
      <c r="G1904" s="51">
        <v>645.19000000000005</v>
      </c>
    </row>
    <row r="1905" spans="1:7" x14ac:dyDescent="0.35">
      <c r="A1905">
        <v>2015</v>
      </c>
      <c r="B1905">
        <v>11</v>
      </c>
      <c r="C1905" t="str">
        <f>+VLOOKUP(Precio_mayoristas_consumidores[[#This Row],[Cod_mes]],Códigos_mes[],2,0)</f>
        <v>Noviembre</v>
      </c>
      <c r="D1905" t="s">
        <v>797</v>
      </c>
      <c r="E1905" t="str">
        <f>+VLOOKUP(Precio_mayoristas_consumidores[[#This Row],[Producto]],Codigos_class_frutas[],2,0)</f>
        <v>Otros</v>
      </c>
      <c r="F1905" t="s">
        <v>209</v>
      </c>
      <c r="G1905" s="51">
        <v>2245.2399999999998</v>
      </c>
    </row>
    <row r="1906" spans="1:7" x14ac:dyDescent="0.35">
      <c r="A1906">
        <v>2015</v>
      </c>
      <c r="B1906">
        <v>11</v>
      </c>
      <c r="C1906" t="str">
        <f>+VLOOKUP(Precio_mayoristas_consumidores[[#This Row],[Cod_mes]],Códigos_mes[],2,0)</f>
        <v>Noviembre</v>
      </c>
      <c r="D1906" t="s">
        <v>797</v>
      </c>
      <c r="E1906" t="str">
        <f>+VLOOKUP(Precio_mayoristas_consumidores[[#This Row],[Producto]],Codigos_class_frutas[],2,0)</f>
        <v>Berries</v>
      </c>
      <c r="F1906" t="s">
        <v>212</v>
      </c>
      <c r="G1906" s="51">
        <v>4228.33</v>
      </c>
    </row>
    <row r="1907" spans="1:7" x14ac:dyDescent="0.35">
      <c r="A1907">
        <v>2015</v>
      </c>
      <c r="B1907">
        <v>11</v>
      </c>
      <c r="C1907" t="str">
        <f>+VLOOKUP(Precio_mayoristas_consumidores[[#This Row],[Cod_mes]],Códigos_mes[],2,0)</f>
        <v>Noviembre</v>
      </c>
      <c r="D1907" t="s">
        <v>797</v>
      </c>
      <c r="E1907" t="str">
        <f>+VLOOKUP(Precio_mayoristas_consumidores[[#This Row],[Producto]],Codigos_class_frutas[],2,0)</f>
        <v>Berries</v>
      </c>
      <c r="F1907" t="s">
        <v>249</v>
      </c>
      <c r="G1907" s="51">
        <v>1099.8499999999999</v>
      </c>
    </row>
    <row r="1908" spans="1:7" x14ac:dyDescent="0.35">
      <c r="A1908">
        <v>2015</v>
      </c>
      <c r="B1908">
        <v>11</v>
      </c>
      <c r="C1908" t="str">
        <f>+VLOOKUP(Precio_mayoristas_consumidores[[#This Row],[Cod_mes]],Códigos_mes[],2,0)</f>
        <v>Noviembre</v>
      </c>
      <c r="D1908" t="s">
        <v>797</v>
      </c>
      <c r="E1908" t="str">
        <f>+VLOOKUP(Precio_mayoristas_consumidores[[#This Row],[Producto]],Codigos_class_frutas[],2,0)</f>
        <v>Cítricos</v>
      </c>
      <c r="F1908" t="s">
        <v>214</v>
      </c>
      <c r="G1908" s="51">
        <v>702.42</v>
      </c>
    </row>
    <row r="1909" spans="1:7" x14ac:dyDescent="0.35">
      <c r="A1909">
        <v>2015</v>
      </c>
      <c r="B1909">
        <v>11</v>
      </c>
      <c r="C1909" t="str">
        <f>+VLOOKUP(Precio_mayoristas_consumidores[[#This Row],[Cod_mes]],Códigos_mes[],2,0)</f>
        <v>Noviembre</v>
      </c>
      <c r="D1909" t="s">
        <v>797</v>
      </c>
      <c r="E1909" t="str">
        <f>+VLOOKUP(Precio_mayoristas_consumidores[[#This Row],[Producto]],Codigos_class_frutas[],2,0)</f>
        <v>Cítricos</v>
      </c>
      <c r="F1909" t="s">
        <v>218</v>
      </c>
      <c r="G1909" s="51">
        <v>1356.51</v>
      </c>
    </row>
    <row r="1910" spans="1:7" x14ac:dyDescent="0.35">
      <c r="A1910">
        <v>2015</v>
      </c>
      <c r="B1910">
        <v>11</v>
      </c>
      <c r="C1910" t="str">
        <f>+VLOOKUP(Precio_mayoristas_consumidores[[#This Row],[Cod_mes]],Códigos_mes[],2,0)</f>
        <v>Noviembre</v>
      </c>
      <c r="D1910" t="s">
        <v>797</v>
      </c>
      <c r="E1910" t="str">
        <f>+VLOOKUP(Precio_mayoristas_consumidores[[#This Row],[Producto]],Codigos_class_frutas[],2,0)</f>
        <v>Tropicales y subtropicales</v>
      </c>
      <c r="F1910" t="s">
        <v>229</v>
      </c>
      <c r="G1910" s="51">
        <v>2113.33</v>
      </c>
    </row>
    <row r="1911" spans="1:7" x14ac:dyDescent="0.35">
      <c r="A1911">
        <v>2015</v>
      </c>
      <c r="B1911">
        <v>11</v>
      </c>
      <c r="C1911" t="str">
        <f>+VLOOKUP(Precio_mayoristas_consumidores[[#This Row],[Cod_mes]],Códigos_mes[],2,0)</f>
        <v>Noviembre</v>
      </c>
      <c r="D1911" t="s">
        <v>797</v>
      </c>
      <c r="E1911" t="str">
        <f>+VLOOKUP(Precio_mayoristas_consumidores[[#This Row],[Producto]],Codigos_class_frutas[],2,0)</f>
        <v>Frutos de pepita</v>
      </c>
      <c r="F1911" t="s">
        <v>231</v>
      </c>
      <c r="G1911" s="51">
        <v>1266.1500000000001</v>
      </c>
    </row>
    <row r="1912" spans="1:7" x14ac:dyDescent="0.35">
      <c r="A1912">
        <v>2015</v>
      </c>
      <c r="B1912">
        <v>11</v>
      </c>
      <c r="C1912" t="str">
        <f>+VLOOKUP(Precio_mayoristas_consumidores[[#This Row],[Cod_mes]],Códigos_mes[],2,0)</f>
        <v>Noviembre</v>
      </c>
      <c r="D1912" t="s">
        <v>797</v>
      </c>
      <c r="E1912" t="str">
        <f>+VLOOKUP(Precio_mayoristas_consumidores[[#This Row],[Producto]],Codigos_class_frutas[],2,0)</f>
        <v>Cítricos</v>
      </c>
      <c r="F1912" t="s">
        <v>221</v>
      </c>
      <c r="G1912" s="51">
        <v>931.76</v>
      </c>
    </row>
    <row r="1913" spans="1:7" x14ac:dyDescent="0.35">
      <c r="A1913">
        <v>2015</v>
      </c>
      <c r="B1913">
        <v>11</v>
      </c>
      <c r="C1913" t="str">
        <f>+VLOOKUP(Precio_mayoristas_consumidores[[#This Row],[Cod_mes]],Códigos_mes[],2,0)</f>
        <v>Noviembre</v>
      </c>
      <c r="D1913" t="s">
        <v>797</v>
      </c>
      <c r="E1913" t="str">
        <f>+VLOOKUP(Precio_mayoristas_consumidores[[#This Row],[Producto]],Codigos_class_frutas[],2,0)</f>
        <v>Oleaginosos</v>
      </c>
      <c r="F1913" t="s">
        <v>225</v>
      </c>
      <c r="G1913" s="51">
        <v>2881.59</v>
      </c>
    </row>
    <row r="1914" spans="1:7" x14ac:dyDescent="0.35">
      <c r="A1914">
        <v>2015</v>
      </c>
      <c r="B1914">
        <v>11</v>
      </c>
      <c r="C1914" t="str">
        <f>+VLOOKUP(Precio_mayoristas_consumidores[[#This Row],[Cod_mes]],Códigos_mes[],2,0)</f>
        <v>Noviembre</v>
      </c>
      <c r="D1914" t="s">
        <v>797</v>
      </c>
      <c r="E1914" t="str">
        <f>+VLOOKUP(Precio_mayoristas_consumidores[[#This Row],[Producto]],Codigos_class_frutas[],2,0)</f>
        <v>Frutos de pepita</v>
      </c>
      <c r="F1914" t="s">
        <v>242</v>
      </c>
      <c r="G1914" s="51">
        <v>1035.96</v>
      </c>
    </row>
    <row r="1915" spans="1:7" x14ac:dyDescent="0.35">
      <c r="A1915">
        <v>2015</v>
      </c>
      <c r="B1915">
        <v>11</v>
      </c>
      <c r="C1915" t="str">
        <f>+VLOOKUP(Precio_mayoristas_consumidores[[#This Row],[Cod_mes]],Códigos_mes[],2,0)</f>
        <v>Noviembre</v>
      </c>
      <c r="D1915" t="s">
        <v>797</v>
      </c>
      <c r="E1915" t="str">
        <f>+VLOOKUP(Precio_mayoristas_consumidores[[#This Row],[Producto]],Codigos_class_frutas[],2,0)</f>
        <v>Tropicales y subtropicales</v>
      </c>
      <c r="F1915" t="s">
        <v>204</v>
      </c>
      <c r="G1915" s="51">
        <v>805.27</v>
      </c>
    </row>
    <row r="1916" spans="1:7" x14ac:dyDescent="0.35">
      <c r="A1916">
        <v>2015</v>
      </c>
      <c r="B1916">
        <v>11</v>
      </c>
      <c r="C1916" t="str">
        <f>+VLOOKUP(Precio_mayoristas_consumidores[[#This Row],[Cod_mes]],Códigos_mes[],2,0)</f>
        <v>Noviembre</v>
      </c>
      <c r="D1916" t="s">
        <v>796</v>
      </c>
      <c r="E1916" t="str">
        <f>+VLOOKUP(Precio_mayoristas_consumidores[[#This Row],[Producto]],Codigos_class_frutas[],2,0)</f>
        <v>Otros</v>
      </c>
      <c r="F1916" t="s">
        <v>209</v>
      </c>
      <c r="G1916" s="51">
        <v>1806.59</v>
      </c>
    </row>
    <row r="1917" spans="1:7" x14ac:dyDescent="0.35">
      <c r="A1917">
        <v>2015</v>
      </c>
      <c r="B1917">
        <v>11</v>
      </c>
      <c r="C1917" t="str">
        <f>+VLOOKUP(Precio_mayoristas_consumidores[[#This Row],[Cod_mes]],Códigos_mes[],2,0)</f>
        <v>Noviembre</v>
      </c>
      <c r="D1917" t="s">
        <v>796</v>
      </c>
      <c r="E1917" t="str">
        <f>+VLOOKUP(Precio_mayoristas_consumidores[[#This Row],[Producto]],Codigos_class_frutas[],2,0)</f>
        <v>Berries</v>
      </c>
      <c r="F1917" t="s">
        <v>212</v>
      </c>
      <c r="G1917" s="51">
        <v>1334.26</v>
      </c>
    </row>
    <row r="1918" spans="1:7" x14ac:dyDescent="0.35">
      <c r="A1918">
        <v>2015</v>
      </c>
      <c r="B1918">
        <v>11</v>
      </c>
      <c r="C1918" t="str">
        <f>+VLOOKUP(Precio_mayoristas_consumidores[[#This Row],[Cod_mes]],Códigos_mes[],2,0)</f>
        <v>Noviembre</v>
      </c>
      <c r="D1918" t="s">
        <v>796</v>
      </c>
      <c r="E1918" t="str">
        <f>+VLOOKUP(Precio_mayoristas_consumidores[[#This Row],[Producto]],Codigos_class_frutas[],2,0)</f>
        <v>Berries</v>
      </c>
      <c r="F1918" t="s">
        <v>249</v>
      </c>
      <c r="G1918" s="51">
        <v>664.26</v>
      </c>
    </row>
    <row r="1919" spans="1:7" x14ac:dyDescent="0.35">
      <c r="A1919">
        <v>2015</v>
      </c>
      <c r="B1919">
        <v>11</v>
      </c>
      <c r="C1919" t="str">
        <f>+VLOOKUP(Precio_mayoristas_consumidores[[#This Row],[Cod_mes]],Códigos_mes[],2,0)</f>
        <v>Noviembre</v>
      </c>
      <c r="D1919" t="s">
        <v>796</v>
      </c>
      <c r="E1919" t="str">
        <f>+VLOOKUP(Precio_mayoristas_consumidores[[#This Row],[Producto]],Codigos_class_frutas[],2,0)</f>
        <v>Cítricos</v>
      </c>
      <c r="F1919" t="s">
        <v>214</v>
      </c>
      <c r="G1919" s="51">
        <v>375.71</v>
      </c>
    </row>
    <row r="1920" spans="1:7" x14ac:dyDescent="0.35">
      <c r="A1920">
        <v>2015</v>
      </c>
      <c r="B1920">
        <v>11</v>
      </c>
      <c r="C1920" t="str">
        <f>+VLOOKUP(Precio_mayoristas_consumidores[[#This Row],[Cod_mes]],Códigos_mes[],2,0)</f>
        <v>Noviembre</v>
      </c>
      <c r="D1920" t="s">
        <v>796</v>
      </c>
      <c r="E1920" t="str">
        <f>+VLOOKUP(Precio_mayoristas_consumidores[[#This Row],[Producto]],Codigos_class_frutas[],2,0)</f>
        <v>Cítricos</v>
      </c>
      <c r="F1920" t="s">
        <v>218</v>
      </c>
      <c r="G1920" s="51">
        <v>693.59</v>
      </c>
    </row>
    <row r="1921" spans="1:7" x14ac:dyDescent="0.35">
      <c r="A1921">
        <v>2015</v>
      </c>
      <c r="B1921">
        <v>11</v>
      </c>
      <c r="C1921" t="str">
        <f>+VLOOKUP(Precio_mayoristas_consumidores[[#This Row],[Cod_mes]],Códigos_mes[],2,0)</f>
        <v>Noviembre</v>
      </c>
      <c r="D1921" t="s">
        <v>796</v>
      </c>
      <c r="E1921" t="str">
        <f>+VLOOKUP(Precio_mayoristas_consumidores[[#This Row],[Producto]],Codigos_class_frutas[],2,0)</f>
        <v>Tropicales y subtropicales</v>
      </c>
      <c r="F1921" t="s">
        <v>229</v>
      </c>
      <c r="G1921" s="51">
        <v>1934.26</v>
      </c>
    </row>
    <row r="1922" spans="1:7" x14ac:dyDescent="0.35">
      <c r="A1922">
        <v>2015</v>
      </c>
      <c r="B1922">
        <v>11</v>
      </c>
      <c r="C1922" t="str">
        <f>+VLOOKUP(Precio_mayoristas_consumidores[[#This Row],[Cod_mes]],Códigos_mes[],2,0)</f>
        <v>Noviembre</v>
      </c>
      <c r="D1922" t="s">
        <v>796</v>
      </c>
      <c r="E1922" t="str">
        <f>+VLOOKUP(Precio_mayoristas_consumidores[[#This Row],[Producto]],Codigos_class_frutas[],2,0)</f>
        <v>Frutos de pepita</v>
      </c>
      <c r="F1922" t="s">
        <v>231</v>
      </c>
      <c r="G1922" s="51">
        <v>874.37</v>
      </c>
    </row>
    <row r="1923" spans="1:7" x14ac:dyDescent="0.35">
      <c r="A1923">
        <v>2015</v>
      </c>
      <c r="B1923">
        <v>11</v>
      </c>
      <c r="C1923" t="str">
        <f>+VLOOKUP(Precio_mayoristas_consumidores[[#This Row],[Cod_mes]],Códigos_mes[],2,0)</f>
        <v>Noviembre</v>
      </c>
      <c r="D1923" t="s">
        <v>796</v>
      </c>
      <c r="E1923" t="str">
        <f>+VLOOKUP(Precio_mayoristas_consumidores[[#This Row],[Producto]],Codigos_class_frutas[],2,0)</f>
        <v>Cítricos</v>
      </c>
      <c r="F1923" t="s">
        <v>221</v>
      </c>
      <c r="G1923" s="51">
        <v>657.6</v>
      </c>
    </row>
    <row r="1924" spans="1:7" x14ac:dyDescent="0.35">
      <c r="A1924">
        <v>2015</v>
      </c>
      <c r="B1924">
        <v>11</v>
      </c>
      <c r="C1924" t="str">
        <f>+VLOOKUP(Precio_mayoristas_consumidores[[#This Row],[Cod_mes]],Códigos_mes[],2,0)</f>
        <v>Noviembre</v>
      </c>
      <c r="D1924" t="s">
        <v>796</v>
      </c>
      <c r="E1924" t="str">
        <f>+VLOOKUP(Precio_mayoristas_consumidores[[#This Row],[Producto]],Codigos_class_frutas[],2,0)</f>
        <v>Oleaginosos</v>
      </c>
      <c r="F1924" t="s">
        <v>225</v>
      </c>
      <c r="G1924" s="51">
        <v>1907.43</v>
      </c>
    </row>
    <row r="1925" spans="1:7" x14ac:dyDescent="0.35">
      <c r="A1925">
        <v>2015</v>
      </c>
      <c r="B1925">
        <v>11</v>
      </c>
      <c r="C1925" t="str">
        <f>+VLOOKUP(Precio_mayoristas_consumidores[[#This Row],[Cod_mes]],Códigos_mes[],2,0)</f>
        <v>Noviembre</v>
      </c>
      <c r="D1925" t="s">
        <v>796</v>
      </c>
      <c r="E1925" t="str">
        <f>+VLOOKUP(Precio_mayoristas_consumidores[[#This Row],[Producto]],Codigos_class_frutas[],2,0)</f>
        <v>Frutos de pepita</v>
      </c>
      <c r="F1925" t="s">
        <v>242</v>
      </c>
      <c r="G1925" s="51">
        <v>745.2</v>
      </c>
    </row>
    <row r="1926" spans="1:7" x14ac:dyDescent="0.35">
      <c r="A1926">
        <v>2015</v>
      </c>
      <c r="B1926">
        <v>11</v>
      </c>
      <c r="C1926" t="str">
        <f>+VLOOKUP(Precio_mayoristas_consumidores[[#This Row],[Cod_mes]],Códigos_mes[],2,0)</f>
        <v>Noviembre</v>
      </c>
      <c r="D1926" t="s">
        <v>796</v>
      </c>
      <c r="E1926" t="str">
        <f>+VLOOKUP(Precio_mayoristas_consumidores[[#This Row],[Producto]],Codigos_class_frutas[],2,0)</f>
        <v>Tropicales y subtropicales</v>
      </c>
      <c r="F1926" t="s">
        <v>204</v>
      </c>
      <c r="G1926" s="51">
        <v>675.35</v>
      </c>
    </row>
    <row r="1927" spans="1:7" x14ac:dyDescent="0.35">
      <c r="A1927">
        <v>2015</v>
      </c>
      <c r="B1927">
        <v>11</v>
      </c>
      <c r="C1927" t="str">
        <f>+VLOOKUP(Precio_mayoristas_consumidores[[#This Row],[Cod_mes]],Códigos_mes[],2,0)</f>
        <v>Noviembre</v>
      </c>
      <c r="D1927" t="s">
        <v>797</v>
      </c>
      <c r="E1927" t="str">
        <f>+VLOOKUP(Precio_mayoristas_consumidores[[#This Row],[Producto]],Codigos_class_frutas[],2,0)</f>
        <v>Otros</v>
      </c>
      <c r="F1927" t="s">
        <v>209</v>
      </c>
      <c r="G1927" s="51">
        <v>2125.17</v>
      </c>
    </row>
    <row r="1928" spans="1:7" x14ac:dyDescent="0.35">
      <c r="A1928">
        <v>2015</v>
      </c>
      <c r="B1928">
        <v>11</v>
      </c>
      <c r="C1928" t="str">
        <f>+VLOOKUP(Precio_mayoristas_consumidores[[#This Row],[Cod_mes]],Códigos_mes[],2,0)</f>
        <v>Noviembre</v>
      </c>
      <c r="D1928" t="s">
        <v>797</v>
      </c>
      <c r="E1928" t="str">
        <f>+VLOOKUP(Precio_mayoristas_consumidores[[#This Row],[Producto]],Codigos_class_frutas[],2,0)</f>
        <v>Berries</v>
      </c>
      <c r="F1928" t="s">
        <v>212</v>
      </c>
      <c r="G1928" s="51">
        <v>3381.44</v>
      </c>
    </row>
    <row r="1929" spans="1:7" x14ac:dyDescent="0.35">
      <c r="A1929">
        <v>2015</v>
      </c>
      <c r="B1929">
        <v>11</v>
      </c>
      <c r="C1929" t="str">
        <f>+VLOOKUP(Precio_mayoristas_consumidores[[#This Row],[Cod_mes]],Códigos_mes[],2,0)</f>
        <v>Noviembre</v>
      </c>
      <c r="D1929" t="s">
        <v>797</v>
      </c>
      <c r="E1929" t="str">
        <f>+VLOOKUP(Precio_mayoristas_consumidores[[#This Row],[Producto]],Codigos_class_frutas[],2,0)</f>
        <v>Berries</v>
      </c>
      <c r="F1929" t="s">
        <v>249</v>
      </c>
      <c r="G1929" s="51">
        <v>1170.21</v>
      </c>
    </row>
    <row r="1930" spans="1:7" x14ac:dyDescent="0.35">
      <c r="A1930">
        <v>2015</v>
      </c>
      <c r="B1930">
        <v>11</v>
      </c>
      <c r="C1930" t="str">
        <f>+VLOOKUP(Precio_mayoristas_consumidores[[#This Row],[Cod_mes]],Códigos_mes[],2,0)</f>
        <v>Noviembre</v>
      </c>
      <c r="D1930" t="s">
        <v>797</v>
      </c>
      <c r="E1930" t="str">
        <f>+VLOOKUP(Precio_mayoristas_consumidores[[#This Row],[Producto]],Codigos_class_frutas[],2,0)</f>
        <v>Cítricos</v>
      </c>
      <c r="F1930" t="s">
        <v>214</v>
      </c>
      <c r="G1930" s="51">
        <v>737.48</v>
      </c>
    </row>
    <row r="1931" spans="1:7" x14ac:dyDescent="0.35">
      <c r="A1931">
        <v>2015</v>
      </c>
      <c r="B1931">
        <v>11</v>
      </c>
      <c r="C1931" t="str">
        <f>+VLOOKUP(Precio_mayoristas_consumidores[[#This Row],[Cod_mes]],Códigos_mes[],2,0)</f>
        <v>Noviembre</v>
      </c>
      <c r="D1931" t="s">
        <v>797</v>
      </c>
      <c r="E1931" t="str">
        <f>+VLOOKUP(Precio_mayoristas_consumidores[[#This Row],[Producto]],Codigos_class_frutas[],2,0)</f>
        <v>Cítricos</v>
      </c>
      <c r="F1931" t="s">
        <v>218</v>
      </c>
      <c r="G1931" s="51">
        <v>1418.28</v>
      </c>
    </row>
    <row r="1932" spans="1:7" x14ac:dyDescent="0.35">
      <c r="A1932">
        <v>2015</v>
      </c>
      <c r="B1932">
        <v>11</v>
      </c>
      <c r="C1932" t="str">
        <f>+VLOOKUP(Precio_mayoristas_consumidores[[#This Row],[Cod_mes]],Códigos_mes[],2,0)</f>
        <v>Noviembre</v>
      </c>
      <c r="D1932" t="s">
        <v>797</v>
      </c>
      <c r="E1932" t="str">
        <f>+VLOOKUP(Precio_mayoristas_consumidores[[#This Row],[Producto]],Codigos_class_frutas[],2,0)</f>
        <v>Tropicales y subtropicales</v>
      </c>
      <c r="F1932" t="s">
        <v>229</v>
      </c>
      <c r="G1932" s="51">
        <v>2114.5500000000002</v>
      </c>
    </row>
    <row r="1933" spans="1:7" x14ac:dyDescent="0.35">
      <c r="A1933">
        <v>2015</v>
      </c>
      <c r="B1933">
        <v>11</v>
      </c>
      <c r="C1933" t="str">
        <f>+VLOOKUP(Precio_mayoristas_consumidores[[#This Row],[Cod_mes]],Códigos_mes[],2,0)</f>
        <v>Noviembre</v>
      </c>
      <c r="D1933" t="s">
        <v>797</v>
      </c>
      <c r="E1933" t="str">
        <f>+VLOOKUP(Precio_mayoristas_consumidores[[#This Row],[Producto]],Codigos_class_frutas[],2,0)</f>
        <v>Frutos de pepita</v>
      </c>
      <c r="F1933" t="s">
        <v>231</v>
      </c>
      <c r="G1933" s="51">
        <v>1301.51</v>
      </c>
    </row>
    <row r="1934" spans="1:7" x14ac:dyDescent="0.35">
      <c r="A1934">
        <v>2015</v>
      </c>
      <c r="B1934">
        <v>11</v>
      </c>
      <c r="C1934" t="str">
        <f>+VLOOKUP(Precio_mayoristas_consumidores[[#This Row],[Cod_mes]],Códigos_mes[],2,0)</f>
        <v>Noviembre</v>
      </c>
      <c r="D1934" t="s">
        <v>797</v>
      </c>
      <c r="E1934" t="str">
        <f>+VLOOKUP(Precio_mayoristas_consumidores[[#This Row],[Producto]],Codigos_class_frutas[],2,0)</f>
        <v>Cítricos</v>
      </c>
      <c r="F1934" t="s">
        <v>221</v>
      </c>
      <c r="G1934" s="51">
        <v>925.08</v>
      </c>
    </row>
    <row r="1935" spans="1:7" x14ac:dyDescent="0.35">
      <c r="A1935">
        <v>2015</v>
      </c>
      <c r="B1935">
        <v>11</v>
      </c>
      <c r="C1935" t="str">
        <f>+VLOOKUP(Precio_mayoristas_consumidores[[#This Row],[Cod_mes]],Códigos_mes[],2,0)</f>
        <v>Noviembre</v>
      </c>
      <c r="D1935" t="s">
        <v>797</v>
      </c>
      <c r="E1935" t="str">
        <f>+VLOOKUP(Precio_mayoristas_consumidores[[#This Row],[Producto]],Codigos_class_frutas[],2,0)</f>
        <v>Oleaginosos</v>
      </c>
      <c r="F1935" t="s">
        <v>225</v>
      </c>
      <c r="G1935" s="51">
        <v>2768.84</v>
      </c>
    </row>
    <row r="1936" spans="1:7" x14ac:dyDescent="0.35">
      <c r="A1936">
        <v>2015</v>
      </c>
      <c r="B1936">
        <v>11</v>
      </c>
      <c r="C1936" t="str">
        <f>+VLOOKUP(Precio_mayoristas_consumidores[[#This Row],[Cod_mes]],Códigos_mes[],2,0)</f>
        <v>Noviembre</v>
      </c>
      <c r="D1936" t="s">
        <v>797</v>
      </c>
      <c r="E1936" t="str">
        <f>+VLOOKUP(Precio_mayoristas_consumidores[[#This Row],[Producto]],Codigos_class_frutas[],2,0)</f>
        <v>Frutos de pepita</v>
      </c>
      <c r="F1936" t="s">
        <v>242</v>
      </c>
      <c r="G1936" s="51">
        <v>1115.8800000000001</v>
      </c>
    </row>
    <row r="1937" spans="1:7" x14ac:dyDescent="0.35">
      <c r="A1937">
        <v>2015</v>
      </c>
      <c r="B1937">
        <v>11</v>
      </c>
      <c r="C1937" t="str">
        <f>+VLOOKUP(Precio_mayoristas_consumidores[[#This Row],[Cod_mes]],Códigos_mes[],2,0)</f>
        <v>Noviembre</v>
      </c>
      <c r="D1937" t="s">
        <v>797</v>
      </c>
      <c r="E1937" t="str">
        <f>+VLOOKUP(Precio_mayoristas_consumidores[[#This Row],[Producto]],Codigos_class_frutas[],2,0)</f>
        <v>Tropicales y subtropicales</v>
      </c>
      <c r="F1937" t="s">
        <v>204</v>
      </c>
      <c r="G1937" s="51">
        <v>781.67</v>
      </c>
    </row>
    <row r="1938" spans="1:7" x14ac:dyDescent="0.35">
      <c r="A1938">
        <v>2015</v>
      </c>
      <c r="B1938">
        <v>11</v>
      </c>
      <c r="C1938" t="str">
        <f>+VLOOKUP(Precio_mayoristas_consumidores[[#This Row],[Cod_mes]],Códigos_mes[],2,0)</f>
        <v>Noviembre</v>
      </c>
      <c r="D1938" t="s">
        <v>796</v>
      </c>
      <c r="E1938" t="str">
        <f>+VLOOKUP(Precio_mayoristas_consumidores[[#This Row],[Producto]],Codigos_class_frutas[],2,0)</f>
        <v>Otros</v>
      </c>
      <c r="F1938" t="s">
        <v>209</v>
      </c>
      <c r="G1938" s="51">
        <v>1818.49</v>
      </c>
    </row>
    <row r="1939" spans="1:7" x14ac:dyDescent="0.35">
      <c r="A1939">
        <v>2015</v>
      </c>
      <c r="B1939">
        <v>11</v>
      </c>
      <c r="C1939" t="str">
        <f>+VLOOKUP(Precio_mayoristas_consumidores[[#This Row],[Cod_mes]],Códigos_mes[],2,0)</f>
        <v>Noviembre</v>
      </c>
      <c r="D1939" t="s">
        <v>796</v>
      </c>
      <c r="E1939" t="str">
        <f>+VLOOKUP(Precio_mayoristas_consumidores[[#This Row],[Producto]],Codigos_class_frutas[],2,0)</f>
        <v>Berries</v>
      </c>
      <c r="F1939" t="s">
        <v>212</v>
      </c>
      <c r="G1939" s="51">
        <v>1319.48</v>
      </c>
    </row>
    <row r="1940" spans="1:7" x14ac:dyDescent="0.35">
      <c r="A1940">
        <v>2015</v>
      </c>
      <c r="B1940">
        <v>11</v>
      </c>
      <c r="C1940" t="str">
        <f>+VLOOKUP(Precio_mayoristas_consumidores[[#This Row],[Cod_mes]],Códigos_mes[],2,0)</f>
        <v>Noviembre</v>
      </c>
      <c r="D1940" t="s">
        <v>796</v>
      </c>
      <c r="E1940" t="str">
        <f>+VLOOKUP(Precio_mayoristas_consumidores[[#This Row],[Producto]],Codigos_class_frutas[],2,0)</f>
        <v>Berries</v>
      </c>
      <c r="F1940" t="s">
        <v>249</v>
      </c>
      <c r="G1940" s="51">
        <v>695.01</v>
      </c>
    </row>
    <row r="1941" spans="1:7" x14ac:dyDescent="0.35">
      <c r="A1941">
        <v>2015</v>
      </c>
      <c r="B1941">
        <v>11</v>
      </c>
      <c r="C1941" t="str">
        <f>+VLOOKUP(Precio_mayoristas_consumidores[[#This Row],[Cod_mes]],Códigos_mes[],2,0)</f>
        <v>Noviembre</v>
      </c>
      <c r="D1941" t="s">
        <v>796</v>
      </c>
      <c r="E1941" t="str">
        <f>+VLOOKUP(Precio_mayoristas_consumidores[[#This Row],[Producto]],Codigos_class_frutas[],2,0)</f>
        <v>Cítricos</v>
      </c>
      <c r="F1941" t="s">
        <v>214</v>
      </c>
      <c r="G1941" s="51">
        <v>383.1</v>
      </c>
    </row>
    <row r="1942" spans="1:7" x14ac:dyDescent="0.35">
      <c r="A1942">
        <v>2015</v>
      </c>
      <c r="B1942">
        <v>11</v>
      </c>
      <c r="C1942" t="str">
        <f>+VLOOKUP(Precio_mayoristas_consumidores[[#This Row],[Cod_mes]],Códigos_mes[],2,0)</f>
        <v>Noviembre</v>
      </c>
      <c r="D1942" t="s">
        <v>796</v>
      </c>
      <c r="E1942" t="str">
        <f>+VLOOKUP(Precio_mayoristas_consumidores[[#This Row],[Producto]],Codigos_class_frutas[],2,0)</f>
        <v>Cítricos</v>
      </c>
      <c r="F1942" t="s">
        <v>218</v>
      </c>
      <c r="G1942" s="51">
        <v>684.12</v>
      </c>
    </row>
    <row r="1943" spans="1:7" x14ac:dyDescent="0.35">
      <c r="A1943">
        <v>2015</v>
      </c>
      <c r="B1943">
        <v>11</v>
      </c>
      <c r="C1943" t="str">
        <f>+VLOOKUP(Precio_mayoristas_consumidores[[#This Row],[Cod_mes]],Códigos_mes[],2,0)</f>
        <v>Noviembre</v>
      </c>
      <c r="D1943" t="s">
        <v>796</v>
      </c>
      <c r="E1943" t="str">
        <f>+VLOOKUP(Precio_mayoristas_consumidores[[#This Row],[Producto]],Codigos_class_frutas[],2,0)</f>
        <v>Tropicales y subtropicales</v>
      </c>
      <c r="F1943" t="s">
        <v>229</v>
      </c>
      <c r="G1943" s="51">
        <v>1853.11</v>
      </c>
    </row>
    <row r="1944" spans="1:7" x14ac:dyDescent="0.35">
      <c r="A1944">
        <v>2015</v>
      </c>
      <c r="B1944">
        <v>11</v>
      </c>
      <c r="C1944" t="str">
        <f>+VLOOKUP(Precio_mayoristas_consumidores[[#This Row],[Cod_mes]],Códigos_mes[],2,0)</f>
        <v>Noviembre</v>
      </c>
      <c r="D1944" t="s">
        <v>796</v>
      </c>
      <c r="E1944" t="str">
        <f>+VLOOKUP(Precio_mayoristas_consumidores[[#This Row],[Producto]],Codigos_class_frutas[],2,0)</f>
        <v>Frutos de pepita</v>
      </c>
      <c r="F1944" t="s">
        <v>231</v>
      </c>
      <c r="G1944" s="51">
        <v>915.34</v>
      </c>
    </row>
    <row r="1945" spans="1:7" x14ac:dyDescent="0.35">
      <c r="A1945">
        <v>2015</v>
      </c>
      <c r="B1945">
        <v>11</v>
      </c>
      <c r="C1945" t="str">
        <f>+VLOOKUP(Precio_mayoristas_consumidores[[#This Row],[Cod_mes]],Códigos_mes[],2,0)</f>
        <v>Noviembre</v>
      </c>
      <c r="D1945" t="s">
        <v>796</v>
      </c>
      <c r="E1945" t="str">
        <f>+VLOOKUP(Precio_mayoristas_consumidores[[#This Row],[Producto]],Codigos_class_frutas[],2,0)</f>
        <v>Cítricos</v>
      </c>
      <c r="F1945" t="s">
        <v>221</v>
      </c>
      <c r="G1945" s="51">
        <v>629.58000000000004</v>
      </c>
    </row>
    <row r="1946" spans="1:7" x14ac:dyDescent="0.35">
      <c r="A1946">
        <v>2015</v>
      </c>
      <c r="B1946">
        <v>11</v>
      </c>
      <c r="C1946" t="str">
        <f>+VLOOKUP(Precio_mayoristas_consumidores[[#This Row],[Cod_mes]],Códigos_mes[],2,0)</f>
        <v>Noviembre</v>
      </c>
      <c r="D1946" t="s">
        <v>796</v>
      </c>
      <c r="E1946" t="str">
        <f>+VLOOKUP(Precio_mayoristas_consumidores[[#This Row],[Producto]],Codigos_class_frutas[],2,0)</f>
        <v>Oleaginosos</v>
      </c>
      <c r="F1946" t="s">
        <v>225</v>
      </c>
      <c r="G1946" s="51">
        <v>1967.47</v>
      </c>
    </row>
    <row r="1947" spans="1:7" x14ac:dyDescent="0.35">
      <c r="A1947">
        <v>2015</v>
      </c>
      <c r="B1947">
        <v>11</v>
      </c>
      <c r="C1947" t="str">
        <f>+VLOOKUP(Precio_mayoristas_consumidores[[#This Row],[Cod_mes]],Códigos_mes[],2,0)</f>
        <v>Noviembre</v>
      </c>
      <c r="D1947" t="s">
        <v>796</v>
      </c>
      <c r="E1947" t="str">
        <f>+VLOOKUP(Precio_mayoristas_consumidores[[#This Row],[Producto]],Codigos_class_frutas[],2,0)</f>
        <v>Frutos de pepita</v>
      </c>
      <c r="F1947" t="s">
        <v>242</v>
      </c>
      <c r="G1947" s="51">
        <v>803.4</v>
      </c>
    </row>
    <row r="1948" spans="1:7" x14ac:dyDescent="0.35">
      <c r="A1948">
        <v>2015</v>
      </c>
      <c r="B1948">
        <v>11</v>
      </c>
      <c r="C1948" t="str">
        <f>+VLOOKUP(Precio_mayoristas_consumidores[[#This Row],[Cod_mes]],Códigos_mes[],2,0)</f>
        <v>Noviembre</v>
      </c>
      <c r="D1948" t="s">
        <v>796</v>
      </c>
      <c r="E1948" t="str">
        <f>+VLOOKUP(Precio_mayoristas_consumidores[[#This Row],[Producto]],Codigos_class_frutas[],2,0)</f>
        <v>Tropicales y subtropicales</v>
      </c>
      <c r="F1948" t="s">
        <v>204</v>
      </c>
      <c r="G1948" s="51">
        <v>584.30999999999995</v>
      </c>
    </row>
    <row r="1949" spans="1:7" x14ac:dyDescent="0.35">
      <c r="A1949">
        <v>2015</v>
      </c>
      <c r="B1949">
        <v>11</v>
      </c>
      <c r="C1949" t="str">
        <f>+VLOOKUP(Precio_mayoristas_consumidores[[#This Row],[Cod_mes]],Códigos_mes[],2,0)</f>
        <v>Noviembre</v>
      </c>
      <c r="D1949" t="s">
        <v>797</v>
      </c>
      <c r="E1949" t="str">
        <f>+VLOOKUP(Precio_mayoristas_consumidores[[#This Row],[Producto]],Codigos_class_frutas[],2,0)</f>
        <v>Otros</v>
      </c>
      <c r="F1949" t="s">
        <v>209</v>
      </c>
      <c r="G1949" s="51">
        <v>2221.2800000000002</v>
      </c>
    </row>
    <row r="1950" spans="1:7" x14ac:dyDescent="0.35">
      <c r="A1950">
        <v>2015</v>
      </c>
      <c r="B1950">
        <v>11</v>
      </c>
      <c r="C1950" t="str">
        <f>+VLOOKUP(Precio_mayoristas_consumidores[[#This Row],[Cod_mes]],Códigos_mes[],2,0)</f>
        <v>Noviembre</v>
      </c>
      <c r="D1950" t="s">
        <v>797</v>
      </c>
      <c r="E1950" t="str">
        <f>+VLOOKUP(Precio_mayoristas_consumidores[[#This Row],[Producto]],Codigos_class_frutas[],2,0)</f>
        <v>Berries</v>
      </c>
      <c r="F1950" t="s">
        <v>212</v>
      </c>
      <c r="G1950" s="51">
        <v>3233.45</v>
      </c>
    </row>
    <row r="1951" spans="1:7" x14ac:dyDescent="0.35">
      <c r="A1951">
        <v>2015</v>
      </c>
      <c r="B1951">
        <v>11</v>
      </c>
      <c r="C1951" t="str">
        <f>+VLOOKUP(Precio_mayoristas_consumidores[[#This Row],[Cod_mes]],Códigos_mes[],2,0)</f>
        <v>Noviembre</v>
      </c>
      <c r="D1951" t="s">
        <v>797</v>
      </c>
      <c r="E1951" t="str">
        <f>+VLOOKUP(Precio_mayoristas_consumidores[[#This Row],[Producto]],Codigos_class_frutas[],2,0)</f>
        <v>Berries</v>
      </c>
      <c r="F1951" t="s">
        <v>249</v>
      </c>
      <c r="G1951" s="51">
        <v>1165.43</v>
      </c>
    </row>
    <row r="1952" spans="1:7" x14ac:dyDescent="0.35">
      <c r="A1952">
        <v>2015</v>
      </c>
      <c r="B1952">
        <v>11</v>
      </c>
      <c r="C1952" t="str">
        <f>+VLOOKUP(Precio_mayoristas_consumidores[[#This Row],[Cod_mes]],Códigos_mes[],2,0)</f>
        <v>Noviembre</v>
      </c>
      <c r="D1952" t="s">
        <v>797</v>
      </c>
      <c r="E1952" t="str">
        <f>+VLOOKUP(Precio_mayoristas_consumidores[[#This Row],[Producto]],Codigos_class_frutas[],2,0)</f>
        <v>Cítricos</v>
      </c>
      <c r="F1952" t="s">
        <v>214</v>
      </c>
      <c r="G1952" s="51">
        <v>700.73</v>
      </c>
    </row>
    <row r="1953" spans="1:7" x14ac:dyDescent="0.35">
      <c r="A1953">
        <v>2015</v>
      </c>
      <c r="B1953">
        <v>11</v>
      </c>
      <c r="C1953" t="str">
        <f>+VLOOKUP(Precio_mayoristas_consumidores[[#This Row],[Cod_mes]],Códigos_mes[],2,0)</f>
        <v>Noviembre</v>
      </c>
      <c r="D1953" t="s">
        <v>797</v>
      </c>
      <c r="E1953" t="str">
        <f>+VLOOKUP(Precio_mayoristas_consumidores[[#This Row],[Producto]],Codigos_class_frutas[],2,0)</f>
        <v>Cítricos</v>
      </c>
      <c r="F1953" t="s">
        <v>218</v>
      </c>
      <c r="G1953" s="51">
        <v>1398.65</v>
      </c>
    </row>
    <row r="1954" spans="1:7" x14ac:dyDescent="0.35">
      <c r="A1954">
        <v>2015</v>
      </c>
      <c r="B1954">
        <v>11</v>
      </c>
      <c r="C1954" t="str">
        <f>+VLOOKUP(Precio_mayoristas_consumidores[[#This Row],[Cod_mes]],Códigos_mes[],2,0)</f>
        <v>Noviembre</v>
      </c>
      <c r="D1954" t="s">
        <v>797</v>
      </c>
      <c r="E1954" t="str">
        <f>+VLOOKUP(Precio_mayoristas_consumidores[[#This Row],[Producto]],Codigos_class_frutas[],2,0)</f>
        <v>Tropicales y subtropicales</v>
      </c>
      <c r="F1954" t="s">
        <v>229</v>
      </c>
      <c r="G1954" s="51">
        <v>2006.54</v>
      </c>
    </row>
    <row r="1955" spans="1:7" x14ac:dyDescent="0.35">
      <c r="A1955">
        <v>2015</v>
      </c>
      <c r="B1955">
        <v>11</v>
      </c>
      <c r="C1955" t="str">
        <f>+VLOOKUP(Precio_mayoristas_consumidores[[#This Row],[Cod_mes]],Códigos_mes[],2,0)</f>
        <v>Noviembre</v>
      </c>
      <c r="D1955" t="s">
        <v>797</v>
      </c>
      <c r="E1955" t="str">
        <f>+VLOOKUP(Precio_mayoristas_consumidores[[#This Row],[Producto]],Codigos_class_frutas[],2,0)</f>
        <v>Frutos de pepita</v>
      </c>
      <c r="F1955" t="s">
        <v>231</v>
      </c>
      <c r="G1955" s="51">
        <v>1287.95</v>
      </c>
    </row>
    <row r="1956" spans="1:7" x14ac:dyDescent="0.35">
      <c r="A1956">
        <v>2015</v>
      </c>
      <c r="B1956">
        <v>11</v>
      </c>
      <c r="C1956" t="str">
        <f>+VLOOKUP(Precio_mayoristas_consumidores[[#This Row],[Cod_mes]],Códigos_mes[],2,0)</f>
        <v>Noviembre</v>
      </c>
      <c r="D1956" t="s">
        <v>797</v>
      </c>
      <c r="E1956" t="str">
        <f>+VLOOKUP(Precio_mayoristas_consumidores[[#This Row],[Producto]],Codigos_class_frutas[],2,0)</f>
        <v>Cítricos</v>
      </c>
      <c r="F1956" t="s">
        <v>221</v>
      </c>
      <c r="G1956" s="51">
        <v>923.19</v>
      </c>
    </row>
    <row r="1957" spans="1:7" x14ac:dyDescent="0.35">
      <c r="A1957">
        <v>2015</v>
      </c>
      <c r="B1957">
        <v>11</v>
      </c>
      <c r="C1957" t="str">
        <f>+VLOOKUP(Precio_mayoristas_consumidores[[#This Row],[Cod_mes]],Códigos_mes[],2,0)</f>
        <v>Noviembre</v>
      </c>
      <c r="D1957" t="s">
        <v>797</v>
      </c>
      <c r="E1957" t="str">
        <f>+VLOOKUP(Precio_mayoristas_consumidores[[#This Row],[Producto]],Codigos_class_frutas[],2,0)</f>
        <v>Oleaginosos</v>
      </c>
      <c r="F1957" t="s">
        <v>225</v>
      </c>
      <c r="G1957" s="51">
        <v>2796.27</v>
      </c>
    </row>
    <row r="1958" spans="1:7" x14ac:dyDescent="0.35">
      <c r="A1958">
        <v>2015</v>
      </c>
      <c r="B1958">
        <v>11</v>
      </c>
      <c r="C1958" t="str">
        <f>+VLOOKUP(Precio_mayoristas_consumidores[[#This Row],[Cod_mes]],Códigos_mes[],2,0)</f>
        <v>Noviembre</v>
      </c>
      <c r="D1958" t="s">
        <v>797</v>
      </c>
      <c r="E1958" t="str">
        <f>+VLOOKUP(Precio_mayoristas_consumidores[[#This Row],[Producto]],Codigos_class_frutas[],2,0)</f>
        <v>Frutos de pepita</v>
      </c>
      <c r="F1958" t="s">
        <v>242</v>
      </c>
      <c r="G1958" s="51">
        <v>1159.71</v>
      </c>
    </row>
    <row r="1959" spans="1:7" x14ac:dyDescent="0.35">
      <c r="A1959">
        <v>2015</v>
      </c>
      <c r="B1959">
        <v>11</v>
      </c>
      <c r="C1959" t="str">
        <f>+VLOOKUP(Precio_mayoristas_consumidores[[#This Row],[Cod_mes]],Códigos_mes[],2,0)</f>
        <v>Noviembre</v>
      </c>
      <c r="D1959" t="s">
        <v>797</v>
      </c>
      <c r="E1959" t="str">
        <f>+VLOOKUP(Precio_mayoristas_consumidores[[#This Row],[Producto]],Codigos_class_frutas[],2,0)</f>
        <v>Tropicales y subtropicales</v>
      </c>
      <c r="F1959" t="s">
        <v>204</v>
      </c>
      <c r="G1959" s="51">
        <v>813.09</v>
      </c>
    </row>
    <row r="1960" spans="1:7" x14ac:dyDescent="0.35">
      <c r="A1960">
        <v>2015</v>
      </c>
      <c r="B1960">
        <v>12</v>
      </c>
      <c r="C1960" t="str">
        <f>+VLOOKUP(Precio_mayoristas_consumidores[[#This Row],[Cod_mes]],Códigos_mes[],2,0)</f>
        <v>Diciembre</v>
      </c>
      <c r="D1960" t="s">
        <v>796</v>
      </c>
      <c r="E1960" t="str">
        <f>+VLOOKUP(Precio_mayoristas_consumidores[[#This Row],[Producto]],Codigos_class_frutas[],2,0)</f>
        <v>Otros</v>
      </c>
      <c r="F1960" t="s">
        <v>209</v>
      </c>
      <c r="G1960" s="51">
        <v>1716.3</v>
      </c>
    </row>
    <row r="1961" spans="1:7" x14ac:dyDescent="0.35">
      <c r="A1961">
        <v>2015</v>
      </c>
      <c r="B1961">
        <v>12</v>
      </c>
      <c r="C1961" t="str">
        <f>+VLOOKUP(Precio_mayoristas_consumidores[[#This Row],[Cod_mes]],Códigos_mes[],2,0)</f>
        <v>Diciembre</v>
      </c>
      <c r="D1961" t="s">
        <v>796</v>
      </c>
      <c r="E1961" t="str">
        <f>+VLOOKUP(Precio_mayoristas_consumidores[[#This Row],[Producto]],Codigos_class_frutas[],2,0)</f>
        <v>Berries</v>
      </c>
      <c r="F1961" t="s">
        <v>212</v>
      </c>
      <c r="G1961" s="51">
        <v>1338.81</v>
      </c>
    </row>
    <row r="1962" spans="1:7" x14ac:dyDescent="0.35">
      <c r="A1962">
        <v>2015</v>
      </c>
      <c r="B1962">
        <v>12</v>
      </c>
      <c r="C1962" t="str">
        <f>+VLOOKUP(Precio_mayoristas_consumidores[[#This Row],[Cod_mes]],Códigos_mes[],2,0)</f>
        <v>Diciembre</v>
      </c>
      <c r="D1962" t="s">
        <v>796</v>
      </c>
      <c r="E1962" t="str">
        <f>+VLOOKUP(Precio_mayoristas_consumidores[[#This Row],[Producto]],Codigos_class_frutas[],2,0)</f>
        <v>Berries</v>
      </c>
      <c r="F1962" t="s">
        <v>249</v>
      </c>
      <c r="G1962" s="51">
        <v>669.62</v>
      </c>
    </row>
    <row r="1963" spans="1:7" x14ac:dyDescent="0.35">
      <c r="A1963">
        <v>2015</v>
      </c>
      <c r="B1963">
        <v>12</v>
      </c>
      <c r="C1963" t="str">
        <f>+VLOOKUP(Precio_mayoristas_consumidores[[#This Row],[Cod_mes]],Códigos_mes[],2,0)</f>
        <v>Diciembre</v>
      </c>
      <c r="D1963" t="s">
        <v>796</v>
      </c>
      <c r="E1963" t="str">
        <f>+VLOOKUP(Precio_mayoristas_consumidores[[#This Row],[Producto]],Codigos_class_frutas[],2,0)</f>
        <v>Cítricos</v>
      </c>
      <c r="F1963" t="s">
        <v>214</v>
      </c>
      <c r="G1963" s="51">
        <v>397.52</v>
      </c>
    </row>
    <row r="1964" spans="1:7" x14ac:dyDescent="0.35">
      <c r="A1964">
        <v>2015</v>
      </c>
      <c r="B1964">
        <v>12</v>
      </c>
      <c r="C1964" t="str">
        <f>+VLOOKUP(Precio_mayoristas_consumidores[[#This Row],[Cod_mes]],Códigos_mes[],2,0)</f>
        <v>Diciembre</v>
      </c>
      <c r="D1964" t="s">
        <v>796</v>
      </c>
      <c r="E1964" t="str">
        <f>+VLOOKUP(Precio_mayoristas_consumidores[[#This Row],[Producto]],Codigos_class_frutas[],2,0)</f>
        <v>Cítricos</v>
      </c>
      <c r="F1964" t="s">
        <v>218</v>
      </c>
      <c r="G1964" s="51">
        <v>693.69</v>
      </c>
    </row>
    <row r="1965" spans="1:7" x14ac:dyDescent="0.35">
      <c r="A1965">
        <v>2015</v>
      </c>
      <c r="B1965">
        <v>12</v>
      </c>
      <c r="C1965" t="str">
        <f>+VLOOKUP(Precio_mayoristas_consumidores[[#This Row],[Cod_mes]],Códigos_mes[],2,0)</f>
        <v>Diciembre</v>
      </c>
      <c r="D1965" t="s">
        <v>796</v>
      </c>
      <c r="E1965" t="str">
        <f>+VLOOKUP(Precio_mayoristas_consumidores[[#This Row],[Producto]],Codigos_class_frutas[],2,0)</f>
        <v>Tropicales y subtropicales</v>
      </c>
      <c r="F1965" t="s">
        <v>229</v>
      </c>
      <c r="G1965" s="51">
        <v>1958.77</v>
      </c>
    </row>
    <row r="1966" spans="1:7" x14ac:dyDescent="0.35">
      <c r="A1966">
        <v>2015</v>
      </c>
      <c r="B1966">
        <v>12</v>
      </c>
      <c r="C1966" t="str">
        <f>+VLOOKUP(Precio_mayoristas_consumidores[[#This Row],[Cod_mes]],Códigos_mes[],2,0)</f>
        <v>Diciembre</v>
      </c>
      <c r="D1966" t="s">
        <v>796</v>
      </c>
      <c r="E1966" t="str">
        <f>+VLOOKUP(Precio_mayoristas_consumidores[[#This Row],[Producto]],Codigos_class_frutas[],2,0)</f>
        <v>Frutos de pepita</v>
      </c>
      <c r="F1966" t="s">
        <v>231</v>
      </c>
      <c r="G1966" s="51">
        <v>954.01</v>
      </c>
    </row>
    <row r="1967" spans="1:7" x14ac:dyDescent="0.35">
      <c r="A1967">
        <v>2015</v>
      </c>
      <c r="B1967">
        <v>12</v>
      </c>
      <c r="C1967" t="str">
        <f>+VLOOKUP(Precio_mayoristas_consumidores[[#This Row],[Cod_mes]],Códigos_mes[],2,0)</f>
        <v>Diciembre</v>
      </c>
      <c r="D1967" t="s">
        <v>796</v>
      </c>
      <c r="E1967" t="str">
        <f>+VLOOKUP(Precio_mayoristas_consumidores[[#This Row],[Producto]],Codigos_class_frutas[],2,0)</f>
        <v>Cítricos</v>
      </c>
      <c r="F1967" t="s">
        <v>221</v>
      </c>
      <c r="G1967" s="51">
        <v>616.16999999999996</v>
      </c>
    </row>
    <row r="1968" spans="1:7" x14ac:dyDescent="0.35">
      <c r="A1968">
        <v>2015</v>
      </c>
      <c r="B1968">
        <v>12</v>
      </c>
      <c r="C1968" t="str">
        <f>+VLOOKUP(Precio_mayoristas_consumidores[[#This Row],[Cod_mes]],Códigos_mes[],2,0)</f>
        <v>Diciembre</v>
      </c>
      <c r="D1968" t="s">
        <v>796</v>
      </c>
      <c r="E1968" t="str">
        <f>+VLOOKUP(Precio_mayoristas_consumidores[[#This Row],[Producto]],Codigos_class_frutas[],2,0)</f>
        <v>Oleaginosos</v>
      </c>
      <c r="F1968" t="s">
        <v>225</v>
      </c>
      <c r="G1968" s="51">
        <v>1931.22</v>
      </c>
    </row>
    <row r="1969" spans="1:7" x14ac:dyDescent="0.35">
      <c r="A1969">
        <v>2015</v>
      </c>
      <c r="B1969">
        <v>12</v>
      </c>
      <c r="C1969" t="str">
        <f>+VLOOKUP(Precio_mayoristas_consumidores[[#This Row],[Cod_mes]],Códigos_mes[],2,0)</f>
        <v>Diciembre</v>
      </c>
      <c r="D1969" t="s">
        <v>796</v>
      </c>
      <c r="E1969" t="str">
        <f>+VLOOKUP(Precio_mayoristas_consumidores[[#This Row],[Producto]],Codigos_class_frutas[],2,0)</f>
        <v>Frutos de pepita</v>
      </c>
      <c r="F1969" t="s">
        <v>242</v>
      </c>
      <c r="G1969" s="51">
        <v>797.5</v>
      </c>
    </row>
    <row r="1970" spans="1:7" x14ac:dyDescent="0.35">
      <c r="A1970">
        <v>2015</v>
      </c>
      <c r="B1970">
        <v>12</v>
      </c>
      <c r="C1970" t="str">
        <f>+VLOOKUP(Precio_mayoristas_consumidores[[#This Row],[Cod_mes]],Códigos_mes[],2,0)</f>
        <v>Diciembre</v>
      </c>
      <c r="D1970" t="s">
        <v>796</v>
      </c>
      <c r="E1970" t="str">
        <f>+VLOOKUP(Precio_mayoristas_consumidores[[#This Row],[Producto]],Codigos_class_frutas[],2,0)</f>
        <v>Tropicales y subtropicales</v>
      </c>
      <c r="F1970" t="s">
        <v>204</v>
      </c>
      <c r="G1970" s="51">
        <v>568.42999999999995</v>
      </c>
    </row>
    <row r="1971" spans="1:7" x14ac:dyDescent="0.35">
      <c r="A1971">
        <v>2015</v>
      </c>
      <c r="B1971">
        <v>12</v>
      </c>
      <c r="C1971" t="str">
        <f>+VLOOKUP(Precio_mayoristas_consumidores[[#This Row],[Cod_mes]],Códigos_mes[],2,0)</f>
        <v>Diciembre</v>
      </c>
      <c r="D1971" t="s">
        <v>797</v>
      </c>
      <c r="E1971" t="str">
        <f>+VLOOKUP(Precio_mayoristas_consumidores[[#This Row],[Producto]],Codigos_class_frutas[],2,0)</f>
        <v>Otros</v>
      </c>
      <c r="F1971" t="s">
        <v>209</v>
      </c>
      <c r="G1971" s="51">
        <v>1989.22</v>
      </c>
    </row>
    <row r="1972" spans="1:7" x14ac:dyDescent="0.35">
      <c r="A1972">
        <v>2015</v>
      </c>
      <c r="B1972">
        <v>12</v>
      </c>
      <c r="C1972" t="str">
        <f>+VLOOKUP(Precio_mayoristas_consumidores[[#This Row],[Cod_mes]],Códigos_mes[],2,0)</f>
        <v>Diciembre</v>
      </c>
      <c r="D1972" t="s">
        <v>797</v>
      </c>
      <c r="E1972" t="str">
        <f>+VLOOKUP(Precio_mayoristas_consumidores[[#This Row],[Producto]],Codigos_class_frutas[],2,0)</f>
        <v>Berries</v>
      </c>
      <c r="F1972" t="s">
        <v>212</v>
      </c>
      <c r="G1972" s="51">
        <v>3415.68</v>
      </c>
    </row>
    <row r="1973" spans="1:7" x14ac:dyDescent="0.35">
      <c r="A1973">
        <v>2015</v>
      </c>
      <c r="B1973">
        <v>12</v>
      </c>
      <c r="C1973" t="str">
        <f>+VLOOKUP(Precio_mayoristas_consumidores[[#This Row],[Cod_mes]],Códigos_mes[],2,0)</f>
        <v>Diciembre</v>
      </c>
      <c r="D1973" t="s">
        <v>797</v>
      </c>
      <c r="E1973" t="str">
        <f>+VLOOKUP(Precio_mayoristas_consumidores[[#This Row],[Producto]],Codigos_class_frutas[],2,0)</f>
        <v>Berries</v>
      </c>
      <c r="F1973" t="s">
        <v>249</v>
      </c>
      <c r="G1973" s="51">
        <v>1083.01</v>
      </c>
    </row>
    <row r="1974" spans="1:7" x14ac:dyDescent="0.35">
      <c r="A1974">
        <v>2015</v>
      </c>
      <c r="B1974">
        <v>12</v>
      </c>
      <c r="C1974" t="str">
        <f>+VLOOKUP(Precio_mayoristas_consumidores[[#This Row],[Cod_mes]],Códigos_mes[],2,0)</f>
        <v>Diciembre</v>
      </c>
      <c r="D1974" t="s">
        <v>797</v>
      </c>
      <c r="E1974" t="str">
        <f>+VLOOKUP(Precio_mayoristas_consumidores[[#This Row],[Producto]],Codigos_class_frutas[],2,0)</f>
        <v>Cítricos</v>
      </c>
      <c r="F1974" t="s">
        <v>214</v>
      </c>
      <c r="G1974" s="51">
        <v>707.55</v>
      </c>
    </row>
    <row r="1975" spans="1:7" x14ac:dyDescent="0.35">
      <c r="A1975">
        <v>2015</v>
      </c>
      <c r="B1975">
        <v>12</v>
      </c>
      <c r="C1975" t="str">
        <f>+VLOOKUP(Precio_mayoristas_consumidores[[#This Row],[Cod_mes]],Códigos_mes[],2,0)</f>
        <v>Diciembre</v>
      </c>
      <c r="D1975" t="s">
        <v>797</v>
      </c>
      <c r="E1975" t="str">
        <f>+VLOOKUP(Precio_mayoristas_consumidores[[#This Row],[Producto]],Codigos_class_frutas[],2,0)</f>
        <v>Cítricos</v>
      </c>
      <c r="F1975" t="s">
        <v>218</v>
      </c>
      <c r="G1975" s="51">
        <v>1408.71</v>
      </c>
    </row>
    <row r="1976" spans="1:7" x14ac:dyDescent="0.35">
      <c r="A1976">
        <v>2015</v>
      </c>
      <c r="B1976">
        <v>12</v>
      </c>
      <c r="C1976" t="str">
        <f>+VLOOKUP(Precio_mayoristas_consumidores[[#This Row],[Cod_mes]],Códigos_mes[],2,0)</f>
        <v>Diciembre</v>
      </c>
      <c r="D1976" t="s">
        <v>797</v>
      </c>
      <c r="E1976" t="str">
        <f>+VLOOKUP(Precio_mayoristas_consumidores[[#This Row],[Producto]],Codigos_class_frutas[],2,0)</f>
        <v>Tropicales y subtropicales</v>
      </c>
      <c r="F1976" t="s">
        <v>229</v>
      </c>
      <c r="G1976" s="51">
        <v>1925.22</v>
      </c>
    </row>
    <row r="1977" spans="1:7" x14ac:dyDescent="0.35">
      <c r="A1977">
        <v>2015</v>
      </c>
      <c r="B1977">
        <v>12</v>
      </c>
      <c r="C1977" t="str">
        <f>+VLOOKUP(Precio_mayoristas_consumidores[[#This Row],[Cod_mes]],Códigos_mes[],2,0)</f>
        <v>Diciembre</v>
      </c>
      <c r="D1977" t="s">
        <v>797</v>
      </c>
      <c r="E1977" t="str">
        <f>+VLOOKUP(Precio_mayoristas_consumidores[[#This Row],[Producto]],Codigos_class_frutas[],2,0)</f>
        <v>Frutos de pepita</v>
      </c>
      <c r="F1977" t="s">
        <v>231</v>
      </c>
      <c r="G1977" s="51">
        <v>1285.33</v>
      </c>
    </row>
    <row r="1978" spans="1:7" x14ac:dyDescent="0.35">
      <c r="A1978">
        <v>2015</v>
      </c>
      <c r="B1978">
        <v>12</v>
      </c>
      <c r="C1978" t="str">
        <f>+VLOOKUP(Precio_mayoristas_consumidores[[#This Row],[Cod_mes]],Códigos_mes[],2,0)</f>
        <v>Diciembre</v>
      </c>
      <c r="D1978" t="s">
        <v>797</v>
      </c>
      <c r="E1978" t="str">
        <f>+VLOOKUP(Precio_mayoristas_consumidores[[#This Row],[Producto]],Codigos_class_frutas[],2,0)</f>
        <v>Cítricos</v>
      </c>
      <c r="F1978" t="s">
        <v>221</v>
      </c>
      <c r="G1978" s="51">
        <v>943.46</v>
      </c>
    </row>
    <row r="1979" spans="1:7" x14ac:dyDescent="0.35">
      <c r="A1979">
        <v>2015</v>
      </c>
      <c r="B1979">
        <v>12</v>
      </c>
      <c r="C1979" t="str">
        <f>+VLOOKUP(Precio_mayoristas_consumidores[[#This Row],[Cod_mes]],Códigos_mes[],2,0)</f>
        <v>Diciembre</v>
      </c>
      <c r="D1979" t="s">
        <v>797</v>
      </c>
      <c r="E1979" t="str">
        <f>+VLOOKUP(Precio_mayoristas_consumidores[[#This Row],[Producto]],Codigos_class_frutas[],2,0)</f>
        <v>Oleaginosos</v>
      </c>
      <c r="F1979" t="s">
        <v>225</v>
      </c>
      <c r="G1979" s="51">
        <v>2841.96</v>
      </c>
    </row>
    <row r="1980" spans="1:7" x14ac:dyDescent="0.35">
      <c r="A1980">
        <v>2015</v>
      </c>
      <c r="B1980">
        <v>12</v>
      </c>
      <c r="C1980" t="str">
        <f>+VLOOKUP(Precio_mayoristas_consumidores[[#This Row],[Cod_mes]],Códigos_mes[],2,0)</f>
        <v>Diciembre</v>
      </c>
      <c r="D1980" t="s">
        <v>797</v>
      </c>
      <c r="E1980" t="str">
        <f>+VLOOKUP(Precio_mayoristas_consumidores[[#This Row],[Producto]],Codigos_class_frutas[],2,0)</f>
        <v>Frutos de pepita</v>
      </c>
      <c r="F1980" t="s">
        <v>242</v>
      </c>
      <c r="G1980" s="51">
        <v>1169.76</v>
      </c>
    </row>
    <row r="1981" spans="1:7" x14ac:dyDescent="0.35">
      <c r="A1981">
        <v>2015</v>
      </c>
      <c r="B1981">
        <v>12</v>
      </c>
      <c r="C1981" t="str">
        <f>+VLOOKUP(Precio_mayoristas_consumidores[[#This Row],[Cod_mes]],Códigos_mes[],2,0)</f>
        <v>Diciembre</v>
      </c>
      <c r="D1981" t="s">
        <v>797</v>
      </c>
      <c r="E1981" t="str">
        <f>+VLOOKUP(Precio_mayoristas_consumidores[[#This Row],[Producto]],Codigos_class_frutas[],2,0)</f>
        <v>Tropicales y subtropicales</v>
      </c>
      <c r="F1981" t="s">
        <v>204</v>
      </c>
      <c r="G1981" s="51">
        <v>862.73</v>
      </c>
    </row>
    <row r="1982" spans="1:7" x14ac:dyDescent="0.35">
      <c r="A1982">
        <v>2015</v>
      </c>
      <c r="B1982">
        <v>12</v>
      </c>
      <c r="C1982" t="str">
        <f>+VLOOKUP(Precio_mayoristas_consumidores[[#This Row],[Cod_mes]],Códigos_mes[],2,0)</f>
        <v>Diciembre</v>
      </c>
      <c r="D1982" t="s">
        <v>796</v>
      </c>
      <c r="E1982" t="str">
        <f>+VLOOKUP(Precio_mayoristas_consumidores[[#This Row],[Producto]],Codigos_class_frutas[],2,0)</f>
        <v>Frutos de hueso (carozo)</v>
      </c>
      <c r="F1982" t="s">
        <v>281</v>
      </c>
      <c r="G1982" s="51">
        <v>1590.36</v>
      </c>
    </row>
    <row r="1983" spans="1:7" x14ac:dyDescent="0.35">
      <c r="A1983">
        <v>2015</v>
      </c>
      <c r="B1983">
        <v>12</v>
      </c>
      <c r="C1983" t="str">
        <f>+VLOOKUP(Precio_mayoristas_consumidores[[#This Row],[Cod_mes]],Códigos_mes[],2,0)</f>
        <v>Diciembre</v>
      </c>
      <c r="D1983" t="s">
        <v>796</v>
      </c>
      <c r="E1983" t="str">
        <f>+VLOOKUP(Precio_mayoristas_consumidores[[#This Row],[Producto]],Codigos_class_frutas[],2,0)</f>
        <v>Frutos de hueso (carozo)</v>
      </c>
      <c r="F1983" t="s">
        <v>669</v>
      </c>
      <c r="G1983" s="51">
        <v>988.12</v>
      </c>
    </row>
    <row r="1984" spans="1:7" x14ac:dyDescent="0.35">
      <c r="A1984">
        <v>2015</v>
      </c>
      <c r="B1984">
        <v>12</v>
      </c>
      <c r="C1984" t="str">
        <f>+VLOOKUP(Precio_mayoristas_consumidores[[#This Row],[Cod_mes]],Códigos_mes[],2,0)</f>
        <v>Diciembre</v>
      </c>
      <c r="D1984" t="s">
        <v>796</v>
      </c>
      <c r="E1984" t="str">
        <f>+VLOOKUP(Precio_mayoristas_consumidores[[#This Row],[Producto]],Codigos_class_frutas[],2,0)</f>
        <v>Frutos de hueso (carozo)</v>
      </c>
      <c r="F1984" t="s">
        <v>277</v>
      </c>
      <c r="G1984" s="51">
        <v>914.24</v>
      </c>
    </row>
    <row r="1985" spans="1:7" x14ac:dyDescent="0.35">
      <c r="A1985">
        <v>2015</v>
      </c>
      <c r="B1985">
        <v>12</v>
      </c>
      <c r="C1985" t="str">
        <f>+VLOOKUP(Precio_mayoristas_consumidores[[#This Row],[Cod_mes]],Códigos_mes[],2,0)</f>
        <v>Diciembre</v>
      </c>
      <c r="D1985" t="s">
        <v>796</v>
      </c>
      <c r="E1985" t="str">
        <f>+VLOOKUP(Precio_mayoristas_consumidores[[#This Row],[Producto]],Codigos_class_frutas[],2,0)</f>
        <v>Berries</v>
      </c>
      <c r="F1985" t="s">
        <v>212</v>
      </c>
      <c r="G1985" s="51">
        <v>1299.1199999999999</v>
      </c>
    </row>
    <row r="1986" spans="1:7" x14ac:dyDescent="0.35">
      <c r="A1986">
        <v>2015</v>
      </c>
      <c r="B1986">
        <v>12</v>
      </c>
      <c r="C1986" t="str">
        <f>+VLOOKUP(Precio_mayoristas_consumidores[[#This Row],[Cod_mes]],Códigos_mes[],2,0)</f>
        <v>Diciembre</v>
      </c>
      <c r="D1986" t="s">
        <v>796</v>
      </c>
      <c r="E1986" t="str">
        <f>+VLOOKUP(Precio_mayoristas_consumidores[[#This Row],[Producto]],Codigos_class_frutas[],2,0)</f>
        <v>Berries</v>
      </c>
      <c r="F1986" t="s">
        <v>249</v>
      </c>
      <c r="G1986" s="51">
        <v>693.64</v>
      </c>
    </row>
    <row r="1987" spans="1:7" x14ac:dyDescent="0.35">
      <c r="A1987">
        <v>2015</v>
      </c>
      <c r="B1987">
        <v>12</v>
      </c>
      <c r="C1987" t="str">
        <f>+VLOOKUP(Precio_mayoristas_consumidores[[#This Row],[Cod_mes]],Códigos_mes[],2,0)</f>
        <v>Diciembre</v>
      </c>
      <c r="D1987" t="s">
        <v>796</v>
      </c>
      <c r="E1987" t="str">
        <f>+VLOOKUP(Precio_mayoristas_consumidores[[#This Row],[Producto]],Codigos_class_frutas[],2,0)</f>
        <v>Cítricos</v>
      </c>
      <c r="F1987" t="s">
        <v>214</v>
      </c>
      <c r="G1987" s="51">
        <v>376.66</v>
      </c>
    </row>
    <row r="1988" spans="1:7" x14ac:dyDescent="0.35">
      <c r="A1988">
        <v>2015</v>
      </c>
      <c r="B1988">
        <v>12</v>
      </c>
      <c r="C1988" t="str">
        <f>+VLOOKUP(Precio_mayoristas_consumidores[[#This Row],[Cod_mes]],Códigos_mes[],2,0)</f>
        <v>Diciembre</v>
      </c>
      <c r="D1988" t="s">
        <v>796</v>
      </c>
      <c r="E1988" t="str">
        <f>+VLOOKUP(Precio_mayoristas_consumidores[[#This Row],[Producto]],Codigos_class_frutas[],2,0)</f>
        <v>Cítricos</v>
      </c>
      <c r="F1988" t="s">
        <v>218</v>
      </c>
      <c r="G1988" s="51">
        <v>683.19</v>
      </c>
    </row>
    <row r="1989" spans="1:7" x14ac:dyDescent="0.35">
      <c r="A1989">
        <v>2015</v>
      </c>
      <c r="B1989">
        <v>12</v>
      </c>
      <c r="C1989" t="str">
        <f>+VLOOKUP(Precio_mayoristas_consumidores[[#This Row],[Cod_mes]],Códigos_mes[],2,0)</f>
        <v>Diciembre</v>
      </c>
      <c r="D1989" t="s">
        <v>796</v>
      </c>
      <c r="E1989" t="str">
        <f>+VLOOKUP(Precio_mayoristas_consumidores[[#This Row],[Producto]],Codigos_class_frutas[],2,0)</f>
        <v>Tropicales y subtropicales</v>
      </c>
      <c r="F1989" t="s">
        <v>229</v>
      </c>
      <c r="G1989" s="51">
        <v>1864.71</v>
      </c>
    </row>
    <row r="1990" spans="1:7" x14ac:dyDescent="0.35">
      <c r="A1990">
        <v>2015</v>
      </c>
      <c r="B1990">
        <v>12</v>
      </c>
      <c r="C1990" t="str">
        <f>+VLOOKUP(Precio_mayoristas_consumidores[[#This Row],[Cod_mes]],Códigos_mes[],2,0)</f>
        <v>Diciembre</v>
      </c>
      <c r="D1990" t="s">
        <v>796</v>
      </c>
      <c r="E1990" t="str">
        <f>+VLOOKUP(Precio_mayoristas_consumidores[[#This Row],[Producto]],Codigos_class_frutas[],2,0)</f>
        <v>Cítricos</v>
      </c>
      <c r="F1990" t="s">
        <v>221</v>
      </c>
      <c r="G1990" s="51">
        <v>605.16999999999996</v>
      </c>
    </row>
    <row r="1991" spans="1:7" x14ac:dyDescent="0.35">
      <c r="A1991">
        <v>2015</v>
      </c>
      <c r="B1991">
        <v>12</v>
      </c>
      <c r="C1991" t="str">
        <f>+VLOOKUP(Precio_mayoristas_consumidores[[#This Row],[Cod_mes]],Códigos_mes[],2,0)</f>
        <v>Diciembre</v>
      </c>
      <c r="D1991" t="s">
        <v>796</v>
      </c>
      <c r="E1991" t="str">
        <f>+VLOOKUP(Precio_mayoristas_consumidores[[#This Row],[Producto]],Codigos_class_frutas[],2,0)</f>
        <v>Oleaginosos</v>
      </c>
      <c r="F1991" t="s">
        <v>225</v>
      </c>
      <c r="G1991" s="51">
        <v>1852.06</v>
      </c>
    </row>
    <row r="1992" spans="1:7" x14ac:dyDescent="0.35">
      <c r="A1992">
        <v>2015</v>
      </c>
      <c r="B1992">
        <v>12</v>
      </c>
      <c r="C1992" t="str">
        <f>+VLOOKUP(Precio_mayoristas_consumidores[[#This Row],[Cod_mes]],Códigos_mes[],2,0)</f>
        <v>Diciembre</v>
      </c>
      <c r="D1992" t="s">
        <v>796</v>
      </c>
      <c r="E1992" t="str">
        <f>+VLOOKUP(Precio_mayoristas_consumidores[[#This Row],[Producto]],Codigos_class_frutas[],2,0)</f>
        <v>Frutos de pepita</v>
      </c>
      <c r="F1992" t="s">
        <v>242</v>
      </c>
      <c r="G1992" s="51">
        <v>783.41</v>
      </c>
    </row>
    <row r="1993" spans="1:7" x14ac:dyDescent="0.35">
      <c r="A1993">
        <v>2015</v>
      </c>
      <c r="B1993">
        <v>12</v>
      </c>
      <c r="C1993" t="str">
        <f>+VLOOKUP(Precio_mayoristas_consumidores[[#This Row],[Cod_mes]],Códigos_mes[],2,0)</f>
        <v>Diciembre</v>
      </c>
      <c r="D1993" t="s">
        <v>796</v>
      </c>
      <c r="E1993" t="str">
        <f>+VLOOKUP(Precio_mayoristas_consumidores[[#This Row],[Producto]],Codigos_class_frutas[],2,0)</f>
        <v>Tropicales y subtropicales</v>
      </c>
      <c r="F1993" t="s">
        <v>204</v>
      </c>
      <c r="G1993" s="51">
        <v>535.95000000000005</v>
      </c>
    </row>
    <row r="1994" spans="1:7" x14ac:dyDescent="0.35">
      <c r="A1994">
        <v>2015</v>
      </c>
      <c r="B1994">
        <v>12</v>
      </c>
      <c r="C1994" t="str">
        <f>+VLOOKUP(Precio_mayoristas_consumidores[[#This Row],[Cod_mes]],Códigos_mes[],2,0)</f>
        <v>Diciembre</v>
      </c>
      <c r="D1994" t="s">
        <v>797</v>
      </c>
      <c r="E1994" t="str">
        <f>+VLOOKUP(Precio_mayoristas_consumidores[[#This Row],[Producto]],Codigos_class_frutas[],2,0)</f>
        <v>Frutos de hueso (carozo)</v>
      </c>
      <c r="F1994" t="s">
        <v>281</v>
      </c>
      <c r="G1994" s="51">
        <v>2781.19</v>
      </c>
    </row>
    <row r="1995" spans="1:7" x14ac:dyDescent="0.35">
      <c r="A1995">
        <v>2015</v>
      </c>
      <c r="B1995">
        <v>12</v>
      </c>
      <c r="C1995" t="str">
        <f>+VLOOKUP(Precio_mayoristas_consumidores[[#This Row],[Cod_mes]],Códigos_mes[],2,0)</f>
        <v>Diciembre</v>
      </c>
      <c r="D1995" t="s">
        <v>797</v>
      </c>
      <c r="E1995" t="str">
        <f>+VLOOKUP(Precio_mayoristas_consumidores[[#This Row],[Producto]],Codigos_class_frutas[],2,0)</f>
        <v>Frutos de hueso (carozo)</v>
      </c>
      <c r="F1995" t="s">
        <v>669</v>
      </c>
      <c r="G1995" s="51">
        <v>2617.62</v>
      </c>
    </row>
    <row r="1996" spans="1:7" x14ac:dyDescent="0.35">
      <c r="A1996">
        <v>2015</v>
      </c>
      <c r="B1996">
        <v>12</v>
      </c>
      <c r="C1996" t="str">
        <f>+VLOOKUP(Precio_mayoristas_consumidores[[#This Row],[Cod_mes]],Códigos_mes[],2,0)</f>
        <v>Diciembre</v>
      </c>
      <c r="D1996" t="s">
        <v>797</v>
      </c>
      <c r="E1996" t="str">
        <f>+VLOOKUP(Precio_mayoristas_consumidores[[#This Row],[Producto]],Codigos_class_frutas[],2,0)</f>
        <v>Frutos de hueso (carozo)</v>
      </c>
      <c r="F1996" t="s">
        <v>277</v>
      </c>
      <c r="G1996" s="51">
        <v>1669.77</v>
      </c>
    </row>
    <row r="1997" spans="1:7" x14ac:dyDescent="0.35">
      <c r="A1997">
        <v>2015</v>
      </c>
      <c r="B1997">
        <v>12</v>
      </c>
      <c r="C1997" t="str">
        <f>+VLOOKUP(Precio_mayoristas_consumidores[[#This Row],[Cod_mes]],Códigos_mes[],2,0)</f>
        <v>Diciembre</v>
      </c>
      <c r="D1997" t="s">
        <v>797</v>
      </c>
      <c r="E1997" t="str">
        <f>+VLOOKUP(Precio_mayoristas_consumidores[[#This Row],[Producto]],Codigos_class_frutas[],2,0)</f>
        <v>Berries</v>
      </c>
      <c r="F1997" t="s">
        <v>212</v>
      </c>
      <c r="G1997" s="51">
        <v>3558</v>
      </c>
    </row>
    <row r="1998" spans="1:7" x14ac:dyDescent="0.35">
      <c r="A1998">
        <v>2015</v>
      </c>
      <c r="B1998">
        <v>12</v>
      </c>
      <c r="C1998" t="str">
        <f>+VLOOKUP(Precio_mayoristas_consumidores[[#This Row],[Cod_mes]],Códigos_mes[],2,0)</f>
        <v>Diciembre</v>
      </c>
      <c r="D1998" t="s">
        <v>797</v>
      </c>
      <c r="E1998" t="str">
        <f>+VLOOKUP(Precio_mayoristas_consumidores[[#This Row],[Producto]],Codigos_class_frutas[],2,0)</f>
        <v>Berries</v>
      </c>
      <c r="F1998" t="s">
        <v>249</v>
      </c>
      <c r="G1998" s="51">
        <v>1167.3399999999999</v>
      </c>
    </row>
    <row r="1999" spans="1:7" x14ac:dyDescent="0.35">
      <c r="A1999">
        <v>2015</v>
      </c>
      <c r="B1999">
        <v>12</v>
      </c>
      <c r="C1999" t="str">
        <f>+VLOOKUP(Precio_mayoristas_consumidores[[#This Row],[Cod_mes]],Códigos_mes[],2,0)</f>
        <v>Diciembre</v>
      </c>
      <c r="D1999" t="s">
        <v>797</v>
      </c>
      <c r="E1999" t="str">
        <f>+VLOOKUP(Precio_mayoristas_consumidores[[#This Row],[Producto]],Codigos_class_frutas[],2,0)</f>
        <v>Cítricos</v>
      </c>
      <c r="F1999" t="s">
        <v>214</v>
      </c>
      <c r="G1999" s="51">
        <v>719.37</v>
      </c>
    </row>
    <row r="2000" spans="1:7" x14ac:dyDescent="0.35">
      <c r="A2000">
        <v>2015</v>
      </c>
      <c r="B2000">
        <v>12</v>
      </c>
      <c r="C2000" t="str">
        <f>+VLOOKUP(Precio_mayoristas_consumidores[[#This Row],[Cod_mes]],Códigos_mes[],2,0)</f>
        <v>Diciembre</v>
      </c>
      <c r="D2000" t="s">
        <v>797</v>
      </c>
      <c r="E2000" t="str">
        <f>+VLOOKUP(Precio_mayoristas_consumidores[[#This Row],[Producto]],Codigos_class_frutas[],2,0)</f>
        <v>Cítricos</v>
      </c>
      <c r="F2000" t="s">
        <v>218</v>
      </c>
      <c r="G2000" s="51">
        <v>1473.39</v>
      </c>
    </row>
    <row r="2001" spans="1:7" x14ac:dyDescent="0.35">
      <c r="A2001">
        <v>2015</v>
      </c>
      <c r="B2001">
        <v>12</v>
      </c>
      <c r="C2001" t="str">
        <f>+VLOOKUP(Precio_mayoristas_consumidores[[#This Row],[Cod_mes]],Códigos_mes[],2,0)</f>
        <v>Diciembre</v>
      </c>
      <c r="D2001" t="s">
        <v>797</v>
      </c>
      <c r="E2001" t="str">
        <f>+VLOOKUP(Precio_mayoristas_consumidores[[#This Row],[Producto]],Codigos_class_frutas[],2,0)</f>
        <v>Tropicales y subtropicales</v>
      </c>
      <c r="F2001" t="s">
        <v>229</v>
      </c>
      <c r="G2001" s="51">
        <v>1864.81</v>
      </c>
    </row>
    <row r="2002" spans="1:7" x14ac:dyDescent="0.35">
      <c r="A2002">
        <v>2015</v>
      </c>
      <c r="B2002">
        <v>12</v>
      </c>
      <c r="C2002" t="str">
        <f>+VLOOKUP(Precio_mayoristas_consumidores[[#This Row],[Cod_mes]],Códigos_mes[],2,0)</f>
        <v>Diciembre</v>
      </c>
      <c r="D2002" t="s">
        <v>797</v>
      </c>
      <c r="E2002" t="str">
        <f>+VLOOKUP(Precio_mayoristas_consumidores[[#This Row],[Producto]],Codigos_class_frutas[],2,0)</f>
        <v>Frutos de pepita</v>
      </c>
      <c r="F2002" t="s">
        <v>231</v>
      </c>
      <c r="G2002" s="51">
        <v>920</v>
      </c>
    </row>
    <row r="2003" spans="1:7" x14ac:dyDescent="0.35">
      <c r="A2003">
        <v>2015</v>
      </c>
      <c r="B2003">
        <v>12</v>
      </c>
      <c r="C2003" t="str">
        <f>+VLOOKUP(Precio_mayoristas_consumidores[[#This Row],[Cod_mes]],Códigos_mes[],2,0)</f>
        <v>Diciembre</v>
      </c>
      <c r="D2003" t="s">
        <v>797</v>
      </c>
      <c r="E2003" t="str">
        <f>+VLOOKUP(Precio_mayoristas_consumidores[[#This Row],[Producto]],Codigos_class_frutas[],2,0)</f>
        <v>Cítricos</v>
      </c>
      <c r="F2003" t="s">
        <v>221</v>
      </c>
      <c r="G2003" s="51">
        <v>952</v>
      </c>
    </row>
    <row r="2004" spans="1:7" x14ac:dyDescent="0.35">
      <c r="A2004">
        <v>2015</v>
      </c>
      <c r="B2004">
        <v>12</v>
      </c>
      <c r="C2004" t="str">
        <f>+VLOOKUP(Precio_mayoristas_consumidores[[#This Row],[Cod_mes]],Códigos_mes[],2,0)</f>
        <v>Diciembre</v>
      </c>
      <c r="D2004" t="s">
        <v>797</v>
      </c>
      <c r="E2004" t="str">
        <f>+VLOOKUP(Precio_mayoristas_consumidores[[#This Row],[Producto]],Codigos_class_frutas[],2,0)</f>
        <v>Oleaginosos</v>
      </c>
      <c r="F2004" t="s">
        <v>225</v>
      </c>
      <c r="G2004" s="51">
        <v>2829.53</v>
      </c>
    </row>
    <row r="2005" spans="1:7" x14ac:dyDescent="0.35">
      <c r="A2005">
        <v>2015</v>
      </c>
      <c r="B2005">
        <v>12</v>
      </c>
      <c r="C2005" t="str">
        <f>+VLOOKUP(Precio_mayoristas_consumidores[[#This Row],[Cod_mes]],Códigos_mes[],2,0)</f>
        <v>Diciembre</v>
      </c>
      <c r="D2005" t="s">
        <v>797</v>
      </c>
      <c r="E2005" t="str">
        <f>+VLOOKUP(Precio_mayoristas_consumidores[[#This Row],[Producto]],Codigos_class_frutas[],2,0)</f>
        <v>Frutos de pepita</v>
      </c>
      <c r="F2005" t="s">
        <v>242</v>
      </c>
      <c r="G2005" s="51">
        <v>1110.94</v>
      </c>
    </row>
    <row r="2006" spans="1:7" x14ac:dyDescent="0.35">
      <c r="A2006">
        <v>2015</v>
      </c>
      <c r="B2006">
        <v>12</v>
      </c>
      <c r="C2006" t="str">
        <f>+VLOOKUP(Precio_mayoristas_consumidores[[#This Row],[Cod_mes]],Códigos_mes[],2,0)</f>
        <v>Diciembre</v>
      </c>
      <c r="D2006" t="s">
        <v>797</v>
      </c>
      <c r="E2006" t="str">
        <f>+VLOOKUP(Precio_mayoristas_consumidores[[#This Row],[Producto]],Codigos_class_frutas[],2,0)</f>
        <v>Tropicales y subtropicales</v>
      </c>
      <c r="F2006" t="s">
        <v>204</v>
      </c>
      <c r="G2006" s="51">
        <v>818.99</v>
      </c>
    </row>
    <row r="2007" spans="1:7" x14ac:dyDescent="0.35">
      <c r="A2007">
        <v>2015</v>
      </c>
      <c r="B2007">
        <v>12</v>
      </c>
      <c r="C2007" t="str">
        <f>+VLOOKUP(Precio_mayoristas_consumidores[[#This Row],[Cod_mes]],Códigos_mes[],2,0)</f>
        <v>Diciembre</v>
      </c>
      <c r="D2007" t="s">
        <v>796</v>
      </c>
      <c r="E2007" t="str">
        <f>+VLOOKUP(Precio_mayoristas_consumidores[[#This Row],[Producto]],Codigos_class_frutas[],2,0)</f>
        <v>Frutos de hueso (carozo)</v>
      </c>
      <c r="F2007" t="s">
        <v>281</v>
      </c>
      <c r="G2007" s="51">
        <v>1517.53</v>
      </c>
    </row>
    <row r="2008" spans="1:7" x14ac:dyDescent="0.35">
      <c r="A2008">
        <v>2015</v>
      </c>
      <c r="B2008">
        <v>12</v>
      </c>
      <c r="C2008" t="str">
        <f>+VLOOKUP(Precio_mayoristas_consumidores[[#This Row],[Cod_mes]],Códigos_mes[],2,0)</f>
        <v>Diciembre</v>
      </c>
      <c r="D2008" t="s">
        <v>796</v>
      </c>
      <c r="E2008" t="str">
        <f>+VLOOKUP(Precio_mayoristas_consumidores[[#This Row],[Producto]],Codigos_class_frutas[],2,0)</f>
        <v>Frutos de hueso (carozo)</v>
      </c>
      <c r="F2008" t="s">
        <v>669</v>
      </c>
      <c r="G2008" s="51">
        <v>1027.1099999999999</v>
      </c>
    </row>
    <row r="2009" spans="1:7" x14ac:dyDescent="0.35">
      <c r="A2009">
        <v>2015</v>
      </c>
      <c r="B2009">
        <v>12</v>
      </c>
      <c r="C2009" t="str">
        <f>+VLOOKUP(Precio_mayoristas_consumidores[[#This Row],[Cod_mes]],Códigos_mes[],2,0)</f>
        <v>Diciembre</v>
      </c>
      <c r="D2009" t="s">
        <v>796</v>
      </c>
      <c r="E2009" t="str">
        <f>+VLOOKUP(Precio_mayoristas_consumidores[[#This Row],[Producto]],Codigos_class_frutas[],2,0)</f>
        <v>Frutos de hueso (carozo)</v>
      </c>
      <c r="F2009" t="s">
        <v>277</v>
      </c>
      <c r="G2009" s="51">
        <v>990.49</v>
      </c>
    </row>
    <row r="2010" spans="1:7" x14ac:dyDescent="0.35">
      <c r="A2010">
        <v>2015</v>
      </c>
      <c r="B2010">
        <v>12</v>
      </c>
      <c r="C2010" t="str">
        <f>+VLOOKUP(Precio_mayoristas_consumidores[[#This Row],[Cod_mes]],Códigos_mes[],2,0)</f>
        <v>Diciembre</v>
      </c>
      <c r="D2010" t="s">
        <v>796</v>
      </c>
      <c r="E2010" t="str">
        <f>+VLOOKUP(Precio_mayoristas_consumidores[[#This Row],[Producto]],Codigos_class_frutas[],2,0)</f>
        <v>Berries</v>
      </c>
      <c r="F2010" t="s">
        <v>212</v>
      </c>
      <c r="G2010" s="51">
        <v>1190.42</v>
      </c>
    </row>
    <row r="2011" spans="1:7" x14ac:dyDescent="0.35">
      <c r="A2011">
        <v>2015</v>
      </c>
      <c r="B2011">
        <v>12</v>
      </c>
      <c r="C2011" t="str">
        <f>+VLOOKUP(Precio_mayoristas_consumidores[[#This Row],[Cod_mes]],Códigos_mes[],2,0)</f>
        <v>Diciembre</v>
      </c>
      <c r="D2011" t="s">
        <v>796</v>
      </c>
      <c r="E2011" t="str">
        <f>+VLOOKUP(Precio_mayoristas_consumidores[[#This Row],[Producto]],Codigos_class_frutas[],2,0)</f>
        <v>Berries</v>
      </c>
      <c r="F2011" t="s">
        <v>249</v>
      </c>
      <c r="G2011" s="51">
        <v>728.84</v>
      </c>
    </row>
    <row r="2012" spans="1:7" x14ac:dyDescent="0.35">
      <c r="A2012">
        <v>2015</v>
      </c>
      <c r="B2012">
        <v>12</v>
      </c>
      <c r="C2012" t="str">
        <f>+VLOOKUP(Precio_mayoristas_consumidores[[#This Row],[Cod_mes]],Códigos_mes[],2,0)</f>
        <v>Diciembre</v>
      </c>
      <c r="D2012" t="s">
        <v>796</v>
      </c>
      <c r="E2012" t="str">
        <f>+VLOOKUP(Precio_mayoristas_consumidores[[#This Row],[Producto]],Codigos_class_frutas[],2,0)</f>
        <v>Cítricos</v>
      </c>
      <c r="F2012" t="s">
        <v>214</v>
      </c>
      <c r="G2012" s="51">
        <v>436.31</v>
      </c>
    </row>
    <row r="2013" spans="1:7" x14ac:dyDescent="0.35">
      <c r="A2013">
        <v>2015</v>
      </c>
      <c r="B2013">
        <v>12</v>
      </c>
      <c r="C2013" t="str">
        <f>+VLOOKUP(Precio_mayoristas_consumidores[[#This Row],[Cod_mes]],Códigos_mes[],2,0)</f>
        <v>Diciembre</v>
      </c>
      <c r="D2013" t="s">
        <v>796</v>
      </c>
      <c r="E2013" t="str">
        <f>+VLOOKUP(Precio_mayoristas_consumidores[[#This Row],[Producto]],Codigos_class_frutas[],2,0)</f>
        <v>Cítricos</v>
      </c>
      <c r="F2013" t="s">
        <v>218</v>
      </c>
      <c r="G2013" s="51">
        <v>666.74</v>
      </c>
    </row>
    <row r="2014" spans="1:7" x14ac:dyDescent="0.35">
      <c r="A2014">
        <v>2015</v>
      </c>
      <c r="B2014">
        <v>12</v>
      </c>
      <c r="C2014" t="str">
        <f>+VLOOKUP(Precio_mayoristas_consumidores[[#This Row],[Cod_mes]],Códigos_mes[],2,0)</f>
        <v>Diciembre</v>
      </c>
      <c r="D2014" t="s">
        <v>796</v>
      </c>
      <c r="E2014" t="str">
        <f>+VLOOKUP(Precio_mayoristas_consumidores[[#This Row],[Producto]],Codigos_class_frutas[],2,0)</f>
        <v>Tropicales y subtropicales</v>
      </c>
      <c r="F2014" t="s">
        <v>229</v>
      </c>
      <c r="G2014" s="51">
        <v>1889.1</v>
      </c>
    </row>
    <row r="2015" spans="1:7" x14ac:dyDescent="0.35">
      <c r="A2015">
        <v>2015</v>
      </c>
      <c r="B2015">
        <v>12</v>
      </c>
      <c r="C2015" t="str">
        <f>+VLOOKUP(Precio_mayoristas_consumidores[[#This Row],[Cod_mes]],Códigos_mes[],2,0)</f>
        <v>Diciembre</v>
      </c>
      <c r="D2015" t="s">
        <v>796</v>
      </c>
      <c r="E2015" t="str">
        <f>+VLOOKUP(Precio_mayoristas_consumidores[[#This Row],[Producto]],Codigos_class_frutas[],2,0)</f>
        <v>Cítricos</v>
      </c>
      <c r="F2015" t="s">
        <v>221</v>
      </c>
      <c r="G2015" s="51">
        <v>635.74</v>
      </c>
    </row>
    <row r="2016" spans="1:7" x14ac:dyDescent="0.35">
      <c r="A2016">
        <v>2015</v>
      </c>
      <c r="B2016">
        <v>12</v>
      </c>
      <c r="C2016" t="str">
        <f>+VLOOKUP(Precio_mayoristas_consumidores[[#This Row],[Cod_mes]],Códigos_mes[],2,0)</f>
        <v>Diciembre</v>
      </c>
      <c r="D2016" t="s">
        <v>796</v>
      </c>
      <c r="E2016" t="str">
        <f>+VLOOKUP(Precio_mayoristas_consumidores[[#This Row],[Producto]],Codigos_class_frutas[],2,0)</f>
        <v>Oleaginosos</v>
      </c>
      <c r="F2016" t="s">
        <v>225</v>
      </c>
      <c r="G2016" s="51">
        <v>1875.21</v>
      </c>
    </row>
    <row r="2017" spans="1:7" x14ac:dyDescent="0.35">
      <c r="A2017">
        <v>2015</v>
      </c>
      <c r="B2017">
        <v>12</v>
      </c>
      <c r="C2017" t="str">
        <f>+VLOOKUP(Precio_mayoristas_consumidores[[#This Row],[Cod_mes]],Códigos_mes[],2,0)</f>
        <v>Diciembre</v>
      </c>
      <c r="D2017" t="s">
        <v>796</v>
      </c>
      <c r="E2017" t="str">
        <f>+VLOOKUP(Precio_mayoristas_consumidores[[#This Row],[Producto]],Codigos_class_frutas[],2,0)</f>
        <v>Frutos de pepita</v>
      </c>
      <c r="F2017" t="s">
        <v>242</v>
      </c>
      <c r="G2017" s="51">
        <v>865.39</v>
      </c>
    </row>
    <row r="2018" spans="1:7" x14ac:dyDescent="0.35">
      <c r="A2018">
        <v>2015</v>
      </c>
      <c r="B2018">
        <v>12</v>
      </c>
      <c r="C2018" t="str">
        <f>+VLOOKUP(Precio_mayoristas_consumidores[[#This Row],[Cod_mes]],Códigos_mes[],2,0)</f>
        <v>Diciembre</v>
      </c>
      <c r="D2018" t="s">
        <v>796</v>
      </c>
      <c r="E2018" t="str">
        <f>+VLOOKUP(Precio_mayoristas_consumidores[[#This Row],[Producto]],Codigos_class_frutas[],2,0)</f>
        <v>Tropicales y subtropicales</v>
      </c>
      <c r="F2018" t="s">
        <v>204</v>
      </c>
      <c r="G2018" s="51">
        <v>530.02</v>
      </c>
    </row>
    <row r="2019" spans="1:7" x14ac:dyDescent="0.35">
      <c r="A2019">
        <v>2015</v>
      </c>
      <c r="B2019">
        <v>12</v>
      </c>
      <c r="C2019" t="str">
        <f>+VLOOKUP(Precio_mayoristas_consumidores[[#This Row],[Cod_mes]],Códigos_mes[],2,0)</f>
        <v>Diciembre</v>
      </c>
      <c r="D2019" t="s">
        <v>797</v>
      </c>
      <c r="E2019" t="str">
        <f>+VLOOKUP(Precio_mayoristas_consumidores[[#This Row],[Producto]],Codigos_class_frutas[],2,0)</f>
        <v>Frutos de hueso (carozo)</v>
      </c>
      <c r="F2019" t="s">
        <v>281</v>
      </c>
      <c r="G2019" s="51">
        <v>2668.2</v>
      </c>
    </row>
    <row r="2020" spans="1:7" x14ac:dyDescent="0.35">
      <c r="A2020">
        <v>2015</v>
      </c>
      <c r="B2020">
        <v>12</v>
      </c>
      <c r="C2020" t="str">
        <f>+VLOOKUP(Precio_mayoristas_consumidores[[#This Row],[Cod_mes]],Códigos_mes[],2,0)</f>
        <v>Diciembre</v>
      </c>
      <c r="D2020" t="s">
        <v>797</v>
      </c>
      <c r="E2020" t="str">
        <f>+VLOOKUP(Precio_mayoristas_consumidores[[#This Row],[Producto]],Codigos_class_frutas[],2,0)</f>
        <v>Frutos de hueso (carozo)</v>
      </c>
      <c r="F2020" t="s">
        <v>669</v>
      </c>
      <c r="G2020" s="51">
        <v>2294.1999999999998</v>
      </c>
    </row>
    <row r="2021" spans="1:7" x14ac:dyDescent="0.35">
      <c r="A2021">
        <v>2015</v>
      </c>
      <c r="B2021">
        <v>12</v>
      </c>
      <c r="C2021" t="str">
        <f>+VLOOKUP(Precio_mayoristas_consumidores[[#This Row],[Cod_mes]],Códigos_mes[],2,0)</f>
        <v>Diciembre</v>
      </c>
      <c r="D2021" t="s">
        <v>797</v>
      </c>
      <c r="E2021" t="str">
        <f>+VLOOKUP(Precio_mayoristas_consumidores[[#This Row],[Producto]],Codigos_class_frutas[],2,0)</f>
        <v>Frutos de hueso (carozo)</v>
      </c>
      <c r="F2021" t="s">
        <v>277</v>
      </c>
      <c r="G2021" s="51">
        <v>1788.68</v>
      </c>
    </row>
    <row r="2022" spans="1:7" x14ac:dyDescent="0.35">
      <c r="A2022">
        <v>2015</v>
      </c>
      <c r="B2022">
        <v>12</v>
      </c>
      <c r="C2022" t="str">
        <f>+VLOOKUP(Precio_mayoristas_consumidores[[#This Row],[Cod_mes]],Códigos_mes[],2,0)</f>
        <v>Diciembre</v>
      </c>
      <c r="D2022" t="s">
        <v>797</v>
      </c>
      <c r="E2022" t="str">
        <f>+VLOOKUP(Precio_mayoristas_consumidores[[#This Row],[Producto]],Codigos_class_frutas[],2,0)</f>
        <v>Berries</v>
      </c>
      <c r="F2022" t="s">
        <v>212</v>
      </c>
      <c r="G2022" s="51">
        <v>3692.4</v>
      </c>
    </row>
    <row r="2023" spans="1:7" x14ac:dyDescent="0.35">
      <c r="A2023">
        <v>2015</v>
      </c>
      <c r="B2023">
        <v>12</v>
      </c>
      <c r="C2023" t="str">
        <f>+VLOOKUP(Precio_mayoristas_consumidores[[#This Row],[Cod_mes]],Códigos_mes[],2,0)</f>
        <v>Diciembre</v>
      </c>
      <c r="D2023" t="s">
        <v>797</v>
      </c>
      <c r="E2023" t="str">
        <f>+VLOOKUP(Precio_mayoristas_consumidores[[#This Row],[Producto]],Codigos_class_frutas[],2,0)</f>
        <v>Berries</v>
      </c>
      <c r="F2023" t="s">
        <v>249</v>
      </c>
      <c r="G2023" s="51">
        <v>1148.19</v>
      </c>
    </row>
    <row r="2024" spans="1:7" x14ac:dyDescent="0.35">
      <c r="A2024">
        <v>2015</v>
      </c>
      <c r="B2024">
        <v>12</v>
      </c>
      <c r="C2024" t="str">
        <f>+VLOOKUP(Precio_mayoristas_consumidores[[#This Row],[Cod_mes]],Códigos_mes[],2,0)</f>
        <v>Diciembre</v>
      </c>
      <c r="D2024" t="s">
        <v>797</v>
      </c>
      <c r="E2024" t="str">
        <f>+VLOOKUP(Precio_mayoristas_consumidores[[#This Row],[Producto]],Codigos_class_frutas[],2,0)</f>
        <v>Cítricos</v>
      </c>
      <c r="F2024" t="s">
        <v>214</v>
      </c>
      <c r="G2024" s="51">
        <v>714.4</v>
      </c>
    </row>
    <row r="2025" spans="1:7" x14ac:dyDescent="0.35">
      <c r="A2025">
        <v>2015</v>
      </c>
      <c r="B2025">
        <v>12</v>
      </c>
      <c r="C2025" t="str">
        <f>+VLOOKUP(Precio_mayoristas_consumidores[[#This Row],[Cod_mes]],Códigos_mes[],2,0)</f>
        <v>Diciembre</v>
      </c>
      <c r="D2025" t="s">
        <v>797</v>
      </c>
      <c r="E2025" t="str">
        <f>+VLOOKUP(Precio_mayoristas_consumidores[[#This Row],[Producto]],Codigos_class_frutas[],2,0)</f>
        <v>Cítricos</v>
      </c>
      <c r="F2025" t="s">
        <v>218</v>
      </c>
      <c r="G2025" s="51">
        <v>1491.03</v>
      </c>
    </row>
    <row r="2026" spans="1:7" x14ac:dyDescent="0.35">
      <c r="A2026">
        <v>2015</v>
      </c>
      <c r="B2026">
        <v>12</v>
      </c>
      <c r="C2026" t="str">
        <f>+VLOOKUP(Precio_mayoristas_consumidores[[#This Row],[Cod_mes]],Códigos_mes[],2,0)</f>
        <v>Diciembre</v>
      </c>
      <c r="D2026" t="s">
        <v>797</v>
      </c>
      <c r="E2026" t="str">
        <f>+VLOOKUP(Precio_mayoristas_consumidores[[#This Row],[Producto]],Codigos_class_frutas[],2,0)</f>
        <v>Tropicales y subtropicales</v>
      </c>
      <c r="F2026" t="s">
        <v>229</v>
      </c>
      <c r="G2026" s="51">
        <v>1877.96</v>
      </c>
    </row>
    <row r="2027" spans="1:7" x14ac:dyDescent="0.35">
      <c r="A2027">
        <v>2015</v>
      </c>
      <c r="B2027">
        <v>12</v>
      </c>
      <c r="C2027" t="str">
        <f>+VLOOKUP(Precio_mayoristas_consumidores[[#This Row],[Cod_mes]],Códigos_mes[],2,0)</f>
        <v>Diciembre</v>
      </c>
      <c r="D2027" t="s">
        <v>797</v>
      </c>
      <c r="E2027" t="str">
        <f>+VLOOKUP(Precio_mayoristas_consumidores[[#This Row],[Producto]],Codigos_class_frutas[],2,0)</f>
        <v>Cítricos</v>
      </c>
      <c r="F2027" t="s">
        <v>221</v>
      </c>
      <c r="G2027" s="51">
        <v>949.07</v>
      </c>
    </row>
    <row r="2028" spans="1:7" x14ac:dyDescent="0.35">
      <c r="A2028">
        <v>2015</v>
      </c>
      <c r="B2028">
        <v>12</v>
      </c>
      <c r="C2028" t="str">
        <f>+VLOOKUP(Precio_mayoristas_consumidores[[#This Row],[Cod_mes]],Códigos_mes[],2,0)</f>
        <v>Diciembre</v>
      </c>
      <c r="D2028" t="s">
        <v>797</v>
      </c>
      <c r="E2028" t="str">
        <f>+VLOOKUP(Precio_mayoristas_consumidores[[#This Row],[Producto]],Codigos_class_frutas[],2,0)</f>
        <v>Oleaginosos</v>
      </c>
      <c r="F2028" t="s">
        <v>225</v>
      </c>
      <c r="G2028" s="51">
        <v>2727.26</v>
      </c>
    </row>
    <row r="2029" spans="1:7" x14ac:dyDescent="0.35">
      <c r="A2029">
        <v>2015</v>
      </c>
      <c r="B2029">
        <v>12</v>
      </c>
      <c r="C2029" t="str">
        <f>+VLOOKUP(Precio_mayoristas_consumidores[[#This Row],[Cod_mes]],Códigos_mes[],2,0)</f>
        <v>Diciembre</v>
      </c>
      <c r="D2029" t="s">
        <v>797</v>
      </c>
      <c r="E2029" t="str">
        <f>+VLOOKUP(Precio_mayoristas_consumidores[[#This Row],[Producto]],Codigos_class_frutas[],2,0)</f>
        <v>Frutos de pepita</v>
      </c>
      <c r="F2029" t="s">
        <v>242</v>
      </c>
      <c r="G2029" s="51">
        <v>1166.04</v>
      </c>
    </row>
    <row r="2030" spans="1:7" x14ac:dyDescent="0.35">
      <c r="A2030">
        <v>2015</v>
      </c>
      <c r="B2030">
        <v>12</v>
      </c>
      <c r="C2030" t="str">
        <f>+VLOOKUP(Precio_mayoristas_consumidores[[#This Row],[Cod_mes]],Códigos_mes[],2,0)</f>
        <v>Diciembre</v>
      </c>
      <c r="D2030" t="s">
        <v>797</v>
      </c>
      <c r="E2030" t="str">
        <f>+VLOOKUP(Precio_mayoristas_consumidores[[#This Row],[Producto]],Codigos_class_frutas[],2,0)</f>
        <v>Tropicales y subtropicales</v>
      </c>
      <c r="F2030" t="s">
        <v>204</v>
      </c>
      <c r="G2030" s="51">
        <v>822.65</v>
      </c>
    </row>
    <row r="2031" spans="1:7" x14ac:dyDescent="0.35">
      <c r="A2031">
        <v>2015</v>
      </c>
      <c r="B2031">
        <v>12</v>
      </c>
      <c r="C2031" t="str">
        <f>+VLOOKUP(Precio_mayoristas_consumidores[[#This Row],[Cod_mes]],Códigos_mes[],2,0)</f>
        <v>Diciembre</v>
      </c>
      <c r="D2031" t="s">
        <v>796</v>
      </c>
      <c r="E2031" t="str">
        <f>+VLOOKUP(Precio_mayoristas_consumidores[[#This Row],[Producto]],Codigos_class_frutas[],2,0)</f>
        <v>Frutos de hueso (carozo)</v>
      </c>
      <c r="F2031" t="s">
        <v>281</v>
      </c>
      <c r="G2031" s="51">
        <v>1432.43</v>
      </c>
    </row>
    <row r="2032" spans="1:7" x14ac:dyDescent="0.35">
      <c r="A2032">
        <v>2015</v>
      </c>
      <c r="B2032">
        <v>12</v>
      </c>
      <c r="C2032" t="str">
        <f>+VLOOKUP(Precio_mayoristas_consumidores[[#This Row],[Cod_mes]],Códigos_mes[],2,0)</f>
        <v>Diciembre</v>
      </c>
      <c r="D2032" t="s">
        <v>796</v>
      </c>
      <c r="E2032" t="str">
        <f>+VLOOKUP(Precio_mayoristas_consumidores[[#This Row],[Producto]],Codigos_class_frutas[],2,0)</f>
        <v>Frutos de hueso (carozo)</v>
      </c>
      <c r="F2032" t="s">
        <v>669</v>
      </c>
      <c r="G2032" s="51">
        <v>1048.23</v>
      </c>
    </row>
    <row r="2033" spans="1:7" x14ac:dyDescent="0.35">
      <c r="A2033">
        <v>2015</v>
      </c>
      <c r="B2033">
        <v>12</v>
      </c>
      <c r="C2033" t="str">
        <f>+VLOOKUP(Precio_mayoristas_consumidores[[#This Row],[Cod_mes]],Códigos_mes[],2,0)</f>
        <v>Diciembre</v>
      </c>
      <c r="D2033" t="s">
        <v>796</v>
      </c>
      <c r="E2033" t="str">
        <f>+VLOOKUP(Precio_mayoristas_consumidores[[#This Row],[Producto]],Codigos_class_frutas[],2,0)</f>
        <v>Frutos de hueso (carozo)</v>
      </c>
      <c r="F2033" t="s">
        <v>277</v>
      </c>
      <c r="G2033" s="51">
        <v>920.93</v>
      </c>
    </row>
    <row r="2034" spans="1:7" x14ac:dyDescent="0.35">
      <c r="A2034">
        <v>2015</v>
      </c>
      <c r="B2034">
        <v>12</v>
      </c>
      <c r="C2034" t="str">
        <f>+VLOOKUP(Precio_mayoristas_consumidores[[#This Row],[Cod_mes]],Códigos_mes[],2,0)</f>
        <v>Diciembre</v>
      </c>
      <c r="D2034" t="s">
        <v>796</v>
      </c>
      <c r="E2034" t="str">
        <f>+VLOOKUP(Precio_mayoristas_consumidores[[#This Row],[Producto]],Codigos_class_frutas[],2,0)</f>
        <v>Berries</v>
      </c>
      <c r="F2034" t="s">
        <v>212</v>
      </c>
      <c r="G2034" s="51">
        <v>1183.8699999999999</v>
      </c>
    </row>
    <row r="2035" spans="1:7" x14ac:dyDescent="0.35">
      <c r="A2035">
        <v>2015</v>
      </c>
      <c r="B2035">
        <v>12</v>
      </c>
      <c r="C2035" t="str">
        <f>+VLOOKUP(Precio_mayoristas_consumidores[[#This Row],[Cod_mes]],Códigos_mes[],2,0)</f>
        <v>Diciembre</v>
      </c>
      <c r="D2035" t="s">
        <v>796</v>
      </c>
      <c r="E2035" t="str">
        <f>+VLOOKUP(Precio_mayoristas_consumidores[[#This Row],[Producto]],Codigos_class_frutas[],2,0)</f>
        <v>Berries</v>
      </c>
      <c r="F2035" t="s">
        <v>249</v>
      </c>
      <c r="G2035" s="51">
        <v>748.57</v>
      </c>
    </row>
    <row r="2036" spans="1:7" x14ac:dyDescent="0.35">
      <c r="A2036">
        <v>2015</v>
      </c>
      <c r="B2036">
        <v>12</v>
      </c>
      <c r="C2036" t="str">
        <f>+VLOOKUP(Precio_mayoristas_consumidores[[#This Row],[Cod_mes]],Códigos_mes[],2,0)</f>
        <v>Diciembre</v>
      </c>
      <c r="D2036" t="s">
        <v>796</v>
      </c>
      <c r="E2036" t="str">
        <f>+VLOOKUP(Precio_mayoristas_consumidores[[#This Row],[Producto]],Codigos_class_frutas[],2,0)</f>
        <v>Cítricos</v>
      </c>
      <c r="F2036" t="s">
        <v>214</v>
      </c>
      <c r="G2036" s="51">
        <v>439.07</v>
      </c>
    </row>
    <row r="2037" spans="1:7" x14ac:dyDescent="0.35">
      <c r="A2037">
        <v>2015</v>
      </c>
      <c r="B2037">
        <v>12</v>
      </c>
      <c r="C2037" t="str">
        <f>+VLOOKUP(Precio_mayoristas_consumidores[[#This Row],[Cod_mes]],Códigos_mes[],2,0)</f>
        <v>Diciembre</v>
      </c>
      <c r="D2037" t="s">
        <v>796</v>
      </c>
      <c r="E2037" t="str">
        <f>+VLOOKUP(Precio_mayoristas_consumidores[[#This Row],[Producto]],Codigos_class_frutas[],2,0)</f>
        <v>Cítricos</v>
      </c>
      <c r="F2037" t="s">
        <v>218</v>
      </c>
      <c r="G2037" s="51">
        <v>718.23</v>
      </c>
    </row>
    <row r="2038" spans="1:7" x14ac:dyDescent="0.35">
      <c r="A2038">
        <v>2015</v>
      </c>
      <c r="B2038">
        <v>12</v>
      </c>
      <c r="C2038" t="str">
        <f>+VLOOKUP(Precio_mayoristas_consumidores[[#This Row],[Cod_mes]],Códigos_mes[],2,0)</f>
        <v>Diciembre</v>
      </c>
      <c r="D2038" t="s">
        <v>796</v>
      </c>
      <c r="E2038" t="str">
        <f>+VLOOKUP(Precio_mayoristas_consumidores[[#This Row],[Producto]],Codigos_class_frutas[],2,0)</f>
        <v>Tropicales y subtropicales</v>
      </c>
      <c r="F2038" t="s">
        <v>229</v>
      </c>
      <c r="G2038" s="51">
        <v>1957.69</v>
      </c>
    </row>
    <row r="2039" spans="1:7" x14ac:dyDescent="0.35">
      <c r="A2039">
        <v>2015</v>
      </c>
      <c r="B2039">
        <v>12</v>
      </c>
      <c r="C2039" t="str">
        <f>+VLOOKUP(Precio_mayoristas_consumidores[[#This Row],[Cod_mes]],Códigos_mes[],2,0)</f>
        <v>Diciembre</v>
      </c>
      <c r="D2039" t="s">
        <v>796</v>
      </c>
      <c r="E2039" t="str">
        <f>+VLOOKUP(Precio_mayoristas_consumidores[[#This Row],[Producto]],Codigos_class_frutas[],2,0)</f>
        <v>Cítricos</v>
      </c>
      <c r="F2039" t="s">
        <v>221</v>
      </c>
      <c r="G2039" s="51">
        <v>779.3</v>
      </c>
    </row>
    <row r="2040" spans="1:7" x14ac:dyDescent="0.35">
      <c r="A2040">
        <v>2015</v>
      </c>
      <c r="B2040">
        <v>12</v>
      </c>
      <c r="C2040" t="str">
        <f>+VLOOKUP(Precio_mayoristas_consumidores[[#This Row],[Cod_mes]],Códigos_mes[],2,0)</f>
        <v>Diciembre</v>
      </c>
      <c r="D2040" t="s">
        <v>796</v>
      </c>
      <c r="E2040" t="str">
        <f>+VLOOKUP(Precio_mayoristas_consumidores[[#This Row],[Producto]],Codigos_class_frutas[],2,0)</f>
        <v>Oleaginosos</v>
      </c>
      <c r="F2040" t="s">
        <v>225</v>
      </c>
      <c r="G2040" s="51">
        <v>1964.81</v>
      </c>
    </row>
    <row r="2041" spans="1:7" x14ac:dyDescent="0.35">
      <c r="A2041">
        <v>2015</v>
      </c>
      <c r="B2041">
        <v>12</v>
      </c>
      <c r="C2041" t="str">
        <f>+VLOOKUP(Precio_mayoristas_consumidores[[#This Row],[Cod_mes]],Códigos_mes[],2,0)</f>
        <v>Diciembre</v>
      </c>
      <c r="D2041" t="s">
        <v>796</v>
      </c>
      <c r="E2041" t="str">
        <f>+VLOOKUP(Precio_mayoristas_consumidores[[#This Row],[Producto]],Codigos_class_frutas[],2,0)</f>
        <v>Frutos de pepita</v>
      </c>
      <c r="F2041" t="s">
        <v>242</v>
      </c>
      <c r="G2041" s="51">
        <v>816.73</v>
      </c>
    </row>
    <row r="2042" spans="1:7" x14ac:dyDescent="0.35">
      <c r="A2042">
        <v>2015</v>
      </c>
      <c r="B2042">
        <v>12</v>
      </c>
      <c r="C2042" t="str">
        <f>+VLOOKUP(Precio_mayoristas_consumidores[[#This Row],[Cod_mes]],Códigos_mes[],2,0)</f>
        <v>Diciembre</v>
      </c>
      <c r="D2042" t="s">
        <v>796</v>
      </c>
      <c r="E2042" t="str">
        <f>+VLOOKUP(Precio_mayoristas_consumidores[[#This Row],[Producto]],Codigos_class_frutas[],2,0)</f>
        <v>Tropicales y subtropicales</v>
      </c>
      <c r="F2042" t="s">
        <v>204</v>
      </c>
      <c r="G2042" s="51">
        <v>537.87</v>
      </c>
    </row>
    <row r="2043" spans="1:7" x14ac:dyDescent="0.35">
      <c r="A2043">
        <v>2015</v>
      </c>
      <c r="B2043">
        <v>12</v>
      </c>
      <c r="C2043" t="str">
        <f>+VLOOKUP(Precio_mayoristas_consumidores[[#This Row],[Cod_mes]],Códigos_mes[],2,0)</f>
        <v>Diciembre</v>
      </c>
      <c r="D2043" t="s">
        <v>797</v>
      </c>
      <c r="E2043" t="str">
        <f>+VLOOKUP(Precio_mayoristas_consumidores[[#This Row],[Producto]],Codigos_class_frutas[],2,0)</f>
        <v>Frutos de hueso (carozo)</v>
      </c>
      <c r="F2043" t="s">
        <v>281</v>
      </c>
      <c r="G2043" s="51">
        <v>2616.17</v>
      </c>
    </row>
    <row r="2044" spans="1:7" x14ac:dyDescent="0.35">
      <c r="A2044">
        <v>2015</v>
      </c>
      <c r="B2044">
        <v>12</v>
      </c>
      <c r="C2044" t="str">
        <f>+VLOOKUP(Precio_mayoristas_consumidores[[#This Row],[Cod_mes]],Códigos_mes[],2,0)</f>
        <v>Diciembre</v>
      </c>
      <c r="D2044" t="s">
        <v>797</v>
      </c>
      <c r="E2044" t="str">
        <f>+VLOOKUP(Precio_mayoristas_consumidores[[#This Row],[Producto]],Codigos_class_frutas[],2,0)</f>
        <v>Frutos de hueso (carozo)</v>
      </c>
      <c r="F2044" t="s">
        <v>669</v>
      </c>
      <c r="G2044" s="51">
        <v>2326.42</v>
      </c>
    </row>
    <row r="2045" spans="1:7" x14ac:dyDescent="0.35">
      <c r="A2045">
        <v>2015</v>
      </c>
      <c r="B2045">
        <v>12</v>
      </c>
      <c r="C2045" t="str">
        <f>+VLOOKUP(Precio_mayoristas_consumidores[[#This Row],[Cod_mes]],Códigos_mes[],2,0)</f>
        <v>Diciembre</v>
      </c>
      <c r="D2045" t="s">
        <v>797</v>
      </c>
      <c r="E2045" t="str">
        <f>+VLOOKUP(Precio_mayoristas_consumidores[[#This Row],[Producto]],Codigos_class_frutas[],2,0)</f>
        <v>Frutos de hueso (carozo)</v>
      </c>
      <c r="F2045" t="s">
        <v>277</v>
      </c>
      <c r="G2045" s="51">
        <v>1742.86</v>
      </c>
    </row>
    <row r="2046" spans="1:7" x14ac:dyDescent="0.35">
      <c r="A2046">
        <v>2015</v>
      </c>
      <c r="B2046">
        <v>12</v>
      </c>
      <c r="C2046" t="str">
        <f>+VLOOKUP(Precio_mayoristas_consumidores[[#This Row],[Cod_mes]],Códigos_mes[],2,0)</f>
        <v>Diciembre</v>
      </c>
      <c r="D2046" t="s">
        <v>797</v>
      </c>
      <c r="E2046" t="str">
        <f>+VLOOKUP(Precio_mayoristas_consumidores[[#This Row],[Producto]],Codigos_class_frutas[],2,0)</f>
        <v>Berries</v>
      </c>
      <c r="F2046" t="s">
        <v>212</v>
      </c>
      <c r="G2046" s="51">
        <v>3856</v>
      </c>
    </row>
    <row r="2047" spans="1:7" x14ac:dyDescent="0.35">
      <c r="A2047">
        <v>2015</v>
      </c>
      <c r="B2047">
        <v>12</v>
      </c>
      <c r="C2047" t="str">
        <f>+VLOOKUP(Precio_mayoristas_consumidores[[#This Row],[Cod_mes]],Códigos_mes[],2,0)</f>
        <v>Diciembre</v>
      </c>
      <c r="D2047" t="s">
        <v>797</v>
      </c>
      <c r="E2047" t="str">
        <f>+VLOOKUP(Precio_mayoristas_consumidores[[#This Row],[Producto]],Codigos_class_frutas[],2,0)</f>
        <v>Berries</v>
      </c>
      <c r="F2047" t="s">
        <v>249</v>
      </c>
      <c r="G2047" s="51">
        <v>1135.57</v>
      </c>
    </row>
    <row r="2048" spans="1:7" x14ac:dyDescent="0.35">
      <c r="A2048">
        <v>2015</v>
      </c>
      <c r="B2048">
        <v>12</v>
      </c>
      <c r="C2048" t="str">
        <f>+VLOOKUP(Precio_mayoristas_consumidores[[#This Row],[Cod_mes]],Códigos_mes[],2,0)</f>
        <v>Diciembre</v>
      </c>
      <c r="D2048" t="s">
        <v>797</v>
      </c>
      <c r="E2048" t="str">
        <f>+VLOOKUP(Precio_mayoristas_consumidores[[#This Row],[Producto]],Codigos_class_frutas[],2,0)</f>
        <v>Cítricos</v>
      </c>
      <c r="F2048" t="s">
        <v>214</v>
      </c>
      <c r="G2048" s="51">
        <v>745.41</v>
      </c>
    </row>
    <row r="2049" spans="1:7" x14ac:dyDescent="0.35">
      <c r="A2049">
        <v>2015</v>
      </c>
      <c r="B2049">
        <v>12</v>
      </c>
      <c r="C2049" t="str">
        <f>+VLOOKUP(Precio_mayoristas_consumidores[[#This Row],[Cod_mes]],Códigos_mes[],2,0)</f>
        <v>Diciembre</v>
      </c>
      <c r="D2049" t="s">
        <v>797</v>
      </c>
      <c r="E2049" t="str">
        <f>+VLOOKUP(Precio_mayoristas_consumidores[[#This Row],[Producto]],Codigos_class_frutas[],2,0)</f>
        <v>Cítricos</v>
      </c>
      <c r="F2049" t="s">
        <v>218</v>
      </c>
      <c r="G2049" s="51">
        <v>1451.72</v>
      </c>
    </row>
    <row r="2050" spans="1:7" x14ac:dyDescent="0.35">
      <c r="A2050">
        <v>2015</v>
      </c>
      <c r="B2050">
        <v>12</v>
      </c>
      <c r="C2050" t="str">
        <f>+VLOOKUP(Precio_mayoristas_consumidores[[#This Row],[Cod_mes]],Códigos_mes[],2,0)</f>
        <v>Diciembre</v>
      </c>
      <c r="D2050" t="s">
        <v>797</v>
      </c>
      <c r="E2050" t="str">
        <f>+VLOOKUP(Precio_mayoristas_consumidores[[#This Row],[Producto]],Codigos_class_frutas[],2,0)</f>
        <v>Tropicales y subtropicales</v>
      </c>
      <c r="F2050" t="s">
        <v>229</v>
      </c>
      <c r="G2050" s="51">
        <v>1852.28</v>
      </c>
    </row>
    <row r="2051" spans="1:7" x14ac:dyDescent="0.35">
      <c r="A2051">
        <v>2015</v>
      </c>
      <c r="B2051">
        <v>12</v>
      </c>
      <c r="C2051" t="str">
        <f>+VLOOKUP(Precio_mayoristas_consumidores[[#This Row],[Cod_mes]],Códigos_mes[],2,0)</f>
        <v>Diciembre</v>
      </c>
      <c r="D2051" t="s">
        <v>797</v>
      </c>
      <c r="E2051" t="str">
        <f>+VLOOKUP(Precio_mayoristas_consumidores[[#This Row],[Producto]],Codigos_class_frutas[],2,0)</f>
        <v>Cítricos</v>
      </c>
      <c r="F2051" t="s">
        <v>221</v>
      </c>
      <c r="G2051" s="51">
        <v>945.92</v>
      </c>
    </row>
    <row r="2052" spans="1:7" x14ac:dyDescent="0.35">
      <c r="A2052">
        <v>2015</v>
      </c>
      <c r="B2052">
        <v>12</v>
      </c>
      <c r="C2052" t="str">
        <f>+VLOOKUP(Precio_mayoristas_consumidores[[#This Row],[Cod_mes]],Códigos_mes[],2,0)</f>
        <v>Diciembre</v>
      </c>
      <c r="D2052" t="s">
        <v>797</v>
      </c>
      <c r="E2052" t="str">
        <f>+VLOOKUP(Precio_mayoristas_consumidores[[#This Row],[Producto]],Codigos_class_frutas[],2,0)</f>
        <v>Oleaginosos</v>
      </c>
      <c r="F2052" t="s">
        <v>225</v>
      </c>
      <c r="G2052" s="51">
        <v>2664.92</v>
      </c>
    </row>
    <row r="2053" spans="1:7" x14ac:dyDescent="0.35">
      <c r="A2053">
        <v>2015</v>
      </c>
      <c r="B2053">
        <v>12</v>
      </c>
      <c r="C2053" t="str">
        <f>+VLOOKUP(Precio_mayoristas_consumidores[[#This Row],[Cod_mes]],Códigos_mes[],2,0)</f>
        <v>Diciembre</v>
      </c>
      <c r="D2053" t="s">
        <v>797</v>
      </c>
      <c r="E2053" t="str">
        <f>+VLOOKUP(Precio_mayoristas_consumidores[[#This Row],[Producto]],Codigos_class_frutas[],2,0)</f>
        <v>Frutos de pepita</v>
      </c>
      <c r="F2053" t="s">
        <v>242</v>
      </c>
      <c r="G2053" s="51">
        <v>1207.71</v>
      </c>
    </row>
    <row r="2054" spans="1:7" x14ac:dyDescent="0.35">
      <c r="A2054">
        <v>2015</v>
      </c>
      <c r="B2054">
        <v>12</v>
      </c>
      <c r="C2054" t="str">
        <f>+VLOOKUP(Precio_mayoristas_consumidores[[#This Row],[Cod_mes]],Códigos_mes[],2,0)</f>
        <v>Diciembre</v>
      </c>
      <c r="D2054" t="s">
        <v>797</v>
      </c>
      <c r="E2054" t="str">
        <f>+VLOOKUP(Precio_mayoristas_consumidores[[#This Row],[Producto]],Codigos_class_frutas[],2,0)</f>
        <v>Tropicales y subtropicales</v>
      </c>
      <c r="F2054" t="s">
        <v>204</v>
      </c>
      <c r="G2054" s="51">
        <v>799.84</v>
      </c>
    </row>
    <row r="2055" spans="1:7" x14ac:dyDescent="0.35">
      <c r="A2055">
        <v>2015</v>
      </c>
      <c r="B2055">
        <v>12</v>
      </c>
      <c r="C2055" t="str">
        <f>+VLOOKUP(Precio_mayoristas_consumidores[[#This Row],[Cod_mes]],Códigos_mes[],2,0)</f>
        <v>Diciembre</v>
      </c>
      <c r="D2055" t="s">
        <v>796</v>
      </c>
      <c r="E2055" t="str">
        <f>+VLOOKUP(Precio_mayoristas_consumidores[[#This Row],[Producto]],Codigos_class_frutas[],2,0)</f>
        <v>Frutos de hueso (carozo)</v>
      </c>
      <c r="F2055" t="s">
        <v>281</v>
      </c>
      <c r="G2055" s="51">
        <v>1615.45</v>
      </c>
    </row>
    <row r="2056" spans="1:7" x14ac:dyDescent="0.35">
      <c r="A2056">
        <v>2015</v>
      </c>
      <c r="B2056">
        <v>12</v>
      </c>
      <c r="C2056" t="str">
        <f>+VLOOKUP(Precio_mayoristas_consumidores[[#This Row],[Cod_mes]],Códigos_mes[],2,0)</f>
        <v>Diciembre</v>
      </c>
      <c r="D2056" t="s">
        <v>796</v>
      </c>
      <c r="E2056" t="str">
        <f>+VLOOKUP(Precio_mayoristas_consumidores[[#This Row],[Producto]],Codigos_class_frutas[],2,0)</f>
        <v>Frutos de hueso (carozo)</v>
      </c>
      <c r="F2056" t="s">
        <v>669</v>
      </c>
      <c r="G2056" s="51">
        <v>987.08</v>
      </c>
    </row>
    <row r="2057" spans="1:7" x14ac:dyDescent="0.35">
      <c r="A2057">
        <v>2015</v>
      </c>
      <c r="B2057">
        <v>12</v>
      </c>
      <c r="C2057" t="str">
        <f>+VLOOKUP(Precio_mayoristas_consumidores[[#This Row],[Cod_mes]],Códigos_mes[],2,0)</f>
        <v>Diciembre</v>
      </c>
      <c r="D2057" t="s">
        <v>796</v>
      </c>
      <c r="E2057" t="str">
        <f>+VLOOKUP(Precio_mayoristas_consumidores[[#This Row],[Producto]],Codigos_class_frutas[],2,0)</f>
        <v>Frutos de hueso (carozo)</v>
      </c>
      <c r="F2057" t="s">
        <v>277</v>
      </c>
      <c r="G2057" s="51">
        <v>921.17</v>
      </c>
    </row>
    <row r="2058" spans="1:7" x14ac:dyDescent="0.35">
      <c r="A2058">
        <v>2015</v>
      </c>
      <c r="B2058">
        <v>12</v>
      </c>
      <c r="C2058" t="str">
        <f>+VLOOKUP(Precio_mayoristas_consumidores[[#This Row],[Cod_mes]],Códigos_mes[],2,0)</f>
        <v>Diciembre</v>
      </c>
      <c r="D2058" t="s">
        <v>796</v>
      </c>
      <c r="E2058" t="str">
        <f>+VLOOKUP(Precio_mayoristas_consumidores[[#This Row],[Producto]],Codigos_class_frutas[],2,0)</f>
        <v>Berries</v>
      </c>
      <c r="F2058" t="s">
        <v>212</v>
      </c>
      <c r="G2058" s="51">
        <v>1211.3699999999999</v>
      </c>
    </row>
    <row r="2059" spans="1:7" x14ac:dyDescent="0.35">
      <c r="A2059">
        <v>2015</v>
      </c>
      <c r="B2059">
        <v>12</v>
      </c>
      <c r="C2059" t="str">
        <f>+VLOOKUP(Precio_mayoristas_consumidores[[#This Row],[Cod_mes]],Códigos_mes[],2,0)</f>
        <v>Diciembre</v>
      </c>
      <c r="D2059" t="s">
        <v>796</v>
      </c>
      <c r="E2059" t="str">
        <f>+VLOOKUP(Precio_mayoristas_consumidores[[#This Row],[Producto]],Codigos_class_frutas[],2,0)</f>
        <v>Berries</v>
      </c>
      <c r="F2059" t="s">
        <v>249</v>
      </c>
      <c r="G2059" s="51">
        <v>732.14</v>
      </c>
    </row>
    <row r="2060" spans="1:7" x14ac:dyDescent="0.35">
      <c r="A2060">
        <v>2015</v>
      </c>
      <c r="B2060">
        <v>12</v>
      </c>
      <c r="C2060" t="str">
        <f>+VLOOKUP(Precio_mayoristas_consumidores[[#This Row],[Cod_mes]],Códigos_mes[],2,0)</f>
        <v>Diciembre</v>
      </c>
      <c r="D2060" t="s">
        <v>796</v>
      </c>
      <c r="E2060" t="str">
        <f>+VLOOKUP(Precio_mayoristas_consumidores[[#This Row],[Producto]],Codigos_class_frutas[],2,0)</f>
        <v>Cítricos</v>
      </c>
      <c r="F2060" t="s">
        <v>214</v>
      </c>
      <c r="G2060" s="51">
        <v>669.8</v>
      </c>
    </row>
    <row r="2061" spans="1:7" x14ac:dyDescent="0.35">
      <c r="A2061">
        <v>2015</v>
      </c>
      <c r="B2061">
        <v>12</v>
      </c>
      <c r="C2061" t="str">
        <f>+VLOOKUP(Precio_mayoristas_consumidores[[#This Row],[Cod_mes]],Códigos_mes[],2,0)</f>
        <v>Diciembre</v>
      </c>
      <c r="D2061" t="s">
        <v>796</v>
      </c>
      <c r="E2061" t="str">
        <f>+VLOOKUP(Precio_mayoristas_consumidores[[#This Row],[Producto]],Codigos_class_frutas[],2,0)</f>
        <v>Cítricos</v>
      </c>
      <c r="F2061" t="s">
        <v>218</v>
      </c>
      <c r="G2061" s="51">
        <v>716.13</v>
      </c>
    </row>
    <row r="2062" spans="1:7" x14ac:dyDescent="0.35">
      <c r="A2062">
        <v>2015</v>
      </c>
      <c r="B2062">
        <v>12</v>
      </c>
      <c r="C2062" t="str">
        <f>+VLOOKUP(Precio_mayoristas_consumidores[[#This Row],[Cod_mes]],Códigos_mes[],2,0)</f>
        <v>Diciembre</v>
      </c>
      <c r="D2062" t="s">
        <v>796</v>
      </c>
      <c r="E2062" t="str">
        <f>+VLOOKUP(Precio_mayoristas_consumidores[[#This Row],[Producto]],Codigos_class_frutas[],2,0)</f>
        <v>Tropicales y subtropicales</v>
      </c>
      <c r="F2062" t="s">
        <v>229</v>
      </c>
      <c r="G2062" s="51">
        <v>1763.47</v>
      </c>
    </row>
    <row r="2063" spans="1:7" x14ac:dyDescent="0.35">
      <c r="A2063">
        <v>2015</v>
      </c>
      <c r="B2063">
        <v>12</v>
      </c>
      <c r="C2063" t="str">
        <f>+VLOOKUP(Precio_mayoristas_consumidores[[#This Row],[Cod_mes]],Códigos_mes[],2,0)</f>
        <v>Diciembre</v>
      </c>
      <c r="D2063" t="s">
        <v>796</v>
      </c>
      <c r="E2063" t="str">
        <f>+VLOOKUP(Precio_mayoristas_consumidores[[#This Row],[Producto]],Codigos_class_frutas[],2,0)</f>
        <v>Cítricos</v>
      </c>
      <c r="F2063" t="s">
        <v>221</v>
      </c>
      <c r="G2063" s="51">
        <v>686.38</v>
      </c>
    </row>
    <row r="2064" spans="1:7" x14ac:dyDescent="0.35">
      <c r="A2064">
        <v>2015</v>
      </c>
      <c r="B2064">
        <v>12</v>
      </c>
      <c r="C2064" t="str">
        <f>+VLOOKUP(Precio_mayoristas_consumidores[[#This Row],[Cod_mes]],Códigos_mes[],2,0)</f>
        <v>Diciembre</v>
      </c>
      <c r="D2064" t="s">
        <v>796</v>
      </c>
      <c r="E2064" t="str">
        <f>+VLOOKUP(Precio_mayoristas_consumidores[[#This Row],[Producto]],Codigos_class_frutas[],2,0)</f>
        <v>Frutos de hueso (carozo)</v>
      </c>
      <c r="F2064" t="s">
        <v>665</v>
      </c>
      <c r="G2064" s="51">
        <v>912.86</v>
      </c>
    </row>
    <row r="2065" spans="1:7" x14ac:dyDescent="0.35">
      <c r="A2065">
        <v>2015</v>
      </c>
      <c r="B2065">
        <v>12</v>
      </c>
      <c r="C2065" t="str">
        <f>+VLOOKUP(Precio_mayoristas_consumidores[[#This Row],[Cod_mes]],Códigos_mes[],2,0)</f>
        <v>Diciembre</v>
      </c>
      <c r="D2065" t="s">
        <v>796</v>
      </c>
      <c r="E2065" t="str">
        <f>+VLOOKUP(Precio_mayoristas_consumidores[[#This Row],[Producto]],Codigos_class_frutas[],2,0)</f>
        <v>Oleaginosos</v>
      </c>
      <c r="F2065" t="s">
        <v>225</v>
      </c>
      <c r="G2065" s="51">
        <v>2106.38</v>
      </c>
    </row>
    <row r="2066" spans="1:7" x14ac:dyDescent="0.35">
      <c r="A2066">
        <v>2015</v>
      </c>
      <c r="B2066">
        <v>12</v>
      </c>
      <c r="C2066" t="str">
        <f>+VLOOKUP(Precio_mayoristas_consumidores[[#This Row],[Cod_mes]],Códigos_mes[],2,0)</f>
        <v>Diciembre</v>
      </c>
      <c r="D2066" t="s">
        <v>796</v>
      </c>
      <c r="E2066" t="str">
        <f>+VLOOKUP(Precio_mayoristas_consumidores[[#This Row],[Producto]],Codigos_class_frutas[],2,0)</f>
        <v>Frutos de pepita</v>
      </c>
      <c r="F2066" t="s">
        <v>242</v>
      </c>
      <c r="G2066" s="51">
        <v>853.7</v>
      </c>
    </row>
    <row r="2067" spans="1:7" x14ac:dyDescent="0.35">
      <c r="A2067">
        <v>2015</v>
      </c>
      <c r="B2067">
        <v>12</v>
      </c>
      <c r="C2067" t="str">
        <f>+VLOOKUP(Precio_mayoristas_consumidores[[#This Row],[Cod_mes]],Códigos_mes[],2,0)</f>
        <v>Diciembre</v>
      </c>
      <c r="D2067" t="s">
        <v>796</v>
      </c>
      <c r="E2067" t="str">
        <f>+VLOOKUP(Precio_mayoristas_consumidores[[#This Row],[Producto]],Codigos_class_frutas[],2,0)</f>
        <v>Tropicales y subtropicales</v>
      </c>
      <c r="F2067" t="s">
        <v>204</v>
      </c>
      <c r="G2067" s="51">
        <v>547.22</v>
      </c>
    </row>
    <row r="2068" spans="1:7" x14ac:dyDescent="0.35">
      <c r="A2068">
        <v>2015</v>
      </c>
      <c r="B2068">
        <v>12</v>
      </c>
      <c r="C2068" t="str">
        <f>+VLOOKUP(Precio_mayoristas_consumidores[[#This Row],[Cod_mes]],Códigos_mes[],2,0)</f>
        <v>Diciembre</v>
      </c>
      <c r="D2068" t="s">
        <v>797</v>
      </c>
      <c r="E2068" t="str">
        <f>+VLOOKUP(Precio_mayoristas_consumidores[[#This Row],[Producto]],Codigos_class_frutas[],2,0)</f>
        <v>Frutos de hueso (carozo)</v>
      </c>
      <c r="F2068" t="s">
        <v>281</v>
      </c>
      <c r="G2068" s="51">
        <v>2465.4</v>
      </c>
    </row>
    <row r="2069" spans="1:7" x14ac:dyDescent="0.35">
      <c r="A2069">
        <v>2015</v>
      </c>
      <c r="B2069">
        <v>12</v>
      </c>
      <c r="C2069" t="str">
        <f>+VLOOKUP(Precio_mayoristas_consumidores[[#This Row],[Cod_mes]],Códigos_mes[],2,0)</f>
        <v>Diciembre</v>
      </c>
      <c r="D2069" t="s">
        <v>797</v>
      </c>
      <c r="E2069" t="str">
        <f>+VLOOKUP(Precio_mayoristas_consumidores[[#This Row],[Producto]],Codigos_class_frutas[],2,0)</f>
        <v>Frutos de hueso (carozo)</v>
      </c>
      <c r="F2069" t="s">
        <v>669</v>
      </c>
      <c r="G2069" s="51">
        <v>2189.4699999999998</v>
      </c>
    </row>
    <row r="2070" spans="1:7" x14ac:dyDescent="0.35">
      <c r="A2070">
        <v>2015</v>
      </c>
      <c r="B2070">
        <v>12</v>
      </c>
      <c r="C2070" t="str">
        <f>+VLOOKUP(Precio_mayoristas_consumidores[[#This Row],[Cod_mes]],Códigos_mes[],2,0)</f>
        <v>Diciembre</v>
      </c>
      <c r="D2070" t="s">
        <v>797</v>
      </c>
      <c r="E2070" t="str">
        <f>+VLOOKUP(Precio_mayoristas_consumidores[[#This Row],[Producto]],Codigos_class_frutas[],2,0)</f>
        <v>Frutos de hueso (carozo)</v>
      </c>
      <c r="F2070" t="s">
        <v>277</v>
      </c>
      <c r="G2070" s="51">
        <v>1568.75</v>
      </c>
    </row>
    <row r="2071" spans="1:7" x14ac:dyDescent="0.35">
      <c r="A2071">
        <v>2015</v>
      </c>
      <c r="B2071">
        <v>12</v>
      </c>
      <c r="C2071" t="str">
        <f>+VLOOKUP(Precio_mayoristas_consumidores[[#This Row],[Cod_mes]],Códigos_mes[],2,0)</f>
        <v>Diciembre</v>
      </c>
      <c r="D2071" t="s">
        <v>797</v>
      </c>
      <c r="E2071" t="str">
        <f>+VLOOKUP(Precio_mayoristas_consumidores[[#This Row],[Producto]],Codigos_class_frutas[],2,0)</f>
        <v>Berries</v>
      </c>
      <c r="F2071" t="s">
        <v>212</v>
      </c>
      <c r="G2071" s="51">
        <v>3940.72</v>
      </c>
    </row>
    <row r="2072" spans="1:7" x14ac:dyDescent="0.35">
      <c r="A2072">
        <v>2015</v>
      </c>
      <c r="B2072">
        <v>12</v>
      </c>
      <c r="C2072" t="str">
        <f>+VLOOKUP(Precio_mayoristas_consumidores[[#This Row],[Cod_mes]],Códigos_mes[],2,0)</f>
        <v>Diciembre</v>
      </c>
      <c r="D2072" t="s">
        <v>797</v>
      </c>
      <c r="E2072" t="str">
        <f>+VLOOKUP(Precio_mayoristas_consumidores[[#This Row],[Producto]],Codigos_class_frutas[],2,0)</f>
        <v>Berries</v>
      </c>
      <c r="F2072" t="s">
        <v>249</v>
      </c>
      <c r="G2072" s="51">
        <v>1118.97</v>
      </c>
    </row>
    <row r="2073" spans="1:7" x14ac:dyDescent="0.35">
      <c r="A2073">
        <v>2015</v>
      </c>
      <c r="B2073">
        <v>12</v>
      </c>
      <c r="C2073" t="str">
        <f>+VLOOKUP(Precio_mayoristas_consumidores[[#This Row],[Cod_mes]],Códigos_mes[],2,0)</f>
        <v>Diciembre</v>
      </c>
      <c r="D2073" t="s">
        <v>797</v>
      </c>
      <c r="E2073" t="str">
        <f>+VLOOKUP(Precio_mayoristas_consumidores[[#This Row],[Producto]],Codigos_class_frutas[],2,0)</f>
        <v>Cítricos</v>
      </c>
      <c r="F2073" t="s">
        <v>214</v>
      </c>
      <c r="G2073" s="51">
        <v>779.65</v>
      </c>
    </row>
    <row r="2074" spans="1:7" x14ac:dyDescent="0.35">
      <c r="A2074">
        <v>2015</v>
      </c>
      <c r="B2074">
        <v>12</v>
      </c>
      <c r="C2074" t="str">
        <f>+VLOOKUP(Precio_mayoristas_consumidores[[#This Row],[Cod_mes]],Códigos_mes[],2,0)</f>
        <v>Diciembre</v>
      </c>
      <c r="D2074" t="s">
        <v>797</v>
      </c>
      <c r="E2074" t="str">
        <f>+VLOOKUP(Precio_mayoristas_consumidores[[#This Row],[Producto]],Codigos_class_frutas[],2,0)</f>
        <v>Cítricos</v>
      </c>
      <c r="F2074" t="s">
        <v>218</v>
      </c>
      <c r="G2074" s="51">
        <v>1463.36</v>
      </c>
    </row>
    <row r="2075" spans="1:7" x14ac:dyDescent="0.35">
      <c r="A2075">
        <v>2015</v>
      </c>
      <c r="B2075">
        <v>12</v>
      </c>
      <c r="C2075" t="str">
        <f>+VLOOKUP(Precio_mayoristas_consumidores[[#This Row],[Cod_mes]],Códigos_mes[],2,0)</f>
        <v>Diciembre</v>
      </c>
      <c r="D2075" t="s">
        <v>797</v>
      </c>
      <c r="E2075" t="str">
        <f>+VLOOKUP(Precio_mayoristas_consumidores[[#This Row],[Producto]],Codigos_class_frutas[],2,0)</f>
        <v>Tropicales y subtropicales</v>
      </c>
      <c r="F2075" t="s">
        <v>229</v>
      </c>
      <c r="G2075" s="51">
        <v>1854.49</v>
      </c>
    </row>
    <row r="2076" spans="1:7" x14ac:dyDescent="0.35">
      <c r="A2076">
        <v>2015</v>
      </c>
      <c r="B2076">
        <v>12</v>
      </c>
      <c r="C2076" t="str">
        <f>+VLOOKUP(Precio_mayoristas_consumidores[[#This Row],[Cod_mes]],Códigos_mes[],2,0)</f>
        <v>Diciembre</v>
      </c>
      <c r="D2076" t="s">
        <v>797</v>
      </c>
      <c r="E2076" t="str">
        <f>+VLOOKUP(Precio_mayoristas_consumidores[[#This Row],[Producto]],Codigos_class_frutas[],2,0)</f>
        <v>Cítricos</v>
      </c>
      <c r="F2076" t="s">
        <v>221</v>
      </c>
      <c r="G2076" s="51">
        <v>942.17</v>
      </c>
    </row>
    <row r="2077" spans="1:7" x14ac:dyDescent="0.35">
      <c r="A2077">
        <v>2015</v>
      </c>
      <c r="B2077">
        <v>12</v>
      </c>
      <c r="C2077" t="str">
        <f>+VLOOKUP(Precio_mayoristas_consumidores[[#This Row],[Cod_mes]],Códigos_mes[],2,0)</f>
        <v>Diciembre</v>
      </c>
      <c r="D2077" t="s">
        <v>797</v>
      </c>
      <c r="E2077" t="str">
        <f>+VLOOKUP(Precio_mayoristas_consumidores[[#This Row],[Producto]],Codigos_class_frutas[],2,0)</f>
        <v>Frutos de hueso (carozo)</v>
      </c>
      <c r="F2077" t="s">
        <v>665</v>
      </c>
      <c r="G2077" s="51">
        <v>1527.34</v>
      </c>
    </row>
    <row r="2078" spans="1:7" x14ac:dyDescent="0.35">
      <c r="A2078">
        <v>2015</v>
      </c>
      <c r="B2078">
        <v>12</v>
      </c>
      <c r="C2078" t="str">
        <f>+VLOOKUP(Precio_mayoristas_consumidores[[#This Row],[Cod_mes]],Códigos_mes[],2,0)</f>
        <v>Diciembre</v>
      </c>
      <c r="D2078" t="s">
        <v>797</v>
      </c>
      <c r="E2078" t="str">
        <f>+VLOOKUP(Precio_mayoristas_consumidores[[#This Row],[Producto]],Codigos_class_frutas[],2,0)</f>
        <v>Oleaginosos</v>
      </c>
      <c r="F2078" t="s">
        <v>225</v>
      </c>
      <c r="G2078" s="51">
        <v>2703.26</v>
      </c>
    </row>
    <row r="2079" spans="1:7" x14ac:dyDescent="0.35">
      <c r="A2079">
        <v>2015</v>
      </c>
      <c r="B2079">
        <v>12</v>
      </c>
      <c r="C2079" t="str">
        <f>+VLOOKUP(Precio_mayoristas_consumidores[[#This Row],[Cod_mes]],Códigos_mes[],2,0)</f>
        <v>Diciembre</v>
      </c>
      <c r="D2079" t="s">
        <v>797</v>
      </c>
      <c r="E2079" t="str">
        <f>+VLOOKUP(Precio_mayoristas_consumidores[[#This Row],[Producto]],Codigos_class_frutas[],2,0)</f>
        <v>Frutos de pepita</v>
      </c>
      <c r="F2079" t="s">
        <v>242</v>
      </c>
      <c r="G2079" s="51">
        <v>1177.6500000000001</v>
      </c>
    </row>
    <row r="2080" spans="1:7" x14ac:dyDescent="0.35">
      <c r="A2080">
        <v>2015</v>
      </c>
      <c r="B2080">
        <v>12</v>
      </c>
      <c r="C2080" t="str">
        <f>+VLOOKUP(Precio_mayoristas_consumidores[[#This Row],[Cod_mes]],Códigos_mes[],2,0)</f>
        <v>Diciembre</v>
      </c>
      <c r="D2080" t="s">
        <v>797</v>
      </c>
      <c r="E2080" t="str">
        <f>+VLOOKUP(Precio_mayoristas_consumidores[[#This Row],[Producto]],Codigos_class_frutas[],2,0)</f>
        <v>Tropicales y subtropicales</v>
      </c>
      <c r="F2080" t="s">
        <v>204</v>
      </c>
      <c r="G2080" s="51">
        <v>801.12</v>
      </c>
    </row>
    <row r="2081" spans="1:7" x14ac:dyDescent="0.35">
      <c r="A2081">
        <v>2016</v>
      </c>
      <c r="B2081">
        <v>1</v>
      </c>
      <c r="C2081" t="str">
        <f>+VLOOKUP(Precio_mayoristas_consumidores[[#This Row],[Cod_mes]],Códigos_mes[],2,0)</f>
        <v>Enero</v>
      </c>
      <c r="D2081" t="s">
        <v>796</v>
      </c>
      <c r="E2081" t="str">
        <f>+VLOOKUP(Precio_mayoristas_consumidores[[#This Row],[Producto]],Codigos_class_frutas[],2,0)</f>
        <v>Frutos de hueso (carozo)</v>
      </c>
      <c r="F2081" t="s">
        <v>281</v>
      </c>
      <c r="G2081" s="51">
        <v>1656.49</v>
      </c>
    </row>
    <row r="2082" spans="1:7" x14ac:dyDescent="0.35">
      <c r="A2082">
        <v>2016</v>
      </c>
      <c r="B2082">
        <v>1</v>
      </c>
      <c r="C2082" t="str">
        <f>+VLOOKUP(Precio_mayoristas_consumidores[[#This Row],[Cod_mes]],Códigos_mes[],2,0)</f>
        <v>Enero</v>
      </c>
      <c r="D2082" t="s">
        <v>796</v>
      </c>
      <c r="E2082" t="str">
        <f>+VLOOKUP(Precio_mayoristas_consumidores[[#This Row],[Producto]],Codigos_class_frutas[],2,0)</f>
        <v>Frutos de hueso (carozo)</v>
      </c>
      <c r="F2082" t="s">
        <v>669</v>
      </c>
      <c r="G2082" s="51">
        <v>897.72</v>
      </c>
    </row>
    <row r="2083" spans="1:7" x14ac:dyDescent="0.35">
      <c r="A2083">
        <v>2016</v>
      </c>
      <c r="B2083">
        <v>1</v>
      </c>
      <c r="C2083" t="str">
        <f>+VLOOKUP(Precio_mayoristas_consumidores[[#This Row],[Cod_mes]],Códigos_mes[],2,0)</f>
        <v>Enero</v>
      </c>
      <c r="D2083" t="s">
        <v>796</v>
      </c>
      <c r="E2083" t="str">
        <f>+VLOOKUP(Precio_mayoristas_consumidores[[#This Row],[Producto]],Codigos_class_frutas[],2,0)</f>
        <v>Frutos de hueso (carozo)</v>
      </c>
      <c r="F2083" t="s">
        <v>277</v>
      </c>
      <c r="G2083" s="51">
        <v>888.76</v>
      </c>
    </row>
    <row r="2084" spans="1:7" x14ac:dyDescent="0.35">
      <c r="A2084">
        <v>2016</v>
      </c>
      <c r="B2084">
        <v>1</v>
      </c>
      <c r="C2084" t="str">
        <f>+VLOOKUP(Precio_mayoristas_consumidores[[#This Row],[Cod_mes]],Códigos_mes[],2,0)</f>
        <v>Enero</v>
      </c>
      <c r="D2084" t="s">
        <v>796</v>
      </c>
      <c r="E2084" t="str">
        <f>+VLOOKUP(Precio_mayoristas_consumidores[[#This Row],[Producto]],Codigos_class_frutas[],2,0)</f>
        <v>Berries</v>
      </c>
      <c r="F2084" t="s">
        <v>212</v>
      </c>
      <c r="G2084" s="51">
        <v>1145.58</v>
      </c>
    </row>
    <row r="2085" spans="1:7" x14ac:dyDescent="0.35">
      <c r="A2085">
        <v>2016</v>
      </c>
      <c r="B2085">
        <v>1</v>
      </c>
      <c r="C2085" t="str">
        <f>+VLOOKUP(Precio_mayoristas_consumidores[[#This Row],[Cod_mes]],Códigos_mes[],2,0)</f>
        <v>Enero</v>
      </c>
      <c r="D2085" t="s">
        <v>796</v>
      </c>
      <c r="E2085" t="str">
        <f>+VLOOKUP(Precio_mayoristas_consumidores[[#This Row],[Producto]],Codigos_class_frutas[],2,0)</f>
        <v>Berries</v>
      </c>
      <c r="F2085" t="s">
        <v>249</v>
      </c>
      <c r="G2085" s="51">
        <v>753.04</v>
      </c>
    </row>
    <row r="2086" spans="1:7" x14ac:dyDescent="0.35">
      <c r="A2086">
        <v>2016</v>
      </c>
      <c r="B2086">
        <v>1</v>
      </c>
      <c r="C2086" t="str">
        <f>+VLOOKUP(Precio_mayoristas_consumidores[[#This Row],[Cod_mes]],Códigos_mes[],2,0)</f>
        <v>Enero</v>
      </c>
      <c r="D2086" t="s">
        <v>796</v>
      </c>
      <c r="E2086" t="str">
        <f>+VLOOKUP(Precio_mayoristas_consumidores[[#This Row],[Producto]],Codigos_class_frutas[],2,0)</f>
        <v>Cítricos</v>
      </c>
      <c r="F2086" t="s">
        <v>214</v>
      </c>
      <c r="G2086" s="51">
        <v>740.31</v>
      </c>
    </row>
    <row r="2087" spans="1:7" x14ac:dyDescent="0.35">
      <c r="A2087">
        <v>2016</v>
      </c>
      <c r="B2087">
        <v>1</v>
      </c>
      <c r="C2087" t="str">
        <f>+VLOOKUP(Precio_mayoristas_consumidores[[#This Row],[Cod_mes]],Códigos_mes[],2,0)</f>
        <v>Enero</v>
      </c>
      <c r="D2087" t="s">
        <v>796</v>
      </c>
      <c r="E2087" t="str">
        <f>+VLOOKUP(Precio_mayoristas_consumidores[[#This Row],[Producto]],Codigos_class_frutas[],2,0)</f>
        <v>Cítricos</v>
      </c>
      <c r="F2087" t="s">
        <v>218</v>
      </c>
      <c r="G2087" s="51">
        <v>799.48</v>
      </c>
    </row>
    <row r="2088" spans="1:7" x14ac:dyDescent="0.35">
      <c r="A2088">
        <v>2016</v>
      </c>
      <c r="B2088">
        <v>1</v>
      </c>
      <c r="C2088" t="str">
        <f>+VLOOKUP(Precio_mayoristas_consumidores[[#This Row],[Cod_mes]],Códigos_mes[],2,0)</f>
        <v>Enero</v>
      </c>
      <c r="D2088" t="s">
        <v>796</v>
      </c>
      <c r="E2088" t="str">
        <f>+VLOOKUP(Precio_mayoristas_consumidores[[#This Row],[Producto]],Codigos_class_frutas[],2,0)</f>
        <v>Tropicales y subtropicales</v>
      </c>
      <c r="F2088" t="s">
        <v>229</v>
      </c>
      <c r="G2088" s="51">
        <v>1842.98</v>
      </c>
    </row>
    <row r="2089" spans="1:7" x14ac:dyDescent="0.35">
      <c r="A2089">
        <v>2016</v>
      </c>
      <c r="B2089">
        <v>1</v>
      </c>
      <c r="C2089" t="str">
        <f>+VLOOKUP(Precio_mayoristas_consumidores[[#This Row],[Cod_mes]],Códigos_mes[],2,0)</f>
        <v>Enero</v>
      </c>
      <c r="D2089" t="s">
        <v>796</v>
      </c>
      <c r="E2089" t="str">
        <f>+VLOOKUP(Precio_mayoristas_consumidores[[#This Row],[Producto]],Codigos_class_frutas[],2,0)</f>
        <v>Cítricos</v>
      </c>
      <c r="F2089" t="s">
        <v>221</v>
      </c>
      <c r="G2089" s="51">
        <v>725.73</v>
      </c>
    </row>
    <row r="2090" spans="1:7" x14ac:dyDescent="0.35">
      <c r="A2090">
        <v>2016</v>
      </c>
      <c r="B2090">
        <v>1</v>
      </c>
      <c r="C2090" t="str">
        <f>+VLOOKUP(Precio_mayoristas_consumidores[[#This Row],[Cod_mes]],Códigos_mes[],2,0)</f>
        <v>Enero</v>
      </c>
      <c r="D2090" t="s">
        <v>796</v>
      </c>
      <c r="E2090" t="str">
        <f>+VLOOKUP(Precio_mayoristas_consumidores[[#This Row],[Producto]],Codigos_class_frutas[],2,0)</f>
        <v>Frutos de hueso (carozo)</v>
      </c>
      <c r="F2090" t="s">
        <v>665</v>
      </c>
      <c r="G2090" s="51">
        <v>892.09</v>
      </c>
    </row>
    <row r="2091" spans="1:7" x14ac:dyDescent="0.35">
      <c r="A2091">
        <v>2016</v>
      </c>
      <c r="B2091">
        <v>1</v>
      </c>
      <c r="C2091" t="str">
        <f>+VLOOKUP(Precio_mayoristas_consumidores[[#This Row],[Cod_mes]],Códigos_mes[],2,0)</f>
        <v>Enero</v>
      </c>
      <c r="D2091" t="s">
        <v>796</v>
      </c>
      <c r="E2091" t="str">
        <f>+VLOOKUP(Precio_mayoristas_consumidores[[#This Row],[Producto]],Codigos_class_frutas[],2,0)</f>
        <v>Oleaginosos</v>
      </c>
      <c r="F2091" t="s">
        <v>225</v>
      </c>
      <c r="G2091" s="51">
        <v>2067.13</v>
      </c>
    </row>
    <row r="2092" spans="1:7" x14ac:dyDescent="0.35">
      <c r="A2092">
        <v>2016</v>
      </c>
      <c r="B2092">
        <v>1</v>
      </c>
      <c r="C2092" t="str">
        <f>+VLOOKUP(Precio_mayoristas_consumidores[[#This Row],[Cod_mes]],Códigos_mes[],2,0)</f>
        <v>Enero</v>
      </c>
      <c r="D2092" t="s">
        <v>796</v>
      </c>
      <c r="E2092" t="str">
        <f>+VLOOKUP(Precio_mayoristas_consumidores[[#This Row],[Producto]],Codigos_class_frutas[],2,0)</f>
        <v>Frutos de pepita</v>
      </c>
      <c r="F2092" t="s">
        <v>242</v>
      </c>
      <c r="G2092" s="51">
        <v>789.83</v>
      </c>
    </row>
    <row r="2093" spans="1:7" x14ac:dyDescent="0.35">
      <c r="A2093">
        <v>2016</v>
      </c>
      <c r="B2093">
        <v>1</v>
      </c>
      <c r="C2093" t="str">
        <f>+VLOOKUP(Precio_mayoristas_consumidores[[#This Row],[Cod_mes]],Códigos_mes[],2,0)</f>
        <v>Enero</v>
      </c>
      <c r="D2093" t="s">
        <v>796</v>
      </c>
      <c r="E2093" t="str">
        <f>+VLOOKUP(Precio_mayoristas_consumidores[[#This Row],[Producto]],Codigos_class_frutas[],2,0)</f>
        <v>Tropicales y subtropicales</v>
      </c>
      <c r="F2093" t="s">
        <v>204</v>
      </c>
      <c r="G2093" s="51">
        <v>583.66999999999996</v>
      </c>
    </row>
    <row r="2094" spans="1:7" x14ac:dyDescent="0.35">
      <c r="A2094">
        <v>2016</v>
      </c>
      <c r="B2094">
        <v>1</v>
      </c>
      <c r="C2094" t="str">
        <f>+VLOOKUP(Precio_mayoristas_consumidores[[#This Row],[Cod_mes]],Códigos_mes[],2,0)</f>
        <v>Enero</v>
      </c>
      <c r="D2094" t="s">
        <v>797</v>
      </c>
      <c r="E2094" t="str">
        <f>+VLOOKUP(Precio_mayoristas_consumidores[[#This Row],[Producto]],Codigos_class_frutas[],2,0)</f>
        <v>Frutos de hueso (carozo)</v>
      </c>
      <c r="F2094" t="s">
        <v>281</v>
      </c>
      <c r="G2094" s="51">
        <v>2611.98</v>
      </c>
    </row>
    <row r="2095" spans="1:7" x14ac:dyDescent="0.35">
      <c r="A2095">
        <v>2016</v>
      </c>
      <c r="B2095">
        <v>1</v>
      </c>
      <c r="C2095" t="str">
        <f>+VLOOKUP(Precio_mayoristas_consumidores[[#This Row],[Cod_mes]],Códigos_mes[],2,0)</f>
        <v>Enero</v>
      </c>
      <c r="D2095" t="s">
        <v>797</v>
      </c>
      <c r="E2095" t="str">
        <f>+VLOOKUP(Precio_mayoristas_consumidores[[#This Row],[Producto]],Codigos_class_frutas[],2,0)</f>
        <v>Frutos de hueso (carozo)</v>
      </c>
      <c r="F2095" t="s">
        <v>669</v>
      </c>
      <c r="G2095" s="51">
        <v>2088.21</v>
      </c>
    </row>
    <row r="2096" spans="1:7" x14ac:dyDescent="0.35">
      <c r="A2096">
        <v>2016</v>
      </c>
      <c r="B2096">
        <v>1</v>
      </c>
      <c r="C2096" t="str">
        <f>+VLOOKUP(Precio_mayoristas_consumidores[[#This Row],[Cod_mes]],Códigos_mes[],2,0)</f>
        <v>Enero</v>
      </c>
      <c r="D2096" t="s">
        <v>797</v>
      </c>
      <c r="E2096" t="str">
        <f>+VLOOKUP(Precio_mayoristas_consumidores[[#This Row],[Producto]],Codigos_class_frutas[],2,0)</f>
        <v>Frutos de hueso (carozo)</v>
      </c>
      <c r="F2096" t="s">
        <v>277</v>
      </c>
      <c r="G2096" s="51">
        <v>1522.23</v>
      </c>
    </row>
    <row r="2097" spans="1:7" x14ac:dyDescent="0.35">
      <c r="A2097">
        <v>2016</v>
      </c>
      <c r="B2097">
        <v>1</v>
      </c>
      <c r="C2097" t="str">
        <f>+VLOOKUP(Precio_mayoristas_consumidores[[#This Row],[Cod_mes]],Códigos_mes[],2,0)</f>
        <v>Enero</v>
      </c>
      <c r="D2097" t="s">
        <v>797</v>
      </c>
      <c r="E2097" t="str">
        <f>+VLOOKUP(Precio_mayoristas_consumidores[[#This Row],[Producto]],Codigos_class_frutas[],2,0)</f>
        <v>Berries</v>
      </c>
      <c r="F2097" t="s">
        <v>212</v>
      </c>
      <c r="G2097" s="51">
        <v>3753.59</v>
      </c>
    </row>
    <row r="2098" spans="1:7" x14ac:dyDescent="0.35">
      <c r="A2098">
        <v>2016</v>
      </c>
      <c r="B2098">
        <v>1</v>
      </c>
      <c r="C2098" t="str">
        <f>+VLOOKUP(Precio_mayoristas_consumidores[[#This Row],[Cod_mes]],Códigos_mes[],2,0)</f>
        <v>Enero</v>
      </c>
      <c r="D2098" t="s">
        <v>797</v>
      </c>
      <c r="E2098" t="str">
        <f>+VLOOKUP(Precio_mayoristas_consumidores[[#This Row],[Producto]],Codigos_class_frutas[],2,0)</f>
        <v>Berries</v>
      </c>
      <c r="F2098" t="s">
        <v>249</v>
      </c>
      <c r="G2098" s="51">
        <v>1145.17</v>
      </c>
    </row>
    <row r="2099" spans="1:7" x14ac:dyDescent="0.35">
      <c r="A2099">
        <v>2016</v>
      </c>
      <c r="B2099">
        <v>1</v>
      </c>
      <c r="C2099" t="str">
        <f>+VLOOKUP(Precio_mayoristas_consumidores[[#This Row],[Cod_mes]],Códigos_mes[],2,0)</f>
        <v>Enero</v>
      </c>
      <c r="D2099" t="s">
        <v>797</v>
      </c>
      <c r="E2099" t="str">
        <f>+VLOOKUP(Precio_mayoristas_consumidores[[#This Row],[Producto]],Codigos_class_frutas[],2,0)</f>
        <v>Cítricos</v>
      </c>
      <c r="F2099" t="s">
        <v>214</v>
      </c>
      <c r="G2099" s="51">
        <v>892.33</v>
      </c>
    </row>
    <row r="2100" spans="1:7" x14ac:dyDescent="0.35">
      <c r="A2100">
        <v>2016</v>
      </c>
      <c r="B2100">
        <v>1</v>
      </c>
      <c r="C2100" t="str">
        <f>+VLOOKUP(Precio_mayoristas_consumidores[[#This Row],[Cod_mes]],Códigos_mes[],2,0)</f>
        <v>Enero</v>
      </c>
      <c r="D2100" t="s">
        <v>797</v>
      </c>
      <c r="E2100" t="str">
        <f>+VLOOKUP(Precio_mayoristas_consumidores[[#This Row],[Producto]],Codigos_class_frutas[],2,0)</f>
        <v>Cítricos</v>
      </c>
      <c r="F2100" t="s">
        <v>218</v>
      </c>
      <c r="G2100" s="51">
        <v>1425.03</v>
      </c>
    </row>
    <row r="2101" spans="1:7" x14ac:dyDescent="0.35">
      <c r="A2101">
        <v>2016</v>
      </c>
      <c r="B2101">
        <v>1</v>
      </c>
      <c r="C2101" t="str">
        <f>+VLOOKUP(Precio_mayoristas_consumidores[[#This Row],[Cod_mes]],Códigos_mes[],2,0)</f>
        <v>Enero</v>
      </c>
      <c r="D2101" t="s">
        <v>797</v>
      </c>
      <c r="E2101" t="str">
        <f>+VLOOKUP(Precio_mayoristas_consumidores[[#This Row],[Producto]],Codigos_class_frutas[],2,0)</f>
        <v>Tropicales y subtropicales</v>
      </c>
      <c r="F2101" t="s">
        <v>229</v>
      </c>
      <c r="G2101" s="51">
        <v>1805.82</v>
      </c>
    </row>
    <row r="2102" spans="1:7" x14ac:dyDescent="0.35">
      <c r="A2102">
        <v>2016</v>
      </c>
      <c r="B2102">
        <v>1</v>
      </c>
      <c r="C2102" t="str">
        <f>+VLOOKUP(Precio_mayoristas_consumidores[[#This Row],[Cod_mes]],Códigos_mes[],2,0)</f>
        <v>Enero</v>
      </c>
      <c r="D2102" t="s">
        <v>797</v>
      </c>
      <c r="E2102" t="str">
        <f>+VLOOKUP(Precio_mayoristas_consumidores[[#This Row],[Producto]],Codigos_class_frutas[],2,0)</f>
        <v>Cítricos</v>
      </c>
      <c r="F2102" t="s">
        <v>221</v>
      </c>
      <c r="G2102" s="51">
        <v>961.2</v>
      </c>
    </row>
    <row r="2103" spans="1:7" x14ac:dyDescent="0.35">
      <c r="A2103">
        <v>2016</v>
      </c>
      <c r="B2103">
        <v>1</v>
      </c>
      <c r="C2103" t="str">
        <f>+VLOOKUP(Precio_mayoristas_consumidores[[#This Row],[Cod_mes]],Códigos_mes[],2,0)</f>
        <v>Enero</v>
      </c>
      <c r="D2103" t="s">
        <v>797</v>
      </c>
      <c r="E2103" t="str">
        <f>+VLOOKUP(Precio_mayoristas_consumidores[[#This Row],[Producto]],Codigos_class_frutas[],2,0)</f>
        <v>Frutos de hueso (carozo)</v>
      </c>
      <c r="F2103" t="s">
        <v>665</v>
      </c>
      <c r="G2103" s="51">
        <v>1417.36</v>
      </c>
    </row>
    <row r="2104" spans="1:7" x14ac:dyDescent="0.35">
      <c r="A2104">
        <v>2016</v>
      </c>
      <c r="B2104">
        <v>1</v>
      </c>
      <c r="C2104" t="str">
        <f>+VLOOKUP(Precio_mayoristas_consumidores[[#This Row],[Cod_mes]],Códigos_mes[],2,0)</f>
        <v>Enero</v>
      </c>
      <c r="D2104" t="s">
        <v>797</v>
      </c>
      <c r="E2104" t="str">
        <f>+VLOOKUP(Precio_mayoristas_consumidores[[#This Row],[Producto]],Codigos_class_frutas[],2,0)</f>
        <v>Oleaginosos</v>
      </c>
      <c r="F2104" t="s">
        <v>225</v>
      </c>
      <c r="G2104" s="51">
        <v>2705.11</v>
      </c>
    </row>
    <row r="2105" spans="1:7" x14ac:dyDescent="0.35">
      <c r="A2105">
        <v>2016</v>
      </c>
      <c r="B2105">
        <v>1</v>
      </c>
      <c r="C2105" t="str">
        <f>+VLOOKUP(Precio_mayoristas_consumidores[[#This Row],[Cod_mes]],Códigos_mes[],2,0)</f>
        <v>Enero</v>
      </c>
      <c r="D2105" t="s">
        <v>797</v>
      </c>
      <c r="E2105" t="str">
        <f>+VLOOKUP(Precio_mayoristas_consumidores[[#This Row],[Producto]],Codigos_class_frutas[],2,0)</f>
        <v>Frutos de pepita</v>
      </c>
      <c r="F2105" t="s">
        <v>242</v>
      </c>
      <c r="G2105" s="51">
        <v>1256.8800000000001</v>
      </c>
    </row>
    <row r="2106" spans="1:7" x14ac:dyDescent="0.35">
      <c r="A2106">
        <v>2016</v>
      </c>
      <c r="B2106">
        <v>1</v>
      </c>
      <c r="C2106" t="str">
        <f>+VLOOKUP(Precio_mayoristas_consumidores[[#This Row],[Cod_mes]],Códigos_mes[],2,0)</f>
        <v>Enero</v>
      </c>
      <c r="D2106" t="s">
        <v>797</v>
      </c>
      <c r="E2106" t="str">
        <f>+VLOOKUP(Precio_mayoristas_consumidores[[#This Row],[Producto]],Codigos_class_frutas[],2,0)</f>
        <v>Tropicales y subtropicales</v>
      </c>
      <c r="F2106" t="s">
        <v>204</v>
      </c>
      <c r="G2106" s="51">
        <v>824.19</v>
      </c>
    </row>
    <row r="2107" spans="1:7" x14ac:dyDescent="0.35">
      <c r="A2107">
        <v>2016</v>
      </c>
      <c r="B2107">
        <v>1</v>
      </c>
      <c r="C2107" t="str">
        <f>+VLOOKUP(Precio_mayoristas_consumidores[[#This Row],[Cod_mes]],Códigos_mes[],2,0)</f>
        <v>Enero</v>
      </c>
      <c r="D2107" t="s">
        <v>796</v>
      </c>
      <c r="E2107" t="str">
        <f>+VLOOKUP(Precio_mayoristas_consumidores[[#This Row],[Producto]],Codigos_class_frutas[],2,0)</f>
        <v>Frutos de hueso (carozo)</v>
      </c>
      <c r="F2107" t="s">
        <v>281</v>
      </c>
      <c r="G2107" s="51">
        <v>1632.37</v>
      </c>
    </row>
    <row r="2108" spans="1:7" x14ac:dyDescent="0.35">
      <c r="A2108">
        <v>2016</v>
      </c>
      <c r="B2108">
        <v>1</v>
      </c>
      <c r="C2108" t="str">
        <f>+VLOOKUP(Precio_mayoristas_consumidores[[#This Row],[Cod_mes]],Códigos_mes[],2,0)</f>
        <v>Enero</v>
      </c>
      <c r="D2108" t="s">
        <v>796</v>
      </c>
      <c r="E2108" t="str">
        <f>+VLOOKUP(Precio_mayoristas_consumidores[[#This Row],[Producto]],Codigos_class_frutas[],2,0)</f>
        <v>Frutos de hueso (carozo)</v>
      </c>
      <c r="F2108" t="s">
        <v>277</v>
      </c>
      <c r="G2108" s="51">
        <v>832.63</v>
      </c>
    </row>
    <row r="2109" spans="1:7" x14ac:dyDescent="0.35">
      <c r="A2109">
        <v>2016</v>
      </c>
      <c r="B2109">
        <v>1</v>
      </c>
      <c r="C2109" t="str">
        <f>+VLOOKUP(Precio_mayoristas_consumidores[[#This Row],[Cod_mes]],Códigos_mes[],2,0)</f>
        <v>Enero</v>
      </c>
      <c r="D2109" t="s">
        <v>796</v>
      </c>
      <c r="E2109" t="str">
        <f>+VLOOKUP(Precio_mayoristas_consumidores[[#This Row],[Producto]],Codigos_class_frutas[],2,0)</f>
        <v>Berries</v>
      </c>
      <c r="F2109" t="s">
        <v>212</v>
      </c>
      <c r="G2109" s="51">
        <v>1086.9000000000001</v>
      </c>
    </row>
    <row r="2110" spans="1:7" x14ac:dyDescent="0.35">
      <c r="A2110">
        <v>2016</v>
      </c>
      <c r="B2110">
        <v>1</v>
      </c>
      <c r="C2110" t="str">
        <f>+VLOOKUP(Precio_mayoristas_consumidores[[#This Row],[Cod_mes]],Códigos_mes[],2,0)</f>
        <v>Enero</v>
      </c>
      <c r="D2110" t="s">
        <v>796</v>
      </c>
      <c r="E2110" t="str">
        <f>+VLOOKUP(Precio_mayoristas_consumidores[[#This Row],[Producto]],Codigos_class_frutas[],2,0)</f>
        <v>Cítricos</v>
      </c>
      <c r="F2110" t="s">
        <v>214</v>
      </c>
      <c r="G2110" s="51">
        <v>734.95</v>
      </c>
    </row>
    <row r="2111" spans="1:7" x14ac:dyDescent="0.35">
      <c r="A2111">
        <v>2016</v>
      </c>
      <c r="B2111">
        <v>1</v>
      </c>
      <c r="C2111" t="str">
        <f>+VLOOKUP(Precio_mayoristas_consumidores[[#This Row],[Cod_mes]],Códigos_mes[],2,0)</f>
        <v>Enero</v>
      </c>
      <c r="D2111" t="s">
        <v>796</v>
      </c>
      <c r="E2111" t="str">
        <f>+VLOOKUP(Precio_mayoristas_consumidores[[#This Row],[Producto]],Codigos_class_frutas[],2,0)</f>
        <v>Cítricos</v>
      </c>
      <c r="F2111" t="s">
        <v>218</v>
      </c>
      <c r="G2111" s="51">
        <v>714.58</v>
      </c>
    </row>
    <row r="2112" spans="1:7" x14ac:dyDescent="0.35">
      <c r="A2112">
        <v>2016</v>
      </c>
      <c r="B2112">
        <v>1</v>
      </c>
      <c r="C2112" t="str">
        <f>+VLOOKUP(Precio_mayoristas_consumidores[[#This Row],[Cod_mes]],Códigos_mes[],2,0)</f>
        <v>Enero</v>
      </c>
      <c r="D2112" t="s">
        <v>796</v>
      </c>
      <c r="E2112" t="str">
        <f>+VLOOKUP(Precio_mayoristas_consumidores[[#This Row],[Producto]],Codigos_class_frutas[],2,0)</f>
        <v>Tropicales y subtropicales</v>
      </c>
      <c r="F2112" t="s">
        <v>229</v>
      </c>
      <c r="G2112" s="51">
        <v>1720.61</v>
      </c>
    </row>
    <row r="2113" spans="1:7" x14ac:dyDescent="0.35">
      <c r="A2113">
        <v>2016</v>
      </c>
      <c r="B2113">
        <v>1</v>
      </c>
      <c r="C2113" t="str">
        <f>+VLOOKUP(Precio_mayoristas_consumidores[[#This Row],[Cod_mes]],Códigos_mes[],2,0)</f>
        <v>Enero</v>
      </c>
      <c r="D2113" t="s">
        <v>796</v>
      </c>
      <c r="E2113" t="str">
        <f>+VLOOKUP(Precio_mayoristas_consumidores[[#This Row],[Producto]],Codigos_class_frutas[],2,0)</f>
        <v>Cítricos</v>
      </c>
      <c r="F2113" t="s">
        <v>221</v>
      </c>
      <c r="G2113" s="51">
        <v>751.44</v>
      </c>
    </row>
    <row r="2114" spans="1:7" x14ac:dyDescent="0.35">
      <c r="A2114">
        <v>2016</v>
      </c>
      <c r="B2114">
        <v>1</v>
      </c>
      <c r="C2114" t="str">
        <f>+VLOOKUP(Precio_mayoristas_consumidores[[#This Row],[Cod_mes]],Códigos_mes[],2,0)</f>
        <v>Enero</v>
      </c>
      <c r="D2114" t="s">
        <v>796</v>
      </c>
      <c r="E2114" t="str">
        <f>+VLOOKUP(Precio_mayoristas_consumidores[[#This Row],[Producto]],Codigos_class_frutas[],2,0)</f>
        <v>Frutos de hueso (carozo)</v>
      </c>
      <c r="F2114" t="s">
        <v>665</v>
      </c>
      <c r="G2114" s="51">
        <v>797.16</v>
      </c>
    </row>
    <row r="2115" spans="1:7" x14ac:dyDescent="0.35">
      <c r="A2115">
        <v>2016</v>
      </c>
      <c r="B2115">
        <v>1</v>
      </c>
      <c r="C2115" t="str">
        <f>+VLOOKUP(Precio_mayoristas_consumidores[[#This Row],[Cod_mes]],Códigos_mes[],2,0)</f>
        <v>Enero</v>
      </c>
      <c r="D2115" t="s">
        <v>796</v>
      </c>
      <c r="E2115" t="str">
        <f>+VLOOKUP(Precio_mayoristas_consumidores[[#This Row],[Producto]],Codigos_class_frutas[],2,0)</f>
        <v>Oleaginosos</v>
      </c>
      <c r="F2115" t="s">
        <v>225</v>
      </c>
      <c r="G2115" s="51">
        <v>2070.06</v>
      </c>
    </row>
    <row r="2116" spans="1:7" x14ac:dyDescent="0.35">
      <c r="A2116">
        <v>2016</v>
      </c>
      <c r="B2116">
        <v>1</v>
      </c>
      <c r="C2116" t="str">
        <f>+VLOOKUP(Precio_mayoristas_consumidores[[#This Row],[Cod_mes]],Códigos_mes[],2,0)</f>
        <v>Enero</v>
      </c>
      <c r="D2116" t="s">
        <v>796</v>
      </c>
      <c r="E2116" t="str">
        <f>+VLOOKUP(Precio_mayoristas_consumidores[[#This Row],[Producto]],Codigos_class_frutas[],2,0)</f>
        <v>Tropicales y subtropicales</v>
      </c>
      <c r="F2116" t="s">
        <v>204</v>
      </c>
      <c r="G2116" s="51">
        <v>547.02</v>
      </c>
    </row>
    <row r="2117" spans="1:7" x14ac:dyDescent="0.35">
      <c r="A2117">
        <v>2016</v>
      </c>
      <c r="B2117">
        <v>1</v>
      </c>
      <c r="C2117" t="str">
        <f>+VLOOKUP(Precio_mayoristas_consumidores[[#This Row],[Cod_mes]],Códigos_mes[],2,0)</f>
        <v>Enero</v>
      </c>
      <c r="D2117" t="s">
        <v>797</v>
      </c>
      <c r="E2117" t="str">
        <f>+VLOOKUP(Precio_mayoristas_consumidores[[#This Row],[Producto]],Codigos_class_frutas[],2,0)</f>
        <v>Frutos de hueso (carozo)</v>
      </c>
      <c r="F2117" t="s">
        <v>281</v>
      </c>
      <c r="G2117" s="51">
        <v>2414.12</v>
      </c>
    </row>
    <row r="2118" spans="1:7" x14ac:dyDescent="0.35">
      <c r="A2118">
        <v>2016</v>
      </c>
      <c r="B2118">
        <v>1</v>
      </c>
      <c r="C2118" t="str">
        <f>+VLOOKUP(Precio_mayoristas_consumidores[[#This Row],[Cod_mes]],Códigos_mes[],2,0)</f>
        <v>Enero</v>
      </c>
      <c r="D2118" t="s">
        <v>797</v>
      </c>
      <c r="E2118" t="str">
        <f>+VLOOKUP(Precio_mayoristas_consumidores[[#This Row],[Producto]],Codigos_class_frutas[],2,0)</f>
        <v>Frutos de hueso (carozo)</v>
      </c>
      <c r="F2118" t="s">
        <v>669</v>
      </c>
      <c r="G2118" s="51">
        <v>1190</v>
      </c>
    </row>
    <row r="2119" spans="1:7" x14ac:dyDescent="0.35">
      <c r="A2119">
        <v>2016</v>
      </c>
      <c r="B2119">
        <v>1</v>
      </c>
      <c r="C2119" t="str">
        <f>+VLOOKUP(Precio_mayoristas_consumidores[[#This Row],[Cod_mes]],Códigos_mes[],2,0)</f>
        <v>Enero</v>
      </c>
      <c r="D2119" t="s">
        <v>797</v>
      </c>
      <c r="E2119" t="str">
        <f>+VLOOKUP(Precio_mayoristas_consumidores[[#This Row],[Producto]],Codigos_class_frutas[],2,0)</f>
        <v>Frutos de hueso (carozo)</v>
      </c>
      <c r="F2119" t="s">
        <v>277</v>
      </c>
      <c r="G2119" s="51">
        <v>1438.13</v>
      </c>
    </row>
    <row r="2120" spans="1:7" x14ac:dyDescent="0.35">
      <c r="A2120">
        <v>2016</v>
      </c>
      <c r="B2120">
        <v>1</v>
      </c>
      <c r="C2120" t="str">
        <f>+VLOOKUP(Precio_mayoristas_consumidores[[#This Row],[Cod_mes]],Códigos_mes[],2,0)</f>
        <v>Enero</v>
      </c>
      <c r="D2120" t="s">
        <v>797</v>
      </c>
      <c r="E2120" t="str">
        <f>+VLOOKUP(Precio_mayoristas_consumidores[[#This Row],[Producto]],Codigos_class_frutas[],2,0)</f>
        <v>Berries</v>
      </c>
      <c r="F2120" t="s">
        <v>212</v>
      </c>
      <c r="G2120" s="51">
        <v>3548.97</v>
      </c>
    </row>
    <row r="2121" spans="1:7" x14ac:dyDescent="0.35">
      <c r="A2121">
        <v>2016</v>
      </c>
      <c r="B2121">
        <v>1</v>
      </c>
      <c r="C2121" t="str">
        <f>+VLOOKUP(Precio_mayoristas_consumidores[[#This Row],[Cod_mes]],Códigos_mes[],2,0)</f>
        <v>Enero</v>
      </c>
      <c r="D2121" t="s">
        <v>797</v>
      </c>
      <c r="E2121" t="str">
        <f>+VLOOKUP(Precio_mayoristas_consumidores[[#This Row],[Producto]],Codigos_class_frutas[],2,0)</f>
        <v>Berries</v>
      </c>
      <c r="F2121" t="s">
        <v>249</v>
      </c>
      <c r="G2121" s="51">
        <v>1094.5</v>
      </c>
    </row>
    <row r="2122" spans="1:7" x14ac:dyDescent="0.35">
      <c r="A2122">
        <v>2016</v>
      </c>
      <c r="B2122">
        <v>1</v>
      </c>
      <c r="C2122" t="str">
        <f>+VLOOKUP(Precio_mayoristas_consumidores[[#This Row],[Cod_mes]],Códigos_mes[],2,0)</f>
        <v>Enero</v>
      </c>
      <c r="D2122" t="s">
        <v>797</v>
      </c>
      <c r="E2122" t="str">
        <f>+VLOOKUP(Precio_mayoristas_consumidores[[#This Row],[Producto]],Codigos_class_frutas[],2,0)</f>
        <v>Cítricos</v>
      </c>
      <c r="F2122" t="s">
        <v>214</v>
      </c>
      <c r="G2122" s="51">
        <v>870.38</v>
      </c>
    </row>
    <row r="2123" spans="1:7" x14ac:dyDescent="0.35">
      <c r="A2123">
        <v>2016</v>
      </c>
      <c r="B2123">
        <v>1</v>
      </c>
      <c r="C2123" t="str">
        <f>+VLOOKUP(Precio_mayoristas_consumidores[[#This Row],[Cod_mes]],Códigos_mes[],2,0)</f>
        <v>Enero</v>
      </c>
      <c r="D2123" t="s">
        <v>797</v>
      </c>
      <c r="E2123" t="str">
        <f>+VLOOKUP(Precio_mayoristas_consumidores[[#This Row],[Producto]],Codigos_class_frutas[],2,0)</f>
        <v>Cítricos</v>
      </c>
      <c r="F2123" t="s">
        <v>218</v>
      </c>
      <c r="G2123" s="51">
        <v>1780.9</v>
      </c>
    </row>
    <row r="2124" spans="1:7" x14ac:dyDescent="0.35">
      <c r="A2124">
        <v>2016</v>
      </c>
      <c r="B2124">
        <v>1</v>
      </c>
      <c r="C2124" t="str">
        <f>+VLOOKUP(Precio_mayoristas_consumidores[[#This Row],[Cod_mes]],Códigos_mes[],2,0)</f>
        <v>Enero</v>
      </c>
      <c r="D2124" t="s">
        <v>797</v>
      </c>
      <c r="E2124" t="str">
        <f>+VLOOKUP(Precio_mayoristas_consumidores[[#This Row],[Producto]],Codigos_class_frutas[],2,0)</f>
        <v>Tropicales y subtropicales</v>
      </c>
      <c r="F2124" t="s">
        <v>229</v>
      </c>
      <c r="G2124" s="51">
        <v>1743.5</v>
      </c>
    </row>
    <row r="2125" spans="1:7" x14ac:dyDescent="0.35">
      <c r="A2125">
        <v>2016</v>
      </c>
      <c r="B2125">
        <v>1</v>
      </c>
      <c r="C2125" t="str">
        <f>+VLOOKUP(Precio_mayoristas_consumidores[[#This Row],[Cod_mes]],Códigos_mes[],2,0)</f>
        <v>Enero</v>
      </c>
      <c r="D2125" t="s">
        <v>797</v>
      </c>
      <c r="E2125" t="str">
        <f>+VLOOKUP(Precio_mayoristas_consumidores[[#This Row],[Producto]],Codigos_class_frutas[],2,0)</f>
        <v>Cítricos</v>
      </c>
      <c r="F2125" t="s">
        <v>221</v>
      </c>
      <c r="G2125" s="51">
        <v>947.16</v>
      </c>
    </row>
    <row r="2126" spans="1:7" x14ac:dyDescent="0.35">
      <c r="A2126">
        <v>2016</v>
      </c>
      <c r="B2126">
        <v>1</v>
      </c>
      <c r="C2126" t="str">
        <f>+VLOOKUP(Precio_mayoristas_consumidores[[#This Row],[Cod_mes]],Códigos_mes[],2,0)</f>
        <v>Enero</v>
      </c>
      <c r="D2126" t="s">
        <v>797</v>
      </c>
      <c r="E2126" t="str">
        <f>+VLOOKUP(Precio_mayoristas_consumidores[[#This Row],[Producto]],Codigos_class_frutas[],2,0)</f>
        <v>Frutos de hueso (carozo)</v>
      </c>
      <c r="F2126" t="s">
        <v>665</v>
      </c>
      <c r="G2126" s="51">
        <v>1225.4100000000001</v>
      </c>
    </row>
    <row r="2127" spans="1:7" x14ac:dyDescent="0.35">
      <c r="A2127">
        <v>2016</v>
      </c>
      <c r="B2127">
        <v>1</v>
      </c>
      <c r="C2127" t="str">
        <f>+VLOOKUP(Precio_mayoristas_consumidores[[#This Row],[Cod_mes]],Códigos_mes[],2,0)</f>
        <v>Enero</v>
      </c>
      <c r="D2127" t="s">
        <v>797</v>
      </c>
      <c r="E2127" t="str">
        <f>+VLOOKUP(Precio_mayoristas_consumidores[[#This Row],[Producto]],Codigos_class_frutas[],2,0)</f>
        <v>Oleaginosos</v>
      </c>
      <c r="F2127" t="s">
        <v>225</v>
      </c>
      <c r="G2127" s="51">
        <v>2639.12</v>
      </c>
    </row>
    <row r="2128" spans="1:7" x14ac:dyDescent="0.35">
      <c r="A2128">
        <v>2016</v>
      </c>
      <c r="B2128">
        <v>1</v>
      </c>
      <c r="C2128" t="str">
        <f>+VLOOKUP(Precio_mayoristas_consumidores[[#This Row],[Cod_mes]],Códigos_mes[],2,0)</f>
        <v>Enero</v>
      </c>
      <c r="D2128" t="s">
        <v>797</v>
      </c>
      <c r="E2128" t="str">
        <f>+VLOOKUP(Precio_mayoristas_consumidores[[#This Row],[Producto]],Codigos_class_frutas[],2,0)</f>
        <v>Tropicales y subtropicales</v>
      </c>
      <c r="F2128" t="s">
        <v>204</v>
      </c>
      <c r="G2128" s="51">
        <v>815.22</v>
      </c>
    </row>
    <row r="2129" spans="1:7" x14ac:dyDescent="0.35">
      <c r="A2129">
        <v>2016</v>
      </c>
      <c r="B2129">
        <v>1</v>
      </c>
      <c r="C2129" t="str">
        <f>+VLOOKUP(Precio_mayoristas_consumidores[[#This Row],[Cod_mes]],Códigos_mes[],2,0)</f>
        <v>Enero</v>
      </c>
      <c r="D2129" t="s">
        <v>796</v>
      </c>
      <c r="E2129" t="str">
        <f>+VLOOKUP(Precio_mayoristas_consumidores[[#This Row],[Producto]],Codigos_class_frutas[],2,0)</f>
        <v>Frutos de hueso (carozo)</v>
      </c>
      <c r="F2129" t="s">
        <v>281</v>
      </c>
      <c r="G2129" s="51">
        <v>1799.25</v>
      </c>
    </row>
    <row r="2130" spans="1:7" x14ac:dyDescent="0.35">
      <c r="A2130">
        <v>2016</v>
      </c>
      <c r="B2130">
        <v>1</v>
      </c>
      <c r="C2130" t="str">
        <f>+VLOOKUP(Precio_mayoristas_consumidores[[#This Row],[Cod_mes]],Códigos_mes[],2,0)</f>
        <v>Enero</v>
      </c>
      <c r="D2130" t="s">
        <v>796</v>
      </c>
      <c r="E2130" t="str">
        <f>+VLOOKUP(Precio_mayoristas_consumidores[[#This Row],[Producto]],Codigos_class_frutas[],2,0)</f>
        <v>Frutos de hueso (carozo)</v>
      </c>
      <c r="F2130" t="s">
        <v>702</v>
      </c>
      <c r="G2130" s="51">
        <v>625.47</v>
      </c>
    </row>
    <row r="2131" spans="1:7" x14ac:dyDescent="0.35">
      <c r="A2131">
        <v>2016</v>
      </c>
      <c r="B2131">
        <v>1</v>
      </c>
      <c r="C2131" t="str">
        <f>+VLOOKUP(Precio_mayoristas_consumidores[[#This Row],[Cod_mes]],Códigos_mes[],2,0)</f>
        <v>Enero</v>
      </c>
      <c r="D2131" t="s">
        <v>796</v>
      </c>
      <c r="E2131" t="str">
        <f>+VLOOKUP(Precio_mayoristas_consumidores[[#This Row],[Producto]],Codigos_class_frutas[],2,0)</f>
        <v>Frutos de hueso (carozo)</v>
      </c>
      <c r="F2131" t="s">
        <v>277</v>
      </c>
      <c r="G2131" s="51">
        <v>803.25</v>
      </c>
    </row>
    <row r="2132" spans="1:7" x14ac:dyDescent="0.35">
      <c r="A2132">
        <v>2016</v>
      </c>
      <c r="B2132">
        <v>1</v>
      </c>
      <c r="C2132" t="str">
        <f>+VLOOKUP(Precio_mayoristas_consumidores[[#This Row],[Cod_mes]],Códigos_mes[],2,0)</f>
        <v>Enero</v>
      </c>
      <c r="D2132" t="s">
        <v>796</v>
      </c>
      <c r="E2132" t="str">
        <f>+VLOOKUP(Precio_mayoristas_consumidores[[#This Row],[Producto]],Codigos_class_frutas[],2,0)</f>
        <v>Berries</v>
      </c>
      <c r="F2132" t="s">
        <v>212</v>
      </c>
      <c r="G2132" s="51">
        <v>1121.3499999999999</v>
      </c>
    </row>
    <row r="2133" spans="1:7" x14ac:dyDescent="0.35">
      <c r="A2133">
        <v>2016</v>
      </c>
      <c r="B2133">
        <v>1</v>
      </c>
      <c r="C2133" t="str">
        <f>+VLOOKUP(Precio_mayoristas_consumidores[[#This Row],[Cod_mes]],Códigos_mes[],2,0)</f>
        <v>Enero</v>
      </c>
      <c r="D2133" t="s">
        <v>796</v>
      </c>
      <c r="E2133" t="str">
        <f>+VLOOKUP(Precio_mayoristas_consumidores[[#This Row],[Producto]],Codigos_class_frutas[],2,0)</f>
        <v>Cítricos</v>
      </c>
      <c r="F2133" t="s">
        <v>214</v>
      </c>
      <c r="G2133" s="51">
        <v>702.72</v>
      </c>
    </row>
    <row r="2134" spans="1:7" x14ac:dyDescent="0.35">
      <c r="A2134">
        <v>2016</v>
      </c>
      <c r="B2134">
        <v>1</v>
      </c>
      <c r="C2134" t="str">
        <f>+VLOOKUP(Precio_mayoristas_consumidores[[#This Row],[Cod_mes]],Códigos_mes[],2,0)</f>
        <v>Enero</v>
      </c>
      <c r="D2134" t="s">
        <v>796</v>
      </c>
      <c r="E2134" t="str">
        <f>+VLOOKUP(Precio_mayoristas_consumidores[[#This Row],[Producto]],Codigos_class_frutas[],2,0)</f>
        <v>Tropicales y subtropicales</v>
      </c>
      <c r="F2134" t="s">
        <v>229</v>
      </c>
      <c r="G2134" s="51">
        <v>1798.12</v>
      </c>
    </row>
    <row r="2135" spans="1:7" x14ac:dyDescent="0.35">
      <c r="A2135">
        <v>2016</v>
      </c>
      <c r="B2135">
        <v>1</v>
      </c>
      <c r="C2135" t="str">
        <f>+VLOOKUP(Precio_mayoristas_consumidores[[#This Row],[Cod_mes]],Códigos_mes[],2,0)</f>
        <v>Enero</v>
      </c>
      <c r="D2135" t="s">
        <v>796</v>
      </c>
      <c r="E2135" t="str">
        <f>+VLOOKUP(Precio_mayoristas_consumidores[[#This Row],[Producto]],Codigos_class_frutas[],2,0)</f>
        <v>Cítricos</v>
      </c>
      <c r="F2135" t="s">
        <v>221</v>
      </c>
      <c r="G2135" s="51">
        <v>791.82</v>
      </c>
    </row>
    <row r="2136" spans="1:7" x14ac:dyDescent="0.35">
      <c r="A2136">
        <v>2016</v>
      </c>
      <c r="B2136">
        <v>1</v>
      </c>
      <c r="C2136" t="str">
        <f>+VLOOKUP(Precio_mayoristas_consumidores[[#This Row],[Cod_mes]],Códigos_mes[],2,0)</f>
        <v>Enero</v>
      </c>
      <c r="D2136" t="s">
        <v>796</v>
      </c>
      <c r="E2136" t="str">
        <f>+VLOOKUP(Precio_mayoristas_consumidores[[#This Row],[Producto]],Codigos_class_frutas[],2,0)</f>
        <v>Frutos de hueso (carozo)</v>
      </c>
      <c r="F2136" t="s">
        <v>665</v>
      </c>
      <c r="G2136" s="51">
        <v>775.29</v>
      </c>
    </row>
    <row r="2137" spans="1:7" x14ac:dyDescent="0.35">
      <c r="A2137">
        <v>2016</v>
      </c>
      <c r="B2137">
        <v>1</v>
      </c>
      <c r="C2137" t="str">
        <f>+VLOOKUP(Precio_mayoristas_consumidores[[#This Row],[Cod_mes]],Códigos_mes[],2,0)</f>
        <v>Enero</v>
      </c>
      <c r="D2137" t="s">
        <v>796</v>
      </c>
      <c r="E2137" t="str">
        <f>+VLOOKUP(Precio_mayoristas_consumidores[[#This Row],[Producto]],Codigos_class_frutas[],2,0)</f>
        <v>Oleaginosos</v>
      </c>
      <c r="F2137" t="s">
        <v>225</v>
      </c>
      <c r="G2137" s="51">
        <v>2056.86</v>
      </c>
    </row>
    <row r="2138" spans="1:7" x14ac:dyDescent="0.35">
      <c r="A2138">
        <v>2016</v>
      </c>
      <c r="B2138">
        <v>1</v>
      </c>
      <c r="C2138" t="str">
        <f>+VLOOKUP(Precio_mayoristas_consumidores[[#This Row],[Cod_mes]],Códigos_mes[],2,0)</f>
        <v>Enero</v>
      </c>
      <c r="D2138" t="s">
        <v>796</v>
      </c>
      <c r="E2138" t="str">
        <f>+VLOOKUP(Precio_mayoristas_consumidores[[#This Row],[Producto]],Codigos_class_frutas[],2,0)</f>
        <v>Tropicales y subtropicales</v>
      </c>
      <c r="F2138" t="s">
        <v>204</v>
      </c>
      <c r="G2138" s="51">
        <v>597.20000000000005</v>
      </c>
    </row>
    <row r="2139" spans="1:7" x14ac:dyDescent="0.35">
      <c r="A2139">
        <v>2016</v>
      </c>
      <c r="B2139">
        <v>1</v>
      </c>
      <c r="C2139" t="str">
        <f>+VLOOKUP(Precio_mayoristas_consumidores[[#This Row],[Cod_mes]],Códigos_mes[],2,0)</f>
        <v>Enero</v>
      </c>
      <c r="D2139" t="s">
        <v>797</v>
      </c>
      <c r="E2139" t="str">
        <f>+VLOOKUP(Precio_mayoristas_consumidores[[#This Row],[Producto]],Codigos_class_frutas[],2,0)</f>
        <v>Frutos de hueso (carozo)</v>
      </c>
      <c r="F2139" t="s">
        <v>281</v>
      </c>
      <c r="G2139" s="51">
        <v>2359.69</v>
      </c>
    </row>
    <row r="2140" spans="1:7" x14ac:dyDescent="0.35">
      <c r="A2140">
        <v>2016</v>
      </c>
      <c r="B2140">
        <v>1</v>
      </c>
      <c r="C2140" t="str">
        <f>+VLOOKUP(Precio_mayoristas_consumidores[[#This Row],[Cod_mes]],Códigos_mes[],2,0)</f>
        <v>Enero</v>
      </c>
      <c r="D2140" t="s">
        <v>797</v>
      </c>
      <c r="E2140" t="str">
        <f>+VLOOKUP(Precio_mayoristas_consumidores[[#This Row],[Producto]],Codigos_class_frutas[],2,0)</f>
        <v>Frutos de hueso (carozo)</v>
      </c>
      <c r="F2140" t="s">
        <v>702</v>
      </c>
      <c r="G2140" s="51">
        <v>1316.02</v>
      </c>
    </row>
    <row r="2141" spans="1:7" x14ac:dyDescent="0.35">
      <c r="A2141">
        <v>2016</v>
      </c>
      <c r="B2141">
        <v>1</v>
      </c>
      <c r="C2141" t="str">
        <f>+VLOOKUP(Precio_mayoristas_consumidores[[#This Row],[Cod_mes]],Códigos_mes[],2,0)</f>
        <v>Enero</v>
      </c>
      <c r="D2141" t="s">
        <v>797</v>
      </c>
      <c r="E2141" t="str">
        <f>+VLOOKUP(Precio_mayoristas_consumidores[[#This Row],[Producto]],Codigos_class_frutas[],2,0)</f>
        <v>Frutos de hueso (carozo)</v>
      </c>
      <c r="F2141" t="s">
        <v>277</v>
      </c>
      <c r="G2141" s="51">
        <v>1309.27</v>
      </c>
    </row>
    <row r="2142" spans="1:7" x14ac:dyDescent="0.35">
      <c r="A2142">
        <v>2016</v>
      </c>
      <c r="B2142">
        <v>1</v>
      </c>
      <c r="C2142" t="str">
        <f>+VLOOKUP(Precio_mayoristas_consumidores[[#This Row],[Cod_mes]],Códigos_mes[],2,0)</f>
        <v>Enero</v>
      </c>
      <c r="D2142" t="s">
        <v>797</v>
      </c>
      <c r="E2142" t="str">
        <f>+VLOOKUP(Precio_mayoristas_consumidores[[#This Row],[Producto]],Codigos_class_frutas[],2,0)</f>
        <v>Berries</v>
      </c>
      <c r="F2142" t="s">
        <v>212</v>
      </c>
      <c r="G2142" s="51">
        <v>3656.56</v>
      </c>
    </row>
    <row r="2143" spans="1:7" x14ac:dyDescent="0.35">
      <c r="A2143">
        <v>2016</v>
      </c>
      <c r="B2143">
        <v>1</v>
      </c>
      <c r="C2143" t="str">
        <f>+VLOOKUP(Precio_mayoristas_consumidores[[#This Row],[Cod_mes]],Códigos_mes[],2,0)</f>
        <v>Enero</v>
      </c>
      <c r="D2143" t="s">
        <v>797</v>
      </c>
      <c r="E2143" t="str">
        <f>+VLOOKUP(Precio_mayoristas_consumidores[[#This Row],[Producto]],Codigos_class_frutas[],2,0)</f>
        <v>Cítricos</v>
      </c>
      <c r="F2143" t="s">
        <v>214</v>
      </c>
      <c r="G2143" s="51">
        <v>952.54</v>
      </c>
    </row>
    <row r="2144" spans="1:7" x14ac:dyDescent="0.35">
      <c r="A2144">
        <v>2016</v>
      </c>
      <c r="B2144">
        <v>1</v>
      </c>
      <c r="C2144" t="str">
        <f>+VLOOKUP(Precio_mayoristas_consumidores[[#This Row],[Cod_mes]],Códigos_mes[],2,0)</f>
        <v>Enero</v>
      </c>
      <c r="D2144" t="s">
        <v>797</v>
      </c>
      <c r="E2144" t="str">
        <f>+VLOOKUP(Precio_mayoristas_consumidores[[#This Row],[Producto]],Codigos_class_frutas[],2,0)</f>
        <v>Tropicales y subtropicales</v>
      </c>
      <c r="F2144" t="s">
        <v>229</v>
      </c>
      <c r="G2144" s="51">
        <v>1841.96</v>
      </c>
    </row>
    <row r="2145" spans="1:7" x14ac:dyDescent="0.35">
      <c r="A2145">
        <v>2016</v>
      </c>
      <c r="B2145">
        <v>1</v>
      </c>
      <c r="C2145" t="str">
        <f>+VLOOKUP(Precio_mayoristas_consumidores[[#This Row],[Cod_mes]],Códigos_mes[],2,0)</f>
        <v>Enero</v>
      </c>
      <c r="D2145" t="s">
        <v>797</v>
      </c>
      <c r="E2145" t="str">
        <f>+VLOOKUP(Precio_mayoristas_consumidores[[#This Row],[Producto]],Codigos_class_frutas[],2,0)</f>
        <v>Cítricos</v>
      </c>
      <c r="F2145" t="s">
        <v>221</v>
      </c>
      <c r="G2145" s="51">
        <v>968.73</v>
      </c>
    </row>
    <row r="2146" spans="1:7" x14ac:dyDescent="0.35">
      <c r="A2146">
        <v>2016</v>
      </c>
      <c r="B2146">
        <v>1</v>
      </c>
      <c r="C2146" t="str">
        <f>+VLOOKUP(Precio_mayoristas_consumidores[[#This Row],[Cod_mes]],Códigos_mes[],2,0)</f>
        <v>Enero</v>
      </c>
      <c r="D2146" t="s">
        <v>797</v>
      </c>
      <c r="E2146" t="str">
        <f>+VLOOKUP(Precio_mayoristas_consumidores[[#This Row],[Producto]],Codigos_class_frutas[],2,0)</f>
        <v>Frutos de hueso (carozo)</v>
      </c>
      <c r="F2146" t="s">
        <v>665</v>
      </c>
      <c r="G2146" s="51">
        <v>1261.27</v>
      </c>
    </row>
    <row r="2147" spans="1:7" x14ac:dyDescent="0.35">
      <c r="A2147">
        <v>2016</v>
      </c>
      <c r="B2147">
        <v>1</v>
      </c>
      <c r="C2147" t="str">
        <f>+VLOOKUP(Precio_mayoristas_consumidores[[#This Row],[Cod_mes]],Códigos_mes[],2,0)</f>
        <v>Enero</v>
      </c>
      <c r="D2147" t="s">
        <v>797</v>
      </c>
      <c r="E2147" t="str">
        <f>+VLOOKUP(Precio_mayoristas_consumidores[[#This Row],[Producto]],Codigos_class_frutas[],2,0)</f>
        <v>Oleaginosos</v>
      </c>
      <c r="F2147" t="s">
        <v>225</v>
      </c>
      <c r="G2147" s="51">
        <v>2589.48</v>
      </c>
    </row>
    <row r="2148" spans="1:7" x14ac:dyDescent="0.35">
      <c r="A2148">
        <v>2016</v>
      </c>
      <c r="B2148">
        <v>1</v>
      </c>
      <c r="C2148" t="str">
        <f>+VLOOKUP(Precio_mayoristas_consumidores[[#This Row],[Cod_mes]],Códigos_mes[],2,0)</f>
        <v>Enero</v>
      </c>
      <c r="D2148" t="s">
        <v>797</v>
      </c>
      <c r="E2148" t="str">
        <f>+VLOOKUP(Precio_mayoristas_consumidores[[#This Row],[Producto]],Codigos_class_frutas[],2,0)</f>
        <v>Tropicales y subtropicales</v>
      </c>
      <c r="F2148" t="s">
        <v>204</v>
      </c>
      <c r="G2148" s="51">
        <v>814.52</v>
      </c>
    </row>
    <row r="2149" spans="1:7" x14ac:dyDescent="0.35">
      <c r="A2149">
        <v>2016</v>
      </c>
      <c r="B2149">
        <v>1</v>
      </c>
      <c r="C2149" t="str">
        <f>+VLOOKUP(Precio_mayoristas_consumidores[[#This Row],[Cod_mes]],Códigos_mes[],2,0)</f>
        <v>Enero</v>
      </c>
      <c r="D2149" t="s">
        <v>796</v>
      </c>
      <c r="E2149" t="str">
        <f>+VLOOKUP(Precio_mayoristas_consumidores[[#This Row],[Producto]],Codigos_class_frutas[],2,0)</f>
        <v>Frutos de hueso (carozo)</v>
      </c>
      <c r="F2149" t="s">
        <v>702</v>
      </c>
      <c r="G2149" s="51">
        <v>588.76</v>
      </c>
    </row>
    <row r="2150" spans="1:7" x14ac:dyDescent="0.35">
      <c r="A2150">
        <v>2016</v>
      </c>
      <c r="B2150">
        <v>1</v>
      </c>
      <c r="C2150" t="str">
        <f>+VLOOKUP(Precio_mayoristas_consumidores[[#This Row],[Cod_mes]],Códigos_mes[],2,0)</f>
        <v>Enero</v>
      </c>
      <c r="D2150" t="s">
        <v>796</v>
      </c>
      <c r="E2150" t="str">
        <f>+VLOOKUP(Precio_mayoristas_consumidores[[#This Row],[Producto]],Codigos_class_frutas[],2,0)</f>
        <v>Frutos de hueso (carozo)</v>
      </c>
      <c r="F2150" t="s">
        <v>277</v>
      </c>
      <c r="G2150" s="51">
        <v>773.67</v>
      </c>
    </row>
    <row r="2151" spans="1:7" x14ac:dyDescent="0.35">
      <c r="A2151">
        <v>2016</v>
      </c>
      <c r="B2151">
        <v>1</v>
      </c>
      <c r="C2151" t="str">
        <f>+VLOOKUP(Precio_mayoristas_consumidores[[#This Row],[Cod_mes]],Códigos_mes[],2,0)</f>
        <v>Enero</v>
      </c>
      <c r="D2151" t="s">
        <v>796</v>
      </c>
      <c r="E2151" t="str">
        <f>+VLOOKUP(Precio_mayoristas_consumidores[[#This Row],[Producto]],Codigos_class_frutas[],2,0)</f>
        <v>Berries</v>
      </c>
      <c r="F2151" t="s">
        <v>212</v>
      </c>
      <c r="G2151" s="51">
        <v>1162.57</v>
      </c>
    </row>
    <row r="2152" spans="1:7" x14ac:dyDescent="0.35">
      <c r="A2152">
        <v>2016</v>
      </c>
      <c r="B2152">
        <v>1</v>
      </c>
      <c r="C2152" t="str">
        <f>+VLOOKUP(Precio_mayoristas_consumidores[[#This Row],[Cod_mes]],Códigos_mes[],2,0)</f>
        <v>Enero</v>
      </c>
      <c r="D2152" t="s">
        <v>796</v>
      </c>
      <c r="E2152" t="str">
        <f>+VLOOKUP(Precio_mayoristas_consumidores[[#This Row],[Producto]],Codigos_class_frutas[],2,0)</f>
        <v>Cítricos</v>
      </c>
      <c r="F2152" t="s">
        <v>214</v>
      </c>
      <c r="G2152" s="51">
        <v>736.63</v>
      </c>
    </row>
    <row r="2153" spans="1:7" x14ac:dyDescent="0.35">
      <c r="A2153">
        <v>2016</v>
      </c>
      <c r="B2153">
        <v>1</v>
      </c>
      <c r="C2153" t="str">
        <f>+VLOOKUP(Precio_mayoristas_consumidores[[#This Row],[Cod_mes]],Códigos_mes[],2,0)</f>
        <v>Enero</v>
      </c>
      <c r="D2153" t="s">
        <v>796</v>
      </c>
      <c r="E2153" t="str">
        <f>+VLOOKUP(Precio_mayoristas_consumidores[[#This Row],[Producto]],Codigos_class_frutas[],2,0)</f>
        <v>Tropicales y subtropicales</v>
      </c>
      <c r="F2153" t="s">
        <v>229</v>
      </c>
      <c r="G2153" s="51">
        <v>1886.54</v>
      </c>
    </row>
    <row r="2154" spans="1:7" x14ac:dyDescent="0.35">
      <c r="A2154">
        <v>2016</v>
      </c>
      <c r="B2154">
        <v>1</v>
      </c>
      <c r="C2154" t="str">
        <f>+VLOOKUP(Precio_mayoristas_consumidores[[#This Row],[Cod_mes]],Códigos_mes[],2,0)</f>
        <v>Enero</v>
      </c>
      <c r="D2154" t="s">
        <v>796</v>
      </c>
      <c r="E2154" t="str">
        <f>+VLOOKUP(Precio_mayoristas_consumidores[[#This Row],[Producto]],Codigos_class_frutas[],2,0)</f>
        <v>Cítricos</v>
      </c>
      <c r="F2154" t="s">
        <v>221</v>
      </c>
      <c r="G2154" s="51">
        <v>747.07</v>
      </c>
    </row>
    <row r="2155" spans="1:7" x14ac:dyDescent="0.35">
      <c r="A2155">
        <v>2016</v>
      </c>
      <c r="B2155">
        <v>1</v>
      </c>
      <c r="C2155" t="str">
        <f>+VLOOKUP(Precio_mayoristas_consumidores[[#This Row],[Cod_mes]],Códigos_mes[],2,0)</f>
        <v>Enero</v>
      </c>
      <c r="D2155" t="s">
        <v>796</v>
      </c>
      <c r="E2155" t="str">
        <f>+VLOOKUP(Precio_mayoristas_consumidores[[#This Row],[Producto]],Codigos_class_frutas[],2,0)</f>
        <v>Frutos de hueso (carozo)</v>
      </c>
      <c r="F2155" t="s">
        <v>665</v>
      </c>
      <c r="G2155" s="51">
        <v>786.04</v>
      </c>
    </row>
    <row r="2156" spans="1:7" x14ac:dyDescent="0.35">
      <c r="A2156">
        <v>2016</v>
      </c>
      <c r="B2156">
        <v>1</v>
      </c>
      <c r="C2156" t="str">
        <f>+VLOOKUP(Precio_mayoristas_consumidores[[#This Row],[Cod_mes]],Códigos_mes[],2,0)</f>
        <v>Enero</v>
      </c>
      <c r="D2156" t="s">
        <v>796</v>
      </c>
      <c r="E2156" t="str">
        <f>+VLOOKUP(Precio_mayoristas_consumidores[[#This Row],[Producto]],Codigos_class_frutas[],2,0)</f>
        <v>Oleaginosos</v>
      </c>
      <c r="F2156" t="s">
        <v>225</v>
      </c>
      <c r="G2156" s="51">
        <v>2057.62</v>
      </c>
    </row>
    <row r="2157" spans="1:7" x14ac:dyDescent="0.35">
      <c r="A2157">
        <v>2016</v>
      </c>
      <c r="B2157">
        <v>1</v>
      </c>
      <c r="C2157" t="str">
        <f>+VLOOKUP(Precio_mayoristas_consumidores[[#This Row],[Cod_mes]],Códigos_mes[],2,0)</f>
        <v>Enero</v>
      </c>
      <c r="D2157" t="s">
        <v>796</v>
      </c>
      <c r="E2157" t="str">
        <f>+VLOOKUP(Precio_mayoristas_consumidores[[#This Row],[Producto]],Codigos_class_frutas[],2,0)</f>
        <v>Tropicales y subtropicales</v>
      </c>
      <c r="F2157" t="s">
        <v>204</v>
      </c>
      <c r="G2157" s="51">
        <v>564.37</v>
      </c>
    </row>
    <row r="2158" spans="1:7" x14ac:dyDescent="0.35">
      <c r="A2158">
        <v>2016</v>
      </c>
      <c r="B2158">
        <v>1</v>
      </c>
      <c r="C2158" t="str">
        <f>+VLOOKUP(Precio_mayoristas_consumidores[[#This Row],[Cod_mes]],Códigos_mes[],2,0)</f>
        <v>Enero</v>
      </c>
      <c r="D2158" t="s">
        <v>797</v>
      </c>
      <c r="E2158" t="str">
        <f>+VLOOKUP(Precio_mayoristas_consumidores[[#This Row],[Producto]],Codigos_class_frutas[],2,0)</f>
        <v>Frutos de hueso (carozo)</v>
      </c>
      <c r="F2158" t="s">
        <v>702</v>
      </c>
      <c r="G2158" s="51">
        <v>1202.96</v>
      </c>
    </row>
    <row r="2159" spans="1:7" x14ac:dyDescent="0.35">
      <c r="A2159">
        <v>2016</v>
      </c>
      <c r="B2159">
        <v>1</v>
      </c>
      <c r="C2159" t="str">
        <f>+VLOOKUP(Precio_mayoristas_consumidores[[#This Row],[Cod_mes]],Códigos_mes[],2,0)</f>
        <v>Enero</v>
      </c>
      <c r="D2159" t="s">
        <v>797</v>
      </c>
      <c r="E2159" t="str">
        <f>+VLOOKUP(Precio_mayoristas_consumidores[[#This Row],[Producto]],Codigos_class_frutas[],2,0)</f>
        <v>Frutos de hueso (carozo)</v>
      </c>
      <c r="F2159" t="s">
        <v>277</v>
      </c>
      <c r="G2159" s="51">
        <v>1229.57</v>
      </c>
    </row>
    <row r="2160" spans="1:7" x14ac:dyDescent="0.35">
      <c r="A2160">
        <v>2016</v>
      </c>
      <c r="B2160">
        <v>1</v>
      </c>
      <c r="C2160" t="str">
        <f>+VLOOKUP(Precio_mayoristas_consumidores[[#This Row],[Cod_mes]],Códigos_mes[],2,0)</f>
        <v>Enero</v>
      </c>
      <c r="D2160" t="s">
        <v>797</v>
      </c>
      <c r="E2160" t="str">
        <f>+VLOOKUP(Precio_mayoristas_consumidores[[#This Row],[Producto]],Codigos_class_frutas[],2,0)</f>
        <v>Berries</v>
      </c>
      <c r="F2160" t="s">
        <v>212</v>
      </c>
      <c r="G2160" s="51">
        <v>3169.17</v>
      </c>
    </row>
    <row r="2161" spans="1:7" x14ac:dyDescent="0.35">
      <c r="A2161">
        <v>2016</v>
      </c>
      <c r="B2161">
        <v>1</v>
      </c>
      <c r="C2161" t="str">
        <f>+VLOOKUP(Precio_mayoristas_consumidores[[#This Row],[Cod_mes]],Códigos_mes[],2,0)</f>
        <v>Enero</v>
      </c>
      <c r="D2161" t="s">
        <v>797</v>
      </c>
      <c r="E2161" t="str">
        <f>+VLOOKUP(Precio_mayoristas_consumidores[[#This Row],[Producto]],Codigos_class_frutas[],2,0)</f>
        <v>Cítricos</v>
      </c>
      <c r="F2161" t="s">
        <v>214</v>
      </c>
      <c r="G2161" s="51">
        <v>1045.8800000000001</v>
      </c>
    </row>
    <row r="2162" spans="1:7" x14ac:dyDescent="0.35">
      <c r="A2162">
        <v>2016</v>
      </c>
      <c r="B2162">
        <v>1</v>
      </c>
      <c r="C2162" t="str">
        <f>+VLOOKUP(Precio_mayoristas_consumidores[[#This Row],[Cod_mes]],Códigos_mes[],2,0)</f>
        <v>Enero</v>
      </c>
      <c r="D2162" t="s">
        <v>797</v>
      </c>
      <c r="E2162" t="str">
        <f>+VLOOKUP(Precio_mayoristas_consumidores[[#This Row],[Producto]],Codigos_class_frutas[],2,0)</f>
        <v>Tropicales y subtropicales</v>
      </c>
      <c r="F2162" t="s">
        <v>229</v>
      </c>
      <c r="G2162" s="51">
        <v>1649.46</v>
      </c>
    </row>
    <row r="2163" spans="1:7" x14ac:dyDescent="0.35">
      <c r="A2163">
        <v>2016</v>
      </c>
      <c r="B2163">
        <v>1</v>
      </c>
      <c r="C2163" t="str">
        <f>+VLOOKUP(Precio_mayoristas_consumidores[[#This Row],[Cod_mes]],Códigos_mes[],2,0)</f>
        <v>Enero</v>
      </c>
      <c r="D2163" t="s">
        <v>797</v>
      </c>
      <c r="E2163" t="str">
        <f>+VLOOKUP(Precio_mayoristas_consumidores[[#This Row],[Producto]],Codigos_class_frutas[],2,0)</f>
        <v>Cítricos</v>
      </c>
      <c r="F2163" t="s">
        <v>221</v>
      </c>
      <c r="G2163" s="51">
        <v>952.85</v>
      </c>
    </row>
    <row r="2164" spans="1:7" x14ac:dyDescent="0.35">
      <c r="A2164">
        <v>2016</v>
      </c>
      <c r="B2164">
        <v>1</v>
      </c>
      <c r="C2164" t="str">
        <f>+VLOOKUP(Precio_mayoristas_consumidores[[#This Row],[Cod_mes]],Códigos_mes[],2,0)</f>
        <v>Enero</v>
      </c>
      <c r="D2164" t="s">
        <v>797</v>
      </c>
      <c r="E2164" t="str">
        <f>+VLOOKUP(Precio_mayoristas_consumidores[[#This Row],[Producto]],Codigos_class_frutas[],2,0)</f>
        <v>Frutos de hueso (carozo)</v>
      </c>
      <c r="F2164" t="s">
        <v>665</v>
      </c>
      <c r="G2164" s="51">
        <v>1239.53</v>
      </c>
    </row>
    <row r="2165" spans="1:7" x14ac:dyDescent="0.35">
      <c r="A2165">
        <v>2016</v>
      </c>
      <c r="B2165">
        <v>1</v>
      </c>
      <c r="C2165" t="str">
        <f>+VLOOKUP(Precio_mayoristas_consumidores[[#This Row],[Cod_mes]],Códigos_mes[],2,0)</f>
        <v>Enero</v>
      </c>
      <c r="D2165" t="s">
        <v>797</v>
      </c>
      <c r="E2165" t="str">
        <f>+VLOOKUP(Precio_mayoristas_consumidores[[#This Row],[Producto]],Codigos_class_frutas[],2,0)</f>
        <v>Oleaginosos</v>
      </c>
      <c r="F2165" t="s">
        <v>225</v>
      </c>
      <c r="G2165" s="51">
        <v>2649</v>
      </c>
    </row>
    <row r="2166" spans="1:7" x14ac:dyDescent="0.35">
      <c r="A2166">
        <v>2016</v>
      </c>
      <c r="B2166">
        <v>1</v>
      </c>
      <c r="C2166" t="str">
        <f>+VLOOKUP(Precio_mayoristas_consumidores[[#This Row],[Cod_mes]],Códigos_mes[],2,0)</f>
        <v>Enero</v>
      </c>
      <c r="D2166" t="s">
        <v>797</v>
      </c>
      <c r="E2166" t="str">
        <f>+VLOOKUP(Precio_mayoristas_consumidores[[#This Row],[Producto]],Codigos_class_frutas[],2,0)</f>
        <v>Tropicales y subtropicales</v>
      </c>
      <c r="F2166" t="s">
        <v>204</v>
      </c>
      <c r="G2166" s="51">
        <v>810.8</v>
      </c>
    </row>
    <row r="2167" spans="1:7" x14ac:dyDescent="0.35">
      <c r="A2167">
        <v>2016</v>
      </c>
      <c r="B2167">
        <v>2</v>
      </c>
      <c r="C2167" t="str">
        <f>+VLOOKUP(Precio_mayoristas_consumidores[[#This Row],[Cod_mes]],Códigos_mes[],2,0)</f>
        <v>Febrero</v>
      </c>
      <c r="D2167" t="s">
        <v>796</v>
      </c>
      <c r="E2167" t="str">
        <f>+VLOOKUP(Precio_mayoristas_consumidores[[#This Row],[Producto]],Codigos_class_frutas[],2,0)</f>
        <v>Frutos de hueso (carozo)</v>
      </c>
      <c r="F2167" t="s">
        <v>702</v>
      </c>
      <c r="G2167" s="51">
        <v>635.69000000000005</v>
      </c>
    </row>
    <row r="2168" spans="1:7" x14ac:dyDescent="0.35">
      <c r="A2168">
        <v>2016</v>
      </c>
      <c r="B2168">
        <v>2</v>
      </c>
      <c r="C2168" t="str">
        <f>+VLOOKUP(Precio_mayoristas_consumidores[[#This Row],[Cod_mes]],Códigos_mes[],2,0)</f>
        <v>Febrero</v>
      </c>
      <c r="D2168" t="s">
        <v>796</v>
      </c>
      <c r="E2168" t="str">
        <f>+VLOOKUP(Precio_mayoristas_consumidores[[#This Row],[Producto]],Codigos_class_frutas[],2,0)</f>
        <v>Frutos de hueso (carozo)</v>
      </c>
      <c r="F2168" t="s">
        <v>277</v>
      </c>
      <c r="G2168" s="51">
        <v>752.24</v>
      </c>
    </row>
    <row r="2169" spans="1:7" x14ac:dyDescent="0.35">
      <c r="A2169">
        <v>2016</v>
      </c>
      <c r="B2169">
        <v>2</v>
      </c>
      <c r="C2169" t="str">
        <f>+VLOOKUP(Precio_mayoristas_consumidores[[#This Row],[Cod_mes]],Códigos_mes[],2,0)</f>
        <v>Febrero</v>
      </c>
      <c r="D2169" t="s">
        <v>796</v>
      </c>
      <c r="E2169" t="str">
        <f>+VLOOKUP(Precio_mayoristas_consumidores[[#This Row],[Producto]],Codigos_class_frutas[],2,0)</f>
        <v>Berries</v>
      </c>
      <c r="F2169" t="s">
        <v>212</v>
      </c>
      <c r="G2169" s="51">
        <v>1035.43</v>
      </c>
    </row>
    <row r="2170" spans="1:7" x14ac:dyDescent="0.35">
      <c r="A2170">
        <v>2016</v>
      </c>
      <c r="B2170">
        <v>2</v>
      </c>
      <c r="C2170" t="str">
        <f>+VLOOKUP(Precio_mayoristas_consumidores[[#This Row],[Cod_mes]],Códigos_mes[],2,0)</f>
        <v>Febrero</v>
      </c>
      <c r="D2170" t="s">
        <v>796</v>
      </c>
      <c r="E2170" t="str">
        <f>+VLOOKUP(Precio_mayoristas_consumidores[[#This Row],[Producto]],Codigos_class_frutas[],2,0)</f>
        <v>Cítricos</v>
      </c>
      <c r="F2170" t="s">
        <v>214</v>
      </c>
      <c r="G2170" s="51">
        <v>734.27</v>
      </c>
    </row>
    <row r="2171" spans="1:7" x14ac:dyDescent="0.35">
      <c r="A2171">
        <v>2016</v>
      </c>
      <c r="B2171">
        <v>2</v>
      </c>
      <c r="C2171" t="str">
        <f>+VLOOKUP(Precio_mayoristas_consumidores[[#This Row],[Cod_mes]],Códigos_mes[],2,0)</f>
        <v>Febrero</v>
      </c>
      <c r="D2171" t="s">
        <v>796</v>
      </c>
      <c r="E2171" t="str">
        <f>+VLOOKUP(Precio_mayoristas_consumidores[[#This Row],[Producto]],Codigos_class_frutas[],2,0)</f>
        <v>Tropicales y subtropicales</v>
      </c>
      <c r="F2171" t="s">
        <v>229</v>
      </c>
      <c r="G2171" s="51">
        <v>1733.82</v>
      </c>
    </row>
    <row r="2172" spans="1:7" x14ac:dyDescent="0.35">
      <c r="A2172">
        <v>2016</v>
      </c>
      <c r="B2172">
        <v>2</v>
      </c>
      <c r="C2172" t="str">
        <f>+VLOOKUP(Precio_mayoristas_consumidores[[#This Row],[Cod_mes]],Códigos_mes[],2,0)</f>
        <v>Febrero</v>
      </c>
      <c r="D2172" t="s">
        <v>796</v>
      </c>
      <c r="E2172" t="str">
        <f>+VLOOKUP(Precio_mayoristas_consumidores[[#This Row],[Producto]],Codigos_class_frutas[],2,0)</f>
        <v>Cítricos</v>
      </c>
      <c r="F2172" t="s">
        <v>221</v>
      </c>
      <c r="G2172" s="51">
        <v>795.29</v>
      </c>
    </row>
    <row r="2173" spans="1:7" x14ac:dyDescent="0.35">
      <c r="A2173">
        <v>2016</v>
      </c>
      <c r="B2173">
        <v>2</v>
      </c>
      <c r="C2173" t="str">
        <f>+VLOOKUP(Precio_mayoristas_consumidores[[#This Row],[Cod_mes]],Códigos_mes[],2,0)</f>
        <v>Febrero</v>
      </c>
      <c r="D2173" t="s">
        <v>796</v>
      </c>
      <c r="E2173" t="str">
        <f>+VLOOKUP(Precio_mayoristas_consumidores[[#This Row],[Producto]],Codigos_class_frutas[],2,0)</f>
        <v>Frutos de hueso (carozo)</v>
      </c>
      <c r="F2173" t="s">
        <v>665</v>
      </c>
      <c r="G2173" s="51">
        <v>749.1</v>
      </c>
    </row>
    <row r="2174" spans="1:7" x14ac:dyDescent="0.35">
      <c r="A2174">
        <v>2016</v>
      </c>
      <c r="B2174">
        <v>2</v>
      </c>
      <c r="C2174" t="str">
        <f>+VLOOKUP(Precio_mayoristas_consumidores[[#This Row],[Cod_mes]],Códigos_mes[],2,0)</f>
        <v>Febrero</v>
      </c>
      <c r="D2174" t="s">
        <v>796</v>
      </c>
      <c r="E2174" t="str">
        <f>+VLOOKUP(Precio_mayoristas_consumidores[[#This Row],[Producto]],Codigos_class_frutas[],2,0)</f>
        <v>Oleaginosos</v>
      </c>
      <c r="F2174" t="s">
        <v>225</v>
      </c>
      <c r="G2174" s="51">
        <v>1985.35</v>
      </c>
    </row>
    <row r="2175" spans="1:7" x14ac:dyDescent="0.35">
      <c r="A2175">
        <v>2016</v>
      </c>
      <c r="B2175">
        <v>2</v>
      </c>
      <c r="C2175" t="str">
        <f>+VLOOKUP(Precio_mayoristas_consumidores[[#This Row],[Cod_mes]],Códigos_mes[],2,0)</f>
        <v>Febrero</v>
      </c>
      <c r="D2175" t="s">
        <v>796</v>
      </c>
      <c r="E2175" t="str">
        <f>+VLOOKUP(Precio_mayoristas_consumidores[[#This Row],[Producto]],Codigos_class_frutas[],2,0)</f>
        <v>Tropicales y subtropicales</v>
      </c>
      <c r="F2175" t="s">
        <v>204</v>
      </c>
      <c r="G2175" s="51">
        <v>581.13</v>
      </c>
    </row>
    <row r="2176" spans="1:7" x14ac:dyDescent="0.35">
      <c r="A2176">
        <v>2016</v>
      </c>
      <c r="B2176">
        <v>2</v>
      </c>
      <c r="C2176" t="str">
        <f>+VLOOKUP(Precio_mayoristas_consumidores[[#This Row],[Cod_mes]],Códigos_mes[],2,0)</f>
        <v>Febrero</v>
      </c>
      <c r="D2176" t="s">
        <v>797</v>
      </c>
      <c r="E2176" t="str">
        <f>+VLOOKUP(Precio_mayoristas_consumidores[[#This Row],[Producto]],Codigos_class_frutas[],2,0)</f>
        <v>Frutos de hueso (carozo)</v>
      </c>
      <c r="F2176" t="s">
        <v>702</v>
      </c>
      <c r="G2176" s="51">
        <v>1258.03</v>
      </c>
    </row>
    <row r="2177" spans="1:7" x14ac:dyDescent="0.35">
      <c r="A2177">
        <v>2016</v>
      </c>
      <c r="B2177">
        <v>2</v>
      </c>
      <c r="C2177" t="str">
        <f>+VLOOKUP(Precio_mayoristas_consumidores[[#This Row],[Cod_mes]],Códigos_mes[],2,0)</f>
        <v>Febrero</v>
      </c>
      <c r="D2177" t="s">
        <v>797</v>
      </c>
      <c r="E2177" t="str">
        <f>+VLOOKUP(Precio_mayoristas_consumidores[[#This Row],[Producto]],Codigos_class_frutas[],2,0)</f>
        <v>Frutos de hueso (carozo)</v>
      </c>
      <c r="F2177" t="s">
        <v>277</v>
      </c>
      <c r="G2177" s="51">
        <v>1204.97</v>
      </c>
    </row>
    <row r="2178" spans="1:7" x14ac:dyDescent="0.35">
      <c r="A2178">
        <v>2016</v>
      </c>
      <c r="B2178">
        <v>2</v>
      </c>
      <c r="C2178" t="str">
        <f>+VLOOKUP(Precio_mayoristas_consumidores[[#This Row],[Cod_mes]],Códigos_mes[],2,0)</f>
        <v>Febrero</v>
      </c>
      <c r="D2178" t="s">
        <v>797</v>
      </c>
      <c r="E2178" t="str">
        <f>+VLOOKUP(Precio_mayoristas_consumidores[[#This Row],[Producto]],Codigos_class_frutas[],2,0)</f>
        <v>Berries</v>
      </c>
      <c r="F2178" t="s">
        <v>212</v>
      </c>
      <c r="G2178" s="51">
        <v>3826.39</v>
      </c>
    </row>
    <row r="2179" spans="1:7" x14ac:dyDescent="0.35">
      <c r="A2179">
        <v>2016</v>
      </c>
      <c r="B2179">
        <v>2</v>
      </c>
      <c r="C2179" t="str">
        <f>+VLOOKUP(Precio_mayoristas_consumidores[[#This Row],[Cod_mes]],Códigos_mes[],2,0)</f>
        <v>Febrero</v>
      </c>
      <c r="D2179" t="s">
        <v>797</v>
      </c>
      <c r="E2179" t="str">
        <f>+VLOOKUP(Precio_mayoristas_consumidores[[#This Row],[Producto]],Codigos_class_frutas[],2,0)</f>
        <v>Cítricos</v>
      </c>
      <c r="F2179" t="s">
        <v>214</v>
      </c>
      <c r="G2179" s="51">
        <v>1063.5</v>
      </c>
    </row>
    <row r="2180" spans="1:7" x14ac:dyDescent="0.35">
      <c r="A2180">
        <v>2016</v>
      </c>
      <c r="B2180">
        <v>2</v>
      </c>
      <c r="C2180" t="str">
        <f>+VLOOKUP(Precio_mayoristas_consumidores[[#This Row],[Cod_mes]],Códigos_mes[],2,0)</f>
        <v>Febrero</v>
      </c>
      <c r="D2180" t="s">
        <v>797</v>
      </c>
      <c r="E2180" t="str">
        <f>+VLOOKUP(Precio_mayoristas_consumidores[[#This Row],[Producto]],Codigos_class_frutas[],2,0)</f>
        <v>Tropicales y subtropicales</v>
      </c>
      <c r="F2180" t="s">
        <v>229</v>
      </c>
      <c r="G2180" s="51">
        <v>1894.88</v>
      </c>
    </row>
    <row r="2181" spans="1:7" x14ac:dyDescent="0.35">
      <c r="A2181">
        <v>2016</v>
      </c>
      <c r="B2181">
        <v>2</v>
      </c>
      <c r="C2181" t="str">
        <f>+VLOOKUP(Precio_mayoristas_consumidores[[#This Row],[Cod_mes]],Códigos_mes[],2,0)</f>
        <v>Febrero</v>
      </c>
      <c r="D2181" t="s">
        <v>797</v>
      </c>
      <c r="E2181" t="str">
        <f>+VLOOKUP(Precio_mayoristas_consumidores[[#This Row],[Producto]],Codigos_class_frutas[],2,0)</f>
        <v>Cítricos</v>
      </c>
      <c r="F2181" t="s">
        <v>221</v>
      </c>
      <c r="G2181" s="51">
        <v>966.27</v>
      </c>
    </row>
    <row r="2182" spans="1:7" x14ac:dyDescent="0.35">
      <c r="A2182">
        <v>2016</v>
      </c>
      <c r="B2182">
        <v>2</v>
      </c>
      <c r="C2182" t="str">
        <f>+VLOOKUP(Precio_mayoristas_consumidores[[#This Row],[Cod_mes]],Códigos_mes[],2,0)</f>
        <v>Febrero</v>
      </c>
      <c r="D2182" t="s">
        <v>797</v>
      </c>
      <c r="E2182" t="str">
        <f>+VLOOKUP(Precio_mayoristas_consumidores[[#This Row],[Producto]],Codigos_class_frutas[],2,0)</f>
        <v>Frutos de hueso (carozo)</v>
      </c>
      <c r="F2182" t="s">
        <v>665</v>
      </c>
      <c r="G2182" s="51">
        <v>1230.93</v>
      </c>
    </row>
    <row r="2183" spans="1:7" x14ac:dyDescent="0.35">
      <c r="A2183">
        <v>2016</v>
      </c>
      <c r="B2183">
        <v>2</v>
      </c>
      <c r="C2183" t="str">
        <f>+VLOOKUP(Precio_mayoristas_consumidores[[#This Row],[Cod_mes]],Códigos_mes[],2,0)</f>
        <v>Febrero</v>
      </c>
      <c r="D2183" t="s">
        <v>797</v>
      </c>
      <c r="E2183" t="str">
        <f>+VLOOKUP(Precio_mayoristas_consumidores[[#This Row],[Producto]],Codigos_class_frutas[],2,0)</f>
        <v>Oleaginosos</v>
      </c>
      <c r="F2183" t="s">
        <v>225</v>
      </c>
      <c r="G2183" s="51">
        <v>2503.3000000000002</v>
      </c>
    </row>
    <row r="2184" spans="1:7" x14ac:dyDescent="0.35">
      <c r="A2184">
        <v>2016</v>
      </c>
      <c r="B2184">
        <v>2</v>
      </c>
      <c r="C2184" t="str">
        <f>+VLOOKUP(Precio_mayoristas_consumidores[[#This Row],[Cod_mes]],Códigos_mes[],2,0)</f>
        <v>Febrero</v>
      </c>
      <c r="D2184" t="s">
        <v>797</v>
      </c>
      <c r="E2184" t="str">
        <f>+VLOOKUP(Precio_mayoristas_consumidores[[#This Row],[Producto]],Codigos_class_frutas[],2,0)</f>
        <v>Tropicales y subtropicales</v>
      </c>
      <c r="F2184" t="s">
        <v>204</v>
      </c>
      <c r="G2184" s="51">
        <v>822.71</v>
      </c>
    </row>
    <row r="2185" spans="1:7" x14ac:dyDescent="0.35">
      <c r="A2185">
        <v>2016</v>
      </c>
      <c r="B2185">
        <v>2</v>
      </c>
      <c r="C2185" t="str">
        <f>+VLOOKUP(Precio_mayoristas_consumidores[[#This Row],[Cod_mes]],Códigos_mes[],2,0)</f>
        <v>Febrero</v>
      </c>
      <c r="D2185" t="s">
        <v>796</v>
      </c>
      <c r="E2185" t="str">
        <f>+VLOOKUP(Precio_mayoristas_consumidores[[#This Row],[Producto]],Codigos_class_frutas[],2,0)</f>
        <v>Frutos de hueso (carozo)</v>
      </c>
      <c r="F2185" t="s">
        <v>702</v>
      </c>
      <c r="G2185" s="51">
        <v>651.87</v>
      </c>
    </row>
    <row r="2186" spans="1:7" x14ac:dyDescent="0.35">
      <c r="A2186">
        <v>2016</v>
      </c>
      <c r="B2186">
        <v>2</v>
      </c>
      <c r="C2186" t="str">
        <f>+VLOOKUP(Precio_mayoristas_consumidores[[#This Row],[Cod_mes]],Códigos_mes[],2,0)</f>
        <v>Febrero</v>
      </c>
      <c r="D2186" t="s">
        <v>796</v>
      </c>
      <c r="E2186" t="str">
        <f>+VLOOKUP(Precio_mayoristas_consumidores[[#This Row],[Producto]],Codigos_class_frutas[],2,0)</f>
        <v>Frutos de hueso (carozo)</v>
      </c>
      <c r="F2186" t="s">
        <v>277</v>
      </c>
      <c r="G2186" s="51">
        <v>773.15</v>
      </c>
    </row>
    <row r="2187" spans="1:7" x14ac:dyDescent="0.35">
      <c r="A2187">
        <v>2016</v>
      </c>
      <c r="B2187">
        <v>2</v>
      </c>
      <c r="C2187" t="str">
        <f>+VLOOKUP(Precio_mayoristas_consumidores[[#This Row],[Cod_mes]],Códigos_mes[],2,0)</f>
        <v>Febrero</v>
      </c>
      <c r="D2187" t="s">
        <v>796</v>
      </c>
      <c r="E2187" t="str">
        <f>+VLOOKUP(Precio_mayoristas_consumidores[[#This Row],[Producto]],Codigos_class_frutas[],2,0)</f>
        <v>Berries</v>
      </c>
      <c r="F2187" t="s">
        <v>212</v>
      </c>
      <c r="G2187" s="51">
        <v>1187.53</v>
      </c>
    </row>
    <row r="2188" spans="1:7" x14ac:dyDescent="0.35">
      <c r="A2188">
        <v>2016</v>
      </c>
      <c r="B2188">
        <v>2</v>
      </c>
      <c r="C2188" t="str">
        <f>+VLOOKUP(Precio_mayoristas_consumidores[[#This Row],[Cod_mes]],Códigos_mes[],2,0)</f>
        <v>Febrero</v>
      </c>
      <c r="D2188" t="s">
        <v>796</v>
      </c>
      <c r="E2188" t="str">
        <f>+VLOOKUP(Precio_mayoristas_consumidores[[#This Row],[Producto]],Codigos_class_frutas[],2,0)</f>
        <v>Cítricos</v>
      </c>
      <c r="F2188" t="s">
        <v>214</v>
      </c>
      <c r="G2188" s="51">
        <v>741.57</v>
      </c>
    </row>
    <row r="2189" spans="1:7" x14ac:dyDescent="0.35">
      <c r="A2189">
        <v>2016</v>
      </c>
      <c r="B2189">
        <v>2</v>
      </c>
      <c r="C2189" t="str">
        <f>+VLOOKUP(Precio_mayoristas_consumidores[[#This Row],[Cod_mes]],Códigos_mes[],2,0)</f>
        <v>Febrero</v>
      </c>
      <c r="D2189" t="s">
        <v>796</v>
      </c>
      <c r="E2189" t="str">
        <f>+VLOOKUP(Precio_mayoristas_consumidores[[#This Row],[Producto]],Codigos_class_frutas[],2,0)</f>
        <v>Tropicales y subtropicales</v>
      </c>
      <c r="F2189" t="s">
        <v>229</v>
      </c>
      <c r="G2189" s="51">
        <v>1807.3</v>
      </c>
    </row>
    <row r="2190" spans="1:7" x14ac:dyDescent="0.35">
      <c r="A2190">
        <v>2016</v>
      </c>
      <c r="B2190">
        <v>2</v>
      </c>
      <c r="C2190" t="str">
        <f>+VLOOKUP(Precio_mayoristas_consumidores[[#This Row],[Cod_mes]],Códigos_mes[],2,0)</f>
        <v>Febrero</v>
      </c>
      <c r="D2190" t="s">
        <v>796</v>
      </c>
      <c r="E2190" t="str">
        <f>+VLOOKUP(Precio_mayoristas_consumidores[[#This Row],[Producto]],Codigos_class_frutas[],2,0)</f>
        <v>Cítricos</v>
      </c>
      <c r="F2190" t="s">
        <v>221</v>
      </c>
      <c r="G2190" s="51">
        <v>780.39</v>
      </c>
    </row>
    <row r="2191" spans="1:7" x14ac:dyDescent="0.35">
      <c r="A2191">
        <v>2016</v>
      </c>
      <c r="B2191">
        <v>2</v>
      </c>
      <c r="C2191" t="str">
        <f>+VLOOKUP(Precio_mayoristas_consumidores[[#This Row],[Cod_mes]],Códigos_mes[],2,0)</f>
        <v>Febrero</v>
      </c>
      <c r="D2191" t="s">
        <v>796</v>
      </c>
      <c r="E2191" t="str">
        <f>+VLOOKUP(Precio_mayoristas_consumidores[[#This Row],[Producto]],Codigos_class_frutas[],2,0)</f>
        <v>Frutos de hueso (carozo)</v>
      </c>
      <c r="F2191" t="s">
        <v>665</v>
      </c>
      <c r="G2191" s="51">
        <v>785.21</v>
      </c>
    </row>
    <row r="2192" spans="1:7" x14ac:dyDescent="0.35">
      <c r="A2192">
        <v>2016</v>
      </c>
      <c r="B2192">
        <v>2</v>
      </c>
      <c r="C2192" t="str">
        <f>+VLOOKUP(Precio_mayoristas_consumidores[[#This Row],[Cod_mes]],Códigos_mes[],2,0)</f>
        <v>Febrero</v>
      </c>
      <c r="D2192" t="s">
        <v>796</v>
      </c>
      <c r="E2192" t="str">
        <f>+VLOOKUP(Precio_mayoristas_consumidores[[#This Row],[Producto]],Codigos_class_frutas[],2,0)</f>
        <v>Oleaginosos</v>
      </c>
      <c r="F2192" t="s">
        <v>225</v>
      </c>
      <c r="G2192" s="51">
        <v>2046.76</v>
      </c>
    </row>
    <row r="2193" spans="1:7" x14ac:dyDescent="0.35">
      <c r="A2193">
        <v>2016</v>
      </c>
      <c r="B2193">
        <v>2</v>
      </c>
      <c r="C2193" t="str">
        <f>+VLOOKUP(Precio_mayoristas_consumidores[[#This Row],[Cod_mes]],Códigos_mes[],2,0)</f>
        <v>Febrero</v>
      </c>
      <c r="D2193" t="s">
        <v>796</v>
      </c>
      <c r="E2193" t="str">
        <f>+VLOOKUP(Precio_mayoristas_consumidores[[#This Row],[Producto]],Codigos_class_frutas[],2,0)</f>
        <v>Tropicales y subtropicales</v>
      </c>
      <c r="F2193" t="s">
        <v>204</v>
      </c>
      <c r="G2193" s="51">
        <v>580.97</v>
      </c>
    </row>
    <row r="2194" spans="1:7" x14ac:dyDescent="0.35">
      <c r="A2194">
        <v>2016</v>
      </c>
      <c r="B2194">
        <v>2</v>
      </c>
      <c r="C2194" t="str">
        <f>+VLOOKUP(Precio_mayoristas_consumidores[[#This Row],[Cod_mes]],Códigos_mes[],2,0)</f>
        <v>Febrero</v>
      </c>
      <c r="D2194" t="s">
        <v>796</v>
      </c>
      <c r="E2194" t="str">
        <f>+VLOOKUP(Precio_mayoristas_consumidores[[#This Row],[Producto]],Codigos_class_frutas[],2,0)</f>
        <v>Uva</v>
      </c>
      <c r="F2194" t="s">
        <v>295</v>
      </c>
      <c r="G2194" s="51">
        <v>950.8</v>
      </c>
    </row>
    <row r="2195" spans="1:7" x14ac:dyDescent="0.35">
      <c r="A2195">
        <v>2016</v>
      </c>
      <c r="B2195">
        <v>2</v>
      </c>
      <c r="C2195" t="str">
        <f>+VLOOKUP(Precio_mayoristas_consumidores[[#This Row],[Cod_mes]],Códigos_mes[],2,0)</f>
        <v>Febrero</v>
      </c>
      <c r="D2195" t="s">
        <v>797</v>
      </c>
      <c r="E2195" t="str">
        <f>+VLOOKUP(Precio_mayoristas_consumidores[[#This Row],[Producto]],Codigos_class_frutas[],2,0)</f>
        <v>Frutos de hueso (carozo)</v>
      </c>
      <c r="F2195" t="s">
        <v>702</v>
      </c>
      <c r="G2195" s="51">
        <v>1238.5</v>
      </c>
    </row>
    <row r="2196" spans="1:7" x14ac:dyDescent="0.35">
      <c r="A2196">
        <v>2016</v>
      </c>
      <c r="B2196">
        <v>2</v>
      </c>
      <c r="C2196" t="str">
        <f>+VLOOKUP(Precio_mayoristas_consumidores[[#This Row],[Cod_mes]],Códigos_mes[],2,0)</f>
        <v>Febrero</v>
      </c>
      <c r="D2196" t="s">
        <v>797</v>
      </c>
      <c r="E2196" t="str">
        <f>+VLOOKUP(Precio_mayoristas_consumidores[[#This Row],[Producto]],Codigos_class_frutas[],2,0)</f>
        <v>Frutos de hueso (carozo)</v>
      </c>
      <c r="F2196" t="s">
        <v>277</v>
      </c>
      <c r="G2196" s="51">
        <v>1206.75</v>
      </c>
    </row>
    <row r="2197" spans="1:7" x14ac:dyDescent="0.35">
      <c r="A2197">
        <v>2016</v>
      </c>
      <c r="B2197">
        <v>2</v>
      </c>
      <c r="C2197" t="str">
        <f>+VLOOKUP(Precio_mayoristas_consumidores[[#This Row],[Cod_mes]],Códigos_mes[],2,0)</f>
        <v>Febrero</v>
      </c>
      <c r="D2197" t="s">
        <v>797</v>
      </c>
      <c r="E2197" t="str">
        <f>+VLOOKUP(Precio_mayoristas_consumidores[[#This Row],[Producto]],Codigos_class_frutas[],2,0)</f>
        <v>Berries</v>
      </c>
      <c r="F2197" t="s">
        <v>212</v>
      </c>
      <c r="G2197" s="51">
        <v>3889.86</v>
      </c>
    </row>
    <row r="2198" spans="1:7" x14ac:dyDescent="0.35">
      <c r="A2198">
        <v>2016</v>
      </c>
      <c r="B2198">
        <v>2</v>
      </c>
      <c r="C2198" t="str">
        <f>+VLOOKUP(Precio_mayoristas_consumidores[[#This Row],[Cod_mes]],Códigos_mes[],2,0)</f>
        <v>Febrero</v>
      </c>
      <c r="D2198" t="s">
        <v>797</v>
      </c>
      <c r="E2198" t="str">
        <f>+VLOOKUP(Precio_mayoristas_consumidores[[#This Row],[Producto]],Codigos_class_frutas[],2,0)</f>
        <v>Cítricos</v>
      </c>
      <c r="F2198" t="s">
        <v>214</v>
      </c>
      <c r="G2198" s="51">
        <v>1165.1400000000001</v>
      </c>
    </row>
    <row r="2199" spans="1:7" x14ac:dyDescent="0.35">
      <c r="A2199">
        <v>2016</v>
      </c>
      <c r="B2199">
        <v>2</v>
      </c>
      <c r="C2199" t="str">
        <f>+VLOOKUP(Precio_mayoristas_consumidores[[#This Row],[Cod_mes]],Códigos_mes[],2,0)</f>
        <v>Febrero</v>
      </c>
      <c r="D2199" t="s">
        <v>797</v>
      </c>
      <c r="E2199" t="str">
        <f>+VLOOKUP(Precio_mayoristas_consumidores[[#This Row],[Producto]],Codigos_class_frutas[],2,0)</f>
        <v>Tropicales y subtropicales</v>
      </c>
      <c r="F2199" t="s">
        <v>229</v>
      </c>
      <c r="G2199" s="51">
        <v>1664.84</v>
      </c>
    </row>
    <row r="2200" spans="1:7" x14ac:dyDescent="0.35">
      <c r="A2200">
        <v>2016</v>
      </c>
      <c r="B2200">
        <v>2</v>
      </c>
      <c r="C2200" t="str">
        <f>+VLOOKUP(Precio_mayoristas_consumidores[[#This Row],[Cod_mes]],Códigos_mes[],2,0)</f>
        <v>Febrero</v>
      </c>
      <c r="D2200" t="s">
        <v>797</v>
      </c>
      <c r="E2200" t="str">
        <f>+VLOOKUP(Precio_mayoristas_consumidores[[#This Row],[Producto]],Codigos_class_frutas[],2,0)</f>
        <v>Cítricos</v>
      </c>
      <c r="F2200" t="s">
        <v>221</v>
      </c>
      <c r="G2200" s="51">
        <v>963.03</v>
      </c>
    </row>
    <row r="2201" spans="1:7" x14ac:dyDescent="0.35">
      <c r="A2201">
        <v>2016</v>
      </c>
      <c r="B2201">
        <v>2</v>
      </c>
      <c r="C2201" t="str">
        <f>+VLOOKUP(Precio_mayoristas_consumidores[[#This Row],[Cod_mes]],Códigos_mes[],2,0)</f>
        <v>Febrero</v>
      </c>
      <c r="D2201" t="s">
        <v>797</v>
      </c>
      <c r="E2201" t="str">
        <f>+VLOOKUP(Precio_mayoristas_consumidores[[#This Row],[Producto]],Codigos_class_frutas[],2,0)</f>
        <v>Frutos de hueso (carozo)</v>
      </c>
      <c r="F2201" t="s">
        <v>665</v>
      </c>
      <c r="G2201" s="51">
        <v>1248.3599999999999</v>
      </c>
    </row>
    <row r="2202" spans="1:7" x14ac:dyDescent="0.35">
      <c r="A2202">
        <v>2016</v>
      </c>
      <c r="B2202">
        <v>2</v>
      </c>
      <c r="C2202" t="str">
        <f>+VLOOKUP(Precio_mayoristas_consumidores[[#This Row],[Cod_mes]],Códigos_mes[],2,0)</f>
        <v>Febrero</v>
      </c>
      <c r="D2202" t="s">
        <v>797</v>
      </c>
      <c r="E2202" t="str">
        <f>+VLOOKUP(Precio_mayoristas_consumidores[[#This Row],[Producto]],Codigos_class_frutas[],2,0)</f>
        <v>Oleaginosos</v>
      </c>
      <c r="F2202" t="s">
        <v>225</v>
      </c>
      <c r="G2202" s="51">
        <v>2584.5700000000002</v>
      </c>
    </row>
    <row r="2203" spans="1:7" x14ac:dyDescent="0.35">
      <c r="A2203">
        <v>2016</v>
      </c>
      <c r="B2203">
        <v>2</v>
      </c>
      <c r="C2203" t="str">
        <f>+VLOOKUP(Precio_mayoristas_consumidores[[#This Row],[Cod_mes]],Códigos_mes[],2,0)</f>
        <v>Febrero</v>
      </c>
      <c r="D2203" t="s">
        <v>797</v>
      </c>
      <c r="E2203" t="str">
        <f>+VLOOKUP(Precio_mayoristas_consumidores[[#This Row],[Producto]],Codigos_class_frutas[],2,0)</f>
        <v>Tropicales y subtropicales</v>
      </c>
      <c r="F2203" t="s">
        <v>204</v>
      </c>
      <c r="G2203" s="51">
        <v>824.83</v>
      </c>
    </row>
    <row r="2204" spans="1:7" x14ac:dyDescent="0.35">
      <c r="A2204">
        <v>2016</v>
      </c>
      <c r="B2204">
        <v>2</v>
      </c>
      <c r="C2204" t="str">
        <f>+VLOOKUP(Precio_mayoristas_consumidores[[#This Row],[Cod_mes]],Códigos_mes[],2,0)</f>
        <v>Febrero</v>
      </c>
      <c r="D2204" t="s">
        <v>797</v>
      </c>
      <c r="E2204" t="str">
        <f>+VLOOKUP(Precio_mayoristas_consumidores[[#This Row],[Producto]],Codigos_class_frutas[],2,0)</f>
        <v>Uva</v>
      </c>
      <c r="F2204" t="s">
        <v>295</v>
      </c>
      <c r="G2204" s="51">
        <v>2468.5500000000002</v>
      </c>
    </row>
    <row r="2205" spans="1:7" x14ac:dyDescent="0.35">
      <c r="A2205">
        <v>2016</v>
      </c>
      <c r="B2205">
        <v>2</v>
      </c>
      <c r="C2205" t="str">
        <f>+VLOOKUP(Precio_mayoristas_consumidores[[#This Row],[Cod_mes]],Códigos_mes[],2,0)</f>
        <v>Febrero</v>
      </c>
      <c r="D2205" t="s">
        <v>796</v>
      </c>
      <c r="E2205" t="str">
        <f>+VLOOKUP(Precio_mayoristas_consumidores[[#This Row],[Producto]],Codigos_class_frutas[],2,0)</f>
        <v>Frutos de hueso (carozo)</v>
      </c>
      <c r="F2205" t="s">
        <v>702</v>
      </c>
      <c r="G2205" s="51">
        <v>624.16999999999996</v>
      </c>
    </row>
    <row r="2206" spans="1:7" x14ac:dyDescent="0.35">
      <c r="A2206">
        <v>2016</v>
      </c>
      <c r="B2206">
        <v>2</v>
      </c>
      <c r="C2206" t="str">
        <f>+VLOOKUP(Precio_mayoristas_consumidores[[#This Row],[Cod_mes]],Códigos_mes[],2,0)</f>
        <v>Febrero</v>
      </c>
      <c r="D2206" t="s">
        <v>796</v>
      </c>
      <c r="E2206" t="str">
        <f>+VLOOKUP(Precio_mayoristas_consumidores[[#This Row],[Producto]],Codigos_class_frutas[],2,0)</f>
        <v>Frutos de hueso (carozo)</v>
      </c>
      <c r="F2206" t="s">
        <v>277</v>
      </c>
      <c r="G2206" s="51">
        <v>799.12</v>
      </c>
    </row>
    <row r="2207" spans="1:7" x14ac:dyDescent="0.35">
      <c r="A2207">
        <v>2016</v>
      </c>
      <c r="B2207">
        <v>2</v>
      </c>
      <c r="C2207" t="str">
        <f>+VLOOKUP(Precio_mayoristas_consumidores[[#This Row],[Cod_mes]],Códigos_mes[],2,0)</f>
        <v>Febrero</v>
      </c>
      <c r="D2207" t="s">
        <v>796</v>
      </c>
      <c r="E2207" t="str">
        <f>+VLOOKUP(Precio_mayoristas_consumidores[[#This Row],[Producto]],Codigos_class_frutas[],2,0)</f>
        <v>Berries</v>
      </c>
      <c r="F2207" t="s">
        <v>212</v>
      </c>
      <c r="G2207" s="51">
        <v>1228.81</v>
      </c>
    </row>
    <row r="2208" spans="1:7" x14ac:dyDescent="0.35">
      <c r="A2208">
        <v>2016</v>
      </c>
      <c r="B2208">
        <v>2</v>
      </c>
      <c r="C2208" t="str">
        <f>+VLOOKUP(Precio_mayoristas_consumidores[[#This Row],[Cod_mes]],Códigos_mes[],2,0)</f>
        <v>Febrero</v>
      </c>
      <c r="D2208" t="s">
        <v>796</v>
      </c>
      <c r="E2208" t="str">
        <f>+VLOOKUP(Precio_mayoristas_consumidores[[#This Row],[Producto]],Codigos_class_frutas[],2,0)</f>
        <v>Cítricos</v>
      </c>
      <c r="F2208" t="s">
        <v>214</v>
      </c>
      <c r="G2208" s="51">
        <v>807.79</v>
      </c>
    </row>
    <row r="2209" spans="1:7" x14ac:dyDescent="0.35">
      <c r="A2209">
        <v>2016</v>
      </c>
      <c r="B2209">
        <v>2</v>
      </c>
      <c r="C2209" t="str">
        <f>+VLOOKUP(Precio_mayoristas_consumidores[[#This Row],[Cod_mes]],Códigos_mes[],2,0)</f>
        <v>Febrero</v>
      </c>
      <c r="D2209" t="s">
        <v>796</v>
      </c>
      <c r="E2209" t="str">
        <f>+VLOOKUP(Precio_mayoristas_consumidores[[#This Row],[Producto]],Codigos_class_frutas[],2,0)</f>
        <v>Tropicales y subtropicales</v>
      </c>
      <c r="F2209" t="s">
        <v>229</v>
      </c>
      <c r="G2209" s="51">
        <v>1895.83</v>
      </c>
    </row>
    <row r="2210" spans="1:7" x14ac:dyDescent="0.35">
      <c r="A2210">
        <v>2016</v>
      </c>
      <c r="B2210">
        <v>2</v>
      </c>
      <c r="C2210" t="str">
        <f>+VLOOKUP(Precio_mayoristas_consumidores[[#This Row],[Cod_mes]],Códigos_mes[],2,0)</f>
        <v>Febrero</v>
      </c>
      <c r="D2210" t="s">
        <v>796</v>
      </c>
      <c r="E2210" t="str">
        <f>+VLOOKUP(Precio_mayoristas_consumidores[[#This Row],[Producto]],Codigos_class_frutas[],2,0)</f>
        <v>Cítricos</v>
      </c>
      <c r="F2210" t="s">
        <v>221</v>
      </c>
      <c r="G2210" s="51">
        <v>829.38</v>
      </c>
    </row>
    <row r="2211" spans="1:7" x14ac:dyDescent="0.35">
      <c r="A2211">
        <v>2016</v>
      </c>
      <c r="B2211">
        <v>2</v>
      </c>
      <c r="C2211" t="str">
        <f>+VLOOKUP(Precio_mayoristas_consumidores[[#This Row],[Cod_mes]],Códigos_mes[],2,0)</f>
        <v>Febrero</v>
      </c>
      <c r="D2211" t="s">
        <v>796</v>
      </c>
      <c r="E2211" t="str">
        <f>+VLOOKUP(Precio_mayoristas_consumidores[[#This Row],[Producto]],Codigos_class_frutas[],2,0)</f>
        <v>Frutos de hueso (carozo)</v>
      </c>
      <c r="F2211" t="s">
        <v>665</v>
      </c>
      <c r="G2211" s="51">
        <v>802.1</v>
      </c>
    </row>
    <row r="2212" spans="1:7" x14ac:dyDescent="0.35">
      <c r="A2212">
        <v>2016</v>
      </c>
      <c r="B2212">
        <v>2</v>
      </c>
      <c r="C2212" t="str">
        <f>+VLOOKUP(Precio_mayoristas_consumidores[[#This Row],[Cod_mes]],Códigos_mes[],2,0)</f>
        <v>Febrero</v>
      </c>
      <c r="D2212" t="s">
        <v>796</v>
      </c>
      <c r="E2212" t="str">
        <f>+VLOOKUP(Precio_mayoristas_consumidores[[#This Row],[Producto]],Codigos_class_frutas[],2,0)</f>
        <v>Oleaginosos</v>
      </c>
      <c r="F2212" t="s">
        <v>225</v>
      </c>
      <c r="G2212" s="51">
        <v>2138.46</v>
      </c>
    </row>
    <row r="2213" spans="1:7" x14ac:dyDescent="0.35">
      <c r="A2213">
        <v>2016</v>
      </c>
      <c r="B2213">
        <v>2</v>
      </c>
      <c r="C2213" t="str">
        <f>+VLOOKUP(Precio_mayoristas_consumidores[[#This Row],[Cod_mes]],Códigos_mes[],2,0)</f>
        <v>Febrero</v>
      </c>
      <c r="D2213" t="s">
        <v>796</v>
      </c>
      <c r="E2213" t="str">
        <f>+VLOOKUP(Precio_mayoristas_consumidores[[#This Row],[Producto]],Codigos_class_frutas[],2,0)</f>
        <v>Tropicales y subtropicales</v>
      </c>
      <c r="F2213" t="s">
        <v>204</v>
      </c>
      <c r="G2213" s="51">
        <v>594.87</v>
      </c>
    </row>
    <row r="2214" spans="1:7" x14ac:dyDescent="0.35">
      <c r="A2214">
        <v>2016</v>
      </c>
      <c r="B2214">
        <v>2</v>
      </c>
      <c r="C2214" t="str">
        <f>+VLOOKUP(Precio_mayoristas_consumidores[[#This Row],[Cod_mes]],Códigos_mes[],2,0)</f>
        <v>Febrero</v>
      </c>
      <c r="D2214" t="s">
        <v>796</v>
      </c>
      <c r="E2214" t="str">
        <f>+VLOOKUP(Precio_mayoristas_consumidores[[#This Row],[Producto]],Codigos_class_frutas[],2,0)</f>
        <v>Uva</v>
      </c>
      <c r="F2214" t="s">
        <v>295</v>
      </c>
      <c r="G2214" s="51">
        <v>859.14</v>
      </c>
    </row>
    <row r="2215" spans="1:7" x14ac:dyDescent="0.35">
      <c r="A2215">
        <v>2016</v>
      </c>
      <c r="B2215">
        <v>2</v>
      </c>
      <c r="C2215" t="str">
        <f>+VLOOKUP(Precio_mayoristas_consumidores[[#This Row],[Cod_mes]],Códigos_mes[],2,0)</f>
        <v>Febrero</v>
      </c>
      <c r="D2215" t="s">
        <v>797</v>
      </c>
      <c r="E2215" t="str">
        <f>+VLOOKUP(Precio_mayoristas_consumidores[[#This Row],[Producto]],Codigos_class_frutas[],2,0)</f>
        <v>Frutos de hueso (carozo)</v>
      </c>
      <c r="F2215" t="s">
        <v>702</v>
      </c>
      <c r="G2215" s="51">
        <v>1199.6300000000001</v>
      </c>
    </row>
    <row r="2216" spans="1:7" x14ac:dyDescent="0.35">
      <c r="A2216">
        <v>2016</v>
      </c>
      <c r="B2216">
        <v>2</v>
      </c>
      <c r="C2216" t="str">
        <f>+VLOOKUP(Precio_mayoristas_consumidores[[#This Row],[Cod_mes]],Códigos_mes[],2,0)</f>
        <v>Febrero</v>
      </c>
      <c r="D2216" t="s">
        <v>797</v>
      </c>
      <c r="E2216" t="str">
        <f>+VLOOKUP(Precio_mayoristas_consumidores[[#This Row],[Producto]],Codigos_class_frutas[],2,0)</f>
        <v>Frutos de hueso (carozo)</v>
      </c>
      <c r="F2216" t="s">
        <v>277</v>
      </c>
      <c r="G2216" s="51">
        <v>1228.98</v>
      </c>
    </row>
    <row r="2217" spans="1:7" x14ac:dyDescent="0.35">
      <c r="A2217">
        <v>2016</v>
      </c>
      <c r="B2217">
        <v>2</v>
      </c>
      <c r="C2217" t="str">
        <f>+VLOOKUP(Precio_mayoristas_consumidores[[#This Row],[Cod_mes]],Códigos_mes[],2,0)</f>
        <v>Febrero</v>
      </c>
      <c r="D2217" t="s">
        <v>797</v>
      </c>
      <c r="E2217" t="str">
        <f>+VLOOKUP(Precio_mayoristas_consumidores[[#This Row],[Producto]],Codigos_class_frutas[],2,0)</f>
        <v>Berries</v>
      </c>
      <c r="F2217" t="s">
        <v>212</v>
      </c>
      <c r="G2217" s="51">
        <v>3691.74</v>
      </c>
    </row>
    <row r="2218" spans="1:7" x14ac:dyDescent="0.35">
      <c r="A2218">
        <v>2016</v>
      </c>
      <c r="B2218">
        <v>2</v>
      </c>
      <c r="C2218" t="str">
        <f>+VLOOKUP(Precio_mayoristas_consumidores[[#This Row],[Cod_mes]],Códigos_mes[],2,0)</f>
        <v>Febrero</v>
      </c>
      <c r="D2218" t="s">
        <v>797</v>
      </c>
      <c r="E2218" t="str">
        <f>+VLOOKUP(Precio_mayoristas_consumidores[[#This Row],[Producto]],Codigos_class_frutas[],2,0)</f>
        <v>Cítricos</v>
      </c>
      <c r="F2218" t="s">
        <v>214</v>
      </c>
      <c r="G2218" s="51">
        <v>1240.57</v>
      </c>
    </row>
    <row r="2219" spans="1:7" x14ac:dyDescent="0.35">
      <c r="A2219">
        <v>2016</v>
      </c>
      <c r="B2219">
        <v>2</v>
      </c>
      <c r="C2219" t="str">
        <f>+VLOOKUP(Precio_mayoristas_consumidores[[#This Row],[Cod_mes]],Códigos_mes[],2,0)</f>
        <v>Febrero</v>
      </c>
      <c r="D2219" t="s">
        <v>797</v>
      </c>
      <c r="E2219" t="str">
        <f>+VLOOKUP(Precio_mayoristas_consumidores[[#This Row],[Producto]],Codigos_class_frutas[],2,0)</f>
        <v>Tropicales y subtropicales</v>
      </c>
      <c r="F2219" t="s">
        <v>229</v>
      </c>
      <c r="G2219" s="51">
        <v>1562.1</v>
      </c>
    </row>
    <row r="2220" spans="1:7" x14ac:dyDescent="0.35">
      <c r="A2220">
        <v>2016</v>
      </c>
      <c r="B2220">
        <v>2</v>
      </c>
      <c r="C2220" t="str">
        <f>+VLOOKUP(Precio_mayoristas_consumidores[[#This Row],[Cod_mes]],Códigos_mes[],2,0)</f>
        <v>Febrero</v>
      </c>
      <c r="D2220" t="s">
        <v>797</v>
      </c>
      <c r="E2220" t="str">
        <f>+VLOOKUP(Precio_mayoristas_consumidores[[#This Row],[Producto]],Codigos_class_frutas[],2,0)</f>
        <v>Cítricos</v>
      </c>
      <c r="F2220" t="s">
        <v>221</v>
      </c>
      <c r="G2220" s="51">
        <v>981.73</v>
      </c>
    </row>
    <row r="2221" spans="1:7" x14ac:dyDescent="0.35">
      <c r="A2221">
        <v>2016</v>
      </c>
      <c r="B2221">
        <v>2</v>
      </c>
      <c r="C2221" t="str">
        <f>+VLOOKUP(Precio_mayoristas_consumidores[[#This Row],[Cod_mes]],Códigos_mes[],2,0)</f>
        <v>Febrero</v>
      </c>
      <c r="D2221" t="s">
        <v>797</v>
      </c>
      <c r="E2221" t="str">
        <f>+VLOOKUP(Precio_mayoristas_consumidores[[#This Row],[Producto]],Codigos_class_frutas[],2,0)</f>
        <v>Frutos de hueso (carozo)</v>
      </c>
      <c r="F2221" t="s">
        <v>665</v>
      </c>
      <c r="G2221" s="51">
        <v>1284.68</v>
      </c>
    </row>
    <row r="2222" spans="1:7" x14ac:dyDescent="0.35">
      <c r="A2222">
        <v>2016</v>
      </c>
      <c r="B2222">
        <v>2</v>
      </c>
      <c r="C2222" t="str">
        <f>+VLOOKUP(Precio_mayoristas_consumidores[[#This Row],[Cod_mes]],Códigos_mes[],2,0)</f>
        <v>Febrero</v>
      </c>
      <c r="D2222" t="s">
        <v>797</v>
      </c>
      <c r="E2222" t="str">
        <f>+VLOOKUP(Precio_mayoristas_consumidores[[#This Row],[Producto]],Codigos_class_frutas[],2,0)</f>
        <v>Oleaginosos</v>
      </c>
      <c r="F2222" t="s">
        <v>225</v>
      </c>
      <c r="G2222" s="51">
        <v>2639.75</v>
      </c>
    </row>
    <row r="2223" spans="1:7" x14ac:dyDescent="0.35">
      <c r="A2223">
        <v>2016</v>
      </c>
      <c r="B2223">
        <v>2</v>
      </c>
      <c r="C2223" t="str">
        <f>+VLOOKUP(Precio_mayoristas_consumidores[[#This Row],[Cod_mes]],Códigos_mes[],2,0)</f>
        <v>Febrero</v>
      </c>
      <c r="D2223" t="s">
        <v>797</v>
      </c>
      <c r="E2223" t="str">
        <f>+VLOOKUP(Precio_mayoristas_consumidores[[#This Row],[Producto]],Codigos_class_frutas[],2,0)</f>
        <v>Tropicales y subtropicales</v>
      </c>
      <c r="F2223" t="s">
        <v>204</v>
      </c>
      <c r="G2223" s="51">
        <v>783.39</v>
      </c>
    </row>
    <row r="2224" spans="1:7" x14ac:dyDescent="0.35">
      <c r="A2224">
        <v>2016</v>
      </c>
      <c r="B2224">
        <v>2</v>
      </c>
      <c r="C2224" t="str">
        <f>+VLOOKUP(Precio_mayoristas_consumidores[[#This Row],[Cod_mes]],Códigos_mes[],2,0)</f>
        <v>Febrero</v>
      </c>
      <c r="D2224" t="s">
        <v>797</v>
      </c>
      <c r="E2224" t="str">
        <f>+VLOOKUP(Precio_mayoristas_consumidores[[#This Row],[Producto]],Codigos_class_frutas[],2,0)</f>
        <v>Uva</v>
      </c>
      <c r="F2224" t="s">
        <v>295</v>
      </c>
      <c r="G2224" s="51">
        <v>2204.77</v>
      </c>
    </row>
    <row r="2225" spans="1:7" x14ac:dyDescent="0.35">
      <c r="A2225">
        <v>2016</v>
      </c>
      <c r="B2225">
        <v>2</v>
      </c>
      <c r="C2225" t="str">
        <f>+VLOOKUP(Precio_mayoristas_consumidores[[#This Row],[Cod_mes]],Códigos_mes[],2,0)</f>
        <v>Febrero</v>
      </c>
      <c r="D2225" t="s">
        <v>796</v>
      </c>
      <c r="E2225" t="str">
        <f>+VLOOKUP(Precio_mayoristas_consumidores[[#This Row],[Producto]],Codigos_class_frutas[],2,0)</f>
        <v>Frutos de hueso (carozo)</v>
      </c>
      <c r="F2225" t="s">
        <v>702</v>
      </c>
      <c r="G2225" s="51">
        <v>606.47</v>
      </c>
    </row>
    <row r="2226" spans="1:7" x14ac:dyDescent="0.35">
      <c r="A2226">
        <v>2016</v>
      </c>
      <c r="B2226">
        <v>2</v>
      </c>
      <c r="C2226" t="str">
        <f>+VLOOKUP(Precio_mayoristas_consumidores[[#This Row],[Cod_mes]],Códigos_mes[],2,0)</f>
        <v>Febrero</v>
      </c>
      <c r="D2226" t="s">
        <v>796</v>
      </c>
      <c r="E2226" t="str">
        <f>+VLOOKUP(Precio_mayoristas_consumidores[[#This Row],[Producto]],Codigos_class_frutas[],2,0)</f>
        <v>Frutos de hueso (carozo)</v>
      </c>
      <c r="F2226" t="s">
        <v>277</v>
      </c>
      <c r="G2226" s="51">
        <v>776.06</v>
      </c>
    </row>
    <row r="2227" spans="1:7" x14ac:dyDescent="0.35">
      <c r="A2227">
        <v>2016</v>
      </c>
      <c r="B2227">
        <v>2</v>
      </c>
      <c r="C2227" t="str">
        <f>+VLOOKUP(Precio_mayoristas_consumidores[[#This Row],[Cod_mes]],Códigos_mes[],2,0)</f>
        <v>Febrero</v>
      </c>
      <c r="D2227" t="s">
        <v>796</v>
      </c>
      <c r="E2227" t="str">
        <f>+VLOOKUP(Precio_mayoristas_consumidores[[#This Row],[Producto]],Codigos_class_frutas[],2,0)</f>
        <v>Berries</v>
      </c>
      <c r="F2227" t="s">
        <v>212</v>
      </c>
      <c r="G2227" s="51">
        <v>1265.29</v>
      </c>
    </row>
    <row r="2228" spans="1:7" x14ac:dyDescent="0.35">
      <c r="A2228">
        <v>2016</v>
      </c>
      <c r="B2228">
        <v>2</v>
      </c>
      <c r="C2228" t="str">
        <f>+VLOOKUP(Precio_mayoristas_consumidores[[#This Row],[Cod_mes]],Códigos_mes[],2,0)</f>
        <v>Febrero</v>
      </c>
      <c r="D2228" t="s">
        <v>796</v>
      </c>
      <c r="E2228" t="str">
        <f>+VLOOKUP(Precio_mayoristas_consumidores[[#This Row],[Producto]],Codigos_class_frutas[],2,0)</f>
        <v>Cítricos</v>
      </c>
      <c r="F2228" t="s">
        <v>214</v>
      </c>
      <c r="G2228" s="51">
        <v>899.6</v>
      </c>
    </row>
    <row r="2229" spans="1:7" x14ac:dyDescent="0.35">
      <c r="A2229">
        <v>2016</v>
      </c>
      <c r="B2229">
        <v>2</v>
      </c>
      <c r="C2229" t="str">
        <f>+VLOOKUP(Precio_mayoristas_consumidores[[#This Row],[Cod_mes]],Códigos_mes[],2,0)</f>
        <v>Febrero</v>
      </c>
      <c r="D2229" t="s">
        <v>796</v>
      </c>
      <c r="E2229" t="str">
        <f>+VLOOKUP(Precio_mayoristas_consumidores[[#This Row],[Producto]],Codigos_class_frutas[],2,0)</f>
        <v>Tropicales y subtropicales</v>
      </c>
      <c r="F2229" t="s">
        <v>229</v>
      </c>
      <c r="G2229" s="51">
        <v>1713.64</v>
      </c>
    </row>
    <row r="2230" spans="1:7" x14ac:dyDescent="0.35">
      <c r="A2230">
        <v>2016</v>
      </c>
      <c r="B2230">
        <v>2</v>
      </c>
      <c r="C2230" t="str">
        <f>+VLOOKUP(Precio_mayoristas_consumidores[[#This Row],[Cod_mes]],Códigos_mes[],2,0)</f>
        <v>Febrero</v>
      </c>
      <c r="D2230" t="s">
        <v>796</v>
      </c>
      <c r="E2230" t="str">
        <f>+VLOOKUP(Precio_mayoristas_consumidores[[#This Row],[Producto]],Codigos_class_frutas[],2,0)</f>
        <v>Cítricos</v>
      </c>
      <c r="F2230" t="s">
        <v>221</v>
      </c>
      <c r="G2230" s="51">
        <v>761.75</v>
      </c>
    </row>
    <row r="2231" spans="1:7" x14ac:dyDescent="0.35">
      <c r="A2231">
        <v>2016</v>
      </c>
      <c r="B2231">
        <v>2</v>
      </c>
      <c r="C2231" t="str">
        <f>+VLOOKUP(Precio_mayoristas_consumidores[[#This Row],[Cod_mes]],Códigos_mes[],2,0)</f>
        <v>Febrero</v>
      </c>
      <c r="D2231" t="s">
        <v>796</v>
      </c>
      <c r="E2231" t="str">
        <f>+VLOOKUP(Precio_mayoristas_consumidores[[#This Row],[Producto]],Codigos_class_frutas[],2,0)</f>
        <v>Frutos de hueso (carozo)</v>
      </c>
      <c r="F2231" t="s">
        <v>665</v>
      </c>
      <c r="G2231" s="51">
        <v>748.6</v>
      </c>
    </row>
    <row r="2232" spans="1:7" x14ac:dyDescent="0.35">
      <c r="A2232">
        <v>2016</v>
      </c>
      <c r="B2232">
        <v>2</v>
      </c>
      <c r="C2232" t="str">
        <f>+VLOOKUP(Precio_mayoristas_consumidores[[#This Row],[Cod_mes]],Códigos_mes[],2,0)</f>
        <v>Febrero</v>
      </c>
      <c r="D2232" t="s">
        <v>796</v>
      </c>
      <c r="E2232" t="str">
        <f>+VLOOKUP(Precio_mayoristas_consumidores[[#This Row],[Producto]],Codigos_class_frutas[],2,0)</f>
        <v>Oleaginosos</v>
      </c>
      <c r="F2232" t="s">
        <v>225</v>
      </c>
      <c r="G2232" s="51">
        <v>2246.14</v>
      </c>
    </row>
    <row r="2233" spans="1:7" x14ac:dyDescent="0.35">
      <c r="A2233">
        <v>2016</v>
      </c>
      <c r="B2233">
        <v>2</v>
      </c>
      <c r="C2233" t="str">
        <f>+VLOOKUP(Precio_mayoristas_consumidores[[#This Row],[Cod_mes]],Códigos_mes[],2,0)</f>
        <v>Febrero</v>
      </c>
      <c r="D2233" t="s">
        <v>796</v>
      </c>
      <c r="E2233" t="str">
        <f>+VLOOKUP(Precio_mayoristas_consumidores[[#This Row],[Producto]],Codigos_class_frutas[],2,0)</f>
        <v>Tropicales y subtropicales</v>
      </c>
      <c r="F2233" t="s">
        <v>204</v>
      </c>
      <c r="G2233" s="51">
        <v>603.96</v>
      </c>
    </row>
    <row r="2234" spans="1:7" x14ac:dyDescent="0.35">
      <c r="A2234">
        <v>2016</v>
      </c>
      <c r="B2234">
        <v>2</v>
      </c>
      <c r="C2234" t="str">
        <f>+VLOOKUP(Precio_mayoristas_consumidores[[#This Row],[Cod_mes]],Códigos_mes[],2,0)</f>
        <v>Febrero</v>
      </c>
      <c r="D2234" t="s">
        <v>796</v>
      </c>
      <c r="E2234" t="str">
        <f>+VLOOKUP(Precio_mayoristas_consumidores[[#This Row],[Producto]],Codigos_class_frutas[],2,0)</f>
        <v>Uva</v>
      </c>
      <c r="F2234" t="s">
        <v>295</v>
      </c>
      <c r="G2234" s="51">
        <v>892.73</v>
      </c>
    </row>
    <row r="2235" spans="1:7" x14ac:dyDescent="0.35">
      <c r="A2235">
        <v>2016</v>
      </c>
      <c r="B2235">
        <v>2</v>
      </c>
      <c r="C2235" t="str">
        <f>+VLOOKUP(Precio_mayoristas_consumidores[[#This Row],[Cod_mes]],Códigos_mes[],2,0)</f>
        <v>Febrero</v>
      </c>
      <c r="D2235" t="s">
        <v>797</v>
      </c>
      <c r="E2235" t="str">
        <f>+VLOOKUP(Precio_mayoristas_consumidores[[#This Row],[Producto]],Codigos_class_frutas[],2,0)</f>
        <v>Frutos de hueso (carozo)</v>
      </c>
      <c r="F2235" t="s">
        <v>702</v>
      </c>
      <c r="G2235" s="51">
        <v>1180.69</v>
      </c>
    </row>
    <row r="2236" spans="1:7" x14ac:dyDescent="0.35">
      <c r="A2236">
        <v>2016</v>
      </c>
      <c r="B2236">
        <v>2</v>
      </c>
      <c r="C2236" t="str">
        <f>+VLOOKUP(Precio_mayoristas_consumidores[[#This Row],[Cod_mes]],Códigos_mes[],2,0)</f>
        <v>Febrero</v>
      </c>
      <c r="D2236" t="s">
        <v>797</v>
      </c>
      <c r="E2236" t="str">
        <f>+VLOOKUP(Precio_mayoristas_consumidores[[#This Row],[Producto]],Codigos_class_frutas[],2,0)</f>
        <v>Frutos de hueso (carozo)</v>
      </c>
      <c r="F2236" t="s">
        <v>277</v>
      </c>
      <c r="G2236" s="51">
        <v>1262.93</v>
      </c>
    </row>
    <row r="2237" spans="1:7" x14ac:dyDescent="0.35">
      <c r="A2237">
        <v>2016</v>
      </c>
      <c r="B2237">
        <v>2</v>
      </c>
      <c r="C2237" t="str">
        <f>+VLOOKUP(Precio_mayoristas_consumidores[[#This Row],[Cod_mes]],Códigos_mes[],2,0)</f>
        <v>Febrero</v>
      </c>
      <c r="D2237" t="s">
        <v>797</v>
      </c>
      <c r="E2237" t="str">
        <f>+VLOOKUP(Precio_mayoristas_consumidores[[#This Row],[Producto]],Codigos_class_frutas[],2,0)</f>
        <v>Berries</v>
      </c>
      <c r="F2237" t="s">
        <v>212</v>
      </c>
      <c r="G2237" s="51">
        <v>3993.41</v>
      </c>
    </row>
    <row r="2238" spans="1:7" x14ac:dyDescent="0.35">
      <c r="A2238">
        <v>2016</v>
      </c>
      <c r="B2238">
        <v>2</v>
      </c>
      <c r="C2238" t="str">
        <f>+VLOOKUP(Precio_mayoristas_consumidores[[#This Row],[Cod_mes]],Códigos_mes[],2,0)</f>
        <v>Febrero</v>
      </c>
      <c r="D2238" t="s">
        <v>797</v>
      </c>
      <c r="E2238" t="str">
        <f>+VLOOKUP(Precio_mayoristas_consumidores[[#This Row],[Producto]],Codigos_class_frutas[],2,0)</f>
        <v>Cítricos</v>
      </c>
      <c r="F2238" t="s">
        <v>214</v>
      </c>
      <c r="G2238" s="51">
        <v>1298.47</v>
      </c>
    </row>
    <row r="2239" spans="1:7" x14ac:dyDescent="0.35">
      <c r="A2239">
        <v>2016</v>
      </c>
      <c r="B2239">
        <v>2</v>
      </c>
      <c r="C2239" t="str">
        <f>+VLOOKUP(Precio_mayoristas_consumidores[[#This Row],[Cod_mes]],Códigos_mes[],2,0)</f>
        <v>Febrero</v>
      </c>
      <c r="D2239" t="s">
        <v>797</v>
      </c>
      <c r="E2239" t="str">
        <f>+VLOOKUP(Precio_mayoristas_consumidores[[#This Row],[Producto]],Codigos_class_frutas[],2,0)</f>
        <v>Tropicales y subtropicales</v>
      </c>
      <c r="F2239" t="s">
        <v>229</v>
      </c>
      <c r="G2239" s="51">
        <v>1678.38</v>
      </c>
    </row>
    <row r="2240" spans="1:7" x14ac:dyDescent="0.35">
      <c r="A2240">
        <v>2016</v>
      </c>
      <c r="B2240">
        <v>2</v>
      </c>
      <c r="C2240" t="str">
        <f>+VLOOKUP(Precio_mayoristas_consumidores[[#This Row],[Cod_mes]],Códigos_mes[],2,0)</f>
        <v>Febrero</v>
      </c>
      <c r="D2240" t="s">
        <v>797</v>
      </c>
      <c r="E2240" t="str">
        <f>+VLOOKUP(Precio_mayoristas_consumidores[[#This Row],[Producto]],Codigos_class_frutas[],2,0)</f>
        <v>Cítricos</v>
      </c>
      <c r="F2240" t="s">
        <v>221</v>
      </c>
      <c r="G2240" s="51">
        <v>972.64</v>
      </c>
    </row>
    <row r="2241" spans="1:7" x14ac:dyDescent="0.35">
      <c r="A2241">
        <v>2016</v>
      </c>
      <c r="B2241">
        <v>2</v>
      </c>
      <c r="C2241" t="str">
        <f>+VLOOKUP(Precio_mayoristas_consumidores[[#This Row],[Cod_mes]],Códigos_mes[],2,0)</f>
        <v>Febrero</v>
      </c>
      <c r="D2241" t="s">
        <v>797</v>
      </c>
      <c r="E2241" t="str">
        <f>+VLOOKUP(Precio_mayoristas_consumidores[[#This Row],[Producto]],Codigos_class_frutas[],2,0)</f>
        <v>Frutos de hueso (carozo)</v>
      </c>
      <c r="F2241" t="s">
        <v>665</v>
      </c>
      <c r="G2241" s="51">
        <v>1240.83</v>
      </c>
    </row>
    <row r="2242" spans="1:7" x14ac:dyDescent="0.35">
      <c r="A2242">
        <v>2016</v>
      </c>
      <c r="B2242">
        <v>2</v>
      </c>
      <c r="C2242" t="str">
        <f>+VLOOKUP(Precio_mayoristas_consumidores[[#This Row],[Cod_mes]],Códigos_mes[],2,0)</f>
        <v>Febrero</v>
      </c>
      <c r="D2242" t="s">
        <v>797</v>
      </c>
      <c r="E2242" t="str">
        <f>+VLOOKUP(Precio_mayoristas_consumidores[[#This Row],[Producto]],Codigos_class_frutas[],2,0)</f>
        <v>Oleaginosos</v>
      </c>
      <c r="F2242" t="s">
        <v>225</v>
      </c>
      <c r="G2242" s="51">
        <v>2670.39</v>
      </c>
    </row>
    <row r="2243" spans="1:7" x14ac:dyDescent="0.35">
      <c r="A2243">
        <v>2016</v>
      </c>
      <c r="B2243">
        <v>2</v>
      </c>
      <c r="C2243" t="str">
        <f>+VLOOKUP(Precio_mayoristas_consumidores[[#This Row],[Cod_mes]],Códigos_mes[],2,0)</f>
        <v>Febrero</v>
      </c>
      <c r="D2243" t="s">
        <v>797</v>
      </c>
      <c r="E2243" t="str">
        <f>+VLOOKUP(Precio_mayoristas_consumidores[[#This Row],[Producto]],Codigos_class_frutas[],2,0)</f>
        <v>Tropicales y subtropicales</v>
      </c>
      <c r="F2243" t="s">
        <v>204</v>
      </c>
      <c r="G2243" s="51">
        <v>806.51</v>
      </c>
    </row>
    <row r="2244" spans="1:7" x14ac:dyDescent="0.35">
      <c r="A2244">
        <v>2016</v>
      </c>
      <c r="B2244">
        <v>2</v>
      </c>
      <c r="C2244" t="str">
        <f>+VLOOKUP(Precio_mayoristas_consumidores[[#This Row],[Cod_mes]],Códigos_mes[],2,0)</f>
        <v>Febrero</v>
      </c>
      <c r="D2244" t="s">
        <v>797</v>
      </c>
      <c r="E2244" t="str">
        <f>+VLOOKUP(Precio_mayoristas_consumidores[[#This Row],[Producto]],Codigos_class_frutas[],2,0)</f>
        <v>Uva</v>
      </c>
      <c r="F2244" t="s">
        <v>295</v>
      </c>
      <c r="G2244" s="51">
        <v>2263.17</v>
      </c>
    </row>
    <row r="2245" spans="1:7" x14ac:dyDescent="0.35">
      <c r="A2245">
        <v>2016</v>
      </c>
      <c r="B2245">
        <v>3</v>
      </c>
      <c r="C2245" t="str">
        <f>+VLOOKUP(Precio_mayoristas_consumidores[[#This Row],[Cod_mes]],Códigos_mes[],2,0)</f>
        <v>Marzo</v>
      </c>
      <c r="D2245" t="s">
        <v>796</v>
      </c>
      <c r="E2245" t="str">
        <f>+VLOOKUP(Precio_mayoristas_consumidores[[#This Row],[Producto]],Codigos_class_frutas[],2,0)</f>
        <v>Frutos de hueso (carozo)</v>
      </c>
      <c r="F2245" t="s">
        <v>702</v>
      </c>
      <c r="G2245" s="51">
        <v>646.80999999999995</v>
      </c>
    </row>
    <row r="2246" spans="1:7" x14ac:dyDescent="0.35">
      <c r="A2246">
        <v>2016</v>
      </c>
      <c r="B2246">
        <v>3</v>
      </c>
      <c r="C2246" t="str">
        <f>+VLOOKUP(Precio_mayoristas_consumidores[[#This Row],[Cod_mes]],Códigos_mes[],2,0)</f>
        <v>Marzo</v>
      </c>
      <c r="D2246" t="s">
        <v>796</v>
      </c>
      <c r="E2246" t="str">
        <f>+VLOOKUP(Precio_mayoristas_consumidores[[#This Row],[Producto]],Codigos_class_frutas[],2,0)</f>
        <v>Frutos de hueso (carozo)</v>
      </c>
      <c r="F2246" t="s">
        <v>277</v>
      </c>
      <c r="G2246" s="51">
        <v>769.29</v>
      </c>
    </row>
    <row r="2247" spans="1:7" x14ac:dyDescent="0.35">
      <c r="A2247">
        <v>2016</v>
      </c>
      <c r="B2247">
        <v>3</v>
      </c>
      <c r="C2247" t="str">
        <f>+VLOOKUP(Precio_mayoristas_consumidores[[#This Row],[Cod_mes]],Códigos_mes[],2,0)</f>
        <v>Marzo</v>
      </c>
      <c r="D2247" t="s">
        <v>796</v>
      </c>
      <c r="E2247" t="str">
        <f>+VLOOKUP(Precio_mayoristas_consumidores[[#This Row],[Producto]],Codigos_class_frutas[],2,0)</f>
        <v>Berries</v>
      </c>
      <c r="F2247" t="s">
        <v>212</v>
      </c>
      <c r="G2247" s="51">
        <v>1188.6500000000001</v>
      </c>
    </row>
    <row r="2248" spans="1:7" x14ac:dyDescent="0.35">
      <c r="A2248">
        <v>2016</v>
      </c>
      <c r="B2248">
        <v>3</v>
      </c>
      <c r="C2248" t="str">
        <f>+VLOOKUP(Precio_mayoristas_consumidores[[#This Row],[Cod_mes]],Códigos_mes[],2,0)</f>
        <v>Marzo</v>
      </c>
      <c r="D2248" t="s">
        <v>796</v>
      </c>
      <c r="E2248" t="str">
        <f>+VLOOKUP(Precio_mayoristas_consumidores[[#This Row],[Producto]],Codigos_class_frutas[],2,0)</f>
        <v>Cítricos</v>
      </c>
      <c r="F2248" t="s">
        <v>214</v>
      </c>
      <c r="G2248" s="51">
        <v>1078.8499999999999</v>
      </c>
    </row>
    <row r="2249" spans="1:7" x14ac:dyDescent="0.35">
      <c r="A2249">
        <v>2016</v>
      </c>
      <c r="B2249">
        <v>3</v>
      </c>
      <c r="C2249" t="str">
        <f>+VLOOKUP(Precio_mayoristas_consumidores[[#This Row],[Cod_mes]],Códigos_mes[],2,0)</f>
        <v>Marzo</v>
      </c>
      <c r="D2249" t="s">
        <v>796</v>
      </c>
      <c r="E2249" t="str">
        <f>+VLOOKUP(Precio_mayoristas_consumidores[[#This Row],[Producto]],Codigos_class_frutas[],2,0)</f>
        <v>Tropicales y subtropicales</v>
      </c>
      <c r="F2249" t="s">
        <v>229</v>
      </c>
      <c r="G2249" s="51">
        <v>1733.33</v>
      </c>
    </row>
    <row r="2250" spans="1:7" x14ac:dyDescent="0.35">
      <c r="A2250">
        <v>2016</v>
      </c>
      <c r="B2250">
        <v>3</v>
      </c>
      <c r="C2250" t="str">
        <f>+VLOOKUP(Precio_mayoristas_consumidores[[#This Row],[Cod_mes]],Códigos_mes[],2,0)</f>
        <v>Marzo</v>
      </c>
      <c r="D2250" t="s">
        <v>796</v>
      </c>
      <c r="E2250" t="str">
        <f>+VLOOKUP(Precio_mayoristas_consumidores[[#This Row],[Producto]],Codigos_class_frutas[],2,0)</f>
        <v>Cítricos</v>
      </c>
      <c r="F2250" t="s">
        <v>221</v>
      </c>
      <c r="G2250" s="51">
        <v>790.49</v>
      </c>
    </row>
    <row r="2251" spans="1:7" x14ac:dyDescent="0.35">
      <c r="A2251">
        <v>2016</v>
      </c>
      <c r="B2251">
        <v>3</v>
      </c>
      <c r="C2251" t="str">
        <f>+VLOOKUP(Precio_mayoristas_consumidores[[#This Row],[Cod_mes]],Códigos_mes[],2,0)</f>
        <v>Marzo</v>
      </c>
      <c r="D2251" t="s">
        <v>796</v>
      </c>
      <c r="E2251" t="str">
        <f>+VLOOKUP(Precio_mayoristas_consumidores[[#This Row],[Producto]],Codigos_class_frutas[],2,0)</f>
        <v>Frutos de hueso (carozo)</v>
      </c>
      <c r="F2251" t="s">
        <v>665</v>
      </c>
      <c r="G2251" s="51">
        <v>765.44</v>
      </c>
    </row>
    <row r="2252" spans="1:7" x14ac:dyDescent="0.35">
      <c r="A2252">
        <v>2016</v>
      </c>
      <c r="B2252">
        <v>3</v>
      </c>
      <c r="C2252" t="str">
        <f>+VLOOKUP(Precio_mayoristas_consumidores[[#This Row],[Cod_mes]],Códigos_mes[],2,0)</f>
        <v>Marzo</v>
      </c>
      <c r="D2252" t="s">
        <v>796</v>
      </c>
      <c r="E2252" t="str">
        <f>+VLOOKUP(Precio_mayoristas_consumidores[[#This Row],[Producto]],Codigos_class_frutas[],2,0)</f>
        <v>Oleaginosos</v>
      </c>
      <c r="F2252" t="s">
        <v>225</v>
      </c>
      <c r="G2252" s="51">
        <v>2355.19</v>
      </c>
    </row>
    <row r="2253" spans="1:7" x14ac:dyDescent="0.35">
      <c r="A2253">
        <v>2016</v>
      </c>
      <c r="B2253">
        <v>3</v>
      </c>
      <c r="C2253" t="str">
        <f>+VLOOKUP(Precio_mayoristas_consumidores[[#This Row],[Cod_mes]],Códigos_mes[],2,0)</f>
        <v>Marzo</v>
      </c>
      <c r="D2253" t="s">
        <v>796</v>
      </c>
      <c r="E2253" t="str">
        <f>+VLOOKUP(Precio_mayoristas_consumidores[[#This Row],[Producto]],Codigos_class_frutas[],2,0)</f>
        <v>Tropicales y subtropicales</v>
      </c>
      <c r="F2253" t="s">
        <v>204</v>
      </c>
      <c r="G2253" s="51">
        <v>572.32000000000005</v>
      </c>
    </row>
    <row r="2254" spans="1:7" x14ac:dyDescent="0.35">
      <c r="A2254">
        <v>2016</v>
      </c>
      <c r="B2254">
        <v>3</v>
      </c>
      <c r="C2254" t="str">
        <f>+VLOOKUP(Precio_mayoristas_consumidores[[#This Row],[Cod_mes]],Códigos_mes[],2,0)</f>
        <v>Marzo</v>
      </c>
      <c r="D2254" t="s">
        <v>796</v>
      </c>
      <c r="E2254" t="str">
        <f>+VLOOKUP(Precio_mayoristas_consumidores[[#This Row],[Producto]],Codigos_class_frutas[],2,0)</f>
        <v>Uva</v>
      </c>
      <c r="F2254" t="s">
        <v>295</v>
      </c>
      <c r="G2254" s="51">
        <v>903.04</v>
      </c>
    </row>
    <row r="2255" spans="1:7" x14ac:dyDescent="0.35">
      <c r="A2255">
        <v>2016</v>
      </c>
      <c r="B2255">
        <v>3</v>
      </c>
      <c r="C2255" t="str">
        <f>+VLOOKUP(Precio_mayoristas_consumidores[[#This Row],[Cod_mes]],Códigos_mes[],2,0)</f>
        <v>Marzo</v>
      </c>
      <c r="D2255" t="s">
        <v>797</v>
      </c>
      <c r="E2255" t="str">
        <f>+VLOOKUP(Precio_mayoristas_consumidores[[#This Row],[Producto]],Codigos_class_frutas[],2,0)</f>
        <v>Frutos de hueso (carozo)</v>
      </c>
      <c r="F2255" t="s">
        <v>702</v>
      </c>
      <c r="G2255" s="51">
        <v>1184.17</v>
      </c>
    </row>
    <row r="2256" spans="1:7" x14ac:dyDescent="0.35">
      <c r="A2256">
        <v>2016</v>
      </c>
      <c r="B2256">
        <v>3</v>
      </c>
      <c r="C2256" t="str">
        <f>+VLOOKUP(Precio_mayoristas_consumidores[[#This Row],[Cod_mes]],Códigos_mes[],2,0)</f>
        <v>Marzo</v>
      </c>
      <c r="D2256" t="s">
        <v>797</v>
      </c>
      <c r="E2256" t="str">
        <f>+VLOOKUP(Precio_mayoristas_consumidores[[#This Row],[Producto]],Codigos_class_frutas[],2,0)</f>
        <v>Frutos de hueso (carozo)</v>
      </c>
      <c r="F2256" t="s">
        <v>277</v>
      </c>
      <c r="G2256" s="51">
        <v>1255.42</v>
      </c>
    </row>
    <row r="2257" spans="1:7" x14ac:dyDescent="0.35">
      <c r="A2257">
        <v>2016</v>
      </c>
      <c r="B2257">
        <v>3</v>
      </c>
      <c r="C2257" t="str">
        <f>+VLOOKUP(Precio_mayoristas_consumidores[[#This Row],[Cod_mes]],Códigos_mes[],2,0)</f>
        <v>Marzo</v>
      </c>
      <c r="D2257" t="s">
        <v>797</v>
      </c>
      <c r="E2257" t="str">
        <f>+VLOOKUP(Precio_mayoristas_consumidores[[#This Row],[Producto]],Codigos_class_frutas[],2,0)</f>
        <v>Berries</v>
      </c>
      <c r="F2257" t="s">
        <v>212</v>
      </c>
      <c r="G2257" s="51">
        <v>3691.88</v>
      </c>
    </row>
    <row r="2258" spans="1:7" x14ac:dyDescent="0.35">
      <c r="A2258">
        <v>2016</v>
      </c>
      <c r="B2258">
        <v>3</v>
      </c>
      <c r="C2258" t="str">
        <f>+VLOOKUP(Precio_mayoristas_consumidores[[#This Row],[Cod_mes]],Códigos_mes[],2,0)</f>
        <v>Marzo</v>
      </c>
      <c r="D2258" t="s">
        <v>797</v>
      </c>
      <c r="E2258" t="str">
        <f>+VLOOKUP(Precio_mayoristas_consumidores[[#This Row],[Producto]],Codigos_class_frutas[],2,0)</f>
        <v>Cítricos</v>
      </c>
      <c r="F2258" t="s">
        <v>214</v>
      </c>
      <c r="G2258" s="51">
        <v>1393.01</v>
      </c>
    </row>
    <row r="2259" spans="1:7" x14ac:dyDescent="0.35">
      <c r="A2259">
        <v>2016</v>
      </c>
      <c r="B2259">
        <v>3</v>
      </c>
      <c r="C2259" t="str">
        <f>+VLOOKUP(Precio_mayoristas_consumidores[[#This Row],[Cod_mes]],Códigos_mes[],2,0)</f>
        <v>Marzo</v>
      </c>
      <c r="D2259" t="s">
        <v>797</v>
      </c>
      <c r="E2259" t="str">
        <f>+VLOOKUP(Precio_mayoristas_consumidores[[#This Row],[Producto]],Codigos_class_frutas[],2,0)</f>
        <v>Tropicales y subtropicales</v>
      </c>
      <c r="F2259" t="s">
        <v>229</v>
      </c>
      <c r="G2259" s="51">
        <v>1669.25</v>
      </c>
    </row>
    <row r="2260" spans="1:7" x14ac:dyDescent="0.35">
      <c r="A2260">
        <v>2016</v>
      </c>
      <c r="B2260">
        <v>3</v>
      </c>
      <c r="C2260" t="str">
        <f>+VLOOKUP(Precio_mayoristas_consumidores[[#This Row],[Cod_mes]],Códigos_mes[],2,0)</f>
        <v>Marzo</v>
      </c>
      <c r="D2260" t="s">
        <v>797</v>
      </c>
      <c r="E2260" t="str">
        <f>+VLOOKUP(Precio_mayoristas_consumidores[[#This Row],[Producto]],Codigos_class_frutas[],2,0)</f>
        <v>Cítricos</v>
      </c>
      <c r="F2260" t="s">
        <v>221</v>
      </c>
      <c r="G2260" s="51">
        <v>967.56</v>
      </c>
    </row>
    <row r="2261" spans="1:7" x14ac:dyDescent="0.35">
      <c r="A2261">
        <v>2016</v>
      </c>
      <c r="B2261">
        <v>3</v>
      </c>
      <c r="C2261" t="str">
        <f>+VLOOKUP(Precio_mayoristas_consumidores[[#This Row],[Cod_mes]],Códigos_mes[],2,0)</f>
        <v>Marzo</v>
      </c>
      <c r="D2261" t="s">
        <v>797</v>
      </c>
      <c r="E2261" t="str">
        <f>+VLOOKUP(Precio_mayoristas_consumidores[[#This Row],[Producto]],Codigos_class_frutas[],2,0)</f>
        <v>Frutos de hueso (carozo)</v>
      </c>
      <c r="F2261" t="s">
        <v>665</v>
      </c>
      <c r="G2261" s="51">
        <v>1250.6400000000001</v>
      </c>
    </row>
    <row r="2262" spans="1:7" x14ac:dyDescent="0.35">
      <c r="A2262">
        <v>2016</v>
      </c>
      <c r="B2262">
        <v>3</v>
      </c>
      <c r="C2262" t="str">
        <f>+VLOOKUP(Precio_mayoristas_consumidores[[#This Row],[Cod_mes]],Códigos_mes[],2,0)</f>
        <v>Marzo</v>
      </c>
      <c r="D2262" t="s">
        <v>797</v>
      </c>
      <c r="E2262" t="str">
        <f>+VLOOKUP(Precio_mayoristas_consumidores[[#This Row],[Producto]],Codigos_class_frutas[],2,0)</f>
        <v>Oleaginosos</v>
      </c>
      <c r="F2262" t="s">
        <v>225</v>
      </c>
      <c r="G2262" s="51">
        <v>2713.59</v>
      </c>
    </row>
    <row r="2263" spans="1:7" x14ac:dyDescent="0.35">
      <c r="A2263">
        <v>2016</v>
      </c>
      <c r="B2263">
        <v>3</v>
      </c>
      <c r="C2263" t="str">
        <f>+VLOOKUP(Precio_mayoristas_consumidores[[#This Row],[Cod_mes]],Códigos_mes[],2,0)</f>
        <v>Marzo</v>
      </c>
      <c r="D2263" t="s">
        <v>797</v>
      </c>
      <c r="E2263" t="str">
        <f>+VLOOKUP(Precio_mayoristas_consumidores[[#This Row],[Producto]],Codigos_class_frutas[],2,0)</f>
        <v>Tropicales y subtropicales</v>
      </c>
      <c r="F2263" t="s">
        <v>204</v>
      </c>
      <c r="G2263" s="51">
        <v>820.02</v>
      </c>
    </row>
    <row r="2264" spans="1:7" x14ac:dyDescent="0.35">
      <c r="A2264">
        <v>2016</v>
      </c>
      <c r="B2264">
        <v>3</v>
      </c>
      <c r="C2264" t="str">
        <f>+VLOOKUP(Precio_mayoristas_consumidores[[#This Row],[Cod_mes]],Códigos_mes[],2,0)</f>
        <v>Marzo</v>
      </c>
      <c r="D2264" t="s">
        <v>797</v>
      </c>
      <c r="E2264" t="str">
        <f>+VLOOKUP(Precio_mayoristas_consumidores[[#This Row],[Producto]],Codigos_class_frutas[],2,0)</f>
        <v>Uva</v>
      </c>
      <c r="F2264" t="s">
        <v>295</v>
      </c>
      <c r="G2264" s="51">
        <v>1917.82</v>
      </c>
    </row>
    <row r="2265" spans="1:7" x14ac:dyDescent="0.35">
      <c r="A2265">
        <v>2016</v>
      </c>
      <c r="B2265">
        <v>3</v>
      </c>
      <c r="C2265" t="str">
        <f>+VLOOKUP(Precio_mayoristas_consumidores[[#This Row],[Cod_mes]],Códigos_mes[],2,0)</f>
        <v>Marzo</v>
      </c>
      <c r="D2265" t="s">
        <v>796</v>
      </c>
      <c r="E2265" t="str">
        <f>+VLOOKUP(Precio_mayoristas_consumidores[[#This Row],[Producto]],Codigos_class_frutas[],2,0)</f>
        <v>Frutos de hueso (carozo)</v>
      </c>
      <c r="F2265" t="s">
        <v>702</v>
      </c>
      <c r="G2265" s="51">
        <v>599.16</v>
      </c>
    </row>
    <row r="2266" spans="1:7" x14ac:dyDescent="0.35">
      <c r="A2266">
        <v>2016</v>
      </c>
      <c r="B2266">
        <v>3</v>
      </c>
      <c r="C2266" t="str">
        <f>+VLOOKUP(Precio_mayoristas_consumidores[[#This Row],[Cod_mes]],Códigos_mes[],2,0)</f>
        <v>Marzo</v>
      </c>
      <c r="D2266" t="s">
        <v>796</v>
      </c>
      <c r="E2266" t="str">
        <f>+VLOOKUP(Precio_mayoristas_consumidores[[#This Row],[Producto]],Codigos_class_frutas[],2,0)</f>
        <v>Frutos de hueso (carozo)</v>
      </c>
      <c r="F2266" t="s">
        <v>277</v>
      </c>
      <c r="G2266" s="51">
        <v>749.33</v>
      </c>
    </row>
    <row r="2267" spans="1:7" x14ac:dyDescent="0.35">
      <c r="A2267">
        <v>2016</v>
      </c>
      <c r="B2267">
        <v>3</v>
      </c>
      <c r="C2267" t="str">
        <f>+VLOOKUP(Precio_mayoristas_consumidores[[#This Row],[Cod_mes]],Códigos_mes[],2,0)</f>
        <v>Marzo</v>
      </c>
      <c r="D2267" t="s">
        <v>796</v>
      </c>
      <c r="E2267" t="str">
        <f>+VLOOKUP(Precio_mayoristas_consumidores[[#This Row],[Producto]],Codigos_class_frutas[],2,0)</f>
        <v>Berries</v>
      </c>
      <c r="F2267" t="s">
        <v>212</v>
      </c>
      <c r="G2267" s="51">
        <v>1185.46</v>
      </c>
    </row>
    <row r="2268" spans="1:7" x14ac:dyDescent="0.35">
      <c r="A2268">
        <v>2016</v>
      </c>
      <c r="B2268">
        <v>3</v>
      </c>
      <c r="C2268" t="str">
        <f>+VLOOKUP(Precio_mayoristas_consumidores[[#This Row],[Cod_mes]],Códigos_mes[],2,0)</f>
        <v>Marzo</v>
      </c>
      <c r="D2268" t="s">
        <v>796</v>
      </c>
      <c r="E2268" t="str">
        <f>+VLOOKUP(Precio_mayoristas_consumidores[[#This Row],[Producto]],Codigos_class_frutas[],2,0)</f>
        <v>Cítricos</v>
      </c>
      <c r="F2268" t="s">
        <v>214</v>
      </c>
      <c r="G2268" s="51">
        <v>1162.78</v>
      </c>
    </row>
    <row r="2269" spans="1:7" x14ac:dyDescent="0.35">
      <c r="A2269">
        <v>2016</v>
      </c>
      <c r="B2269">
        <v>3</v>
      </c>
      <c r="C2269" t="str">
        <f>+VLOOKUP(Precio_mayoristas_consumidores[[#This Row],[Cod_mes]],Códigos_mes[],2,0)</f>
        <v>Marzo</v>
      </c>
      <c r="D2269" t="s">
        <v>796</v>
      </c>
      <c r="E2269" t="str">
        <f>+VLOOKUP(Precio_mayoristas_consumidores[[#This Row],[Producto]],Codigos_class_frutas[],2,0)</f>
        <v>Tropicales y subtropicales</v>
      </c>
      <c r="F2269" t="s">
        <v>229</v>
      </c>
      <c r="G2269" s="51">
        <v>1782.08</v>
      </c>
    </row>
    <row r="2270" spans="1:7" x14ac:dyDescent="0.35">
      <c r="A2270">
        <v>2016</v>
      </c>
      <c r="B2270">
        <v>3</v>
      </c>
      <c r="C2270" t="str">
        <f>+VLOOKUP(Precio_mayoristas_consumidores[[#This Row],[Cod_mes]],Códigos_mes[],2,0)</f>
        <v>Marzo</v>
      </c>
      <c r="D2270" t="s">
        <v>796</v>
      </c>
      <c r="E2270" t="str">
        <f>+VLOOKUP(Precio_mayoristas_consumidores[[#This Row],[Producto]],Codigos_class_frutas[],2,0)</f>
        <v>Cítricos</v>
      </c>
      <c r="F2270" t="s">
        <v>221</v>
      </c>
      <c r="G2270" s="51">
        <v>815.26</v>
      </c>
    </row>
    <row r="2271" spans="1:7" x14ac:dyDescent="0.35">
      <c r="A2271">
        <v>2016</v>
      </c>
      <c r="B2271">
        <v>3</v>
      </c>
      <c r="C2271" t="str">
        <f>+VLOOKUP(Precio_mayoristas_consumidores[[#This Row],[Cod_mes]],Códigos_mes[],2,0)</f>
        <v>Marzo</v>
      </c>
      <c r="D2271" t="s">
        <v>796</v>
      </c>
      <c r="E2271" t="str">
        <f>+VLOOKUP(Precio_mayoristas_consumidores[[#This Row],[Producto]],Codigos_class_frutas[],2,0)</f>
        <v>Frutos de hueso (carozo)</v>
      </c>
      <c r="F2271" t="s">
        <v>665</v>
      </c>
      <c r="G2271" s="51">
        <v>740.13</v>
      </c>
    </row>
    <row r="2272" spans="1:7" x14ac:dyDescent="0.35">
      <c r="A2272">
        <v>2016</v>
      </c>
      <c r="B2272">
        <v>3</v>
      </c>
      <c r="C2272" t="str">
        <f>+VLOOKUP(Precio_mayoristas_consumidores[[#This Row],[Cod_mes]],Códigos_mes[],2,0)</f>
        <v>Marzo</v>
      </c>
      <c r="D2272" t="s">
        <v>796</v>
      </c>
      <c r="E2272" t="str">
        <f>+VLOOKUP(Precio_mayoristas_consumidores[[#This Row],[Producto]],Codigos_class_frutas[],2,0)</f>
        <v>Oleaginosos</v>
      </c>
      <c r="F2272" t="s">
        <v>225</v>
      </c>
      <c r="G2272" s="51">
        <v>2469.83</v>
      </c>
    </row>
    <row r="2273" spans="1:7" x14ac:dyDescent="0.35">
      <c r="A2273">
        <v>2016</v>
      </c>
      <c r="B2273">
        <v>3</v>
      </c>
      <c r="C2273" t="str">
        <f>+VLOOKUP(Precio_mayoristas_consumidores[[#This Row],[Cod_mes]],Códigos_mes[],2,0)</f>
        <v>Marzo</v>
      </c>
      <c r="D2273" t="s">
        <v>796</v>
      </c>
      <c r="E2273" t="str">
        <f>+VLOOKUP(Precio_mayoristas_consumidores[[#This Row],[Producto]],Codigos_class_frutas[],2,0)</f>
        <v>Tropicales y subtropicales</v>
      </c>
      <c r="F2273" t="s">
        <v>204</v>
      </c>
      <c r="G2273" s="51">
        <v>588.65</v>
      </c>
    </row>
    <row r="2274" spans="1:7" x14ac:dyDescent="0.35">
      <c r="A2274">
        <v>2016</v>
      </c>
      <c r="B2274">
        <v>3</v>
      </c>
      <c r="C2274" t="str">
        <f>+VLOOKUP(Precio_mayoristas_consumidores[[#This Row],[Cod_mes]],Códigos_mes[],2,0)</f>
        <v>Marzo</v>
      </c>
      <c r="D2274" t="s">
        <v>796</v>
      </c>
      <c r="E2274" t="str">
        <f>+VLOOKUP(Precio_mayoristas_consumidores[[#This Row],[Producto]],Codigos_class_frutas[],2,0)</f>
        <v>Uva</v>
      </c>
      <c r="F2274" t="s">
        <v>295</v>
      </c>
      <c r="G2274" s="51">
        <v>853.22</v>
      </c>
    </row>
    <row r="2275" spans="1:7" x14ac:dyDescent="0.35">
      <c r="A2275">
        <v>2016</v>
      </c>
      <c r="B2275">
        <v>3</v>
      </c>
      <c r="C2275" t="str">
        <f>+VLOOKUP(Precio_mayoristas_consumidores[[#This Row],[Cod_mes]],Códigos_mes[],2,0)</f>
        <v>Marzo</v>
      </c>
      <c r="D2275" t="s">
        <v>797</v>
      </c>
      <c r="E2275" t="str">
        <f>+VLOOKUP(Precio_mayoristas_consumidores[[#This Row],[Producto]],Codigos_class_frutas[],2,0)</f>
        <v>Frutos de hueso (carozo)</v>
      </c>
      <c r="F2275" t="s">
        <v>702</v>
      </c>
      <c r="G2275" s="51">
        <v>1165.1199999999999</v>
      </c>
    </row>
    <row r="2276" spans="1:7" x14ac:dyDescent="0.35">
      <c r="A2276">
        <v>2016</v>
      </c>
      <c r="B2276">
        <v>3</v>
      </c>
      <c r="C2276" t="str">
        <f>+VLOOKUP(Precio_mayoristas_consumidores[[#This Row],[Cod_mes]],Códigos_mes[],2,0)</f>
        <v>Marzo</v>
      </c>
      <c r="D2276" t="s">
        <v>797</v>
      </c>
      <c r="E2276" t="str">
        <f>+VLOOKUP(Precio_mayoristas_consumidores[[#This Row],[Producto]],Codigos_class_frutas[],2,0)</f>
        <v>Frutos de hueso (carozo)</v>
      </c>
      <c r="F2276" t="s">
        <v>277</v>
      </c>
      <c r="G2276" s="51">
        <v>1283.4100000000001</v>
      </c>
    </row>
    <row r="2277" spans="1:7" x14ac:dyDescent="0.35">
      <c r="A2277">
        <v>2016</v>
      </c>
      <c r="B2277">
        <v>3</v>
      </c>
      <c r="C2277" t="str">
        <f>+VLOOKUP(Precio_mayoristas_consumidores[[#This Row],[Cod_mes]],Códigos_mes[],2,0)</f>
        <v>Marzo</v>
      </c>
      <c r="D2277" t="s">
        <v>797</v>
      </c>
      <c r="E2277" t="str">
        <f>+VLOOKUP(Precio_mayoristas_consumidores[[#This Row],[Producto]],Codigos_class_frutas[],2,0)</f>
        <v>Berries</v>
      </c>
      <c r="F2277" t="s">
        <v>212</v>
      </c>
      <c r="G2277" s="51">
        <v>4008.68</v>
      </c>
    </row>
    <row r="2278" spans="1:7" x14ac:dyDescent="0.35">
      <c r="A2278">
        <v>2016</v>
      </c>
      <c r="B2278">
        <v>3</v>
      </c>
      <c r="C2278" t="str">
        <f>+VLOOKUP(Precio_mayoristas_consumidores[[#This Row],[Cod_mes]],Códigos_mes[],2,0)</f>
        <v>Marzo</v>
      </c>
      <c r="D2278" t="s">
        <v>797</v>
      </c>
      <c r="E2278" t="str">
        <f>+VLOOKUP(Precio_mayoristas_consumidores[[#This Row],[Producto]],Codigos_class_frutas[],2,0)</f>
        <v>Cítricos</v>
      </c>
      <c r="F2278" t="s">
        <v>214</v>
      </c>
      <c r="G2278" s="51">
        <v>1488.61</v>
      </c>
    </row>
    <row r="2279" spans="1:7" x14ac:dyDescent="0.35">
      <c r="A2279">
        <v>2016</v>
      </c>
      <c r="B2279">
        <v>3</v>
      </c>
      <c r="C2279" t="str">
        <f>+VLOOKUP(Precio_mayoristas_consumidores[[#This Row],[Cod_mes]],Códigos_mes[],2,0)</f>
        <v>Marzo</v>
      </c>
      <c r="D2279" t="s">
        <v>797</v>
      </c>
      <c r="E2279" t="str">
        <f>+VLOOKUP(Precio_mayoristas_consumidores[[#This Row],[Producto]],Codigos_class_frutas[],2,0)</f>
        <v>Tropicales y subtropicales</v>
      </c>
      <c r="F2279" t="s">
        <v>229</v>
      </c>
      <c r="G2279" s="51">
        <v>1662.98</v>
      </c>
    </row>
    <row r="2280" spans="1:7" x14ac:dyDescent="0.35">
      <c r="A2280">
        <v>2016</v>
      </c>
      <c r="B2280">
        <v>3</v>
      </c>
      <c r="C2280" t="str">
        <f>+VLOOKUP(Precio_mayoristas_consumidores[[#This Row],[Cod_mes]],Códigos_mes[],2,0)</f>
        <v>Marzo</v>
      </c>
      <c r="D2280" t="s">
        <v>797</v>
      </c>
      <c r="E2280" t="str">
        <f>+VLOOKUP(Precio_mayoristas_consumidores[[#This Row],[Producto]],Codigos_class_frutas[],2,0)</f>
        <v>Cítricos</v>
      </c>
      <c r="F2280" t="s">
        <v>221</v>
      </c>
      <c r="G2280" s="51">
        <v>1055.43</v>
      </c>
    </row>
    <row r="2281" spans="1:7" x14ac:dyDescent="0.35">
      <c r="A2281">
        <v>2016</v>
      </c>
      <c r="B2281">
        <v>3</v>
      </c>
      <c r="C2281" t="str">
        <f>+VLOOKUP(Precio_mayoristas_consumidores[[#This Row],[Cod_mes]],Códigos_mes[],2,0)</f>
        <v>Marzo</v>
      </c>
      <c r="D2281" t="s">
        <v>797</v>
      </c>
      <c r="E2281" t="str">
        <f>+VLOOKUP(Precio_mayoristas_consumidores[[#This Row],[Producto]],Codigos_class_frutas[],2,0)</f>
        <v>Frutos de hueso (carozo)</v>
      </c>
      <c r="F2281" t="s">
        <v>665</v>
      </c>
      <c r="G2281" s="51">
        <v>1219.31</v>
      </c>
    </row>
    <row r="2282" spans="1:7" x14ac:dyDescent="0.35">
      <c r="A2282">
        <v>2016</v>
      </c>
      <c r="B2282">
        <v>3</v>
      </c>
      <c r="C2282" t="str">
        <f>+VLOOKUP(Precio_mayoristas_consumidores[[#This Row],[Cod_mes]],Códigos_mes[],2,0)</f>
        <v>Marzo</v>
      </c>
      <c r="D2282" t="s">
        <v>797</v>
      </c>
      <c r="E2282" t="str">
        <f>+VLOOKUP(Precio_mayoristas_consumidores[[#This Row],[Producto]],Codigos_class_frutas[],2,0)</f>
        <v>Oleaginosos</v>
      </c>
      <c r="F2282" t="s">
        <v>225</v>
      </c>
      <c r="G2282" s="51">
        <v>2916.06</v>
      </c>
    </row>
    <row r="2283" spans="1:7" x14ac:dyDescent="0.35">
      <c r="A2283">
        <v>2016</v>
      </c>
      <c r="B2283">
        <v>3</v>
      </c>
      <c r="C2283" t="str">
        <f>+VLOOKUP(Precio_mayoristas_consumidores[[#This Row],[Cod_mes]],Códigos_mes[],2,0)</f>
        <v>Marzo</v>
      </c>
      <c r="D2283" t="s">
        <v>797</v>
      </c>
      <c r="E2283" t="str">
        <f>+VLOOKUP(Precio_mayoristas_consumidores[[#This Row],[Producto]],Codigos_class_frutas[],2,0)</f>
        <v>Tropicales y subtropicales</v>
      </c>
      <c r="F2283" t="s">
        <v>204</v>
      </c>
      <c r="G2283" s="51">
        <v>826.17</v>
      </c>
    </row>
    <row r="2284" spans="1:7" x14ac:dyDescent="0.35">
      <c r="A2284">
        <v>2016</v>
      </c>
      <c r="B2284">
        <v>3</v>
      </c>
      <c r="C2284" t="str">
        <f>+VLOOKUP(Precio_mayoristas_consumidores[[#This Row],[Cod_mes]],Códigos_mes[],2,0)</f>
        <v>Marzo</v>
      </c>
      <c r="D2284" t="s">
        <v>797</v>
      </c>
      <c r="E2284" t="str">
        <f>+VLOOKUP(Precio_mayoristas_consumidores[[#This Row],[Producto]],Codigos_class_frutas[],2,0)</f>
        <v>Uva</v>
      </c>
      <c r="F2284" t="s">
        <v>295</v>
      </c>
      <c r="G2284" s="51">
        <v>2095.5</v>
      </c>
    </row>
    <row r="2285" spans="1:7" x14ac:dyDescent="0.35">
      <c r="A2285">
        <v>2016</v>
      </c>
      <c r="B2285">
        <v>3</v>
      </c>
      <c r="C2285" t="str">
        <f>+VLOOKUP(Precio_mayoristas_consumidores[[#This Row],[Cod_mes]],Códigos_mes[],2,0)</f>
        <v>Marzo</v>
      </c>
      <c r="D2285" t="s">
        <v>796</v>
      </c>
      <c r="E2285" t="str">
        <f>+VLOOKUP(Precio_mayoristas_consumidores[[#This Row],[Producto]],Codigos_class_frutas[],2,0)</f>
        <v>Frutos de hueso (carozo)</v>
      </c>
      <c r="F2285" t="s">
        <v>702</v>
      </c>
      <c r="G2285" s="51">
        <v>526.19000000000005</v>
      </c>
    </row>
    <row r="2286" spans="1:7" x14ac:dyDescent="0.35">
      <c r="A2286">
        <v>2016</v>
      </c>
      <c r="B2286">
        <v>3</v>
      </c>
      <c r="C2286" t="str">
        <f>+VLOOKUP(Precio_mayoristas_consumidores[[#This Row],[Cod_mes]],Códigos_mes[],2,0)</f>
        <v>Marzo</v>
      </c>
      <c r="D2286" t="s">
        <v>796</v>
      </c>
      <c r="E2286" t="str">
        <f>+VLOOKUP(Precio_mayoristas_consumidores[[#This Row],[Producto]],Codigos_class_frutas[],2,0)</f>
        <v>Frutos de hueso (carozo)</v>
      </c>
      <c r="F2286" t="s">
        <v>277</v>
      </c>
      <c r="G2286" s="51">
        <v>763.37</v>
      </c>
    </row>
    <row r="2287" spans="1:7" x14ac:dyDescent="0.35">
      <c r="A2287">
        <v>2016</v>
      </c>
      <c r="B2287">
        <v>3</v>
      </c>
      <c r="C2287" t="str">
        <f>+VLOOKUP(Precio_mayoristas_consumidores[[#This Row],[Cod_mes]],Códigos_mes[],2,0)</f>
        <v>Marzo</v>
      </c>
      <c r="D2287" t="s">
        <v>796</v>
      </c>
      <c r="E2287" t="str">
        <f>+VLOOKUP(Precio_mayoristas_consumidores[[#This Row],[Producto]],Codigos_class_frutas[],2,0)</f>
        <v>Berries</v>
      </c>
      <c r="F2287" t="s">
        <v>212</v>
      </c>
      <c r="G2287" s="51">
        <v>1071.43</v>
      </c>
    </row>
    <row r="2288" spans="1:7" x14ac:dyDescent="0.35">
      <c r="A2288">
        <v>2016</v>
      </c>
      <c r="B2288">
        <v>3</v>
      </c>
      <c r="C2288" t="str">
        <f>+VLOOKUP(Precio_mayoristas_consumidores[[#This Row],[Cod_mes]],Códigos_mes[],2,0)</f>
        <v>Marzo</v>
      </c>
      <c r="D2288" t="s">
        <v>796</v>
      </c>
      <c r="E2288" t="str">
        <f>+VLOOKUP(Precio_mayoristas_consumidores[[#This Row],[Producto]],Codigos_class_frutas[],2,0)</f>
        <v>Cítricos</v>
      </c>
      <c r="F2288" t="s">
        <v>214</v>
      </c>
      <c r="G2288" s="51">
        <v>1184.56</v>
      </c>
    </row>
    <row r="2289" spans="1:7" x14ac:dyDescent="0.35">
      <c r="A2289">
        <v>2016</v>
      </c>
      <c r="B2289">
        <v>3</v>
      </c>
      <c r="C2289" t="str">
        <f>+VLOOKUP(Precio_mayoristas_consumidores[[#This Row],[Cod_mes]],Códigos_mes[],2,0)</f>
        <v>Marzo</v>
      </c>
      <c r="D2289" t="s">
        <v>796</v>
      </c>
      <c r="E2289" t="str">
        <f>+VLOOKUP(Precio_mayoristas_consumidores[[#This Row],[Producto]],Codigos_class_frutas[],2,0)</f>
        <v>Tropicales y subtropicales</v>
      </c>
      <c r="F2289" t="s">
        <v>229</v>
      </c>
      <c r="G2289" s="51">
        <v>1814.17</v>
      </c>
    </row>
    <row r="2290" spans="1:7" x14ac:dyDescent="0.35">
      <c r="A2290">
        <v>2016</v>
      </c>
      <c r="B2290">
        <v>3</v>
      </c>
      <c r="C2290" t="str">
        <f>+VLOOKUP(Precio_mayoristas_consumidores[[#This Row],[Cod_mes]],Códigos_mes[],2,0)</f>
        <v>Marzo</v>
      </c>
      <c r="D2290" t="s">
        <v>796</v>
      </c>
      <c r="E2290" t="str">
        <f>+VLOOKUP(Precio_mayoristas_consumidores[[#This Row],[Producto]],Codigos_class_frutas[],2,0)</f>
        <v>Frutos de pepita</v>
      </c>
      <c r="F2290" t="s">
        <v>231</v>
      </c>
      <c r="G2290" s="51">
        <v>579.32000000000005</v>
      </c>
    </row>
    <row r="2291" spans="1:7" x14ac:dyDescent="0.35">
      <c r="A2291">
        <v>2016</v>
      </c>
      <c r="B2291">
        <v>3</v>
      </c>
      <c r="C2291" t="str">
        <f>+VLOOKUP(Precio_mayoristas_consumidores[[#This Row],[Cod_mes]],Códigos_mes[],2,0)</f>
        <v>Marzo</v>
      </c>
      <c r="D2291" t="s">
        <v>796</v>
      </c>
      <c r="E2291" t="str">
        <f>+VLOOKUP(Precio_mayoristas_consumidores[[#This Row],[Producto]],Codigos_class_frutas[],2,0)</f>
        <v>Cítricos</v>
      </c>
      <c r="F2291" t="s">
        <v>221</v>
      </c>
      <c r="G2291" s="51">
        <v>823.67</v>
      </c>
    </row>
    <row r="2292" spans="1:7" x14ac:dyDescent="0.35">
      <c r="A2292">
        <v>2016</v>
      </c>
      <c r="B2292">
        <v>3</v>
      </c>
      <c r="C2292" t="str">
        <f>+VLOOKUP(Precio_mayoristas_consumidores[[#This Row],[Cod_mes]],Códigos_mes[],2,0)</f>
        <v>Marzo</v>
      </c>
      <c r="D2292" t="s">
        <v>796</v>
      </c>
      <c r="E2292" t="str">
        <f>+VLOOKUP(Precio_mayoristas_consumidores[[#This Row],[Producto]],Codigos_class_frutas[],2,0)</f>
        <v>Frutos de hueso (carozo)</v>
      </c>
      <c r="F2292" t="s">
        <v>665</v>
      </c>
      <c r="G2292" s="51">
        <v>741.88</v>
      </c>
    </row>
    <row r="2293" spans="1:7" x14ac:dyDescent="0.35">
      <c r="A2293">
        <v>2016</v>
      </c>
      <c r="B2293">
        <v>3</v>
      </c>
      <c r="C2293" t="str">
        <f>+VLOOKUP(Precio_mayoristas_consumidores[[#This Row],[Cod_mes]],Códigos_mes[],2,0)</f>
        <v>Marzo</v>
      </c>
      <c r="D2293" t="s">
        <v>796</v>
      </c>
      <c r="E2293" t="str">
        <f>+VLOOKUP(Precio_mayoristas_consumidores[[#This Row],[Producto]],Codigos_class_frutas[],2,0)</f>
        <v>Oleaginosos</v>
      </c>
      <c r="F2293" t="s">
        <v>225</v>
      </c>
      <c r="G2293" s="51">
        <v>2508.1999999999998</v>
      </c>
    </row>
    <row r="2294" spans="1:7" x14ac:dyDescent="0.35">
      <c r="A2294">
        <v>2016</v>
      </c>
      <c r="B2294">
        <v>3</v>
      </c>
      <c r="C2294" t="str">
        <f>+VLOOKUP(Precio_mayoristas_consumidores[[#This Row],[Cod_mes]],Códigos_mes[],2,0)</f>
        <v>Marzo</v>
      </c>
      <c r="D2294" t="s">
        <v>796</v>
      </c>
      <c r="E2294" t="str">
        <f>+VLOOKUP(Precio_mayoristas_consumidores[[#This Row],[Producto]],Codigos_class_frutas[],2,0)</f>
        <v>Frutos de pepita</v>
      </c>
      <c r="F2294" t="s">
        <v>242</v>
      </c>
      <c r="G2294" s="51">
        <v>666.18</v>
      </c>
    </row>
    <row r="2295" spans="1:7" x14ac:dyDescent="0.35">
      <c r="A2295">
        <v>2016</v>
      </c>
      <c r="B2295">
        <v>3</v>
      </c>
      <c r="C2295" t="str">
        <f>+VLOOKUP(Precio_mayoristas_consumidores[[#This Row],[Cod_mes]],Códigos_mes[],2,0)</f>
        <v>Marzo</v>
      </c>
      <c r="D2295" t="s">
        <v>796</v>
      </c>
      <c r="E2295" t="str">
        <f>+VLOOKUP(Precio_mayoristas_consumidores[[#This Row],[Producto]],Codigos_class_frutas[],2,0)</f>
        <v>Tropicales y subtropicales</v>
      </c>
      <c r="F2295" t="s">
        <v>204</v>
      </c>
      <c r="G2295" s="51">
        <v>580.80999999999995</v>
      </c>
    </row>
    <row r="2296" spans="1:7" x14ac:dyDescent="0.35">
      <c r="A2296">
        <v>2016</v>
      </c>
      <c r="B2296">
        <v>3</v>
      </c>
      <c r="C2296" t="str">
        <f>+VLOOKUP(Precio_mayoristas_consumidores[[#This Row],[Cod_mes]],Códigos_mes[],2,0)</f>
        <v>Marzo</v>
      </c>
      <c r="D2296" t="s">
        <v>796</v>
      </c>
      <c r="E2296" t="str">
        <f>+VLOOKUP(Precio_mayoristas_consumidores[[#This Row],[Producto]],Codigos_class_frutas[],2,0)</f>
        <v>Uva</v>
      </c>
      <c r="F2296" t="s">
        <v>295</v>
      </c>
      <c r="G2296" s="51">
        <v>837.17</v>
      </c>
    </row>
    <row r="2297" spans="1:7" x14ac:dyDescent="0.35">
      <c r="A2297">
        <v>2016</v>
      </c>
      <c r="B2297">
        <v>3</v>
      </c>
      <c r="C2297" t="str">
        <f>+VLOOKUP(Precio_mayoristas_consumidores[[#This Row],[Cod_mes]],Códigos_mes[],2,0)</f>
        <v>Marzo</v>
      </c>
      <c r="D2297" t="s">
        <v>797</v>
      </c>
      <c r="E2297" t="str">
        <f>+VLOOKUP(Precio_mayoristas_consumidores[[#This Row],[Producto]],Codigos_class_frutas[],2,0)</f>
        <v>Frutos de hueso (carozo)</v>
      </c>
      <c r="F2297" t="s">
        <v>702</v>
      </c>
      <c r="G2297" s="51">
        <v>1198.24</v>
      </c>
    </row>
    <row r="2298" spans="1:7" x14ac:dyDescent="0.35">
      <c r="A2298">
        <v>2016</v>
      </c>
      <c r="B2298">
        <v>3</v>
      </c>
      <c r="C2298" t="str">
        <f>+VLOOKUP(Precio_mayoristas_consumidores[[#This Row],[Cod_mes]],Códigos_mes[],2,0)</f>
        <v>Marzo</v>
      </c>
      <c r="D2298" t="s">
        <v>797</v>
      </c>
      <c r="E2298" t="str">
        <f>+VLOOKUP(Precio_mayoristas_consumidores[[#This Row],[Producto]],Codigos_class_frutas[],2,0)</f>
        <v>Frutos de hueso (carozo)</v>
      </c>
      <c r="F2298" t="s">
        <v>277</v>
      </c>
      <c r="G2298" s="51">
        <v>1333.64</v>
      </c>
    </row>
    <row r="2299" spans="1:7" x14ac:dyDescent="0.35">
      <c r="A2299">
        <v>2016</v>
      </c>
      <c r="B2299">
        <v>3</v>
      </c>
      <c r="C2299" t="str">
        <f>+VLOOKUP(Precio_mayoristas_consumidores[[#This Row],[Cod_mes]],Códigos_mes[],2,0)</f>
        <v>Marzo</v>
      </c>
      <c r="D2299" t="s">
        <v>797</v>
      </c>
      <c r="E2299" t="str">
        <f>+VLOOKUP(Precio_mayoristas_consumidores[[#This Row],[Producto]],Codigos_class_frutas[],2,0)</f>
        <v>Berries</v>
      </c>
      <c r="F2299" t="s">
        <v>212</v>
      </c>
      <c r="G2299" s="51">
        <v>4966.5</v>
      </c>
    </row>
    <row r="2300" spans="1:7" x14ac:dyDescent="0.35">
      <c r="A2300">
        <v>2016</v>
      </c>
      <c r="B2300">
        <v>3</v>
      </c>
      <c r="C2300" t="str">
        <f>+VLOOKUP(Precio_mayoristas_consumidores[[#This Row],[Cod_mes]],Códigos_mes[],2,0)</f>
        <v>Marzo</v>
      </c>
      <c r="D2300" t="s">
        <v>797</v>
      </c>
      <c r="E2300" t="str">
        <f>+VLOOKUP(Precio_mayoristas_consumidores[[#This Row],[Producto]],Codigos_class_frutas[],2,0)</f>
        <v>Cítricos</v>
      </c>
      <c r="F2300" t="s">
        <v>214</v>
      </c>
      <c r="G2300" s="51">
        <v>1648.39</v>
      </c>
    </row>
    <row r="2301" spans="1:7" x14ac:dyDescent="0.35">
      <c r="A2301">
        <v>2016</v>
      </c>
      <c r="B2301">
        <v>3</v>
      </c>
      <c r="C2301" t="str">
        <f>+VLOOKUP(Precio_mayoristas_consumidores[[#This Row],[Cod_mes]],Códigos_mes[],2,0)</f>
        <v>Marzo</v>
      </c>
      <c r="D2301" t="s">
        <v>797</v>
      </c>
      <c r="E2301" t="str">
        <f>+VLOOKUP(Precio_mayoristas_consumidores[[#This Row],[Producto]],Codigos_class_frutas[],2,0)</f>
        <v>Tropicales y subtropicales</v>
      </c>
      <c r="F2301" t="s">
        <v>229</v>
      </c>
      <c r="G2301" s="51">
        <v>1613.95</v>
      </c>
    </row>
    <row r="2302" spans="1:7" x14ac:dyDescent="0.35">
      <c r="A2302">
        <v>2016</v>
      </c>
      <c r="B2302">
        <v>3</v>
      </c>
      <c r="C2302" t="str">
        <f>+VLOOKUP(Precio_mayoristas_consumidores[[#This Row],[Cod_mes]],Códigos_mes[],2,0)</f>
        <v>Marzo</v>
      </c>
      <c r="D2302" t="s">
        <v>797</v>
      </c>
      <c r="E2302" t="str">
        <f>+VLOOKUP(Precio_mayoristas_consumidores[[#This Row],[Producto]],Codigos_class_frutas[],2,0)</f>
        <v>Frutos de pepita</v>
      </c>
      <c r="F2302" t="s">
        <v>231</v>
      </c>
      <c r="G2302" s="51">
        <v>1266.77</v>
      </c>
    </row>
    <row r="2303" spans="1:7" x14ac:dyDescent="0.35">
      <c r="A2303">
        <v>2016</v>
      </c>
      <c r="B2303">
        <v>3</v>
      </c>
      <c r="C2303" t="str">
        <f>+VLOOKUP(Precio_mayoristas_consumidores[[#This Row],[Cod_mes]],Códigos_mes[],2,0)</f>
        <v>Marzo</v>
      </c>
      <c r="D2303" t="s">
        <v>797</v>
      </c>
      <c r="E2303" t="str">
        <f>+VLOOKUP(Precio_mayoristas_consumidores[[#This Row],[Producto]],Codigos_class_frutas[],2,0)</f>
        <v>Cítricos</v>
      </c>
      <c r="F2303" t="s">
        <v>221</v>
      </c>
      <c r="G2303" s="51">
        <v>1076.08</v>
      </c>
    </row>
    <row r="2304" spans="1:7" x14ac:dyDescent="0.35">
      <c r="A2304">
        <v>2016</v>
      </c>
      <c r="B2304">
        <v>3</v>
      </c>
      <c r="C2304" t="str">
        <f>+VLOOKUP(Precio_mayoristas_consumidores[[#This Row],[Cod_mes]],Códigos_mes[],2,0)</f>
        <v>Marzo</v>
      </c>
      <c r="D2304" t="s">
        <v>797</v>
      </c>
      <c r="E2304" t="str">
        <f>+VLOOKUP(Precio_mayoristas_consumidores[[#This Row],[Producto]],Codigos_class_frutas[],2,0)</f>
        <v>Frutos de hueso (carozo)</v>
      </c>
      <c r="F2304" t="s">
        <v>665</v>
      </c>
      <c r="G2304" s="51">
        <v>1290.6500000000001</v>
      </c>
    </row>
    <row r="2305" spans="1:7" x14ac:dyDescent="0.35">
      <c r="A2305">
        <v>2016</v>
      </c>
      <c r="B2305">
        <v>3</v>
      </c>
      <c r="C2305" t="str">
        <f>+VLOOKUP(Precio_mayoristas_consumidores[[#This Row],[Cod_mes]],Códigos_mes[],2,0)</f>
        <v>Marzo</v>
      </c>
      <c r="D2305" t="s">
        <v>797</v>
      </c>
      <c r="E2305" t="str">
        <f>+VLOOKUP(Precio_mayoristas_consumidores[[#This Row],[Producto]],Codigos_class_frutas[],2,0)</f>
        <v>Oleaginosos</v>
      </c>
      <c r="F2305" t="s">
        <v>225</v>
      </c>
      <c r="G2305" s="51">
        <v>2977.1</v>
      </c>
    </row>
    <row r="2306" spans="1:7" x14ac:dyDescent="0.35">
      <c r="A2306">
        <v>2016</v>
      </c>
      <c r="B2306">
        <v>3</v>
      </c>
      <c r="C2306" t="str">
        <f>+VLOOKUP(Precio_mayoristas_consumidores[[#This Row],[Cod_mes]],Códigos_mes[],2,0)</f>
        <v>Marzo</v>
      </c>
      <c r="D2306" t="s">
        <v>797</v>
      </c>
      <c r="E2306" t="str">
        <f>+VLOOKUP(Precio_mayoristas_consumidores[[#This Row],[Producto]],Codigos_class_frutas[],2,0)</f>
        <v>Frutos de pepita</v>
      </c>
      <c r="F2306" t="s">
        <v>242</v>
      </c>
      <c r="G2306" s="51">
        <v>1074.49</v>
      </c>
    </row>
    <row r="2307" spans="1:7" x14ac:dyDescent="0.35">
      <c r="A2307">
        <v>2016</v>
      </c>
      <c r="B2307">
        <v>3</v>
      </c>
      <c r="C2307" t="str">
        <f>+VLOOKUP(Precio_mayoristas_consumidores[[#This Row],[Cod_mes]],Códigos_mes[],2,0)</f>
        <v>Marzo</v>
      </c>
      <c r="D2307" t="s">
        <v>797</v>
      </c>
      <c r="E2307" t="str">
        <f>+VLOOKUP(Precio_mayoristas_consumidores[[#This Row],[Producto]],Codigos_class_frutas[],2,0)</f>
        <v>Tropicales y subtropicales</v>
      </c>
      <c r="F2307" t="s">
        <v>204</v>
      </c>
      <c r="G2307" s="51">
        <v>826.55</v>
      </c>
    </row>
    <row r="2308" spans="1:7" x14ac:dyDescent="0.35">
      <c r="A2308">
        <v>2016</v>
      </c>
      <c r="B2308">
        <v>3</v>
      </c>
      <c r="C2308" t="str">
        <f>+VLOOKUP(Precio_mayoristas_consumidores[[#This Row],[Cod_mes]],Códigos_mes[],2,0)</f>
        <v>Marzo</v>
      </c>
      <c r="D2308" t="s">
        <v>797</v>
      </c>
      <c r="E2308" t="str">
        <f>+VLOOKUP(Precio_mayoristas_consumidores[[#This Row],[Producto]],Codigos_class_frutas[],2,0)</f>
        <v>Uva</v>
      </c>
      <c r="F2308" t="s">
        <v>295</v>
      </c>
      <c r="G2308" s="51">
        <v>2074.33</v>
      </c>
    </row>
    <row r="2309" spans="1:7" x14ac:dyDescent="0.35">
      <c r="A2309">
        <v>2016</v>
      </c>
      <c r="B2309">
        <v>3</v>
      </c>
      <c r="C2309" t="str">
        <f>+VLOOKUP(Precio_mayoristas_consumidores[[#This Row],[Cod_mes]],Códigos_mes[],2,0)</f>
        <v>Marzo</v>
      </c>
      <c r="D2309" t="s">
        <v>796</v>
      </c>
      <c r="E2309" t="str">
        <f>+VLOOKUP(Precio_mayoristas_consumidores[[#This Row],[Producto]],Codigos_class_frutas[],2,0)</f>
        <v>Frutos de hueso (carozo)</v>
      </c>
      <c r="F2309" t="s">
        <v>277</v>
      </c>
      <c r="G2309" s="51">
        <v>788.22</v>
      </c>
    </row>
    <row r="2310" spans="1:7" x14ac:dyDescent="0.35">
      <c r="A2310">
        <v>2016</v>
      </c>
      <c r="B2310">
        <v>3</v>
      </c>
      <c r="C2310" t="str">
        <f>+VLOOKUP(Precio_mayoristas_consumidores[[#This Row],[Cod_mes]],Códigos_mes[],2,0)</f>
        <v>Marzo</v>
      </c>
      <c r="D2310" t="s">
        <v>796</v>
      </c>
      <c r="E2310" t="str">
        <f>+VLOOKUP(Precio_mayoristas_consumidores[[#This Row],[Producto]],Codigos_class_frutas[],2,0)</f>
        <v>Cítricos</v>
      </c>
      <c r="F2310" t="s">
        <v>214</v>
      </c>
      <c r="G2310" s="51">
        <v>1077.68</v>
      </c>
    </row>
    <row r="2311" spans="1:7" x14ac:dyDescent="0.35">
      <c r="A2311">
        <v>2016</v>
      </c>
      <c r="B2311">
        <v>3</v>
      </c>
      <c r="C2311" t="str">
        <f>+VLOOKUP(Precio_mayoristas_consumidores[[#This Row],[Cod_mes]],Códigos_mes[],2,0)</f>
        <v>Marzo</v>
      </c>
      <c r="D2311" t="s">
        <v>796</v>
      </c>
      <c r="E2311" t="str">
        <f>+VLOOKUP(Precio_mayoristas_consumidores[[#This Row],[Producto]],Codigos_class_frutas[],2,0)</f>
        <v>Tropicales y subtropicales</v>
      </c>
      <c r="F2311" t="s">
        <v>229</v>
      </c>
      <c r="G2311" s="51">
        <v>1906.67</v>
      </c>
    </row>
    <row r="2312" spans="1:7" x14ac:dyDescent="0.35">
      <c r="A2312">
        <v>2016</v>
      </c>
      <c r="B2312">
        <v>3</v>
      </c>
      <c r="C2312" t="str">
        <f>+VLOOKUP(Precio_mayoristas_consumidores[[#This Row],[Cod_mes]],Códigos_mes[],2,0)</f>
        <v>Marzo</v>
      </c>
      <c r="D2312" t="s">
        <v>796</v>
      </c>
      <c r="E2312" t="str">
        <f>+VLOOKUP(Precio_mayoristas_consumidores[[#This Row],[Producto]],Codigos_class_frutas[],2,0)</f>
        <v>Frutos de pepita</v>
      </c>
      <c r="F2312" t="s">
        <v>231</v>
      </c>
      <c r="G2312" s="51">
        <v>568.11</v>
      </c>
    </row>
    <row r="2313" spans="1:7" x14ac:dyDescent="0.35">
      <c r="A2313">
        <v>2016</v>
      </c>
      <c r="B2313">
        <v>3</v>
      </c>
      <c r="C2313" t="str">
        <f>+VLOOKUP(Precio_mayoristas_consumidores[[#This Row],[Cod_mes]],Códigos_mes[],2,0)</f>
        <v>Marzo</v>
      </c>
      <c r="D2313" t="s">
        <v>796</v>
      </c>
      <c r="E2313" t="str">
        <f>+VLOOKUP(Precio_mayoristas_consumidores[[#This Row],[Producto]],Codigos_class_frutas[],2,0)</f>
        <v>Cítricos</v>
      </c>
      <c r="F2313" t="s">
        <v>221</v>
      </c>
      <c r="G2313" s="51">
        <v>876.76</v>
      </c>
    </row>
    <row r="2314" spans="1:7" x14ac:dyDescent="0.35">
      <c r="A2314">
        <v>2016</v>
      </c>
      <c r="B2314">
        <v>3</v>
      </c>
      <c r="C2314" t="str">
        <f>+VLOOKUP(Precio_mayoristas_consumidores[[#This Row],[Cod_mes]],Códigos_mes[],2,0)</f>
        <v>Marzo</v>
      </c>
      <c r="D2314" t="s">
        <v>796</v>
      </c>
      <c r="E2314" t="str">
        <f>+VLOOKUP(Precio_mayoristas_consumidores[[#This Row],[Producto]],Codigos_class_frutas[],2,0)</f>
        <v>Frutos de hueso (carozo)</v>
      </c>
      <c r="F2314" t="s">
        <v>665</v>
      </c>
      <c r="G2314" s="51">
        <v>763.51</v>
      </c>
    </row>
    <row r="2315" spans="1:7" x14ac:dyDescent="0.35">
      <c r="A2315">
        <v>2016</v>
      </c>
      <c r="B2315">
        <v>3</v>
      </c>
      <c r="C2315" t="str">
        <f>+VLOOKUP(Precio_mayoristas_consumidores[[#This Row],[Cod_mes]],Códigos_mes[],2,0)</f>
        <v>Marzo</v>
      </c>
      <c r="D2315" t="s">
        <v>796</v>
      </c>
      <c r="E2315" t="str">
        <f>+VLOOKUP(Precio_mayoristas_consumidores[[#This Row],[Producto]],Codigos_class_frutas[],2,0)</f>
        <v>Oleaginosos</v>
      </c>
      <c r="F2315" t="s">
        <v>225</v>
      </c>
      <c r="G2315" s="51">
        <v>2522.3200000000002</v>
      </c>
    </row>
    <row r="2316" spans="1:7" x14ac:dyDescent="0.35">
      <c r="A2316">
        <v>2016</v>
      </c>
      <c r="B2316">
        <v>3</v>
      </c>
      <c r="C2316" t="str">
        <f>+VLOOKUP(Precio_mayoristas_consumidores[[#This Row],[Cod_mes]],Códigos_mes[],2,0)</f>
        <v>Marzo</v>
      </c>
      <c r="D2316" t="s">
        <v>796</v>
      </c>
      <c r="E2316" t="str">
        <f>+VLOOKUP(Precio_mayoristas_consumidores[[#This Row],[Producto]],Codigos_class_frutas[],2,0)</f>
        <v>Frutos de pepita</v>
      </c>
      <c r="F2316" t="s">
        <v>242</v>
      </c>
      <c r="G2316" s="51">
        <v>671.92</v>
      </c>
    </row>
    <row r="2317" spans="1:7" x14ac:dyDescent="0.35">
      <c r="A2317">
        <v>2016</v>
      </c>
      <c r="B2317">
        <v>3</v>
      </c>
      <c r="C2317" t="str">
        <f>+VLOOKUP(Precio_mayoristas_consumidores[[#This Row],[Cod_mes]],Códigos_mes[],2,0)</f>
        <v>Marzo</v>
      </c>
      <c r="D2317" t="s">
        <v>796</v>
      </c>
      <c r="E2317" t="str">
        <f>+VLOOKUP(Precio_mayoristas_consumidores[[#This Row],[Producto]],Codigos_class_frutas[],2,0)</f>
        <v>Tropicales y subtropicales</v>
      </c>
      <c r="F2317" t="s">
        <v>204</v>
      </c>
      <c r="G2317" s="51">
        <v>585.70000000000005</v>
      </c>
    </row>
    <row r="2318" spans="1:7" x14ac:dyDescent="0.35">
      <c r="A2318">
        <v>2016</v>
      </c>
      <c r="B2318">
        <v>3</v>
      </c>
      <c r="C2318" t="str">
        <f>+VLOOKUP(Precio_mayoristas_consumidores[[#This Row],[Cod_mes]],Códigos_mes[],2,0)</f>
        <v>Marzo</v>
      </c>
      <c r="D2318" t="s">
        <v>796</v>
      </c>
      <c r="E2318" t="str">
        <f>+VLOOKUP(Precio_mayoristas_consumidores[[#This Row],[Producto]],Codigos_class_frutas[],2,0)</f>
        <v>Uva</v>
      </c>
      <c r="F2318" t="s">
        <v>295</v>
      </c>
      <c r="G2318" s="51">
        <v>896.68</v>
      </c>
    </row>
    <row r="2319" spans="1:7" x14ac:dyDescent="0.35">
      <c r="A2319">
        <v>2016</v>
      </c>
      <c r="B2319">
        <v>3</v>
      </c>
      <c r="C2319" t="str">
        <f>+VLOOKUP(Precio_mayoristas_consumidores[[#This Row],[Cod_mes]],Códigos_mes[],2,0)</f>
        <v>Marzo</v>
      </c>
      <c r="D2319" t="s">
        <v>797</v>
      </c>
      <c r="E2319" t="str">
        <f>+VLOOKUP(Precio_mayoristas_consumidores[[#This Row],[Producto]],Codigos_class_frutas[],2,0)</f>
        <v>Frutos de hueso (carozo)</v>
      </c>
      <c r="F2319" t="s">
        <v>277</v>
      </c>
      <c r="G2319" s="51">
        <v>1316.3</v>
      </c>
    </row>
    <row r="2320" spans="1:7" x14ac:dyDescent="0.35">
      <c r="A2320">
        <v>2016</v>
      </c>
      <c r="B2320">
        <v>3</v>
      </c>
      <c r="C2320" t="str">
        <f>+VLOOKUP(Precio_mayoristas_consumidores[[#This Row],[Cod_mes]],Códigos_mes[],2,0)</f>
        <v>Marzo</v>
      </c>
      <c r="D2320" t="s">
        <v>797</v>
      </c>
      <c r="E2320" t="str">
        <f>+VLOOKUP(Precio_mayoristas_consumidores[[#This Row],[Producto]],Codigos_class_frutas[],2,0)</f>
        <v>Cítricos</v>
      </c>
      <c r="F2320" t="s">
        <v>214</v>
      </c>
      <c r="G2320" s="51">
        <v>1742.05</v>
      </c>
    </row>
    <row r="2321" spans="1:7" x14ac:dyDescent="0.35">
      <c r="A2321">
        <v>2016</v>
      </c>
      <c r="B2321">
        <v>3</v>
      </c>
      <c r="C2321" t="str">
        <f>+VLOOKUP(Precio_mayoristas_consumidores[[#This Row],[Cod_mes]],Códigos_mes[],2,0)</f>
        <v>Marzo</v>
      </c>
      <c r="D2321" t="s">
        <v>797</v>
      </c>
      <c r="E2321" t="str">
        <f>+VLOOKUP(Precio_mayoristas_consumidores[[#This Row],[Producto]],Codigos_class_frutas[],2,0)</f>
        <v>Tropicales y subtropicales</v>
      </c>
      <c r="F2321" t="s">
        <v>229</v>
      </c>
      <c r="G2321" s="51">
        <v>1703.48</v>
      </c>
    </row>
    <row r="2322" spans="1:7" x14ac:dyDescent="0.35">
      <c r="A2322">
        <v>2016</v>
      </c>
      <c r="B2322">
        <v>3</v>
      </c>
      <c r="C2322" t="str">
        <f>+VLOOKUP(Precio_mayoristas_consumidores[[#This Row],[Cod_mes]],Códigos_mes[],2,0)</f>
        <v>Marzo</v>
      </c>
      <c r="D2322" t="s">
        <v>797</v>
      </c>
      <c r="E2322" t="str">
        <f>+VLOOKUP(Precio_mayoristas_consumidores[[#This Row],[Producto]],Codigos_class_frutas[],2,0)</f>
        <v>Frutos de pepita</v>
      </c>
      <c r="F2322" t="s">
        <v>231</v>
      </c>
      <c r="G2322" s="51">
        <v>1128.17</v>
      </c>
    </row>
    <row r="2323" spans="1:7" x14ac:dyDescent="0.35">
      <c r="A2323">
        <v>2016</v>
      </c>
      <c r="B2323">
        <v>3</v>
      </c>
      <c r="C2323" t="str">
        <f>+VLOOKUP(Precio_mayoristas_consumidores[[#This Row],[Cod_mes]],Códigos_mes[],2,0)</f>
        <v>Marzo</v>
      </c>
      <c r="D2323" t="s">
        <v>797</v>
      </c>
      <c r="E2323" t="str">
        <f>+VLOOKUP(Precio_mayoristas_consumidores[[#This Row],[Producto]],Codigos_class_frutas[],2,0)</f>
        <v>Cítricos</v>
      </c>
      <c r="F2323" t="s">
        <v>221</v>
      </c>
      <c r="G2323" s="51">
        <v>1129.81</v>
      </c>
    </row>
    <row r="2324" spans="1:7" x14ac:dyDescent="0.35">
      <c r="A2324">
        <v>2016</v>
      </c>
      <c r="B2324">
        <v>3</v>
      </c>
      <c r="C2324" t="str">
        <f>+VLOOKUP(Precio_mayoristas_consumidores[[#This Row],[Cod_mes]],Códigos_mes[],2,0)</f>
        <v>Marzo</v>
      </c>
      <c r="D2324" t="s">
        <v>797</v>
      </c>
      <c r="E2324" t="str">
        <f>+VLOOKUP(Precio_mayoristas_consumidores[[#This Row],[Producto]],Codigos_class_frutas[],2,0)</f>
        <v>Frutos de hueso (carozo)</v>
      </c>
      <c r="F2324" t="s">
        <v>665</v>
      </c>
      <c r="G2324" s="51">
        <v>1244.75</v>
      </c>
    </row>
    <row r="2325" spans="1:7" x14ac:dyDescent="0.35">
      <c r="A2325">
        <v>2016</v>
      </c>
      <c r="B2325">
        <v>3</v>
      </c>
      <c r="C2325" t="str">
        <f>+VLOOKUP(Precio_mayoristas_consumidores[[#This Row],[Cod_mes]],Códigos_mes[],2,0)</f>
        <v>Marzo</v>
      </c>
      <c r="D2325" t="s">
        <v>797</v>
      </c>
      <c r="E2325" t="str">
        <f>+VLOOKUP(Precio_mayoristas_consumidores[[#This Row],[Producto]],Codigos_class_frutas[],2,0)</f>
        <v>Oleaginosos</v>
      </c>
      <c r="F2325" t="s">
        <v>225</v>
      </c>
      <c r="G2325" s="51">
        <v>3148.79</v>
      </c>
    </row>
    <row r="2326" spans="1:7" x14ac:dyDescent="0.35">
      <c r="A2326">
        <v>2016</v>
      </c>
      <c r="B2326">
        <v>3</v>
      </c>
      <c r="C2326" t="str">
        <f>+VLOOKUP(Precio_mayoristas_consumidores[[#This Row],[Cod_mes]],Códigos_mes[],2,0)</f>
        <v>Marzo</v>
      </c>
      <c r="D2326" t="s">
        <v>797</v>
      </c>
      <c r="E2326" t="str">
        <f>+VLOOKUP(Precio_mayoristas_consumidores[[#This Row],[Producto]],Codigos_class_frutas[],2,0)</f>
        <v>Frutos de pepita</v>
      </c>
      <c r="F2326" t="s">
        <v>242</v>
      </c>
      <c r="G2326" s="51">
        <v>1129.76</v>
      </c>
    </row>
    <row r="2327" spans="1:7" x14ac:dyDescent="0.35">
      <c r="A2327">
        <v>2016</v>
      </c>
      <c r="B2327">
        <v>3</v>
      </c>
      <c r="C2327" t="str">
        <f>+VLOOKUP(Precio_mayoristas_consumidores[[#This Row],[Cod_mes]],Códigos_mes[],2,0)</f>
        <v>Marzo</v>
      </c>
      <c r="D2327" t="s">
        <v>797</v>
      </c>
      <c r="E2327" t="str">
        <f>+VLOOKUP(Precio_mayoristas_consumidores[[#This Row],[Producto]],Codigos_class_frutas[],2,0)</f>
        <v>Tropicales y subtropicales</v>
      </c>
      <c r="F2327" t="s">
        <v>204</v>
      </c>
      <c r="G2327" s="51">
        <v>829.49</v>
      </c>
    </row>
    <row r="2328" spans="1:7" x14ac:dyDescent="0.35">
      <c r="A2328">
        <v>2016</v>
      </c>
      <c r="B2328">
        <v>3</v>
      </c>
      <c r="C2328" t="str">
        <f>+VLOOKUP(Precio_mayoristas_consumidores[[#This Row],[Cod_mes]],Códigos_mes[],2,0)</f>
        <v>Marzo</v>
      </c>
      <c r="D2328" t="s">
        <v>797</v>
      </c>
      <c r="E2328" t="str">
        <f>+VLOOKUP(Precio_mayoristas_consumidores[[#This Row],[Producto]],Codigos_class_frutas[],2,0)</f>
        <v>Uva</v>
      </c>
      <c r="F2328" t="s">
        <v>295</v>
      </c>
      <c r="G2328" s="51">
        <v>2003.39</v>
      </c>
    </row>
    <row r="2329" spans="1:7" x14ac:dyDescent="0.35">
      <c r="A2329">
        <v>2016</v>
      </c>
      <c r="B2329">
        <v>3</v>
      </c>
      <c r="C2329" t="str">
        <f>+VLOOKUP(Precio_mayoristas_consumidores[[#This Row],[Cod_mes]],Códigos_mes[],2,0)</f>
        <v>Marzo</v>
      </c>
      <c r="D2329" t="s">
        <v>796</v>
      </c>
      <c r="E2329" t="str">
        <f>+VLOOKUP(Precio_mayoristas_consumidores[[#This Row],[Producto]],Codigos_class_frutas[],2,0)</f>
        <v>Frutos de hueso (carozo)</v>
      </c>
      <c r="F2329" t="s">
        <v>277</v>
      </c>
      <c r="G2329" s="51">
        <v>786.6</v>
      </c>
    </row>
    <row r="2330" spans="1:7" x14ac:dyDescent="0.35">
      <c r="A2330">
        <v>2016</v>
      </c>
      <c r="B2330">
        <v>3</v>
      </c>
      <c r="C2330" t="str">
        <f>+VLOOKUP(Precio_mayoristas_consumidores[[#This Row],[Cod_mes]],Códigos_mes[],2,0)</f>
        <v>Marzo</v>
      </c>
      <c r="D2330" t="s">
        <v>796</v>
      </c>
      <c r="E2330" t="str">
        <f>+VLOOKUP(Precio_mayoristas_consumidores[[#This Row],[Producto]],Codigos_class_frutas[],2,0)</f>
        <v>Cítricos</v>
      </c>
      <c r="F2330" t="s">
        <v>214</v>
      </c>
      <c r="G2330" s="51">
        <v>1045.19</v>
      </c>
    </row>
    <row r="2331" spans="1:7" x14ac:dyDescent="0.35">
      <c r="A2331">
        <v>2016</v>
      </c>
      <c r="B2331">
        <v>3</v>
      </c>
      <c r="C2331" t="str">
        <f>+VLOOKUP(Precio_mayoristas_consumidores[[#This Row],[Cod_mes]],Códigos_mes[],2,0)</f>
        <v>Marzo</v>
      </c>
      <c r="D2331" t="s">
        <v>796</v>
      </c>
      <c r="E2331" t="str">
        <f>+VLOOKUP(Precio_mayoristas_consumidores[[#This Row],[Producto]],Codigos_class_frutas[],2,0)</f>
        <v>Tropicales y subtropicales</v>
      </c>
      <c r="F2331" t="s">
        <v>229</v>
      </c>
      <c r="G2331" s="51">
        <v>2048.96</v>
      </c>
    </row>
    <row r="2332" spans="1:7" x14ac:dyDescent="0.35">
      <c r="A2332">
        <v>2016</v>
      </c>
      <c r="B2332">
        <v>3</v>
      </c>
      <c r="C2332" t="str">
        <f>+VLOOKUP(Precio_mayoristas_consumidores[[#This Row],[Cod_mes]],Códigos_mes[],2,0)</f>
        <v>Marzo</v>
      </c>
      <c r="D2332" t="s">
        <v>796</v>
      </c>
      <c r="E2332" t="str">
        <f>+VLOOKUP(Precio_mayoristas_consumidores[[#This Row],[Producto]],Codigos_class_frutas[],2,0)</f>
        <v>Frutos de pepita</v>
      </c>
      <c r="F2332" t="s">
        <v>231</v>
      </c>
      <c r="G2332" s="51">
        <v>552.67999999999995</v>
      </c>
    </row>
    <row r="2333" spans="1:7" x14ac:dyDescent="0.35">
      <c r="A2333">
        <v>2016</v>
      </c>
      <c r="B2333">
        <v>3</v>
      </c>
      <c r="C2333" t="str">
        <f>+VLOOKUP(Precio_mayoristas_consumidores[[#This Row],[Cod_mes]],Códigos_mes[],2,0)</f>
        <v>Marzo</v>
      </c>
      <c r="D2333" t="s">
        <v>796</v>
      </c>
      <c r="E2333" t="str">
        <f>+VLOOKUP(Precio_mayoristas_consumidores[[#This Row],[Producto]],Codigos_class_frutas[],2,0)</f>
        <v>Cítricos</v>
      </c>
      <c r="F2333" t="s">
        <v>221</v>
      </c>
      <c r="G2333" s="51">
        <v>879.47</v>
      </c>
    </row>
    <row r="2334" spans="1:7" x14ac:dyDescent="0.35">
      <c r="A2334">
        <v>2016</v>
      </c>
      <c r="B2334">
        <v>3</v>
      </c>
      <c r="C2334" t="str">
        <f>+VLOOKUP(Precio_mayoristas_consumidores[[#This Row],[Cod_mes]],Códigos_mes[],2,0)</f>
        <v>Marzo</v>
      </c>
      <c r="D2334" t="s">
        <v>796</v>
      </c>
      <c r="E2334" t="str">
        <f>+VLOOKUP(Precio_mayoristas_consumidores[[#This Row],[Producto]],Codigos_class_frutas[],2,0)</f>
        <v>Frutos de hueso (carozo)</v>
      </c>
      <c r="F2334" t="s">
        <v>665</v>
      </c>
      <c r="G2334" s="51">
        <v>768.62</v>
      </c>
    </row>
    <row r="2335" spans="1:7" x14ac:dyDescent="0.35">
      <c r="A2335">
        <v>2016</v>
      </c>
      <c r="B2335">
        <v>3</v>
      </c>
      <c r="C2335" t="str">
        <f>+VLOOKUP(Precio_mayoristas_consumidores[[#This Row],[Cod_mes]],Códigos_mes[],2,0)</f>
        <v>Marzo</v>
      </c>
      <c r="D2335" t="s">
        <v>796</v>
      </c>
      <c r="E2335" t="str">
        <f>+VLOOKUP(Precio_mayoristas_consumidores[[#This Row],[Producto]],Codigos_class_frutas[],2,0)</f>
        <v>Oleaginosos</v>
      </c>
      <c r="F2335" t="s">
        <v>225</v>
      </c>
      <c r="G2335" s="51">
        <v>2509.5300000000002</v>
      </c>
    </row>
    <row r="2336" spans="1:7" x14ac:dyDescent="0.35">
      <c r="A2336">
        <v>2016</v>
      </c>
      <c r="B2336">
        <v>3</v>
      </c>
      <c r="C2336" t="str">
        <f>+VLOOKUP(Precio_mayoristas_consumidores[[#This Row],[Cod_mes]],Códigos_mes[],2,0)</f>
        <v>Marzo</v>
      </c>
      <c r="D2336" t="s">
        <v>796</v>
      </c>
      <c r="E2336" t="str">
        <f>+VLOOKUP(Precio_mayoristas_consumidores[[#This Row],[Producto]],Codigos_class_frutas[],2,0)</f>
        <v>Frutos de pepita</v>
      </c>
      <c r="F2336" t="s">
        <v>242</v>
      </c>
      <c r="G2336" s="51">
        <v>666.93</v>
      </c>
    </row>
    <row r="2337" spans="1:7" x14ac:dyDescent="0.35">
      <c r="A2337">
        <v>2016</v>
      </c>
      <c r="B2337">
        <v>3</v>
      </c>
      <c r="C2337" t="str">
        <f>+VLOOKUP(Precio_mayoristas_consumidores[[#This Row],[Cod_mes]],Códigos_mes[],2,0)</f>
        <v>Marzo</v>
      </c>
      <c r="D2337" t="s">
        <v>796</v>
      </c>
      <c r="E2337" t="str">
        <f>+VLOOKUP(Precio_mayoristas_consumidores[[#This Row],[Producto]],Codigos_class_frutas[],2,0)</f>
        <v>Tropicales y subtropicales</v>
      </c>
      <c r="F2337" t="s">
        <v>204</v>
      </c>
      <c r="G2337" s="51">
        <v>573.75</v>
      </c>
    </row>
    <row r="2338" spans="1:7" x14ac:dyDescent="0.35">
      <c r="A2338">
        <v>2016</v>
      </c>
      <c r="B2338">
        <v>3</v>
      </c>
      <c r="C2338" t="str">
        <f>+VLOOKUP(Precio_mayoristas_consumidores[[#This Row],[Cod_mes]],Códigos_mes[],2,0)</f>
        <v>Marzo</v>
      </c>
      <c r="D2338" t="s">
        <v>796</v>
      </c>
      <c r="E2338" t="str">
        <f>+VLOOKUP(Precio_mayoristas_consumidores[[#This Row],[Producto]],Codigos_class_frutas[],2,0)</f>
        <v>Uva</v>
      </c>
      <c r="F2338" t="s">
        <v>295</v>
      </c>
      <c r="G2338" s="51">
        <v>851.16</v>
      </c>
    </row>
    <row r="2339" spans="1:7" x14ac:dyDescent="0.35">
      <c r="A2339">
        <v>2016</v>
      </c>
      <c r="B2339">
        <v>3</v>
      </c>
      <c r="C2339" t="str">
        <f>+VLOOKUP(Precio_mayoristas_consumidores[[#This Row],[Cod_mes]],Códigos_mes[],2,0)</f>
        <v>Marzo</v>
      </c>
      <c r="D2339" t="s">
        <v>797</v>
      </c>
      <c r="E2339" t="str">
        <f>+VLOOKUP(Precio_mayoristas_consumidores[[#This Row],[Producto]],Codigos_class_frutas[],2,0)</f>
        <v>Frutos de hueso (carozo)</v>
      </c>
      <c r="F2339" t="s">
        <v>277</v>
      </c>
      <c r="G2339" s="51">
        <v>1323.67</v>
      </c>
    </row>
    <row r="2340" spans="1:7" x14ac:dyDescent="0.35">
      <c r="A2340">
        <v>2016</v>
      </c>
      <c r="B2340">
        <v>3</v>
      </c>
      <c r="C2340" t="str">
        <f>+VLOOKUP(Precio_mayoristas_consumidores[[#This Row],[Cod_mes]],Códigos_mes[],2,0)</f>
        <v>Marzo</v>
      </c>
      <c r="D2340" t="s">
        <v>797</v>
      </c>
      <c r="E2340" t="str">
        <f>+VLOOKUP(Precio_mayoristas_consumidores[[#This Row],[Producto]],Codigos_class_frutas[],2,0)</f>
        <v>Cítricos</v>
      </c>
      <c r="F2340" t="s">
        <v>214</v>
      </c>
      <c r="G2340" s="51">
        <v>1708.73</v>
      </c>
    </row>
    <row r="2341" spans="1:7" x14ac:dyDescent="0.35">
      <c r="A2341">
        <v>2016</v>
      </c>
      <c r="B2341">
        <v>3</v>
      </c>
      <c r="C2341" t="str">
        <f>+VLOOKUP(Precio_mayoristas_consumidores[[#This Row],[Cod_mes]],Códigos_mes[],2,0)</f>
        <v>Marzo</v>
      </c>
      <c r="D2341" t="s">
        <v>797</v>
      </c>
      <c r="E2341" t="str">
        <f>+VLOOKUP(Precio_mayoristas_consumidores[[#This Row],[Producto]],Codigos_class_frutas[],2,0)</f>
        <v>Tropicales y subtropicales</v>
      </c>
      <c r="F2341" t="s">
        <v>229</v>
      </c>
      <c r="G2341" s="51">
        <v>1688.07</v>
      </c>
    </row>
    <row r="2342" spans="1:7" x14ac:dyDescent="0.35">
      <c r="A2342">
        <v>2016</v>
      </c>
      <c r="B2342">
        <v>3</v>
      </c>
      <c r="C2342" t="str">
        <f>+VLOOKUP(Precio_mayoristas_consumidores[[#This Row],[Cod_mes]],Códigos_mes[],2,0)</f>
        <v>Marzo</v>
      </c>
      <c r="D2342" t="s">
        <v>797</v>
      </c>
      <c r="E2342" t="str">
        <f>+VLOOKUP(Precio_mayoristas_consumidores[[#This Row],[Producto]],Codigos_class_frutas[],2,0)</f>
        <v>Frutos de pepita</v>
      </c>
      <c r="F2342" t="s">
        <v>231</v>
      </c>
      <c r="G2342" s="51">
        <v>1043.4000000000001</v>
      </c>
    </row>
    <row r="2343" spans="1:7" x14ac:dyDescent="0.35">
      <c r="A2343">
        <v>2016</v>
      </c>
      <c r="B2343">
        <v>3</v>
      </c>
      <c r="C2343" t="str">
        <f>+VLOOKUP(Precio_mayoristas_consumidores[[#This Row],[Cod_mes]],Códigos_mes[],2,0)</f>
        <v>Marzo</v>
      </c>
      <c r="D2343" t="s">
        <v>797</v>
      </c>
      <c r="E2343" t="str">
        <f>+VLOOKUP(Precio_mayoristas_consumidores[[#This Row],[Producto]],Codigos_class_frutas[],2,0)</f>
        <v>Cítricos</v>
      </c>
      <c r="F2343" t="s">
        <v>221</v>
      </c>
      <c r="G2343" s="51">
        <v>1140.5899999999999</v>
      </c>
    </row>
    <row r="2344" spans="1:7" x14ac:dyDescent="0.35">
      <c r="A2344">
        <v>2016</v>
      </c>
      <c r="B2344">
        <v>3</v>
      </c>
      <c r="C2344" t="str">
        <f>+VLOOKUP(Precio_mayoristas_consumidores[[#This Row],[Cod_mes]],Códigos_mes[],2,0)</f>
        <v>Marzo</v>
      </c>
      <c r="D2344" t="s">
        <v>797</v>
      </c>
      <c r="E2344" t="str">
        <f>+VLOOKUP(Precio_mayoristas_consumidores[[#This Row],[Producto]],Codigos_class_frutas[],2,0)</f>
        <v>Frutos de hueso (carozo)</v>
      </c>
      <c r="F2344" t="s">
        <v>665</v>
      </c>
      <c r="G2344" s="51">
        <v>1277.96</v>
      </c>
    </row>
    <row r="2345" spans="1:7" x14ac:dyDescent="0.35">
      <c r="A2345">
        <v>2016</v>
      </c>
      <c r="B2345">
        <v>3</v>
      </c>
      <c r="C2345" t="str">
        <f>+VLOOKUP(Precio_mayoristas_consumidores[[#This Row],[Cod_mes]],Códigos_mes[],2,0)</f>
        <v>Marzo</v>
      </c>
      <c r="D2345" t="s">
        <v>797</v>
      </c>
      <c r="E2345" t="str">
        <f>+VLOOKUP(Precio_mayoristas_consumidores[[#This Row],[Producto]],Codigos_class_frutas[],2,0)</f>
        <v>Oleaginosos</v>
      </c>
      <c r="F2345" t="s">
        <v>225</v>
      </c>
      <c r="G2345" s="51">
        <v>3137.44</v>
      </c>
    </row>
    <row r="2346" spans="1:7" x14ac:dyDescent="0.35">
      <c r="A2346">
        <v>2016</v>
      </c>
      <c r="B2346">
        <v>3</v>
      </c>
      <c r="C2346" t="str">
        <f>+VLOOKUP(Precio_mayoristas_consumidores[[#This Row],[Cod_mes]],Códigos_mes[],2,0)</f>
        <v>Marzo</v>
      </c>
      <c r="D2346" t="s">
        <v>797</v>
      </c>
      <c r="E2346" t="str">
        <f>+VLOOKUP(Precio_mayoristas_consumidores[[#This Row],[Producto]],Codigos_class_frutas[],2,0)</f>
        <v>Frutos de pepita</v>
      </c>
      <c r="F2346" t="s">
        <v>242</v>
      </c>
      <c r="G2346" s="51">
        <v>985.64</v>
      </c>
    </row>
    <row r="2347" spans="1:7" x14ac:dyDescent="0.35">
      <c r="A2347">
        <v>2016</v>
      </c>
      <c r="B2347">
        <v>3</v>
      </c>
      <c r="C2347" t="str">
        <f>+VLOOKUP(Precio_mayoristas_consumidores[[#This Row],[Cod_mes]],Códigos_mes[],2,0)</f>
        <v>Marzo</v>
      </c>
      <c r="D2347" t="s">
        <v>797</v>
      </c>
      <c r="E2347" t="str">
        <f>+VLOOKUP(Precio_mayoristas_consumidores[[#This Row],[Producto]],Codigos_class_frutas[],2,0)</f>
        <v>Tropicales y subtropicales</v>
      </c>
      <c r="F2347" t="s">
        <v>204</v>
      </c>
      <c r="G2347" s="51">
        <v>831.41</v>
      </c>
    </row>
    <row r="2348" spans="1:7" x14ac:dyDescent="0.35">
      <c r="A2348">
        <v>2016</v>
      </c>
      <c r="B2348">
        <v>3</v>
      </c>
      <c r="C2348" t="str">
        <f>+VLOOKUP(Precio_mayoristas_consumidores[[#This Row],[Cod_mes]],Códigos_mes[],2,0)</f>
        <v>Marzo</v>
      </c>
      <c r="D2348" t="s">
        <v>797</v>
      </c>
      <c r="E2348" t="str">
        <f>+VLOOKUP(Precio_mayoristas_consumidores[[#This Row],[Producto]],Codigos_class_frutas[],2,0)</f>
        <v>Uva</v>
      </c>
      <c r="F2348" t="s">
        <v>295</v>
      </c>
      <c r="G2348" s="51">
        <v>2236.75</v>
      </c>
    </row>
    <row r="2349" spans="1:7" x14ac:dyDescent="0.35">
      <c r="A2349">
        <v>2016</v>
      </c>
      <c r="B2349">
        <v>4</v>
      </c>
      <c r="C2349" t="str">
        <f>+VLOOKUP(Precio_mayoristas_consumidores[[#This Row],[Cod_mes]],Códigos_mes[],2,0)</f>
        <v>Abril</v>
      </c>
      <c r="D2349" t="s">
        <v>796</v>
      </c>
      <c r="E2349" t="str">
        <f>+VLOOKUP(Precio_mayoristas_consumidores[[#This Row],[Producto]],Codigos_class_frutas[],2,0)</f>
        <v>Frutos de hueso (carozo)</v>
      </c>
      <c r="F2349" t="s">
        <v>277</v>
      </c>
      <c r="G2349" s="51">
        <v>804.89</v>
      </c>
    </row>
    <row r="2350" spans="1:7" x14ac:dyDescent="0.35">
      <c r="A2350">
        <v>2016</v>
      </c>
      <c r="B2350">
        <v>4</v>
      </c>
      <c r="C2350" t="str">
        <f>+VLOOKUP(Precio_mayoristas_consumidores[[#This Row],[Cod_mes]],Códigos_mes[],2,0)</f>
        <v>Abril</v>
      </c>
      <c r="D2350" t="s">
        <v>796</v>
      </c>
      <c r="E2350" t="str">
        <f>+VLOOKUP(Precio_mayoristas_consumidores[[#This Row],[Producto]],Codigos_class_frutas[],2,0)</f>
        <v>Berries</v>
      </c>
      <c r="F2350" t="s">
        <v>249</v>
      </c>
      <c r="G2350" s="51">
        <v>629.86</v>
      </c>
    </row>
    <row r="2351" spans="1:7" x14ac:dyDescent="0.35">
      <c r="A2351">
        <v>2016</v>
      </c>
      <c r="B2351">
        <v>4</v>
      </c>
      <c r="C2351" t="str">
        <f>+VLOOKUP(Precio_mayoristas_consumidores[[#This Row],[Cod_mes]],Códigos_mes[],2,0)</f>
        <v>Abril</v>
      </c>
      <c r="D2351" t="s">
        <v>796</v>
      </c>
      <c r="E2351" t="str">
        <f>+VLOOKUP(Precio_mayoristas_consumidores[[#This Row],[Producto]],Codigos_class_frutas[],2,0)</f>
        <v>Cítricos</v>
      </c>
      <c r="F2351" t="s">
        <v>214</v>
      </c>
      <c r="G2351" s="51">
        <v>996.37</v>
      </c>
    </row>
    <row r="2352" spans="1:7" x14ac:dyDescent="0.35">
      <c r="A2352">
        <v>2016</v>
      </c>
      <c r="B2352">
        <v>4</v>
      </c>
      <c r="C2352" t="str">
        <f>+VLOOKUP(Precio_mayoristas_consumidores[[#This Row],[Cod_mes]],Códigos_mes[],2,0)</f>
        <v>Abril</v>
      </c>
      <c r="D2352" t="s">
        <v>796</v>
      </c>
      <c r="E2352" t="str">
        <f>+VLOOKUP(Precio_mayoristas_consumidores[[#This Row],[Producto]],Codigos_class_frutas[],2,0)</f>
        <v>Tropicales y subtropicales</v>
      </c>
      <c r="F2352" t="s">
        <v>229</v>
      </c>
      <c r="G2352" s="51">
        <v>2097.5</v>
      </c>
    </row>
    <row r="2353" spans="1:7" x14ac:dyDescent="0.35">
      <c r="A2353">
        <v>2016</v>
      </c>
      <c r="B2353">
        <v>4</v>
      </c>
      <c r="C2353" t="str">
        <f>+VLOOKUP(Precio_mayoristas_consumidores[[#This Row],[Cod_mes]],Códigos_mes[],2,0)</f>
        <v>Abril</v>
      </c>
      <c r="D2353" t="s">
        <v>796</v>
      </c>
      <c r="E2353" t="str">
        <f>+VLOOKUP(Precio_mayoristas_consumidores[[#This Row],[Producto]],Codigos_class_frutas[],2,0)</f>
        <v>Frutos de pepita</v>
      </c>
      <c r="F2353" t="s">
        <v>231</v>
      </c>
      <c r="G2353" s="51">
        <v>519.66999999999996</v>
      </c>
    </row>
    <row r="2354" spans="1:7" x14ac:dyDescent="0.35">
      <c r="A2354">
        <v>2016</v>
      </c>
      <c r="B2354">
        <v>4</v>
      </c>
      <c r="C2354" t="str">
        <f>+VLOOKUP(Precio_mayoristas_consumidores[[#This Row],[Cod_mes]],Códigos_mes[],2,0)</f>
        <v>Abril</v>
      </c>
      <c r="D2354" t="s">
        <v>796</v>
      </c>
      <c r="E2354" t="str">
        <f>+VLOOKUP(Precio_mayoristas_consumidores[[#This Row],[Producto]],Codigos_class_frutas[],2,0)</f>
        <v>Cítricos</v>
      </c>
      <c r="F2354" t="s">
        <v>221</v>
      </c>
      <c r="G2354" s="51">
        <v>878.28</v>
      </c>
    </row>
    <row r="2355" spans="1:7" x14ac:dyDescent="0.35">
      <c r="A2355">
        <v>2016</v>
      </c>
      <c r="B2355">
        <v>4</v>
      </c>
      <c r="C2355" t="str">
        <f>+VLOOKUP(Precio_mayoristas_consumidores[[#This Row],[Cod_mes]],Códigos_mes[],2,0)</f>
        <v>Abril</v>
      </c>
      <c r="D2355" t="s">
        <v>796</v>
      </c>
      <c r="E2355" t="str">
        <f>+VLOOKUP(Precio_mayoristas_consumidores[[#This Row],[Producto]],Codigos_class_frutas[],2,0)</f>
        <v>Frutos de hueso (carozo)</v>
      </c>
      <c r="F2355" t="s">
        <v>665</v>
      </c>
      <c r="G2355" s="51">
        <v>666.67</v>
      </c>
    </row>
    <row r="2356" spans="1:7" x14ac:dyDescent="0.35">
      <c r="A2356">
        <v>2016</v>
      </c>
      <c r="B2356">
        <v>4</v>
      </c>
      <c r="C2356" t="str">
        <f>+VLOOKUP(Precio_mayoristas_consumidores[[#This Row],[Cod_mes]],Códigos_mes[],2,0)</f>
        <v>Abril</v>
      </c>
      <c r="D2356" t="s">
        <v>796</v>
      </c>
      <c r="E2356" t="str">
        <f>+VLOOKUP(Precio_mayoristas_consumidores[[#This Row],[Producto]],Codigos_class_frutas[],2,0)</f>
        <v>Oleaginosos</v>
      </c>
      <c r="F2356" t="s">
        <v>225</v>
      </c>
      <c r="G2356" s="51">
        <v>2614.3200000000002</v>
      </c>
    </row>
    <row r="2357" spans="1:7" x14ac:dyDescent="0.35">
      <c r="A2357">
        <v>2016</v>
      </c>
      <c r="B2357">
        <v>4</v>
      </c>
      <c r="C2357" t="str">
        <f>+VLOOKUP(Precio_mayoristas_consumidores[[#This Row],[Cod_mes]],Códigos_mes[],2,0)</f>
        <v>Abril</v>
      </c>
      <c r="D2357" t="s">
        <v>796</v>
      </c>
      <c r="E2357" t="str">
        <f>+VLOOKUP(Precio_mayoristas_consumidores[[#This Row],[Producto]],Codigos_class_frutas[],2,0)</f>
        <v>Frutos de pepita</v>
      </c>
      <c r="F2357" t="s">
        <v>242</v>
      </c>
      <c r="G2357" s="51">
        <v>645.74</v>
      </c>
    </row>
    <row r="2358" spans="1:7" x14ac:dyDescent="0.35">
      <c r="A2358">
        <v>2016</v>
      </c>
      <c r="B2358">
        <v>4</v>
      </c>
      <c r="C2358" t="str">
        <f>+VLOOKUP(Precio_mayoristas_consumidores[[#This Row],[Cod_mes]],Códigos_mes[],2,0)</f>
        <v>Abril</v>
      </c>
      <c r="D2358" t="s">
        <v>796</v>
      </c>
      <c r="E2358" t="str">
        <f>+VLOOKUP(Precio_mayoristas_consumidores[[#This Row],[Producto]],Codigos_class_frutas[],2,0)</f>
        <v>Tropicales y subtropicales</v>
      </c>
      <c r="F2358" t="s">
        <v>204</v>
      </c>
      <c r="G2358" s="51">
        <v>617.79</v>
      </c>
    </row>
    <row r="2359" spans="1:7" x14ac:dyDescent="0.35">
      <c r="A2359">
        <v>2016</v>
      </c>
      <c r="B2359">
        <v>4</v>
      </c>
      <c r="C2359" t="str">
        <f>+VLOOKUP(Precio_mayoristas_consumidores[[#This Row],[Cod_mes]],Códigos_mes[],2,0)</f>
        <v>Abril</v>
      </c>
      <c r="D2359" t="s">
        <v>796</v>
      </c>
      <c r="E2359" t="str">
        <f>+VLOOKUP(Precio_mayoristas_consumidores[[#This Row],[Producto]],Codigos_class_frutas[],2,0)</f>
        <v>Uva</v>
      </c>
      <c r="F2359" t="s">
        <v>295</v>
      </c>
      <c r="G2359" s="51">
        <v>813.6</v>
      </c>
    </row>
    <row r="2360" spans="1:7" x14ac:dyDescent="0.35">
      <c r="A2360">
        <v>2016</v>
      </c>
      <c r="B2360">
        <v>4</v>
      </c>
      <c r="C2360" t="str">
        <f>+VLOOKUP(Precio_mayoristas_consumidores[[#This Row],[Cod_mes]],Códigos_mes[],2,0)</f>
        <v>Abril</v>
      </c>
      <c r="D2360" t="s">
        <v>797</v>
      </c>
      <c r="E2360" t="str">
        <f>+VLOOKUP(Precio_mayoristas_consumidores[[#This Row],[Producto]],Codigos_class_frutas[],2,0)</f>
        <v>Frutos de hueso (carozo)</v>
      </c>
      <c r="F2360" t="s">
        <v>277</v>
      </c>
      <c r="G2360" s="51">
        <v>1303.76</v>
      </c>
    </row>
    <row r="2361" spans="1:7" x14ac:dyDescent="0.35">
      <c r="A2361">
        <v>2016</v>
      </c>
      <c r="B2361">
        <v>4</v>
      </c>
      <c r="C2361" t="str">
        <f>+VLOOKUP(Precio_mayoristas_consumidores[[#This Row],[Cod_mes]],Códigos_mes[],2,0)</f>
        <v>Abril</v>
      </c>
      <c r="D2361" t="s">
        <v>797</v>
      </c>
      <c r="E2361" t="str">
        <f>+VLOOKUP(Precio_mayoristas_consumidores[[#This Row],[Producto]],Codigos_class_frutas[],2,0)</f>
        <v>Berries</v>
      </c>
      <c r="F2361" t="s">
        <v>249</v>
      </c>
      <c r="G2361" s="51">
        <v>1157.75</v>
      </c>
    </row>
    <row r="2362" spans="1:7" x14ac:dyDescent="0.35">
      <c r="A2362">
        <v>2016</v>
      </c>
      <c r="B2362">
        <v>4</v>
      </c>
      <c r="C2362" t="str">
        <f>+VLOOKUP(Precio_mayoristas_consumidores[[#This Row],[Cod_mes]],Códigos_mes[],2,0)</f>
        <v>Abril</v>
      </c>
      <c r="D2362" t="s">
        <v>797</v>
      </c>
      <c r="E2362" t="str">
        <f>+VLOOKUP(Precio_mayoristas_consumidores[[#This Row],[Producto]],Codigos_class_frutas[],2,0)</f>
        <v>Cítricos</v>
      </c>
      <c r="F2362" t="s">
        <v>214</v>
      </c>
      <c r="G2362" s="51">
        <v>1588.08</v>
      </c>
    </row>
    <row r="2363" spans="1:7" x14ac:dyDescent="0.35">
      <c r="A2363">
        <v>2016</v>
      </c>
      <c r="B2363">
        <v>4</v>
      </c>
      <c r="C2363" t="str">
        <f>+VLOOKUP(Precio_mayoristas_consumidores[[#This Row],[Cod_mes]],Códigos_mes[],2,0)</f>
        <v>Abril</v>
      </c>
      <c r="D2363" t="s">
        <v>797</v>
      </c>
      <c r="E2363" t="str">
        <f>+VLOOKUP(Precio_mayoristas_consumidores[[#This Row],[Producto]],Codigos_class_frutas[],2,0)</f>
        <v>Tropicales y subtropicales</v>
      </c>
      <c r="F2363" t="s">
        <v>229</v>
      </c>
      <c r="G2363" s="51">
        <v>1760.19</v>
      </c>
    </row>
    <row r="2364" spans="1:7" x14ac:dyDescent="0.35">
      <c r="A2364">
        <v>2016</v>
      </c>
      <c r="B2364">
        <v>4</v>
      </c>
      <c r="C2364" t="str">
        <f>+VLOOKUP(Precio_mayoristas_consumidores[[#This Row],[Cod_mes]],Códigos_mes[],2,0)</f>
        <v>Abril</v>
      </c>
      <c r="D2364" t="s">
        <v>797</v>
      </c>
      <c r="E2364" t="str">
        <f>+VLOOKUP(Precio_mayoristas_consumidores[[#This Row],[Producto]],Codigos_class_frutas[],2,0)</f>
        <v>Frutos de pepita</v>
      </c>
      <c r="F2364" t="s">
        <v>231</v>
      </c>
      <c r="G2364" s="51">
        <v>988.45</v>
      </c>
    </row>
    <row r="2365" spans="1:7" x14ac:dyDescent="0.35">
      <c r="A2365">
        <v>2016</v>
      </c>
      <c r="B2365">
        <v>4</v>
      </c>
      <c r="C2365" t="str">
        <f>+VLOOKUP(Precio_mayoristas_consumidores[[#This Row],[Cod_mes]],Códigos_mes[],2,0)</f>
        <v>Abril</v>
      </c>
      <c r="D2365" t="s">
        <v>797</v>
      </c>
      <c r="E2365" t="str">
        <f>+VLOOKUP(Precio_mayoristas_consumidores[[#This Row],[Producto]],Codigos_class_frutas[],2,0)</f>
        <v>Cítricos</v>
      </c>
      <c r="F2365" t="s">
        <v>221</v>
      </c>
      <c r="G2365" s="51">
        <v>1185.04</v>
      </c>
    </row>
    <row r="2366" spans="1:7" x14ac:dyDescent="0.35">
      <c r="A2366">
        <v>2016</v>
      </c>
      <c r="B2366">
        <v>4</v>
      </c>
      <c r="C2366" t="str">
        <f>+VLOOKUP(Precio_mayoristas_consumidores[[#This Row],[Cod_mes]],Códigos_mes[],2,0)</f>
        <v>Abril</v>
      </c>
      <c r="D2366" t="s">
        <v>797</v>
      </c>
      <c r="E2366" t="str">
        <f>+VLOOKUP(Precio_mayoristas_consumidores[[#This Row],[Producto]],Codigos_class_frutas[],2,0)</f>
        <v>Frutos de hueso (carozo)</v>
      </c>
      <c r="F2366" t="s">
        <v>665</v>
      </c>
      <c r="G2366" s="51">
        <v>1293.6600000000001</v>
      </c>
    </row>
    <row r="2367" spans="1:7" x14ac:dyDescent="0.35">
      <c r="A2367">
        <v>2016</v>
      </c>
      <c r="B2367">
        <v>4</v>
      </c>
      <c r="C2367" t="str">
        <f>+VLOOKUP(Precio_mayoristas_consumidores[[#This Row],[Cod_mes]],Códigos_mes[],2,0)</f>
        <v>Abril</v>
      </c>
      <c r="D2367" t="s">
        <v>797</v>
      </c>
      <c r="E2367" t="str">
        <f>+VLOOKUP(Precio_mayoristas_consumidores[[#This Row],[Producto]],Codigos_class_frutas[],2,0)</f>
        <v>Oleaginosos</v>
      </c>
      <c r="F2367" t="s">
        <v>225</v>
      </c>
      <c r="G2367" s="51">
        <v>3171.06</v>
      </c>
    </row>
    <row r="2368" spans="1:7" x14ac:dyDescent="0.35">
      <c r="A2368">
        <v>2016</v>
      </c>
      <c r="B2368">
        <v>4</v>
      </c>
      <c r="C2368" t="str">
        <f>+VLOOKUP(Precio_mayoristas_consumidores[[#This Row],[Cod_mes]],Códigos_mes[],2,0)</f>
        <v>Abril</v>
      </c>
      <c r="D2368" t="s">
        <v>797</v>
      </c>
      <c r="E2368" t="str">
        <f>+VLOOKUP(Precio_mayoristas_consumidores[[#This Row],[Producto]],Codigos_class_frutas[],2,0)</f>
        <v>Frutos de pepita</v>
      </c>
      <c r="F2368" t="s">
        <v>242</v>
      </c>
      <c r="G2368" s="51">
        <v>983.25</v>
      </c>
    </row>
    <row r="2369" spans="1:7" x14ac:dyDescent="0.35">
      <c r="A2369">
        <v>2016</v>
      </c>
      <c r="B2369">
        <v>4</v>
      </c>
      <c r="C2369" t="str">
        <f>+VLOOKUP(Precio_mayoristas_consumidores[[#This Row],[Cod_mes]],Códigos_mes[],2,0)</f>
        <v>Abril</v>
      </c>
      <c r="D2369" t="s">
        <v>797</v>
      </c>
      <c r="E2369" t="str">
        <f>+VLOOKUP(Precio_mayoristas_consumidores[[#This Row],[Producto]],Codigos_class_frutas[],2,0)</f>
        <v>Tropicales y subtropicales</v>
      </c>
      <c r="F2369" t="s">
        <v>204</v>
      </c>
      <c r="G2369" s="51">
        <v>825.1</v>
      </c>
    </row>
    <row r="2370" spans="1:7" x14ac:dyDescent="0.35">
      <c r="A2370">
        <v>2016</v>
      </c>
      <c r="B2370">
        <v>4</v>
      </c>
      <c r="C2370" t="str">
        <f>+VLOOKUP(Precio_mayoristas_consumidores[[#This Row],[Cod_mes]],Códigos_mes[],2,0)</f>
        <v>Abril</v>
      </c>
      <c r="D2370" t="s">
        <v>797</v>
      </c>
      <c r="E2370" t="str">
        <f>+VLOOKUP(Precio_mayoristas_consumidores[[#This Row],[Producto]],Codigos_class_frutas[],2,0)</f>
        <v>Uva</v>
      </c>
      <c r="F2370" t="s">
        <v>295</v>
      </c>
      <c r="G2370" s="51">
        <v>2205.69</v>
      </c>
    </row>
    <row r="2371" spans="1:7" x14ac:dyDescent="0.35">
      <c r="A2371">
        <v>2016</v>
      </c>
      <c r="B2371">
        <v>4</v>
      </c>
      <c r="C2371" t="str">
        <f>+VLOOKUP(Precio_mayoristas_consumidores[[#This Row],[Cod_mes]],Códigos_mes[],2,0)</f>
        <v>Abril</v>
      </c>
      <c r="D2371" t="s">
        <v>796</v>
      </c>
      <c r="E2371" t="str">
        <f>+VLOOKUP(Precio_mayoristas_consumidores[[#This Row],[Producto]],Codigos_class_frutas[],2,0)</f>
        <v>Frutos de hueso (carozo)</v>
      </c>
      <c r="F2371" t="s">
        <v>277</v>
      </c>
      <c r="G2371" s="51">
        <v>829.71</v>
      </c>
    </row>
    <row r="2372" spans="1:7" x14ac:dyDescent="0.35">
      <c r="A2372">
        <v>2016</v>
      </c>
      <c r="B2372">
        <v>4</v>
      </c>
      <c r="C2372" t="str">
        <f>+VLOOKUP(Precio_mayoristas_consumidores[[#This Row],[Cod_mes]],Códigos_mes[],2,0)</f>
        <v>Abril</v>
      </c>
      <c r="D2372" t="s">
        <v>796</v>
      </c>
      <c r="E2372" t="str">
        <f>+VLOOKUP(Precio_mayoristas_consumidores[[#This Row],[Producto]],Codigos_class_frutas[],2,0)</f>
        <v>Berries</v>
      </c>
      <c r="F2372" t="s">
        <v>249</v>
      </c>
      <c r="G2372" s="51">
        <v>589.36</v>
      </c>
    </row>
    <row r="2373" spans="1:7" x14ac:dyDescent="0.35">
      <c r="A2373">
        <v>2016</v>
      </c>
      <c r="B2373">
        <v>4</v>
      </c>
      <c r="C2373" t="str">
        <f>+VLOOKUP(Precio_mayoristas_consumidores[[#This Row],[Cod_mes]],Códigos_mes[],2,0)</f>
        <v>Abril</v>
      </c>
      <c r="D2373" t="s">
        <v>796</v>
      </c>
      <c r="E2373" t="str">
        <f>+VLOOKUP(Precio_mayoristas_consumidores[[#This Row],[Producto]],Codigos_class_frutas[],2,0)</f>
        <v>Cítricos</v>
      </c>
      <c r="F2373" t="s">
        <v>214</v>
      </c>
      <c r="G2373" s="51">
        <v>933.81</v>
      </c>
    </row>
    <row r="2374" spans="1:7" x14ac:dyDescent="0.35">
      <c r="A2374">
        <v>2016</v>
      </c>
      <c r="B2374">
        <v>4</v>
      </c>
      <c r="C2374" t="str">
        <f>+VLOOKUP(Precio_mayoristas_consumidores[[#This Row],[Cod_mes]],Códigos_mes[],2,0)</f>
        <v>Abril</v>
      </c>
      <c r="D2374" t="s">
        <v>796</v>
      </c>
      <c r="E2374" t="str">
        <f>+VLOOKUP(Precio_mayoristas_consumidores[[#This Row],[Producto]],Codigos_class_frutas[],2,0)</f>
        <v>Tropicales y subtropicales</v>
      </c>
      <c r="F2374" t="s">
        <v>229</v>
      </c>
      <c r="G2374" s="51">
        <v>1987.5</v>
      </c>
    </row>
    <row r="2375" spans="1:7" x14ac:dyDescent="0.35">
      <c r="A2375">
        <v>2016</v>
      </c>
      <c r="B2375">
        <v>4</v>
      </c>
      <c r="C2375" t="str">
        <f>+VLOOKUP(Precio_mayoristas_consumidores[[#This Row],[Cod_mes]],Códigos_mes[],2,0)</f>
        <v>Abril</v>
      </c>
      <c r="D2375" t="s">
        <v>796</v>
      </c>
      <c r="E2375" t="str">
        <f>+VLOOKUP(Precio_mayoristas_consumidores[[#This Row],[Producto]],Codigos_class_frutas[],2,0)</f>
        <v>Frutos de pepita</v>
      </c>
      <c r="F2375" t="s">
        <v>231</v>
      </c>
      <c r="G2375" s="51">
        <v>519.80999999999995</v>
      </c>
    </row>
    <row r="2376" spans="1:7" x14ac:dyDescent="0.35">
      <c r="A2376">
        <v>2016</v>
      </c>
      <c r="B2376">
        <v>4</v>
      </c>
      <c r="C2376" t="str">
        <f>+VLOOKUP(Precio_mayoristas_consumidores[[#This Row],[Cod_mes]],Códigos_mes[],2,0)</f>
        <v>Abril</v>
      </c>
      <c r="D2376" t="s">
        <v>796</v>
      </c>
      <c r="E2376" t="str">
        <f>+VLOOKUP(Precio_mayoristas_consumidores[[#This Row],[Producto]],Codigos_class_frutas[],2,0)</f>
        <v>Cítricos</v>
      </c>
      <c r="F2376" t="s">
        <v>221</v>
      </c>
      <c r="G2376" s="51">
        <v>850.37</v>
      </c>
    </row>
    <row r="2377" spans="1:7" x14ac:dyDescent="0.35">
      <c r="A2377">
        <v>2016</v>
      </c>
      <c r="B2377">
        <v>4</v>
      </c>
      <c r="C2377" t="str">
        <f>+VLOOKUP(Precio_mayoristas_consumidores[[#This Row],[Cod_mes]],Códigos_mes[],2,0)</f>
        <v>Abril</v>
      </c>
      <c r="D2377" t="s">
        <v>796</v>
      </c>
      <c r="E2377" t="str">
        <f>+VLOOKUP(Precio_mayoristas_consumidores[[#This Row],[Producto]],Codigos_class_frutas[],2,0)</f>
        <v>Oleaginosos</v>
      </c>
      <c r="F2377" t="s">
        <v>225</v>
      </c>
      <c r="G2377" s="51">
        <v>2567.36</v>
      </c>
    </row>
    <row r="2378" spans="1:7" x14ac:dyDescent="0.35">
      <c r="A2378">
        <v>2016</v>
      </c>
      <c r="B2378">
        <v>4</v>
      </c>
      <c r="C2378" t="str">
        <f>+VLOOKUP(Precio_mayoristas_consumidores[[#This Row],[Cod_mes]],Códigos_mes[],2,0)</f>
        <v>Abril</v>
      </c>
      <c r="D2378" t="s">
        <v>796</v>
      </c>
      <c r="E2378" t="str">
        <f>+VLOOKUP(Precio_mayoristas_consumidores[[#This Row],[Producto]],Codigos_class_frutas[],2,0)</f>
        <v>Frutos de pepita</v>
      </c>
      <c r="F2378" t="s">
        <v>242</v>
      </c>
      <c r="G2378" s="51">
        <v>609.95000000000005</v>
      </c>
    </row>
    <row r="2379" spans="1:7" x14ac:dyDescent="0.35">
      <c r="A2379">
        <v>2016</v>
      </c>
      <c r="B2379">
        <v>4</v>
      </c>
      <c r="C2379" t="str">
        <f>+VLOOKUP(Precio_mayoristas_consumidores[[#This Row],[Cod_mes]],Códigos_mes[],2,0)</f>
        <v>Abril</v>
      </c>
      <c r="D2379" t="s">
        <v>796</v>
      </c>
      <c r="E2379" t="str">
        <f>+VLOOKUP(Precio_mayoristas_consumidores[[#This Row],[Producto]],Codigos_class_frutas[],2,0)</f>
        <v>Tropicales y subtropicales</v>
      </c>
      <c r="F2379" t="s">
        <v>204</v>
      </c>
      <c r="G2379" s="51">
        <v>601.91</v>
      </c>
    </row>
    <row r="2380" spans="1:7" x14ac:dyDescent="0.35">
      <c r="A2380">
        <v>2016</v>
      </c>
      <c r="B2380">
        <v>4</v>
      </c>
      <c r="C2380" t="str">
        <f>+VLOOKUP(Precio_mayoristas_consumidores[[#This Row],[Cod_mes]],Códigos_mes[],2,0)</f>
        <v>Abril</v>
      </c>
      <c r="D2380" t="s">
        <v>796</v>
      </c>
      <c r="E2380" t="str">
        <f>+VLOOKUP(Precio_mayoristas_consumidores[[#This Row],[Producto]],Codigos_class_frutas[],2,0)</f>
        <v>Uva</v>
      </c>
      <c r="F2380" t="s">
        <v>295</v>
      </c>
      <c r="G2380" s="51">
        <v>769.35</v>
      </c>
    </row>
    <row r="2381" spans="1:7" x14ac:dyDescent="0.35">
      <c r="A2381">
        <v>2016</v>
      </c>
      <c r="B2381">
        <v>4</v>
      </c>
      <c r="C2381" t="str">
        <f>+VLOOKUP(Precio_mayoristas_consumidores[[#This Row],[Cod_mes]],Códigos_mes[],2,0)</f>
        <v>Abril</v>
      </c>
      <c r="D2381" t="s">
        <v>797</v>
      </c>
      <c r="E2381" t="str">
        <f>+VLOOKUP(Precio_mayoristas_consumidores[[#This Row],[Producto]],Codigos_class_frutas[],2,0)</f>
        <v>Frutos de hueso (carozo)</v>
      </c>
      <c r="F2381" t="s">
        <v>277</v>
      </c>
      <c r="G2381" s="51">
        <v>1281.56</v>
      </c>
    </row>
    <row r="2382" spans="1:7" x14ac:dyDescent="0.35">
      <c r="A2382">
        <v>2016</v>
      </c>
      <c r="B2382">
        <v>4</v>
      </c>
      <c r="C2382" t="str">
        <f>+VLOOKUP(Precio_mayoristas_consumidores[[#This Row],[Cod_mes]],Códigos_mes[],2,0)</f>
        <v>Abril</v>
      </c>
      <c r="D2382" t="s">
        <v>797</v>
      </c>
      <c r="E2382" t="str">
        <f>+VLOOKUP(Precio_mayoristas_consumidores[[#This Row],[Producto]],Codigos_class_frutas[],2,0)</f>
        <v>Berries</v>
      </c>
      <c r="F2382" t="s">
        <v>249</v>
      </c>
      <c r="G2382" s="51">
        <v>1285.51</v>
      </c>
    </row>
    <row r="2383" spans="1:7" x14ac:dyDescent="0.35">
      <c r="A2383">
        <v>2016</v>
      </c>
      <c r="B2383">
        <v>4</v>
      </c>
      <c r="C2383" t="str">
        <f>+VLOOKUP(Precio_mayoristas_consumidores[[#This Row],[Cod_mes]],Códigos_mes[],2,0)</f>
        <v>Abril</v>
      </c>
      <c r="D2383" t="s">
        <v>797</v>
      </c>
      <c r="E2383" t="str">
        <f>+VLOOKUP(Precio_mayoristas_consumidores[[#This Row],[Producto]],Codigos_class_frutas[],2,0)</f>
        <v>Cítricos</v>
      </c>
      <c r="F2383" t="s">
        <v>214</v>
      </c>
      <c r="G2383" s="51">
        <v>1636.6</v>
      </c>
    </row>
    <row r="2384" spans="1:7" x14ac:dyDescent="0.35">
      <c r="A2384">
        <v>2016</v>
      </c>
      <c r="B2384">
        <v>4</v>
      </c>
      <c r="C2384" t="str">
        <f>+VLOOKUP(Precio_mayoristas_consumidores[[#This Row],[Cod_mes]],Códigos_mes[],2,0)</f>
        <v>Abril</v>
      </c>
      <c r="D2384" t="s">
        <v>797</v>
      </c>
      <c r="E2384" t="str">
        <f>+VLOOKUP(Precio_mayoristas_consumidores[[#This Row],[Producto]],Codigos_class_frutas[],2,0)</f>
        <v>Tropicales y subtropicales</v>
      </c>
      <c r="F2384" t="s">
        <v>229</v>
      </c>
      <c r="G2384" s="51">
        <v>1789.69</v>
      </c>
    </row>
    <row r="2385" spans="1:7" x14ac:dyDescent="0.35">
      <c r="A2385">
        <v>2016</v>
      </c>
      <c r="B2385">
        <v>4</v>
      </c>
      <c r="C2385" t="str">
        <f>+VLOOKUP(Precio_mayoristas_consumidores[[#This Row],[Cod_mes]],Códigos_mes[],2,0)</f>
        <v>Abril</v>
      </c>
      <c r="D2385" t="s">
        <v>797</v>
      </c>
      <c r="E2385" t="str">
        <f>+VLOOKUP(Precio_mayoristas_consumidores[[#This Row],[Producto]],Codigos_class_frutas[],2,0)</f>
        <v>Frutos de pepita</v>
      </c>
      <c r="F2385" t="s">
        <v>231</v>
      </c>
      <c r="G2385" s="51">
        <v>889.01</v>
      </c>
    </row>
    <row r="2386" spans="1:7" x14ac:dyDescent="0.35">
      <c r="A2386">
        <v>2016</v>
      </c>
      <c r="B2386">
        <v>4</v>
      </c>
      <c r="C2386" t="str">
        <f>+VLOOKUP(Precio_mayoristas_consumidores[[#This Row],[Cod_mes]],Códigos_mes[],2,0)</f>
        <v>Abril</v>
      </c>
      <c r="D2386" t="s">
        <v>797</v>
      </c>
      <c r="E2386" t="str">
        <f>+VLOOKUP(Precio_mayoristas_consumidores[[#This Row],[Producto]],Codigos_class_frutas[],2,0)</f>
        <v>Cítricos</v>
      </c>
      <c r="F2386" t="s">
        <v>221</v>
      </c>
      <c r="G2386" s="51">
        <v>1296.27</v>
      </c>
    </row>
    <row r="2387" spans="1:7" x14ac:dyDescent="0.35">
      <c r="A2387">
        <v>2016</v>
      </c>
      <c r="B2387">
        <v>4</v>
      </c>
      <c r="C2387" t="str">
        <f>+VLOOKUP(Precio_mayoristas_consumidores[[#This Row],[Cod_mes]],Códigos_mes[],2,0)</f>
        <v>Abril</v>
      </c>
      <c r="D2387" t="s">
        <v>797</v>
      </c>
      <c r="E2387" t="str">
        <f>+VLOOKUP(Precio_mayoristas_consumidores[[#This Row],[Producto]],Codigos_class_frutas[],2,0)</f>
        <v>Oleaginosos</v>
      </c>
      <c r="F2387" t="s">
        <v>225</v>
      </c>
      <c r="G2387" s="51">
        <v>3176.76</v>
      </c>
    </row>
    <row r="2388" spans="1:7" x14ac:dyDescent="0.35">
      <c r="A2388">
        <v>2016</v>
      </c>
      <c r="B2388">
        <v>4</v>
      </c>
      <c r="C2388" t="str">
        <f>+VLOOKUP(Precio_mayoristas_consumidores[[#This Row],[Cod_mes]],Códigos_mes[],2,0)</f>
        <v>Abril</v>
      </c>
      <c r="D2388" t="s">
        <v>797</v>
      </c>
      <c r="E2388" t="str">
        <f>+VLOOKUP(Precio_mayoristas_consumidores[[#This Row],[Producto]],Codigos_class_frutas[],2,0)</f>
        <v>Frutos de pepita</v>
      </c>
      <c r="F2388" t="s">
        <v>242</v>
      </c>
      <c r="G2388" s="51">
        <v>1053.33</v>
      </c>
    </row>
    <row r="2389" spans="1:7" x14ac:dyDescent="0.35">
      <c r="A2389">
        <v>2016</v>
      </c>
      <c r="B2389">
        <v>4</v>
      </c>
      <c r="C2389" t="str">
        <f>+VLOOKUP(Precio_mayoristas_consumidores[[#This Row],[Cod_mes]],Códigos_mes[],2,0)</f>
        <v>Abril</v>
      </c>
      <c r="D2389" t="s">
        <v>797</v>
      </c>
      <c r="E2389" t="str">
        <f>+VLOOKUP(Precio_mayoristas_consumidores[[#This Row],[Producto]],Codigos_class_frutas[],2,0)</f>
        <v>Tropicales y subtropicales</v>
      </c>
      <c r="F2389" t="s">
        <v>204</v>
      </c>
      <c r="G2389" s="51">
        <v>826.3</v>
      </c>
    </row>
    <row r="2390" spans="1:7" x14ac:dyDescent="0.35">
      <c r="A2390">
        <v>2016</v>
      </c>
      <c r="B2390">
        <v>4</v>
      </c>
      <c r="C2390" t="str">
        <f>+VLOOKUP(Precio_mayoristas_consumidores[[#This Row],[Cod_mes]],Códigos_mes[],2,0)</f>
        <v>Abril</v>
      </c>
      <c r="D2390" t="s">
        <v>797</v>
      </c>
      <c r="E2390" t="str">
        <f>+VLOOKUP(Precio_mayoristas_consumidores[[#This Row],[Producto]],Codigos_class_frutas[],2,0)</f>
        <v>Uva</v>
      </c>
      <c r="F2390" t="s">
        <v>295</v>
      </c>
      <c r="G2390" s="51">
        <v>2086.52</v>
      </c>
    </row>
    <row r="2391" spans="1:7" x14ac:dyDescent="0.35">
      <c r="A2391">
        <v>2016</v>
      </c>
      <c r="B2391">
        <v>4</v>
      </c>
      <c r="C2391" t="str">
        <f>+VLOOKUP(Precio_mayoristas_consumidores[[#This Row],[Cod_mes]],Códigos_mes[],2,0)</f>
        <v>Abril</v>
      </c>
      <c r="D2391" t="s">
        <v>796</v>
      </c>
      <c r="E2391" t="str">
        <f>+VLOOKUP(Precio_mayoristas_consumidores[[#This Row],[Producto]],Codigos_class_frutas[],2,0)</f>
        <v>Frutos de hueso (carozo)</v>
      </c>
      <c r="F2391" t="s">
        <v>277</v>
      </c>
      <c r="G2391" s="51">
        <v>716.67</v>
      </c>
    </row>
    <row r="2392" spans="1:7" x14ac:dyDescent="0.35">
      <c r="A2392">
        <v>2016</v>
      </c>
      <c r="B2392">
        <v>4</v>
      </c>
      <c r="C2392" t="str">
        <f>+VLOOKUP(Precio_mayoristas_consumidores[[#This Row],[Cod_mes]],Códigos_mes[],2,0)</f>
        <v>Abril</v>
      </c>
      <c r="D2392" t="s">
        <v>796</v>
      </c>
      <c r="E2392" t="str">
        <f>+VLOOKUP(Precio_mayoristas_consumidores[[#This Row],[Producto]],Codigos_class_frutas[],2,0)</f>
        <v>Berries</v>
      </c>
      <c r="F2392" t="s">
        <v>249</v>
      </c>
      <c r="G2392" s="51">
        <v>585.91999999999996</v>
      </c>
    </row>
    <row r="2393" spans="1:7" x14ac:dyDescent="0.35">
      <c r="A2393">
        <v>2016</v>
      </c>
      <c r="B2393">
        <v>4</v>
      </c>
      <c r="C2393" t="str">
        <f>+VLOOKUP(Precio_mayoristas_consumidores[[#This Row],[Cod_mes]],Códigos_mes[],2,0)</f>
        <v>Abril</v>
      </c>
      <c r="D2393" t="s">
        <v>796</v>
      </c>
      <c r="E2393" t="str">
        <f>+VLOOKUP(Precio_mayoristas_consumidores[[#This Row],[Producto]],Codigos_class_frutas[],2,0)</f>
        <v>Cítricos</v>
      </c>
      <c r="F2393" t="s">
        <v>214</v>
      </c>
      <c r="G2393" s="51">
        <v>946.28</v>
      </c>
    </row>
    <row r="2394" spans="1:7" x14ac:dyDescent="0.35">
      <c r="A2394">
        <v>2016</v>
      </c>
      <c r="B2394">
        <v>4</v>
      </c>
      <c r="C2394" t="str">
        <f>+VLOOKUP(Precio_mayoristas_consumidores[[#This Row],[Cod_mes]],Códigos_mes[],2,0)</f>
        <v>Abril</v>
      </c>
      <c r="D2394" t="s">
        <v>796</v>
      </c>
      <c r="E2394" t="str">
        <f>+VLOOKUP(Precio_mayoristas_consumidores[[#This Row],[Producto]],Codigos_class_frutas[],2,0)</f>
        <v>Tropicales y subtropicales</v>
      </c>
      <c r="F2394" t="s">
        <v>229</v>
      </c>
      <c r="G2394" s="51">
        <v>2550</v>
      </c>
    </row>
    <row r="2395" spans="1:7" x14ac:dyDescent="0.35">
      <c r="A2395">
        <v>2016</v>
      </c>
      <c r="B2395">
        <v>4</v>
      </c>
      <c r="C2395" t="str">
        <f>+VLOOKUP(Precio_mayoristas_consumidores[[#This Row],[Cod_mes]],Códigos_mes[],2,0)</f>
        <v>Abril</v>
      </c>
      <c r="D2395" t="s">
        <v>796</v>
      </c>
      <c r="E2395" t="str">
        <f>+VLOOKUP(Precio_mayoristas_consumidores[[#This Row],[Producto]],Codigos_class_frutas[],2,0)</f>
        <v>Frutos de pepita</v>
      </c>
      <c r="F2395" t="s">
        <v>231</v>
      </c>
      <c r="G2395" s="51">
        <v>473.55</v>
      </c>
    </row>
    <row r="2396" spans="1:7" x14ac:dyDescent="0.35">
      <c r="A2396">
        <v>2016</v>
      </c>
      <c r="B2396">
        <v>4</v>
      </c>
      <c r="C2396" t="str">
        <f>+VLOOKUP(Precio_mayoristas_consumidores[[#This Row],[Cod_mes]],Códigos_mes[],2,0)</f>
        <v>Abril</v>
      </c>
      <c r="D2396" t="s">
        <v>796</v>
      </c>
      <c r="E2396" t="str">
        <f>+VLOOKUP(Precio_mayoristas_consumidores[[#This Row],[Producto]],Codigos_class_frutas[],2,0)</f>
        <v>Cítricos</v>
      </c>
      <c r="F2396" t="s">
        <v>221</v>
      </c>
      <c r="G2396" s="51">
        <v>882.07</v>
      </c>
    </row>
    <row r="2397" spans="1:7" x14ac:dyDescent="0.35">
      <c r="A2397">
        <v>2016</v>
      </c>
      <c r="B2397">
        <v>4</v>
      </c>
      <c r="C2397" t="str">
        <f>+VLOOKUP(Precio_mayoristas_consumidores[[#This Row],[Cod_mes]],Códigos_mes[],2,0)</f>
        <v>Abril</v>
      </c>
      <c r="D2397" t="s">
        <v>796</v>
      </c>
      <c r="E2397" t="str">
        <f>+VLOOKUP(Precio_mayoristas_consumidores[[#This Row],[Producto]],Codigos_class_frutas[],2,0)</f>
        <v>Oleaginosos</v>
      </c>
      <c r="F2397" t="s">
        <v>225</v>
      </c>
      <c r="G2397" s="51">
        <v>2551.9699999999998</v>
      </c>
    </row>
    <row r="2398" spans="1:7" x14ac:dyDescent="0.35">
      <c r="A2398">
        <v>2016</v>
      </c>
      <c r="B2398">
        <v>4</v>
      </c>
      <c r="C2398" t="str">
        <f>+VLOOKUP(Precio_mayoristas_consumidores[[#This Row],[Cod_mes]],Códigos_mes[],2,0)</f>
        <v>Abril</v>
      </c>
      <c r="D2398" t="s">
        <v>796</v>
      </c>
      <c r="E2398" t="str">
        <f>+VLOOKUP(Precio_mayoristas_consumidores[[#This Row],[Producto]],Codigos_class_frutas[],2,0)</f>
        <v>Frutos de pepita</v>
      </c>
      <c r="F2398" t="s">
        <v>242</v>
      </c>
      <c r="G2398" s="51">
        <v>631.92999999999995</v>
      </c>
    </row>
    <row r="2399" spans="1:7" x14ac:dyDescent="0.35">
      <c r="A2399">
        <v>2016</v>
      </c>
      <c r="B2399">
        <v>4</v>
      </c>
      <c r="C2399" t="str">
        <f>+VLOOKUP(Precio_mayoristas_consumidores[[#This Row],[Cod_mes]],Códigos_mes[],2,0)</f>
        <v>Abril</v>
      </c>
      <c r="D2399" t="s">
        <v>796</v>
      </c>
      <c r="E2399" t="str">
        <f>+VLOOKUP(Precio_mayoristas_consumidores[[#This Row],[Producto]],Codigos_class_frutas[],2,0)</f>
        <v>Tropicales y subtropicales</v>
      </c>
      <c r="F2399" t="s">
        <v>204</v>
      </c>
      <c r="G2399" s="51">
        <v>542.78</v>
      </c>
    </row>
    <row r="2400" spans="1:7" x14ac:dyDescent="0.35">
      <c r="A2400">
        <v>2016</v>
      </c>
      <c r="B2400">
        <v>4</v>
      </c>
      <c r="C2400" t="str">
        <f>+VLOOKUP(Precio_mayoristas_consumidores[[#This Row],[Cod_mes]],Códigos_mes[],2,0)</f>
        <v>Abril</v>
      </c>
      <c r="D2400" t="s">
        <v>796</v>
      </c>
      <c r="E2400" t="str">
        <f>+VLOOKUP(Precio_mayoristas_consumidores[[#This Row],[Producto]],Codigos_class_frutas[],2,0)</f>
        <v>Uva</v>
      </c>
      <c r="F2400" t="s">
        <v>295</v>
      </c>
      <c r="G2400" s="51">
        <v>755.33</v>
      </c>
    </row>
    <row r="2401" spans="1:7" x14ac:dyDescent="0.35">
      <c r="A2401">
        <v>2016</v>
      </c>
      <c r="B2401">
        <v>4</v>
      </c>
      <c r="C2401" t="str">
        <f>+VLOOKUP(Precio_mayoristas_consumidores[[#This Row],[Cod_mes]],Códigos_mes[],2,0)</f>
        <v>Abril</v>
      </c>
      <c r="D2401" t="s">
        <v>797</v>
      </c>
      <c r="E2401" t="str">
        <f>+VLOOKUP(Precio_mayoristas_consumidores[[#This Row],[Producto]],Codigos_class_frutas[],2,0)</f>
        <v>Frutos de hueso (carozo)</v>
      </c>
      <c r="F2401" t="s">
        <v>277</v>
      </c>
      <c r="G2401" s="51">
        <v>1338.71</v>
      </c>
    </row>
    <row r="2402" spans="1:7" x14ac:dyDescent="0.35">
      <c r="A2402">
        <v>2016</v>
      </c>
      <c r="B2402">
        <v>4</v>
      </c>
      <c r="C2402" t="str">
        <f>+VLOOKUP(Precio_mayoristas_consumidores[[#This Row],[Cod_mes]],Códigos_mes[],2,0)</f>
        <v>Abril</v>
      </c>
      <c r="D2402" t="s">
        <v>797</v>
      </c>
      <c r="E2402" t="str">
        <f>+VLOOKUP(Precio_mayoristas_consumidores[[#This Row],[Producto]],Codigos_class_frutas[],2,0)</f>
        <v>Berries</v>
      </c>
      <c r="F2402" t="s">
        <v>249</v>
      </c>
      <c r="G2402" s="51">
        <v>1254.79</v>
      </c>
    </row>
    <row r="2403" spans="1:7" x14ac:dyDescent="0.35">
      <c r="A2403">
        <v>2016</v>
      </c>
      <c r="B2403">
        <v>4</v>
      </c>
      <c r="C2403" t="str">
        <f>+VLOOKUP(Precio_mayoristas_consumidores[[#This Row],[Cod_mes]],Códigos_mes[],2,0)</f>
        <v>Abril</v>
      </c>
      <c r="D2403" t="s">
        <v>797</v>
      </c>
      <c r="E2403" t="str">
        <f>+VLOOKUP(Precio_mayoristas_consumidores[[#This Row],[Producto]],Codigos_class_frutas[],2,0)</f>
        <v>Cítricos</v>
      </c>
      <c r="F2403" t="s">
        <v>214</v>
      </c>
      <c r="G2403" s="51">
        <v>1598.61</v>
      </c>
    </row>
    <row r="2404" spans="1:7" x14ac:dyDescent="0.35">
      <c r="A2404">
        <v>2016</v>
      </c>
      <c r="B2404">
        <v>4</v>
      </c>
      <c r="C2404" t="str">
        <f>+VLOOKUP(Precio_mayoristas_consumidores[[#This Row],[Cod_mes]],Códigos_mes[],2,0)</f>
        <v>Abril</v>
      </c>
      <c r="D2404" t="s">
        <v>797</v>
      </c>
      <c r="E2404" t="str">
        <f>+VLOOKUP(Precio_mayoristas_consumidores[[#This Row],[Producto]],Codigos_class_frutas[],2,0)</f>
        <v>Tropicales y subtropicales</v>
      </c>
      <c r="F2404" t="s">
        <v>229</v>
      </c>
      <c r="G2404" s="51">
        <v>1881.24</v>
      </c>
    </row>
    <row r="2405" spans="1:7" x14ac:dyDescent="0.35">
      <c r="A2405">
        <v>2016</v>
      </c>
      <c r="B2405">
        <v>4</v>
      </c>
      <c r="C2405" t="str">
        <f>+VLOOKUP(Precio_mayoristas_consumidores[[#This Row],[Cod_mes]],Códigos_mes[],2,0)</f>
        <v>Abril</v>
      </c>
      <c r="D2405" t="s">
        <v>797</v>
      </c>
      <c r="E2405" t="str">
        <f>+VLOOKUP(Precio_mayoristas_consumidores[[#This Row],[Producto]],Codigos_class_frutas[],2,0)</f>
        <v>Frutos de pepita</v>
      </c>
      <c r="F2405" t="s">
        <v>231</v>
      </c>
      <c r="G2405" s="51">
        <v>958.04</v>
      </c>
    </row>
    <row r="2406" spans="1:7" x14ac:dyDescent="0.35">
      <c r="A2406">
        <v>2016</v>
      </c>
      <c r="B2406">
        <v>4</v>
      </c>
      <c r="C2406" t="str">
        <f>+VLOOKUP(Precio_mayoristas_consumidores[[#This Row],[Cod_mes]],Códigos_mes[],2,0)</f>
        <v>Abril</v>
      </c>
      <c r="D2406" t="s">
        <v>797</v>
      </c>
      <c r="E2406" t="str">
        <f>+VLOOKUP(Precio_mayoristas_consumidores[[#This Row],[Producto]],Codigos_class_frutas[],2,0)</f>
        <v>Cítricos</v>
      </c>
      <c r="F2406" t="s">
        <v>221</v>
      </c>
      <c r="G2406" s="51">
        <v>1295.27</v>
      </c>
    </row>
    <row r="2407" spans="1:7" x14ac:dyDescent="0.35">
      <c r="A2407">
        <v>2016</v>
      </c>
      <c r="B2407">
        <v>4</v>
      </c>
      <c r="C2407" t="str">
        <f>+VLOOKUP(Precio_mayoristas_consumidores[[#This Row],[Cod_mes]],Códigos_mes[],2,0)</f>
        <v>Abril</v>
      </c>
      <c r="D2407" t="s">
        <v>797</v>
      </c>
      <c r="E2407" t="str">
        <f>+VLOOKUP(Precio_mayoristas_consumidores[[#This Row],[Producto]],Codigos_class_frutas[],2,0)</f>
        <v>Oleaginosos</v>
      </c>
      <c r="F2407" t="s">
        <v>225</v>
      </c>
      <c r="G2407" s="51">
        <v>3187.87</v>
      </c>
    </row>
    <row r="2408" spans="1:7" x14ac:dyDescent="0.35">
      <c r="A2408">
        <v>2016</v>
      </c>
      <c r="B2408">
        <v>4</v>
      </c>
      <c r="C2408" t="str">
        <f>+VLOOKUP(Precio_mayoristas_consumidores[[#This Row],[Cod_mes]],Códigos_mes[],2,0)</f>
        <v>Abril</v>
      </c>
      <c r="D2408" t="s">
        <v>797</v>
      </c>
      <c r="E2408" t="str">
        <f>+VLOOKUP(Precio_mayoristas_consumidores[[#This Row],[Producto]],Codigos_class_frutas[],2,0)</f>
        <v>Frutos de pepita</v>
      </c>
      <c r="F2408" t="s">
        <v>242</v>
      </c>
      <c r="G2408" s="51">
        <v>996.89</v>
      </c>
    </row>
    <row r="2409" spans="1:7" x14ac:dyDescent="0.35">
      <c r="A2409">
        <v>2016</v>
      </c>
      <c r="B2409">
        <v>4</v>
      </c>
      <c r="C2409" t="str">
        <f>+VLOOKUP(Precio_mayoristas_consumidores[[#This Row],[Cod_mes]],Códigos_mes[],2,0)</f>
        <v>Abril</v>
      </c>
      <c r="D2409" t="s">
        <v>797</v>
      </c>
      <c r="E2409" t="str">
        <f>+VLOOKUP(Precio_mayoristas_consumidores[[#This Row],[Producto]],Codigos_class_frutas[],2,0)</f>
        <v>Tropicales y subtropicales</v>
      </c>
      <c r="F2409" t="s">
        <v>204</v>
      </c>
      <c r="G2409" s="51">
        <v>820.76</v>
      </c>
    </row>
    <row r="2410" spans="1:7" x14ac:dyDescent="0.35">
      <c r="A2410">
        <v>2016</v>
      </c>
      <c r="B2410">
        <v>4</v>
      </c>
      <c r="C2410" t="str">
        <f>+VLOOKUP(Precio_mayoristas_consumidores[[#This Row],[Cod_mes]],Códigos_mes[],2,0)</f>
        <v>Abril</v>
      </c>
      <c r="D2410" t="s">
        <v>797</v>
      </c>
      <c r="E2410" t="str">
        <f>+VLOOKUP(Precio_mayoristas_consumidores[[#This Row],[Producto]],Codigos_class_frutas[],2,0)</f>
        <v>Uva</v>
      </c>
      <c r="F2410" t="s">
        <v>295</v>
      </c>
      <c r="G2410" s="51">
        <v>2050.1799999999998</v>
      </c>
    </row>
    <row r="2411" spans="1:7" x14ac:dyDescent="0.35">
      <c r="A2411">
        <v>2016</v>
      </c>
      <c r="B2411">
        <v>4</v>
      </c>
      <c r="C2411" t="str">
        <f>+VLOOKUP(Precio_mayoristas_consumidores[[#This Row],[Cod_mes]],Códigos_mes[],2,0)</f>
        <v>Abril</v>
      </c>
      <c r="D2411" t="s">
        <v>796</v>
      </c>
      <c r="E2411" t="str">
        <f>+VLOOKUP(Precio_mayoristas_consumidores[[#This Row],[Producto]],Codigos_class_frutas[],2,0)</f>
        <v>Frutos de hueso (carozo)</v>
      </c>
      <c r="F2411" t="s">
        <v>277</v>
      </c>
      <c r="G2411" s="51">
        <v>1300</v>
      </c>
    </row>
    <row r="2412" spans="1:7" x14ac:dyDescent="0.35">
      <c r="A2412">
        <v>2016</v>
      </c>
      <c r="B2412">
        <v>4</v>
      </c>
      <c r="C2412" t="str">
        <f>+VLOOKUP(Precio_mayoristas_consumidores[[#This Row],[Cod_mes]],Códigos_mes[],2,0)</f>
        <v>Abril</v>
      </c>
      <c r="D2412" t="s">
        <v>796</v>
      </c>
      <c r="E2412" t="str">
        <f>+VLOOKUP(Precio_mayoristas_consumidores[[#This Row],[Producto]],Codigos_class_frutas[],2,0)</f>
        <v>Berries</v>
      </c>
      <c r="F2412" t="s">
        <v>249</v>
      </c>
      <c r="G2412" s="51">
        <v>561.4</v>
      </c>
    </row>
    <row r="2413" spans="1:7" x14ac:dyDescent="0.35">
      <c r="A2413">
        <v>2016</v>
      </c>
      <c r="B2413">
        <v>4</v>
      </c>
      <c r="C2413" t="str">
        <f>+VLOOKUP(Precio_mayoristas_consumidores[[#This Row],[Cod_mes]],Códigos_mes[],2,0)</f>
        <v>Abril</v>
      </c>
      <c r="D2413" t="s">
        <v>796</v>
      </c>
      <c r="E2413" t="str">
        <f>+VLOOKUP(Precio_mayoristas_consumidores[[#This Row],[Producto]],Codigos_class_frutas[],2,0)</f>
        <v>Cítricos</v>
      </c>
      <c r="F2413" t="s">
        <v>214</v>
      </c>
      <c r="G2413" s="51">
        <v>992.1</v>
      </c>
    </row>
    <row r="2414" spans="1:7" x14ac:dyDescent="0.35">
      <c r="A2414">
        <v>2016</v>
      </c>
      <c r="B2414">
        <v>4</v>
      </c>
      <c r="C2414" t="str">
        <f>+VLOOKUP(Precio_mayoristas_consumidores[[#This Row],[Cod_mes]],Códigos_mes[],2,0)</f>
        <v>Abril</v>
      </c>
      <c r="D2414" t="s">
        <v>796</v>
      </c>
      <c r="E2414" t="str">
        <f>+VLOOKUP(Precio_mayoristas_consumidores[[#This Row],[Producto]],Codigos_class_frutas[],2,0)</f>
        <v>Tropicales y subtropicales</v>
      </c>
      <c r="F2414" t="s">
        <v>229</v>
      </c>
      <c r="G2414" s="51">
        <v>1881.25</v>
      </c>
    </row>
    <row r="2415" spans="1:7" x14ac:dyDescent="0.35">
      <c r="A2415">
        <v>2016</v>
      </c>
      <c r="B2415">
        <v>4</v>
      </c>
      <c r="C2415" t="str">
        <f>+VLOOKUP(Precio_mayoristas_consumidores[[#This Row],[Cod_mes]],Códigos_mes[],2,0)</f>
        <v>Abril</v>
      </c>
      <c r="D2415" t="s">
        <v>796</v>
      </c>
      <c r="E2415" t="str">
        <f>+VLOOKUP(Precio_mayoristas_consumidores[[#This Row],[Producto]],Codigos_class_frutas[],2,0)</f>
        <v>Frutos de pepita</v>
      </c>
      <c r="F2415" t="s">
        <v>231</v>
      </c>
      <c r="G2415" s="51">
        <v>494.58</v>
      </c>
    </row>
    <row r="2416" spans="1:7" x14ac:dyDescent="0.35">
      <c r="A2416">
        <v>2016</v>
      </c>
      <c r="B2416">
        <v>4</v>
      </c>
      <c r="C2416" t="str">
        <f>+VLOOKUP(Precio_mayoristas_consumidores[[#This Row],[Cod_mes]],Códigos_mes[],2,0)</f>
        <v>Abril</v>
      </c>
      <c r="D2416" t="s">
        <v>796</v>
      </c>
      <c r="E2416" t="str">
        <f>+VLOOKUP(Precio_mayoristas_consumidores[[#This Row],[Producto]],Codigos_class_frutas[],2,0)</f>
        <v>Cítricos</v>
      </c>
      <c r="F2416" t="s">
        <v>221</v>
      </c>
      <c r="G2416" s="51">
        <v>929.17</v>
      </c>
    </row>
    <row r="2417" spans="1:7" x14ac:dyDescent="0.35">
      <c r="A2417">
        <v>2016</v>
      </c>
      <c r="B2417">
        <v>4</v>
      </c>
      <c r="C2417" t="str">
        <f>+VLOOKUP(Precio_mayoristas_consumidores[[#This Row],[Cod_mes]],Códigos_mes[],2,0)</f>
        <v>Abril</v>
      </c>
      <c r="D2417" t="s">
        <v>796</v>
      </c>
      <c r="E2417" t="str">
        <f>+VLOOKUP(Precio_mayoristas_consumidores[[#This Row],[Producto]],Codigos_class_frutas[],2,0)</f>
        <v>Oleaginosos</v>
      </c>
      <c r="F2417" t="s">
        <v>225</v>
      </c>
      <c r="G2417" s="51">
        <v>2526.1799999999998</v>
      </c>
    </row>
    <row r="2418" spans="1:7" x14ac:dyDescent="0.35">
      <c r="A2418">
        <v>2016</v>
      </c>
      <c r="B2418">
        <v>4</v>
      </c>
      <c r="C2418" t="str">
        <f>+VLOOKUP(Precio_mayoristas_consumidores[[#This Row],[Cod_mes]],Códigos_mes[],2,0)</f>
        <v>Abril</v>
      </c>
      <c r="D2418" t="s">
        <v>796</v>
      </c>
      <c r="E2418" t="str">
        <f>+VLOOKUP(Precio_mayoristas_consumidores[[#This Row],[Producto]],Codigos_class_frutas[],2,0)</f>
        <v>Frutos de pepita</v>
      </c>
      <c r="F2418" t="s">
        <v>242</v>
      </c>
      <c r="G2418" s="51">
        <v>665.6</v>
      </c>
    </row>
    <row r="2419" spans="1:7" x14ac:dyDescent="0.35">
      <c r="A2419">
        <v>2016</v>
      </c>
      <c r="B2419">
        <v>4</v>
      </c>
      <c r="C2419" t="str">
        <f>+VLOOKUP(Precio_mayoristas_consumidores[[#This Row],[Cod_mes]],Códigos_mes[],2,0)</f>
        <v>Abril</v>
      </c>
      <c r="D2419" t="s">
        <v>796</v>
      </c>
      <c r="E2419" t="str">
        <f>+VLOOKUP(Precio_mayoristas_consumidores[[#This Row],[Producto]],Codigos_class_frutas[],2,0)</f>
        <v>Tropicales y subtropicales</v>
      </c>
      <c r="F2419" t="s">
        <v>204</v>
      </c>
      <c r="G2419" s="51">
        <v>559.78</v>
      </c>
    </row>
    <row r="2420" spans="1:7" x14ac:dyDescent="0.35">
      <c r="A2420">
        <v>2016</v>
      </c>
      <c r="B2420">
        <v>4</v>
      </c>
      <c r="C2420" t="str">
        <f>+VLOOKUP(Precio_mayoristas_consumidores[[#This Row],[Cod_mes]],Códigos_mes[],2,0)</f>
        <v>Abril</v>
      </c>
      <c r="D2420" t="s">
        <v>796</v>
      </c>
      <c r="E2420" t="str">
        <f>+VLOOKUP(Precio_mayoristas_consumidores[[#This Row],[Producto]],Codigos_class_frutas[],2,0)</f>
        <v>Uva</v>
      </c>
      <c r="F2420" t="s">
        <v>295</v>
      </c>
      <c r="G2420" s="51">
        <v>826.3</v>
      </c>
    </row>
    <row r="2421" spans="1:7" x14ac:dyDescent="0.35">
      <c r="A2421">
        <v>2016</v>
      </c>
      <c r="B2421">
        <v>4</v>
      </c>
      <c r="C2421" t="str">
        <f>+VLOOKUP(Precio_mayoristas_consumidores[[#This Row],[Cod_mes]],Códigos_mes[],2,0)</f>
        <v>Abril</v>
      </c>
      <c r="D2421" t="s">
        <v>797</v>
      </c>
      <c r="E2421" t="str">
        <f>+VLOOKUP(Precio_mayoristas_consumidores[[#This Row],[Producto]],Codigos_class_frutas[],2,0)</f>
        <v>Frutos de hueso (carozo)</v>
      </c>
      <c r="F2421" t="s">
        <v>277</v>
      </c>
      <c r="G2421" s="51">
        <v>1326.33</v>
      </c>
    </row>
    <row r="2422" spans="1:7" x14ac:dyDescent="0.35">
      <c r="A2422">
        <v>2016</v>
      </c>
      <c r="B2422">
        <v>4</v>
      </c>
      <c r="C2422" t="str">
        <f>+VLOOKUP(Precio_mayoristas_consumidores[[#This Row],[Cod_mes]],Códigos_mes[],2,0)</f>
        <v>Abril</v>
      </c>
      <c r="D2422" t="s">
        <v>797</v>
      </c>
      <c r="E2422" t="str">
        <f>+VLOOKUP(Precio_mayoristas_consumidores[[#This Row],[Producto]],Codigos_class_frutas[],2,0)</f>
        <v>Berries</v>
      </c>
      <c r="F2422" t="s">
        <v>249</v>
      </c>
      <c r="G2422" s="51">
        <v>1226.52</v>
      </c>
    </row>
    <row r="2423" spans="1:7" x14ac:dyDescent="0.35">
      <c r="A2423">
        <v>2016</v>
      </c>
      <c r="B2423">
        <v>4</v>
      </c>
      <c r="C2423" t="str">
        <f>+VLOOKUP(Precio_mayoristas_consumidores[[#This Row],[Cod_mes]],Códigos_mes[],2,0)</f>
        <v>Abril</v>
      </c>
      <c r="D2423" t="s">
        <v>797</v>
      </c>
      <c r="E2423" t="str">
        <f>+VLOOKUP(Precio_mayoristas_consumidores[[#This Row],[Producto]],Codigos_class_frutas[],2,0)</f>
        <v>Cítricos</v>
      </c>
      <c r="F2423" t="s">
        <v>214</v>
      </c>
      <c r="G2423" s="51">
        <v>1626.88</v>
      </c>
    </row>
    <row r="2424" spans="1:7" x14ac:dyDescent="0.35">
      <c r="A2424">
        <v>2016</v>
      </c>
      <c r="B2424">
        <v>4</v>
      </c>
      <c r="C2424" t="str">
        <f>+VLOOKUP(Precio_mayoristas_consumidores[[#This Row],[Cod_mes]],Códigos_mes[],2,0)</f>
        <v>Abril</v>
      </c>
      <c r="D2424" t="s">
        <v>797</v>
      </c>
      <c r="E2424" t="str">
        <f>+VLOOKUP(Precio_mayoristas_consumidores[[#This Row],[Producto]],Codigos_class_frutas[],2,0)</f>
        <v>Tropicales y subtropicales</v>
      </c>
      <c r="F2424" t="s">
        <v>229</v>
      </c>
      <c r="G2424" s="51">
        <v>1988.13</v>
      </c>
    </row>
    <row r="2425" spans="1:7" x14ac:dyDescent="0.35">
      <c r="A2425">
        <v>2016</v>
      </c>
      <c r="B2425">
        <v>4</v>
      </c>
      <c r="C2425" t="str">
        <f>+VLOOKUP(Precio_mayoristas_consumidores[[#This Row],[Cod_mes]],Códigos_mes[],2,0)</f>
        <v>Abril</v>
      </c>
      <c r="D2425" t="s">
        <v>797</v>
      </c>
      <c r="E2425" t="str">
        <f>+VLOOKUP(Precio_mayoristas_consumidores[[#This Row],[Producto]],Codigos_class_frutas[],2,0)</f>
        <v>Frutos de pepita</v>
      </c>
      <c r="F2425" t="s">
        <v>231</v>
      </c>
      <c r="G2425" s="51">
        <v>972.32</v>
      </c>
    </row>
    <row r="2426" spans="1:7" x14ac:dyDescent="0.35">
      <c r="A2426">
        <v>2016</v>
      </c>
      <c r="B2426">
        <v>4</v>
      </c>
      <c r="C2426" t="str">
        <f>+VLOOKUP(Precio_mayoristas_consumidores[[#This Row],[Cod_mes]],Códigos_mes[],2,0)</f>
        <v>Abril</v>
      </c>
      <c r="D2426" t="s">
        <v>797</v>
      </c>
      <c r="E2426" t="str">
        <f>+VLOOKUP(Precio_mayoristas_consumidores[[#This Row],[Producto]],Codigos_class_frutas[],2,0)</f>
        <v>Cítricos</v>
      </c>
      <c r="F2426" t="s">
        <v>221</v>
      </c>
      <c r="G2426" s="51">
        <v>1299.28</v>
      </c>
    </row>
    <row r="2427" spans="1:7" x14ac:dyDescent="0.35">
      <c r="A2427">
        <v>2016</v>
      </c>
      <c r="B2427">
        <v>4</v>
      </c>
      <c r="C2427" t="str">
        <f>+VLOOKUP(Precio_mayoristas_consumidores[[#This Row],[Cod_mes]],Códigos_mes[],2,0)</f>
        <v>Abril</v>
      </c>
      <c r="D2427" t="s">
        <v>797</v>
      </c>
      <c r="E2427" t="str">
        <f>+VLOOKUP(Precio_mayoristas_consumidores[[#This Row],[Producto]],Codigos_class_frutas[],2,0)</f>
        <v>Oleaginosos</v>
      </c>
      <c r="F2427" t="s">
        <v>225</v>
      </c>
      <c r="G2427" s="51">
        <v>3230.96</v>
      </c>
    </row>
    <row r="2428" spans="1:7" x14ac:dyDescent="0.35">
      <c r="A2428">
        <v>2016</v>
      </c>
      <c r="B2428">
        <v>4</v>
      </c>
      <c r="C2428" t="str">
        <f>+VLOOKUP(Precio_mayoristas_consumidores[[#This Row],[Cod_mes]],Códigos_mes[],2,0)</f>
        <v>Abril</v>
      </c>
      <c r="D2428" t="s">
        <v>797</v>
      </c>
      <c r="E2428" t="str">
        <f>+VLOOKUP(Precio_mayoristas_consumidores[[#This Row],[Producto]],Codigos_class_frutas[],2,0)</f>
        <v>Frutos de pepita</v>
      </c>
      <c r="F2428" t="s">
        <v>242</v>
      </c>
      <c r="G2428" s="51">
        <v>950.66</v>
      </c>
    </row>
    <row r="2429" spans="1:7" x14ac:dyDescent="0.35">
      <c r="A2429">
        <v>2016</v>
      </c>
      <c r="B2429">
        <v>4</v>
      </c>
      <c r="C2429" t="str">
        <f>+VLOOKUP(Precio_mayoristas_consumidores[[#This Row],[Cod_mes]],Códigos_mes[],2,0)</f>
        <v>Abril</v>
      </c>
      <c r="D2429" t="s">
        <v>797</v>
      </c>
      <c r="E2429" t="str">
        <f>+VLOOKUP(Precio_mayoristas_consumidores[[#This Row],[Producto]],Codigos_class_frutas[],2,0)</f>
        <v>Tropicales y subtropicales</v>
      </c>
      <c r="F2429" t="s">
        <v>204</v>
      </c>
      <c r="G2429" s="51">
        <v>822.98</v>
      </c>
    </row>
    <row r="2430" spans="1:7" x14ac:dyDescent="0.35">
      <c r="A2430">
        <v>2016</v>
      </c>
      <c r="B2430">
        <v>4</v>
      </c>
      <c r="C2430" t="str">
        <f>+VLOOKUP(Precio_mayoristas_consumidores[[#This Row],[Cod_mes]],Códigos_mes[],2,0)</f>
        <v>Abril</v>
      </c>
      <c r="D2430" t="s">
        <v>797</v>
      </c>
      <c r="E2430" t="str">
        <f>+VLOOKUP(Precio_mayoristas_consumidores[[#This Row],[Producto]],Codigos_class_frutas[],2,0)</f>
        <v>Uva</v>
      </c>
      <c r="F2430" t="s">
        <v>295</v>
      </c>
      <c r="G2430" s="51">
        <v>2138.46</v>
      </c>
    </row>
    <row r="2431" spans="1:7" x14ac:dyDescent="0.35">
      <c r="A2431">
        <v>2016</v>
      </c>
      <c r="B2431">
        <v>5</v>
      </c>
      <c r="C2431" t="str">
        <f>+VLOOKUP(Precio_mayoristas_consumidores[[#This Row],[Cod_mes]],Códigos_mes[],2,0)</f>
        <v>Mayo</v>
      </c>
      <c r="D2431" t="s">
        <v>796</v>
      </c>
      <c r="E2431" t="str">
        <f>+VLOOKUP(Precio_mayoristas_consumidores[[#This Row],[Producto]],Codigos_class_frutas[],2,0)</f>
        <v>Berries</v>
      </c>
      <c r="F2431" t="s">
        <v>249</v>
      </c>
      <c r="G2431" s="51">
        <v>561.37</v>
      </c>
    </row>
    <row r="2432" spans="1:7" x14ac:dyDescent="0.35">
      <c r="A2432">
        <v>2016</v>
      </c>
      <c r="B2432">
        <v>5</v>
      </c>
      <c r="C2432" t="str">
        <f>+VLOOKUP(Precio_mayoristas_consumidores[[#This Row],[Cod_mes]],Códigos_mes[],2,0)</f>
        <v>Mayo</v>
      </c>
      <c r="D2432" t="s">
        <v>796</v>
      </c>
      <c r="E2432" t="str">
        <f>+VLOOKUP(Precio_mayoristas_consumidores[[#This Row],[Producto]],Codigos_class_frutas[],2,0)</f>
        <v>Cítricos</v>
      </c>
      <c r="F2432" t="s">
        <v>214</v>
      </c>
      <c r="G2432" s="51">
        <v>974.13</v>
      </c>
    </row>
    <row r="2433" spans="1:7" x14ac:dyDescent="0.35">
      <c r="A2433">
        <v>2016</v>
      </c>
      <c r="B2433">
        <v>5</v>
      </c>
      <c r="C2433" t="str">
        <f>+VLOOKUP(Precio_mayoristas_consumidores[[#This Row],[Cod_mes]],Códigos_mes[],2,0)</f>
        <v>Mayo</v>
      </c>
      <c r="D2433" t="s">
        <v>796</v>
      </c>
      <c r="E2433" t="str">
        <f>+VLOOKUP(Precio_mayoristas_consumidores[[#This Row],[Producto]],Codigos_class_frutas[],2,0)</f>
        <v>Cítricos</v>
      </c>
      <c r="F2433" t="s">
        <v>218</v>
      </c>
      <c r="G2433" s="51">
        <v>980.01</v>
      </c>
    </row>
    <row r="2434" spans="1:7" x14ac:dyDescent="0.35">
      <c r="A2434">
        <v>2016</v>
      </c>
      <c r="B2434">
        <v>5</v>
      </c>
      <c r="C2434" t="str">
        <f>+VLOOKUP(Precio_mayoristas_consumidores[[#This Row],[Cod_mes]],Códigos_mes[],2,0)</f>
        <v>Mayo</v>
      </c>
      <c r="D2434" t="s">
        <v>796</v>
      </c>
      <c r="E2434" t="str">
        <f>+VLOOKUP(Precio_mayoristas_consumidores[[#This Row],[Producto]],Codigos_class_frutas[],2,0)</f>
        <v>Tropicales y subtropicales</v>
      </c>
      <c r="F2434" t="s">
        <v>229</v>
      </c>
      <c r="G2434" s="51">
        <v>2213.33</v>
      </c>
    </row>
    <row r="2435" spans="1:7" x14ac:dyDescent="0.35">
      <c r="A2435">
        <v>2016</v>
      </c>
      <c r="B2435">
        <v>5</v>
      </c>
      <c r="C2435" t="str">
        <f>+VLOOKUP(Precio_mayoristas_consumidores[[#This Row],[Cod_mes]],Códigos_mes[],2,0)</f>
        <v>Mayo</v>
      </c>
      <c r="D2435" t="s">
        <v>796</v>
      </c>
      <c r="E2435" t="str">
        <f>+VLOOKUP(Precio_mayoristas_consumidores[[#This Row],[Producto]],Codigos_class_frutas[],2,0)</f>
        <v>Frutos de pepita</v>
      </c>
      <c r="F2435" t="s">
        <v>231</v>
      </c>
      <c r="G2435" s="51">
        <v>497.18</v>
      </c>
    </row>
    <row r="2436" spans="1:7" x14ac:dyDescent="0.35">
      <c r="A2436">
        <v>2016</v>
      </c>
      <c r="B2436">
        <v>5</v>
      </c>
      <c r="C2436" t="str">
        <f>+VLOOKUP(Precio_mayoristas_consumidores[[#This Row],[Cod_mes]],Códigos_mes[],2,0)</f>
        <v>Mayo</v>
      </c>
      <c r="D2436" t="s">
        <v>796</v>
      </c>
      <c r="E2436" t="str">
        <f>+VLOOKUP(Precio_mayoristas_consumidores[[#This Row],[Producto]],Codigos_class_frutas[],2,0)</f>
        <v>Cítricos</v>
      </c>
      <c r="F2436" t="s">
        <v>221</v>
      </c>
      <c r="G2436" s="51">
        <v>926.77</v>
      </c>
    </row>
    <row r="2437" spans="1:7" x14ac:dyDescent="0.35">
      <c r="A2437">
        <v>2016</v>
      </c>
      <c r="B2437">
        <v>5</v>
      </c>
      <c r="C2437" t="str">
        <f>+VLOOKUP(Precio_mayoristas_consumidores[[#This Row],[Cod_mes]],Códigos_mes[],2,0)</f>
        <v>Mayo</v>
      </c>
      <c r="D2437" t="s">
        <v>796</v>
      </c>
      <c r="E2437" t="str">
        <f>+VLOOKUP(Precio_mayoristas_consumidores[[#This Row],[Producto]],Codigos_class_frutas[],2,0)</f>
        <v>Oleaginosos</v>
      </c>
      <c r="F2437" t="s">
        <v>225</v>
      </c>
      <c r="G2437" s="51">
        <v>2578.7800000000002</v>
      </c>
    </row>
    <row r="2438" spans="1:7" x14ac:dyDescent="0.35">
      <c r="A2438">
        <v>2016</v>
      </c>
      <c r="B2438">
        <v>5</v>
      </c>
      <c r="C2438" t="str">
        <f>+VLOOKUP(Precio_mayoristas_consumidores[[#This Row],[Cod_mes]],Códigos_mes[],2,0)</f>
        <v>Mayo</v>
      </c>
      <c r="D2438" t="s">
        <v>796</v>
      </c>
      <c r="E2438" t="str">
        <f>+VLOOKUP(Precio_mayoristas_consumidores[[#This Row],[Producto]],Codigos_class_frutas[],2,0)</f>
        <v>Frutos de pepita</v>
      </c>
      <c r="F2438" t="s">
        <v>242</v>
      </c>
      <c r="G2438" s="51">
        <v>600.86</v>
      </c>
    </row>
    <row r="2439" spans="1:7" x14ac:dyDescent="0.35">
      <c r="A2439">
        <v>2016</v>
      </c>
      <c r="B2439">
        <v>5</v>
      </c>
      <c r="C2439" t="str">
        <f>+VLOOKUP(Precio_mayoristas_consumidores[[#This Row],[Cod_mes]],Códigos_mes[],2,0)</f>
        <v>Mayo</v>
      </c>
      <c r="D2439" t="s">
        <v>796</v>
      </c>
      <c r="E2439" t="str">
        <f>+VLOOKUP(Precio_mayoristas_consumidores[[#This Row],[Producto]],Codigos_class_frutas[],2,0)</f>
        <v>Tropicales y subtropicales</v>
      </c>
      <c r="F2439" t="s">
        <v>204</v>
      </c>
      <c r="G2439" s="51">
        <v>534.04</v>
      </c>
    </row>
    <row r="2440" spans="1:7" x14ac:dyDescent="0.35">
      <c r="A2440">
        <v>2016</v>
      </c>
      <c r="B2440">
        <v>5</v>
      </c>
      <c r="C2440" t="str">
        <f>+VLOOKUP(Precio_mayoristas_consumidores[[#This Row],[Cod_mes]],Códigos_mes[],2,0)</f>
        <v>Mayo</v>
      </c>
      <c r="D2440" t="s">
        <v>797</v>
      </c>
      <c r="E2440" t="str">
        <f>+VLOOKUP(Precio_mayoristas_consumidores[[#This Row],[Producto]],Codigos_class_frutas[],2,0)</f>
        <v>Berries</v>
      </c>
      <c r="F2440" t="s">
        <v>249</v>
      </c>
      <c r="G2440" s="51">
        <v>1220.1500000000001</v>
      </c>
    </row>
    <row r="2441" spans="1:7" x14ac:dyDescent="0.35">
      <c r="A2441">
        <v>2016</v>
      </c>
      <c r="B2441">
        <v>5</v>
      </c>
      <c r="C2441" t="str">
        <f>+VLOOKUP(Precio_mayoristas_consumidores[[#This Row],[Cod_mes]],Códigos_mes[],2,0)</f>
        <v>Mayo</v>
      </c>
      <c r="D2441" t="s">
        <v>797</v>
      </c>
      <c r="E2441" t="str">
        <f>+VLOOKUP(Precio_mayoristas_consumidores[[#This Row],[Producto]],Codigos_class_frutas[],2,0)</f>
        <v>Cítricos</v>
      </c>
      <c r="F2441" t="s">
        <v>214</v>
      </c>
      <c r="G2441" s="51">
        <v>1619.22</v>
      </c>
    </row>
    <row r="2442" spans="1:7" x14ac:dyDescent="0.35">
      <c r="A2442">
        <v>2016</v>
      </c>
      <c r="B2442">
        <v>5</v>
      </c>
      <c r="C2442" t="str">
        <f>+VLOOKUP(Precio_mayoristas_consumidores[[#This Row],[Cod_mes]],Códigos_mes[],2,0)</f>
        <v>Mayo</v>
      </c>
      <c r="D2442" t="s">
        <v>797</v>
      </c>
      <c r="E2442" t="str">
        <f>+VLOOKUP(Precio_mayoristas_consumidores[[#This Row],[Producto]],Codigos_class_frutas[],2,0)</f>
        <v>Cítricos</v>
      </c>
      <c r="F2442" t="s">
        <v>218</v>
      </c>
      <c r="G2442" s="51">
        <v>2444.89</v>
      </c>
    </row>
    <row r="2443" spans="1:7" x14ac:dyDescent="0.35">
      <c r="A2443">
        <v>2016</v>
      </c>
      <c r="B2443">
        <v>5</v>
      </c>
      <c r="C2443" t="str">
        <f>+VLOOKUP(Precio_mayoristas_consumidores[[#This Row],[Cod_mes]],Códigos_mes[],2,0)</f>
        <v>Mayo</v>
      </c>
      <c r="D2443" t="s">
        <v>797</v>
      </c>
      <c r="E2443" t="str">
        <f>+VLOOKUP(Precio_mayoristas_consumidores[[#This Row],[Producto]],Codigos_class_frutas[],2,0)</f>
        <v>Tropicales y subtropicales</v>
      </c>
      <c r="F2443" t="s">
        <v>229</v>
      </c>
      <c r="G2443" s="51">
        <v>1787.37</v>
      </c>
    </row>
    <row r="2444" spans="1:7" x14ac:dyDescent="0.35">
      <c r="A2444">
        <v>2016</v>
      </c>
      <c r="B2444">
        <v>5</v>
      </c>
      <c r="C2444" t="str">
        <f>+VLOOKUP(Precio_mayoristas_consumidores[[#This Row],[Cod_mes]],Códigos_mes[],2,0)</f>
        <v>Mayo</v>
      </c>
      <c r="D2444" t="s">
        <v>797</v>
      </c>
      <c r="E2444" t="str">
        <f>+VLOOKUP(Precio_mayoristas_consumidores[[#This Row],[Producto]],Codigos_class_frutas[],2,0)</f>
        <v>Frutos de pepita</v>
      </c>
      <c r="F2444" t="s">
        <v>231</v>
      </c>
      <c r="G2444" s="51">
        <v>1069.0899999999999</v>
      </c>
    </row>
    <row r="2445" spans="1:7" x14ac:dyDescent="0.35">
      <c r="A2445">
        <v>2016</v>
      </c>
      <c r="B2445">
        <v>5</v>
      </c>
      <c r="C2445" t="str">
        <f>+VLOOKUP(Precio_mayoristas_consumidores[[#This Row],[Cod_mes]],Códigos_mes[],2,0)</f>
        <v>Mayo</v>
      </c>
      <c r="D2445" t="s">
        <v>797</v>
      </c>
      <c r="E2445" t="str">
        <f>+VLOOKUP(Precio_mayoristas_consumidores[[#This Row],[Producto]],Codigos_class_frutas[],2,0)</f>
        <v>Cítricos</v>
      </c>
      <c r="F2445" t="s">
        <v>221</v>
      </c>
      <c r="G2445" s="51">
        <v>1450.25</v>
      </c>
    </row>
    <row r="2446" spans="1:7" x14ac:dyDescent="0.35">
      <c r="A2446">
        <v>2016</v>
      </c>
      <c r="B2446">
        <v>5</v>
      </c>
      <c r="C2446" t="str">
        <f>+VLOOKUP(Precio_mayoristas_consumidores[[#This Row],[Cod_mes]],Códigos_mes[],2,0)</f>
        <v>Mayo</v>
      </c>
      <c r="D2446" t="s">
        <v>797</v>
      </c>
      <c r="E2446" t="str">
        <f>+VLOOKUP(Precio_mayoristas_consumidores[[#This Row],[Producto]],Codigos_class_frutas[],2,0)</f>
        <v>Oleaginosos</v>
      </c>
      <c r="F2446" t="s">
        <v>225</v>
      </c>
      <c r="G2446" s="51">
        <v>3201.94</v>
      </c>
    </row>
    <row r="2447" spans="1:7" x14ac:dyDescent="0.35">
      <c r="A2447">
        <v>2016</v>
      </c>
      <c r="B2447">
        <v>5</v>
      </c>
      <c r="C2447" t="str">
        <f>+VLOOKUP(Precio_mayoristas_consumidores[[#This Row],[Cod_mes]],Códigos_mes[],2,0)</f>
        <v>Mayo</v>
      </c>
      <c r="D2447" t="s">
        <v>797</v>
      </c>
      <c r="E2447" t="str">
        <f>+VLOOKUP(Precio_mayoristas_consumidores[[#This Row],[Producto]],Codigos_class_frutas[],2,0)</f>
        <v>Frutos de pepita</v>
      </c>
      <c r="F2447" t="s">
        <v>242</v>
      </c>
      <c r="G2447" s="51">
        <v>1059.45</v>
      </c>
    </row>
    <row r="2448" spans="1:7" x14ac:dyDescent="0.35">
      <c r="A2448">
        <v>2016</v>
      </c>
      <c r="B2448">
        <v>5</v>
      </c>
      <c r="C2448" t="str">
        <f>+VLOOKUP(Precio_mayoristas_consumidores[[#This Row],[Cod_mes]],Códigos_mes[],2,0)</f>
        <v>Mayo</v>
      </c>
      <c r="D2448" t="s">
        <v>797</v>
      </c>
      <c r="E2448" t="str">
        <f>+VLOOKUP(Precio_mayoristas_consumidores[[#This Row],[Producto]],Codigos_class_frutas[],2,0)</f>
        <v>Tropicales y subtropicales</v>
      </c>
      <c r="F2448" t="s">
        <v>204</v>
      </c>
      <c r="G2448" s="51">
        <v>821.11</v>
      </c>
    </row>
    <row r="2449" spans="1:7" x14ac:dyDescent="0.35">
      <c r="A2449">
        <v>2016</v>
      </c>
      <c r="B2449">
        <v>5</v>
      </c>
      <c r="C2449" t="str">
        <f>+VLOOKUP(Precio_mayoristas_consumidores[[#This Row],[Cod_mes]],Códigos_mes[],2,0)</f>
        <v>Mayo</v>
      </c>
      <c r="D2449" t="s">
        <v>796</v>
      </c>
      <c r="E2449" t="str">
        <f>+VLOOKUP(Precio_mayoristas_consumidores[[#This Row],[Producto]],Codigos_class_frutas[],2,0)</f>
        <v>Berries</v>
      </c>
      <c r="F2449" t="s">
        <v>249</v>
      </c>
      <c r="G2449" s="51">
        <v>561.86</v>
      </c>
    </row>
    <row r="2450" spans="1:7" x14ac:dyDescent="0.35">
      <c r="A2450">
        <v>2016</v>
      </c>
      <c r="B2450">
        <v>5</v>
      </c>
      <c r="C2450" t="str">
        <f>+VLOOKUP(Precio_mayoristas_consumidores[[#This Row],[Cod_mes]],Códigos_mes[],2,0)</f>
        <v>Mayo</v>
      </c>
      <c r="D2450" t="s">
        <v>796</v>
      </c>
      <c r="E2450" t="str">
        <f>+VLOOKUP(Precio_mayoristas_consumidores[[#This Row],[Producto]],Codigos_class_frutas[],2,0)</f>
        <v>Cítricos</v>
      </c>
      <c r="F2450" t="s">
        <v>214</v>
      </c>
      <c r="G2450" s="51">
        <v>988.23</v>
      </c>
    </row>
    <row r="2451" spans="1:7" x14ac:dyDescent="0.35">
      <c r="A2451">
        <v>2016</v>
      </c>
      <c r="B2451">
        <v>5</v>
      </c>
      <c r="C2451" t="str">
        <f>+VLOOKUP(Precio_mayoristas_consumidores[[#This Row],[Cod_mes]],Códigos_mes[],2,0)</f>
        <v>Mayo</v>
      </c>
      <c r="D2451" t="s">
        <v>796</v>
      </c>
      <c r="E2451" t="str">
        <f>+VLOOKUP(Precio_mayoristas_consumidores[[#This Row],[Producto]],Codigos_class_frutas[],2,0)</f>
        <v>Cítricos</v>
      </c>
      <c r="F2451" t="s">
        <v>218</v>
      </c>
      <c r="G2451" s="51">
        <v>997.13</v>
      </c>
    </row>
    <row r="2452" spans="1:7" x14ac:dyDescent="0.35">
      <c r="A2452">
        <v>2016</v>
      </c>
      <c r="B2452">
        <v>5</v>
      </c>
      <c r="C2452" t="str">
        <f>+VLOOKUP(Precio_mayoristas_consumidores[[#This Row],[Cod_mes]],Códigos_mes[],2,0)</f>
        <v>Mayo</v>
      </c>
      <c r="D2452" t="s">
        <v>796</v>
      </c>
      <c r="E2452" t="str">
        <f>+VLOOKUP(Precio_mayoristas_consumidores[[#This Row],[Producto]],Codigos_class_frutas[],2,0)</f>
        <v>Tropicales y subtropicales</v>
      </c>
      <c r="F2452" t="s">
        <v>229</v>
      </c>
      <c r="G2452" s="51">
        <v>3033.33</v>
      </c>
    </row>
    <row r="2453" spans="1:7" x14ac:dyDescent="0.35">
      <c r="A2453">
        <v>2016</v>
      </c>
      <c r="B2453">
        <v>5</v>
      </c>
      <c r="C2453" t="str">
        <f>+VLOOKUP(Precio_mayoristas_consumidores[[#This Row],[Cod_mes]],Códigos_mes[],2,0)</f>
        <v>Mayo</v>
      </c>
      <c r="D2453" t="s">
        <v>796</v>
      </c>
      <c r="E2453" t="str">
        <f>+VLOOKUP(Precio_mayoristas_consumidores[[#This Row],[Producto]],Codigos_class_frutas[],2,0)</f>
        <v>Frutos de pepita</v>
      </c>
      <c r="F2453" t="s">
        <v>231</v>
      </c>
      <c r="G2453" s="51">
        <v>494.44</v>
      </c>
    </row>
    <row r="2454" spans="1:7" x14ac:dyDescent="0.35">
      <c r="A2454">
        <v>2016</v>
      </c>
      <c r="B2454">
        <v>5</v>
      </c>
      <c r="C2454" t="str">
        <f>+VLOOKUP(Precio_mayoristas_consumidores[[#This Row],[Cod_mes]],Códigos_mes[],2,0)</f>
        <v>Mayo</v>
      </c>
      <c r="D2454" t="s">
        <v>796</v>
      </c>
      <c r="E2454" t="str">
        <f>+VLOOKUP(Precio_mayoristas_consumidores[[#This Row],[Producto]],Codigos_class_frutas[],2,0)</f>
        <v>Cítricos</v>
      </c>
      <c r="F2454" t="s">
        <v>221</v>
      </c>
      <c r="G2454" s="51">
        <v>851.91</v>
      </c>
    </row>
    <row r="2455" spans="1:7" x14ac:dyDescent="0.35">
      <c r="A2455">
        <v>2016</v>
      </c>
      <c r="B2455">
        <v>5</v>
      </c>
      <c r="C2455" t="str">
        <f>+VLOOKUP(Precio_mayoristas_consumidores[[#This Row],[Cod_mes]],Códigos_mes[],2,0)</f>
        <v>Mayo</v>
      </c>
      <c r="D2455" t="s">
        <v>796</v>
      </c>
      <c r="E2455" t="str">
        <f>+VLOOKUP(Precio_mayoristas_consumidores[[#This Row],[Producto]],Codigos_class_frutas[],2,0)</f>
        <v>Oleaginosos</v>
      </c>
      <c r="F2455" t="s">
        <v>225</v>
      </c>
      <c r="G2455" s="51">
        <v>2575.1799999999998</v>
      </c>
    </row>
    <row r="2456" spans="1:7" x14ac:dyDescent="0.35">
      <c r="A2456">
        <v>2016</v>
      </c>
      <c r="B2456">
        <v>5</v>
      </c>
      <c r="C2456" t="str">
        <f>+VLOOKUP(Precio_mayoristas_consumidores[[#This Row],[Cod_mes]],Códigos_mes[],2,0)</f>
        <v>Mayo</v>
      </c>
      <c r="D2456" t="s">
        <v>796</v>
      </c>
      <c r="E2456" t="str">
        <f>+VLOOKUP(Precio_mayoristas_consumidores[[#This Row],[Producto]],Codigos_class_frutas[],2,0)</f>
        <v>Frutos de pepita</v>
      </c>
      <c r="F2456" t="s">
        <v>242</v>
      </c>
      <c r="G2456" s="51">
        <v>613.79999999999995</v>
      </c>
    </row>
    <row r="2457" spans="1:7" x14ac:dyDescent="0.35">
      <c r="A2457">
        <v>2016</v>
      </c>
      <c r="B2457">
        <v>5</v>
      </c>
      <c r="C2457" t="str">
        <f>+VLOOKUP(Precio_mayoristas_consumidores[[#This Row],[Cod_mes]],Códigos_mes[],2,0)</f>
        <v>Mayo</v>
      </c>
      <c r="D2457" t="s">
        <v>796</v>
      </c>
      <c r="E2457" t="str">
        <f>+VLOOKUP(Precio_mayoristas_consumidores[[#This Row],[Producto]],Codigos_class_frutas[],2,0)</f>
        <v>Tropicales y subtropicales</v>
      </c>
      <c r="F2457" t="s">
        <v>204</v>
      </c>
      <c r="G2457" s="51">
        <v>525.95000000000005</v>
      </c>
    </row>
    <row r="2458" spans="1:7" x14ac:dyDescent="0.35">
      <c r="A2458">
        <v>2016</v>
      </c>
      <c r="B2458">
        <v>5</v>
      </c>
      <c r="C2458" t="str">
        <f>+VLOOKUP(Precio_mayoristas_consumidores[[#This Row],[Cod_mes]],Códigos_mes[],2,0)</f>
        <v>Mayo</v>
      </c>
      <c r="D2458" t="s">
        <v>797</v>
      </c>
      <c r="E2458" t="str">
        <f>+VLOOKUP(Precio_mayoristas_consumidores[[#This Row],[Producto]],Codigos_class_frutas[],2,0)</f>
        <v>Berries</v>
      </c>
      <c r="F2458" t="s">
        <v>249</v>
      </c>
      <c r="G2458" s="51">
        <v>1124.1099999999999</v>
      </c>
    </row>
    <row r="2459" spans="1:7" x14ac:dyDescent="0.35">
      <c r="A2459">
        <v>2016</v>
      </c>
      <c r="B2459">
        <v>5</v>
      </c>
      <c r="C2459" t="str">
        <f>+VLOOKUP(Precio_mayoristas_consumidores[[#This Row],[Cod_mes]],Códigos_mes[],2,0)</f>
        <v>Mayo</v>
      </c>
      <c r="D2459" t="s">
        <v>797</v>
      </c>
      <c r="E2459" t="str">
        <f>+VLOOKUP(Precio_mayoristas_consumidores[[#This Row],[Producto]],Codigos_class_frutas[],2,0)</f>
        <v>Cítricos</v>
      </c>
      <c r="F2459" t="s">
        <v>214</v>
      </c>
      <c r="G2459" s="51">
        <v>1628.66</v>
      </c>
    </row>
    <row r="2460" spans="1:7" x14ac:dyDescent="0.35">
      <c r="A2460">
        <v>2016</v>
      </c>
      <c r="B2460">
        <v>5</v>
      </c>
      <c r="C2460" t="str">
        <f>+VLOOKUP(Precio_mayoristas_consumidores[[#This Row],[Cod_mes]],Códigos_mes[],2,0)</f>
        <v>Mayo</v>
      </c>
      <c r="D2460" t="s">
        <v>797</v>
      </c>
      <c r="E2460" t="str">
        <f>+VLOOKUP(Precio_mayoristas_consumidores[[#This Row],[Producto]],Codigos_class_frutas[],2,0)</f>
        <v>Cítricos</v>
      </c>
      <c r="F2460" t="s">
        <v>218</v>
      </c>
      <c r="G2460" s="51">
        <v>2380.3000000000002</v>
      </c>
    </row>
    <row r="2461" spans="1:7" x14ac:dyDescent="0.35">
      <c r="A2461">
        <v>2016</v>
      </c>
      <c r="B2461">
        <v>5</v>
      </c>
      <c r="C2461" t="str">
        <f>+VLOOKUP(Precio_mayoristas_consumidores[[#This Row],[Cod_mes]],Códigos_mes[],2,0)</f>
        <v>Mayo</v>
      </c>
      <c r="D2461" t="s">
        <v>797</v>
      </c>
      <c r="E2461" t="str">
        <f>+VLOOKUP(Precio_mayoristas_consumidores[[#This Row],[Producto]],Codigos_class_frutas[],2,0)</f>
        <v>Tropicales y subtropicales</v>
      </c>
      <c r="F2461" t="s">
        <v>229</v>
      </c>
      <c r="G2461" s="51">
        <v>1807.65</v>
      </c>
    </row>
    <row r="2462" spans="1:7" x14ac:dyDescent="0.35">
      <c r="A2462">
        <v>2016</v>
      </c>
      <c r="B2462">
        <v>5</v>
      </c>
      <c r="C2462" t="str">
        <f>+VLOOKUP(Precio_mayoristas_consumidores[[#This Row],[Cod_mes]],Códigos_mes[],2,0)</f>
        <v>Mayo</v>
      </c>
      <c r="D2462" t="s">
        <v>797</v>
      </c>
      <c r="E2462" t="str">
        <f>+VLOOKUP(Precio_mayoristas_consumidores[[#This Row],[Producto]],Codigos_class_frutas[],2,0)</f>
        <v>Frutos de pepita</v>
      </c>
      <c r="F2462" t="s">
        <v>231</v>
      </c>
      <c r="G2462" s="51">
        <v>1062.55</v>
      </c>
    </row>
    <row r="2463" spans="1:7" x14ac:dyDescent="0.35">
      <c r="A2463">
        <v>2016</v>
      </c>
      <c r="B2463">
        <v>5</v>
      </c>
      <c r="C2463" t="str">
        <f>+VLOOKUP(Precio_mayoristas_consumidores[[#This Row],[Cod_mes]],Códigos_mes[],2,0)</f>
        <v>Mayo</v>
      </c>
      <c r="D2463" t="s">
        <v>797</v>
      </c>
      <c r="E2463" t="str">
        <f>+VLOOKUP(Precio_mayoristas_consumidores[[#This Row],[Producto]],Codigos_class_frutas[],2,0)</f>
        <v>Cítricos</v>
      </c>
      <c r="F2463" t="s">
        <v>221</v>
      </c>
      <c r="G2463" s="51">
        <v>1349.01</v>
      </c>
    </row>
    <row r="2464" spans="1:7" x14ac:dyDescent="0.35">
      <c r="A2464">
        <v>2016</v>
      </c>
      <c r="B2464">
        <v>5</v>
      </c>
      <c r="C2464" t="str">
        <f>+VLOOKUP(Precio_mayoristas_consumidores[[#This Row],[Cod_mes]],Códigos_mes[],2,0)</f>
        <v>Mayo</v>
      </c>
      <c r="D2464" t="s">
        <v>797</v>
      </c>
      <c r="E2464" t="str">
        <f>+VLOOKUP(Precio_mayoristas_consumidores[[#This Row],[Producto]],Codigos_class_frutas[],2,0)</f>
        <v>Oleaginosos</v>
      </c>
      <c r="F2464" t="s">
        <v>225</v>
      </c>
      <c r="G2464" s="51">
        <v>3185.98</v>
      </c>
    </row>
    <row r="2465" spans="1:7" x14ac:dyDescent="0.35">
      <c r="A2465">
        <v>2016</v>
      </c>
      <c r="B2465">
        <v>5</v>
      </c>
      <c r="C2465" t="str">
        <f>+VLOOKUP(Precio_mayoristas_consumidores[[#This Row],[Cod_mes]],Códigos_mes[],2,0)</f>
        <v>Mayo</v>
      </c>
      <c r="D2465" t="s">
        <v>797</v>
      </c>
      <c r="E2465" t="str">
        <f>+VLOOKUP(Precio_mayoristas_consumidores[[#This Row],[Producto]],Codigos_class_frutas[],2,0)</f>
        <v>Frutos de pepita</v>
      </c>
      <c r="F2465" t="s">
        <v>242</v>
      </c>
      <c r="G2465" s="51">
        <v>957.41</v>
      </c>
    </row>
    <row r="2466" spans="1:7" x14ac:dyDescent="0.35">
      <c r="A2466">
        <v>2016</v>
      </c>
      <c r="B2466">
        <v>5</v>
      </c>
      <c r="C2466" t="str">
        <f>+VLOOKUP(Precio_mayoristas_consumidores[[#This Row],[Cod_mes]],Códigos_mes[],2,0)</f>
        <v>Mayo</v>
      </c>
      <c r="D2466" t="s">
        <v>797</v>
      </c>
      <c r="E2466" t="str">
        <f>+VLOOKUP(Precio_mayoristas_consumidores[[#This Row],[Producto]],Codigos_class_frutas[],2,0)</f>
        <v>Tropicales y subtropicales</v>
      </c>
      <c r="F2466" t="s">
        <v>204</v>
      </c>
      <c r="G2466" s="51">
        <v>831.72</v>
      </c>
    </row>
    <row r="2467" spans="1:7" x14ac:dyDescent="0.35">
      <c r="A2467">
        <v>2016</v>
      </c>
      <c r="B2467">
        <v>5</v>
      </c>
      <c r="C2467" t="str">
        <f>+VLOOKUP(Precio_mayoristas_consumidores[[#This Row],[Cod_mes]],Códigos_mes[],2,0)</f>
        <v>Mayo</v>
      </c>
      <c r="D2467" t="s">
        <v>796</v>
      </c>
      <c r="E2467" t="str">
        <f>+VLOOKUP(Precio_mayoristas_consumidores[[#This Row],[Producto]],Codigos_class_frutas[],2,0)</f>
        <v>Berries</v>
      </c>
      <c r="F2467" t="s">
        <v>249</v>
      </c>
      <c r="G2467" s="51">
        <v>528.39</v>
      </c>
    </row>
    <row r="2468" spans="1:7" x14ac:dyDescent="0.35">
      <c r="A2468">
        <v>2016</v>
      </c>
      <c r="B2468">
        <v>5</v>
      </c>
      <c r="C2468" t="str">
        <f>+VLOOKUP(Precio_mayoristas_consumidores[[#This Row],[Cod_mes]],Códigos_mes[],2,0)</f>
        <v>Mayo</v>
      </c>
      <c r="D2468" t="s">
        <v>796</v>
      </c>
      <c r="E2468" t="str">
        <f>+VLOOKUP(Precio_mayoristas_consumidores[[#This Row],[Producto]],Codigos_class_frutas[],2,0)</f>
        <v>Cítricos</v>
      </c>
      <c r="F2468" t="s">
        <v>214</v>
      </c>
      <c r="G2468" s="51">
        <v>813.54</v>
      </c>
    </row>
    <row r="2469" spans="1:7" x14ac:dyDescent="0.35">
      <c r="A2469">
        <v>2016</v>
      </c>
      <c r="B2469">
        <v>5</v>
      </c>
      <c r="C2469" t="str">
        <f>+VLOOKUP(Precio_mayoristas_consumidores[[#This Row],[Cod_mes]],Códigos_mes[],2,0)</f>
        <v>Mayo</v>
      </c>
      <c r="D2469" t="s">
        <v>796</v>
      </c>
      <c r="E2469" t="str">
        <f>+VLOOKUP(Precio_mayoristas_consumidores[[#This Row],[Producto]],Codigos_class_frutas[],2,0)</f>
        <v>Cítricos</v>
      </c>
      <c r="F2469" t="s">
        <v>218</v>
      </c>
      <c r="G2469" s="51">
        <v>937.52</v>
      </c>
    </row>
    <row r="2470" spans="1:7" x14ac:dyDescent="0.35">
      <c r="A2470">
        <v>2016</v>
      </c>
      <c r="B2470">
        <v>5</v>
      </c>
      <c r="C2470" t="str">
        <f>+VLOOKUP(Precio_mayoristas_consumidores[[#This Row],[Cod_mes]],Códigos_mes[],2,0)</f>
        <v>Mayo</v>
      </c>
      <c r="D2470" t="s">
        <v>796</v>
      </c>
      <c r="E2470" t="str">
        <f>+VLOOKUP(Precio_mayoristas_consumidores[[#This Row],[Producto]],Codigos_class_frutas[],2,0)</f>
        <v>Frutos de pepita</v>
      </c>
      <c r="F2470" t="s">
        <v>231</v>
      </c>
      <c r="G2470" s="51">
        <v>492.5</v>
      </c>
    </row>
    <row r="2471" spans="1:7" x14ac:dyDescent="0.35">
      <c r="A2471">
        <v>2016</v>
      </c>
      <c r="B2471">
        <v>5</v>
      </c>
      <c r="C2471" t="str">
        <f>+VLOOKUP(Precio_mayoristas_consumidores[[#This Row],[Cod_mes]],Códigos_mes[],2,0)</f>
        <v>Mayo</v>
      </c>
      <c r="D2471" t="s">
        <v>796</v>
      </c>
      <c r="E2471" t="str">
        <f>+VLOOKUP(Precio_mayoristas_consumidores[[#This Row],[Producto]],Codigos_class_frutas[],2,0)</f>
        <v>Cítricos</v>
      </c>
      <c r="F2471" t="s">
        <v>221</v>
      </c>
      <c r="G2471" s="51">
        <v>806.56</v>
      </c>
    </row>
    <row r="2472" spans="1:7" x14ac:dyDescent="0.35">
      <c r="A2472">
        <v>2016</v>
      </c>
      <c r="B2472">
        <v>5</v>
      </c>
      <c r="C2472" t="str">
        <f>+VLOOKUP(Precio_mayoristas_consumidores[[#This Row],[Cod_mes]],Códigos_mes[],2,0)</f>
        <v>Mayo</v>
      </c>
      <c r="D2472" t="s">
        <v>796</v>
      </c>
      <c r="E2472" t="str">
        <f>+VLOOKUP(Precio_mayoristas_consumidores[[#This Row],[Producto]],Codigos_class_frutas[],2,0)</f>
        <v>Oleaginosos</v>
      </c>
      <c r="F2472" t="s">
        <v>225</v>
      </c>
      <c r="G2472" s="51">
        <v>2632.64</v>
      </c>
    </row>
    <row r="2473" spans="1:7" x14ac:dyDescent="0.35">
      <c r="A2473">
        <v>2016</v>
      </c>
      <c r="B2473">
        <v>5</v>
      </c>
      <c r="C2473" t="str">
        <f>+VLOOKUP(Precio_mayoristas_consumidores[[#This Row],[Cod_mes]],Códigos_mes[],2,0)</f>
        <v>Mayo</v>
      </c>
      <c r="D2473" t="s">
        <v>796</v>
      </c>
      <c r="E2473" t="str">
        <f>+VLOOKUP(Precio_mayoristas_consumidores[[#This Row],[Producto]],Codigos_class_frutas[],2,0)</f>
        <v>Frutos de pepita</v>
      </c>
      <c r="F2473" t="s">
        <v>242</v>
      </c>
      <c r="G2473" s="51">
        <v>580.85</v>
      </c>
    </row>
    <row r="2474" spans="1:7" x14ac:dyDescent="0.35">
      <c r="A2474">
        <v>2016</v>
      </c>
      <c r="B2474">
        <v>5</v>
      </c>
      <c r="C2474" t="str">
        <f>+VLOOKUP(Precio_mayoristas_consumidores[[#This Row],[Cod_mes]],Códigos_mes[],2,0)</f>
        <v>Mayo</v>
      </c>
      <c r="D2474" t="s">
        <v>796</v>
      </c>
      <c r="E2474" t="str">
        <f>+VLOOKUP(Precio_mayoristas_consumidores[[#This Row],[Producto]],Codigos_class_frutas[],2,0)</f>
        <v>Tropicales y subtropicales</v>
      </c>
      <c r="F2474" t="s">
        <v>204</v>
      </c>
      <c r="G2474" s="51">
        <v>518.34</v>
      </c>
    </row>
    <row r="2475" spans="1:7" x14ac:dyDescent="0.35">
      <c r="A2475">
        <v>2016</v>
      </c>
      <c r="B2475">
        <v>5</v>
      </c>
      <c r="C2475" t="str">
        <f>+VLOOKUP(Precio_mayoristas_consumidores[[#This Row],[Cod_mes]],Códigos_mes[],2,0)</f>
        <v>Mayo</v>
      </c>
      <c r="D2475" t="s">
        <v>797</v>
      </c>
      <c r="E2475" t="str">
        <f>+VLOOKUP(Precio_mayoristas_consumidores[[#This Row],[Producto]],Codigos_class_frutas[],2,0)</f>
        <v>Berries</v>
      </c>
      <c r="F2475" t="s">
        <v>249</v>
      </c>
      <c r="G2475" s="51">
        <v>1056.3399999999999</v>
      </c>
    </row>
    <row r="2476" spans="1:7" x14ac:dyDescent="0.35">
      <c r="A2476">
        <v>2016</v>
      </c>
      <c r="B2476">
        <v>5</v>
      </c>
      <c r="C2476" t="str">
        <f>+VLOOKUP(Precio_mayoristas_consumidores[[#This Row],[Cod_mes]],Códigos_mes[],2,0)</f>
        <v>Mayo</v>
      </c>
      <c r="D2476" t="s">
        <v>797</v>
      </c>
      <c r="E2476" t="str">
        <f>+VLOOKUP(Precio_mayoristas_consumidores[[#This Row],[Producto]],Codigos_class_frutas[],2,0)</f>
        <v>Cítricos</v>
      </c>
      <c r="F2476" t="s">
        <v>214</v>
      </c>
      <c r="G2476" s="51">
        <v>1630.23</v>
      </c>
    </row>
    <row r="2477" spans="1:7" x14ac:dyDescent="0.35">
      <c r="A2477">
        <v>2016</v>
      </c>
      <c r="B2477">
        <v>5</v>
      </c>
      <c r="C2477" t="str">
        <f>+VLOOKUP(Precio_mayoristas_consumidores[[#This Row],[Cod_mes]],Códigos_mes[],2,0)</f>
        <v>Mayo</v>
      </c>
      <c r="D2477" t="s">
        <v>797</v>
      </c>
      <c r="E2477" t="str">
        <f>+VLOOKUP(Precio_mayoristas_consumidores[[#This Row],[Producto]],Codigos_class_frutas[],2,0)</f>
        <v>Cítricos</v>
      </c>
      <c r="F2477" t="s">
        <v>218</v>
      </c>
      <c r="G2477" s="51">
        <v>2216.25</v>
      </c>
    </row>
    <row r="2478" spans="1:7" x14ac:dyDescent="0.35">
      <c r="A2478">
        <v>2016</v>
      </c>
      <c r="B2478">
        <v>5</v>
      </c>
      <c r="C2478" t="str">
        <f>+VLOOKUP(Precio_mayoristas_consumidores[[#This Row],[Cod_mes]],Códigos_mes[],2,0)</f>
        <v>Mayo</v>
      </c>
      <c r="D2478" t="s">
        <v>797</v>
      </c>
      <c r="E2478" t="str">
        <f>+VLOOKUP(Precio_mayoristas_consumidores[[#This Row],[Producto]],Codigos_class_frutas[],2,0)</f>
        <v>Tropicales y subtropicales</v>
      </c>
      <c r="F2478" t="s">
        <v>229</v>
      </c>
      <c r="G2478" s="51">
        <v>1758.02</v>
      </c>
    </row>
    <row r="2479" spans="1:7" x14ac:dyDescent="0.35">
      <c r="A2479">
        <v>2016</v>
      </c>
      <c r="B2479">
        <v>5</v>
      </c>
      <c r="C2479" t="str">
        <f>+VLOOKUP(Precio_mayoristas_consumidores[[#This Row],[Cod_mes]],Códigos_mes[],2,0)</f>
        <v>Mayo</v>
      </c>
      <c r="D2479" t="s">
        <v>797</v>
      </c>
      <c r="E2479" t="str">
        <f>+VLOOKUP(Precio_mayoristas_consumidores[[#This Row],[Producto]],Codigos_class_frutas[],2,0)</f>
        <v>Frutos de pepita</v>
      </c>
      <c r="F2479" t="s">
        <v>231</v>
      </c>
      <c r="G2479" s="51">
        <v>1005.77</v>
      </c>
    </row>
    <row r="2480" spans="1:7" x14ac:dyDescent="0.35">
      <c r="A2480">
        <v>2016</v>
      </c>
      <c r="B2480">
        <v>5</v>
      </c>
      <c r="C2480" t="str">
        <f>+VLOOKUP(Precio_mayoristas_consumidores[[#This Row],[Cod_mes]],Códigos_mes[],2,0)</f>
        <v>Mayo</v>
      </c>
      <c r="D2480" t="s">
        <v>797</v>
      </c>
      <c r="E2480" t="str">
        <f>+VLOOKUP(Precio_mayoristas_consumidores[[#This Row],[Producto]],Codigos_class_frutas[],2,0)</f>
        <v>Cítricos</v>
      </c>
      <c r="F2480" t="s">
        <v>221</v>
      </c>
      <c r="G2480" s="51">
        <v>1327.38</v>
      </c>
    </row>
    <row r="2481" spans="1:7" x14ac:dyDescent="0.35">
      <c r="A2481">
        <v>2016</v>
      </c>
      <c r="B2481">
        <v>5</v>
      </c>
      <c r="C2481" t="str">
        <f>+VLOOKUP(Precio_mayoristas_consumidores[[#This Row],[Cod_mes]],Códigos_mes[],2,0)</f>
        <v>Mayo</v>
      </c>
      <c r="D2481" t="s">
        <v>797</v>
      </c>
      <c r="E2481" t="str">
        <f>+VLOOKUP(Precio_mayoristas_consumidores[[#This Row],[Producto]],Codigos_class_frutas[],2,0)</f>
        <v>Oleaginosos</v>
      </c>
      <c r="F2481" t="s">
        <v>225</v>
      </c>
      <c r="G2481" s="51">
        <v>3234.69</v>
      </c>
    </row>
    <row r="2482" spans="1:7" x14ac:dyDescent="0.35">
      <c r="A2482">
        <v>2016</v>
      </c>
      <c r="B2482">
        <v>5</v>
      </c>
      <c r="C2482" t="str">
        <f>+VLOOKUP(Precio_mayoristas_consumidores[[#This Row],[Cod_mes]],Códigos_mes[],2,0)</f>
        <v>Mayo</v>
      </c>
      <c r="D2482" t="s">
        <v>797</v>
      </c>
      <c r="E2482" t="str">
        <f>+VLOOKUP(Precio_mayoristas_consumidores[[#This Row],[Producto]],Codigos_class_frutas[],2,0)</f>
        <v>Frutos de pepita</v>
      </c>
      <c r="F2482" t="s">
        <v>242</v>
      </c>
      <c r="G2482" s="51">
        <v>966.32</v>
      </c>
    </row>
    <row r="2483" spans="1:7" x14ac:dyDescent="0.35">
      <c r="A2483">
        <v>2016</v>
      </c>
      <c r="B2483">
        <v>5</v>
      </c>
      <c r="C2483" t="str">
        <f>+VLOOKUP(Precio_mayoristas_consumidores[[#This Row],[Cod_mes]],Códigos_mes[],2,0)</f>
        <v>Mayo</v>
      </c>
      <c r="D2483" t="s">
        <v>797</v>
      </c>
      <c r="E2483" t="str">
        <f>+VLOOKUP(Precio_mayoristas_consumidores[[#This Row],[Producto]],Codigos_class_frutas[],2,0)</f>
        <v>Tropicales y subtropicales</v>
      </c>
      <c r="F2483" t="s">
        <v>204</v>
      </c>
      <c r="G2483" s="51">
        <v>828.97</v>
      </c>
    </row>
    <row r="2484" spans="1:7" x14ac:dyDescent="0.35">
      <c r="A2484">
        <v>2016</v>
      </c>
      <c r="B2484">
        <v>5</v>
      </c>
      <c r="C2484" t="str">
        <f>+VLOOKUP(Precio_mayoristas_consumidores[[#This Row],[Cod_mes]],Códigos_mes[],2,0)</f>
        <v>Mayo</v>
      </c>
      <c r="D2484" t="s">
        <v>796</v>
      </c>
      <c r="E2484" t="str">
        <f>+VLOOKUP(Precio_mayoristas_consumidores[[#This Row],[Producto]],Codigos_class_frutas[],2,0)</f>
        <v>Berries</v>
      </c>
      <c r="F2484" t="s">
        <v>249</v>
      </c>
      <c r="G2484" s="51">
        <v>531.91</v>
      </c>
    </row>
    <row r="2485" spans="1:7" x14ac:dyDescent="0.35">
      <c r="A2485">
        <v>2016</v>
      </c>
      <c r="B2485">
        <v>5</v>
      </c>
      <c r="C2485" t="str">
        <f>+VLOOKUP(Precio_mayoristas_consumidores[[#This Row],[Cod_mes]],Códigos_mes[],2,0)</f>
        <v>Mayo</v>
      </c>
      <c r="D2485" t="s">
        <v>796</v>
      </c>
      <c r="E2485" t="str">
        <f>+VLOOKUP(Precio_mayoristas_consumidores[[#This Row],[Producto]],Codigos_class_frutas[],2,0)</f>
        <v>Cítricos</v>
      </c>
      <c r="F2485" t="s">
        <v>214</v>
      </c>
      <c r="G2485" s="51">
        <v>745.91</v>
      </c>
    </row>
    <row r="2486" spans="1:7" x14ac:dyDescent="0.35">
      <c r="A2486">
        <v>2016</v>
      </c>
      <c r="B2486">
        <v>5</v>
      </c>
      <c r="C2486" t="str">
        <f>+VLOOKUP(Precio_mayoristas_consumidores[[#This Row],[Cod_mes]],Códigos_mes[],2,0)</f>
        <v>Mayo</v>
      </c>
      <c r="D2486" t="s">
        <v>796</v>
      </c>
      <c r="E2486" t="str">
        <f>+VLOOKUP(Precio_mayoristas_consumidores[[#This Row],[Producto]],Codigos_class_frutas[],2,0)</f>
        <v>Cítricos</v>
      </c>
      <c r="F2486" t="s">
        <v>218</v>
      </c>
      <c r="G2486" s="51">
        <v>1011.73</v>
      </c>
    </row>
    <row r="2487" spans="1:7" x14ac:dyDescent="0.35">
      <c r="A2487">
        <v>2016</v>
      </c>
      <c r="B2487">
        <v>5</v>
      </c>
      <c r="C2487" t="str">
        <f>+VLOOKUP(Precio_mayoristas_consumidores[[#This Row],[Cod_mes]],Códigos_mes[],2,0)</f>
        <v>Mayo</v>
      </c>
      <c r="D2487" t="s">
        <v>796</v>
      </c>
      <c r="E2487" t="str">
        <f>+VLOOKUP(Precio_mayoristas_consumidores[[#This Row],[Producto]],Codigos_class_frutas[],2,0)</f>
        <v>Tropicales y subtropicales</v>
      </c>
      <c r="F2487" t="s">
        <v>229</v>
      </c>
      <c r="G2487" s="51">
        <v>3500</v>
      </c>
    </row>
    <row r="2488" spans="1:7" x14ac:dyDescent="0.35">
      <c r="A2488">
        <v>2016</v>
      </c>
      <c r="B2488">
        <v>5</v>
      </c>
      <c r="C2488" t="str">
        <f>+VLOOKUP(Precio_mayoristas_consumidores[[#This Row],[Cod_mes]],Códigos_mes[],2,0)</f>
        <v>Mayo</v>
      </c>
      <c r="D2488" t="s">
        <v>796</v>
      </c>
      <c r="E2488" t="str">
        <f>+VLOOKUP(Precio_mayoristas_consumidores[[#This Row],[Producto]],Codigos_class_frutas[],2,0)</f>
        <v>Frutos de pepita</v>
      </c>
      <c r="F2488" t="s">
        <v>231</v>
      </c>
      <c r="G2488" s="51">
        <v>499.7</v>
      </c>
    </row>
    <row r="2489" spans="1:7" x14ac:dyDescent="0.35">
      <c r="A2489">
        <v>2016</v>
      </c>
      <c r="B2489">
        <v>5</v>
      </c>
      <c r="C2489" t="str">
        <f>+VLOOKUP(Precio_mayoristas_consumidores[[#This Row],[Cod_mes]],Códigos_mes[],2,0)</f>
        <v>Mayo</v>
      </c>
      <c r="D2489" t="s">
        <v>796</v>
      </c>
      <c r="E2489" t="str">
        <f>+VLOOKUP(Precio_mayoristas_consumidores[[#This Row],[Producto]],Codigos_class_frutas[],2,0)</f>
        <v>Cítricos</v>
      </c>
      <c r="F2489" t="s">
        <v>221</v>
      </c>
      <c r="G2489" s="51">
        <v>748.67</v>
      </c>
    </row>
    <row r="2490" spans="1:7" x14ac:dyDescent="0.35">
      <c r="A2490">
        <v>2016</v>
      </c>
      <c r="B2490">
        <v>5</v>
      </c>
      <c r="C2490" t="str">
        <f>+VLOOKUP(Precio_mayoristas_consumidores[[#This Row],[Cod_mes]],Códigos_mes[],2,0)</f>
        <v>Mayo</v>
      </c>
      <c r="D2490" t="s">
        <v>796</v>
      </c>
      <c r="E2490" t="str">
        <f>+VLOOKUP(Precio_mayoristas_consumidores[[#This Row],[Producto]],Codigos_class_frutas[],2,0)</f>
        <v>Oleaginosos</v>
      </c>
      <c r="F2490" t="s">
        <v>225</v>
      </c>
      <c r="G2490" s="51">
        <v>2710.27</v>
      </c>
    </row>
    <row r="2491" spans="1:7" x14ac:dyDescent="0.35">
      <c r="A2491">
        <v>2016</v>
      </c>
      <c r="B2491">
        <v>5</v>
      </c>
      <c r="C2491" t="str">
        <f>+VLOOKUP(Precio_mayoristas_consumidores[[#This Row],[Cod_mes]],Códigos_mes[],2,0)</f>
        <v>Mayo</v>
      </c>
      <c r="D2491" t="s">
        <v>796</v>
      </c>
      <c r="E2491" t="str">
        <f>+VLOOKUP(Precio_mayoristas_consumidores[[#This Row],[Producto]],Codigos_class_frutas[],2,0)</f>
        <v>Frutos de pepita</v>
      </c>
      <c r="F2491" t="s">
        <v>242</v>
      </c>
      <c r="G2491" s="51">
        <v>613.63</v>
      </c>
    </row>
    <row r="2492" spans="1:7" x14ac:dyDescent="0.35">
      <c r="A2492">
        <v>2016</v>
      </c>
      <c r="B2492">
        <v>5</v>
      </c>
      <c r="C2492" t="str">
        <f>+VLOOKUP(Precio_mayoristas_consumidores[[#This Row],[Cod_mes]],Códigos_mes[],2,0)</f>
        <v>Mayo</v>
      </c>
      <c r="D2492" t="s">
        <v>796</v>
      </c>
      <c r="E2492" t="str">
        <f>+VLOOKUP(Precio_mayoristas_consumidores[[#This Row],[Producto]],Codigos_class_frutas[],2,0)</f>
        <v>Tropicales y subtropicales</v>
      </c>
      <c r="F2492" t="s">
        <v>204</v>
      </c>
      <c r="G2492" s="51">
        <v>559.16</v>
      </c>
    </row>
    <row r="2493" spans="1:7" x14ac:dyDescent="0.35">
      <c r="A2493">
        <v>2016</v>
      </c>
      <c r="B2493">
        <v>5</v>
      </c>
      <c r="C2493" t="str">
        <f>+VLOOKUP(Precio_mayoristas_consumidores[[#This Row],[Cod_mes]],Códigos_mes[],2,0)</f>
        <v>Mayo</v>
      </c>
      <c r="D2493" t="s">
        <v>797</v>
      </c>
      <c r="E2493" t="str">
        <f>+VLOOKUP(Precio_mayoristas_consumidores[[#This Row],[Producto]],Codigos_class_frutas[],2,0)</f>
        <v>Berries</v>
      </c>
      <c r="F2493" t="s">
        <v>249</v>
      </c>
      <c r="G2493" s="51">
        <v>1188.3699999999999</v>
      </c>
    </row>
    <row r="2494" spans="1:7" x14ac:dyDescent="0.35">
      <c r="A2494">
        <v>2016</v>
      </c>
      <c r="B2494">
        <v>5</v>
      </c>
      <c r="C2494" t="str">
        <f>+VLOOKUP(Precio_mayoristas_consumidores[[#This Row],[Cod_mes]],Códigos_mes[],2,0)</f>
        <v>Mayo</v>
      </c>
      <c r="D2494" t="s">
        <v>797</v>
      </c>
      <c r="E2494" t="str">
        <f>+VLOOKUP(Precio_mayoristas_consumidores[[#This Row],[Producto]],Codigos_class_frutas[],2,0)</f>
        <v>Cítricos</v>
      </c>
      <c r="F2494" t="s">
        <v>214</v>
      </c>
      <c r="G2494" s="51">
        <v>1555.83</v>
      </c>
    </row>
    <row r="2495" spans="1:7" x14ac:dyDescent="0.35">
      <c r="A2495">
        <v>2016</v>
      </c>
      <c r="B2495">
        <v>5</v>
      </c>
      <c r="C2495" t="str">
        <f>+VLOOKUP(Precio_mayoristas_consumidores[[#This Row],[Cod_mes]],Códigos_mes[],2,0)</f>
        <v>Mayo</v>
      </c>
      <c r="D2495" t="s">
        <v>797</v>
      </c>
      <c r="E2495" t="str">
        <f>+VLOOKUP(Precio_mayoristas_consumidores[[#This Row],[Producto]],Codigos_class_frutas[],2,0)</f>
        <v>Cítricos</v>
      </c>
      <c r="F2495" t="s">
        <v>218</v>
      </c>
      <c r="G2495" s="51">
        <v>2095.83</v>
      </c>
    </row>
    <row r="2496" spans="1:7" x14ac:dyDescent="0.35">
      <c r="A2496">
        <v>2016</v>
      </c>
      <c r="B2496">
        <v>5</v>
      </c>
      <c r="C2496" t="str">
        <f>+VLOOKUP(Precio_mayoristas_consumidores[[#This Row],[Cod_mes]],Códigos_mes[],2,0)</f>
        <v>Mayo</v>
      </c>
      <c r="D2496" t="s">
        <v>797</v>
      </c>
      <c r="E2496" t="str">
        <f>+VLOOKUP(Precio_mayoristas_consumidores[[#This Row],[Producto]],Codigos_class_frutas[],2,0)</f>
        <v>Tropicales y subtropicales</v>
      </c>
      <c r="F2496" t="s">
        <v>229</v>
      </c>
      <c r="G2496" s="51">
        <v>1788.06</v>
      </c>
    </row>
    <row r="2497" spans="1:7" x14ac:dyDescent="0.35">
      <c r="A2497">
        <v>2016</v>
      </c>
      <c r="B2497">
        <v>5</v>
      </c>
      <c r="C2497" t="str">
        <f>+VLOOKUP(Precio_mayoristas_consumidores[[#This Row],[Cod_mes]],Códigos_mes[],2,0)</f>
        <v>Mayo</v>
      </c>
      <c r="D2497" t="s">
        <v>797</v>
      </c>
      <c r="E2497" t="str">
        <f>+VLOOKUP(Precio_mayoristas_consumidores[[#This Row],[Producto]],Codigos_class_frutas[],2,0)</f>
        <v>Frutos de pepita</v>
      </c>
      <c r="F2497" t="s">
        <v>231</v>
      </c>
      <c r="G2497" s="51">
        <v>984.87</v>
      </c>
    </row>
    <row r="2498" spans="1:7" x14ac:dyDescent="0.35">
      <c r="A2498">
        <v>2016</v>
      </c>
      <c r="B2498">
        <v>5</v>
      </c>
      <c r="C2498" t="str">
        <f>+VLOOKUP(Precio_mayoristas_consumidores[[#This Row],[Cod_mes]],Códigos_mes[],2,0)</f>
        <v>Mayo</v>
      </c>
      <c r="D2498" t="s">
        <v>797</v>
      </c>
      <c r="E2498" t="str">
        <f>+VLOOKUP(Precio_mayoristas_consumidores[[#This Row],[Producto]],Codigos_class_frutas[],2,0)</f>
        <v>Cítricos</v>
      </c>
      <c r="F2498" t="s">
        <v>221</v>
      </c>
      <c r="G2498" s="51">
        <v>1291.06</v>
      </c>
    </row>
    <row r="2499" spans="1:7" x14ac:dyDescent="0.35">
      <c r="A2499">
        <v>2016</v>
      </c>
      <c r="B2499">
        <v>5</v>
      </c>
      <c r="C2499" t="str">
        <f>+VLOOKUP(Precio_mayoristas_consumidores[[#This Row],[Cod_mes]],Códigos_mes[],2,0)</f>
        <v>Mayo</v>
      </c>
      <c r="D2499" t="s">
        <v>797</v>
      </c>
      <c r="E2499" t="str">
        <f>+VLOOKUP(Precio_mayoristas_consumidores[[#This Row],[Producto]],Codigos_class_frutas[],2,0)</f>
        <v>Oleaginosos</v>
      </c>
      <c r="F2499" t="s">
        <v>225</v>
      </c>
      <c r="G2499" s="51">
        <v>3237.45</v>
      </c>
    </row>
    <row r="2500" spans="1:7" x14ac:dyDescent="0.35">
      <c r="A2500">
        <v>2016</v>
      </c>
      <c r="B2500">
        <v>5</v>
      </c>
      <c r="C2500" t="str">
        <f>+VLOOKUP(Precio_mayoristas_consumidores[[#This Row],[Cod_mes]],Códigos_mes[],2,0)</f>
        <v>Mayo</v>
      </c>
      <c r="D2500" t="s">
        <v>797</v>
      </c>
      <c r="E2500" t="str">
        <f>+VLOOKUP(Precio_mayoristas_consumidores[[#This Row],[Producto]],Codigos_class_frutas[],2,0)</f>
        <v>Frutos de pepita</v>
      </c>
      <c r="F2500" t="s">
        <v>242</v>
      </c>
      <c r="G2500" s="51">
        <v>995.3</v>
      </c>
    </row>
    <row r="2501" spans="1:7" x14ac:dyDescent="0.35">
      <c r="A2501">
        <v>2016</v>
      </c>
      <c r="B2501">
        <v>5</v>
      </c>
      <c r="C2501" t="str">
        <f>+VLOOKUP(Precio_mayoristas_consumidores[[#This Row],[Cod_mes]],Códigos_mes[],2,0)</f>
        <v>Mayo</v>
      </c>
      <c r="D2501" t="s">
        <v>797</v>
      </c>
      <c r="E2501" t="str">
        <f>+VLOOKUP(Precio_mayoristas_consumidores[[#This Row],[Producto]],Codigos_class_frutas[],2,0)</f>
        <v>Tropicales y subtropicales</v>
      </c>
      <c r="F2501" t="s">
        <v>204</v>
      </c>
      <c r="G2501" s="51">
        <v>825.04</v>
      </c>
    </row>
    <row r="2502" spans="1:7" x14ac:dyDescent="0.35">
      <c r="A2502">
        <v>2016</v>
      </c>
      <c r="B2502">
        <v>6</v>
      </c>
      <c r="C2502" t="str">
        <f>+VLOOKUP(Precio_mayoristas_consumidores[[#This Row],[Cod_mes]],Códigos_mes[],2,0)</f>
        <v>Junio</v>
      </c>
      <c r="D2502" t="s">
        <v>796</v>
      </c>
      <c r="E2502" t="str">
        <f>+VLOOKUP(Precio_mayoristas_consumidores[[#This Row],[Producto]],Codigos_class_frutas[],2,0)</f>
        <v>Berries</v>
      </c>
      <c r="F2502" t="s">
        <v>249</v>
      </c>
      <c r="G2502" s="51">
        <v>526.84</v>
      </c>
    </row>
    <row r="2503" spans="1:7" x14ac:dyDescent="0.35">
      <c r="A2503">
        <v>2016</v>
      </c>
      <c r="B2503">
        <v>6</v>
      </c>
      <c r="C2503" t="str">
        <f>+VLOOKUP(Precio_mayoristas_consumidores[[#This Row],[Cod_mes]],Códigos_mes[],2,0)</f>
        <v>Junio</v>
      </c>
      <c r="D2503" t="s">
        <v>796</v>
      </c>
      <c r="E2503" t="str">
        <f>+VLOOKUP(Precio_mayoristas_consumidores[[#This Row],[Producto]],Codigos_class_frutas[],2,0)</f>
        <v>Cítricos</v>
      </c>
      <c r="F2503" t="s">
        <v>214</v>
      </c>
      <c r="G2503" s="51">
        <v>644.25</v>
      </c>
    </row>
    <row r="2504" spans="1:7" x14ac:dyDescent="0.35">
      <c r="A2504">
        <v>2016</v>
      </c>
      <c r="B2504">
        <v>6</v>
      </c>
      <c r="C2504" t="str">
        <f>+VLOOKUP(Precio_mayoristas_consumidores[[#This Row],[Cod_mes]],Códigos_mes[],2,0)</f>
        <v>Junio</v>
      </c>
      <c r="D2504" t="s">
        <v>796</v>
      </c>
      <c r="E2504" t="str">
        <f>+VLOOKUP(Precio_mayoristas_consumidores[[#This Row],[Producto]],Codigos_class_frutas[],2,0)</f>
        <v>Cítricos</v>
      </c>
      <c r="F2504" t="s">
        <v>218</v>
      </c>
      <c r="G2504" s="51">
        <v>889.06</v>
      </c>
    </row>
    <row r="2505" spans="1:7" x14ac:dyDescent="0.35">
      <c r="A2505">
        <v>2016</v>
      </c>
      <c r="B2505">
        <v>6</v>
      </c>
      <c r="C2505" t="str">
        <f>+VLOOKUP(Precio_mayoristas_consumidores[[#This Row],[Cod_mes]],Códigos_mes[],2,0)</f>
        <v>Junio</v>
      </c>
      <c r="D2505" t="s">
        <v>796</v>
      </c>
      <c r="E2505" t="str">
        <f>+VLOOKUP(Precio_mayoristas_consumidores[[#This Row],[Producto]],Codigos_class_frutas[],2,0)</f>
        <v>Tropicales y subtropicales</v>
      </c>
      <c r="F2505" t="s">
        <v>229</v>
      </c>
      <c r="G2505" s="51">
        <v>1500</v>
      </c>
    </row>
    <row r="2506" spans="1:7" x14ac:dyDescent="0.35">
      <c r="A2506">
        <v>2016</v>
      </c>
      <c r="B2506">
        <v>6</v>
      </c>
      <c r="C2506" t="str">
        <f>+VLOOKUP(Precio_mayoristas_consumidores[[#This Row],[Cod_mes]],Códigos_mes[],2,0)</f>
        <v>Junio</v>
      </c>
      <c r="D2506" t="s">
        <v>796</v>
      </c>
      <c r="E2506" t="str">
        <f>+VLOOKUP(Precio_mayoristas_consumidores[[#This Row],[Producto]],Codigos_class_frutas[],2,0)</f>
        <v>Frutos de pepita</v>
      </c>
      <c r="F2506" t="s">
        <v>231</v>
      </c>
      <c r="G2506" s="51">
        <v>510.74</v>
      </c>
    </row>
    <row r="2507" spans="1:7" x14ac:dyDescent="0.35">
      <c r="A2507">
        <v>2016</v>
      </c>
      <c r="B2507">
        <v>6</v>
      </c>
      <c r="C2507" t="str">
        <f>+VLOOKUP(Precio_mayoristas_consumidores[[#This Row],[Cod_mes]],Códigos_mes[],2,0)</f>
        <v>Junio</v>
      </c>
      <c r="D2507" t="s">
        <v>796</v>
      </c>
      <c r="E2507" t="str">
        <f>+VLOOKUP(Precio_mayoristas_consumidores[[#This Row],[Producto]],Codigos_class_frutas[],2,0)</f>
        <v>Cítricos</v>
      </c>
      <c r="F2507" t="s">
        <v>221</v>
      </c>
      <c r="G2507" s="51">
        <v>731.56</v>
      </c>
    </row>
    <row r="2508" spans="1:7" x14ac:dyDescent="0.35">
      <c r="A2508">
        <v>2016</v>
      </c>
      <c r="B2508">
        <v>6</v>
      </c>
      <c r="C2508" t="str">
        <f>+VLOOKUP(Precio_mayoristas_consumidores[[#This Row],[Cod_mes]],Códigos_mes[],2,0)</f>
        <v>Junio</v>
      </c>
      <c r="D2508" t="s">
        <v>796</v>
      </c>
      <c r="E2508" t="str">
        <f>+VLOOKUP(Precio_mayoristas_consumidores[[#This Row],[Producto]],Codigos_class_frutas[],2,0)</f>
        <v>Oleaginosos</v>
      </c>
      <c r="F2508" t="s">
        <v>225</v>
      </c>
      <c r="G2508" s="51">
        <v>2997.61</v>
      </c>
    </row>
    <row r="2509" spans="1:7" x14ac:dyDescent="0.35">
      <c r="A2509">
        <v>2016</v>
      </c>
      <c r="B2509">
        <v>6</v>
      </c>
      <c r="C2509" t="str">
        <f>+VLOOKUP(Precio_mayoristas_consumidores[[#This Row],[Cod_mes]],Códigos_mes[],2,0)</f>
        <v>Junio</v>
      </c>
      <c r="D2509" t="s">
        <v>796</v>
      </c>
      <c r="E2509" t="str">
        <f>+VLOOKUP(Precio_mayoristas_consumidores[[#This Row],[Producto]],Codigos_class_frutas[],2,0)</f>
        <v>Frutos de pepita</v>
      </c>
      <c r="F2509" t="s">
        <v>242</v>
      </c>
      <c r="G2509" s="51">
        <v>609.39</v>
      </c>
    </row>
    <row r="2510" spans="1:7" x14ac:dyDescent="0.35">
      <c r="A2510">
        <v>2016</v>
      </c>
      <c r="B2510">
        <v>6</v>
      </c>
      <c r="C2510" t="str">
        <f>+VLOOKUP(Precio_mayoristas_consumidores[[#This Row],[Cod_mes]],Códigos_mes[],2,0)</f>
        <v>Junio</v>
      </c>
      <c r="D2510" t="s">
        <v>796</v>
      </c>
      <c r="E2510" t="str">
        <f>+VLOOKUP(Precio_mayoristas_consumidores[[#This Row],[Producto]],Codigos_class_frutas[],2,0)</f>
        <v>Tropicales y subtropicales</v>
      </c>
      <c r="F2510" t="s">
        <v>204</v>
      </c>
      <c r="G2510" s="51">
        <v>557.70000000000005</v>
      </c>
    </row>
    <row r="2511" spans="1:7" x14ac:dyDescent="0.35">
      <c r="A2511">
        <v>2016</v>
      </c>
      <c r="B2511">
        <v>6</v>
      </c>
      <c r="C2511" t="str">
        <f>+VLOOKUP(Precio_mayoristas_consumidores[[#This Row],[Cod_mes]],Códigos_mes[],2,0)</f>
        <v>Junio</v>
      </c>
      <c r="D2511" t="s">
        <v>797</v>
      </c>
      <c r="E2511" t="str">
        <f>+VLOOKUP(Precio_mayoristas_consumidores[[#This Row],[Producto]],Codigos_class_frutas[],2,0)</f>
        <v>Berries</v>
      </c>
      <c r="F2511" t="s">
        <v>249</v>
      </c>
      <c r="G2511" s="51">
        <v>1072.21</v>
      </c>
    </row>
    <row r="2512" spans="1:7" x14ac:dyDescent="0.35">
      <c r="A2512">
        <v>2016</v>
      </c>
      <c r="B2512">
        <v>6</v>
      </c>
      <c r="C2512" t="str">
        <f>+VLOOKUP(Precio_mayoristas_consumidores[[#This Row],[Cod_mes]],Códigos_mes[],2,0)</f>
        <v>Junio</v>
      </c>
      <c r="D2512" t="s">
        <v>797</v>
      </c>
      <c r="E2512" t="str">
        <f>+VLOOKUP(Precio_mayoristas_consumidores[[#This Row],[Producto]],Codigos_class_frutas[],2,0)</f>
        <v>Cítricos</v>
      </c>
      <c r="F2512" t="s">
        <v>214</v>
      </c>
      <c r="G2512" s="51">
        <v>1520.87</v>
      </c>
    </row>
    <row r="2513" spans="1:7" x14ac:dyDescent="0.35">
      <c r="A2513">
        <v>2016</v>
      </c>
      <c r="B2513">
        <v>6</v>
      </c>
      <c r="C2513" t="str">
        <f>+VLOOKUP(Precio_mayoristas_consumidores[[#This Row],[Cod_mes]],Códigos_mes[],2,0)</f>
        <v>Junio</v>
      </c>
      <c r="D2513" t="s">
        <v>797</v>
      </c>
      <c r="E2513" t="str">
        <f>+VLOOKUP(Precio_mayoristas_consumidores[[#This Row],[Producto]],Codigos_class_frutas[],2,0)</f>
        <v>Cítricos</v>
      </c>
      <c r="F2513" t="s">
        <v>218</v>
      </c>
      <c r="G2513" s="51">
        <v>2042.08</v>
      </c>
    </row>
    <row r="2514" spans="1:7" x14ac:dyDescent="0.35">
      <c r="A2514">
        <v>2016</v>
      </c>
      <c r="B2514">
        <v>6</v>
      </c>
      <c r="C2514" t="str">
        <f>+VLOOKUP(Precio_mayoristas_consumidores[[#This Row],[Cod_mes]],Códigos_mes[],2,0)</f>
        <v>Junio</v>
      </c>
      <c r="D2514" t="s">
        <v>797</v>
      </c>
      <c r="E2514" t="str">
        <f>+VLOOKUP(Precio_mayoristas_consumidores[[#This Row],[Producto]],Codigos_class_frutas[],2,0)</f>
        <v>Tropicales y subtropicales</v>
      </c>
      <c r="F2514" t="s">
        <v>229</v>
      </c>
      <c r="G2514" s="51">
        <v>1883.87</v>
      </c>
    </row>
    <row r="2515" spans="1:7" x14ac:dyDescent="0.35">
      <c r="A2515">
        <v>2016</v>
      </c>
      <c r="B2515">
        <v>6</v>
      </c>
      <c r="C2515" t="str">
        <f>+VLOOKUP(Precio_mayoristas_consumidores[[#This Row],[Cod_mes]],Códigos_mes[],2,0)</f>
        <v>Junio</v>
      </c>
      <c r="D2515" t="s">
        <v>797</v>
      </c>
      <c r="E2515" t="str">
        <f>+VLOOKUP(Precio_mayoristas_consumidores[[#This Row],[Producto]],Codigos_class_frutas[],2,0)</f>
        <v>Frutos de pepita</v>
      </c>
      <c r="F2515" t="s">
        <v>231</v>
      </c>
      <c r="G2515" s="51">
        <v>1032.8800000000001</v>
      </c>
    </row>
    <row r="2516" spans="1:7" x14ac:dyDescent="0.35">
      <c r="A2516">
        <v>2016</v>
      </c>
      <c r="B2516">
        <v>6</v>
      </c>
      <c r="C2516" t="str">
        <f>+VLOOKUP(Precio_mayoristas_consumidores[[#This Row],[Cod_mes]],Códigos_mes[],2,0)</f>
        <v>Junio</v>
      </c>
      <c r="D2516" t="s">
        <v>797</v>
      </c>
      <c r="E2516" t="str">
        <f>+VLOOKUP(Precio_mayoristas_consumidores[[#This Row],[Producto]],Codigos_class_frutas[],2,0)</f>
        <v>Cítricos</v>
      </c>
      <c r="F2516" t="s">
        <v>221</v>
      </c>
      <c r="G2516" s="51">
        <v>1251.83</v>
      </c>
    </row>
    <row r="2517" spans="1:7" x14ac:dyDescent="0.35">
      <c r="A2517">
        <v>2016</v>
      </c>
      <c r="B2517">
        <v>6</v>
      </c>
      <c r="C2517" t="str">
        <f>+VLOOKUP(Precio_mayoristas_consumidores[[#This Row],[Cod_mes]],Códigos_mes[],2,0)</f>
        <v>Junio</v>
      </c>
      <c r="D2517" t="s">
        <v>797</v>
      </c>
      <c r="E2517" t="str">
        <f>+VLOOKUP(Precio_mayoristas_consumidores[[#This Row],[Producto]],Codigos_class_frutas[],2,0)</f>
        <v>Oleaginosos</v>
      </c>
      <c r="F2517" t="s">
        <v>225</v>
      </c>
      <c r="G2517" s="51">
        <v>3230</v>
      </c>
    </row>
    <row r="2518" spans="1:7" x14ac:dyDescent="0.35">
      <c r="A2518">
        <v>2016</v>
      </c>
      <c r="B2518">
        <v>6</v>
      </c>
      <c r="C2518" t="str">
        <f>+VLOOKUP(Precio_mayoristas_consumidores[[#This Row],[Cod_mes]],Códigos_mes[],2,0)</f>
        <v>Junio</v>
      </c>
      <c r="D2518" t="s">
        <v>797</v>
      </c>
      <c r="E2518" t="str">
        <f>+VLOOKUP(Precio_mayoristas_consumidores[[#This Row],[Producto]],Codigos_class_frutas[],2,0)</f>
        <v>Frutos de pepita</v>
      </c>
      <c r="F2518" t="s">
        <v>242</v>
      </c>
      <c r="G2518" s="51">
        <v>986.4</v>
      </c>
    </row>
    <row r="2519" spans="1:7" x14ac:dyDescent="0.35">
      <c r="A2519">
        <v>2016</v>
      </c>
      <c r="B2519">
        <v>6</v>
      </c>
      <c r="C2519" t="str">
        <f>+VLOOKUP(Precio_mayoristas_consumidores[[#This Row],[Cod_mes]],Códigos_mes[],2,0)</f>
        <v>Junio</v>
      </c>
      <c r="D2519" t="s">
        <v>797</v>
      </c>
      <c r="E2519" t="str">
        <f>+VLOOKUP(Precio_mayoristas_consumidores[[#This Row],[Producto]],Codigos_class_frutas[],2,0)</f>
        <v>Tropicales y subtropicales</v>
      </c>
      <c r="F2519" t="s">
        <v>204</v>
      </c>
      <c r="G2519" s="51">
        <v>835.5</v>
      </c>
    </row>
    <row r="2520" spans="1:7" x14ac:dyDescent="0.35">
      <c r="A2520">
        <v>2016</v>
      </c>
      <c r="B2520">
        <v>6</v>
      </c>
      <c r="C2520" t="str">
        <f>+VLOOKUP(Precio_mayoristas_consumidores[[#This Row],[Cod_mes]],Códigos_mes[],2,0)</f>
        <v>Junio</v>
      </c>
      <c r="D2520" t="s">
        <v>796</v>
      </c>
      <c r="E2520" t="str">
        <f>+VLOOKUP(Precio_mayoristas_consumidores[[#This Row],[Producto]],Codigos_class_frutas[],2,0)</f>
        <v>Berries</v>
      </c>
      <c r="F2520" t="s">
        <v>249</v>
      </c>
      <c r="G2520" s="51">
        <v>519.54</v>
      </c>
    </row>
    <row r="2521" spans="1:7" x14ac:dyDescent="0.35">
      <c r="A2521">
        <v>2016</v>
      </c>
      <c r="B2521">
        <v>6</v>
      </c>
      <c r="C2521" t="str">
        <f>+VLOOKUP(Precio_mayoristas_consumidores[[#This Row],[Cod_mes]],Códigos_mes[],2,0)</f>
        <v>Junio</v>
      </c>
      <c r="D2521" t="s">
        <v>796</v>
      </c>
      <c r="E2521" t="str">
        <f>+VLOOKUP(Precio_mayoristas_consumidores[[#This Row],[Producto]],Codigos_class_frutas[],2,0)</f>
        <v>Cítricos</v>
      </c>
      <c r="F2521" t="s">
        <v>214</v>
      </c>
      <c r="G2521" s="51">
        <v>596.91999999999996</v>
      </c>
    </row>
    <row r="2522" spans="1:7" x14ac:dyDescent="0.35">
      <c r="A2522">
        <v>2016</v>
      </c>
      <c r="B2522">
        <v>6</v>
      </c>
      <c r="C2522" t="str">
        <f>+VLOOKUP(Precio_mayoristas_consumidores[[#This Row],[Cod_mes]],Códigos_mes[],2,0)</f>
        <v>Junio</v>
      </c>
      <c r="D2522" t="s">
        <v>796</v>
      </c>
      <c r="E2522" t="str">
        <f>+VLOOKUP(Precio_mayoristas_consumidores[[#This Row],[Producto]],Codigos_class_frutas[],2,0)</f>
        <v>Cítricos</v>
      </c>
      <c r="F2522" t="s">
        <v>218</v>
      </c>
      <c r="G2522" s="51">
        <v>904.24</v>
      </c>
    </row>
    <row r="2523" spans="1:7" x14ac:dyDescent="0.35">
      <c r="A2523">
        <v>2016</v>
      </c>
      <c r="B2523">
        <v>6</v>
      </c>
      <c r="C2523" t="str">
        <f>+VLOOKUP(Precio_mayoristas_consumidores[[#This Row],[Cod_mes]],Códigos_mes[],2,0)</f>
        <v>Junio</v>
      </c>
      <c r="D2523" t="s">
        <v>796</v>
      </c>
      <c r="E2523" t="str">
        <f>+VLOOKUP(Precio_mayoristas_consumidores[[#This Row],[Producto]],Codigos_class_frutas[],2,0)</f>
        <v>Tropicales y subtropicales</v>
      </c>
      <c r="F2523" t="s">
        <v>229</v>
      </c>
      <c r="G2523" s="51">
        <v>700</v>
      </c>
    </row>
    <row r="2524" spans="1:7" x14ac:dyDescent="0.35">
      <c r="A2524">
        <v>2016</v>
      </c>
      <c r="B2524">
        <v>6</v>
      </c>
      <c r="C2524" t="str">
        <f>+VLOOKUP(Precio_mayoristas_consumidores[[#This Row],[Cod_mes]],Códigos_mes[],2,0)</f>
        <v>Junio</v>
      </c>
      <c r="D2524" t="s">
        <v>796</v>
      </c>
      <c r="E2524" t="str">
        <f>+VLOOKUP(Precio_mayoristas_consumidores[[#This Row],[Producto]],Codigos_class_frutas[],2,0)</f>
        <v>Frutos de pepita</v>
      </c>
      <c r="F2524" t="s">
        <v>231</v>
      </c>
      <c r="G2524" s="51">
        <v>502.98</v>
      </c>
    </row>
    <row r="2525" spans="1:7" x14ac:dyDescent="0.35">
      <c r="A2525">
        <v>2016</v>
      </c>
      <c r="B2525">
        <v>6</v>
      </c>
      <c r="C2525" t="str">
        <f>+VLOOKUP(Precio_mayoristas_consumidores[[#This Row],[Cod_mes]],Códigos_mes[],2,0)</f>
        <v>Junio</v>
      </c>
      <c r="D2525" t="s">
        <v>796</v>
      </c>
      <c r="E2525" t="str">
        <f>+VLOOKUP(Precio_mayoristas_consumidores[[#This Row],[Producto]],Codigos_class_frutas[],2,0)</f>
        <v>Cítricos</v>
      </c>
      <c r="F2525" t="s">
        <v>221</v>
      </c>
      <c r="G2525" s="51">
        <v>702.79</v>
      </c>
    </row>
    <row r="2526" spans="1:7" x14ac:dyDescent="0.35">
      <c r="A2526">
        <v>2016</v>
      </c>
      <c r="B2526">
        <v>6</v>
      </c>
      <c r="C2526" t="str">
        <f>+VLOOKUP(Precio_mayoristas_consumidores[[#This Row],[Cod_mes]],Códigos_mes[],2,0)</f>
        <v>Junio</v>
      </c>
      <c r="D2526" t="s">
        <v>796</v>
      </c>
      <c r="E2526" t="str">
        <f>+VLOOKUP(Precio_mayoristas_consumidores[[#This Row],[Producto]],Codigos_class_frutas[],2,0)</f>
        <v>Oleaginosos</v>
      </c>
      <c r="F2526" t="s">
        <v>225</v>
      </c>
      <c r="G2526" s="51">
        <v>3273.75</v>
      </c>
    </row>
    <row r="2527" spans="1:7" x14ac:dyDescent="0.35">
      <c r="A2527">
        <v>2016</v>
      </c>
      <c r="B2527">
        <v>6</v>
      </c>
      <c r="C2527" t="str">
        <f>+VLOOKUP(Precio_mayoristas_consumidores[[#This Row],[Cod_mes]],Códigos_mes[],2,0)</f>
        <v>Junio</v>
      </c>
      <c r="D2527" t="s">
        <v>796</v>
      </c>
      <c r="E2527" t="str">
        <f>+VLOOKUP(Precio_mayoristas_consumidores[[#This Row],[Producto]],Codigos_class_frutas[],2,0)</f>
        <v>Frutos de pepita</v>
      </c>
      <c r="F2527" t="s">
        <v>242</v>
      </c>
      <c r="G2527" s="51">
        <v>612.25</v>
      </c>
    </row>
    <row r="2528" spans="1:7" x14ac:dyDescent="0.35">
      <c r="A2528">
        <v>2016</v>
      </c>
      <c r="B2528">
        <v>6</v>
      </c>
      <c r="C2528" t="str">
        <f>+VLOOKUP(Precio_mayoristas_consumidores[[#This Row],[Cod_mes]],Códigos_mes[],2,0)</f>
        <v>Junio</v>
      </c>
      <c r="D2528" t="s">
        <v>796</v>
      </c>
      <c r="E2528" t="str">
        <f>+VLOOKUP(Precio_mayoristas_consumidores[[#This Row],[Producto]],Codigos_class_frutas[],2,0)</f>
        <v>Tropicales y subtropicales</v>
      </c>
      <c r="F2528" t="s">
        <v>204</v>
      </c>
      <c r="G2528" s="51">
        <v>614.85</v>
      </c>
    </row>
    <row r="2529" spans="1:7" x14ac:dyDescent="0.35">
      <c r="A2529">
        <v>2016</v>
      </c>
      <c r="B2529">
        <v>6</v>
      </c>
      <c r="C2529" t="str">
        <f>+VLOOKUP(Precio_mayoristas_consumidores[[#This Row],[Cod_mes]],Códigos_mes[],2,0)</f>
        <v>Junio</v>
      </c>
      <c r="D2529" t="s">
        <v>797</v>
      </c>
      <c r="E2529" t="str">
        <f>+VLOOKUP(Precio_mayoristas_consumidores[[#This Row],[Producto]],Codigos_class_frutas[],2,0)</f>
        <v>Berries</v>
      </c>
      <c r="F2529" t="s">
        <v>249</v>
      </c>
      <c r="G2529" s="51">
        <v>1094.04</v>
      </c>
    </row>
    <row r="2530" spans="1:7" x14ac:dyDescent="0.35">
      <c r="A2530">
        <v>2016</v>
      </c>
      <c r="B2530">
        <v>6</v>
      </c>
      <c r="C2530" t="str">
        <f>+VLOOKUP(Precio_mayoristas_consumidores[[#This Row],[Cod_mes]],Códigos_mes[],2,0)</f>
        <v>Junio</v>
      </c>
      <c r="D2530" t="s">
        <v>797</v>
      </c>
      <c r="E2530" t="str">
        <f>+VLOOKUP(Precio_mayoristas_consumidores[[#This Row],[Producto]],Codigos_class_frutas[],2,0)</f>
        <v>Cítricos</v>
      </c>
      <c r="F2530" t="s">
        <v>214</v>
      </c>
      <c r="G2530" s="51">
        <v>1409.68</v>
      </c>
    </row>
    <row r="2531" spans="1:7" x14ac:dyDescent="0.35">
      <c r="A2531">
        <v>2016</v>
      </c>
      <c r="B2531">
        <v>6</v>
      </c>
      <c r="C2531" t="str">
        <f>+VLOOKUP(Precio_mayoristas_consumidores[[#This Row],[Cod_mes]],Códigos_mes[],2,0)</f>
        <v>Junio</v>
      </c>
      <c r="D2531" t="s">
        <v>797</v>
      </c>
      <c r="E2531" t="str">
        <f>+VLOOKUP(Precio_mayoristas_consumidores[[#This Row],[Producto]],Codigos_class_frutas[],2,0)</f>
        <v>Cítricos</v>
      </c>
      <c r="F2531" t="s">
        <v>218</v>
      </c>
      <c r="G2531" s="51">
        <v>1961.88</v>
      </c>
    </row>
    <row r="2532" spans="1:7" x14ac:dyDescent="0.35">
      <c r="A2532">
        <v>2016</v>
      </c>
      <c r="B2532">
        <v>6</v>
      </c>
      <c r="C2532" t="str">
        <f>+VLOOKUP(Precio_mayoristas_consumidores[[#This Row],[Cod_mes]],Códigos_mes[],2,0)</f>
        <v>Junio</v>
      </c>
      <c r="D2532" t="s">
        <v>797</v>
      </c>
      <c r="E2532" t="str">
        <f>+VLOOKUP(Precio_mayoristas_consumidores[[#This Row],[Producto]],Codigos_class_frutas[],2,0)</f>
        <v>Tropicales y subtropicales</v>
      </c>
      <c r="F2532" t="s">
        <v>229</v>
      </c>
      <c r="G2532" s="51">
        <v>1926.91</v>
      </c>
    </row>
    <row r="2533" spans="1:7" x14ac:dyDescent="0.35">
      <c r="A2533">
        <v>2016</v>
      </c>
      <c r="B2533">
        <v>6</v>
      </c>
      <c r="C2533" t="str">
        <f>+VLOOKUP(Precio_mayoristas_consumidores[[#This Row],[Cod_mes]],Códigos_mes[],2,0)</f>
        <v>Junio</v>
      </c>
      <c r="D2533" t="s">
        <v>797</v>
      </c>
      <c r="E2533" t="str">
        <f>+VLOOKUP(Precio_mayoristas_consumidores[[#This Row],[Producto]],Codigos_class_frutas[],2,0)</f>
        <v>Frutos de pepita</v>
      </c>
      <c r="F2533" t="s">
        <v>231</v>
      </c>
      <c r="G2533" s="51">
        <v>1030.1600000000001</v>
      </c>
    </row>
    <row r="2534" spans="1:7" x14ac:dyDescent="0.35">
      <c r="A2534">
        <v>2016</v>
      </c>
      <c r="B2534">
        <v>6</v>
      </c>
      <c r="C2534" t="str">
        <f>+VLOOKUP(Precio_mayoristas_consumidores[[#This Row],[Cod_mes]],Códigos_mes[],2,0)</f>
        <v>Junio</v>
      </c>
      <c r="D2534" t="s">
        <v>797</v>
      </c>
      <c r="E2534" t="str">
        <f>+VLOOKUP(Precio_mayoristas_consumidores[[#This Row],[Producto]],Codigos_class_frutas[],2,0)</f>
        <v>Cítricos</v>
      </c>
      <c r="F2534" t="s">
        <v>221</v>
      </c>
      <c r="G2534" s="51">
        <v>1139.53</v>
      </c>
    </row>
    <row r="2535" spans="1:7" x14ac:dyDescent="0.35">
      <c r="A2535">
        <v>2016</v>
      </c>
      <c r="B2535">
        <v>6</v>
      </c>
      <c r="C2535" t="str">
        <f>+VLOOKUP(Precio_mayoristas_consumidores[[#This Row],[Cod_mes]],Códigos_mes[],2,0)</f>
        <v>Junio</v>
      </c>
      <c r="D2535" t="s">
        <v>797</v>
      </c>
      <c r="E2535" t="str">
        <f>+VLOOKUP(Precio_mayoristas_consumidores[[#This Row],[Producto]],Codigos_class_frutas[],2,0)</f>
        <v>Oleaginosos</v>
      </c>
      <c r="F2535" t="s">
        <v>225</v>
      </c>
      <c r="G2535" s="51">
        <v>3313.9</v>
      </c>
    </row>
    <row r="2536" spans="1:7" x14ac:dyDescent="0.35">
      <c r="A2536">
        <v>2016</v>
      </c>
      <c r="B2536">
        <v>6</v>
      </c>
      <c r="C2536" t="str">
        <f>+VLOOKUP(Precio_mayoristas_consumidores[[#This Row],[Cod_mes]],Códigos_mes[],2,0)</f>
        <v>Junio</v>
      </c>
      <c r="D2536" t="s">
        <v>797</v>
      </c>
      <c r="E2536" t="str">
        <f>+VLOOKUP(Precio_mayoristas_consumidores[[#This Row],[Producto]],Codigos_class_frutas[],2,0)</f>
        <v>Frutos de pepita</v>
      </c>
      <c r="F2536" t="s">
        <v>242</v>
      </c>
      <c r="G2536" s="51">
        <v>1034.55</v>
      </c>
    </row>
    <row r="2537" spans="1:7" x14ac:dyDescent="0.35">
      <c r="A2537">
        <v>2016</v>
      </c>
      <c r="B2537">
        <v>6</v>
      </c>
      <c r="C2537" t="str">
        <f>+VLOOKUP(Precio_mayoristas_consumidores[[#This Row],[Cod_mes]],Códigos_mes[],2,0)</f>
        <v>Junio</v>
      </c>
      <c r="D2537" t="s">
        <v>797</v>
      </c>
      <c r="E2537" t="str">
        <f>+VLOOKUP(Precio_mayoristas_consumidores[[#This Row],[Producto]],Codigos_class_frutas[],2,0)</f>
        <v>Tropicales y subtropicales</v>
      </c>
      <c r="F2537" t="s">
        <v>204</v>
      </c>
      <c r="G2537" s="51">
        <v>830.77</v>
      </c>
    </row>
    <row r="2538" spans="1:7" x14ac:dyDescent="0.35">
      <c r="A2538">
        <v>2016</v>
      </c>
      <c r="B2538">
        <v>6</v>
      </c>
      <c r="C2538" t="str">
        <f>+VLOOKUP(Precio_mayoristas_consumidores[[#This Row],[Cod_mes]],Códigos_mes[],2,0)</f>
        <v>Junio</v>
      </c>
      <c r="D2538" t="s">
        <v>796</v>
      </c>
      <c r="E2538" t="str">
        <f>+VLOOKUP(Precio_mayoristas_consumidores[[#This Row],[Producto]],Codigos_class_frutas[],2,0)</f>
        <v>Berries</v>
      </c>
      <c r="F2538" t="s">
        <v>249</v>
      </c>
      <c r="G2538" s="51">
        <v>516.99</v>
      </c>
    </row>
    <row r="2539" spans="1:7" x14ac:dyDescent="0.35">
      <c r="A2539">
        <v>2016</v>
      </c>
      <c r="B2539">
        <v>6</v>
      </c>
      <c r="C2539" t="str">
        <f>+VLOOKUP(Precio_mayoristas_consumidores[[#This Row],[Cod_mes]],Códigos_mes[],2,0)</f>
        <v>Junio</v>
      </c>
      <c r="D2539" t="s">
        <v>796</v>
      </c>
      <c r="E2539" t="str">
        <f>+VLOOKUP(Precio_mayoristas_consumidores[[#This Row],[Producto]],Codigos_class_frutas[],2,0)</f>
        <v>Cítricos</v>
      </c>
      <c r="F2539" t="s">
        <v>214</v>
      </c>
      <c r="G2539" s="51">
        <v>574.59</v>
      </c>
    </row>
    <row r="2540" spans="1:7" x14ac:dyDescent="0.35">
      <c r="A2540">
        <v>2016</v>
      </c>
      <c r="B2540">
        <v>6</v>
      </c>
      <c r="C2540" t="str">
        <f>+VLOOKUP(Precio_mayoristas_consumidores[[#This Row],[Cod_mes]],Códigos_mes[],2,0)</f>
        <v>Junio</v>
      </c>
      <c r="D2540" t="s">
        <v>796</v>
      </c>
      <c r="E2540" t="str">
        <f>+VLOOKUP(Precio_mayoristas_consumidores[[#This Row],[Producto]],Codigos_class_frutas[],2,0)</f>
        <v>Cítricos</v>
      </c>
      <c r="F2540" t="s">
        <v>218</v>
      </c>
      <c r="G2540" s="51">
        <v>844.1</v>
      </c>
    </row>
    <row r="2541" spans="1:7" x14ac:dyDescent="0.35">
      <c r="A2541">
        <v>2016</v>
      </c>
      <c r="B2541">
        <v>6</v>
      </c>
      <c r="C2541" t="str">
        <f>+VLOOKUP(Precio_mayoristas_consumidores[[#This Row],[Cod_mes]],Códigos_mes[],2,0)</f>
        <v>Junio</v>
      </c>
      <c r="D2541" t="s">
        <v>796</v>
      </c>
      <c r="E2541" t="str">
        <f>+VLOOKUP(Precio_mayoristas_consumidores[[#This Row],[Producto]],Codigos_class_frutas[],2,0)</f>
        <v>Tropicales y subtropicales</v>
      </c>
      <c r="F2541" t="s">
        <v>229</v>
      </c>
      <c r="G2541" s="51">
        <v>2475</v>
      </c>
    </row>
    <row r="2542" spans="1:7" x14ac:dyDescent="0.35">
      <c r="A2542">
        <v>2016</v>
      </c>
      <c r="B2542">
        <v>6</v>
      </c>
      <c r="C2542" t="str">
        <f>+VLOOKUP(Precio_mayoristas_consumidores[[#This Row],[Cod_mes]],Códigos_mes[],2,0)</f>
        <v>Junio</v>
      </c>
      <c r="D2542" t="s">
        <v>796</v>
      </c>
      <c r="E2542" t="str">
        <f>+VLOOKUP(Precio_mayoristas_consumidores[[#This Row],[Producto]],Codigos_class_frutas[],2,0)</f>
        <v>Frutos de pepita</v>
      </c>
      <c r="F2542" t="s">
        <v>231</v>
      </c>
      <c r="G2542" s="51">
        <v>506.48</v>
      </c>
    </row>
    <row r="2543" spans="1:7" x14ac:dyDescent="0.35">
      <c r="A2543">
        <v>2016</v>
      </c>
      <c r="B2543">
        <v>6</v>
      </c>
      <c r="C2543" t="str">
        <f>+VLOOKUP(Precio_mayoristas_consumidores[[#This Row],[Cod_mes]],Códigos_mes[],2,0)</f>
        <v>Junio</v>
      </c>
      <c r="D2543" t="s">
        <v>796</v>
      </c>
      <c r="E2543" t="str">
        <f>+VLOOKUP(Precio_mayoristas_consumidores[[#This Row],[Producto]],Codigos_class_frutas[],2,0)</f>
        <v>Cítricos</v>
      </c>
      <c r="F2543" t="s">
        <v>221</v>
      </c>
      <c r="G2543" s="51">
        <v>675.01</v>
      </c>
    </row>
    <row r="2544" spans="1:7" x14ac:dyDescent="0.35">
      <c r="A2544">
        <v>2016</v>
      </c>
      <c r="B2544">
        <v>6</v>
      </c>
      <c r="C2544" t="str">
        <f>+VLOOKUP(Precio_mayoristas_consumidores[[#This Row],[Cod_mes]],Códigos_mes[],2,0)</f>
        <v>Junio</v>
      </c>
      <c r="D2544" t="s">
        <v>796</v>
      </c>
      <c r="E2544" t="str">
        <f>+VLOOKUP(Precio_mayoristas_consumidores[[#This Row],[Producto]],Codigos_class_frutas[],2,0)</f>
        <v>Oleaginosos</v>
      </c>
      <c r="F2544" t="s">
        <v>225</v>
      </c>
      <c r="G2544" s="51">
        <v>3513.56</v>
      </c>
    </row>
    <row r="2545" spans="1:7" x14ac:dyDescent="0.35">
      <c r="A2545">
        <v>2016</v>
      </c>
      <c r="B2545">
        <v>6</v>
      </c>
      <c r="C2545" t="str">
        <f>+VLOOKUP(Precio_mayoristas_consumidores[[#This Row],[Cod_mes]],Códigos_mes[],2,0)</f>
        <v>Junio</v>
      </c>
      <c r="D2545" t="s">
        <v>796</v>
      </c>
      <c r="E2545" t="str">
        <f>+VLOOKUP(Precio_mayoristas_consumidores[[#This Row],[Producto]],Codigos_class_frutas[],2,0)</f>
        <v>Frutos de pepita</v>
      </c>
      <c r="F2545" t="s">
        <v>242</v>
      </c>
      <c r="G2545" s="51">
        <v>629.04999999999995</v>
      </c>
    </row>
    <row r="2546" spans="1:7" x14ac:dyDescent="0.35">
      <c r="A2546">
        <v>2016</v>
      </c>
      <c r="B2546">
        <v>6</v>
      </c>
      <c r="C2546" t="str">
        <f>+VLOOKUP(Precio_mayoristas_consumidores[[#This Row],[Cod_mes]],Códigos_mes[],2,0)</f>
        <v>Junio</v>
      </c>
      <c r="D2546" t="s">
        <v>796</v>
      </c>
      <c r="E2546" t="str">
        <f>+VLOOKUP(Precio_mayoristas_consumidores[[#This Row],[Producto]],Codigos_class_frutas[],2,0)</f>
        <v>Tropicales y subtropicales</v>
      </c>
      <c r="F2546" t="s">
        <v>204</v>
      </c>
      <c r="G2546" s="51">
        <v>647.65</v>
      </c>
    </row>
    <row r="2547" spans="1:7" x14ac:dyDescent="0.35">
      <c r="A2547">
        <v>2016</v>
      </c>
      <c r="B2547">
        <v>6</v>
      </c>
      <c r="C2547" t="str">
        <f>+VLOOKUP(Precio_mayoristas_consumidores[[#This Row],[Cod_mes]],Códigos_mes[],2,0)</f>
        <v>Junio</v>
      </c>
      <c r="D2547" t="s">
        <v>797</v>
      </c>
      <c r="E2547" t="str">
        <f>+VLOOKUP(Precio_mayoristas_consumidores[[#This Row],[Producto]],Codigos_class_frutas[],2,0)</f>
        <v>Berries</v>
      </c>
      <c r="F2547" t="s">
        <v>249</v>
      </c>
      <c r="G2547" s="51">
        <v>1081.9000000000001</v>
      </c>
    </row>
    <row r="2548" spans="1:7" x14ac:dyDescent="0.35">
      <c r="A2548">
        <v>2016</v>
      </c>
      <c r="B2548">
        <v>6</v>
      </c>
      <c r="C2548" t="str">
        <f>+VLOOKUP(Precio_mayoristas_consumidores[[#This Row],[Cod_mes]],Códigos_mes[],2,0)</f>
        <v>Junio</v>
      </c>
      <c r="D2548" t="s">
        <v>797</v>
      </c>
      <c r="E2548" t="str">
        <f>+VLOOKUP(Precio_mayoristas_consumidores[[#This Row],[Producto]],Codigos_class_frutas[],2,0)</f>
        <v>Cítricos</v>
      </c>
      <c r="F2548" t="s">
        <v>214</v>
      </c>
      <c r="G2548" s="51">
        <v>1250.53</v>
      </c>
    </row>
    <row r="2549" spans="1:7" x14ac:dyDescent="0.35">
      <c r="A2549">
        <v>2016</v>
      </c>
      <c r="B2549">
        <v>6</v>
      </c>
      <c r="C2549" t="str">
        <f>+VLOOKUP(Precio_mayoristas_consumidores[[#This Row],[Cod_mes]],Códigos_mes[],2,0)</f>
        <v>Junio</v>
      </c>
      <c r="D2549" t="s">
        <v>797</v>
      </c>
      <c r="E2549" t="str">
        <f>+VLOOKUP(Precio_mayoristas_consumidores[[#This Row],[Producto]],Codigos_class_frutas[],2,0)</f>
        <v>Cítricos</v>
      </c>
      <c r="F2549" t="s">
        <v>218</v>
      </c>
      <c r="G2549" s="51">
        <v>1955.86</v>
      </c>
    </row>
    <row r="2550" spans="1:7" x14ac:dyDescent="0.35">
      <c r="A2550">
        <v>2016</v>
      </c>
      <c r="B2550">
        <v>6</v>
      </c>
      <c r="C2550" t="str">
        <f>+VLOOKUP(Precio_mayoristas_consumidores[[#This Row],[Cod_mes]],Códigos_mes[],2,0)</f>
        <v>Junio</v>
      </c>
      <c r="D2550" t="s">
        <v>797</v>
      </c>
      <c r="E2550" t="str">
        <f>+VLOOKUP(Precio_mayoristas_consumidores[[#This Row],[Producto]],Codigos_class_frutas[],2,0)</f>
        <v>Tropicales y subtropicales</v>
      </c>
      <c r="F2550" t="s">
        <v>229</v>
      </c>
      <c r="G2550" s="51">
        <v>1972.38</v>
      </c>
    </row>
    <row r="2551" spans="1:7" x14ac:dyDescent="0.35">
      <c r="A2551">
        <v>2016</v>
      </c>
      <c r="B2551">
        <v>6</v>
      </c>
      <c r="C2551" t="str">
        <f>+VLOOKUP(Precio_mayoristas_consumidores[[#This Row],[Cod_mes]],Códigos_mes[],2,0)</f>
        <v>Junio</v>
      </c>
      <c r="D2551" t="s">
        <v>797</v>
      </c>
      <c r="E2551" t="str">
        <f>+VLOOKUP(Precio_mayoristas_consumidores[[#This Row],[Producto]],Codigos_class_frutas[],2,0)</f>
        <v>Frutos de pepita</v>
      </c>
      <c r="F2551" t="s">
        <v>231</v>
      </c>
      <c r="G2551" s="51">
        <v>1032.48</v>
      </c>
    </row>
    <row r="2552" spans="1:7" x14ac:dyDescent="0.35">
      <c r="A2552">
        <v>2016</v>
      </c>
      <c r="B2552">
        <v>6</v>
      </c>
      <c r="C2552" t="str">
        <f>+VLOOKUP(Precio_mayoristas_consumidores[[#This Row],[Cod_mes]],Códigos_mes[],2,0)</f>
        <v>Junio</v>
      </c>
      <c r="D2552" t="s">
        <v>797</v>
      </c>
      <c r="E2552" t="str">
        <f>+VLOOKUP(Precio_mayoristas_consumidores[[#This Row],[Producto]],Codigos_class_frutas[],2,0)</f>
        <v>Cítricos</v>
      </c>
      <c r="F2552" t="s">
        <v>221</v>
      </c>
      <c r="G2552" s="51">
        <v>1031.27</v>
      </c>
    </row>
    <row r="2553" spans="1:7" x14ac:dyDescent="0.35">
      <c r="A2553">
        <v>2016</v>
      </c>
      <c r="B2553">
        <v>6</v>
      </c>
      <c r="C2553" t="str">
        <f>+VLOOKUP(Precio_mayoristas_consumidores[[#This Row],[Cod_mes]],Códigos_mes[],2,0)</f>
        <v>Junio</v>
      </c>
      <c r="D2553" t="s">
        <v>797</v>
      </c>
      <c r="E2553" t="str">
        <f>+VLOOKUP(Precio_mayoristas_consumidores[[#This Row],[Producto]],Codigos_class_frutas[],2,0)</f>
        <v>Oleaginosos</v>
      </c>
      <c r="F2553" t="s">
        <v>225</v>
      </c>
      <c r="G2553" s="51">
        <v>3331.06</v>
      </c>
    </row>
    <row r="2554" spans="1:7" x14ac:dyDescent="0.35">
      <c r="A2554">
        <v>2016</v>
      </c>
      <c r="B2554">
        <v>6</v>
      </c>
      <c r="C2554" t="str">
        <f>+VLOOKUP(Precio_mayoristas_consumidores[[#This Row],[Cod_mes]],Códigos_mes[],2,0)</f>
        <v>Junio</v>
      </c>
      <c r="D2554" t="s">
        <v>797</v>
      </c>
      <c r="E2554" t="str">
        <f>+VLOOKUP(Precio_mayoristas_consumidores[[#This Row],[Producto]],Codigos_class_frutas[],2,0)</f>
        <v>Frutos de pepita</v>
      </c>
      <c r="F2554" t="s">
        <v>242</v>
      </c>
      <c r="G2554" s="51">
        <v>948.38</v>
      </c>
    </row>
    <row r="2555" spans="1:7" x14ac:dyDescent="0.35">
      <c r="A2555">
        <v>2016</v>
      </c>
      <c r="B2555">
        <v>6</v>
      </c>
      <c r="C2555" t="str">
        <f>+VLOOKUP(Precio_mayoristas_consumidores[[#This Row],[Cod_mes]],Códigos_mes[],2,0)</f>
        <v>Junio</v>
      </c>
      <c r="D2555" t="s">
        <v>797</v>
      </c>
      <c r="E2555" t="str">
        <f>+VLOOKUP(Precio_mayoristas_consumidores[[#This Row],[Producto]],Codigos_class_frutas[],2,0)</f>
        <v>Tropicales y subtropicales</v>
      </c>
      <c r="F2555" t="s">
        <v>204</v>
      </c>
      <c r="G2555" s="51">
        <v>829.27</v>
      </c>
    </row>
    <row r="2556" spans="1:7" x14ac:dyDescent="0.35">
      <c r="A2556">
        <v>2016</v>
      </c>
      <c r="B2556">
        <v>6</v>
      </c>
      <c r="C2556" t="str">
        <f>+VLOOKUP(Precio_mayoristas_consumidores[[#This Row],[Cod_mes]],Códigos_mes[],2,0)</f>
        <v>Junio</v>
      </c>
      <c r="D2556" t="s">
        <v>796</v>
      </c>
      <c r="E2556" t="str">
        <f>+VLOOKUP(Precio_mayoristas_consumidores[[#This Row],[Producto]],Codigos_class_frutas[],2,0)</f>
        <v>Berries</v>
      </c>
      <c r="F2556" t="s">
        <v>249</v>
      </c>
      <c r="G2556" s="51">
        <v>509.87</v>
      </c>
    </row>
    <row r="2557" spans="1:7" x14ac:dyDescent="0.35">
      <c r="A2557">
        <v>2016</v>
      </c>
      <c r="B2557">
        <v>6</v>
      </c>
      <c r="C2557" t="str">
        <f>+VLOOKUP(Precio_mayoristas_consumidores[[#This Row],[Cod_mes]],Códigos_mes[],2,0)</f>
        <v>Junio</v>
      </c>
      <c r="D2557" t="s">
        <v>796</v>
      </c>
      <c r="E2557" t="str">
        <f>+VLOOKUP(Precio_mayoristas_consumidores[[#This Row],[Producto]],Codigos_class_frutas[],2,0)</f>
        <v>Cítricos</v>
      </c>
      <c r="F2557" t="s">
        <v>214</v>
      </c>
      <c r="G2557" s="51">
        <v>545.1</v>
      </c>
    </row>
    <row r="2558" spans="1:7" x14ac:dyDescent="0.35">
      <c r="A2558">
        <v>2016</v>
      </c>
      <c r="B2558">
        <v>6</v>
      </c>
      <c r="C2558" t="str">
        <f>+VLOOKUP(Precio_mayoristas_consumidores[[#This Row],[Cod_mes]],Códigos_mes[],2,0)</f>
        <v>Junio</v>
      </c>
      <c r="D2558" t="s">
        <v>796</v>
      </c>
      <c r="E2558" t="str">
        <f>+VLOOKUP(Precio_mayoristas_consumidores[[#This Row],[Producto]],Codigos_class_frutas[],2,0)</f>
        <v>Cítricos</v>
      </c>
      <c r="F2558" t="s">
        <v>218</v>
      </c>
      <c r="G2558" s="51">
        <v>754.22</v>
      </c>
    </row>
    <row r="2559" spans="1:7" x14ac:dyDescent="0.35">
      <c r="A2559">
        <v>2016</v>
      </c>
      <c r="B2559">
        <v>6</v>
      </c>
      <c r="C2559" t="str">
        <f>+VLOOKUP(Precio_mayoristas_consumidores[[#This Row],[Cod_mes]],Códigos_mes[],2,0)</f>
        <v>Junio</v>
      </c>
      <c r="D2559" t="s">
        <v>796</v>
      </c>
      <c r="E2559" t="str">
        <f>+VLOOKUP(Precio_mayoristas_consumidores[[#This Row],[Producto]],Codigos_class_frutas[],2,0)</f>
        <v>Tropicales y subtropicales</v>
      </c>
      <c r="F2559" t="s">
        <v>229</v>
      </c>
      <c r="G2559" s="51">
        <v>3208.33</v>
      </c>
    </row>
    <row r="2560" spans="1:7" x14ac:dyDescent="0.35">
      <c r="A2560">
        <v>2016</v>
      </c>
      <c r="B2560">
        <v>6</v>
      </c>
      <c r="C2560" t="str">
        <f>+VLOOKUP(Precio_mayoristas_consumidores[[#This Row],[Cod_mes]],Códigos_mes[],2,0)</f>
        <v>Junio</v>
      </c>
      <c r="D2560" t="s">
        <v>796</v>
      </c>
      <c r="E2560" t="str">
        <f>+VLOOKUP(Precio_mayoristas_consumidores[[#This Row],[Producto]],Codigos_class_frutas[],2,0)</f>
        <v>Frutos de pepita</v>
      </c>
      <c r="F2560" t="s">
        <v>231</v>
      </c>
      <c r="G2560" s="51">
        <v>495.14</v>
      </c>
    </row>
    <row r="2561" spans="1:7" x14ac:dyDescent="0.35">
      <c r="A2561">
        <v>2016</v>
      </c>
      <c r="B2561">
        <v>6</v>
      </c>
      <c r="C2561" t="str">
        <f>+VLOOKUP(Precio_mayoristas_consumidores[[#This Row],[Cod_mes]],Códigos_mes[],2,0)</f>
        <v>Junio</v>
      </c>
      <c r="D2561" t="s">
        <v>796</v>
      </c>
      <c r="E2561" t="str">
        <f>+VLOOKUP(Precio_mayoristas_consumidores[[#This Row],[Producto]],Codigos_class_frutas[],2,0)</f>
        <v>Cítricos</v>
      </c>
      <c r="F2561" t="s">
        <v>221</v>
      </c>
      <c r="G2561" s="51">
        <v>646.37</v>
      </c>
    </row>
    <row r="2562" spans="1:7" x14ac:dyDescent="0.35">
      <c r="A2562">
        <v>2016</v>
      </c>
      <c r="B2562">
        <v>6</v>
      </c>
      <c r="C2562" t="str">
        <f>+VLOOKUP(Precio_mayoristas_consumidores[[#This Row],[Cod_mes]],Códigos_mes[],2,0)</f>
        <v>Junio</v>
      </c>
      <c r="D2562" t="s">
        <v>796</v>
      </c>
      <c r="E2562" t="str">
        <f>+VLOOKUP(Precio_mayoristas_consumidores[[#This Row],[Producto]],Codigos_class_frutas[],2,0)</f>
        <v>Oleaginosos</v>
      </c>
      <c r="F2562" t="s">
        <v>225</v>
      </c>
      <c r="G2562" s="51">
        <v>3414.4</v>
      </c>
    </row>
    <row r="2563" spans="1:7" x14ac:dyDescent="0.35">
      <c r="A2563">
        <v>2016</v>
      </c>
      <c r="B2563">
        <v>6</v>
      </c>
      <c r="C2563" t="str">
        <f>+VLOOKUP(Precio_mayoristas_consumidores[[#This Row],[Cod_mes]],Códigos_mes[],2,0)</f>
        <v>Junio</v>
      </c>
      <c r="D2563" t="s">
        <v>796</v>
      </c>
      <c r="E2563" t="str">
        <f>+VLOOKUP(Precio_mayoristas_consumidores[[#This Row],[Producto]],Codigos_class_frutas[],2,0)</f>
        <v>Frutos de pepita</v>
      </c>
      <c r="F2563" t="s">
        <v>242</v>
      </c>
      <c r="G2563" s="51">
        <v>608.71</v>
      </c>
    </row>
    <row r="2564" spans="1:7" x14ac:dyDescent="0.35">
      <c r="A2564">
        <v>2016</v>
      </c>
      <c r="B2564">
        <v>6</v>
      </c>
      <c r="C2564" t="str">
        <f>+VLOOKUP(Precio_mayoristas_consumidores[[#This Row],[Cod_mes]],Códigos_mes[],2,0)</f>
        <v>Junio</v>
      </c>
      <c r="D2564" t="s">
        <v>796</v>
      </c>
      <c r="E2564" t="str">
        <f>+VLOOKUP(Precio_mayoristas_consumidores[[#This Row],[Producto]],Codigos_class_frutas[],2,0)</f>
        <v>Tropicales y subtropicales</v>
      </c>
      <c r="F2564" t="s">
        <v>204</v>
      </c>
      <c r="G2564" s="51">
        <v>635.94000000000005</v>
      </c>
    </row>
    <row r="2565" spans="1:7" x14ac:dyDescent="0.35">
      <c r="A2565">
        <v>2016</v>
      </c>
      <c r="B2565">
        <v>6</v>
      </c>
      <c r="C2565" t="str">
        <f>+VLOOKUP(Precio_mayoristas_consumidores[[#This Row],[Cod_mes]],Códigos_mes[],2,0)</f>
        <v>Junio</v>
      </c>
      <c r="D2565" t="s">
        <v>797</v>
      </c>
      <c r="E2565" t="str">
        <f>+VLOOKUP(Precio_mayoristas_consumidores[[#This Row],[Producto]],Codigos_class_frutas[],2,0)</f>
        <v>Berries</v>
      </c>
      <c r="F2565" t="s">
        <v>249</v>
      </c>
      <c r="G2565" s="51">
        <v>1071.1400000000001</v>
      </c>
    </row>
    <row r="2566" spans="1:7" x14ac:dyDescent="0.35">
      <c r="A2566">
        <v>2016</v>
      </c>
      <c r="B2566">
        <v>6</v>
      </c>
      <c r="C2566" t="str">
        <f>+VLOOKUP(Precio_mayoristas_consumidores[[#This Row],[Cod_mes]],Códigos_mes[],2,0)</f>
        <v>Junio</v>
      </c>
      <c r="D2566" t="s">
        <v>797</v>
      </c>
      <c r="E2566" t="str">
        <f>+VLOOKUP(Precio_mayoristas_consumidores[[#This Row],[Producto]],Codigos_class_frutas[],2,0)</f>
        <v>Cítricos</v>
      </c>
      <c r="F2566" t="s">
        <v>214</v>
      </c>
      <c r="G2566" s="51">
        <v>1183.19</v>
      </c>
    </row>
    <row r="2567" spans="1:7" x14ac:dyDescent="0.35">
      <c r="A2567">
        <v>2016</v>
      </c>
      <c r="B2567">
        <v>6</v>
      </c>
      <c r="C2567" t="str">
        <f>+VLOOKUP(Precio_mayoristas_consumidores[[#This Row],[Cod_mes]],Códigos_mes[],2,0)</f>
        <v>Junio</v>
      </c>
      <c r="D2567" t="s">
        <v>797</v>
      </c>
      <c r="E2567" t="str">
        <f>+VLOOKUP(Precio_mayoristas_consumidores[[#This Row],[Producto]],Codigos_class_frutas[],2,0)</f>
        <v>Cítricos</v>
      </c>
      <c r="F2567" t="s">
        <v>218</v>
      </c>
      <c r="G2567" s="51">
        <v>1997.39</v>
      </c>
    </row>
    <row r="2568" spans="1:7" x14ac:dyDescent="0.35">
      <c r="A2568">
        <v>2016</v>
      </c>
      <c r="B2568">
        <v>6</v>
      </c>
      <c r="C2568" t="str">
        <f>+VLOOKUP(Precio_mayoristas_consumidores[[#This Row],[Cod_mes]],Códigos_mes[],2,0)</f>
        <v>Junio</v>
      </c>
      <c r="D2568" t="s">
        <v>797</v>
      </c>
      <c r="E2568" t="str">
        <f>+VLOOKUP(Precio_mayoristas_consumidores[[#This Row],[Producto]],Codigos_class_frutas[],2,0)</f>
        <v>Tropicales y subtropicales</v>
      </c>
      <c r="F2568" t="s">
        <v>229</v>
      </c>
      <c r="G2568" s="51">
        <v>1957.79</v>
      </c>
    </row>
    <row r="2569" spans="1:7" x14ac:dyDescent="0.35">
      <c r="A2569">
        <v>2016</v>
      </c>
      <c r="B2569">
        <v>6</v>
      </c>
      <c r="C2569" t="str">
        <f>+VLOOKUP(Precio_mayoristas_consumidores[[#This Row],[Cod_mes]],Códigos_mes[],2,0)</f>
        <v>Junio</v>
      </c>
      <c r="D2569" t="s">
        <v>797</v>
      </c>
      <c r="E2569" t="str">
        <f>+VLOOKUP(Precio_mayoristas_consumidores[[#This Row],[Producto]],Codigos_class_frutas[],2,0)</f>
        <v>Frutos de pepita</v>
      </c>
      <c r="F2569" t="s">
        <v>231</v>
      </c>
      <c r="G2569" s="51">
        <v>1019.14</v>
      </c>
    </row>
    <row r="2570" spans="1:7" x14ac:dyDescent="0.35">
      <c r="A2570">
        <v>2016</v>
      </c>
      <c r="B2570">
        <v>6</v>
      </c>
      <c r="C2570" t="str">
        <f>+VLOOKUP(Precio_mayoristas_consumidores[[#This Row],[Cod_mes]],Códigos_mes[],2,0)</f>
        <v>Junio</v>
      </c>
      <c r="D2570" t="s">
        <v>797</v>
      </c>
      <c r="E2570" t="str">
        <f>+VLOOKUP(Precio_mayoristas_consumidores[[#This Row],[Producto]],Codigos_class_frutas[],2,0)</f>
        <v>Cítricos</v>
      </c>
      <c r="F2570" t="s">
        <v>221</v>
      </c>
      <c r="G2570" s="51">
        <v>1070.74</v>
      </c>
    </row>
    <row r="2571" spans="1:7" x14ac:dyDescent="0.35">
      <c r="A2571">
        <v>2016</v>
      </c>
      <c r="B2571">
        <v>6</v>
      </c>
      <c r="C2571" t="str">
        <f>+VLOOKUP(Precio_mayoristas_consumidores[[#This Row],[Cod_mes]],Códigos_mes[],2,0)</f>
        <v>Junio</v>
      </c>
      <c r="D2571" t="s">
        <v>797</v>
      </c>
      <c r="E2571" t="str">
        <f>+VLOOKUP(Precio_mayoristas_consumidores[[#This Row],[Producto]],Codigos_class_frutas[],2,0)</f>
        <v>Oleaginosos</v>
      </c>
      <c r="F2571" t="s">
        <v>225</v>
      </c>
      <c r="G2571" s="51">
        <v>3324.95</v>
      </c>
    </row>
    <row r="2572" spans="1:7" x14ac:dyDescent="0.35">
      <c r="A2572">
        <v>2016</v>
      </c>
      <c r="B2572">
        <v>6</v>
      </c>
      <c r="C2572" t="str">
        <f>+VLOOKUP(Precio_mayoristas_consumidores[[#This Row],[Cod_mes]],Códigos_mes[],2,0)</f>
        <v>Junio</v>
      </c>
      <c r="D2572" t="s">
        <v>797</v>
      </c>
      <c r="E2572" t="str">
        <f>+VLOOKUP(Precio_mayoristas_consumidores[[#This Row],[Producto]],Codigos_class_frutas[],2,0)</f>
        <v>Frutos de pepita</v>
      </c>
      <c r="F2572" t="s">
        <v>242</v>
      </c>
      <c r="G2572" s="51">
        <v>924.46</v>
      </c>
    </row>
    <row r="2573" spans="1:7" x14ac:dyDescent="0.35">
      <c r="A2573">
        <v>2016</v>
      </c>
      <c r="B2573">
        <v>6</v>
      </c>
      <c r="C2573" t="str">
        <f>+VLOOKUP(Precio_mayoristas_consumidores[[#This Row],[Cod_mes]],Códigos_mes[],2,0)</f>
        <v>Junio</v>
      </c>
      <c r="D2573" t="s">
        <v>797</v>
      </c>
      <c r="E2573" t="str">
        <f>+VLOOKUP(Precio_mayoristas_consumidores[[#This Row],[Producto]],Codigos_class_frutas[],2,0)</f>
        <v>Tropicales y subtropicales</v>
      </c>
      <c r="F2573" t="s">
        <v>204</v>
      </c>
      <c r="G2573" s="51">
        <v>841.92</v>
      </c>
    </row>
    <row r="2574" spans="1:7" x14ac:dyDescent="0.35">
      <c r="A2574">
        <v>2016</v>
      </c>
      <c r="B2574">
        <v>6</v>
      </c>
      <c r="C2574" t="str">
        <f>+VLOOKUP(Precio_mayoristas_consumidores[[#This Row],[Cod_mes]],Códigos_mes[],2,0)</f>
        <v>Junio</v>
      </c>
      <c r="D2574" t="s">
        <v>796</v>
      </c>
      <c r="E2574" t="str">
        <f>+VLOOKUP(Precio_mayoristas_consumidores[[#This Row],[Producto]],Codigos_class_frutas[],2,0)</f>
        <v>Berries</v>
      </c>
      <c r="F2574" t="s">
        <v>249</v>
      </c>
      <c r="G2574" s="51">
        <v>510.9</v>
      </c>
    </row>
    <row r="2575" spans="1:7" x14ac:dyDescent="0.35">
      <c r="A2575">
        <v>2016</v>
      </c>
      <c r="B2575">
        <v>6</v>
      </c>
      <c r="C2575" t="str">
        <f>+VLOOKUP(Precio_mayoristas_consumidores[[#This Row],[Cod_mes]],Códigos_mes[],2,0)</f>
        <v>Junio</v>
      </c>
      <c r="D2575" t="s">
        <v>796</v>
      </c>
      <c r="E2575" t="str">
        <f>+VLOOKUP(Precio_mayoristas_consumidores[[#This Row],[Producto]],Codigos_class_frutas[],2,0)</f>
        <v>Cítricos</v>
      </c>
      <c r="F2575" t="s">
        <v>214</v>
      </c>
      <c r="G2575" s="51">
        <v>518.74</v>
      </c>
    </row>
    <row r="2576" spans="1:7" x14ac:dyDescent="0.35">
      <c r="A2576">
        <v>2016</v>
      </c>
      <c r="B2576">
        <v>6</v>
      </c>
      <c r="C2576" t="str">
        <f>+VLOOKUP(Precio_mayoristas_consumidores[[#This Row],[Cod_mes]],Códigos_mes[],2,0)</f>
        <v>Junio</v>
      </c>
      <c r="D2576" t="s">
        <v>796</v>
      </c>
      <c r="E2576" t="str">
        <f>+VLOOKUP(Precio_mayoristas_consumidores[[#This Row],[Producto]],Codigos_class_frutas[],2,0)</f>
        <v>Cítricos</v>
      </c>
      <c r="F2576" t="s">
        <v>218</v>
      </c>
      <c r="G2576" s="51">
        <v>758.23</v>
      </c>
    </row>
    <row r="2577" spans="1:7" x14ac:dyDescent="0.35">
      <c r="A2577">
        <v>2016</v>
      </c>
      <c r="B2577">
        <v>6</v>
      </c>
      <c r="C2577" t="str">
        <f>+VLOOKUP(Precio_mayoristas_consumidores[[#This Row],[Cod_mes]],Códigos_mes[],2,0)</f>
        <v>Junio</v>
      </c>
      <c r="D2577" t="s">
        <v>796</v>
      </c>
      <c r="E2577" t="str">
        <f>+VLOOKUP(Precio_mayoristas_consumidores[[#This Row],[Producto]],Codigos_class_frutas[],2,0)</f>
        <v>Tropicales y subtropicales</v>
      </c>
      <c r="F2577" t="s">
        <v>229</v>
      </c>
      <c r="G2577" s="51">
        <v>3275</v>
      </c>
    </row>
    <row r="2578" spans="1:7" x14ac:dyDescent="0.35">
      <c r="A2578">
        <v>2016</v>
      </c>
      <c r="B2578">
        <v>6</v>
      </c>
      <c r="C2578" t="str">
        <f>+VLOOKUP(Precio_mayoristas_consumidores[[#This Row],[Cod_mes]],Códigos_mes[],2,0)</f>
        <v>Junio</v>
      </c>
      <c r="D2578" t="s">
        <v>796</v>
      </c>
      <c r="E2578" t="str">
        <f>+VLOOKUP(Precio_mayoristas_consumidores[[#This Row],[Producto]],Codigos_class_frutas[],2,0)</f>
        <v>Frutos de pepita</v>
      </c>
      <c r="F2578" t="s">
        <v>231</v>
      </c>
      <c r="G2578" s="51">
        <v>505.27</v>
      </c>
    </row>
    <row r="2579" spans="1:7" x14ac:dyDescent="0.35">
      <c r="A2579">
        <v>2016</v>
      </c>
      <c r="B2579">
        <v>6</v>
      </c>
      <c r="C2579" t="str">
        <f>+VLOOKUP(Precio_mayoristas_consumidores[[#This Row],[Cod_mes]],Códigos_mes[],2,0)</f>
        <v>Junio</v>
      </c>
      <c r="D2579" t="s">
        <v>796</v>
      </c>
      <c r="E2579" t="str">
        <f>+VLOOKUP(Precio_mayoristas_consumidores[[#This Row],[Producto]],Codigos_class_frutas[],2,0)</f>
        <v>Cítricos</v>
      </c>
      <c r="F2579" t="s">
        <v>221</v>
      </c>
      <c r="G2579" s="51">
        <v>598.67999999999995</v>
      </c>
    </row>
    <row r="2580" spans="1:7" x14ac:dyDescent="0.35">
      <c r="A2580">
        <v>2016</v>
      </c>
      <c r="B2580">
        <v>6</v>
      </c>
      <c r="C2580" t="str">
        <f>+VLOOKUP(Precio_mayoristas_consumidores[[#This Row],[Cod_mes]],Códigos_mes[],2,0)</f>
        <v>Junio</v>
      </c>
      <c r="D2580" t="s">
        <v>796</v>
      </c>
      <c r="E2580" t="str">
        <f>+VLOOKUP(Precio_mayoristas_consumidores[[#This Row],[Producto]],Codigos_class_frutas[],2,0)</f>
        <v>Oleaginosos</v>
      </c>
      <c r="F2580" t="s">
        <v>225</v>
      </c>
      <c r="G2580" s="51">
        <v>3076.82</v>
      </c>
    </row>
    <row r="2581" spans="1:7" x14ac:dyDescent="0.35">
      <c r="A2581">
        <v>2016</v>
      </c>
      <c r="B2581">
        <v>6</v>
      </c>
      <c r="C2581" t="str">
        <f>+VLOOKUP(Precio_mayoristas_consumidores[[#This Row],[Cod_mes]],Códigos_mes[],2,0)</f>
        <v>Junio</v>
      </c>
      <c r="D2581" t="s">
        <v>796</v>
      </c>
      <c r="E2581" t="str">
        <f>+VLOOKUP(Precio_mayoristas_consumidores[[#This Row],[Producto]],Codigos_class_frutas[],2,0)</f>
        <v>Frutos de pepita</v>
      </c>
      <c r="F2581" t="s">
        <v>242</v>
      </c>
      <c r="G2581" s="51">
        <v>611.6</v>
      </c>
    </row>
    <row r="2582" spans="1:7" x14ac:dyDescent="0.35">
      <c r="A2582">
        <v>2016</v>
      </c>
      <c r="B2582">
        <v>6</v>
      </c>
      <c r="C2582" t="str">
        <f>+VLOOKUP(Precio_mayoristas_consumidores[[#This Row],[Cod_mes]],Códigos_mes[],2,0)</f>
        <v>Junio</v>
      </c>
      <c r="D2582" t="s">
        <v>796</v>
      </c>
      <c r="E2582" t="str">
        <f>+VLOOKUP(Precio_mayoristas_consumidores[[#This Row],[Producto]],Codigos_class_frutas[],2,0)</f>
        <v>Tropicales y subtropicales</v>
      </c>
      <c r="F2582" t="s">
        <v>204</v>
      </c>
      <c r="G2582" s="51">
        <v>580.78</v>
      </c>
    </row>
    <row r="2583" spans="1:7" x14ac:dyDescent="0.35">
      <c r="A2583">
        <v>2016</v>
      </c>
      <c r="B2583">
        <v>6</v>
      </c>
      <c r="C2583" t="str">
        <f>+VLOOKUP(Precio_mayoristas_consumidores[[#This Row],[Cod_mes]],Códigos_mes[],2,0)</f>
        <v>Junio</v>
      </c>
      <c r="D2583" t="s">
        <v>797</v>
      </c>
      <c r="E2583" t="str">
        <f>+VLOOKUP(Precio_mayoristas_consumidores[[#This Row],[Producto]],Codigos_class_frutas[],2,0)</f>
        <v>Berries</v>
      </c>
      <c r="F2583" t="s">
        <v>249</v>
      </c>
      <c r="G2583" s="51">
        <v>1096.3499999999999</v>
      </c>
    </row>
    <row r="2584" spans="1:7" x14ac:dyDescent="0.35">
      <c r="A2584">
        <v>2016</v>
      </c>
      <c r="B2584">
        <v>6</v>
      </c>
      <c r="C2584" t="str">
        <f>+VLOOKUP(Precio_mayoristas_consumidores[[#This Row],[Cod_mes]],Códigos_mes[],2,0)</f>
        <v>Junio</v>
      </c>
      <c r="D2584" t="s">
        <v>797</v>
      </c>
      <c r="E2584" t="str">
        <f>+VLOOKUP(Precio_mayoristas_consumidores[[#This Row],[Producto]],Codigos_class_frutas[],2,0)</f>
        <v>Cítricos</v>
      </c>
      <c r="F2584" t="s">
        <v>214</v>
      </c>
      <c r="G2584" s="51">
        <v>1167.99</v>
      </c>
    </row>
    <row r="2585" spans="1:7" x14ac:dyDescent="0.35">
      <c r="A2585">
        <v>2016</v>
      </c>
      <c r="B2585">
        <v>6</v>
      </c>
      <c r="C2585" t="str">
        <f>+VLOOKUP(Precio_mayoristas_consumidores[[#This Row],[Cod_mes]],Códigos_mes[],2,0)</f>
        <v>Junio</v>
      </c>
      <c r="D2585" t="s">
        <v>797</v>
      </c>
      <c r="E2585" t="str">
        <f>+VLOOKUP(Precio_mayoristas_consumidores[[#This Row],[Producto]],Codigos_class_frutas[],2,0)</f>
        <v>Cítricos</v>
      </c>
      <c r="F2585" t="s">
        <v>218</v>
      </c>
      <c r="G2585" s="51">
        <v>1676.04</v>
      </c>
    </row>
    <row r="2586" spans="1:7" x14ac:dyDescent="0.35">
      <c r="A2586">
        <v>2016</v>
      </c>
      <c r="B2586">
        <v>6</v>
      </c>
      <c r="C2586" t="str">
        <f>+VLOOKUP(Precio_mayoristas_consumidores[[#This Row],[Cod_mes]],Códigos_mes[],2,0)</f>
        <v>Junio</v>
      </c>
      <c r="D2586" t="s">
        <v>797</v>
      </c>
      <c r="E2586" t="str">
        <f>+VLOOKUP(Precio_mayoristas_consumidores[[#This Row],[Producto]],Codigos_class_frutas[],2,0)</f>
        <v>Tropicales y subtropicales</v>
      </c>
      <c r="F2586" t="s">
        <v>229</v>
      </c>
      <c r="G2586" s="51">
        <v>2056.7399999999998</v>
      </c>
    </row>
    <row r="2587" spans="1:7" x14ac:dyDescent="0.35">
      <c r="A2587">
        <v>2016</v>
      </c>
      <c r="B2587">
        <v>6</v>
      </c>
      <c r="C2587" t="str">
        <f>+VLOOKUP(Precio_mayoristas_consumidores[[#This Row],[Cod_mes]],Códigos_mes[],2,0)</f>
        <v>Junio</v>
      </c>
      <c r="D2587" t="s">
        <v>797</v>
      </c>
      <c r="E2587" t="str">
        <f>+VLOOKUP(Precio_mayoristas_consumidores[[#This Row],[Producto]],Codigos_class_frutas[],2,0)</f>
        <v>Frutos de pepita</v>
      </c>
      <c r="F2587" t="s">
        <v>231</v>
      </c>
      <c r="G2587" s="51">
        <v>1028.19</v>
      </c>
    </row>
    <row r="2588" spans="1:7" x14ac:dyDescent="0.35">
      <c r="A2588">
        <v>2016</v>
      </c>
      <c r="B2588">
        <v>6</v>
      </c>
      <c r="C2588" t="str">
        <f>+VLOOKUP(Precio_mayoristas_consumidores[[#This Row],[Cod_mes]],Códigos_mes[],2,0)</f>
        <v>Junio</v>
      </c>
      <c r="D2588" t="s">
        <v>797</v>
      </c>
      <c r="E2588" t="str">
        <f>+VLOOKUP(Precio_mayoristas_consumidores[[#This Row],[Producto]],Codigos_class_frutas[],2,0)</f>
        <v>Cítricos</v>
      </c>
      <c r="F2588" t="s">
        <v>221</v>
      </c>
      <c r="G2588" s="51">
        <v>1010.35</v>
      </c>
    </row>
    <row r="2589" spans="1:7" x14ac:dyDescent="0.35">
      <c r="A2589">
        <v>2016</v>
      </c>
      <c r="B2589">
        <v>6</v>
      </c>
      <c r="C2589" t="str">
        <f>+VLOOKUP(Precio_mayoristas_consumidores[[#This Row],[Cod_mes]],Códigos_mes[],2,0)</f>
        <v>Junio</v>
      </c>
      <c r="D2589" t="s">
        <v>797</v>
      </c>
      <c r="E2589" t="str">
        <f>+VLOOKUP(Precio_mayoristas_consumidores[[#This Row],[Producto]],Codigos_class_frutas[],2,0)</f>
        <v>Oleaginosos</v>
      </c>
      <c r="F2589" t="s">
        <v>225</v>
      </c>
      <c r="G2589" s="51">
        <v>3324.21</v>
      </c>
    </row>
    <row r="2590" spans="1:7" x14ac:dyDescent="0.35">
      <c r="A2590">
        <v>2016</v>
      </c>
      <c r="B2590">
        <v>6</v>
      </c>
      <c r="C2590" t="str">
        <f>+VLOOKUP(Precio_mayoristas_consumidores[[#This Row],[Cod_mes]],Códigos_mes[],2,0)</f>
        <v>Junio</v>
      </c>
      <c r="D2590" t="s">
        <v>797</v>
      </c>
      <c r="E2590" t="str">
        <f>+VLOOKUP(Precio_mayoristas_consumidores[[#This Row],[Producto]],Codigos_class_frutas[],2,0)</f>
        <v>Frutos de pepita</v>
      </c>
      <c r="F2590" t="s">
        <v>242</v>
      </c>
      <c r="G2590" s="51">
        <v>950.08</v>
      </c>
    </row>
    <row r="2591" spans="1:7" x14ac:dyDescent="0.35">
      <c r="A2591">
        <v>2016</v>
      </c>
      <c r="B2591">
        <v>6</v>
      </c>
      <c r="C2591" t="str">
        <f>+VLOOKUP(Precio_mayoristas_consumidores[[#This Row],[Cod_mes]],Códigos_mes[],2,0)</f>
        <v>Junio</v>
      </c>
      <c r="D2591" t="s">
        <v>797</v>
      </c>
      <c r="E2591" t="str">
        <f>+VLOOKUP(Precio_mayoristas_consumidores[[#This Row],[Producto]],Codigos_class_frutas[],2,0)</f>
        <v>Tropicales y subtropicales</v>
      </c>
      <c r="F2591" t="s">
        <v>204</v>
      </c>
      <c r="G2591" s="51">
        <v>849.71</v>
      </c>
    </row>
    <row r="2592" spans="1:7" x14ac:dyDescent="0.35">
      <c r="A2592">
        <v>2016</v>
      </c>
      <c r="B2592">
        <v>7</v>
      </c>
      <c r="C2592" t="str">
        <f>+VLOOKUP(Precio_mayoristas_consumidores[[#This Row],[Cod_mes]],Códigos_mes[],2,0)</f>
        <v>Julio</v>
      </c>
      <c r="D2592" t="s">
        <v>796</v>
      </c>
      <c r="E2592" t="str">
        <f>+VLOOKUP(Precio_mayoristas_consumidores[[#This Row],[Producto]],Codigos_class_frutas[],2,0)</f>
        <v>Berries</v>
      </c>
      <c r="F2592" t="s">
        <v>249</v>
      </c>
      <c r="G2592" s="51">
        <v>474.72</v>
      </c>
    </row>
    <row r="2593" spans="1:7" x14ac:dyDescent="0.35">
      <c r="A2593">
        <v>2016</v>
      </c>
      <c r="B2593">
        <v>7</v>
      </c>
      <c r="C2593" t="str">
        <f>+VLOOKUP(Precio_mayoristas_consumidores[[#This Row],[Cod_mes]],Códigos_mes[],2,0)</f>
        <v>Julio</v>
      </c>
      <c r="D2593" t="s">
        <v>796</v>
      </c>
      <c r="E2593" t="str">
        <f>+VLOOKUP(Precio_mayoristas_consumidores[[#This Row],[Producto]],Codigos_class_frutas[],2,0)</f>
        <v>Cítricos</v>
      </c>
      <c r="F2593" t="s">
        <v>214</v>
      </c>
      <c r="G2593" s="51">
        <v>438.44</v>
      </c>
    </row>
    <row r="2594" spans="1:7" x14ac:dyDescent="0.35">
      <c r="A2594">
        <v>2016</v>
      </c>
      <c r="B2594">
        <v>7</v>
      </c>
      <c r="C2594" t="str">
        <f>+VLOOKUP(Precio_mayoristas_consumidores[[#This Row],[Cod_mes]],Códigos_mes[],2,0)</f>
        <v>Julio</v>
      </c>
      <c r="D2594" t="s">
        <v>796</v>
      </c>
      <c r="E2594" t="str">
        <f>+VLOOKUP(Precio_mayoristas_consumidores[[#This Row],[Producto]],Codigos_class_frutas[],2,0)</f>
        <v>Cítricos</v>
      </c>
      <c r="F2594" t="s">
        <v>218</v>
      </c>
      <c r="G2594" s="51">
        <v>709.48</v>
      </c>
    </row>
    <row r="2595" spans="1:7" x14ac:dyDescent="0.35">
      <c r="A2595">
        <v>2016</v>
      </c>
      <c r="B2595">
        <v>7</v>
      </c>
      <c r="C2595" t="str">
        <f>+VLOOKUP(Precio_mayoristas_consumidores[[#This Row],[Cod_mes]],Códigos_mes[],2,0)</f>
        <v>Julio</v>
      </c>
      <c r="D2595" t="s">
        <v>796</v>
      </c>
      <c r="E2595" t="str">
        <f>+VLOOKUP(Precio_mayoristas_consumidores[[#This Row],[Producto]],Codigos_class_frutas[],2,0)</f>
        <v>Frutos de pepita</v>
      </c>
      <c r="F2595" t="s">
        <v>231</v>
      </c>
      <c r="G2595" s="51">
        <v>501.97</v>
      </c>
    </row>
    <row r="2596" spans="1:7" x14ac:dyDescent="0.35">
      <c r="A2596">
        <v>2016</v>
      </c>
      <c r="B2596">
        <v>7</v>
      </c>
      <c r="C2596" t="str">
        <f>+VLOOKUP(Precio_mayoristas_consumidores[[#This Row],[Cod_mes]],Códigos_mes[],2,0)</f>
        <v>Julio</v>
      </c>
      <c r="D2596" t="s">
        <v>796</v>
      </c>
      <c r="E2596" t="str">
        <f>+VLOOKUP(Precio_mayoristas_consumidores[[#This Row],[Producto]],Codigos_class_frutas[],2,0)</f>
        <v>Cítricos</v>
      </c>
      <c r="F2596" t="s">
        <v>221</v>
      </c>
      <c r="G2596" s="51">
        <v>567.28</v>
      </c>
    </row>
    <row r="2597" spans="1:7" x14ac:dyDescent="0.35">
      <c r="A2597">
        <v>2016</v>
      </c>
      <c r="B2597">
        <v>7</v>
      </c>
      <c r="C2597" t="str">
        <f>+VLOOKUP(Precio_mayoristas_consumidores[[#This Row],[Cod_mes]],Códigos_mes[],2,0)</f>
        <v>Julio</v>
      </c>
      <c r="D2597" t="s">
        <v>796</v>
      </c>
      <c r="E2597" t="str">
        <f>+VLOOKUP(Precio_mayoristas_consumidores[[#This Row],[Producto]],Codigos_class_frutas[],2,0)</f>
        <v>Oleaginosos</v>
      </c>
      <c r="F2597" t="s">
        <v>225</v>
      </c>
      <c r="G2597" s="51">
        <v>2904.37</v>
      </c>
    </row>
    <row r="2598" spans="1:7" x14ac:dyDescent="0.35">
      <c r="A2598">
        <v>2016</v>
      </c>
      <c r="B2598">
        <v>7</v>
      </c>
      <c r="C2598" t="str">
        <f>+VLOOKUP(Precio_mayoristas_consumidores[[#This Row],[Cod_mes]],Códigos_mes[],2,0)</f>
        <v>Julio</v>
      </c>
      <c r="D2598" t="s">
        <v>796</v>
      </c>
      <c r="E2598" t="str">
        <f>+VLOOKUP(Precio_mayoristas_consumidores[[#This Row],[Producto]],Codigos_class_frutas[],2,0)</f>
        <v>Frutos de pepita</v>
      </c>
      <c r="F2598" t="s">
        <v>242</v>
      </c>
      <c r="G2598" s="51">
        <v>596.24</v>
      </c>
    </row>
    <row r="2599" spans="1:7" x14ac:dyDescent="0.35">
      <c r="A2599">
        <v>2016</v>
      </c>
      <c r="B2599">
        <v>7</v>
      </c>
      <c r="C2599" t="str">
        <f>+VLOOKUP(Precio_mayoristas_consumidores[[#This Row],[Cod_mes]],Códigos_mes[],2,0)</f>
        <v>Julio</v>
      </c>
      <c r="D2599" t="s">
        <v>796</v>
      </c>
      <c r="E2599" t="str">
        <f>+VLOOKUP(Precio_mayoristas_consumidores[[#This Row],[Producto]],Codigos_class_frutas[],2,0)</f>
        <v>Tropicales y subtropicales</v>
      </c>
      <c r="F2599" t="s">
        <v>204</v>
      </c>
      <c r="G2599" s="51">
        <v>543.78</v>
      </c>
    </row>
    <row r="2600" spans="1:7" x14ac:dyDescent="0.35">
      <c r="A2600">
        <v>2016</v>
      </c>
      <c r="B2600">
        <v>7</v>
      </c>
      <c r="C2600" t="str">
        <f>+VLOOKUP(Precio_mayoristas_consumidores[[#This Row],[Cod_mes]],Códigos_mes[],2,0)</f>
        <v>Julio</v>
      </c>
      <c r="D2600" t="s">
        <v>797</v>
      </c>
      <c r="E2600" t="str">
        <f>+VLOOKUP(Precio_mayoristas_consumidores[[#This Row],[Producto]],Codigos_class_frutas[],2,0)</f>
        <v>Berries</v>
      </c>
      <c r="F2600" t="s">
        <v>249</v>
      </c>
      <c r="G2600" s="51">
        <v>939.86</v>
      </c>
    </row>
    <row r="2601" spans="1:7" x14ac:dyDescent="0.35">
      <c r="A2601">
        <v>2016</v>
      </c>
      <c r="B2601">
        <v>7</v>
      </c>
      <c r="C2601" t="str">
        <f>+VLOOKUP(Precio_mayoristas_consumidores[[#This Row],[Cod_mes]],Códigos_mes[],2,0)</f>
        <v>Julio</v>
      </c>
      <c r="D2601" t="s">
        <v>797</v>
      </c>
      <c r="E2601" t="str">
        <f>+VLOOKUP(Precio_mayoristas_consumidores[[#This Row],[Producto]],Codigos_class_frutas[],2,0)</f>
        <v>Cítricos</v>
      </c>
      <c r="F2601" t="s">
        <v>214</v>
      </c>
      <c r="G2601" s="51">
        <v>1137.4100000000001</v>
      </c>
    </row>
    <row r="2602" spans="1:7" x14ac:dyDescent="0.35">
      <c r="A2602">
        <v>2016</v>
      </c>
      <c r="B2602">
        <v>7</v>
      </c>
      <c r="C2602" t="str">
        <f>+VLOOKUP(Precio_mayoristas_consumidores[[#This Row],[Cod_mes]],Códigos_mes[],2,0)</f>
        <v>Julio</v>
      </c>
      <c r="D2602" t="s">
        <v>797</v>
      </c>
      <c r="E2602" t="str">
        <f>+VLOOKUP(Precio_mayoristas_consumidores[[#This Row],[Producto]],Codigos_class_frutas[],2,0)</f>
        <v>Cítricos</v>
      </c>
      <c r="F2602" t="s">
        <v>218</v>
      </c>
      <c r="G2602" s="51">
        <v>1794.46</v>
      </c>
    </row>
    <row r="2603" spans="1:7" x14ac:dyDescent="0.35">
      <c r="A2603">
        <v>2016</v>
      </c>
      <c r="B2603">
        <v>7</v>
      </c>
      <c r="C2603" t="str">
        <f>+VLOOKUP(Precio_mayoristas_consumidores[[#This Row],[Cod_mes]],Códigos_mes[],2,0)</f>
        <v>Julio</v>
      </c>
      <c r="D2603" t="s">
        <v>797</v>
      </c>
      <c r="E2603" t="str">
        <f>+VLOOKUP(Precio_mayoristas_consumidores[[#This Row],[Producto]],Codigos_class_frutas[],2,0)</f>
        <v>Tropicales y subtropicales</v>
      </c>
      <c r="F2603" t="s">
        <v>229</v>
      </c>
      <c r="G2603" s="51">
        <v>1965.75</v>
      </c>
    </row>
    <row r="2604" spans="1:7" x14ac:dyDescent="0.35">
      <c r="A2604">
        <v>2016</v>
      </c>
      <c r="B2604">
        <v>7</v>
      </c>
      <c r="C2604" t="str">
        <f>+VLOOKUP(Precio_mayoristas_consumidores[[#This Row],[Cod_mes]],Códigos_mes[],2,0)</f>
        <v>Julio</v>
      </c>
      <c r="D2604" t="s">
        <v>797</v>
      </c>
      <c r="E2604" t="str">
        <f>+VLOOKUP(Precio_mayoristas_consumidores[[#This Row],[Producto]],Codigos_class_frutas[],2,0)</f>
        <v>Frutos de pepita</v>
      </c>
      <c r="F2604" t="s">
        <v>231</v>
      </c>
      <c r="G2604" s="51">
        <v>1038.83</v>
      </c>
    </row>
    <row r="2605" spans="1:7" x14ac:dyDescent="0.35">
      <c r="A2605">
        <v>2016</v>
      </c>
      <c r="B2605">
        <v>7</v>
      </c>
      <c r="C2605" t="str">
        <f>+VLOOKUP(Precio_mayoristas_consumidores[[#This Row],[Cod_mes]],Códigos_mes[],2,0)</f>
        <v>Julio</v>
      </c>
      <c r="D2605" t="s">
        <v>797</v>
      </c>
      <c r="E2605" t="str">
        <f>+VLOOKUP(Precio_mayoristas_consumidores[[#This Row],[Producto]],Codigos_class_frutas[],2,0)</f>
        <v>Cítricos</v>
      </c>
      <c r="F2605" t="s">
        <v>221</v>
      </c>
      <c r="G2605" s="51">
        <v>1025.29</v>
      </c>
    </row>
    <row r="2606" spans="1:7" x14ac:dyDescent="0.35">
      <c r="A2606">
        <v>2016</v>
      </c>
      <c r="B2606">
        <v>7</v>
      </c>
      <c r="C2606" t="str">
        <f>+VLOOKUP(Precio_mayoristas_consumidores[[#This Row],[Cod_mes]],Códigos_mes[],2,0)</f>
        <v>Julio</v>
      </c>
      <c r="D2606" t="s">
        <v>797</v>
      </c>
      <c r="E2606" t="str">
        <f>+VLOOKUP(Precio_mayoristas_consumidores[[#This Row],[Producto]],Codigos_class_frutas[],2,0)</f>
        <v>Oleaginosos</v>
      </c>
      <c r="F2606" t="s">
        <v>225</v>
      </c>
      <c r="G2606" s="51">
        <v>3104.55</v>
      </c>
    </row>
    <row r="2607" spans="1:7" x14ac:dyDescent="0.35">
      <c r="A2607">
        <v>2016</v>
      </c>
      <c r="B2607">
        <v>7</v>
      </c>
      <c r="C2607" t="str">
        <f>+VLOOKUP(Precio_mayoristas_consumidores[[#This Row],[Cod_mes]],Códigos_mes[],2,0)</f>
        <v>Julio</v>
      </c>
      <c r="D2607" t="s">
        <v>797</v>
      </c>
      <c r="E2607" t="str">
        <f>+VLOOKUP(Precio_mayoristas_consumidores[[#This Row],[Producto]],Codigos_class_frutas[],2,0)</f>
        <v>Frutos de pepita</v>
      </c>
      <c r="F2607" t="s">
        <v>242</v>
      </c>
      <c r="G2607" s="51">
        <v>922.28</v>
      </c>
    </row>
    <row r="2608" spans="1:7" x14ac:dyDescent="0.35">
      <c r="A2608">
        <v>2016</v>
      </c>
      <c r="B2608">
        <v>7</v>
      </c>
      <c r="C2608" t="str">
        <f>+VLOOKUP(Precio_mayoristas_consumidores[[#This Row],[Cod_mes]],Códigos_mes[],2,0)</f>
        <v>Julio</v>
      </c>
      <c r="D2608" t="s">
        <v>797</v>
      </c>
      <c r="E2608" t="str">
        <f>+VLOOKUP(Precio_mayoristas_consumidores[[#This Row],[Producto]],Codigos_class_frutas[],2,0)</f>
        <v>Tropicales y subtropicales</v>
      </c>
      <c r="F2608" t="s">
        <v>204</v>
      </c>
      <c r="G2608" s="51">
        <v>829.2</v>
      </c>
    </row>
    <row r="2609" spans="1:7" x14ac:dyDescent="0.35">
      <c r="A2609">
        <v>2016</v>
      </c>
      <c r="B2609">
        <v>7</v>
      </c>
      <c r="C2609" t="str">
        <f>+VLOOKUP(Precio_mayoristas_consumidores[[#This Row],[Cod_mes]],Códigos_mes[],2,0)</f>
        <v>Julio</v>
      </c>
      <c r="D2609" t="s">
        <v>796</v>
      </c>
      <c r="E2609" t="str">
        <f>+VLOOKUP(Precio_mayoristas_consumidores[[#This Row],[Producto]],Codigos_class_frutas[],2,0)</f>
        <v>Berries</v>
      </c>
      <c r="F2609" t="s">
        <v>249</v>
      </c>
      <c r="G2609" s="51">
        <v>477.15</v>
      </c>
    </row>
    <row r="2610" spans="1:7" x14ac:dyDescent="0.35">
      <c r="A2610">
        <v>2016</v>
      </c>
      <c r="B2610">
        <v>7</v>
      </c>
      <c r="C2610" t="str">
        <f>+VLOOKUP(Precio_mayoristas_consumidores[[#This Row],[Cod_mes]],Códigos_mes[],2,0)</f>
        <v>Julio</v>
      </c>
      <c r="D2610" t="s">
        <v>796</v>
      </c>
      <c r="E2610" t="str">
        <f>+VLOOKUP(Precio_mayoristas_consumidores[[#This Row],[Producto]],Codigos_class_frutas[],2,0)</f>
        <v>Cítricos</v>
      </c>
      <c r="F2610" t="s">
        <v>214</v>
      </c>
      <c r="G2610" s="51">
        <v>407.5</v>
      </c>
    </row>
    <row r="2611" spans="1:7" x14ac:dyDescent="0.35">
      <c r="A2611">
        <v>2016</v>
      </c>
      <c r="B2611">
        <v>7</v>
      </c>
      <c r="C2611" t="str">
        <f>+VLOOKUP(Precio_mayoristas_consumidores[[#This Row],[Cod_mes]],Códigos_mes[],2,0)</f>
        <v>Julio</v>
      </c>
      <c r="D2611" t="s">
        <v>796</v>
      </c>
      <c r="E2611" t="str">
        <f>+VLOOKUP(Precio_mayoristas_consumidores[[#This Row],[Producto]],Codigos_class_frutas[],2,0)</f>
        <v>Cítricos</v>
      </c>
      <c r="F2611" t="s">
        <v>218</v>
      </c>
      <c r="G2611" s="51">
        <v>682.76</v>
      </c>
    </row>
    <row r="2612" spans="1:7" x14ac:dyDescent="0.35">
      <c r="A2612">
        <v>2016</v>
      </c>
      <c r="B2612">
        <v>7</v>
      </c>
      <c r="C2612" t="str">
        <f>+VLOOKUP(Precio_mayoristas_consumidores[[#This Row],[Cod_mes]],Códigos_mes[],2,0)</f>
        <v>Julio</v>
      </c>
      <c r="D2612" t="s">
        <v>796</v>
      </c>
      <c r="E2612" t="str">
        <f>+VLOOKUP(Precio_mayoristas_consumidores[[#This Row],[Producto]],Codigos_class_frutas[],2,0)</f>
        <v>Tropicales y subtropicales</v>
      </c>
      <c r="F2612" t="s">
        <v>229</v>
      </c>
      <c r="G2612" s="51">
        <v>2750</v>
      </c>
    </row>
    <row r="2613" spans="1:7" x14ac:dyDescent="0.35">
      <c r="A2613">
        <v>2016</v>
      </c>
      <c r="B2613">
        <v>7</v>
      </c>
      <c r="C2613" t="str">
        <f>+VLOOKUP(Precio_mayoristas_consumidores[[#This Row],[Cod_mes]],Códigos_mes[],2,0)</f>
        <v>Julio</v>
      </c>
      <c r="D2613" t="s">
        <v>796</v>
      </c>
      <c r="E2613" t="str">
        <f>+VLOOKUP(Precio_mayoristas_consumidores[[#This Row],[Producto]],Codigos_class_frutas[],2,0)</f>
        <v>Frutos de pepita</v>
      </c>
      <c r="F2613" t="s">
        <v>231</v>
      </c>
      <c r="G2613" s="51">
        <v>453.27</v>
      </c>
    </row>
    <row r="2614" spans="1:7" x14ac:dyDescent="0.35">
      <c r="A2614">
        <v>2016</v>
      </c>
      <c r="B2614">
        <v>7</v>
      </c>
      <c r="C2614" t="str">
        <f>+VLOOKUP(Precio_mayoristas_consumidores[[#This Row],[Cod_mes]],Códigos_mes[],2,0)</f>
        <v>Julio</v>
      </c>
      <c r="D2614" t="s">
        <v>796</v>
      </c>
      <c r="E2614" t="str">
        <f>+VLOOKUP(Precio_mayoristas_consumidores[[#This Row],[Producto]],Codigos_class_frutas[],2,0)</f>
        <v>Cítricos</v>
      </c>
      <c r="F2614" t="s">
        <v>221</v>
      </c>
      <c r="G2614" s="51">
        <v>524.32000000000005</v>
      </c>
    </row>
    <row r="2615" spans="1:7" x14ac:dyDescent="0.35">
      <c r="A2615">
        <v>2016</v>
      </c>
      <c r="B2615">
        <v>7</v>
      </c>
      <c r="C2615" t="str">
        <f>+VLOOKUP(Precio_mayoristas_consumidores[[#This Row],[Cod_mes]],Códigos_mes[],2,0)</f>
        <v>Julio</v>
      </c>
      <c r="D2615" t="s">
        <v>796</v>
      </c>
      <c r="E2615" t="str">
        <f>+VLOOKUP(Precio_mayoristas_consumidores[[#This Row],[Producto]],Codigos_class_frutas[],2,0)</f>
        <v>Oleaginosos</v>
      </c>
      <c r="F2615" t="s">
        <v>225</v>
      </c>
      <c r="G2615" s="51">
        <v>2497.0500000000002</v>
      </c>
    </row>
    <row r="2616" spans="1:7" x14ac:dyDescent="0.35">
      <c r="A2616">
        <v>2016</v>
      </c>
      <c r="B2616">
        <v>7</v>
      </c>
      <c r="C2616" t="str">
        <f>+VLOOKUP(Precio_mayoristas_consumidores[[#This Row],[Cod_mes]],Códigos_mes[],2,0)</f>
        <v>Julio</v>
      </c>
      <c r="D2616" t="s">
        <v>796</v>
      </c>
      <c r="E2616" t="str">
        <f>+VLOOKUP(Precio_mayoristas_consumidores[[#This Row],[Producto]],Codigos_class_frutas[],2,0)</f>
        <v>Frutos de pepita</v>
      </c>
      <c r="F2616" t="s">
        <v>242</v>
      </c>
      <c r="G2616" s="51">
        <v>585.51</v>
      </c>
    </row>
    <row r="2617" spans="1:7" x14ac:dyDescent="0.35">
      <c r="A2617">
        <v>2016</v>
      </c>
      <c r="B2617">
        <v>7</v>
      </c>
      <c r="C2617" t="str">
        <f>+VLOOKUP(Precio_mayoristas_consumidores[[#This Row],[Cod_mes]],Códigos_mes[],2,0)</f>
        <v>Julio</v>
      </c>
      <c r="D2617" t="s">
        <v>796</v>
      </c>
      <c r="E2617" t="str">
        <f>+VLOOKUP(Precio_mayoristas_consumidores[[#This Row],[Producto]],Codigos_class_frutas[],2,0)</f>
        <v>Tropicales y subtropicales</v>
      </c>
      <c r="F2617" t="s">
        <v>204</v>
      </c>
      <c r="G2617" s="51">
        <v>518.41999999999996</v>
      </c>
    </row>
    <row r="2618" spans="1:7" x14ac:dyDescent="0.35">
      <c r="A2618">
        <v>2016</v>
      </c>
      <c r="B2618">
        <v>7</v>
      </c>
      <c r="C2618" t="str">
        <f>+VLOOKUP(Precio_mayoristas_consumidores[[#This Row],[Cod_mes]],Códigos_mes[],2,0)</f>
        <v>Julio</v>
      </c>
      <c r="D2618" t="s">
        <v>797</v>
      </c>
      <c r="E2618" t="str">
        <f>+VLOOKUP(Precio_mayoristas_consumidores[[#This Row],[Producto]],Codigos_class_frutas[],2,0)</f>
        <v>Berries</v>
      </c>
      <c r="F2618" t="s">
        <v>249</v>
      </c>
      <c r="G2618" s="51">
        <v>1114.83</v>
      </c>
    </row>
    <row r="2619" spans="1:7" x14ac:dyDescent="0.35">
      <c r="A2619">
        <v>2016</v>
      </c>
      <c r="B2619">
        <v>7</v>
      </c>
      <c r="C2619" t="str">
        <f>+VLOOKUP(Precio_mayoristas_consumidores[[#This Row],[Cod_mes]],Códigos_mes[],2,0)</f>
        <v>Julio</v>
      </c>
      <c r="D2619" t="s">
        <v>797</v>
      </c>
      <c r="E2619" t="str">
        <f>+VLOOKUP(Precio_mayoristas_consumidores[[#This Row],[Producto]],Codigos_class_frutas[],2,0)</f>
        <v>Cítricos</v>
      </c>
      <c r="F2619" t="s">
        <v>214</v>
      </c>
      <c r="G2619" s="51">
        <v>1089.28</v>
      </c>
    </row>
    <row r="2620" spans="1:7" x14ac:dyDescent="0.35">
      <c r="A2620">
        <v>2016</v>
      </c>
      <c r="B2620">
        <v>7</v>
      </c>
      <c r="C2620" t="str">
        <f>+VLOOKUP(Precio_mayoristas_consumidores[[#This Row],[Cod_mes]],Códigos_mes[],2,0)</f>
        <v>Julio</v>
      </c>
      <c r="D2620" t="s">
        <v>797</v>
      </c>
      <c r="E2620" t="str">
        <f>+VLOOKUP(Precio_mayoristas_consumidores[[#This Row],[Producto]],Codigos_class_frutas[],2,0)</f>
        <v>Cítricos</v>
      </c>
      <c r="F2620" t="s">
        <v>218</v>
      </c>
      <c r="G2620" s="51">
        <v>1913.75</v>
      </c>
    </row>
    <row r="2621" spans="1:7" x14ac:dyDescent="0.35">
      <c r="A2621">
        <v>2016</v>
      </c>
      <c r="B2621">
        <v>7</v>
      </c>
      <c r="C2621" t="str">
        <f>+VLOOKUP(Precio_mayoristas_consumidores[[#This Row],[Cod_mes]],Códigos_mes[],2,0)</f>
        <v>Julio</v>
      </c>
      <c r="D2621" t="s">
        <v>797</v>
      </c>
      <c r="E2621" t="str">
        <f>+VLOOKUP(Precio_mayoristas_consumidores[[#This Row],[Producto]],Codigos_class_frutas[],2,0)</f>
        <v>Tropicales y subtropicales</v>
      </c>
      <c r="F2621" t="s">
        <v>229</v>
      </c>
      <c r="G2621" s="51">
        <v>1958.33</v>
      </c>
    </row>
    <row r="2622" spans="1:7" x14ac:dyDescent="0.35">
      <c r="A2622">
        <v>2016</v>
      </c>
      <c r="B2622">
        <v>7</v>
      </c>
      <c r="C2622" t="str">
        <f>+VLOOKUP(Precio_mayoristas_consumidores[[#This Row],[Cod_mes]],Códigos_mes[],2,0)</f>
        <v>Julio</v>
      </c>
      <c r="D2622" t="s">
        <v>797</v>
      </c>
      <c r="E2622" t="str">
        <f>+VLOOKUP(Precio_mayoristas_consumidores[[#This Row],[Producto]],Codigos_class_frutas[],2,0)</f>
        <v>Frutos de pepita</v>
      </c>
      <c r="F2622" t="s">
        <v>231</v>
      </c>
      <c r="G2622" s="51">
        <v>980.21</v>
      </c>
    </row>
    <row r="2623" spans="1:7" x14ac:dyDescent="0.35">
      <c r="A2623">
        <v>2016</v>
      </c>
      <c r="B2623">
        <v>7</v>
      </c>
      <c r="C2623" t="str">
        <f>+VLOOKUP(Precio_mayoristas_consumidores[[#This Row],[Cod_mes]],Códigos_mes[],2,0)</f>
        <v>Julio</v>
      </c>
      <c r="D2623" t="s">
        <v>797</v>
      </c>
      <c r="E2623" t="str">
        <f>+VLOOKUP(Precio_mayoristas_consumidores[[#This Row],[Producto]],Codigos_class_frutas[],2,0)</f>
        <v>Cítricos</v>
      </c>
      <c r="F2623" t="s">
        <v>221</v>
      </c>
      <c r="G2623" s="51">
        <v>913.8</v>
      </c>
    </row>
    <row r="2624" spans="1:7" x14ac:dyDescent="0.35">
      <c r="A2624">
        <v>2016</v>
      </c>
      <c r="B2624">
        <v>7</v>
      </c>
      <c r="C2624" t="str">
        <f>+VLOOKUP(Precio_mayoristas_consumidores[[#This Row],[Cod_mes]],Códigos_mes[],2,0)</f>
        <v>Julio</v>
      </c>
      <c r="D2624" t="s">
        <v>797</v>
      </c>
      <c r="E2624" t="str">
        <f>+VLOOKUP(Precio_mayoristas_consumidores[[#This Row],[Producto]],Codigos_class_frutas[],2,0)</f>
        <v>Oleaginosos</v>
      </c>
      <c r="F2624" t="s">
        <v>225</v>
      </c>
      <c r="G2624" s="51">
        <v>3121.43</v>
      </c>
    </row>
    <row r="2625" spans="1:7" x14ac:dyDescent="0.35">
      <c r="A2625">
        <v>2016</v>
      </c>
      <c r="B2625">
        <v>7</v>
      </c>
      <c r="C2625" t="str">
        <f>+VLOOKUP(Precio_mayoristas_consumidores[[#This Row],[Cod_mes]],Códigos_mes[],2,0)</f>
        <v>Julio</v>
      </c>
      <c r="D2625" t="s">
        <v>797</v>
      </c>
      <c r="E2625" t="str">
        <f>+VLOOKUP(Precio_mayoristas_consumidores[[#This Row],[Producto]],Codigos_class_frutas[],2,0)</f>
        <v>Frutos de pepita</v>
      </c>
      <c r="F2625" t="s">
        <v>242</v>
      </c>
      <c r="G2625" s="51">
        <v>901.72</v>
      </c>
    </row>
    <row r="2626" spans="1:7" x14ac:dyDescent="0.35">
      <c r="A2626">
        <v>2016</v>
      </c>
      <c r="B2626">
        <v>7</v>
      </c>
      <c r="C2626" t="str">
        <f>+VLOOKUP(Precio_mayoristas_consumidores[[#This Row],[Cod_mes]],Códigos_mes[],2,0)</f>
        <v>Julio</v>
      </c>
      <c r="D2626" t="s">
        <v>797</v>
      </c>
      <c r="E2626" t="str">
        <f>+VLOOKUP(Precio_mayoristas_consumidores[[#This Row],[Producto]],Codigos_class_frutas[],2,0)</f>
        <v>Tropicales y subtropicales</v>
      </c>
      <c r="F2626" t="s">
        <v>204</v>
      </c>
      <c r="G2626" s="51">
        <v>831.91</v>
      </c>
    </row>
    <row r="2627" spans="1:7" x14ac:dyDescent="0.35">
      <c r="A2627">
        <v>2016</v>
      </c>
      <c r="B2627">
        <v>7</v>
      </c>
      <c r="C2627" t="str">
        <f>+VLOOKUP(Precio_mayoristas_consumidores[[#This Row],[Cod_mes]],Códigos_mes[],2,0)</f>
        <v>Julio</v>
      </c>
      <c r="D2627" t="s">
        <v>796</v>
      </c>
      <c r="E2627" t="str">
        <f>+VLOOKUP(Precio_mayoristas_consumidores[[#This Row],[Producto]],Codigos_class_frutas[],2,0)</f>
        <v>Berries</v>
      </c>
      <c r="F2627" t="s">
        <v>249</v>
      </c>
      <c r="G2627" s="51">
        <v>491.76</v>
      </c>
    </row>
    <row r="2628" spans="1:7" x14ac:dyDescent="0.35">
      <c r="A2628">
        <v>2016</v>
      </c>
      <c r="B2628">
        <v>7</v>
      </c>
      <c r="C2628" t="str">
        <f>+VLOOKUP(Precio_mayoristas_consumidores[[#This Row],[Cod_mes]],Códigos_mes[],2,0)</f>
        <v>Julio</v>
      </c>
      <c r="D2628" t="s">
        <v>796</v>
      </c>
      <c r="E2628" t="str">
        <f>+VLOOKUP(Precio_mayoristas_consumidores[[#This Row],[Producto]],Codigos_class_frutas[],2,0)</f>
        <v>Cítricos</v>
      </c>
      <c r="F2628" t="s">
        <v>214</v>
      </c>
      <c r="G2628" s="51">
        <v>429.5</v>
      </c>
    </row>
    <row r="2629" spans="1:7" x14ac:dyDescent="0.35">
      <c r="A2629">
        <v>2016</v>
      </c>
      <c r="B2629">
        <v>7</v>
      </c>
      <c r="C2629" t="str">
        <f>+VLOOKUP(Precio_mayoristas_consumidores[[#This Row],[Cod_mes]],Códigos_mes[],2,0)</f>
        <v>Julio</v>
      </c>
      <c r="D2629" t="s">
        <v>796</v>
      </c>
      <c r="E2629" t="str">
        <f>+VLOOKUP(Precio_mayoristas_consumidores[[#This Row],[Producto]],Codigos_class_frutas[],2,0)</f>
        <v>Cítricos</v>
      </c>
      <c r="F2629" t="s">
        <v>218</v>
      </c>
      <c r="G2629" s="51">
        <v>727.38</v>
      </c>
    </row>
    <row r="2630" spans="1:7" x14ac:dyDescent="0.35">
      <c r="A2630">
        <v>2016</v>
      </c>
      <c r="B2630">
        <v>7</v>
      </c>
      <c r="C2630" t="str">
        <f>+VLOOKUP(Precio_mayoristas_consumidores[[#This Row],[Cod_mes]],Códigos_mes[],2,0)</f>
        <v>Julio</v>
      </c>
      <c r="D2630" t="s">
        <v>796</v>
      </c>
      <c r="E2630" t="str">
        <f>+VLOOKUP(Precio_mayoristas_consumidores[[#This Row],[Producto]],Codigos_class_frutas[],2,0)</f>
        <v>Tropicales y subtropicales</v>
      </c>
      <c r="F2630" t="s">
        <v>229</v>
      </c>
      <c r="G2630" s="51">
        <v>3200</v>
      </c>
    </row>
    <row r="2631" spans="1:7" x14ac:dyDescent="0.35">
      <c r="A2631">
        <v>2016</v>
      </c>
      <c r="B2631">
        <v>7</v>
      </c>
      <c r="C2631" t="str">
        <f>+VLOOKUP(Precio_mayoristas_consumidores[[#This Row],[Cod_mes]],Códigos_mes[],2,0)</f>
        <v>Julio</v>
      </c>
      <c r="D2631" t="s">
        <v>796</v>
      </c>
      <c r="E2631" t="str">
        <f>+VLOOKUP(Precio_mayoristas_consumidores[[#This Row],[Producto]],Codigos_class_frutas[],2,0)</f>
        <v>Frutos de pepita</v>
      </c>
      <c r="F2631" t="s">
        <v>231</v>
      </c>
      <c r="G2631" s="51">
        <v>479.5</v>
      </c>
    </row>
    <row r="2632" spans="1:7" x14ac:dyDescent="0.35">
      <c r="A2632">
        <v>2016</v>
      </c>
      <c r="B2632">
        <v>7</v>
      </c>
      <c r="C2632" t="str">
        <f>+VLOOKUP(Precio_mayoristas_consumidores[[#This Row],[Cod_mes]],Códigos_mes[],2,0)</f>
        <v>Julio</v>
      </c>
      <c r="D2632" t="s">
        <v>796</v>
      </c>
      <c r="E2632" t="str">
        <f>+VLOOKUP(Precio_mayoristas_consumidores[[#This Row],[Producto]],Codigos_class_frutas[],2,0)</f>
        <v>Cítricos</v>
      </c>
      <c r="F2632" t="s">
        <v>221</v>
      </c>
      <c r="G2632" s="51">
        <v>531.44000000000005</v>
      </c>
    </row>
    <row r="2633" spans="1:7" x14ac:dyDescent="0.35">
      <c r="A2633">
        <v>2016</v>
      </c>
      <c r="B2633">
        <v>7</v>
      </c>
      <c r="C2633" t="str">
        <f>+VLOOKUP(Precio_mayoristas_consumidores[[#This Row],[Cod_mes]],Códigos_mes[],2,0)</f>
        <v>Julio</v>
      </c>
      <c r="D2633" t="s">
        <v>796</v>
      </c>
      <c r="E2633" t="str">
        <f>+VLOOKUP(Precio_mayoristas_consumidores[[#This Row],[Producto]],Codigos_class_frutas[],2,0)</f>
        <v>Oleaginosos</v>
      </c>
      <c r="F2633" t="s">
        <v>225</v>
      </c>
      <c r="G2633" s="51">
        <v>2414.42</v>
      </c>
    </row>
    <row r="2634" spans="1:7" x14ac:dyDescent="0.35">
      <c r="A2634">
        <v>2016</v>
      </c>
      <c r="B2634">
        <v>7</v>
      </c>
      <c r="C2634" t="str">
        <f>+VLOOKUP(Precio_mayoristas_consumidores[[#This Row],[Cod_mes]],Códigos_mes[],2,0)</f>
        <v>Julio</v>
      </c>
      <c r="D2634" t="s">
        <v>796</v>
      </c>
      <c r="E2634" t="str">
        <f>+VLOOKUP(Precio_mayoristas_consumidores[[#This Row],[Producto]],Codigos_class_frutas[],2,0)</f>
        <v>Frutos de pepita</v>
      </c>
      <c r="F2634" t="s">
        <v>242</v>
      </c>
      <c r="G2634" s="51">
        <v>599</v>
      </c>
    </row>
    <row r="2635" spans="1:7" x14ac:dyDescent="0.35">
      <c r="A2635">
        <v>2016</v>
      </c>
      <c r="B2635">
        <v>7</v>
      </c>
      <c r="C2635" t="str">
        <f>+VLOOKUP(Precio_mayoristas_consumidores[[#This Row],[Cod_mes]],Códigos_mes[],2,0)</f>
        <v>Julio</v>
      </c>
      <c r="D2635" t="s">
        <v>796</v>
      </c>
      <c r="E2635" t="str">
        <f>+VLOOKUP(Precio_mayoristas_consumidores[[#This Row],[Producto]],Codigos_class_frutas[],2,0)</f>
        <v>Tropicales y subtropicales</v>
      </c>
      <c r="F2635" t="s">
        <v>204</v>
      </c>
      <c r="G2635" s="51">
        <v>609.62</v>
      </c>
    </row>
    <row r="2636" spans="1:7" x14ac:dyDescent="0.35">
      <c r="A2636">
        <v>2016</v>
      </c>
      <c r="B2636">
        <v>7</v>
      </c>
      <c r="C2636" t="str">
        <f>+VLOOKUP(Precio_mayoristas_consumidores[[#This Row],[Cod_mes]],Códigos_mes[],2,0)</f>
        <v>Julio</v>
      </c>
      <c r="D2636" t="s">
        <v>797</v>
      </c>
      <c r="E2636" t="str">
        <f>+VLOOKUP(Precio_mayoristas_consumidores[[#This Row],[Producto]],Codigos_class_frutas[],2,0)</f>
        <v>Berries</v>
      </c>
      <c r="F2636" t="s">
        <v>249</v>
      </c>
      <c r="G2636" s="51">
        <v>899.4</v>
      </c>
    </row>
    <row r="2637" spans="1:7" x14ac:dyDescent="0.35">
      <c r="A2637">
        <v>2016</v>
      </c>
      <c r="B2637">
        <v>7</v>
      </c>
      <c r="C2637" t="str">
        <f>+VLOOKUP(Precio_mayoristas_consumidores[[#This Row],[Cod_mes]],Códigos_mes[],2,0)</f>
        <v>Julio</v>
      </c>
      <c r="D2637" t="s">
        <v>797</v>
      </c>
      <c r="E2637" t="str">
        <f>+VLOOKUP(Precio_mayoristas_consumidores[[#This Row],[Producto]],Codigos_class_frutas[],2,0)</f>
        <v>Cítricos</v>
      </c>
      <c r="F2637" t="s">
        <v>214</v>
      </c>
      <c r="G2637" s="51">
        <v>1031.33</v>
      </c>
    </row>
    <row r="2638" spans="1:7" x14ac:dyDescent="0.35">
      <c r="A2638">
        <v>2016</v>
      </c>
      <c r="B2638">
        <v>7</v>
      </c>
      <c r="C2638" t="str">
        <f>+VLOOKUP(Precio_mayoristas_consumidores[[#This Row],[Cod_mes]],Códigos_mes[],2,0)</f>
        <v>Julio</v>
      </c>
      <c r="D2638" t="s">
        <v>797</v>
      </c>
      <c r="E2638" t="str">
        <f>+VLOOKUP(Precio_mayoristas_consumidores[[#This Row],[Producto]],Codigos_class_frutas[],2,0)</f>
        <v>Cítricos</v>
      </c>
      <c r="F2638" t="s">
        <v>218</v>
      </c>
      <c r="G2638" s="51">
        <v>1700.66</v>
      </c>
    </row>
    <row r="2639" spans="1:7" x14ac:dyDescent="0.35">
      <c r="A2639">
        <v>2016</v>
      </c>
      <c r="B2639">
        <v>7</v>
      </c>
      <c r="C2639" t="str">
        <f>+VLOOKUP(Precio_mayoristas_consumidores[[#This Row],[Cod_mes]],Códigos_mes[],2,0)</f>
        <v>Julio</v>
      </c>
      <c r="D2639" t="s">
        <v>797</v>
      </c>
      <c r="E2639" t="str">
        <f>+VLOOKUP(Precio_mayoristas_consumidores[[#This Row],[Producto]],Codigos_class_frutas[],2,0)</f>
        <v>Tropicales y subtropicales</v>
      </c>
      <c r="F2639" t="s">
        <v>229</v>
      </c>
      <c r="G2639" s="51">
        <v>2275.89</v>
      </c>
    </row>
    <row r="2640" spans="1:7" x14ac:dyDescent="0.35">
      <c r="A2640">
        <v>2016</v>
      </c>
      <c r="B2640">
        <v>7</v>
      </c>
      <c r="C2640" t="str">
        <f>+VLOOKUP(Precio_mayoristas_consumidores[[#This Row],[Cod_mes]],Códigos_mes[],2,0)</f>
        <v>Julio</v>
      </c>
      <c r="D2640" t="s">
        <v>797</v>
      </c>
      <c r="E2640" t="str">
        <f>+VLOOKUP(Precio_mayoristas_consumidores[[#This Row],[Producto]],Codigos_class_frutas[],2,0)</f>
        <v>Frutos de pepita</v>
      </c>
      <c r="F2640" t="s">
        <v>231</v>
      </c>
      <c r="G2640" s="51">
        <v>993.19</v>
      </c>
    </row>
    <row r="2641" spans="1:7" x14ac:dyDescent="0.35">
      <c r="A2641">
        <v>2016</v>
      </c>
      <c r="B2641">
        <v>7</v>
      </c>
      <c r="C2641" t="str">
        <f>+VLOOKUP(Precio_mayoristas_consumidores[[#This Row],[Cod_mes]],Códigos_mes[],2,0)</f>
        <v>Julio</v>
      </c>
      <c r="D2641" t="s">
        <v>797</v>
      </c>
      <c r="E2641" t="str">
        <f>+VLOOKUP(Precio_mayoristas_consumidores[[#This Row],[Producto]],Codigos_class_frutas[],2,0)</f>
        <v>Cítricos</v>
      </c>
      <c r="F2641" t="s">
        <v>221</v>
      </c>
      <c r="G2641" s="51">
        <v>961.46</v>
      </c>
    </row>
    <row r="2642" spans="1:7" x14ac:dyDescent="0.35">
      <c r="A2642">
        <v>2016</v>
      </c>
      <c r="B2642">
        <v>7</v>
      </c>
      <c r="C2642" t="str">
        <f>+VLOOKUP(Precio_mayoristas_consumidores[[#This Row],[Cod_mes]],Códigos_mes[],2,0)</f>
        <v>Julio</v>
      </c>
      <c r="D2642" t="s">
        <v>797</v>
      </c>
      <c r="E2642" t="str">
        <f>+VLOOKUP(Precio_mayoristas_consumidores[[#This Row],[Producto]],Codigos_class_frutas[],2,0)</f>
        <v>Oleaginosos</v>
      </c>
      <c r="F2642" t="s">
        <v>225</v>
      </c>
      <c r="G2642" s="51">
        <v>3084.44</v>
      </c>
    </row>
    <row r="2643" spans="1:7" x14ac:dyDescent="0.35">
      <c r="A2643">
        <v>2016</v>
      </c>
      <c r="B2643">
        <v>7</v>
      </c>
      <c r="C2643" t="str">
        <f>+VLOOKUP(Precio_mayoristas_consumidores[[#This Row],[Cod_mes]],Códigos_mes[],2,0)</f>
        <v>Julio</v>
      </c>
      <c r="D2643" t="s">
        <v>797</v>
      </c>
      <c r="E2643" t="str">
        <f>+VLOOKUP(Precio_mayoristas_consumidores[[#This Row],[Producto]],Codigos_class_frutas[],2,0)</f>
        <v>Frutos de pepita</v>
      </c>
      <c r="F2643" t="s">
        <v>242</v>
      </c>
      <c r="G2643" s="51">
        <v>908.83</v>
      </c>
    </row>
    <row r="2644" spans="1:7" x14ac:dyDescent="0.35">
      <c r="A2644">
        <v>2016</v>
      </c>
      <c r="B2644">
        <v>7</v>
      </c>
      <c r="C2644" t="str">
        <f>+VLOOKUP(Precio_mayoristas_consumidores[[#This Row],[Cod_mes]],Códigos_mes[],2,0)</f>
        <v>Julio</v>
      </c>
      <c r="D2644" t="s">
        <v>797</v>
      </c>
      <c r="E2644" t="str">
        <f>+VLOOKUP(Precio_mayoristas_consumidores[[#This Row],[Producto]],Codigos_class_frutas[],2,0)</f>
        <v>Tropicales y subtropicales</v>
      </c>
      <c r="F2644" t="s">
        <v>204</v>
      </c>
      <c r="G2644" s="51">
        <v>795.35</v>
      </c>
    </row>
    <row r="2645" spans="1:7" x14ac:dyDescent="0.35">
      <c r="A2645">
        <v>2016</v>
      </c>
      <c r="B2645">
        <v>7</v>
      </c>
      <c r="C2645" t="str">
        <f>+VLOOKUP(Precio_mayoristas_consumidores[[#This Row],[Cod_mes]],Códigos_mes[],2,0)</f>
        <v>Julio</v>
      </c>
      <c r="D2645" t="s">
        <v>796</v>
      </c>
      <c r="E2645" t="str">
        <f>+VLOOKUP(Precio_mayoristas_consumidores[[#This Row],[Producto]],Codigos_class_frutas[],2,0)</f>
        <v>Berries</v>
      </c>
      <c r="F2645" t="s">
        <v>249</v>
      </c>
      <c r="G2645" s="51">
        <v>508.31</v>
      </c>
    </row>
    <row r="2646" spans="1:7" x14ac:dyDescent="0.35">
      <c r="A2646">
        <v>2016</v>
      </c>
      <c r="B2646">
        <v>7</v>
      </c>
      <c r="C2646" t="str">
        <f>+VLOOKUP(Precio_mayoristas_consumidores[[#This Row],[Cod_mes]],Códigos_mes[],2,0)</f>
        <v>Julio</v>
      </c>
      <c r="D2646" t="s">
        <v>796</v>
      </c>
      <c r="E2646" t="str">
        <f>+VLOOKUP(Precio_mayoristas_consumidores[[#This Row],[Producto]],Codigos_class_frutas[],2,0)</f>
        <v>Cítricos</v>
      </c>
      <c r="F2646" t="s">
        <v>214</v>
      </c>
      <c r="G2646" s="51">
        <v>422.1</v>
      </c>
    </row>
    <row r="2647" spans="1:7" x14ac:dyDescent="0.35">
      <c r="A2647">
        <v>2016</v>
      </c>
      <c r="B2647">
        <v>7</v>
      </c>
      <c r="C2647" t="str">
        <f>+VLOOKUP(Precio_mayoristas_consumidores[[#This Row],[Cod_mes]],Códigos_mes[],2,0)</f>
        <v>Julio</v>
      </c>
      <c r="D2647" t="s">
        <v>796</v>
      </c>
      <c r="E2647" t="str">
        <f>+VLOOKUP(Precio_mayoristas_consumidores[[#This Row],[Producto]],Codigos_class_frutas[],2,0)</f>
        <v>Cítricos</v>
      </c>
      <c r="F2647" t="s">
        <v>218</v>
      </c>
      <c r="G2647" s="51">
        <v>758.92</v>
      </c>
    </row>
    <row r="2648" spans="1:7" x14ac:dyDescent="0.35">
      <c r="A2648">
        <v>2016</v>
      </c>
      <c r="B2648">
        <v>7</v>
      </c>
      <c r="C2648" t="str">
        <f>+VLOOKUP(Precio_mayoristas_consumidores[[#This Row],[Cod_mes]],Códigos_mes[],2,0)</f>
        <v>Julio</v>
      </c>
      <c r="D2648" t="s">
        <v>796</v>
      </c>
      <c r="E2648" t="str">
        <f>+VLOOKUP(Precio_mayoristas_consumidores[[#This Row],[Producto]],Codigos_class_frutas[],2,0)</f>
        <v>Tropicales y subtropicales</v>
      </c>
      <c r="F2648" t="s">
        <v>229</v>
      </c>
      <c r="G2648" s="51">
        <v>3500</v>
      </c>
    </row>
    <row r="2649" spans="1:7" x14ac:dyDescent="0.35">
      <c r="A2649">
        <v>2016</v>
      </c>
      <c r="B2649">
        <v>7</v>
      </c>
      <c r="C2649" t="str">
        <f>+VLOOKUP(Precio_mayoristas_consumidores[[#This Row],[Cod_mes]],Códigos_mes[],2,0)</f>
        <v>Julio</v>
      </c>
      <c r="D2649" t="s">
        <v>796</v>
      </c>
      <c r="E2649" t="str">
        <f>+VLOOKUP(Precio_mayoristas_consumidores[[#This Row],[Producto]],Codigos_class_frutas[],2,0)</f>
        <v>Frutos de pepita</v>
      </c>
      <c r="F2649" t="s">
        <v>231</v>
      </c>
      <c r="G2649" s="51">
        <v>489.77</v>
      </c>
    </row>
    <row r="2650" spans="1:7" x14ac:dyDescent="0.35">
      <c r="A2650">
        <v>2016</v>
      </c>
      <c r="B2650">
        <v>7</v>
      </c>
      <c r="C2650" t="str">
        <f>+VLOOKUP(Precio_mayoristas_consumidores[[#This Row],[Cod_mes]],Códigos_mes[],2,0)</f>
        <v>Julio</v>
      </c>
      <c r="D2650" t="s">
        <v>796</v>
      </c>
      <c r="E2650" t="str">
        <f>+VLOOKUP(Precio_mayoristas_consumidores[[#This Row],[Producto]],Codigos_class_frutas[],2,0)</f>
        <v>Cítricos</v>
      </c>
      <c r="F2650" t="s">
        <v>221</v>
      </c>
      <c r="G2650" s="51">
        <v>549.35</v>
      </c>
    </row>
    <row r="2651" spans="1:7" x14ac:dyDescent="0.35">
      <c r="A2651">
        <v>2016</v>
      </c>
      <c r="B2651">
        <v>7</v>
      </c>
      <c r="C2651" t="str">
        <f>+VLOOKUP(Precio_mayoristas_consumidores[[#This Row],[Cod_mes]],Códigos_mes[],2,0)</f>
        <v>Julio</v>
      </c>
      <c r="D2651" t="s">
        <v>796</v>
      </c>
      <c r="E2651" t="str">
        <f>+VLOOKUP(Precio_mayoristas_consumidores[[#This Row],[Producto]],Codigos_class_frutas[],2,0)</f>
        <v>Oleaginosos</v>
      </c>
      <c r="F2651" t="s">
        <v>225</v>
      </c>
      <c r="G2651" s="51">
        <v>2331.6</v>
      </c>
    </row>
    <row r="2652" spans="1:7" x14ac:dyDescent="0.35">
      <c r="A2652">
        <v>2016</v>
      </c>
      <c r="B2652">
        <v>7</v>
      </c>
      <c r="C2652" t="str">
        <f>+VLOOKUP(Precio_mayoristas_consumidores[[#This Row],[Cod_mes]],Códigos_mes[],2,0)</f>
        <v>Julio</v>
      </c>
      <c r="D2652" t="s">
        <v>796</v>
      </c>
      <c r="E2652" t="str">
        <f>+VLOOKUP(Precio_mayoristas_consumidores[[#This Row],[Producto]],Codigos_class_frutas[],2,0)</f>
        <v>Frutos de pepita</v>
      </c>
      <c r="F2652" t="s">
        <v>242</v>
      </c>
      <c r="G2652" s="51">
        <v>593.6</v>
      </c>
    </row>
    <row r="2653" spans="1:7" x14ac:dyDescent="0.35">
      <c r="A2653">
        <v>2016</v>
      </c>
      <c r="B2653">
        <v>7</v>
      </c>
      <c r="C2653" t="str">
        <f>+VLOOKUP(Precio_mayoristas_consumidores[[#This Row],[Cod_mes]],Códigos_mes[],2,0)</f>
        <v>Julio</v>
      </c>
      <c r="D2653" t="s">
        <v>796</v>
      </c>
      <c r="E2653" t="str">
        <f>+VLOOKUP(Precio_mayoristas_consumidores[[#This Row],[Producto]],Codigos_class_frutas[],2,0)</f>
        <v>Tropicales y subtropicales</v>
      </c>
      <c r="F2653" t="s">
        <v>204</v>
      </c>
      <c r="G2653" s="51">
        <v>569.17999999999995</v>
      </c>
    </row>
    <row r="2654" spans="1:7" x14ac:dyDescent="0.35">
      <c r="A2654">
        <v>2016</v>
      </c>
      <c r="B2654">
        <v>7</v>
      </c>
      <c r="C2654" t="str">
        <f>+VLOOKUP(Precio_mayoristas_consumidores[[#This Row],[Cod_mes]],Códigos_mes[],2,0)</f>
        <v>Julio</v>
      </c>
      <c r="D2654" t="s">
        <v>797</v>
      </c>
      <c r="E2654" t="str">
        <f>+VLOOKUP(Precio_mayoristas_consumidores[[#This Row],[Producto]],Codigos_class_frutas[],2,0)</f>
        <v>Berries</v>
      </c>
      <c r="F2654" t="s">
        <v>249</v>
      </c>
      <c r="G2654" s="51">
        <v>1044.48</v>
      </c>
    </row>
    <row r="2655" spans="1:7" x14ac:dyDescent="0.35">
      <c r="A2655">
        <v>2016</v>
      </c>
      <c r="B2655">
        <v>7</v>
      </c>
      <c r="C2655" t="str">
        <f>+VLOOKUP(Precio_mayoristas_consumidores[[#This Row],[Cod_mes]],Códigos_mes[],2,0)</f>
        <v>Julio</v>
      </c>
      <c r="D2655" t="s">
        <v>797</v>
      </c>
      <c r="E2655" t="str">
        <f>+VLOOKUP(Precio_mayoristas_consumidores[[#This Row],[Producto]],Codigos_class_frutas[],2,0)</f>
        <v>Cítricos</v>
      </c>
      <c r="F2655" t="s">
        <v>214</v>
      </c>
      <c r="G2655" s="51">
        <v>1066.22</v>
      </c>
    </row>
    <row r="2656" spans="1:7" x14ac:dyDescent="0.35">
      <c r="A2656">
        <v>2016</v>
      </c>
      <c r="B2656">
        <v>7</v>
      </c>
      <c r="C2656" t="str">
        <f>+VLOOKUP(Precio_mayoristas_consumidores[[#This Row],[Cod_mes]],Códigos_mes[],2,0)</f>
        <v>Julio</v>
      </c>
      <c r="D2656" t="s">
        <v>797</v>
      </c>
      <c r="E2656" t="str">
        <f>+VLOOKUP(Precio_mayoristas_consumidores[[#This Row],[Producto]],Codigos_class_frutas[],2,0)</f>
        <v>Cítricos</v>
      </c>
      <c r="F2656" t="s">
        <v>218</v>
      </c>
      <c r="G2656" s="51">
        <v>1734.24</v>
      </c>
    </row>
    <row r="2657" spans="1:7" x14ac:dyDescent="0.35">
      <c r="A2657">
        <v>2016</v>
      </c>
      <c r="B2657">
        <v>7</v>
      </c>
      <c r="C2657" t="str">
        <f>+VLOOKUP(Precio_mayoristas_consumidores[[#This Row],[Cod_mes]],Códigos_mes[],2,0)</f>
        <v>Julio</v>
      </c>
      <c r="D2657" t="s">
        <v>797</v>
      </c>
      <c r="E2657" t="str">
        <f>+VLOOKUP(Precio_mayoristas_consumidores[[#This Row],[Producto]],Codigos_class_frutas[],2,0)</f>
        <v>Tropicales y subtropicales</v>
      </c>
      <c r="F2657" t="s">
        <v>229</v>
      </c>
      <c r="G2657" s="51">
        <v>2451.84</v>
      </c>
    </row>
    <row r="2658" spans="1:7" x14ac:dyDescent="0.35">
      <c r="A2658">
        <v>2016</v>
      </c>
      <c r="B2658">
        <v>7</v>
      </c>
      <c r="C2658" t="str">
        <f>+VLOOKUP(Precio_mayoristas_consumidores[[#This Row],[Cod_mes]],Códigos_mes[],2,0)</f>
        <v>Julio</v>
      </c>
      <c r="D2658" t="s">
        <v>797</v>
      </c>
      <c r="E2658" t="str">
        <f>+VLOOKUP(Precio_mayoristas_consumidores[[#This Row],[Producto]],Codigos_class_frutas[],2,0)</f>
        <v>Frutos de pepita</v>
      </c>
      <c r="F2658" t="s">
        <v>231</v>
      </c>
      <c r="G2658" s="51">
        <v>984.63</v>
      </c>
    </row>
    <row r="2659" spans="1:7" x14ac:dyDescent="0.35">
      <c r="A2659">
        <v>2016</v>
      </c>
      <c r="B2659">
        <v>7</v>
      </c>
      <c r="C2659" t="str">
        <f>+VLOOKUP(Precio_mayoristas_consumidores[[#This Row],[Cod_mes]],Códigos_mes[],2,0)</f>
        <v>Julio</v>
      </c>
      <c r="D2659" t="s">
        <v>797</v>
      </c>
      <c r="E2659" t="str">
        <f>+VLOOKUP(Precio_mayoristas_consumidores[[#This Row],[Producto]],Codigos_class_frutas[],2,0)</f>
        <v>Cítricos</v>
      </c>
      <c r="F2659" t="s">
        <v>221</v>
      </c>
      <c r="G2659" s="51">
        <v>992.98</v>
      </c>
    </row>
    <row r="2660" spans="1:7" x14ac:dyDescent="0.35">
      <c r="A2660">
        <v>2016</v>
      </c>
      <c r="B2660">
        <v>7</v>
      </c>
      <c r="C2660" t="str">
        <f>+VLOOKUP(Precio_mayoristas_consumidores[[#This Row],[Cod_mes]],Códigos_mes[],2,0)</f>
        <v>Julio</v>
      </c>
      <c r="D2660" t="s">
        <v>797</v>
      </c>
      <c r="E2660" t="str">
        <f>+VLOOKUP(Precio_mayoristas_consumidores[[#This Row],[Producto]],Codigos_class_frutas[],2,0)</f>
        <v>Oleaginosos</v>
      </c>
      <c r="F2660" t="s">
        <v>225</v>
      </c>
      <c r="G2660" s="51">
        <v>3129.4</v>
      </c>
    </row>
    <row r="2661" spans="1:7" x14ac:dyDescent="0.35">
      <c r="A2661">
        <v>2016</v>
      </c>
      <c r="B2661">
        <v>7</v>
      </c>
      <c r="C2661" t="str">
        <f>+VLOOKUP(Precio_mayoristas_consumidores[[#This Row],[Cod_mes]],Códigos_mes[],2,0)</f>
        <v>Julio</v>
      </c>
      <c r="D2661" t="s">
        <v>797</v>
      </c>
      <c r="E2661" t="str">
        <f>+VLOOKUP(Precio_mayoristas_consumidores[[#This Row],[Producto]],Codigos_class_frutas[],2,0)</f>
        <v>Frutos de pepita</v>
      </c>
      <c r="F2661" t="s">
        <v>242</v>
      </c>
      <c r="G2661" s="51">
        <v>949.69</v>
      </c>
    </row>
    <row r="2662" spans="1:7" x14ac:dyDescent="0.35">
      <c r="A2662">
        <v>2016</v>
      </c>
      <c r="B2662">
        <v>7</v>
      </c>
      <c r="C2662" t="str">
        <f>+VLOOKUP(Precio_mayoristas_consumidores[[#This Row],[Cod_mes]],Códigos_mes[],2,0)</f>
        <v>Julio</v>
      </c>
      <c r="D2662" t="s">
        <v>797</v>
      </c>
      <c r="E2662" t="str">
        <f>+VLOOKUP(Precio_mayoristas_consumidores[[#This Row],[Producto]],Codigos_class_frutas[],2,0)</f>
        <v>Tropicales y subtropicales</v>
      </c>
      <c r="F2662" t="s">
        <v>204</v>
      </c>
      <c r="G2662" s="51">
        <v>844.85</v>
      </c>
    </row>
    <row r="2663" spans="1:7" x14ac:dyDescent="0.35">
      <c r="A2663">
        <v>2016</v>
      </c>
      <c r="B2663">
        <v>8</v>
      </c>
      <c r="C2663" t="str">
        <f>+VLOOKUP(Precio_mayoristas_consumidores[[#This Row],[Cod_mes]],Códigos_mes[],2,0)</f>
        <v>Agosto</v>
      </c>
      <c r="D2663" t="s">
        <v>796</v>
      </c>
      <c r="E2663" t="str">
        <f>+VLOOKUP(Precio_mayoristas_consumidores[[#This Row],[Producto]],Codigos_class_frutas[],2,0)</f>
        <v>Berries</v>
      </c>
      <c r="F2663" t="s">
        <v>249</v>
      </c>
      <c r="G2663" s="51">
        <v>558.21</v>
      </c>
    </row>
    <row r="2664" spans="1:7" x14ac:dyDescent="0.35">
      <c r="A2664">
        <v>2016</v>
      </c>
      <c r="B2664">
        <v>8</v>
      </c>
      <c r="C2664" t="str">
        <f>+VLOOKUP(Precio_mayoristas_consumidores[[#This Row],[Cod_mes]],Códigos_mes[],2,0)</f>
        <v>Agosto</v>
      </c>
      <c r="D2664" t="s">
        <v>796</v>
      </c>
      <c r="E2664" t="str">
        <f>+VLOOKUP(Precio_mayoristas_consumidores[[#This Row],[Producto]],Codigos_class_frutas[],2,0)</f>
        <v>Cítricos</v>
      </c>
      <c r="F2664" t="s">
        <v>214</v>
      </c>
      <c r="G2664" s="51">
        <v>451.4</v>
      </c>
    </row>
    <row r="2665" spans="1:7" x14ac:dyDescent="0.35">
      <c r="A2665">
        <v>2016</v>
      </c>
      <c r="B2665">
        <v>8</v>
      </c>
      <c r="C2665" t="str">
        <f>+VLOOKUP(Precio_mayoristas_consumidores[[#This Row],[Cod_mes]],Códigos_mes[],2,0)</f>
        <v>Agosto</v>
      </c>
      <c r="D2665" t="s">
        <v>796</v>
      </c>
      <c r="E2665" t="str">
        <f>+VLOOKUP(Precio_mayoristas_consumidores[[#This Row],[Producto]],Codigos_class_frutas[],2,0)</f>
        <v>Cítricos</v>
      </c>
      <c r="F2665" t="s">
        <v>218</v>
      </c>
      <c r="G2665" s="51">
        <v>810.27</v>
      </c>
    </row>
    <row r="2666" spans="1:7" x14ac:dyDescent="0.35">
      <c r="A2666">
        <v>2016</v>
      </c>
      <c r="B2666">
        <v>8</v>
      </c>
      <c r="C2666" t="str">
        <f>+VLOOKUP(Precio_mayoristas_consumidores[[#This Row],[Cod_mes]],Códigos_mes[],2,0)</f>
        <v>Agosto</v>
      </c>
      <c r="D2666" t="s">
        <v>796</v>
      </c>
      <c r="E2666" t="str">
        <f>+VLOOKUP(Precio_mayoristas_consumidores[[#This Row],[Producto]],Codigos_class_frutas[],2,0)</f>
        <v>Frutos de pepita</v>
      </c>
      <c r="F2666" t="s">
        <v>231</v>
      </c>
      <c r="G2666" s="51">
        <v>525.95000000000005</v>
      </c>
    </row>
    <row r="2667" spans="1:7" x14ac:dyDescent="0.35">
      <c r="A2667">
        <v>2016</v>
      </c>
      <c r="B2667">
        <v>8</v>
      </c>
      <c r="C2667" t="str">
        <f>+VLOOKUP(Precio_mayoristas_consumidores[[#This Row],[Cod_mes]],Códigos_mes[],2,0)</f>
        <v>Agosto</v>
      </c>
      <c r="D2667" t="s">
        <v>796</v>
      </c>
      <c r="E2667" t="str">
        <f>+VLOOKUP(Precio_mayoristas_consumidores[[#This Row],[Producto]],Codigos_class_frutas[],2,0)</f>
        <v>Cítricos</v>
      </c>
      <c r="F2667" t="s">
        <v>221</v>
      </c>
      <c r="G2667" s="51">
        <v>559.71</v>
      </c>
    </row>
    <row r="2668" spans="1:7" x14ac:dyDescent="0.35">
      <c r="A2668">
        <v>2016</v>
      </c>
      <c r="B2668">
        <v>8</v>
      </c>
      <c r="C2668" t="str">
        <f>+VLOOKUP(Precio_mayoristas_consumidores[[#This Row],[Cod_mes]],Códigos_mes[],2,0)</f>
        <v>Agosto</v>
      </c>
      <c r="D2668" t="s">
        <v>796</v>
      </c>
      <c r="E2668" t="str">
        <f>+VLOOKUP(Precio_mayoristas_consumidores[[#This Row],[Producto]],Codigos_class_frutas[],2,0)</f>
        <v>Oleaginosos</v>
      </c>
      <c r="F2668" t="s">
        <v>225</v>
      </c>
      <c r="G2668" s="51">
        <v>2326.09</v>
      </c>
    </row>
    <row r="2669" spans="1:7" x14ac:dyDescent="0.35">
      <c r="A2669">
        <v>2016</v>
      </c>
      <c r="B2669">
        <v>8</v>
      </c>
      <c r="C2669" t="str">
        <f>+VLOOKUP(Precio_mayoristas_consumidores[[#This Row],[Cod_mes]],Códigos_mes[],2,0)</f>
        <v>Agosto</v>
      </c>
      <c r="D2669" t="s">
        <v>796</v>
      </c>
      <c r="E2669" t="str">
        <f>+VLOOKUP(Precio_mayoristas_consumidores[[#This Row],[Producto]],Codigos_class_frutas[],2,0)</f>
        <v>Frutos de pepita</v>
      </c>
      <c r="F2669" t="s">
        <v>242</v>
      </c>
      <c r="G2669" s="51">
        <v>611.84</v>
      </c>
    </row>
    <row r="2670" spans="1:7" x14ac:dyDescent="0.35">
      <c r="A2670">
        <v>2016</v>
      </c>
      <c r="B2670">
        <v>8</v>
      </c>
      <c r="C2670" t="str">
        <f>+VLOOKUP(Precio_mayoristas_consumidores[[#This Row],[Cod_mes]],Códigos_mes[],2,0)</f>
        <v>Agosto</v>
      </c>
      <c r="D2670" t="s">
        <v>796</v>
      </c>
      <c r="E2670" t="str">
        <f>+VLOOKUP(Precio_mayoristas_consumidores[[#This Row],[Producto]],Codigos_class_frutas[],2,0)</f>
        <v>Tropicales y subtropicales</v>
      </c>
      <c r="F2670" t="s">
        <v>204</v>
      </c>
      <c r="G2670" s="51">
        <v>590.29</v>
      </c>
    </row>
    <row r="2671" spans="1:7" x14ac:dyDescent="0.35">
      <c r="A2671">
        <v>2016</v>
      </c>
      <c r="B2671">
        <v>8</v>
      </c>
      <c r="C2671" t="str">
        <f>+VLOOKUP(Precio_mayoristas_consumidores[[#This Row],[Cod_mes]],Códigos_mes[],2,0)</f>
        <v>Agosto</v>
      </c>
      <c r="D2671" t="s">
        <v>797</v>
      </c>
      <c r="E2671" t="str">
        <f>+VLOOKUP(Precio_mayoristas_consumidores[[#This Row],[Producto]],Codigos_class_frutas[],2,0)</f>
        <v>Berries</v>
      </c>
      <c r="F2671" t="s">
        <v>249</v>
      </c>
      <c r="G2671" s="51">
        <v>1005.66</v>
      </c>
    </row>
    <row r="2672" spans="1:7" x14ac:dyDescent="0.35">
      <c r="A2672">
        <v>2016</v>
      </c>
      <c r="B2672">
        <v>8</v>
      </c>
      <c r="C2672" t="str">
        <f>+VLOOKUP(Precio_mayoristas_consumidores[[#This Row],[Cod_mes]],Códigos_mes[],2,0)</f>
        <v>Agosto</v>
      </c>
      <c r="D2672" t="s">
        <v>797</v>
      </c>
      <c r="E2672" t="str">
        <f>+VLOOKUP(Precio_mayoristas_consumidores[[#This Row],[Producto]],Codigos_class_frutas[],2,0)</f>
        <v>Cítricos</v>
      </c>
      <c r="F2672" t="s">
        <v>214</v>
      </c>
      <c r="G2672" s="51">
        <v>1022.98</v>
      </c>
    </row>
    <row r="2673" spans="1:7" x14ac:dyDescent="0.35">
      <c r="A2673">
        <v>2016</v>
      </c>
      <c r="B2673">
        <v>8</v>
      </c>
      <c r="C2673" t="str">
        <f>+VLOOKUP(Precio_mayoristas_consumidores[[#This Row],[Cod_mes]],Códigos_mes[],2,0)</f>
        <v>Agosto</v>
      </c>
      <c r="D2673" t="s">
        <v>797</v>
      </c>
      <c r="E2673" t="str">
        <f>+VLOOKUP(Precio_mayoristas_consumidores[[#This Row],[Producto]],Codigos_class_frutas[],2,0)</f>
        <v>Cítricos</v>
      </c>
      <c r="F2673" t="s">
        <v>218</v>
      </c>
      <c r="G2673" s="51">
        <v>1817.71</v>
      </c>
    </row>
    <row r="2674" spans="1:7" x14ac:dyDescent="0.35">
      <c r="A2674">
        <v>2016</v>
      </c>
      <c r="B2674">
        <v>8</v>
      </c>
      <c r="C2674" t="str">
        <f>+VLOOKUP(Precio_mayoristas_consumidores[[#This Row],[Cod_mes]],Códigos_mes[],2,0)</f>
        <v>Agosto</v>
      </c>
      <c r="D2674" t="s">
        <v>797</v>
      </c>
      <c r="E2674" t="str">
        <f>+VLOOKUP(Precio_mayoristas_consumidores[[#This Row],[Producto]],Codigos_class_frutas[],2,0)</f>
        <v>Tropicales y subtropicales</v>
      </c>
      <c r="F2674" t="s">
        <v>229</v>
      </c>
      <c r="G2674" s="51">
        <v>2269.8000000000002</v>
      </c>
    </row>
    <row r="2675" spans="1:7" x14ac:dyDescent="0.35">
      <c r="A2675">
        <v>2016</v>
      </c>
      <c r="B2675">
        <v>8</v>
      </c>
      <c r="C2675" t="str">
        <f>+VLOOKUP(Precio_mayoristas_consumidores[[#This Row],[Cod_mes]],Códigos_mes[],2,0)</f>
        <v>Agosto</v>
      </c>
      <c r="D2675" t="s">
        <v>797</v>
      </c>
      <c r="E2675" t="str">
        <f>+VLOOKUP(Precio_mayoristas_consumidores[[#This Row],[Producto]],Codigos_class_frutas[],2,0)</f>
        <v>Frutos de pepita</v>
      </c>
      <c r="F2675" t="s">
        <v>231</v>
      </c>
      <c r="G2675" s="51">
        <v>990.78</v>
      </c>
    </row>
    <row r="2676" spans="1:7" x14ac:dyDescent="0.35">
      <c r="A2676">
        <v>2016</v>
      </c>
      <c r="B2676">
        <v>8</v>
      </c>
      <c r="C2676" t="str">
        <f>+VLOOKUP(Precio_mayoristas_consumidores[[#This Row],[Cod_mes]],Códigos_mes[],2,0)</f>
        <v>Agosto</v>
      </c>
      <c r="D2676" t="s">
        <v>797</v>
      </c>
      <c r="E2676" t="str">
        <f>+VLOOKUP(Precio_mayoristas_consumidores[[#This Row],[Producto]],Codigos_class_frutas[],2,0)</f>
        <v>Cítricos</v>
      </c>
      <c r="F2676" t="s">
        <v>221</v>
      </c>
      <c r="G2676" s="51">
        <v>906.37</v>
      </c>
    </row>
    <row r="2677" spans="1:7" x14ac:dyDescent="0.35">
      <c r="A2677">
        <v>2016</v>
      </c>
      <c r="B2677">
        <v>8</v>
      </c>
      <c r="C2677" t="str">
        <f>+VLOOKUP(Precio_mayoristas_consumidores[[#This Row],[Cod_mes]],Códigos_mes[],2,0)</f>
        <v>Agosto</v>
      </c>
      <c r="D2677" t="s">
        <v>797</v>
      </c>
      <c r="E2677" t="str">
        <f>+VLOOKUP(Precio_mayoristas_consumidores[[#This Row],[Producto]],Codigos_class_frutas[],2,0)</f>
        <v>Oleaginosos</v>
      </c>
      <c r="F2677" t="s">
        <v>225</v>
      </c>
      <c r="G2677" s="51">
        <v>3091.62</v>
      </c>
    </row>
    <row r="2678" spans="1:7" x14ac:dyDescent="0.35">
      <c r="A2678">
        <v>2016</v>
      </c>
      <c r="B2678">
        <v>8</v>
      </c>
      <c r="C2678" t="str">
        <f>+VLOOKUP(Precio_mayoristas_consumidores[[#This Row],[Cod_mes]],Códigos_mes[],2,0)</f>
        <v>Agosto</v>
      </c>
      <c r="D2678" t="s">
        <v>797</v>
      </c>
      <c r="E2678" t="str">
        <f>+VLOOKUP(Precio_mayoristas_consumidores[[#This Row],[Producto]],Codigos_class_frutas[],2,0)</f>
        <v>Frutos de pepita</v>
      </c>
      <c r="F2678" t="s">
        <v>242</v>
      </c>
      <c r="G2678" s="51">
        <v>925.55</v>
      </c>
    </row>
    <row r="2679" spans="1:7" x14ac:dyDescent="0.35">
      <c r="A2679">
        <v>2016</v>
      </c>
      <c r="B2679">
        <v>8</v>
      </c>
      <c r="C2679" t="str">
        <f>+VLOOKUP(Precio_mayoristas_consumidores[[#This Row],[Cod_mes]],Códigos_mes[],2,0)</f>
        <v>Agosto</v>
      </c>
      <c r="D2679" t="s">
        <v>797</v>
      </c>
      <c r="E2679" t="str">
        <f>+VLOOKUP(Precio_mayoristas_consumidores[[#This Row],[Producto]],Codigos_class_frutas[],2,0)</f>
        <v>Tropicales y subtropicales</v>
      </c>
      <c r="F2679" t="s">
        <v>204</v>
      </c>
      <c r="G2679" s="51">
        <v>809.79</v>
      </c>
    </row>
    <row r="2680" spans="1:7" x14ac:dyDescent="0.35">
      <c r="A2680">
        <v>2016</v>
      </c>
      <c r="B2680">
        <v>8</v>
      </c>
      <c r="C2680" t="str">
        <f>+VLOOKUP(Precio_mayoristas_consumidores[[#This Row],[Cod_mes]],Códigos_mes[],2,0)</f>
        <v>Agosto</v>
      </c>
      <c r="D2680" t="s">
        <v>796</v>
      </c>
      <c r="E2680" t="str">
        <f>+VLOOKUP(Precio_mayoristas_consumidores[[#This Row],[Producto]],Codigos_class_frutas[],2,0)</f>
        <v>Berries</v>
      </c>
      <c r="F2680" t="s">
        <v>249</v>
      </c>
      <c r="G2680" s="51">
        <v>589</v>
      </c>
    </row>
    <row r="2681" spans="1:7" x14ac:dyDescent="0.35">
      <c r="A2681">
        <v>2016</v>
      </c>
      <c r="B2681">
        <v>8</v>
      </c>
      <c r="C2681" t="str">
        <f>+VLOOKUP(Precio_mayoristas_consumidores[[#This Row],[Cod_mes]],Códigos_mes[],2,0)</f>
        <v>Agosto</v>
      </c>
      <c r="D2681" t="s">
        <v>796</v>
      </c>
      <c r="E2681" t="str">
        <f>+VLOOKUP(Precio_mayoristas_consumidores[[#This Row],[Producto]],Codigos_class_frutas[],2,0)</f>
        <v>Cítricos</v>
      </c>
      <c r="F2681" t="s">
        <v>214</v>
      </c>
      <c r="G2681" s="51">
        <v>408.6</v>
      </c>
    </row>
    <row r="2682" spans="1:7" x14ac:dyDescent="0.35">
      <c r="A2682">
        <v>2016</v>
      </c>
      <c r="B2682">
        <v>8</v>
      </c>
      <c r="C2682" t="str">
        <f>+VLOOKUP(Precio_mayoristas_consumidores[[#This Row],[Cod_mes]],Códigos_mes[],2,0)</f>
        <v>Agosto</v>
      </c>
      <c r="D2682" t="s">
        <v>796</v>
      </c>
      <c r="E2682" t="str">
        <f>+VLOOKUP(Precio_mayoristas_consumidores[[#This Row],[Producto]],Codigos_class_frutas[],2,0)</f>
        <v>Cítricos</v>
      </c>
      <c r="F2682" t="s">
        <v>218</v>
      </c>
      <c r="G2682" s="51">
        <v>835.53</v>
      </c>
    </row>
    <row r="2683" spans="1:7" x14ac:dyDescent="0.35">
      <c r="A2683">
        <v>2016</v>
      </c>
      <c r="B2683">
        <v>8</v>
      </c>
      <c r="C2683" t="str">
        <f>+VLOOKUP(Precio_mayoristas_consumidores[[#This Row],[Cod_mes]],Códigos_mes[],2,0)</f>
        <v>Agosto</v>
      </c>
      <c r="D2683" t="s">
        <v>796</v>
      </c>
      <c r="E2683" t="str">
        <f>+VLOOKUP(Precio_mayoristas_consumidores[[#This Row],[Producto]],Codigos_class_frutas[],2,0)</f>
        <v>Tropicales y subtropicales</v>
      </c>
      <c r="F2683" t="s">
        <v>229</v>
      </c>
      <c r="G2683" s="51">
        <v>1825</v>
      </c>
    </row>
    <row r="2684" spans="1:7" x14ac:dyDescent="0.35">
      <c r="A2684">
        <v>2016</v>
      </c>
      <c r="B2684">
        <v>8</v>
      </c>
      <c r="C2684" t="str">
        <f>+VLOOKUP(Precio_mayoristas_consumidores[[#This Row],[Cod_mes]],Códigos_mes[],2,0)</f>
        <v>Agosto</v>
      </c>
      <c r="D2684" t="s">
        <v>796</v>
      </c>
      <c r="E2684" t="str">
        <f>+VLOOKUP(Precio_mayoristas_consumidores[[#This Row],[Producto]],Codigos_class_frutas[],2,0)</f>
        <v>Frutos de pepita</v>
      </c>
      <c r="F2684" t="s">
        <v>231</v>
      </c>
      <c r="G2684" s="51">
        <v>549.28</v>
      </c>
    </row>
    <row r="2685" spans="1:7" x14ac:dyDescent="0.35">
      <c r="A2685">
        <v>2016</v>
      </c>
      <c r="B2685">
        <v>8</v>
      </c>
      <c r="C2685" t="str">
        <f>+VLOOKUP(Precio_mayoristas_consumidores[[#This Row],[Cod_mes]],Códigos_mes[],2,0)</f>
        <v>Agosto</v>
      </c>
      <c r="D2685" t="s">
        <v>796</v>
      </c>
      <c r="E2685" t="str">
        <f>+VLOOKUP(Precio_mayoristas_consumidores[[#This Row],[Producto]],Codigos_class_frutas[],2,0)</f>
        <v>Cítricos</v>
      </c>
      <c r="F2685" t="s">
        <v>221</v>
      </c>
      <c r="G2685" s="51">
        <v>522.66</v>
      </c>
    </row>
    <row r="2686" spans="1:7" x14ac:dyDescent="0.35">
      <c r="A2686">
        <v>2016</v>
      </c>
      <c r="B2686">
        <v>8</v>
      </c>
      <c r="C2686" t="str">
        <f>+VLOOKUP(Precio_mayoristas_consumidores[[#This Row],[Cod_mes]],Códigos_mes[],2,0)</f>
        <v>Agosto</v>
      </c>
      <c r="D2686" t="s">
        <v>796</v>
      </c>
      <c r="E2686" t="str">
        <f>+VLOOKUP(Precio_mayoristas_consumidores[[#This Row],[Producto]],Codigos_class_frutas[],2,0)</f>
        <v>Oleaginosos</v>
      </c>
      <c r="F2686" t="s">
        <v>225</v>
      </c>
      <c r="G2686" s="51">
        <v>2314.27</v>
      </c>
    </row>
    <row r="2687" spans="1:7" x14ac:dyDescent="0.35">
      <c r="A2687">
        <v>2016</v>
      </c>
      <c r="B2687">
        <v>8</v>
      </c>
      <c r="C2687" t="str">
        <f>+VLOOKUP(Precio_mayoristas_consumidores[[#This Row],[Cod_mes]],Códigos_mes[],2,0)</f>
        <v>Agosto</v>
      </c>
      <c r="D2687" t="s">
        <v>796</v>
      </c>
      <c r="E2687" t="str">
        <f>+VLOOKUP(Precio_mayoristas_consumidores[[#This Row],[Producto]],Codigos_class_frutas[],2,0)</f>
        <v>Frutos de pepita</v>
      </c>
      <c r="F2687" t="s">
        <v>242</v>
      </c>
      <c r="G2687" s="51">
        <v>616.42999999999995</v>
      </c>
    </row>
    <row r="2688" spans="1:7" x14ac:dyDescent="0.35">
      <c r="A2688">
        <v>2016</v>
      </c>
      <c r="B2688">
        <v>8</v>
      </c>
      <c r="C2688" t="str">
        <f>+VLOOKUP(Precio_mayoristas_consumidores[[#This Row],[Cod_mes]],Códigos_mes[],2,0)</f>
        <v>Agosto</v>
      </c>
      <c r="D2688" t="s">
        <v>796</v>
      </c>
      <c r="E2688" t="str">
        <f>+VLOOKUP(Precio_mayoristas_consumidores[[#This Row],[Producto]],Codigos_class_frutas[],2,0)</f>
        <v>Tropicales y subtropicales</v>
      </c>
      <c r="F2688" t="s">
        <v>204</v>
      </c>
      <c r="G2688" s="51">
        <v>576.77</v>
      </c>
    </row>
    <row r="2689" spans="1:7" x14ac:dyDescent="0.35">
      <c r="A2689">
        <v>2016</v>
      </c>
      <c r="B2689">
        <v>8</v>
      </c>
      <c r="C2689" t="str">
        <f>+VLOOKUP(Precio_mayoristas_consumidores[[#This Row],[Cod_mes]],Códigos_mes[],2,0)</f>
        <v>Agosto</v>
      </c>
      <c r="D2689" t="s">
        <v>797</v>
      </c>
      <c r="E2689" t="str">
        <f>+VLOOKUP(Precio_mayoristas_consumidores[[#This Row],[Producto]],Codigos_class_frutas[],2,0)</f>
        <v>Berries</v>
      </c>
      <c r="F2689" t="s">
        <v>249</v>
      </c>
      <c r="G2689" s="51">
        <v>1053.75</v>
      </c>
    </row>
    <row r="2690" spans="1:7" x14ac:dyDescent="0.35">
      <c r="A2690">
        <v>2016</v>
      </c>
      <c r="B2690">
        <v>8</v>
      </c>
      <c r="C2690" t="str">
        <f>+VLOOKUP(Precio_mayoristas_consumidores[[#This Row],[Cod_mes]],Códigos_mes[],2,0)</f>
        <v>Agosto</v>
      </c>
      <c r="D2690" t="s">
        <v>797</v>
      </c>
      <c r="E2690" t="str">
        <f>+VLOOKUP(Precio_mayoristas_consumidores[[#This Row],[Producto]],Codigos_class_frutas[],2,0)</f>
        <v>Cítricos</v>
      </c>
      <c r="F2690" t="s">
        <v>214</v>
      </c>
      <c r="G2690" s="51">
        <v>984.71</v>
      </c>
    </row>
    <row r="2691" spans="1:7" x14ac:dyDescent="0.35">
      <c r="A2691">
        <v>2016</v>
      </c>
      <c r="B2691">
        <v>8</v>
      </c>
      <c r="C2691" t="str">
        <f>+VLOOKUP(Precio_mayoristas_consumidores[[#This Row],[Cod_mes]],Códigos_mes[],2,0)</f>
        <v>Agosto</v>
      </c>
      <c r="D2691" t="s">
        <v>797</v>
      </c>
      <c r="E2691" t="str">
        <f>+VLOOKUP(Precio_mayoristas_consumidores[[#This Row],[Producto]],Codigos_class_frutas[],2,0)</f>
        <v>Cítricos</v>
      </c>
      <c r="F2691" t="s">
        <v>218</v>
      </c>
      <c r="G2691" s="51">
        <v>1859.92</v>
      </c>
    </row>
    <row r="2692" spans="1:7" x14ac:dyDescent="0.35">
      <c r="A2692">
        <v>2016</v>
      </c>
      <c r="B2692">
        <v>8</v>
      </c>
      <c r="C2692" t="str">
        <f>+VLOOKUP(Precio_mayoristas_consumidores[[#This Row],[Cod_mes]],Códigos_mes[],2,0)</f>
        <v>Agosto</v>
      </c>
      <c r="D2692" t="s">
        <v>797</v>
      </c>
      <c r="E2692" t="str">
        <f>+VLOOKUP(Precio_mayoristas_consumidores[[#This Row],[Producto]],Codigos_class_frutas[],2,0)</f>
        <v>Tropicales y subtropicales</v>
      </c>
      <c r="F2692" t="s">
        <v>229</v>
      </c>
      <c r="G2692" s="51">
        <v>2543.23</v>
      </c>
    </row>
    <row r="2693" spans="1:7" x14ac:dyDescent="0.35">
      <c r="A2693">
        <v>2016</v>
      </c>
      <c r="B2693">
        <v>8</v>
      </c>
      <c r="C2693" t="str">
        <f>+VLOOKUP(Precio_mayoristas_consumidores[[#This Row],[Cod_mes]],Códigos_mes[],2,0)</f>
        <v>Agosto</v>
      </c>
      <c r="D2693" t="s">
        <v>797</v>
      </c>
      <c r="E2693" t="str">
        <f>+VLOOKUP(Precio_mayoristas_consumidores[[#This Row],[Producto]],Codigos_class_frutas[],2,0)</f>
        <v>Frutos de pepita</v>
      </c>
      <c r="F2693" t="s">
        <v>231</v>
      </c>
      <c r="G2693" s="51">
        <v>994.11</v>
      </c>
    </row>
    <row r="2694" spans="1:7" x14ac:dyDescent="0.35">
      <c r="A2694">
        <v>2016</v>
      </c>
      <c r="B2694">
        <v>8</v>
      </c>
      <c r="C2694" t="str">
        <f>+VLOOKUP(Precio_mayoristas_consumidores[[#This Row],[Cod_mes]],Códigos_mes[],2,0)</f>
        <v>Agosto</v>
      </c>
      <c r="D2694" t="s">
        <v>797</v>
      </c>
      <c r="E2694" t="str">
        <f>+VLOOKUP(Precio_mayoristas_consumidores[[#This Row],[Producto]],Codigos_class_frutas[],2,0)</f>
        <v>Cítricos</v>
      </c>
      <c r="F2694" t="s">
        <v>221</v>
      </c>
      <c r="G2694" s="51">
        <v>983.65</v>
      </c>
    </row>
    <row r="2695" spans="1:7" x14ac:dyDescent="0.35">
      <c r="A2695">
        <v>2016</v>
      </c>
      <c r="B2695">
        <v>8</v>
      </c>
      <c r="C2695" t="str">
        <f>+VLOOKUP(Precio_mayoristas_consumidores[[#This Row],[Cod_mes]],Códigos_mes[],2,0)</f>
        <v>Agosto</v>
      </c>
      <c r="D2695" t="s">
        <v>797</v>
      </c>
      <c r="E2695" t="str">
        <f>+VLOOKUP(Precio_mayoristas_consumidores[[#This Row],[Producto]],Codigos_class_frutas[],2,0)</f>
        <v>Oleaginosos</v>
      </c>
      <c r="F2695" t="s">
        <v>225</v>
      </c>
      <c r="G2695" s="51">
        <v>3049.1</v>
      </c>
    </row>
    <row r="2696" spans="1:7" x14ac:dyDescent="0.35">
      <c r="A2696">
        <v>2016</v>
      </c>
      <c r="B2696">
        <v>8</v>
      </c>
      <c r="C2696" t="str">
        <f>+VLOOKUP(Precio_mayoristas_consumidores[[#This Row],[Cod_mes]],Códigos_mes[],2,0)</f>
        <v>Agosto</v>
      </c>
      <c r="D2696" t="s">
        <v>797</v>
      </c>
      <c r="E2696" t="str">
        <f>+VLOOKUP(Precio_mayoristas_consumidores[[#This Row],[Producto]],Codigos_class_frutas[],2,0)</f>
        <v>Frutos de pepita</v>
      </c>
      <c r="F2696" t="s">
        <v>242</v>
      </c>
      <c r="G2696" s="51">
        <v>901.39</v>
      </c>
    </row>
    <row r="2697" spans="1:7" x14ac:dyDescent="0.35">
      <c r="A2697">
        <v>2016</v>
      </c>
      <c r="B2697">
        <v>8</v>
      </c>
      <c r="C2697" t="str">
        <f>+VLOOKUP(Precio_mayoristas_consumidores[[#This Row],[Cod_mes]],Códigos_mes[],2,0)</f>
        <v>Agosto</v>
      </c>
      <c r="D2697" t="s">
        <v>797</v>
      </c>
      <c r="E2697" t="str">
        <f>+VLOOKUP(Precio_mayoristas_consumidores[[#This Row],[Producto]],Codigos_class_frutas[],2,0)</f>
        <v>Tropicales y subtropicales</v>
      </c>
      <c r="F2697" t="s">
        <v>204</v>
      </c>
      <c r="G2697" s="51">
        <v>805.67</v>
      </c>
    </row>
    <row r="2698" spans="1:7" x14ac:dyDescent="0.35">
      <c r="A2698">
        <v>2016</v>
      </c>
      <c r="B2698">
        <v>8</v>
      </c>
      <c r="C2698" t="str">
        <f>+VLOOKUP(Precio_mayoristas_consumidores[[#This Row],[Cod_mes]],Códigos_mes[],2,0)</f>
        <v>Agosto</v>
      </c>
      <c r="D2698" t="s">
        <v>796</v>
      </c>
      <c r="E2698" t="str">
        <f>+VLOOKUP(Precio_mayoristas_consumidores[[#This Row],[Producto]],Codigos_class_frutas[],2,0)</f>
        <v>Berries</v>
      </c>
      <c r="F2698" t="s">
        <v>249</v>
      </c>
      <c r="G2698" s="51">
        <v>583.19000000000005</v>
      </c>
    </row>
    <row r="2699" spans="1:7" x14ac:dyDescent="0.35">
      <c r="A2699">
        <v>2016</v>
      </c>
      <c r="B2699">
        <v>8</v>
      </c>
      <c r="C2699" t="str">
        <f>+VLOOKUP(Precio_mayoristas_consumidores[[#This Row],[Cod_mes]],Códigos_mes[],2,0)</f>
        <v>Agosto</v>
      </c>
      <c r="D2699" t="s">
        <v>796</v>
      </c>
      <c r="E2699" t="str">
        <f>+VLOOKUP(Precio_mayoristas_consumidores[[#This Row],[Producto]],Codigos_class_frutas[],2,0)</f>
        <v>Cítricos</v>
      </c>
      <c r="F2699" t="s">
        <v>214</v>
      </c>
      <c r="G2699" s="51">
        <v>404.5</v>
      </c>
    </row>
    <row r="2700" spans="1:7" x14ac:dyDescent="0.35">
      <c r="A2700">
        <v>2016</v>
      </c>
      <c r="B2700">
        <v>8</v>
      </c>
      <c r="C2700" t="str">
        <f>+VLOOKUP(Precio_mayoristas_consumidores[[#This Row],[Cod_mes]],Códigos_mes[],2,0)</f>
        <v>Agosto</v>
      </c>
      <c r="D2700" t="s">
        <v>796</v>
      </c>
      <c r="E2700" t="str">
        <f>+VLOOKUP(Precio_mayoristas_consumidores[[#This Row],[Producto]],Codigos_class_frutas[],2,0)</f>
        <v>Cítricos</v>
      </c>
      <c r="F2700" t="s">
        <v>218</v>
      </c>
      <c r="G2700" s="51">
        <v>823.87</v>
      </c>
    </row>
    <row r="2701" spans="1:7" x14ac:dyDescent="0.35">
      <c r="A2701">
        <v>2016</v>
      </c>
      <c r="B2701">
        <v>8</v>
      </c>
      <c r="C2701" t="str">
        <f>+VLOOKUP(Precio_mayoristas_consumidores[[#This Row],[Cod_mes]],Códigos_mes[],2,0)</f>
        <v>Agosto</v>
      </c>
      <c r="D2701" t="s">
        <v>796</v>
      </c>
      <c r="E2701" t="str">
        <f>+VLOOKUP(Precio_mayoristas_consumidores[[#This Row],[Producto]],Codigos_class_frutas[],2,0)</f>
        <v>Tropicales y subtropicales</v>
      </c>
      <c r="F2701" t="s">
        <v>229</v>
      </c>
      <c r="G2701" s="51">
        <v>3150</v>
      </c>
    </row>
    <row r="2702" spans="1:7" x14ac:dyDescent="0.35">
      <c r="A2702">
        <v>2016</v>
      </c>
      <c r="B2702">
        <v>8</v>
      </c>
      <c r="C2702" t="str">
        <f>+VLOOKUP(Precio_mayoristas_consumidores[[#This Row],[Cod_mes]],Códigos_mes[],2,0)</f>
        <v>Agosto</v>
      </c>
      <c r="D2702" t="s">
        <v>796</v>
      </c>
      <c r="E2702" t="str">
        <f>+VLOOKUP(Precio_mayoristas_consumidores[[#This Row],[Producto]],Codigos_class_frutas[],2,0)</f>
        <v>Frutos de pepita</v>
      </c>
      <c r="F2702" t="s">
        <v>231</v>
      </c>
      <c r="G2702" s="51">
        <v>541.83000000000004</v>
      </c>
    </row>
    <row r="2703" spans="1:7" x14ac:dyDescent="0.35">
      <c r="A2703">
        <v>2016</v>
      </c>
      <c r="B2703">
        <v>8</v>
      </c>
      <c r="C2703" t="str">
        <f>+VLOOKUP(Precio_mayoristas_consumidores[[#This Row],[Cod_mes]],Códigos_mes[],2,0)</f>
        <v>Agosto</v>
      </c>
      <c r="D2703" t="s">
        <v>796</v>
      </c>
      <c r="E2703" t="str">
        <f>+VLOOKUP(Precio_mayoristas_consumidores[[#This Row],[Producto]],Codigos_class_frutas[],2,0)</f>
        <v>Cítricos</v>
      </c>
      <c r="F2703" t="s">
        <v>221</v>
      </c>
      <c r="G2703" s="51">
        <v>494.75</v>
      </c>
    </row>
    <row r="2704" spans="1:7" x14ac:dyDescent="0.35">
      <c r="A2704">
        <v>2016</v>
      </c>
      <c r="B2704">
        <v>8</v>
      </c>
      <c r="C2704" t="str">
        <f>+VLOOKUP(Precio_mayoristas_consumidores[[#This Row],[Cod_mes]],Códigos_mes[],2,0)</f>
        <v>Agosto</v>
      </c>
      <c r="D2704" t="s">
        <v>796</v>
      </c>
      <c r="E2704" t="str">
        <f>+VLOOKUP(Precio_mayoristas_consumidores[[#This Row],[Producto]],Codigos_class_frutas[],2,0)</f>
        <v>Oleaginosos</v>
      </c>
      <c r="F2704" t="s">
        <v>225</v>
      </c>
      <c r="G2704" s="51">
        <v>2290.7800000000002</v>
      </c>
    </row>
    <row r="2705" spans="1:7" x14ac:dyDescent="0.35">
      <c r="A2705">
        <v>2016</v>
      </c>
      <c r="B2705">
        <v>8</v>
      </c>
      <c r="C2705" t="str">
        <f>+VLOOKUP(Precio_mayoristas_consumidores[[#This Row],[Cod_mes]],Códigos_mes[],2,0)</f>
        <v>Agosto</v>
      </c>
      <c r="D2705" t="s">
        <v>796</v>
      </c>
      <c r="E2705" t="str">
        <f>+VLOOKUP(Precio_mayoristas_consumidores[[#This Row],[Producto]],Codigos_class_frutas[],2,0)</f>
        <v>Frutos de pepita</v>
      </c>
      <c r="F2705" t="s">
        <v>242</v>
      </c>
      <c r="G2705" s="51">
        <v>618.1</v>
      </c>
    </row>
    <row r="2706" spans="1:7" x14ac:dyDescent="0.35">
      <c r="A2706">
        <v>2016</v>
      </c>
      <c r="B2706">
        <v>8</v>
      </c>
      <c r="C2706" t="str">
        <f>+VLOOKUP(Precio_mayoristas_consumidores[[#This Row],[Cod_mes]],Códigos_mes[],2,0)</f>
        <v>Agosto</v>
      </c>
      <c r="D2706" t="s">
        <v>796</v>
      </c>
      <c r="E2706" t="str">
        <f>+VLOOKUP(Precio_mayoristas_consumidores[[#This Row],[Producto]],Codigos_class_frutas[],2,0)</f>
        <v>Tropicales y subtropicales</v>
      </c>
      <c r="F2706" t="s">
        <v>204</v>
      </c>
      <c r="G2706" s="51">
        <v>575.63</v>
      </c>
    </row>
    <row r="2707" spans="1:7" x14ac:dyDescent="0.35">
      <c r="A2707">
        <v>2016</v>
      </c>
      <c r="B2707">
        <v>8</v>
      </c>
      <c r="C2707" t="str">
        <f>+VLOOKUP(Precio_mayoristas_consumidores[[#This Row],[Cod_mes]],Códigos_mes[],2,0)</f>
        <v>Agosto</v>
      </c>
      <c r="D2707" t="s">
        <v>797</v>
      </c>
      <c r="E2707" t="str">
        <f>+VLOOKUP(Precio_mayoristas_consumidores[[#This Row],[Producto]],Codigos_class_frutas[],2,0)</f>
        <v>Berries</v>
      </c>
      <c r="F2707" t="s">
        <v>249</v>
      </c>
      <c r="G2707" s="51">
        <v>1081.76</v>
      </c>
    </row>
    <row r="2708" spans="1:7" x14ac:dyDescent="0.35">
      <c r="A2708">
        <v>2016</v>
      </c>
      <c r="B2708">
        <v>8</v>
      </c>
      <c r="C2708" t="str">
        <f>+VLOOKUP(Precio_mayoristas_consumidores[[#This Row],[Cod_mes]],Códigos_mes[],2,0)</f>
        <v>Agosto</v>
      </c>
      <c r="D2708" t="s">
        <v>797</v>
      </c>
      <c r="E2708" t="str">
        <f>+VLOOKUP(Precio_mayoristas_consumidores[[#This Row],[Producto]],Codigos_class_frutas[],2,0)</f>
        <v>Cítricos</v>
      </c>
      <c r="F2708" t="s">
        <v>214</v>
      </c>
      <c r="G2708" s="51">
        <v>980.79</v>
      </c>
    </row>
    <row r="2709" spans="1:7" x14ac:dyDescent="0.35">
      <c r="A2709">
        <v>2016</v>
      </c>
      <c r="B2709">
        <v>8</v>
      </c>
      <c r="C2709" t="str">
        <f>+VLOOKUP(Precio_mayoristas_consumidores[[#This Row],[Cod_mes]],Códigos_mes[],2,0)</f>
        <v>Agosto</v>
      </c>
      <c r="D2709" t="s">
        <v>797</v>
      </c>
      <c r="E2709" t="str">
        <f>+VLOOKUP(Precio_mayoristas_consumidores[[#This Row],[Producto]],Codigos_class_frutas[],2,0)</f>
        <v>Cítricos</v>
      </c>
      <c r="F2709" t="s">
        <v>218</v>
      </c>
      <c r="G2709" s="51">
        <v>1854.93</v>
      </c>
    </row>
    <row r="2710" spans="1:7" x14ac:dyDescent="0.35">
      <c r="A2710">
        <v>2016</v>
      </c>
      <c r="B2710">
        <v>8</v>
      </c>
      <c r="C2710" t="str">
        <f>+VLOOKUP(Precio_mayoristas_consumidores[[#This Row],[Cod_mes]],Códigos_mes[],2,0)</f>
        <v>Agosto</v>
      </c>
      <c r="D2710" t="s">
        <v>797</v>
      </c>
      <c r="E2710" t="str">
        <f>+VLOOKUP(Precio_mayoristas_consumidores[[#This Row],[Producto]],Codigos_class_frutas[],2,0)</f>
        <v>Tropicales y subtropicales</v>
      </c>
      <c r="F2710" t="s">
        <v>229</v>
      </c>
      <c r="G2710" s="51">
        <v>2498.04</v>
      </c>
    </row>
    <row r="2711" spans="1:7" x14ac:dyDescent="0.35">
      <c r="A2711">
        <v>2016</v>
      </c>
      <c r="B2711">
        <v>8</v>
      </c>
      <c r="C2711" t="str">
        <f>+VLOOKUP(Precio_mayoristas_consumidores[[#This Row],[Cod_mes]],Códigos_mes[],2,0)</f>
        <v>Agosto</v>
      </c>
      <c r="D2711" t="s">
        <v>797</v>
      </c>
      <c r="E2711" t="str">
        <f>+VLOOKUP(Precio_mayoristas_consumidores[[#This Row],[Producto]],Codigos_class_frutas[],2,0)</f>
        <v>Frutos de pepita</v>
      </c>
      <c r="F2711" t="s">
        <v>231</v>
      </c>
      <c r="G2711" s="51">
        <v>980.21</v>
      </c>
    </row>
    <row r="2712" spans="1:7" x14ac:dyDescent="0.35">
      <c r="A2712">
        <v>2016</v>
      </c>
      <c r="B2712">
        <v>8</v>
      </c>
      <c r="C2712" t="str">
        <f>+VLOOKUP(Precio_mayoristas_consumidores[[#This Row],[Cod_mes]],Códigos_mes[],2,0)</f>
        <v>Agosto</v>
      </c>
      <c r="D2712" t="s">
        <v>797</v>
      </c>
      <c r="E2712" t="str">
        <f>+VLOOKUP(Precio_mayoristas_consumidores[[#This Row],[Producto]],Codigos_class_frutas[],2,0)</f>
        <v>Cítricos</v>
      </c>
      <c r="F2712" t="s">
        <v>221</v>
      </c>
      <c r="G2712" s="51">
        <v>935.89</v>
      </c>
    </row>
    <row r="2713" spans="1:7" x14ac:dyDescent="0.35">
      <c r="A2713">
        <v>2016</v>
      </c>
      <c r="B2713">
        <v>8</v>
      </c>
      <c r="C2713" t="str">
        <f>+VLOOKUP(Precio_mayoristas_consumidores[[#This Row],[Cod_mes]],Códigos_mes[],2,0)</f>
        <v>Agosto</v>
      </c>
      <c r="D2713" t="s">
        <v>797</v>
      </c>
      <c r="E2713" t="str">
        <f>+VLOOKUP(Precio_mayoristas_consumidores[[#This Row],[Producto]],Codigos_class_frutas[],2,0)</f>
        <v>Oleaginosos</v>
      </c>
      <c r="F2713" t="s">
        <v>225</v>
      </c>
      <c r="G2713" s="51">
        <v>2939.13</v>
      </c>
    </row>
    <row r="2714" spans="1:7" x14ac:dyDescent="0.35">
      <c r="A2714">
        <v>2016</v>
      </c>
      <c r="B2714">
        <v>8</v>
      </c>
      <c r="C2714" t="str">
        <f>+VLOOKUP(Precio_mayoristas_consumidores[[#This Row],[Cod_mes]],Códigos_mes[],2,0)</f>
        <v>Agosto</v>
      </c>
      <c r="D2714" t="s">
        <v>797</v>
      </c>
      <c r="E2714" t="str">
        <f>+VLOOKUP(Precio_mayoristas_consumidores[[#This Row],[Producto]],Codigos_class_frutas[],2,0)</f>
        <v>Frutos de pepita</v>
      </c>
      <c r="F2714" t="s">
        <v>242</v>
      </c>
      <c r="G2714" s="51">
        <v>944.45</v>
      </c>
    </row>
    <row r="2715" spans="1:7" x14ac:dyDescent="0.35">
      <c r="A2715">
        <v>2016</v>
      </c>
      <c r="B2715">
        <v>8</v>
      </c>
      <c r="C2715" t="str">
        <f>+VLOOKUP(Precio_mayoristas_consumidores[[#This Row],[Cod_mes]],Códigos_mes[],2,0)</f>
        <v>Agosto</v>
      </c>
      <c r="D2715" t="s">
        <v>797</v>
      </c>
      <c r="E2715" t="str">
        <f>+VLOOKUP(Precio_mayoristas_consumidores[[#This Row],[Producto]],Codigos_class_frutas[],2,0)</f>
        <v>Tropicales y subtropicales</v>
      </c>
      <c r="F2715" t="s">
        <v>204</v>
      </c>
      <c r="G2715" s="51">
        <v>829.39</v>
      </c>
    </row>
    <row r="2716" spans="1:7" x14ac:dyDescent="0.35">
      <c r="A2716">
        <v>2016</v>
      </c>
      <c r="B2716">
        <v>8</v>
      </c>
      <c r="C2716" t="str">
        <f>+VLOOKUP(Precio_mayoristas_consumidores[[#This Row],[Cod_mes]],Códigos_mes[],2,0)</f>
        <v>Agosto</v>
      </c>
      <c r="D2716" t="s">
        <v>796</v>
      </c>
      <c r="E2716" t="str">
        <f>+VLOOKUP(Precio_mayoristas_consumidores[[#This Row],[Producto]],Codigos_class_frutas[],2,0)</f>
        <v>Berries</v>
      </c>
      <c r="F2716" t="s">
        <v>249</v>
      </c>
      <c r="G2716" s="51">
        <v>620.14</v>
      </c>
    </row>
    <row r="2717" spans="1:7" x14ac:dyDescent="0.35">
      <c r="A2717">
        <v>2016</v>
      </c>
      <c r="B2717">
        <v>8</v>
      </c>
      <c r="C2717" t="str">
        <f>+VLOOKUP(Precio_mayoristas_consumidores[[#This Row],[Cod_mes]],Códigos_mes[],2,0)</f>
        <v>Agosto</v>
      </c>
      <c r="D2717" t="s">
        <v>796</v>
      </c>
      <c r="E2717" t="str">
        <f>+VLOOKUP(Precio_mayoristas_consumidores[[#This Row],[Producto]],Codigos_class_frutas[],2,0)</f>
        <v>Cítricos</v>
      </c>
      <c r="F2717" t="s">
        <v>214</v>
      </c>
      <c r="G2717" s="51">
        <v>408.38</v>
      </c>
    </row>
    <row r="2718" spans="1:7" x14ac:dyDescent="0.35">
      <c r="A2718">
        <v>2016</v>
      </c>
      <c r="B2718">
        <v>8</v>
      </c>
      <c r="C2718" t="str">
        <f>+VLOOKUP(Precio_mayoristas_consumidores[[#This Row],[Cod_mes]],Códigos_mes[],2,0)</f>
        <v>Agosto</v>
      </c>
      <c r="D2718" t="s">
        <v>796</v>
      </c>
      <c r="E2718" t="str">
        <f>+VLOOKUP(Precio_mayoristas_consumidores[[#This Row],[Producto]],Codigos_class_frutas[],2,0)</f>
        <v>Cítricos</v>
      </c>
      <c r="F2718" t="s">
        <v>218</v>
      </c>
      <c r="G2718" s="51">
        <v>806.52</v>
      </c>
    </row>
    <row r="2719" spans="1:7" x14ac:dyDescent="0.35">
      <c r="A2719">
        <v>2016</v>
      </c>
      <c r="B2719">
        <v>8</v>
      </c>
      <c r="C2719" t="str">
        <f>+VLOOKUP(Precio_mayoristas_consumidores[[#This Row],[Cod_mes]],Códigos_mes[],2,0)</f>
        <v>Agosto</v>
      </c>
      <c r="D2719" t="s">
        <v>796</v>
      </c>
      <c r="E2719" t="str">
        <f>+VLOOKUP(Precio_mayoristas_consumidores[[#This Row],[Producto]],Codigos_class_frutas[],2,0)</f>
        <v>Tropicales y subtropicales</v>
      </c>
      <c r="F2719" t="s">
        <v>229</v>
      </c>
      <c r="G2719" s="51">
        <v>2812.5</v>
      </c>
    </row>
    <row r="2720" spans="1:7" x14ac:dyDescent="0.35">
      <c r="A2720">
        <v>2016</v>
      </c>
      <c r="B2720">
        <v>8</v>
      </c>
      <c r="C2720" t="str">
        <f>+VLOOKUP(Precio_mayoristas_consumidores[[#This Row],[Cod_mes]],Códigos_mes[],2,0)</f>
        <v>Agosto</v>
      </c>
      <c r="D2720" t="s">
        <v>796</v>
      </c>
      <c r="E2720" t="str">
        <f>+VLOOKUP(Precio_mayoristas_consumidores[[#This Row],[Producto]],Codigos_class_frutas[],2,0)</f>
        <v>Frutos de pepita</v>
      </c>
      <c r="F2720" t="s">
        <v>231</v>
      </c>
      <c r="G2720" s="51">
        <v>545.30999999999995</v>
      </c>
    </row>
    <row r="2721" spans="1:7" x14ac:dyDescent="0.35">
      <c r="A2721">
        <v>2016</v>
      </c>
      <c r="B2721">
        <v>8</v>
      </c>
      <c r="C2721" t="str">
        <f>+VLOOKUP(Precio_mayoristas_consumidores[[#This Row],[Cod_mes]],Códigos_mes[],2,0)</f>
        <v>Agosto</v>
      </c>
      <c r="D2721" t="s">
        <v>796</v>
      </c>
      <c r="E2721" t="str">
        <f>+VLOOKUP(Precio_mayoristas_consumidores[[#This Row],[Producto]],Codigos_class_frutas[],2,0)</f>
        <v>Cítricos</v>
      </c>
      <c r="F2721" t="s">
        <v>221</v>
      </c>
      <c r="G2721" s="51">
        <v>497.61</v>
      </c>
    </row>
    <row r="2722" spans="1:7" x14ac:dyDescent="0.35">
      <c r="A2722">
        <v>2016</v>
      </c>
      <c r="B2722">
        <v>8</v>
      </c>
      <c r="C2722" t="str">
        <f>+VLOOKUP(Precio_mayoristas_consumidores[[#This Row],[Cod_mes]],Códigos_mes[],2,0)</f>
        <v>Agosto</v>
      </c>
      <c r="D2722" t="s">
        <v>796</v>
      </c>
      <c r="E2722" t="str">
        <f>+VLOOKUP(Precio_mayoristas_consumidores[[#This Row],[Producto]],Codigos_class_frutas[],2,0)</f>
        <v>Oleaginosos</v>
      </c>
      <c r="F2722" t="s">
        <v>225</v>
      </c>
      <c r="G2722" s="51">
        <v>2270.5500000000002</v>
      </c>
    </row>
    <row r="2723" spans="1:7" x14ac:dyDescent="0.35">
      <c r="A2723">
        <v>2016</v>
      </c>
      <c r="B2723">
        <v>8</v>
      </c>
      <c r="C2723" t="str">
        <f>+VLOOKUP(Precio_mayoristas_consumidores[[#This Row],[Cod_mes]],Códigos_mes[],2,0)</f>
        <v>Agosto</v>
      </c>
      <c r="D2723" t="s">
        <v>796</v>
      </c>
      <c r="E2723" t="str">
        <f>+VLOOKUP(Precio_mayoristas_consumidores[[#This Row],[Producto]],Codigos_class_frutas[],2,0)</f>
        <v>Frutos de pepita</v>
      </c>
      <c r="F2723" t="s">
        <v>242</v>
      </c>
      <c r="G2723" s="51">
        <v>602.66</v>
      </c>
    </row>
    <row r="2724" spans="1:7" x14ac:dyDescent="0.35">
      <c r="A2724">
        <v>2016</v>
      </c>
      <c r="B2724">
        <v>8</v>
      </c>
      <c r="C2724" t="str">
        <f>+VLOOKUP(Precio_mayoristas_consumidores[[#This Row],[Cod_mes]],Códigos_mes[],2,0)</f>
        <v>Agosto</v>
      </c>
      <c r="D2724" t="s">
        <v>796</v>
      </c>
      <c r="E2724" t="str">
        <f>+VLOOKUP(Precio_mayoristas_consumidores[[#This Row],[Producto]],Codigos_class_frutas[],2,0)</f>
        <v>Tropicales y subtropicales</v>
      </c>
      <c r="F2724" t="s">
        <v>204</v>
      </c>
      <c r="G2724" s="51">
        <v>568.78</v>
      </c>
    </row>
    <row r="2725" spans="1:7" x14ac:dyDescent="0.35">
      <c r="A2725">
        <v>2016</v>
      </c>
      <c r="B2725">
        <v>8</v>
      </c>
      <c r="C2725" t="str">
        <f>+VLOOKUP(Precio_mayoristas_consumidores[[#This Row],[Cod_mes]],Códigos_mes[],2,0)</f>
        <v>Agosto</v>
      </c>
      <c r="D2725" t="s">
        <v>797</v>
      </c>
      <c r="E2725" t="str">
        <f>+VLOOKUP(Precio_mayoristas_consumidores[[#This Row],[Producto]],Codigos_class_frutas[],2,0)</f>
        <v>Berries</v>
      </c>
      <c r="F2725" t="s">
        <v>249</v>
      </c>
      <c r="G2725" s="51">
        <v>1040.42</v>
      </c>
    </row>
    <row r="2726" spans="1:7" x14ac:dyDescent="0.35">
      <c r="A2726">
        <v>2016</v>
      </c>
      <c r="B2726">
        <v>8</v>
      </c>
      <c r="C2726" t="str">
        <f>+VLOOKUP(Precio_mayoristas_consumidores[[#This Row],[Cod_mes]],Códigos_mes[],2,0)</f>
        <v>Agosto</v>
      </c>
      <c r="D2726" t="s">
        <v>797</v>
      </c>
      <c r="E2726" t="str">
        <f>+VLOOKUP(Precio_mayoristas_consumidores[[#This Row],[Producto]],Codigos_class_frutas[],2,0)</f>
        <v>Cítricos</v>
      </c>
      <c r="F2726" t="s">
        <v>214</v>
      </c>
      <c r="G2726" s="51">
        <v>991.57</v>
      </c>
    </row>
    <row r="2727" spans="1:7" x14ac:dyDescent="0.35">
      <c r="A2727">
        <v>2016</v>
      </c>
      <c r="B2727">
        <v>8</v>
      </c>
      <c r="C2727" t="str">
        <f>+VLOOKUP(Precio_mayoristas_consumidores[[#This Row],[Cod_mes]],Códigos_mes[],2,0)</f>
        <v>Agosto</v>
      </c>
      <c r="D2727" t="s">
        <v>797</v>
      </c>
      <c r="E2727" t="str">
        <f>+VLOOKUP(Precio_mayoristas_consumidores[[#This Row],[Producto]],Codigos_class_frutas[],2,0)</f>
        <v>Cítricos</v>
      </c>
      <c r="F2727" t="s">
        <v>218</v>
      </c>
      <c r="G2727" s="51">
        <v>1869.44</v>
      </c>
    </row>
    <row r="2728" spans="1:7" x14ac:dyDescent="0.35">
      <c r="A2728">
        <v>2016</v>
      </c>
      <c r="B2728">
        <v>8</v>
      </c>
      <c r="C2728" t="str">
        <f>+VLOOKUP(Precio_mayoristas_consumidores[[#This Row],[Cod_mes]],Códigos_mes[],2,0)</f>
        <v>Agosto</v>
      </c>
      <c r="D2728" t="s">
        <v>797</v>
      </c>
      <c r="E2728" t="str">
        <f>+VLOOKUP(Precio_mayoristas_consumidores[[#This Row],[Producto]],Codigos_class_frutas[],2,0)</f>
        <v>Tropicales y subtropicales</v>
      </c>
      <c r="F2728" t="s">
        <v>229</v>
      </c>
      <c r="G2728" s="51">
        <v>2390.83</v>
      </c>
    </row>
    <row r="2729" spans="1:7" x14ac:dyDescent="0.35">
      <c r="A2729">
        <v>2016</v>
      </c>
      <c r="B2729">
        <v>8</v>
      </c>
      <c r="C2729" t="str">
        <f>+VLOOKUP(Precio_mayoristas_consumidores[[#This Row],[Cod_mes]],Códigos_mes[],2,0)</f>
        <v>Agosto</v>
      </c>
      <c r="D2729" t="s">
        <v>797</v>
      </c>
      <c r="E2729" t="str">
        <f>+VLOOKUP(Precio_mayoristas_consumidores[[#This Row],[Producto]],Codigos_class_frutas[],2,0)</f>
        <v>Frutos de pepita</v>
      </c>
      <c r="F2729" t="s">
        <v>231</v>
      </c>
      <c r="G2729" s="51">
        <v>923.65</v>
      </c>
    </row>
    <row r="2730" spans="1:7" x14ac:dyDescent="0.35">
      <c r="A2730">
        <v>2016</v>
      </c>
      <c r="B2730">
        <v>8</v>
      </c>
      <c r="C2730" t="str">
        <f>+VLOOKUP(Precio_mayoristas_consumidores[[#This Row],[Cod_mes]],Códigos_mes[],2,0)</f>
        <v>Agosto</v>
      </c>
      <c r="D2730" t="s">
        <v>797</v>
      </c>
      <c r="E2730" t="str">
        <f>+VLOOKUP(Precio_mayoristas_consumidores[[#This Row],[Producto]],Codigos_class_frutas[],2,0)</f>
        <v>Cítricos</v>
      </c>
      <c r="F2730" t="s">
        <v>221</v>
      </c>
      <c r="G2730" s="51">
        <v>968.71</v>
      </c>
    </row>
    <row r="2731" spans="1:7" x14ac:dyDescent="0.35">
      <c r="A2731">
        <v>2016</v>
      </c>
      <c r="B2731">
        <v>8</v>
      </c>
      <c r="C2731" t="str">
        <f>+VLOOKUP(Precio_mayoristas_consumidores[[#This Row],[Cod_mes]],Códigos_mes[],2,0)</f>
        <v>Agosto</v>
      </c>
      <c r="D2731" t="s">
        <v>797</v>
      </c>
      <c r="E2731" t="str">
        <f>+VLOOKUP(Precio_mayoristas_consumidores[[#This Row],[Producto]],Codigos_class_frutas[],2,0)</f>
        <v>Oleaginosos</v>
      </c>
      <c r="F2731" t="s">
        <v>225</v>
      </c>
      <c r="G2731" s="51">
        <v>3075.5</v>
      </c>
    </row>
    <row r="2732" spans="1:7" x14ac:dyDescent="0.35">
      <c r="A2732">
        <v>2016</v>
      </c>
      <c r="B2732">
        <v>8</v>
      </c>
      <c r="C2732" t="str">
        <f>+VLOOKUP(Precio_mayoristas_consumidores[[#This Row],[Cod_mes]],Códigos_mes[],2,0)</f>
        <v>Agosto</v>
      </c>
      <c r="D2732" t="s">
        <v>797</v>
      </c>
      <c r="E2732" t="str">
        <f>+VLOOKUP(Precio_mayoristas_consumidores[[#This Row],[Producto]],Codigos_class_frutas[],2,0)</f>
        <v>Frutos de pepita</v>
      </c>
      <c r="F2732" t="s">
        <v>242</v>
      </c>
      <c r="G2732" s="51">
        <v>973.13</v>
      </c>
    </row>
    <row r="2733" spans="1:7" x14ac:dyDescent="0.35">
      <c r="A2733">
        <v>2016</v>
      </c>
      <c r="B2733">
        <v>8</v>
      </c>
      <c r="C2733" t="str">
        <f>+VLOOKUP(Precio_mayoristas_consumidores[[#This Row],[Cod_mes]],Códigos_mes[],2,0)</f>
        <v>Agosto</v>
      </c>
      <c r="D2733" t="s">
        <v>797</v>
      </c>
      <c r="E2733" t="str">
        <f>+VLOOKUP(Precio_mayoristas_consumidores[[#This Row],[Producto]],Codigos_class_frutas[],2,0)</f>
        <v>Tropicales y subtropicales</v>
      </c>
      <c r="F2733" t="s">
        <v>204</v>
      </c>
      <c r="G2733" s="51">
        <v>816.99</v>
      </c>
    </row>
    <row r="2734" spans="1:7" x14ac:dyDescent="0.35">
      <c r="A2734">
        <v>2016</v>
      </c>
      <c r="B2734">
        <v>8</v>
      </c>
      <c r="C2734" t="str">
        <f>+VLOOKUP(Precio_mayoristas_consumidores[[#This Row],[Cod_mes]],Códigos_mes[],2,0)</f>
        <v>Agosto</v>
      </c>
      <c r="D2734" t="s">
        <v>796</v>
      </c>
      <c r="E2734" t="str">
        <f>+VLOOKUP(Precio_mayoristas_consumidores[[#This Row],[Producto]],Codigos_class_frutas[],2,0)</f>
        <v>Berries</v>
      </c>
      <c r="F2734" t="s">
        <v>249</v>
      </c>
      <c r="G2734" s="51">
        <v>627.99</v>
      </c>
    </row>
    <row r="2735" spans="1:7" x14ac:dyDescent="0.35">
      <c r="A2735">
        <v>2016</v>
      </c>
      <c r="B2735">
        <v>8</v>
      </c>
      <c r="C2735" t="str">
        <f>+VLOOKUP(Precio_mayoristas_consumidores[[#This Row],[Cod_mes]],Códigos_mes[],2,0)</f>
        <v>Agosto</v>
      </c>
      <c r="D2735" t="s">
        <v>796</v>
      </c>
      <c r="E2735" t="str">
        <f>+VLOOKUP(Precio_mayoristas_consumidores[[#This Row],[Producto]],Codigos_class_frutas[],2,0)</f>
        <v>Cítricos</v>
      </c>
      <c r="F2735" t="s">
        <v>214</v>
      </c>
      <c r="G2735" s="51">
        <v>419.07</v>
      </c>
    </row>
    <row r="2736" spans="1:7" x14ac:dyDescent="0.35">
      <c r="A2736">
        <v>2016</v>
      </c>
      <c r="B2736">
        <v>8</v>
      </c>
      <c r="C2736" t="str">
        <f>+VLOOKUP(Precio_mayoristas_consumidores[[#This Row],[Cod_mes]],Códigos_mes[],2,0)</f>
        <v>Agosto</v>
      </c>
      <c r="D2736" t="s">
        <v>796</v>
      </c>
      <c r="E2736" t="str">
        <f>+VLOOKUP(Precio_mayoristas_consumidores[[#This Row],[Producto]],Codigos_class_frutas[],2,0)</f>
        <v>Cítricos</v>
      </c>
      <c r="F2736" t="s">
        <v>218</v>
      </c>
      <c r="G2736" s="51">
        <v>799.72</v>
      </c>
    </row>
    <row r="2737" spans="1:7" x14ac:dyDescent="0.35">
      <c r="A2737">
        <v>2016</v>
      </c>
      <c r="B2737">
        <v>8</v>
      </c>
      <c r="C2737" t="str">
        <f>+VLOOKUP(Precio_mayoristas_consumidores[[#This Row],[Cod_mes]],Códigos_mes[],2,0)</f>
        <v>Agosto</v>
      </c>
      <c r="D2737" t="s">
        <v>796</v>
      </c>
      <c r="E2737" t="str">
        <f>+VLOOKUP(Precio_mayoristas_consumidores[[#This Row],[Producto]],Codigos_class_frutas[],2,0)</f>
        <v>Tropicales y subtropicales</v>
      </c>
      <c r="F2737" t="s">
        <v>229</v>
      </c>
      <c r="G2737" s="51">
        <v>3250</v>
      </c>
    </row>
    <row r="2738" spans="1:7" x14ac:dyDescent="0.35">
      <c r="A2738">
        <v>2016</v>
      </c>
      <c r="B2738">
        <v>8</v>
      </c>
      <c r="C2738" t="str">
        <f>+VLOOKUP(Precio_mayoristas_consumidores[[#This Row],[Cod_mes]],Códigos_mes[],2,0)</f>
        <v>Agosto</v>
      </c>
      <c r="D2738" t="s">
        <v>796</v>
      </c>
      <c r="E2738" t="str">
        <f>+VLOOKUP(Precio_mayoristas_consumidores[[#This Row],[Producto]],Codigos_class_frutas[],2,0)</f>
        <v>Frutos de pepita</v>
      </c>
      <c r="F2738" t="s">
        <v>231</v>
      </c>
      <c r="G2738" s="51">
        <v>538.64</v>
      </c>
    </row>
    <row r="2739" spans="1:7" x14ac:dyDescent="0.35">
      <c r="A2739">
        <v>2016</v>
      </c>
      <c r="B2739">
        <v>8</v>
      </c>
      <c r="C2739" t="str">
        <f>+VLOOKUP(Precio_mayoristas_consumidores[[#This Row],[Cod_mes]],Códigos_mes[],2,0)</f>
        <v>Agosto</v>
      </c>
      <c r="D2739" t="s">
        <v>796</v>
      </c>
      <c r="E2739" t="str">
        <f>+VLOOKUP(Precio_mayoristas_consumidores[[#This Row],[Producto]],Codigos_class_frutas[],2,0)</f>
        <v>Cítricos</v>
      </c>
      <c r="F2739" t="s">
        <v>221</v>
      </c>
      <c r="G2739" s="51">
        <v>507.49</v>
      </c>
    </row>
    <row r="2740" spans="1:7" x14ac:dyDescent="0.35">
      <c r="A2740">
        <v>2016</v>
      </c>
      <c r="B2740">
        <v>8</v>
      </c>
      <c r="C2740" t="str">
        <f>+VLOOKUP(Precio_mayoristas_consumidores[[#This Row],[Cod_mes]],Códigos_mes[],2,0)</f>
        <v>Agosto</v>
      </c>
      <c r="D2740" t="s">
        <v>796</v>
      </c>
      <c r="E2740" t="str">
        <f>+VLOOKUP(Precio_mayoristas_consumidores[[#This Row],[Producto]],Codigos_class_frutas[],2,0)</f>
        <v>Oleaginosos</v>
      </c>
      <c r="F2740" t="s">
        <v>225</v>
      </c>
      <c r="G2740" s="51">
        <v>2399.2800000000002</v>
      </c>
    </row>
    <row r="2741" spans="1:7" x14ac:dyDescent="0.35">
      <c r="A2741">
        <v>2016</v>
      </c>
      <c r="B2741">
        <v>8</v>
      </c>
      <c r="C2741" t="str">
        <f>+VLOOKUP(Precio_mayoristas_consumidores[[#This Row],[Cod_mes]],Códigos_mes[],2,0)</f>
        <v>Agosto</v>
      </c>
      <c r="D2741" t="s">
        <v>796</v>
      </c>
      <c r="E2741" t="str">
        <f>+VLOOKUP(Precio_mayoristas_consumidores[[#This Row],[Producto]],Codigos_class_frutas[],2,0)</f>
        <v>Frutos de pepita</v>
      </c>
      <c r="F2741" t="s">
        <v>242</v>
      </c>
      <c r="G2741" s="51">
        <v>626.97</v>
      </c>
    </row>
    <row r="2742" spans="1:7" x14ac:dyDescent="0.35">
      <c r="A2742">
        <v>2016</v>
      </c>
      <c r="B2742">
        <v>8</v>
      </c>
      <c r="C2742" t="str">
        <f>+VLOOKUP(Precio_mayoristas_consumidores[[#This Row],[Cod_mes]],Códigos_mes[],2,0)</f>
        <v>Agosto</v>
      </c>
      <c r="D2742" t="s">
        <v>796</v>
      </c>
      <c r="E2742" t="str">
        <f>+VLOOKUP(Precio_mayoristas_consumidores[[#This Row],[Producto]],Codigos_class_frutas[],2,0)</f>
        <v>Tropicales y subtropicales</v>
      </c>
      <c r="F2742" t="s">
        <v>204</v>
      </c>
      <c r="G2742" s="51">
        <v>577.89</v>
      </c>
    </row>
    <row r="2743" spans="1:7" x14ac:dyDescent="0.35">
      <c r="A2743">
        <v>2016</v>
      </c>
      <c r="B2743">
        <v>8</v>
      </c>
      <c r="C2743" t="str">
        <f>+VLOOKUP(Precio_mayoristas_consumidores[[#This Row],[Cod_mes]],Códigos_mes[],2,0)</f>
        <v>Agosto</v>
      </c>
      <c r="D2743" t="s">
        <v>797</v>
      </c>
      <c r="E2743" t="str">
        <f>+VLOOKUP(Precio_mayoristas_consumidores[[#This Row],[Producto]],Codigos_class_frutas[],2,0)</f>
        <v>Berries</v>
      </c>
      <c r="F2743" t="s">
        <v>249</v>
      </c>
      <c r="G2743" s="51">
        <v>1051.3</v>
      </c>
    </row>
    <row r="2744" spans="1:7" x14ac:dyDescent="0.35">
      <c r="A2744">
        <v>2016</v>
      </c>
      <c r="B2744">
        <v>8</v>
      </c>
      <c r="C2744" t="str">
        <f>+VLOOKUP(Precio_mayoristas_consumidores[[#This Row],[Cod_mes]],Códigos_mes[],2,0)</f>
        <v>Agosto</v>
      </c>
      <c r="D2744" t="s">
        <v>797</v>
      </c>
      <c r="E2744" t="str">
        <f>+VLOOKUP(Precio_mayoristas_consumidores[[#This Row],[Producto]],Codigos_class_frutas[],2,0)</f>
        <v>Cítricos</v>
      </c>
      <c r="F2744" t="s">
        <v>214</v>
      </c>
      <c r="G2744" s="51">
        <v>944.29</v>
      </c>
    </row>
    <row r="2745" spans="1:7" x14ac:dyDescent="0.35">
      <c r="A2745">
        <v>2016</v>
      </c>
      <c r="B2745">
        <v>8</v>
      </c>
      <c r="C2745" t="str">
        <f>+VLOOKUP(Precio_mayoristas_consumidores[[#This Row],[Cod_mes]],Códigos_mes[],2,0)</f>
        <v>Agosto</v>
      </c>
      <c r="D2745" t="s">
        <v>797</v>
      </c>
      <c r="E2745" t="str">
        <f>+VLOOKUP(Precio_mayoristas_consumidores[[#This Row],[Producto]],Codigos_class_frutas[],2,0)</f>
        <v>Cítricos</v>
      </c>
      <c r="F2745" t="s">
        <v>218</v>
      </c>
      <c r="G2745" s="51">
        <v>1779.11</v>
      </c>
    </row>
    <row r="2746" spans="1:7" x14ac:dyDescent="0.35">
      <c r="A2746">
        <v>2016</v>
      </c>
      <c r="B2746">
        <v>8</v>
      </c>
      <c r="C2746" t="str">
        <f>+VLOOKUP(Precio_mayoristas_consumidores[[#This Row],[Cod_mes]],Códigos_mes[],2,0)</f>
        <v>Agosto</v>
      </c>
      <c r="D2746" t="s">
        <v>797</v>
      </c>
      <c r="E2746" t="str">
        <f>+VLOOKUP(Precio_mayoristas_consumidores[[#This Row],[Producto]],Codigos_class_frutas[],2,0)</f>
        <v>Tropicales y subtropicales</v>
      </c>
      <c r="F2746" t="s">
        <v>229</v>
      </c>
      <c r="G2746" s="51">
        <v>2097.46</v>
      </c>
    </row>
    <row r="2747" spans="1:7" x14ac:dyDescent="0.35">
      <c r="A2747">
        <v>2016</v>
      </c>
      <c r="B2747">
        <v>8</v>
      </c>
      <c r="C2747" t="str">
        <f>+VLOOKUP(Precio_mayoristas_consumidores[[#This Row],[Cod_mes]],Códigos_mes[],2,0)</f>
        <v>Agosto</v>
      </c>
      <c r="D2747" t="s">
        <v>797</v>
      </c>
      <c r="E2747" t="str">
        <f>+VLOOKUP(Precio_mayoristas_consumidores[[#This Row],[Producto]],Codigos_class_frutas[],2,0)</f>
        <v>Frutos de pepita</v>
      </c>
      <c r="F2747" t="s">
        <v>231</v>
      </c>
      <c r="G2747" s="51">
        <v>977.06</v>
      </c>
    </row>
    <row r="2748" spans="1:7" x14ac:dyDescent="0.35">
      <c r="A2748">
        <v>2016</v>
      </c>
      <c r="B2748">
        <v>8</v>
      </c>
      <c r="C2748" t="str">
        <f>+VLOOKUP(Precio_mayoristas_consumidores[[#This Row],[Cod_mes]],Códigos_mes[],2,0)</f>
        <v>Agosto</v>
      </c>
      <c r="D2748" t="s">
        <v>797</v>
      </c>
      <c r="E2748" t="str">
        <f>+VLOOKUP(Precio_mayoristas_consumidores[[#This Row],[Producto]],Codigos_class_frutas[],2,0)</f>
        <v>Cítricos</v>
      </c>
      <c r="F2748" t="s">
        <v>221</v>
      </c>
      <c r="G2748" s="51">
        <v>933.38</v>
      </c>
    </row>
    <row r="2749" spans="1:7" x14ac:dyDescent="0.35">
      <c r="A2749">
        <v>2016</v>
      </c>
      <c r="B2749">
        <v>8</v>
      </c>
      <c r="C2749" t="str">
        <f>+VLOOKUP(Precio_mayoristas_consumidores[[#This Row],[Cod_mes]],Códigos_mes[],2,0)</f>
        <v>Agosto</v>
      </c>
      <c r="D2749" t="s">
        <v>797</v>
      </c>
      <c r="E2749" t="str">
        <f>+VLOOKUP(Precio_mayoristas_consumidores[[#This Row],[Producto]],Codigos_class_frutas[],2,0)</f>
        <v>Oleaginosos</v>
      </c>
      <c r="F2749" t="s">
        <v>225</v>
      </c>
      <c r="G2749" s="51">
        <v>3103.18</v>
      </c>
    </row>
    <row r="2750" spans="1:7" x14ac:dyDescent="0.35">
      <c r="A2750">
        <v>2016</v>
      </c>
      <c r="B2750">
        <v>8</v>
      </c>
      <c r="C2750" t="str">
        <f>+VLOOKUP(Precio_mayoristas_consumidores[[#This Row],[Cod_mes]],Códigos_mes[],2,0)</f>
        <v>Agosto</v>
      </c>
      <c r="D2750" t="s">
        <v>797</v>
      </c>
      <c r="E2750" t="str">
        <f>+VLOOKUP(Precio_mayoristas_consumidores[[#This Row],[Producto]],Codigos_class_frutas[],2,0)</f>
        <v>Frutos de pepita</v>
      </c>
      <c r="F2750" t="s">
        <v>242</v>
      </c>
      <c r="G2750" s="51">
        <v>931.77</v>
      </c>
    </row>
    <row r="2751" spans="1:7" x14ac:dyDescent="0.35">
      <c r="A2751">
        <v>2016</v>
      </c>
      <c r="B2751">
        <v>8</v>
      </c>
      <c r="C2751" t="str">
        <f>+VLOOKUP(Precio_mayoristas_consumidores[[#This Row],[Cod_mes]],Códigos_mes[],2,0)</f>
        <v>Agosto</v>
      </c>
      <c r="D2751" t="s">
        <v>797</v>
      </c>
      <c r="E2751" t="str">
        <f>+VLOOKUP(Precio_mayoristas_consumidores[[#This Row],[Producto]],Codigos_class_frutas[],2,0)</f>
        <v>Tropicales y subtropicales</v>
      </c>
      <c r="F2751" t="s">
        <v>204</v>
      </c>
      <c r="G2751" s="51">
        <v>757.55</v>
      </c>
    </row>
    <row r="2752" spans="1:7" x14ac:dyDescent="0.35">
      <c r="A2752">
        <v>2016</v>
      </c>
      <c r="B2752">
        <v>9</v>
      </c>
      <c r="C2752" t="str">
        <f>+VLOOKUP(Precio_mayoristas_consumidores[[#This Row],[Cod_mes]],Códigos_mes[],2,0)</f>
        <v>Septiembre</v>
      </c>
      <c r="D2752" t="s">
        <v>796</v>
      </c>
      <c r="E2752" t="str">
        <f>+VLOOKUP(Precio_mayoristas_consumidores[[#This Row],[Producto]],Codigos_class_frutas[],2,0)</f>
        <v>Berries</v>
      </c>
      <c r="F2752" t="s">
        <v>249</v>
      </c>
      <c r="G2752" s="51">
        <v>676.86</v>
      </c>
    </row>
    <row r="2753" spans="1:7" x14ac:dyDescent="0.35">
      <c r="A2753">
        <v>2016</v>
      </c>
      <c r="B2753">
        <v>9</v>
      </c>
      <c r="C2753" t="str">
        <f>+VLOOKUP(Precio_mayoristas_consumidores[[#This Row],[Cod_mes]],Códigos_mes[],2,0)</f>
        <v>Septiembre</v>
      </c>
      <c r="D2753" t="s">
        <v>796</v>
      </c>
      <c r="E2753" t="str">
        <f>+VLOOKUP(Precio_mayoristas_consumidores[[#This Row],[Producto]],Codigos_class_frutas[],2,0)</f>
        <v>Cítricos</v>
      </c>
      <c r="F2753" t="s">
        <v>214</v>
      </c>
      <c r="G2753" s="51">
        <v>393.69</v>
      </c>
    </row>
    <row r="2754" spans="1:7" x14ac:dyDescent="0.35">
      <c r="A2754">
        <v>2016</v>
      </c>
      <c r="B2754">
        <v>9</v>
      </c>
      <c r="C2754" t="str">
        <f>+VLOOKUP(Precio_mayoristas_consumidores[[#This Row],[Cod_mes]],Códigos_mes[],2,0)</f>
        <v>Septiembre</v>
      </c>
      <c r="D2754" t="s">
        <v>796</v>
      </c>
      <c r="E2754" t="str">
        <f>+VLOOKUP(Precio_mayoristas_consumidores[[#This Row],[Producto]],Codigos_class_frutas[],2,0)</f>
        <v>Cítricos</v>
      </c>
      <c r="F2754" t="s">
        <v>218</v>
      </c>
      <c r="G2754" s="51">
        <v>733.71</v>
      </c>
    </row>
    <row r="2755" spans="1:7" x14ac:dyDescent="0.35">
      <c r="A2755">
        <v>2016</v>
      </c>
      <c r="B2755">
        <v>9</v>
      </c>
      <c r="C2755" t="str">
        <f>+VLOOKUP(Precio_mayoristas_consumidores[[#This Row],[Cod_mes]],Códigos_mes[],2,0)</f>
        <v>Septiembre</v>
      </c>
      <c r="D2755" t="s">
        <v>796</v>
      </c>
      <c r="E2755" t="str">
        <f>+VLOOKUP(Precio_mayoristas_consumidores[[#This Row],[Producto]],Codigos_class_frutas[],2,0)</f>
        <v>Tropicales y subtropicales</v>
      </c>
      <c r="F2755" t="s">
        <v>229</v>
      </c>
      <c r="G2755" s="51">
        <v>2933.33</v>
      </c>
    </row>
    <row r="2756" spans="1:7" x14ac:dyDescent="0.35">
      <c r="A2756">
        <v>2016</v>
      </c>
      <c r="B2756">
        <v>9</v>
      </c>
      <c r="C2756" t="str">
        <f>+VLOOKUP(Precio_mayoristas_consumidores[[#This Row],[Cod_mes]],Códigos_mes[],2,0)</f>
        <v>Septiembre</v>
      </c>
      <c r="D2756" t="s">
        <v>796</v>
      </c>
      <c r="E2756" t="str">
        <f>+VLOOKUP(Precio_mayoristas_consumidores[[#This Row],[Producto]],Codigos_class_frutas[],2,0)</f>
        <v>Frutos de pepita</v>
      </c>
      <c r="F2756" t="s">
        <v>231</v>
      </c>
      <c r="G2756" s="51">
        <v>571.22</v>
      </c>
    </row>
    <row r="2757" spans="1:7" x14ac:dyDescent="0.35">
      <c r="A2757">
        <v>2016</v>
      </c>
      <c r="B2757">
        <v>9</v>
      </c>
      <c r="C2757" t="str">
        <f>+VLOOKUP(Precio_mayoristas_consumidores[[#This Row],[Cod_mes]],Códigos_mes[],2,0)</f>
        <v>Septiembre</v>
      </c>
      <c r="D2757" t="s">
        <v>796</v>
      </c>
      <c r="E2757" t="str">
        <f>+VLOOKUP(Precio_mayoristas_consumidores[[#This Row],[Producto]],Codigos_class_frutas[],2,0)</f>
        <v>Cítricos</v>
      </c>
      <c r="F2757" t="s">
        <v>221</v>
      </c>
      <c r="G2757" s="51">
        <v>473.06</v>
      </c>
    </row>
    <row r="2758" spans="1:7" x14ac:dyDescent="0.35">
      <c r="A2758">
        <v>2016</v>
      </c>
      <c r="B2758">
        <v>9</v>
      </c>
      <c r="C2758" t="str">
        <f>+VLOOKUP(Precio_mayoristas_consumidores[[#This Row],[Cod_mes]],Códigos_mes[],2,0)</f>
        <v>Septiembre</v>
      </c>
      <c r="D2758" t="s">
        <v>796</v>
      </c>
      <c r="E2758" t="str">
        <f>+VLOOKUP(Precio_mayoristas_consumidores[[#This Row],[Producto]],Codigos_class_frutas[],2,0)</f>
        <v>Oleaginosos</v>
      </c>
      <c r="F2758" t="s">
        <v>225</v>
      </c>
      <c r="G2758" s="51">
        <v>2298.11</v>
      </c>
    </row>
    <row r="2759" spans="1:7" x14ac:dyDescent="0.35">
      <c r="A2759">
        <v>2016</v>
      </c>
      <c r="B2759">
        <v>9</v>
      </c>
      <c r="C2759" t="str">
        <f>+VLOOKUP(Precio_mayoristas_consumidores[[#This Row],[Cod_mes]],Códigos_mes[],2,0)</f>
        <v>Septiembre</v>
      </c>
      <c r="D2759" t="s">
        <v>796</v>
      </c>
      <c r="E2759" t="str">
        <f>+VLOOKUP(Precio_mayoristas_consumidores[[#This Row],[Producto]],Codigos_class_frutas[],2,0)</f>
        <v>Frutos de pepita</v>
      </c>
      <c r="F2759" t="s">
        <v>242</v>
      </c>
      <c r="G2759" s="51">
        <v>641.30999999999995</v>
      </c>
    </row>
    <row r="2760" spans="1:7" x14ac:dyDescent="0.35">
      <c r="A2760">
        <v>2016</v>
      </c>
      <c r="B2760">
        <v>9</v>
      </c>
      <c r="C2760" t="str">
        <f>+VLOOKUP(Precio_mayoristas_consumidores[[#This Row],[Cod_mes]],Códigos_mes[],2,0)</f>
        <v>Septiembre</v>
      </c>
      <c r="D2760" t="s">
        <v>796</v>
      </c>
      <c r="E2760" t="str">
        <f>+VLOOKUP(Precio_mayoristas_consumidores[[#This Row],[Producto]],Codigos_class_frutas[],2,0)</f>
        <v>Tropicales y subtropicales</v>
      </c>
      <c r="F2760" t="s">
        <v>204</v>
      </c>
      <c r="G2760" s="51">
        <v>679.53</v>
      </c>
    </row>
    <row r="2761" spans="1:7" x14ac:dyDescent="0.35">
      <c r="A2761">
        <v>2016</v>
      </c>
      <c r="B2761">
        <v>9</v>
      </c>
      <c r="C2761" t="str">
        <f>+VLOOKUP(Precio_mayoristas_consumidores[[#This Row],[Cod_mes]],Códigos_mes[],2,0)</f>
        <v>Septiembre</v>
      </c>
      <c r="D2761" t="s">
        <v>797</v>
      </c>
      <c r="E2761" t="str">
        <f>+VLOOKUP(Precio_mayoristas_consumidores[[#This Row],[Producto]],Codigos_class_frutas[],2,0)</f>
        <v>Berries</v>
      </c>
      <c r="F2761" t="s">
        <v>249</v>
      </c>
      <c r="G2761" s="51">
        <v>1088.4100000000001</v>
      </c>
    </row>
    <row r="2762" spans="1:7" x14ac:dyDescent="0.35">
      <c r="A2762">
        <v>2016</v>
      </c>
      <c r="B2762">
        <v>9</v>
      </c>
      <c r="C2762" t="str">
        <f>+VLOOKUP(Precio_mayoristas_consumidores[[#This Row],[Cod_mes]],Códigos_mes[],2,0)</f>
        <v>Septiembre</v>
      </c>
      <c r="D2762" t="s">
        <v>797</v>
      </c>
      <c r="E2762" t="str">
        <f>+VLOOKUP(Precio_mayoristas_consumidores[[#This Row],[Producto]],Codigos_class_frutas[],2,0)</f>
        <v>Cítricos</v>
      </c>
      <c r="F2762" t="s">
        <v>214</v>
      </c>
      <c r="G2762" s="51">
        <v>988.34</v>
      </c>
    </row>
    <row r="2763" spans="1:7" x14ac:dyDescent="0.35">
      <c r="A2763">
        <v>2016</v>
      </c>
      <c r="B2763">
        <v>9</v>
      </c>
      <c r="C2763" t="str">
        <f>+VLOOKUP(Precio_mayoristas_consumidores[[#This Row],[Cod_mes]],Códigos_mes[],2,0)</f>
        <v>Septiembre</v>
      </c>
      <c r="D2763" t="s">
        <v>797</v>
      </c>
      <c r="E2763" t="str">
        <f>+VLOOKUP(Precio_mayoristas_consumidores[[#This Row],[Producto]],Codigos_class_frutas[],2,0)</f>
        <v>Cítricos</v>
      </c>
      <c r="F2763" t="s">
        <v>218</v>
      </c>
      <c r="G2763" s="51">
        <v>1907.84</v>
      </c>
    </row>
    <row r="2764" spans="1:7" x14ac:dyDescent="0.35">
      <c r="A2764">
        <v>2016</v>
      </c>
      <c r="B2764">
        <v>9</v>
      </c>
      <c r="C2764" t="str">
        <f>+VLOOKUP(Precio_mayoristas_consumidores[[#This Row],[Cod_mes]],Códigos_mes[],2,0)</f>
        <v>Septiembre</v>
      </c>
      <c r="D2764" t="s">
        <v>797</v>
      </c>
      <c r="E2764" t="str">
        <f>+VLOOKUP(Precio_mayoristas_consumidores[[#This Row],[Producto]],Codigos_class_frutas[],2,0)</f>
        <v>Tropicales y subtropicales</v>
      </c>
      <c r="F2764" t="s">
        <v>229</v>
      </c>
      <c r="G2764" s="51">
        <v>2351.2199999999998</v>
      </c>
    </row>
    <row r="2765" spans="1:7" x14ac:dyDescent="0.35">
      <c r="A2765">
        <v>2016</v>
      </c>
      <c r="B2765">
        <v>9</v>
      </c>
      <c r="C2765" t="str">
        <f>+VLOOKUP(Precio_mayoristas_consumidores[[#This Row],[Cod_mes]],Códigos_mes[],2,0)</f>
        <v>Septiembre</v>
      </c>
      <c r="D2765" t="s">
        <v>797</v>
      </c>
      <c r="E2765" t="str">
        <f>+VLOOKUP(Precio_mayoristas_consumidores[[#This Row],[Producto]],Codigos_class_frutas[],2,0)</f>
        <v>Frutos de pepita</v>
      </c>
      <c r="F2765" t="s">
        <v>231</v>
      </c>
      <c r="G2765" s="51">
        <v>970.54</v>
      </c>
    </row>
    <row r="2766" spans="1:7" x14ac:dyDescent="0.35">
      <c r="A2766">
        <v>2016</v>
      </c>
      <c r="B2766">
        <v>9</v>
      </c>
      <c r="C2766" t="str">
        <f>+VLOOKUP(Precio_mayoristas_consumidores[[#This Row],[Cod_mes]],Códigos_mes[],2,0)</f>
        <v>Septiembre</v>
      </c>
      <c r="D2766" t="s">
        <v>797</v>
      </c>
      <c r="E2766" t="str">
        <f>+VLOOKUP(Precio_mayoristas_consumidores[[#This Row],[Producto]],Codigos_class_frutas[],2,0)</f>
        <v>Cítricos</v>
      </c>
      <c r="F2766" t="s">
        <v>221</v>
      </c>
      <c r="G2766" s="51">
        <v>951.49</v>
      </c>
    </row>
    <row r="2767" spans="1:7" x14ac:dyDescent="0.35">
      <c r="A2767">
        <v>2016</v>
      </c>
      <c r="B2767">
        <v>9</v>
      </c>
      <c r="C2767" t="str">
        <f>+VLOOKUP(Precio_mayoristas_consumidores[[#This Row],[Cod_mes]],Códigos_mes[],2,0)</f>
        <v>Septiembre</v>
      </c>
      <c r="D2767" t="s">
        <v>797</v>
      </c>
      <c r="E2767" t="str">
        <f>+VLOOKUP(Precio_mayoristas_consumidores[[#This Row],[Producto]],Codigos_class_frutas[],2,0)</f>
        <v>Oleaginosos</v>
      </c>
      <c r="F2767" t="s">
        <v>225</v>
      </c>
      <c r="G2767" s="51">
        <v>3151.09</v>
      </c>
    </row>
    <row r="2768" spans="1:7" x14ac:dyDescent="0.35">
      <c r="A2768">
        <v>2016</v>
      </c>
      <c r="B2768">
        <v>9</v>
      </c>
      <c r="C2768" t="str">
        <f>+VLOOKUP(Precio_mayoristas_consumidores[[#This Row],[Cod_mes]],Códigos_mes[],2,0)</f>
        <v>Septiembre</v>
      </c>
      <c r="D2768" t="s">
        <v>797</v>
      </c>
      <c r="E2768" t="str">
        <f>+VLOOKUP(Precio_mayoristas_consumidores[[#This Row],[Producto]],Codigos_class_frutas[],2,0)</f>
        <v>Frutos de pepita</v>
      </c>
      <c r="F2768" t="s">
        <v>242</v>
      </c>
      <c r="G2768" s="51">
        <v>1000.49</v>
      </c>
    </row>
    <row r="2769" spans="1:7" x14ac:dyDescent="0.35">
      <c r="A2769">
        <v>2016</v>
      </c>
      <c r="B2769">
        <v>9</v>
      </c>
      <c r="C2769" t="str">
        <f>+VLOOKUP(Precio_mayoristas_consumidores[[#This Row],[Cod_mes]],Códigos_mes[],2,0)</f>
        <v>Septiembre</v>
      </c>
      <c r="D2769" t="s">
        <v>797</v>
      </c>
      <c r="E2769" t="str">
        <f>+VLOOKUP(Precio_mayoristas_consumidores[[#This Row],[Producto]],Codigos_class_frutas[],2,0)</f>
        <v>Tropicales y subtropicales</v>
      </c>
      <c r="F2769" t="s">
        <v>204</v>
      </c>
      <c r="G2769" s="51">
        <v>830.47</v>
      </c>
    </row>
    <row r="2770" spans="1:7" x14ac:dyDescent="0.35">
      <c r="A2770">
        <v>2016</v>
      </c>
      <c r="B2770">
        <v>9</v>
      </c>
      <c r="C2770" t="str">
        <f>+VLOOKUP(Precio_mayoristas_consumidores[[#This Row],[Cod_mes]],Códigos_mes[],2,0)</f>
        <v>Septiembre</v>
      </c>
      <c r="D2770" t="s">
        <v>796</v>
      </c>
      <c r="E2770" t="str">
        <f>+VLOOKUP(Precio_mayoristas_consumidores[[#This Row],[Producto]],Codigos_class_frutas[],2,0)</f>
        <v>Berries</v>
      </c>
      <c r="F2770" t="s">
        <v>249</v>
      </c>
      <c r="G2770" s="51">
        <v>705.95</v>
      </c>
    </row>
    <row r="2771" spans="1:7" x14ac:dyDescent="0.35">
      <c r="A2771">
        <v>2016</v>
      </c>
      <c r="B2771">
        <v>9</v>
      </c>
      <c r="C2771" t="str">
        <f>+VLOOKUP(Precio_mayoristas_consumidores[[#This Row],[Cod_mes]],Códigos_mes[],2,0)</f>
        <v>Septiembre</v>
      </c>
      <c r="D2771" t="s">
        <v>796</v>
      </c>
      <c r="E2771" t="str">
        <f>+VLOOKUP(Precio_mayoristas_consumidores[[#This Row],[Producto]],Codigos_class_frutas[],2,0)</f>
        <v>Cítricos</v>
      </c>
      <c r="F2771" t="s">
        <v>214</v>
      </c>
      <c r="G2771" s="51">
        <v>415.27</v>
      </c>
    </row>
    <row r="2772" spans="1:7" x14ac:dyDescent="0.35">
      <c r="A2772">
        <v>2016</v>
      </c>
      <c r="B2772">
        <v>9</v>
      </c>
      <c r="C2772" t="str">
        <f>+VLOOKUP(Precio_mayoristas_consumidores[[#This Row],[Cod_mes]],Códigos_mes[],2,0)</f>
        <v>Septiembre</v>
      </c>
      <c r="D2772" t="s">
        <v>796</v>
      </c>
      <c r="E2772" t="str">
        <f>+VLOOKUP(Precio_mayoristas_consumidores[[#This Row],[Producto]],Codigos_class_frutas[],2,0)</f>
        <v>Cítricos</v>
      </c>
      <c r="F2772" t="s">
        <v>218</v>
      </c>
      <c r="G2772" s="51">
        <v>740.04</v>
      </c>
    </row>
    <row r="2773" spans="1:7" x14ac:dyDescent="0.35">
      <c r="A2773">
        <v>2016</v>
      </c>
      <c r="B2773">
        <v>9</v>
      </c>
      <c r="C2773" t="str">
        <f>+VLOOKUP(Precio_mayoristas_consumidores[[#This Row],[Cod_mes]],Códigos_mes[],2,0)</f>
        <v>Septiembre</v>
      </c>
      <c r="D2773" t="s">
        <v>796</v>
      </c>
      <c r="E2773" t="str">
        <f>+VLOOKUP(Precio_mayoristas_consumidores[[#This Row],[Producto]],Codigos_class_frutas[],2,0)</f>
        <v>Frutos de pepita</v>
      </c>
      <c r="F2773" t="s">
        <v>231</v>
      </c>
      <c r="G2773" s="51">
        <v>633.9</v>
      </c>
    </row>
    <row r="2774" spans="1:7" x14ac:dyDescent="0.35">
      <c r="A2774">
        <v>2016</v>
      </c>
      <c r="B2774">
        <v>9</v>
      </c>
      <c r="C2774" t="str">
        <f>+VLOOKUP(Precio_mayoristas_consumidores[[#This Row],[Cod_mes]],Códigos_mes[],2,0)</f>
        <v>Septiembre</v>
      </c>
      <c r="D2774" t="s">
        <v>796</v>
      </c>
      <c r="E2774" t="str">
        <f>+VLOOKUP(Precio_mayoristas_consumidores[[#This Row],[Producto]],Codigos_class_frutas[],2,0)</f>
        <v>Cítricos</v>
      </c>
      <c r="F2774" t="s">
        <v>221</v>
      </c>
      <c r="G2774" s="51">
        <v>519.99</v>
      </c>
    </row>
    <row r="2775" spans="1:7" x14ac:dyDescent="0.35">
      <c r="A2775">
        <v>2016</v>
      </c>
      <c r="B2775">
        <v>9</v>
      </c>
      <c r="C2775" t="str">
        <f>+VLOOKUP(Precio_mayoristas_consumidores[[#This Row],[Cod_mes]],Códigos_mes[],2,0)</f>
        <v>Septiembre</v>
      </c>
      <c r="D2775" t="s">
        <v>796</v>
      </c>
      <c r="E2775" t="str">
        <f>+VLOOKUP(Precio_mayoristas_consumidores[[#This Row],[Producto]],Codigos_class_frutas[],2,0)</f>
        <v>Oleaginosos</v>
      </c>
      <c r="F2775" t="s">
        <v>225</v>
      </c>
      <c r="G2775" s="51">
        <v>2329.0500000000002</v>
      </c>
    </row>
    <row r="2776" spans="1:7" x14ac:dyDescent="0.35">
      <c r="A2776">
        <v>2016</v>
      </c>
      <c r="B2776">
        <v>9</v>
      </c>
      <c r="C2776" t="str">
        <f>+VLOOKUP(Precio_mayoristas_consumidores[[#This Row],[Cod_mes]],Códigos_mes[],2,0)</f>
        <v>Septiembre</v>
      </c>
      <c r="D2776" t="s">
        <v>796</v>
      </c>
      <c r="E2776" t="str">
        <f>+VLOOKUP(Precio_mayoristas_consumidores[[#This Row],[Producto]],Codigos_class_frutas[],2,0)</f>
        <v>Frutos de pepita</v>
      </c>
      <c r="F2776" t="s">
        <v>242</v>
      </c>
      <c r="G2776" s="51">
        <v>665.1</v>
      </c>
    </row>
    <row r="2777" spans="1:7" x14ac:dyDescent="0.35">
      <c r="A2777">
        <v>2016</v>
      </c>
      <c r="B2777">
        <v>9</v>
      </c>
      <c r="C2777" t="str">
        <f>+VLOOKUP(Precio_mayoristas_consumidores[[#This Row],[Cod_mes]],Códigos_mes[],2,0)</f>
        <v>Septiembre</v>
      </c>
      <c r="D2777" t="s">
        <v>796</v>
      </c>
      <c r="E2777" t="str">
        <f>+VLOOKUP(Precio_mayoristas_consumidores[[#This Row],[Producto]],Codigos_class_frutas[],2,0)</f>
        <v>Tropicales y subtropicales</v>
      </c>
      <c r="F2777" t="s">
        <v>204</v>
      </c>
      <c r="G2777" s="51">
        <v>629.29</v>
      </c>
    </row>
    <row r="2778" spans="1:7" x14ac:dyDescent="0.35">
      <c r="A2778">
        <v>2016</v>
      </c>
      <c r="B2778">
        <v>9</v>
      </c>
      <c r="C2778" t="str">
        <f>+VLOOKUP(Precio_mayoristas_consumidores[[#This Row],[Cod_mes]],Códigos_mes[],2,0)</f>
        <v>Septiembre</v>
      </c>
      <c r="D2778" t="s">
        <v>797</v>
      </c>
      <c r="E2778" t="str">
        <f>+VLOOKUP(Precio_mayoristas_consumidores[[#This Row],[Producto]],Codigos_class_frutas[],2,0)</f>
        <v>Berries</v>
      </c>
      <c r="F2778" t="s">
        <v>249</v>
      </c>
      <c r="G2778" s="51">
        <v>1192.72</v>
      </c>
    </row>
    <row r="2779" spans="1:7" x14ac:dyDescent="0.35">
      <c r="A2779">
        <v>2016</v>
      </c>
      <c r="B2779">
        <v>9</v>
      </c>
      <c r="C2779" t="str">
        <f>+VLOOKUP(Precio_mayoristas_consumidores[[#This Row],[Cod_mes]],Códigos_mes[],2,0)</f>
        <v>Septiembre</v>
      </c>
      <c r="D2779" t="s">
        <v>797</v>
      </c>
      <c r="E2779" t="str">
        <f>+VLOOKUP(Precio_mayoristas_consumidores[[#This Row],[Producto]],Codigos_class_frutas[],2,0)</f>
        <v>Cítricos</v>
      </c>
      <c r="F2779" t="s">
        <v>214</v>
      </c>
      <c r="G2779" s="51">
        <v>953.65</v>
      </c>
    </row>
    <row r="2780" spans="1:7" x14ac:dyDescent="0.35">
      <c r="A2780">
        <v>2016</v>
      </c>
      <c r="B2780">
        <v>9</v>
      </c>
      <c r="C2780" t="str">
        <f>+VLOOKUP(Precio_mayoristas_consumidores[[#This Row],[Cod_mes]],Códigos_mes[],2,0)</f>
        <v>Septiembre</v>
      </c>
      <c r="D2780" t="s">
        <v>797</v>
      </c>
      <c r="E2780" t="str">
        <f>+VLOOKUP(Precio_mayoristas_consumidores[[#This Row],[Producto]],Codigos_class_frutas[],2,0)</f>
        <v>Cítricos</v>
      </c>
      <c r="F2780" t="s">
        <v>218</v>
      </c>
      <c r="G2780" s="51">
        <v>1728.95</v>
      </c>
    </row>
    <row r="2781" spans="1:7" x14ac:dyDescent="0.35">
      <c r="A2781">
        <v>2016</v>
      </c>
      <c r="B2781">
        <v>9</v>
      </c>
      <c r="C2781" t="str">
        <f>+VLOOKUP(Precio_mayoristas_consumidores[[#This Row],[Cod_mes]],Códigos_mes[],2,0)</f>
        <v>Septiembre</v>
      </c>
      <c r="D2781" t="s">
        <v>797</v>
      </c>
      <c r="E2781" t="str">
        <f>+VLOOKUP(Precio_mayoristas_consumidores[[#This Row],[Producto]],Codigos_class_frutas[],2,0)</f>
        <v>Tropicales y subtropicales</v>
      </c>
      <c r="F2781" t="s">
        <v>229</v>
      </c>
      <c r="G2781" s="51">
        <v>2258.16</v>
      </c>
    </row>
    <row r="2782" spans="1:7" x14ac:dyDescent="0.35">
      <c r="A2782">
        <v>2016</v>
      </c>
      <c r="B2782">
        <v>9</v>
      </c>
      <c r="C2782" t="str">
        <f>+VLOOKUP(Precio_mayoristas_consumidores[[#This Row],[Cod_mes]],Códigos_mes[],2,0)</f>
        <v>Septiembre</v>
      </c>
      <c r="D2782" t="s">
        <v>797</v>
      </c>
      <c r="E2782" t="str">
        <f>+VLOOKUP(Precio_mayoristas_consumidores[[#This Row],[Producto]],Codigos_class_frutas[],2,0)</f>
        <v>Frutos de pepita</v>
      </c>
      <c r="F2782" t="s">
        <v>231</v>
      </c>
      <c r="G2782" s="51">
        <v>1017.85</v>
      </c>
    </row>
    <row r="2783" spans="1:7" x14ac:dyDescent="0.35">
      <c r="A2783">
        <v>2016</v>
      </c>
      <c r="B2783">
        <v>9</v>
      </c>
      <c r="C2783" t="str">
        <f>+VLOOKUP(Precio_mayoristas_consumidores[[#This Row],[Cod_mes]],Códigos_mes[],2,0)</f>
        <v>Septiembre</v>
      </c>
      <c r="D2783" t="s">
        <v>797</v>
      </c>
      <c r="E2783" t="str">
        <f>+VLOOKUP(Precio_mayoristas_consumidores[[#This Row],[Producto]],Codigos_class_frutas[],2,0)</f>
        <v>Cítricos</v>
      </c>
      <c r="F2783" t="s">
        <v>221</v>
      </c>
      <c r="G2783" s="51">
        <v>920.86</v>
      </c>
    </row>
    <row r="2784" spans="1:7" x14ac:dyDescent="0.35">
      <c r="A2784">
        <v>2016</v>
      </c>
      <c r="B2784">
        <v>9</v>
      </c>
      <c r="C2784" t="str">
        <f>+VLOOKUP(Precio_mayoristas_consumidores[[#This Row],[Cod_mes]],Códigos_mes[],2,0)</f>
        <v>Septiembre</v>
      </c>
      <c r="D2784" t="s">
        <v>797</v>
      </c>
      <c r="E2784" t="str">
        <f>+VLOOKUP(Precio_mayoristas_consumidores[[#This Row],[Producto]],Codigos_class_frutas[],2,0)</f>
        <v>Oleaginosos</v>
      </c>
      <c r="F2784" t="s">
        <v>225</v>
      </c>
      <c r="G2784" s="51">
        <v>3094.1</v>
      </c>
    </row>
    <row r="2785" spans="1:7" x14ac:dyDescent="0.35">
      <c r="A2785">
        <v>2016</v>
      </c>
      <c r="B2785">
        <v>9</v>
      </c>
      <c r="C2785" t="str">
        <f>+VLOOKUP(Precio_mayoristas_consumidores[[#This Row],[Cod_mes]],Códigos_mes[],2,0)</f>
        <v>Septiembre</v>
      </c>
      <c r="D2785" t="s">
        <v>797</v>
      </c>
      <c r="E2785" t="str">
        <f>+VLOOKUP(Precio_mayoristas_consumidores[[#This Row],[Producto]],Codigos_class_frutas[],2,0)</f>
        <v>Frutos de pepita</v>
      </c>
      <c r="F2785" t="s">
        <v>242</v>
      </c>
      <c r="G2785" s="51">
        <v>998.94</v>
      </c>
    </row>
    <row r="2786" spans="1:7" x14ac:dyDescent="0.35">
      <c r="A2786">
        <v>2016</v>
      </c>
      <c r="B2786">
        <v>9</v>
      </c>
      <c r="C2786" t="str">
        <f>+VLOOKUP(Precio_mayoristas_consumidores[[#This Row],[Cod_mes]],Códigos_mes[],2,0)</f>
        <v>Septiembre</v>
      </c>
      <c r="D2786" t="s">
        <v>797</v>
      </c>
      <c r="E2786" t="str">
        <f>+VLOOKUP(Precio_mayoristas_consumidores[[#This Row],[Producto]],Codigos_class_frutas[],2,0)</f>
        <v>Tropicales y subtropicales</v>
      </c>
      <c r="F2786" t="s">
        <v>204</v>
      </c>
      <c r="G2786" s="51">
        <v>851.22</v>
      </c>
    </row>
    <row r="2787" spans="1:7" x14ac:dyDescent="0.35">
      <c r="A2787">
        <v>2016</v>
      </c>
      <c r="B2787">
        <v>9</v>
      </c>
      <c r="C2787" t="str">
        <f>+VLOOKUP(Precio_mayoristas_consumidores[[#This Row],[Cod_mes]],Códigos_mes[],2,0)</f>
        <v>Septiembre</v>
      </c>
      <c r="D2787" t="s">
        <v>796</v>
      </c>
      <c r="E2787" t="str">
        <f>+VLOOKUP(Precio_mayoristas_consumidores[[#This Row],[Producto]],Codigos_class_frutas[],2,0)</f>
        <v>Berries</v>
      </c>
      <c r="F2787" t="s">
        <v>249</v>
      </c>
      <c r="G2787" s="51">
        <v>676.18</v>
      </c>
    </row>
    <row r="2788" spans="1:7" x14ac:dyDescent="0.35">
      <c r="A2788">
        <v>2016</v>
      </c>
      <c r="B2788">
        <v>9</v>
      </c>
      <c r="C2788" t="str">
        <f>+VLOOKUP(Precio_mayoristas_consumidores[[#This Row],[Cod_mes]],Códigos_mes[],2,0)</f>
        <v>Septiembre</v>
      </c>
      <c r="D2788" t="s">
        <v>796</v>
      </c>
      <c r="E2788" t="str">
        <f>+VLOOKUP(Precio_mayoristas_consumidores[[#This Row],[Producto]],Codigos_class_frutas[],2,0)</f>
        <v>Cítricos</v>
      </c>
      <c r="F2788" t="s">
        <v>214</v>
      </c>
      <c r="G2788" s="51">
        <v>425.68</v>
      </c>
    </row>
    <row r="2789" spans="1:7" x14ac:dyDescent="0.35">
      <c r="A2789">
        <v>2016</v>
      </c>
      <c r="B2789">
        <v>9</v>
      </c>
      <c r="C2789" t="str">
        <f>+VLOOKUP(Precio_mayoristas_consumidores[[#This Row],[Cod_mes]],Códigos_mes[],2,0)</f>
        <v>Septiembre</v>
      </c>
      <c r="D2789" t="s">
        <v>796</v>
      </c>
      <c r="E2789" t="str">
        <f>+VLOOKUP(Precio_mayoristas_consumidores[[#This Row],[Producto]],Codigos_class_frutas[],2,0)</f>
        <v>Cítricos</v>
      </c>
      <c r="F2789" t="s">
        <v>218</v>
      </c>
      <c r="G2789" s="51">
        <v>717.26</v>
      </c>
    </row>
    <row r="2790" spans="1:7" x14ac:dyDescent="0.35">
      <c r="A2790">
        <v>2016</v>
      </c>
      <c r="B2790">
        <v>9</v>
      </c>
      <c r="C2790" t="str">
        <f>+VLOOKUP(Precio_mayoristas_consumidores[[#This Row],[Cod_mes]],Códigos_mes[],2,0)</f>
        <v>Septiembre</v>
      </c>
      <c r="D2790" t="s">
        <v>796</v>
      </c>
      <c r="E2790" t="str">
        <f>+VLOOKUP(Precio_mayoristas_consumidores[[#This Row],[Producto]],Codigos_class_frutas[],2,0)</f>
        <v>Frutos de pepita</v>
      </c>
      <c r="F2790" t="s">
        <v>231</v>
      </c>
      <c r="G2790" s="51">
        <v>567.69000000000005</v>
      </c>
    </row>
    <row r="2791" spans="1:7" x14ac:dyDescent="0.35">
      <c r="A2791">
        <v>2016</v>
      </c>
      <c r="B2791">
        <v>9</v>
      </c>
      <c r="C2791" t="str">
        <f>+VLOOKUP(Precio_mayoristas_consumidores[[#This Row],[Cod_mes]],Códigos_mes[],2,0)</f>
        <v>Septiembre</v>
      </c>
      <c r="D2791" t="s">
        <v>796</v>
      </c>
      <c r="E2791" t="str">
        <f>+VLOOKUP(Precio_mayoristas_consumidores[[#This Row],[Producto]],Codigos_class_frutas[],2,0)</f>
        <v>Cítricos</v>
      </c>
      <c r="F2791" t="s">
        <v>221</v>
      </c>
      <c r="G2791" s="51">
        <v>524.99</v>
      </c>
    </row>
    <row r="2792" spans="1:7" x14ac:dyDescent="0.35">
      <c r="A2792">
        <v>2016</v>
      </c>
      <c r="B2792">
        <v>9</v>
      </c>
      <c r="C2792" t="str">
        <f>+VLOOKUP(Precio_mayoristas_consumidores[[#This Row],[Cod_mes]],Códigos_mes[],2,0)</f>
        <v>Septiembre</v>
      </c>
      <c r="D2792" t="s">
        <v>796</v>
      </c>
      <c r="E2792" t="str">
        <f>+VLOOKUP(Precio_mayoristas_consumidores[[#This Row],[Producto]],Codigos_class_frutas[],2,0)</f>
        <v>Oleaginosos</v>
      </c>
      <c r="F2792" t="s">
        <v>225</v>
      </c>
      <c r="G2792" s="51">
        <v>2066.91</v>
      </c>
    </row>
    <row r="2793" spans="1:7" x14ac:dyDescent="0.35">
      <c r="A2793">
        <v>2016</v>
      </c>
      <c r="B2793">
        <v>9</v>
      </c>
      <c r="C2793" t="str">
        <f>+VLOOKUP(Precio_mayoristas_consumidores[[#This Row],[Cod_mes]],Códigos_mes[],2,0)</f>
        <v>Septiembre</v>
      </c>
      <c r="D2793" t="s">
        <v>796</v>
      </c>
      <c r="E2793" t="str">
        <f>+VLOOKUP(Precio_mayoristas_consumidores[[#This Row],[Producto]],Codigos_class_frutas[],2,0)</f>
        <v>Frutos de pepita</v>
      </c>
      <c r="F2793" t="s">
        <v>242</v>
      </c>
      <c r="G2793" s="51">
        <v>631.66999999999996</v>
      </c>
    </row>
    <row r="2794" spans="1:7" x14ac:dyDescent="0.35">
      <c r="A2794">
        <v>2016</v>
      </c>
      <c r="B2794">
        <v>9</v>
      </c>
      <c r="C2794" t="str">
        <f>+VLOOKUP(Precio_mayoristas_consumidores[[#This Row],[Cod_mes]],Códigos_mes[],2,0)</f>
        <v>Septiembre</v>
      </c>
      <c r="D2794" t="s">
        <v>796</v>
      </c>
      <c r="E2794" t="str">
        <f>+VLOOKUP(Precio_mayoristas_consumidores[[#This Row],[Producto]],Codigos_class_frutas[],2,0)</f>
        <v>Tropicales y subtropicales</v>
      </c>
      <c r="F2794" t="s">
        <v>204</v>
      </c>
      <c r="G2794" s="51">
        <v>596.17999999999995</v>
      </c>
    </row>
    <row r="2795" spans="1:7" x14ac:dyDescent="0.35">
      <c r="A2795">
        <v>2016</v>
      </c>
      <c r="B2795">
        <v>9</v>
      </c>
      <c r="C2795" t="str">
        <f>+VLOOKUP(Precio_mayoristas_consumidores[[#This Row],[Cod_mes]],Códigos_mes[],2,0)</f>
        <v>Septiembre</v>
      </c>
      <c r="D2795" t="s">
        <v>797</v>
      </c>
      <c r="E2795" t="str">
        <f>+VLOOKUP(Precio_mayoristas_consumidores[[#This Row],[Producto]],Codigos_class_frutas[],2,0)</f>
        <v>Berries</v>
      </c>
      <c r="F2795" t="s">
        <v>249</v>
      </c>
      <c r="G2795" s="51">
        <v>1195.26</v>
      </c>
    </row>
    <row r="2796" spans="1:7" x14ac:dyDescent="0.35">
      <c r="A2796">
        <v>2016</v>
      </c>
      <c r="B2796">
        <v>9</v>
      </c>
      <c r="C2796" t="str">
        <f>+VLOOKUP(Precio_mayoristas_consumidores[[#This Row],[Cod_mes]],Códigos_mes[],2,0)</f>
        <v>Septiembre</v>
      </c>
      <c r="D2796" t="s">
        <v>797</v>
      </c>
      <c r="E2796" t="str">
        <f>+VLOOKUP(Precio_mayoristas_consumidores[[#This Row],[Producto]],Codigos_class_frutas[],2,0)</f>
        <v>Cítricos</v>
      </c>
      <c r="F2796" t="s">
        <v>214</v>
      </c>
      <c r="G2796" s="51">
        <v>963.75</v>
      </c>
    </row>
    <row r="2797" spans="1:7" x14ac:dyDescent="0.35">
      <c r="A2797">
        <v>2016</v>
      </c>
      <c r="B2797">
        <v>9</v>
      </c>
      <c r="C2797" t="str">
        <f>+VLOOKUP(Precio_mayoristas_consumidores[[#This Row],[Cod_mes]],Códigos_mes[],2,0)</f>
        <v>Septiembre</v>
      </c>
      <c r="D2797" t="s">
        <v>797</v>
      </c>
      <c r="E2797" t="str">
        <f>+VLOOKUP(Precio_mayoristas_consumidores[[#This Row],[Producto]],Codigos_class_frutas[],2,0)</f>
        <v>Cítricos</v>
      </c>
      <c r="F2797" t="s">
        <v>218</v>
      </c>
      <c r="G2797" s="51">
        <v>1729.04</v>
      </c>
    </row>
    <row r="2798" spans="1:7" x14ac:dyDescent="0.35">
      <c r="A2798">
        <v>2016</v>
      </c>
      <c r="B2798">
        <v>9</v>
      </c>
      <c r="C2798" t="str">
        <f>+VLOOKUP(Precio_mayoristas_consumidores[[#This Row],[Cod_mes]],Códigos_mes[],2,0)</f>
        <v>Septiembre</v>
      </c>
      <c r="D2798" t="s">
        <v>797</v>
      </c>
      <c r="E2798" t="str">
        <f>+VLOOKUP(Precio_mayoristas_consumidores[[#This Row],[Producto]],Codigos_class_frutas[],2,0)</f>
        <v>Tropicales y subtropicales</v>
      </c>
      <c r="F2798" t="s">
        <v>229</v>
      </c>
      <c r="G2798" s="51">
        <v>2343.62</v>
      </c>
    </row>
    <row r="2799" spans="1:7" x14ac:dyDescent="0.35">
      <c r="A2799">
        <v>2016</v>
      </c>
      <c r="B2799">
        <v>9</v>
      </c>
      <c r="C2799" t="str">
        <f>+VLOOKUP(Precio_mayoristas_consumidores[[#This Row],[Cod_mes]],Códigos_mes[],2,0)</f>
        <v>Septiembre</v>
      </c>
      <c r="D2799" t="s">
        <v>797</v>
      </c>
      <c r="E2799" t="str">
        <f>+VLOOKUP(Precio_mayoristas_consumidores[[#This Row],[Producto]],Codigos_class_frutas[],2,0)</f>
        <v>Frutos de pepita</v>
      </c>
      <c r="F2799" t="s">
        <v>231</v>
      </c>
      <c r="G2799" s="51">
        <v>1034.23</v>
      </c>
    </row>
    <row r="2800" spans="1:7" x14ac:dyDescent="0.35">
      <c r="A2800">
        <v>2016</v>
      </c>
      <c r="B2800">
        <v>9</v>
      </c>
      <c r="C2800" t="str">
        <f>+VLOOKUP(Precio_mayoristas_consumidores[[#This Row],[Cod_mes]],Códigos_mes[],2,0)</f>
        <v>Septiembre</v>
      </c>
      <c r="D2800" t="s">
        <v>797</v>
      </c>
      <c r="E2800" t="str">
        <f>+VLOOKUP(Precio_mayoristas_consumidores[[#This Row],[Producto]],Codigos_class_frutas[],2,0)</f>
        <v>Cítricos</v>
      </c>
      <c r="F2800" t="s">
        <v>221</v>
      </c>
      <c r="G2800" s="51">
        <v>933.65</v>
      </c>
    </row>
    <row r="2801" spans="1:7" x14ac:dyDescent="0.35">
      <c r="A2801">
        <v>2016</v>
      </c>
      <c r="B2801">
        <v>9</v>
      </c>
      <c r="C2801" t="str">
        <f>+VLOOKUP(Precio_mayoristas_consumidores[[#This Row],[Cod_mes]],Códigos_mes[],2,0)</f>
        <v>Septiembre</v>
      </c>
      <c r="D2801" t="s">
        <v>797</v>
      </c>
      <c r="E2801" t="str">
        <f>+VLOOKUP(Precio_mayoristas_consumidores[[#This Row],[Producto]],Codigos_class_frutas[],2,0)</f>
        <v>Oleaginosos</v>
      </c>
      <c r="F2801" t="s">
        <v>225</v>
      </c>
      <c r="G2801" s="51">
        <v>2967.49</v>
      </c>
    </row>
    <row r="2802" spans="1:7" x14ac:dyDescent="0.35">
      <c r="A2802">
        <v>2016</v>
      </c>
      <c r="B2802">
        <v>9</v>
      </c>
      <c r="C2802" t="str">
        <f>+VLOOKUP(Precio_mayoristas_consumidores[[#This Row],[Cod_mes]],Códigos_mes[],2,0)</f>
        <v>Septiembre</v>
      </c>
      <c r="D2802" t="s">
        <v>797</v>
      </c>
      <c r="E2802" t="str">
        <f>+VLOOKUP(Precio_mayoristas_consumidores[[#This Row],[Producto]],Codigos_class_frutas[],2,0)</f>
        <v>Frutos de pepita</v>
      </c>
      <c r="F2802" t="s">
        <v>242</v>
      </c>
      <c r="G2802" s="51">
        <v>1027.18</v>
      </c>
    </row>
    <row r="2803" spans="1:7" x14ac:dyDescent="0.35">
      <c r="A2803">
        <v>2016</v>
      </c>
      <c r="B2803">
        <v>9</v>
      </c>
      <c r="C2803" t="str">
        <f>+VLOOKUP(Precio_mayoristas_consumidores[[#This Row],[Cod_mes]],Códigos_mes[],2,0)</f>
        <v>Septiembre</v>
      </c>
      <c r="D2803" t="s">
        <v>797</v>
      </c>
      <c r="E2803" t="str">
        <f>+VLOOKUP(Precio_mayoristas_consumidores[[#This Row],[Producto]],Codigos_class_frutas[],2,0)</f>
        <v>Tropicales y subtropicales</v>
      </c>
      <c r="F2803" t="s">
        <v>204</v>
      </c>
      <c r="G2803" s="51">
        <v>836.59</v>
      </c>
    </row>
    <row r="2804" spans="1:7" x14ac:dyDescent="0.35">
      <c r="A2804">
        <v>2016</v>
      </c>
      <c r="B2804">
        <v>9</v>
      </c>
      <c r="C2804" t="str">
        <f>+VLOOKUP(Precio_mayoristas_consumidores[[#This Row],[Cod_mes]],Códigos_mes[],2,0)</f>
        <v>Septiembre</v>
      </c>
      <c r="D2804" t="s">
        <v>796</v>
      </c>
      <c r="E2804" t="str">
        <f>+VLOOKUP(Precio_mayoristas_consumidores[[#This Row],[Producto]],Codigos_class_frutas[],2,0)</f>
        <v>Berries</v>
      </c>
      <c r="F2804" t="s">
        <v>249</v>
      </c>
      <c r="G2804" s="51">
        <v>724.6</v>
      </c>
    </row>
    <row r="2805" spans="1:7" x14ac:dyDescent="0.35">
      <c r="A2805">
        <v>2016</v>
      </c>
      <c r="B2805">
        <v>9</v>
      </c>
      <c r="C2805" t="str">
        <f>+VLOOKUP(Precio_mayoristas_consumidores[[#This Row],[Cod_mes]],Códigos_mes[],2,0)</f>
        <v>Septiembre</v>
      </c>
      <c r="D2805" t="s">
        <v>796</v>
      </c>
      <c r="E2805" t="str">
        <f>+VLOOKUP(Precio_mayoristas_consumidores[[#This Row],[Producto]],Codigos_class_frutas[],2,0)</f>
        <v>Cítricos</v>
      </c>
      <c r="F2805" t="s">
        <v>214</v>
      </c>
      <c r="G2805" s="51">
        <v>475.09</v>
      </c>
    </row>
    <row r="2806" spans="1:7" x14ac:dyDescent="0.35">
      <c r="A2806">
        <v>2016</v>
      </c>
      <c r="B2806">
        <v>9</v>
      </c>
      <c r="C2806" t="str">
        <f>+VLOOKUP(Precio_mayoristas_consumidores[[#This Row],[Cod_mes]],Códigos_mes[],2,0)</f>
        <v>Septiembre</v>
      </c>
      <c r="D2806" t="s">
        <v>796</v>
      </c>
      <c r="E2806" t="str">
        <f>+VLOOKUP(Precio_mayoristas_consumidores[[#This Row],[Producto]],Codigos_class_frutas[],2,0)</f>
        <v>Cítricos</v>
      </c>
      <c r="F2806" t="s">
        <v>218</v>
      </c>
      <c r="G2806" s="51">
        <v>770.03</v>
      </c>
    </row>
    <row r="2807" spans="1:7" x14ac:dyDescent="0.35">
      <c r="A2807">
        <v>2016</v>
      </c>
      <c r="B2807">
        <v>9</v>
      </c>
      <c r="C2807" t="str">
        <f>+VLOOKUP(Precio_mayoristas_consumidores[[#This Row],[Cod_mes]],Códigos_mes[],2,0)</f>
        <v>Septiembre</v>
      </c>
      <c r="D2807" t="s">
        <v>796</v>
      </c>
      <c r="E2807" t="str">
        <f>+VLOOKUP(Precio_mayoristas_consumidores[[#This Row],[Producto]],Codigos_class_frutas[],2,0)</f>
        <v>Tropicales y subtropicales</v>
      </c>
      <c r="F2807" t="s">
        <v>229</v>
      </c>
      <c r="G2807" s="51">
        <v>2825</v>
      </c>
    </row>
    <row r="2808" spans="1:7" x14ac:dyDescent="0.35">
      <c r="A2808">
        <v>2016</v>
      </c>
      <c r="B2808">
        <v>9</v>
      </c>
      <c r="C2808" t="str">
        <f>+VLOOKUP(Precio_mayoristas_consumidores[[#This Row],[Cod_mes]],Códigos_mes[],2,0)</f>
        <v>Septiembre</v>
      </c>
      <c r="D2808" t="s">
        <v>796</v>
      </c>
      <c r="E2808" t="str">
        <f>+VLOOKUP(Precio_mayoristas_consumidores[[#This Row],[Producto]],Codigos_class_frutas[],2,0)</f>
        <v>Frutos de pepita</v>
      </c>
      <c r="F2808" t="s">
        <v>231</v>
      </c>
      <c r="G2808" s="51">
        <v>651.97</v>
      </c>
    </row>
    <row r="2809" spans="1:7" x14ac:dyDescent="0.35">
      <c r="A2809">
        <v>2016</v>
      </c>
      <c r="B2809">
        <v>9</v>
      </c>
      <c r="C2809" t="str">
        <f>+VLOOKUP(Precio_mayoristas_consumidores[[#This Row],[Cod_mes]],Códigos_mes[],2,0)</f>
        <v>Septiembre</v>
      </c>
      <c r="D2809" t="s">
        <v>796</v>
      </c>
      <c r="E2809" t="str">
        <f>+VLOOKUP(Precio_mayoristas_consumidores[[#This Row],[Producto]],Codigos_class_frutas[],2,0)</f>
        <v>Cítricos</v>
      </c>
      <c r="F2809" t="s">
        <v>221</v>
      </c>
      <c r="G2809" s="51">
        <v>578.24</v>
      </c>
    </row>
    <row r="2810" spans="1:7" x14ac:dyDescent="0.35">
      <c r="A2810">
        <v>2016</v>
      </c>
      <c r="B2810">
        <v>9</v>
      </c>
      <c r="C2810" t="str">
        <f>+VLOOKUP(Precio_mayoristas_consumidores[[#This Row],[Cod_mes]],Códigos_mes[],2,0)</f>
        <v>Septiembre</v>
      </c>
      <c r="D2810" t="s">
        <v>796</v>
      </c>
      <c r="E2810" t="str">
        <f>+VLOOKUP(Precio_mayoristas_consumidores[[#This Row],[Producto]],Codigos_class_frutas[],2,0)</f>
        <v>Oleaginosos</v>
      </c>
      <c r="F2810" t="s">
        <v>225</v>
      </c>
      <c r="G2810" s="51">
        <v>1909.25</v>
      </c>
    </row>
    <row r="2811" spans="1:7" x14ac:dyDescent="0.35">
      <c r="A2811">
        <v>2016</v>
      </c>
      <c r="B2811">
        <v>9</v>
      </c>
      <c r="C2811" t="str">
        <f>+VLOOKUP(Precio_mayoristas_consumidores[[#This Row],[Cod_mes]],Códigos_mes[],2,0)</f>
        <v>Septiembre</v>
      </c>
      <c r="D2811" t="s">
        <v>796</v>
      </c>
      <c r="E2811" t="str">
        <f>+VLOOKUP(Precio_mayoristas_consumidores[[#This Row],[Producto]],Codigos_class_frutas[],2,0)</f>
        <v>Frutos de pepita</v>
      </c>
      <c r="F2811" t="s">
        <v>242</v>
      </c>
      <c r="G2811" s="51">
        <v>700.43</v>
      </c>
    </row>
    <row r="2812" spans="1:7" x14ac:dyDescent="0.35">
      <c r="A2812">
        <v>2016</v>
      </c>
      <c r="B2812">
        <v>9</v>
      </c>
      <c r="C2812" t="str">
        <f>+VLOOKUP(Precio_mayoristas_consumidores[[#This Row],[Cod_mes]],Códigos_mes[],2,0)</f>
        <v>Septiembre</v>
      </c>
      <c r="D2812" t="s">
        <v>796</v>
      </c>
      <c r="E2812" t="str">
        <f>+VLOOKUP(Precio_mayoristas_consumidores[[#This Row],[Producto]],Codigos_class_frutas[],2,0)</f>
        <v>Tropicales y subtropicales</v>
      </c>
      <c r="F2812" t="s">
        <v>204</v>
      </c>
      <c r="G2812" s="51">
        <v>643.80999999999995</v>
      </c>
    </row>
    <row r="2813" spans="1:7" x14ac:dyDescent="0.35">
      <c r="A2813">
        <v>2016</v>
      </c>
      <c r="B2813">
        <v>9</v>
      </c>
      <c r="C2813" t="str">
        <f>+VLOOKUP(Precio_mayoristas_consumidores[[#This Row],[Cod_mes]],Códigos_mes[],2,0)</f>
        <v>Septiembre</v>
      </c>
      <c r="D2813" t="s">
        <v>797</v>
      </c>
      <c r="E2813" t="str">
        <f>+VLOOKUP(Precio_mayoristas_consumidores[[#This Row],[Producto]],Codigos_class_frutas[],2,0)</f>
        <v>Berries</v>
      </c>
      <c r="F2813" t="s">
        <v>249</v>
      </c>
      <c r="G2813" s="51">
        <v>1240.1099999999999</v>
      </c>
    </row>
    <row r="2814" spans="1:7" x14ac:dyDescent="0.35">
      <c r="A2814">
        <v>2016</v>
      </c>
      <c r="B2814">
        <v>9</v>
      </c>
      <c r="C2814" t="str">
        <f>+VLOOKUP(Precio_mayoristas_consumidores[[#This Row],[Cod_mes]],Códigos_mes[],2,0)</f>
        <v>Septiembre</v>
      </c>
      <c r="D2814" t="s">
        <v>797</v>
      </c>
      <c r="E2814" t="str">
        <f>+VLOOKUP(Precio_mayoristas_consumidores[[#This Row],[Producto]],Codigos_class_frutas[],2,0)</f>
        <v>Cítricos</v>
      </c>
      <c r="F2814" t="s">
        <v>214</v>
      </c>
      <c r="G2814" s="51">
        <v>905.31</v>
      </c>
    </row>
    <row r="2815" spans="1:7" x14ac:dyDescent="0.35">
      <c r="A2815">
        <v>2016</v>
      </c>
      <c r="B2815">
        <v>9</v>
      </c>
      <c r="C2815" t="str">
        <f>+VLOOKUP(Precio_mayoristas_consumidores[[#This Row],[Cod_mes]],Códigos_mes[],2,0)</f>
        <v>Septiembre</v>
      </c>
      <c r="D2815" t="s">
        <v>797</v>
      </c>
      <c r="E2815" t="str">
        <f>+VLOOKUP(Precio_mayoristas_consumidores[[#This Row],[Producto]],Codigos_class_frutas[],2,0)</f>
        <v>Cítricos</v>
      </c>
      <c r="F2815" t="s">
        <v>218</v>
      </c>
      <c r="G2815" s="51">
        <v>1752.19</v>
      </c>
    </row>
    <row r="2816" spans="1:7" x14ac:dyDescent="0.35">
      <c r="A2816">
        <v>2016</v>
      </c>
      <c r="B2816">
        <v>9</v>
      </c>
      <c r="C2816" t="str">
        <f>+VLOOKUP(Precio_mayoristas_consumidores[[#This Row],[Cod_mes]],Códigos_mes[],2,0)</f>
        <v>Septiembre</v>
      </c>
      <c r="D2816" t="s">
        <v>797</v>
      </c>
      <c r="E2816" t="str">
        <f>+VLOOKUP(Precio_mayoristas_consumidores[[#This Row],[Producto]],Codigos_class_frutas[],2,0)</f>
        <v>Tropicales y subtropicales</v>
      </c>
      <c r="F2816" t="s">
        <v>229</v>
      </c>
      <c r="G2816" s="51">
        <v>2331.6999999999998</v>
      </c>
    </row>
    <row r="2817" spans="1:7" x14ac:dyDescent="0.35">
      <c r="A2817">
        <v>2016</v>
      </c>
      <c r="B2817">
        <v>9</v>
      </c>
      <c r="C2817" t="str">
        <f>+VLOOKUP(Precio_mayoristas_consumidores[[#This Row],[Cod_mes]],Códigos_mes[],2,0)</f>
        <v>Septiembre</v>
      </c>
      <c r="D2817" t="s">
        <v>797</v>
      </c>
      <c r="E2817" t="str">
        <f>+VLOOKUP(Precio_mayoristas_consumidores[[#This Row],[Producto]],Codigos_class_frutas[],2,0)</f>
        <v>Frutos de pepita</v>
      </c>
      <c r="F2817" t="s">
        <v>231</v>
      </c>
      <c r="G2817" s="51">
        <v>1102.27</v>
      </c>
    </row>
    <row r="2818" spans="1:7" x14ac:dyDescent="0.35">
      <c r="A2818">
        <v>2016</v>
      </c>
      <c r="B2818">
        <v>9</v>
      </c>
      <c r="C2818" t="str">
        <f>+VLOOKUP(Precio_mayoristas_consumidores[[#This Row],[Cod_mes]],Códigos_mes[],2,0)</f>
        <v>Septiembre</v>
      </c>
      <c r="D2818" t="s">
        <v>797</v>
      </c>
      <c r="E2818" t="str">
        <f>+VLOOKUP(Precio_mayoristas_consumidores[[#This Row],[Producto]],Codigos_class_frutas[],2,0)</f>
        <v>Cítricos</v>
      </c>
      <c r="F2818" t="s">
        <v>221</v>
      </c>
      <c r="G2818" s="51">
        <v>935.11</v>
      </c>
    </row>
    <row r="2819" spans="1:7" x14ac:dyDescent="0.35">
      <c r="A2819">
        <v>2016</v>
      </c>
      <c r="B2819">
        <v>9</v>
      </c>
      <c r="C2819" t="str">
        <f>+VLOOKUP(Precio_mayoristas_consumidores[[#This Row],[Cod_mes]],Códigos_mes[],2,0)</f>
        <v>Septiembre</v>
      </c>
      <c r="D2819" t="s">
        <v>797</v>
      </c>
      <c r="E2819" t="str">
        <f>+VLOOKUP(Precio_mayoristas_consumidores[[#This Row],[Producto]],Codigos_class_frutas[],2,0)</f>
        <v>Oleaginosos</v>
      </c>
      <c r="F2819" t="s">
        <v>225</v>
      </c>
      <c r="G2819" s="51">
        <v>2966.1</v>
      </c>
    </row>
    <row r="2820" spans="1:7" x14ac:dyDescent="0.35">
      <c r="A2820">
        <v>2016</v>
      </c>
      <c r="B2820">
        <v>9</v>
      </c>
      <c r="C2820" t="str">
        <f>+VLOOKUP(Precio_mayoristas_consumidores[[#This Row],[Cod_mes]],Códigos_mes[],2,0)</f>
        <v>Septiembre</v>
      </c>
      <c r="D2820" t="s">
        <v>797</v>
      </c>
      <c r="E2820" t="str">
        <f>+VLOOKUP(Precio_mayoristas_consumidores[[#This Row],[Producto]],Codigos_class_frutas[],2,0)</f>
        <v>Frutos de pepita</v>
      </c>
      <c r="F2820" t="s">
        <v>242</v>
      </c>
      <c r="G2820" s="51">
        <v>965.35</v>
      </c>
    </row>
    <row r="2821" spans="1:7" x14ac:dyDescent="0.35">
      <c r="A2821">
        <v>2016</v>
      </c>
      <c r="B2821">
        <v>9</v>
      </c>
      <c r="C2821" t="str">
        <f>+VLOOKUP(Precio_mayoristas_consumidores[[#This Row],[Cod_mes]],Códigos_mes[],2,0)</f>
        <v>Septiembre</v>
      </c>
      <c r="D2821" t="s">
        <v>797</v>
      </c>
      <c r="E2821" t="str">
        <f>+VLOOKUP(Precio_mayoristas_consumidores[[#This Row],[Producto]],Codigos_class_frutas[],2,0)</f>
        <v>Tropicales y subtropicales</v>
      </c>
      <c r="F2821" t="s">
        <v>204</v>
      </c>
      <c r="G2821" s="51">
        <v>842.22</v>
      </c>
    </row>
    <row r="2822" spans="1:7" x14ac:dyDescent="0.35">
      <c r="A2822">
        <v>2016</v>
      </c>
      <c r="B2822">
        <v>10</v>
      </c>
      <c r="C2822" t="str">
        <f>+VLOOKUP(Precio_mayoristas_consumidores[[#This Row],[Cod_mes]],Códigos_mes[],2,0)</f>
        <v>Octubre</v>
      </c>
      <c r="D2822" t="s">
        <v>796</v>
      </c>
      <c r="E2822" t="str">
        <f>+VLOOKUP(Precio_mayoristas_consumidores[[#This Row],[Producto]],Codigos_class_frutas[],2,0)</f>
        <v>Berries</v>
      </c>
      <c r="F2822" t="s">
        <v>249</v>
      </c>
      <c r="G2822" s="51">
        <v>753.15</v>
      </c>
    </row>
    <row r="2823" spans="1:7" x14ac:dyDescent="0.35">
      <c r="A2823">
        <v>2016</v>
      </c>
      <c r="B2823">
        <v>10</v>
      </c>
      <c r="C2823" t="str">
        <f>+VLOOKUP(Precio_mayoristas_consumidores[[#This Row],[Cod_mes]],Códigos_mes[],2,0)</f>
        <v>Octubre</v>
      </c>
      <c r="D2823" t="s">
        <v>796</v>
      </c>
      <c r="E2823" t="str">
        <f>+VLOOKUP(Precio_mayoristas_consumidores[[#This Row],[Producto]],Codigos_class_frutas[],2,0)</f>
        <v>Cítricos</v>
      </c>
      <c r="F2823" t="s">
        <v>214</v>
      </c>
      <c r="G2823" s="51">
        <v>490.81</v>
      </c>
    </row>
    <row r="2824" spans="1:7" x14ac:dyDescent="0.35">
      <c r="A2824">
        <v>2016</v>
      </c>
      <c r="B2824">
        <v>10</v>
      </c>
      <c r="C2824" t="str">
        <f>+VLOOKUP(Precio_mayoristas_consumidores[[#This Row],[Cod_mes]],Códigos_mes[],2,0)</f>
        <v>Octubre</v>
      </c>
      <c r="D2824" t="s">
        <v>796</v>
      </c>
      <c r="E2824" t="str">
        <f>+VLOOKUP(Precio_mayoristas_consumidores[[#This Row],[Producto]],Codigos_class_frutas[],2,0)</f>
        <v>Cítricos</v>
      </c>
      <c r="F2824" t="s">
        <v>218</v>
      </c>
      <c r="G2824" s="51">
        <v>764.62</v>
      </c>
    </row>
    <row r="2825" spans="1:7" x14ac:dyDescent="0.35">
      <c r="A2825">
        <v>2016</v>
      </c>
      <c r="B2825">
        <v>10</v>
      </c>
      <c r="C2825" t="str">
        <f>+VLOOKUP(Precio_mayoristas_consumidores[[#This Row],[Cod_mes]],Códigos_mes[],2,0)</f>
        <v>Octubre</v>
      </c>
      <c r="D2825" t="s">
        <v>796</v>
      </c>
      <c r="E2825" t="str">
        <f>+VLOOKUP(Precio_mayoristas_consumidores[[#This Row],[Producto]],Codigos_class_frutas[],2,0)</f>
        <v>Tropicales y subtropicales</v>
      </c>
      <c r="F2825" t="s">
        <v>229</v>
      </c>
      <c r="G2825" s="51">
        <v>3000</v>
      </c>
    </row>
    <row r="2826" spans="1:7" x14ac:dyDescent="0.35">
      <c r="A2826">
        <v>2016</v>
      </c>
      <c r="B2826">
        <v>10</v>
      </c>
      <c r="C2826" t="str">
        <f>+VLOOKUP(Precio_mayoristas_consumidores[[#This Row],[Cod_mes]],Códigos_mes[],2,0)</f>
        <v>Octubre</v>
      </c>
      <c r="D2826" t="s">
        <v>796</v>
      </c>
      <c r="E2826" t="str">
        <f>+VLOOKUP(Precio_mayoristas_consumidores[[#This Row],[Producto]],Codigos_class_frutas[],2,0)</f>
        <v>Frutos de pepita</v>
      </c>
      <c r="F2826" t="s">
        <v>231</v>
      </c>
      <c r="G2826" s="51">
        <v>699.13</v>
      </c>
    </row>
    <row r="2827" spans="1:7" x14ac:dyDescent="0.35">
      <c r="A2827">
        <v>2016</v>
      </c>
      <c r="B2827">
        <v>10</v>
      </c>
      <c r="C2827" t="str">
        <f>+VLOOKUP(Precio_mayoristas_consumidores[[#This Row],[Cod_mes]],Códigos_mes[],2,0)</f>
        <v>Octubre</v>
      </c>
      <c r="D2827" t="s">
        <v>796</v>
      </c>
      <c r="E2827" t="str">
        <f>+VLOOKUP(Precio_mayoristas_consumidores[[#This Row],[Producto]],Codigos_class_frutas[],2,0)</f>
        <v>Cítricos</v>
      </c>
      <c r="F2827" t="s">
        <v>221</v>
      </c>
      <c r="G2827" s="51">
        <v>631.41</v>
      </c>
    </row>
    <row r="2828" spans="1:7" x14ac:dyDescent="0.35">
      <c r="A2828">
        <v>2016</v>
      </c>
      <c r="B2828">
        <v>10</v>
      </c>
      <c r="C2828" t="str">
        <f>+VLOOKUP(Precio_mayoristas_consumidores[[#This Row],[Cod_mes]],Códigos_mes[],2,0)</f>
        <v>Octubre</v>
      </c>
      <c r="D2828" t="s">
        <v>796</v>
      </c>
      <c r="E2828" t="str">
        <f>+VLOOKUP(Precio_mayoristas_consumidores[[#This Row],[Producto]],Codigos_class_frutas[],2,0)</f>
        <v>Oleaginosos</v>
      </c>
      <c r="F2828" t="s">
        <v>225</v>
      </c>
      <c r="G2828" s="51">
        <v>1802.5</v>
      </c>
    </row>
    <row r="2829" spans="1:7" x14ac:dyDescent="0.35">
      <c r="A2829">
        <v>2016</v>
      </c>
      <c r="B2829">
        <v>10</v>
      </c>
      <c r="C2829" t="str">
        <f>+VLOOKUP(Precio_mayoristas_consumidores[[#This Row],[Cod_mes]],Códigos_mes[],2,0)</f>
        <v>Octubre</v>
      </c>
      <c r="D2829" t="s">
        <v>796</v>
      </c>
      <c r="E2829" t="str">
        <f>+VLOOKUP(Precio_mayoristas_consumidores[[#This Row],[Producto]],Codigos_class_frutas[],2,0)</f>
        <v>Frutos de pepita</v>
      </c>
      <c r="F2829" t="s">
        <v>242</v>
      </c>
      <c r="G2829" s="51">
        <v>721.39</v>
      </c>
    </row>
    <row r="2830" spans="1:7" x14ac:dyDescent="0.35">
      <c r="A2830">
        <v>2016</v>
      </c>
      <c r="B2830">
        <v>10</v>
      </c>
      <c r="C2830" t="str">
        <f>+VLOOKUP(Precio_mayoristas_consumidores[[#This Row],[Cod_mes]],Códigos_mes[],2,0)</f>
        <v>Octubre</v>
      </c>
      <c r="D2830" t="s">
        <v>796</v>
      </c>
      <c r="E2830" t="str">
        <f>+VLOOKUP(Precio_mayoristas_consumidores[[#This Row],[Producto]],Codigos_class_frutas[],2,0)</f>
        <v>Tropicales y subtropicales</v>
      </c>
      <c r="F2830" t="s">
        <v>204</v>
      </c>
      <c r="G2830" s="51">
        <v>622.13</v>
      </c>
    </row>
    <row r="2831" spans="1:7" x14ac:dyDescent="0.35">
      <c r="A2831">
        <v>2016</v>
      </c>
      <c r="B2831">
        <v>10</v>
      </c>
      <c r="C2831" t="str">
        <f>+VLOOKUP(Precio_mayoristas_consumidores[[#This Row],[Cod_mes]],Códigos_mes[],2,0)</f>
        <v>Octubre</v>
      </c>
      <c r="D2831" t="s">
        <v>797</v>
      </c>
      <c r="E2831" t="str">
        <f>+VLOOKUP(Precio_mayoristas_consumidores[[#This Row],[Producto]],Codigos_class_frutas[],2,0)</f>
        <v>Berries</v>
      </c>
      <c r="F2831" t="s">
        <v>249</v>
      </c>
      <c r="G2831" s="51">
        <v>1203.1300000000001</v>
      </c>
    </row>
    <row r="2832" spans="1:7" x14ac:dyDescent="0.35">
      <c r="A2832">
        <v>2016</v>
      </c>
      <c r="B2832">
        <v>10</v>
      </c>
      <c r="C2832" t="str">
        <f>+VLOOKUP(Precio_mayoristas_consumidores[[#This Row],[Cod_mes]],Códigos_mes[],2,0)</f>
        <v>Octubre</v>
      </c>
      <c r="D2832" t="s">
        <v>797</v>
      </c>
      <c r="E2832" t="str">
        <f>+VLOOKUP(Precio_mayoristas_consumidores[[#This Row],[Producto]],Codigos_class_frutas[],2,0)</f>
        <v>Cítricos</v>
      </c>
      <c r="F2832" t="s">
        <v>214</v>
      </c>
      <c r="G2832" s="51">
        <v>909.08</v>
      </c>
    </row>
    <row r="2833" spans="1:7" x14ac:dyDescent="0.35">
      <c r="A2833">
        <v>2016</v>
      </c>
      <c r="B2833">
        <v>10</v>
      </c>
      <c r="C2833" t="str">
        <f>+VLOOKUP(Precio_mayoristas_consumidores[[#This Row],[Cod_mes]],Códigos_mes[],2,0)</f>
        <v>Octubre</v>
      </c>
      <c r="D2833" t="s">
        <v>797</v>
      </c>
      <c r="E2833" t="str">
        <f>+VLOOKUP(Precio_mayoristas_consumidores[[#This Row],[Producto]],Codigos_class_frutas[],2,0)</f>
        <v>Cítricos</v>
      </c>
      <c r="F2833" t="s">
        <v>218</v>
      </c>
      <c r="G2833" s="51">
        <v>1717.66</v>
      </c>
    </row>
    <row r="2834" spans="1:7" x14ac:dyDescent="0.35">
      <c r="A2834">
        <v>2016</v>
      </c>
      <c r="B2834">
        <v>10</v>
      </c>
      <c r="C2834" t="str">
        <f>+VLOOKUP(Precio_mayoristas_consumidores[[#This Row],[Cod_mes]],Códigos_mes[],2,0)</f>
        <v>Octubre</v>
      </c>
      <c r="D2834" t="s">
        <v>797</v>
      </c>
      <c r="E2834" t="str">
        <f>+VLOOKUP(Precio_mayoristas_consumidores[[#This Row],[Producto]],Codigos_class_frutas[],2,0)</f>
        <v>Tropicales y subtropicales</v>
      </c>
      <c r="F2834" t="s">
        <v>229</v>
      </c>
      <c r="G2834" s="51">
        <v>2569.9699999999998</v>
      </c>
    </row>
    <row r="2835" spans="1:7" x14ac:dyDescent="0.35">
      <c r="A2835">
        <v>2016</v>
      </c>
      <c r="B2835">
        <v>10</v>
      </c>
      <c r="C2835" t="str">
        <f>+VLOOKUP(Precio_mayoristas_consumidores[[#This Row],[Cod_mes]],Códigos_mes[],2,0)</f>
        <v>Octubre</v>
      </c>
      <c r="D2835" t="s">
        <v>797</v>
      </c>
      <c r="E2835" t="str">
        <f>+VLOOKUP(Precio_mayoristas_consumidores[[#This Row],[Producto]],Codigos_class_frutas[],2,0)</f>
        <v>Frutos de pepita</v>
      </c>
      <c r="F2835" t="s">
        <v>231</v>
      </c>
      <c r="G2835" s="51">
        <v>1114.4000000000001</v>
      </c>
    </row>
    <row r="2836" spans="1:7" x14ac:dyDescent="0.35">
      <c r="A2836">
        <v>2016</v>
      </c>
      <c r="B2836">
        <v>10</v>
      </c>
      <c r="C2836" t="str">
        <f>+VLOOKUP(Precio_mayoristas_consumidores[[#This Row],[Cod_mes]],Códigos_mes[],2,0)</f>
        <v>Octubre</v>
      </c>
      <c r="D2836" t="s">
        <v>797</v>
      </c>
      <c r="E2836" t="str">
        <f>+VLOOKUP(Precio_mayoristas_consumidores[[#This Row],[Producto]],Codigos_class_frutas[],2,0)</f>
        <v>Cítricos</v>
      </c>
      <c r="F2836" t="s">
        <v>221</v>
      </c>
      <c r="G2836" s="51">
        <v>948.52</v>
      </c>
    </row>
    <row r="2837" spans="1:7" x14ac:dyDescent="0.35">
      <c r="A2837">
        <v>2016</v>
      </c>
      <c r="B2837">
        <v>10</v>
      </c>
      <c r="C2837" t="str">
        <f>+VLOOKUP(Precio_mayoristas_consumidores[[#This Row],[Cod_mes]],Códigos_mes[],2,0)</f>
        <v>Octubre</v>
      </c>
      <c r="D2837" t="s">
        <v>797</v>
      </c>
      <c r="E2837" t="str">
        <f>+VLOOKUP(Precio_mayoristas_consumidores[[#This Row],[Producto]],Codigos_class_frutas[],2,0)</f>
        <v>Oleaginosos</v>
      </c>
      <c r="F2837" t="s">
        <v>225</v>
      </c>
      <c r="G2837" s="51">
        <v>2947.72</v>
      </c>
    </row>
    <row r="2838" spans="1:7" x14ac:dyDescent="0.35">
      <c r="A2838">
        <v>2016</v>
      </c>
      <c r="B2838">
        <v>10</v>
      </c>
      <c r="C2838" t="str">
        <f>+VLOOKUP(Precio_mayoristas_consumidores[[#This Row],[Cod_mes]],Códigos_mes[],2,0)</f>
        <v>Octubre</v>
      </c>
      <c r="D2838" t="s">
        <v>797</v>
      </c>
      <c r="E2838" t="str">
        <f>+VLOOKUP(Precio_mayoristas_consumidores[[#This Row],[Producto]],Codigos_class_frutas[],2,0)</f>
        <v>Frutos de pepita</v>
      </c>
      <c r="F2838" t="s">
        <v>242</v>
      </c>
      <c r="G2838" s="51">
        <v>1067.1199999999999</v>
      </c>
    </row>
    <row r="2839" spans="1:7" x14ac:dyDescent="0.35">
      <c r="A2839">
        <v>2016</v>
      </c>
      <c r="B2839">
        <v>10</v>
      </c>
      <c r="C2839" t="str">
        <f>+VLOOKUP(Precio_mayoristas_consumidores[[#This Row],[Cod_mes]],Códigos_mes[],2,0)</f>
        <v>Octubre</v>
      </c>
      <c r="D2839" t="s">
        <v>797</v>
      </c>
      <c r="E2839" t="str">
        <f>+VLOOKUP(Precio_mayoristas_consumidores[[#This Row],[Producto]],Codigos_class_frutas[],2,0)</f>
        <v>Tropicales y subtropicales</v>
      </c>
      <c r="F2839" t="s">
        <v>204</v>
      </c>
      <c r="G2839" s="51">
        <v>830.09</v>
      </c>
    </row>
    <row r="2840" spans="1:7" x14ac:dyDescent="0.35">
      <c r="A2840">
        <v>2016</v>
      </c>
      <c r="B2840">
        <v>10</v>
      </c>
      <c r="C2840" t="str">
        <f>+VLOOKUP(Precio_mayoristas_consumidores[[#This Row],[Cod_mes]],Códigos_mes[],2,0)</f>
        <v>Octubre</v>
      </c>
      <c r="D2840" t="s">
        <v>796</v>
      </c>
      <c r="E2840" t="str">
        <f>+VLOOKUP(Precio_mayoristas_consumidores[[#This Row],[Producto]],Codigos_class_frutas[],2,0)</f>
        <v>Berries</v>
      </c>
      <c r="F2840" t="s">
        <v>207</v>
      </c>
      <c r="G2840" s="51">
        <v>5250</v>
      </c>
    </row>
    <row r="2841" spans="1:7" x14ac:dyDescent="0.35">
      <c r="A2841">
        <v>2016</v>
      </c>
      <c r="B2841">
        <v>10</v>
      </c>
      <c r="C2841" t="str">
        <f>+VLOOKUP(Precio_mayoristas_consumidores[[#This Row],[Cod_mes]],Códigos_mes[],2,0)</f>
        <v>Octubre</v>
      </c>
      <c r="D2841" t="s">
        <v>796</v>
      </c>
      <c r="E2841" t="str">
        <f>+VLOOKUP(Precio_mayoristas_consumidores[[#This Row],[Producto]],Codigos_class_frutas[],2,0)</f>
        <v>Otros</v>
      </c>
      <c r="F2841" t="s">
        <v>209</v>
      </c>
      <c r="G2841" s="51">
        <v>1927.57</v>
      </c>
    </row>
    <row r="2842" spans="1:7" x14ac:dyDescent="0.35">
      <c r="A2842">
        <v>2016</v>
      </c>
      <c r="B2842">
        <v>10</v>
      </c>
      <c r="C2842" t="str">
        <f>+VLOOKUP(Precio_mayoristas_consumidores[[#This Row],[Cod_mes]],Códigos_mes[],2,0)</f>
        <v>Octubre</v>
      </c>
      <c r="D2842" t="s">
        <v>796</v>
      </c>
      <c r="E2842" t="str">
        <f>+VLOOKUP(Precio_mayoristas_consumidores[[#This Row],[Producto]],Codigos_class_frutas[],2,0)</f>
        <v>Berries</v>
      </c>
      <c r="F2842" t="s">
        <v>212</v>
      </c>
      <c r="G2842" s="51">
        <v>1295.6099999999999</v>
      </c>
    </row>
    <row r="2843" spans="1:7" x14ac:dyDescent="0.35">
      <c r="A2843">
        <v>2016</v>
      </c>
      <c r="B2843">
        <v>10</v>
      </c>
      <c r="C2843" t="str">
        <f>+VLOOKUP(Precio_mayoristas_consumidores[[#This Row],[Cod_mes]],Códigos_mes[],2,0)</f>
        <v>Octubre</v>
      </c>
      <c r="D2843" t="s">
        <v>796</v>
      </c>
      <c r="E2843" t="str">
        <f>+VLOOKUP(Precio_mayoristas_consumidores[[#This Row],[Producto]],Codigos_class_frutas[],2,0)</f>
        <v>Berries</v>
      </c>
      <c r="F2843" t="s">
        <v>249</v>
      </c>
      <c r="G2843" s="51">
        <v>814.67</v>
      </c>
    </row>
    <row r="2844" spans="1:7" x14ac:dyDescent="0.35">
      <c r="A2844">
        <v>2016</v>
      </c>
      <c r="B2844">
        <v>10</v>
      </c>
      <c r="C2844" t="str">
        <f>+VLOOKUP(Precio_mayoristas_consumidores[[#This Row],[Cod_mes]],Códigos_mes[],2,0)</f>
        <v>Octubre</v>
      </c>
      <c r="D2844" t="s">
        <v>796</v>
      </c>
      <c r="E2844" t="str">
        <f>+VLOOKUP(Precio_mayoristas_consumidores[[#This Row],[Producto]],Codigos_class_frutas[],2,0)</f>
        <v>Cítricos</v>
      </c>
      <c r="F2844" t="s">
        <v>214</v>
      </c>
      <c r="G2844" s="51">
        <v>518.11</v>
      </c>
    </row>
    <row r="2845" spans="1:7" x14ac:dyDescent="0.35">
      <c r="A2845">
        <v>2016</v>
      </c>
      <c r="B2845">
        <v>10</v>
      </c>
      <c r="C2845" t="str">
        <f>+VLOOKUP(Precio_mayoristas_consumidores[[#This Row],[Cod_mes]],Códigos_mes[],2,0)</f>
        <v>Octubre</v>
      </c>
      <c r="D2845" t="s">
        <v>796</v>
      </c>
      <c r="E2845" t="str">
        <f>+VLOOKUP(Precio_mayoristas_consumidores[[#This Row],[Producto]],Codigos_class_frutas[],2,0)</f>
        <v>Cítricos</v>
      </c>
      <c r="F2845" t="s">
        <v>218</v>
      </c>
      <c r="G2845" s="51">
        <v>734.45</v>
      </c>
    </row>
    <row r="2846" spans="1:7" x14ac:dyDescent="0.35">
      <c r="A2846">
        <v>2016</v>
      </c>
      <c r="B2846">
        <v>10</v>
      </c>
      <c r="C2846" t="str">
        <f>+VLOOKUP(Precio_mayoristas_consumidores[[#This Row],[Cod_mes]],Códigos_mes[],2,0)</f>
        <v>Octubre</v>
      </c>
      <c r="D2846" t="s">
        <v>796</v>
      </c>
      <c r="E2846" t="str">
        <f>+VLOOKUP(Precio_mayoristas_consumidores[[#This Row],[Producto]],Codigos_class_frutas[],2,0)</f>
        <v>Tropicales y subtropicales</v>
      </c>
      <c r="F2846" t="s">
        <v>229</v>
      </c>
      <c r="G2846" s="51">
        <v>2647.22</v>
      </c>
    </row>
    <row r="2847" spans="1:7" x14ac:dyDescent="0.35">
      <c r="A2847">
        <v>2016</v>
      </c>
      <c r="B2847">
        <v>10</v>
      </c>
      <c r="C2847" t="str">
        <f>+VLOOKUP(Precio_mayoristas_consumidores[[#This Row],[Cod_mes]],Códigos_mes[],2,0)</f>
        <v>Octubre</v>
      </c>
      <c r="D2847" t="s">
        <v>796</v>
      </c>
      <c r="E2847" t="str">
        <f>+VLOOKUP(Precio_mayoristas_consumidores[[#This Row],[Producto]],Codigos_class_frutas[],2,0)</f>
        <v>Frutos de pepita</v>
      </c>
      <c r="F2847" t="s">
        <v>231</v>
      </c>
      <c r="G2847" s="51">
        <v>714.53</v>
      </c>
    </row>
    <row r="2848" spans="1:7" x14ac:dyDescent="0.35">
      <c r="A2848">
        <v>2016</v>
      </c>
      <c r="B2848">
        <v>10</v>
      </c>
      <c r="C2848" t="str">
        <f>+VLOOKUP(Precio_mayoristas_consumidores[[#This Row],[Cod_mes]],Códigos_mes[],2,0)</f>
        <v>Octubre</v>
      </c>
      <c r="D2848" t="s">
        <v>796</v>
      </c>
      <c r="E2848" t="str">
        <f>+VLOOKUP(Precio_mayoristas_consumidores[[#This Row],[Producto]],Codigos_class_frutas[],2,0)</f>
        <v>Cítricos</v>
      </c>
      <c r="F2848" t="s">
        <v>221</v>
      </c>
      <c r="G2848" s="51">
        <v>624.79</v>
      </c>
    </row>
    <row r="2849" spans="1:7" x14ac:dyDescent="0.35">
      <c r="A2849">
        <v>2016</v>
      </c>
      <c r="B2849">
        <v>10</v>
      </c>
      <c r="C2849" t="str">
        <f>+VLOOKUP(Precio_mayoristas_consumidores[[#This Row],[Cod_mes]],Códigos_mes[],2,0)</f>
        <v>Octubre</v>
      </c>
      <c r="D2849" t="s">
        <v>796</v>
      </c>
      <c r="E2849" t="str">
        <f>+VLOOKUP(Precio_mayoristas_consumidores[[#This Row],[Producto]],Codigos_class_frutas[],2,0)</f>
        <v>Oleaginosos</v>
      </c>
      <c r="F2849" t="s">
        <v>225</v>
      </c>
      <c r="G2849" s="51">
        <v>1875.25</v>
      </c>
    </row>
    <row r="2850" spans="1:7" x14ac:dyDescent="0.35">
      <c r="A2850">
        <v>2016</v>
      </c>
      <c r="B2850">
        <v>10</v>
      </c>
      <c r="C2850" t="str">
        <f>+VLOOKUP(Precio_mayoristas_consumidores[[#This Row],[Cod_mes]],Códigos_mes[],2,0)</f>
        <v>Octubre</v>
      </c>
      <c r="D2850" t="s">
        <v>796</v>
      </c>
      <c r="E2850" t="str">
        <f>+VLOOKUP(Precio_mayoristas_consumidores[[#This Row],[Producto]],Codigos_class_frutas[],2,0)</f>
        <v>Frutos de pepita</v>
      </c>
      <c r="F2850" t="s">
        <v>242</v>
      </c>
      <c r="G2850" s="51">
        <v>719.51</v>
      </c>
    </row>
    <row r="2851" spans="1:7" x14ac:dyDescent="0.35">
      <c r="A2851">
        <v>2016</v>
      </c>
      <c r="B2851">
        <v>10</v>
      </c>
      <c r="C2851" t="str">
        <f>+VLOOKUP(Precio_mayoristas_consumidores[[#This Row],[Cod_mes]],Códigos_mes[],2,0)</f>
        <v>Octubre</v>
      </c>
      <c r="D2851" t="s">
        <v>796</v>
      </c>
      <c r="E2851" t="str">
        <f>+VLOOKUP(Precio_mayoristas_consumidores[[#This Row],[Producto]],Codigos_class_frutas[],2,0)</f>
        <v>Tropicales y subtropicales</v>
      </c>
      <c r="F2851" t="s">
        <v>204</v>
      </c>
      <c r="G2851" s="51">
        <v>616.12</v>
      </c>
    </row>
    <row r="2852" spans="1:7" x14ac:dyDescent="0.35">
      <c r="A2852">
        <v>2016</v>
      </c>
      <c r="B2852">
        <v>10</v>
      </c>
      <c r="C2852" t="str">
        <f>+VLOOKUP(Precio_mayoristas_consumidores[[#This Row],[Cod_mes]],Códigos_mes[],2,0)</f>
        <v>Octubre</v>
      </c>
      <c r="D2852" t="s">
        <v>797</v>
      </c>
      <c r="E2852" t="str">
        <f>+VLOOKUP(Precio_mayoristas_consumidores[[#This Row],[Producto]],Codigos_class_frutas[],2,0)</f>
        <v>Otros</v>
      </c>
      <c r="F2852" t="s">
        <v>209</v>
      </c>
      <c r="G2852" s="51">
        <v>2319.71</v>
      </c>
    </row>
    <row r="2853" spans="1:7" x14ac:dyDescent="0.35">
      <c r="A2853">
        <v>2016</v>
      </c>
      <c r="B2853">
        <v>10</v>
      </c>
      <c r="C2853" t="str">
        <f>+VLOOKUP(Precio_mayoristas_consumidores[[#This Row],[Cod_mes]],Códigos_mes[],2,0)</f>
        <v>Octubre</v>
      </c>
      <c r="D2853" t="s">
        <v>797</v>
      </c>
      <c r="E2853" t="str">
        <f>+VLOOKUP(Precio_mayoristas_consumidores[[#This Row],[Producto]],Codigos_class_frutas[],2,0)</f>
        <v>Berries</v>
      </c>
      <c r="F2853" t="s">
        <v>212</v>
      </c>
      <c r="G2853" s="51">
        <v>5305</v>
      </c>
    </row>
    <row r="2854" spans="1:7" x14ac:dyDescent="0.35">
      <c r="A2854">
        <v>2016</v>
      </c>
      <c r="B2854">
        <v>10</v>
      </c>
      <c r="C2854" t="str">
        <f>+VLOOKUP(Precio_mayoristas_consumidores[[#This Row],[Cod_mes]],Códigos_mes[],2,0)</f>
        <v>Octubre</v>
      </c>
      <c r="D2854" t="s">
        <v>797</v>
      </c>
      <c r="E2854" t="str">
        <f>+VLOOKUP(Precio_mayoristas_consumidores[[#This Row],[Producto]],Codigos_class_frutas[],2,0)</f>
        <v>Berries</v>
      </c>
      <c r="F2854" t="s">
        <v>249</v>
      </c>
      <c r="G2854" s="51">
        <v>1356.37</v>
      </c>
    </row>
    <row r="2855" spans="1:7" x14ac:dyDescent="0.35">
      <c r="A2855">
        <v>2016</v>
      </c>
      <c r="B2855">
        <v>10</v>
      </c>
      <c r="C2855" t="str">
        <f>+VLOOKUP(Precio_mayoristas_consumidores[[#This Row],[Cod_mes]],Códigos_mes[],2,0)</f>
        <v>Octubre</v>
      </c>
      <c r="D2855" t="s">
        <v>797</v>
      </c>
      <c r="E2855" t="str">
        <f>+VLOOKUP(Precio_mayoristas_consumidores[[#This Row],[Producto]],Codigos_class_frutas[],2,0)</f>
        <v>Cítricos</v>
      </c>
      <c r="F2855" t="s">
        <v>214</v>
      </c>
      <c r="G2855" s="51">
        <v>904.12</v>
      </c>
    </row>
    <row r="2856" spans="1:7" x14ac:dyDescent="0.35">
      <c r="A2856">
        <v>2016</v>
      </c>
      <c r="B2856">
        <v>10</v>
      </c>
      <c r="C2856" t="str">
        <f>+VLOOKUP(Precio_mayoristas_consumidores[[#This Row],[Cod_mes]],Códigos_mes[],2,0)</f>
        <v>Octubre</v>
      </c>
      <c r="D2856" t="s">
        <v>797</v>
      </c>
      <c r="E2856" t="str">
        <f>+VLOOKUP(Precio_mayoristas_consumidores[[#This Row],[Producto]],Codigos_class_frutas[],2,0)</f>
        <v>Cítricos</v>
      </c>
      <c r="F2856" t="s">
        <v>218</v>
      </c>
      <c r="G2856" s="51">
        <v>1638.65</v>
      </c>
    </row>
    <row r="2857" spans="1:7" x14ac:dyDescent="0.35">
      <c r="A2857">
        <v>2016</v>
      </c>
      <c r="B2857">
        <v>10</v>
      </c>
      <c r="C2857" t="str">
        <f>+VLOOKUP(Precio_mayoristas_consumidores[[#This Row],[Cod_mes]],Códigos_mes[],2,0)</f>
        <v>Octubre</v>
      </c>
      <c r="D2857" t="s">
        <v>797</v>
      </c>
      <c r="E2857" t="str">
        <f>+VLOOKUP(Precio_mayoristas_consumidores[[#This Row],[Producto]],Codigos_class_frutas[],2,0)</f>
        <v>Tropicales y subtropicales</v>
      </c>
      <c r="F2857" t="s">
        <v>229</v>
      </c>
      <c r="G2857" s="51">
        <v>2528.02</v>
      </c>
    </row>
    <row r="2858" spans="1:7" x14ac:dyDescent="0.35">
      <c r="A2858">
        <v>2016</v>
      </c>
      <c r="B2858">
        <v>10</v>
      </c>
      <c r="C2858" t="str">
        <f>+VLOOKUP(Precio_mayoristas_consumidores[[#This Row],[Cod_mes]],Códigos_mes[],2,0)</f>
        <v>Octubre</v>
      </c>
      <c r="D2858" t="s">
        <v>797</v>
      </c>
      <c r="E2858" t="str">
        <f>+VLOOKUP(Precio_mayoristas_consumidores[[#This Row],[Producto]],Codigos_class_frutas[],2,0)</f>
        <v>Frutos de pepita</v>
      </c>
      <c r="F2858" t="s">
        <v>231</v>
      </c>
      <c r="G2858" s="51">
        <v>1145.9000000000001</v>
      </c>
    </row>
    <row r="2859" spans="1:7" x14ac:dyDescent="0.35">
      <c r="A2859">
        <v>2016</v>
      </c>
      <c r="B2859">
        <v>10</v>
      </c>
      <c r="C2859" t="str">
        <f>+VLOOKUP(Precio_mayoristas_consumidores[[#This Row],[Cod_mes]],Códigos_mes[],2,0)</f>
        <v>Octubre</v>
      </c>
      <c r="D2859" t="s">
        <v>797</v>
      </c>
      <c r="E2859" t="str">
        <f>+VLOOKUP(Precio_mayoristas_consumidores[[#This Row],[Producto]],Codigos_class_frutas[],2,0)</f>
        <v>Cítricos</v>
      </c>
      <c r="F2859" t="s">
        <v>221</v>
      </c>
      <c r="G2859" s="51">
        <v>975.49</v>
      </c>
    </row>
    <row r="2860" spans="1:7" x14ac:dyDescent="0.35">
      <c r="A2860">
        <v>2016</v>
      </c>
      <c r="B2860">
        <v>10</v>
      </c>
      <c r="C2860" t="str">
        <f>+VLOOKUP(Precio_mayoristas_consumidores[[#This Row],[Cod_mes]],Códigos_mes[],2,0)</f>
        <v>Octubre</v>
      </c>
      <c r="D2860" t="s">
        <v>797</v>
      </c>
      <c r="E2860" t="str">
        <f>+VLOOKUP(Precio_mayoristas_consumidores[[#This Row],[Producto]],Codigos_class_frutas[],2,0)</f>
        <v>Oleaginosos</v>
      </c>
      <c r="F2860" t="s">
        <v>225</v>
      </c>
      <c r="G2860" s="51">
        <v>2877.68</v>
      </c>
    </row>
    <row r="2861" spans="1:7" x14ac:dyDescent="0.35">
      <c r="A2861">
        <v>2016</v>
      </c>
      <c r="B2861">
        <v>10</v>
      </c>
      <c r="C2861" t="str">
        <f>+VLOOKUP(Precio_mayoristas_consumidores[[#This Row],[Cod_mes]],Códigos_mes[],2,0)</f>
        <v>Octubre</v>
      </c>
      <c r="D2861" t="s">
        <v>797</v>
      </c>
      <c r="E2861" t="str">
        <f>+VLOOKUP(Precio_mayoristas_consumidores[[#This Row],[Producto]],Codigos_class_frutas[],2,0)</f>
        <v>Frutos de pepita</v>
      </c>
      <c r="F2861" t="s">
        <v>242</v>
      </c>
      <c r="G2861" s="51">
        <v>1062.0999999999999</v>
      </c>
    </row>
    <row r="2862" spans="1:7" x14ac:dyDescent="0.35">
      <c r="A2862">
        <v>2016</v>
      </c>
      <c r="B2862">
        <v>10</v>
      </c>
      <c r="C2862" t="str">
        <f>+VLOOKUP(Precio_mayoristas_consumidores[[#This Row],[Cod_mes]],Códigos_mes[],2,0)</f>
        <v>Octubre</v>
      </c>
      <c r="D2862" t="s">
        <v>797</v>
      </c>
      <c r="E2862" t="str">
        <f>+VLOOKUP(Precio_mayoristas_consumidores[[#This Row],[Producto]],Codigos_class_frutas[],2,0)</f>
        <v>Tropicales y subtropicales</v>
      </c>
      <c r="F2862" t="s">
        <v>204</v>
      </c>
      <c r="G2862" s="51">
        <v>795.5</v>
      </c>
    </row>
    <row r="2863" spans="1:7" x14ac:dyDescent="0.35">
      <c r="A2863">
        <v>2016</v>
      </c>
      <c r="B2863">
        <v>10</v>
      </c>
      <c r="C2863" t="str">
        <f>+VLOOKUP(Precio_mayoristas_consumidores[[#This Row],[Cod_mes]],Códigos_mes[],2,0)</f>
        <v>Octubre</v>
      </c>
      <c r="D2863" t="s">
        <v>796</v>
      </c>
      <c r="E2863" t="str">
        <f>+VLOOKUP(Precio_mayoristas_consumidores[[#This Row],[Producto]],Codigos_class_frutas[],2,0)</f>
        <v>Berries</v>
      </c>
      <c r="F2863" t="s">
        <v>207</v>
      </c>
      <c r="G2863" s="51">
        <v>4800</v>
      </c>
    </row>
    <row r="2864" spans="1:7" x14ac:dyDescent="0.35">
      <c r="A2864">
        <v>2016</v>
      </c>
      <c r="B2864">
        <v>10</v>
      </c>
      <c r="C2864" t="str">
        <f>+VLOOKUP(Precio_mayoristas_consumidores[[#This Row],[Cod_mes]],Códigos_mes[],2,0)</f>
        <v>Octubre</v>
      </c>
      <c r="D2864" t="s">
        <v>796</v>
      </c>
      <c r="E2864" t="str">
        <f>+VLOOKUP(Precio_mayoristas_consumidores[[#This Row],[Producto]],Codigos_class_frutas[],2,0)</f>
        <v>Otros</v>
      </c>
      <c r="F2864" t="s">
        <v>209</v>
      </c>
      <c r="G2864" s="51">
        <v>1957.55</v>
      </c>
    </row>
    <row r="2865" spans="1:7" x14ac:dyDescent="0.35">
      <c r="A2865">
        <v>2016</v>
      </c>
      <c r="B2865">
        <v>10</v>
      </c>
      <c r="C2865" t="str">
        <f>+VLOOKUP(Precio_mayoristas_consumidores[[#This Row],[Cod_mes]],Códigos_mes[],2,0)</f>
        <v>Octubre</v>
      </c>
      <c r="D2865" t="s">
        <v>796</v>
      </c>
      <c r="E2865" t="str">
        <f>+VLOOKUP(Precio_mayoristas_consumidores[[#This Row],[Producto]],Codigos_class_frutas[],2,0)</f>
        <v>Berries</v>
      </c>
      <c r="F2865" t="s">
        <v>212</v>
      </c>
      <c r="G2865" s="51">
        <v>1172.32</v>
      </c>
    </row>
    <row r="2866" spans="1:7" x14ac:dyDescent="0.35">
      <c r="A2866">
        <v>2016</v>
      </c>
      <c r="B2866">
        <v>10</v>
      </c>
      <c r="C2866" t="str">
        <f>+VLOOKUP(Precio_mayoristas_consumidores[[#This Row],[Cod_mes]],Códigos_mes[],2,0)</f>
        <v>Octubre</v>
      </c>
      <c r="D2866" t="s">
        <v>796</v>
      </c>
      <c r="E2866" t="str">
        <f>+VLOOKUP(Precio_mayoristas_consumidores[[#This Row],[Producto]],Codigos_class_frutas[],2,0)</f>
        <v>Berries</v>
      </c>
      <c r="F2866" t="s">
        <v>249</v>
      </c>
      <c r="G2866" s="51">
        <v>787.32</v>
      </c>
    </row>
    <row r="2867" spans="1:7" x14ac:dyDescent="0.35">
      <c r="A2867">
        <v>2016</v>
      </c>
      <c r="B2867">
        <v>10</v>
      </c>
      <c r="C2867" t="str">
        <f>+VLOOKUP(Precio_mayoristas_consumidores[[#This Row],[Cod_mes]],Códigos_mes[],2,0)</f>
        <v>Octubre</v>
      </c>
      <c r="D2867" t="s">
        <v>796</v>
      </c>
      <c r="E2867" t="str">
        <f>+VLOOKUP(Precio_mayoristas_consumidores[[#This Row],[Producto]],Codigos_class_frutas[],2,0)</f>
        <v>Cítricos</v>
      </c>
      <c r="F2867" t="s">
        <v>214</v>
      </c>
      <c r="G2867" s="51">
        <v>565.55999999999995</v>
      </c>
    </row>
    <row r="2868" spans="1:7" x14ac:dyDescent="0.35">
      <c r="A2868">
        <v>2016</v>
      </c>
      <c r="B2868">
        <v>10</v>
      </c>
      <c r="C2868" t="str">
        <f>+VLOOKUP(Precio_mayoristas_consumidores[[#This Row],[Cod_mes]],Códigos_mes[],2,0)</f>
        <v>Octubre</v>
      </c>
      <c r="D2868" t="s">
        <v>796</v>
      </c>
      <c r="E2868" t="str">
        <f>+VLOOKUP(Precio_mayoristas_consumidores[[#This Row],[Producto]],Codigos_class_frutas[],2,0)</f>
        <v>Cítricos</v>
      </c>
      <c r="F2868" t="s">
        <v>218</v>
      </c>
      <c r="G2868" s="51">
        <v>816.24</v>
      </c>
    </row>
    <row r="2869" spans="1:7" x14ac:dyDescent="0.35">
      <c r="A2869">
        <v>2016</v>
      </c>
      <c r="B2869">
        <v>10</v>
      </c>
      <c r="C2869" t="str">
        <f>+VLOOKUP(Precio_mayoristas_consumidores[[#This Row],[Cod_mes]],Códigos_mes[],2,0)</f>
        <v>Octubre</v>
      </c>
      <c r="D2869" t="s">
        <v>796</v>
      </c>
      <c r="E2869" t="str">
        <f>+VLOOKUP(Precio_mayoristas_consumidores[[#This Row],[Producto]],Codigos_class_frutas[],2,0)</f>
        <v>Tropicales y subtropicales</v>
      </c>
      <c r="F2869" t="s">
        <v>229</v>
      </c>
      <c r="G2869" s="51">
        <v>2480.36</v>
      </c>
    </row>
    <row r="2870" spans="1:7" x14ac:dyDescent="0.35">
      <c r="A2870">
        <v>2016</v>
      </c>
      <c r="B2870">
        <v>10</v>
      </c>
      <c r="C2870" t="str">
        <f>+VLOOKUP(Precio_mayoristas_consumidores[[#This Row],[Cod_mes]],Códigos_mes[],2,0)</f>
        <v>Octubre</v>
      </c>
      <c r="D2870" t="s">
        <v>796</v>
      </c>
      <c r="E2870" t="str">
        <f>+VLOOKUP(Precio_mayoristas_consumidores[[#This Row],[Producto]],Codigos_class_frutas[],2,0)</f>
        <v>Frutos de pepita</v>
      </c>
      <c r="F2870" t="s">
        <v>231</v>
      </c>
      <c r="G2870" s="51">
        <v>720</v>
      </c>
    </row>
    <row r="2871" spans="1:7" x14ac:dyDescent="0.35">
      <c r="A2871">
        <v>2016</v>
      </c>
      <c r="B2871">
        <v>10</v>
      </c>
      <c r="C2871" t="str">
        <f>+VLOOKUP(Precio_mayoristas_consumidores[[#This Row],[Cod_mes]],Códigos_mes[],2,0)</f>
        <v>Octubre</v>
      </c>
      <c r="D2871" t="s">
        <v>796</v>
      </c>
      <c r="E2871" t="str">
        <f>+VLOOKUP(Precio_mayoristas_consumidores[[#This Row],[Producto]],Codigos_class_frutas[],2,0)</f>
        <v>Cítricos</v>
      </c>
      <c r="F2871" t="s">
        <v>221</v>
      </c>
      <c r="G2871" s="51">
        <v>620.4</v>
      </c>
    </row>
    <row r="2872" spans="1:7" x14ac:dyDescent="0.35">
      <c r="A2872">
        <v>2016</v>
      </c>
      <c r="B2872">
        <v>10</v>
      </c>
      <c r="C2872" t="str">
        <f>+VLOOKUP(Precio_mayoristas_consumidores[[#This Row],[Cod_mes]],Códigos_mes[],2,0)</f>
        <v>Octubre</v>
      </c>
      <c r="D2872" t="s">
        <v>796</v>
      </c>
      <c r="E2872" t="str">
        <f>+VLOOKUP(Precio_mayoristas_consumidores[[#This Row],[Producto]],Codigos_class_frutas[],2,0)</f>
        <v>Oleaginosos</v>
      </c>
      <c r="F2872" t="s">
        <v>225</v>
      </c>
      <c r="G2872" s="51">
        <v>1951.39</v>
      </c>
    </row>
    <row r="2873" spans="1:7" x14ac:dyDescent="0.35">
      <c r="A2873">
        <v>2016</v>
      </c>
      <c r="B2873">
        <v>10</v>
      </c>
      <c r="C2873" t="str">
        <f>+VLOOKUP(Precio_mayoristas_consumidores[[#This Row],[Cod_mes]],Códigos_mes[],2,0)</f>
        <v>Octubre</v>
      </c>
      <c r="D2873" t="s">
        <v>796</v>
      </c>
      <c r="E2873" t="str">
        <f>+VLOOKUP(Precio_mayoristas_consumidores[[#This Row],[Producto]],Codigos_class_frutas[],2,0)</f>
        <v>Frutos de pepita</v>
      </c>
      <c r="F2873" t="s">
        <v>242</v>
      </c>
      <c r="G2873" s="51">
        <v>743.14</v>
      </c>
    </row>
    <row r="2874" spans="1:7" x14ac:dyDescent="0.35">
      <c r="A2874">
        <v>2016</v>
      </c>
      <c r="B2874">
        <v>10</v>
      </c>
      <c r="C2874" t="str">
        <f>+VLOOKUP(Precio_mayoristas_consumidores[[#This Row],[Cod_mes]],Códigos_mes[],2,0)</f>
        <v>Octubre</v>
      </c>
      <c r="D2874" t="s">
        <v>796</v>
      </c>
      <c r="E2874" t="str">
        <f>+VLOOKUP(Precio_mayoristas_consumidores[[#This Row],[Producto]],Codigos_class_frutas[],2,0)</f>
        <v>Tropicales y subtropicales</v>
      </c>
      <c r="F2874" t="s">
        <v>204</v>
      </c>
      <c r="G2874" s="51">
        <v>584.65</v>
      </c>
    </row>
    <row r="2875" spans="1:7" x14ac:dyDescent="0.35">
      <c r="A2875">
        <v>2016</v>
      </c>
      <c r="B2875">
        <v>10</v>
      </c>
      <c r="C2875" t="str">
        <f>+VLOOKUP(Precio_mayoristas_consumidores[[#This Row],[Cod_mes]],Códigos_mes[],2,0)</f>
        <v>Octubre</v>
      </c>
      <c r="D2875" t="s">
        <v>797</v>
      </c>
      <c r="E2875" t="str">
        <f>+VLOOKUP(Precio_mayoristas_consumidores[[#This Row],[Producto]],Codigos_class_frutas[],2,0)</f>
        <v>Berries</v>
      </c>
      <c r="F2875" t="s">
        <v>207</v>
      </c>
      <c r="G2875" s="51">
        <v>1472</v>
      </c>
    </row>
    <row r="2876" spans="1:7" x14ac:dyDescent="0.35">
      <c r="A2876">
        <v>2016</v>
      </c>
      <c r="B2876">
        <v>10</v>
      </c>
      <c r="C2876" t="str">
        <f>+VLOOKUP(Precio_mayoristas_consumidores[[#This Row],[Cod_mes]],Códigos_mes[],2,0)</f>
        <v>Octubre</v>
      </c>
      <c r="D2876" t="s">
        <v>797</v>
      </c>
      <c r="E2876" t="str">
        <f>+VLOOKUP(Precio_mayoristas_consumidores[[#This Row],[Producto]],Codigos_class_frutas[],2,0)</f>
        <v>Otros</v>
      </c>
      <c r="F2876" t="s">
        <v>209</v>
      </c>
      <c r="G2876" s="51">
        <v>2351</v>
      </c>
    </row>
    <row r="2877" spans="1:7" x14ac:dyDescent="0.35">
      <c r="A2877">
        <v>2016</v>
      </c>
      <c r="B2877">
        <v>10</v>
      </c>
      <c r="C2877" t="str">
        <f>+VLOOKUP(Precio_mayoristas_consumidores[[#This Row],[Cod_mes]],Códigos_mes[],2,0)</f>
        <v>Octubre</v>
      </c>
      <c r="D2877" t="s">
        <v>797</v>
      </c>
      <c r="E2877" t="str">
        <f>+VLOOKUP(Precio_mayoristas_consumidores[[#This Row],[Producto]],Codigos_class_frutas[],2,0)</f>
        <v>Berries</v>
      </c>
      <c r="F2877" t="s">
        <v>212</v>
      </c>
      <c r="G2877" s="51">
        <v>5294.67</v>
      </c>
    </row>
    <row r="2878" spans="1:7" x14ac:dyDescent="0.35">
      <c r="A2878">
        <v>2016</v>
      </c>
      <c r="B2878">
        <v>10</v>
      </c>
      <c r="C2878" t="str">
        <f>+VLOOKUP(Precio_mayoristas_consumidores[[#This Row],[Cod_mes]],Códigos_mes[],2,0)</f>
        <v>Octubre</v>
      </c>
      <c r="D2878" t="s">
        <v>797</v>
      </c>
      <c r="E2878" t="str">
        <f>+VLOOKUP(Precio_mayoristas_consumidores[[#This Row],[Producto]],Codigos_class_frutas[],2,0)</f>
        <v>Berries</v>
      </c>
      <c r="F2878" t="s">
        <v>249</v>
      </c>
      <c r="G2878" s="51">
        <v>1355.5</v>
      </c>
    </row>
    <row r="2879" spans="1:7" x14ac:dyDescent="0.35">
      <c r="A2879">
        <v>2016</v>
      </c>
      <c r="B2879">
        <v>10</v>
      </c>
      <c r="C2879" t="str">
        <f>+VLOOKUP(Precio_mayoristas_consumidores[[#This Row],[Cod_mes]],Códigos_mes[],2,0)</f>
        <v>Octubre</v>
      </c>
      <c r="D2879" t="s">
        <v>797</v>
      </c>
      <c r="E2879" t="str">
        <f>+VLOOKUP(Precio_mayoristas_consumidores[[#This Row],[Producto]],Codigos_class_frutas[],2,0)</f>
        <v>Cítricos</v>
      </c>
      <c r="F2879" t="s">
        <v>214</v>
      </c>
      <c r="G2879" s="51">
        <v>888.24</v>
      </c>
    </row>
    <row r="2880" spans="1:7" x14ac:dyDescent="0.35">
      <c r="A2880">
        <v>2016</v>
      </c>
      <c r="B2880">
        <v>10</v>
      </c>
      <c r="C2880" t="str">
        <f>+VLOOKUP(Precio_mayoristas_consumidores[[#This Row],[Cod_mes]],Códigos_mes[],2,0)</f>
        <v>Octubre</v>
      </c>
      <c r="D2880" t="s">
        <v>797</v>
      </c>
      <c r="E2880" t="str">
        <f>+VLOOKUP(Precio_mayoristas_consumidores[[#This Row],[Producto]],Codigos_class_frutas[],2,0)</f>
        <v>Cítricos</v>
      </c>
      <c r="F2880" t="s">
        <v>218</v>
      </c>
      <c r="G2880" s="51">
        <v>1593.91</v>
      </c>
    </row>
    <row r="2881" spans="1:7" x14ac:dyDescent="0.35">
      <c r="A2881">
        <v>2016</v>
      </c>
      <c r="B2881">
        <v>10</v>
      </c>
      <c r="C2881" t="str">
        <f>+VLOOKUP(Precio_mayoristas_consumidores[[#This Row],[Cod_mes]],Códigos_mes[],2,0)</f>
        <v>Octubre</v>
      </c>
      <c r="D2881" t="s">
        <v>797</v>
      </c>
      <c r="E2881" t="str">
        <f>+VLOOKUP(Precio_mayoristas_consumidores[[#This Row],[Producto]],Codigos_class_frutas[],2,0)</f>
        <v>Tropicales y subtropicales</v>
      </c>
      <c r="F2881" t="s">
        <v>229</v>
      </c>
      <c r="G2881" s="51">
        <v>2449.62</v>
      </c>
    </row>
    <row r="2882" spans="1:7" x14ac:dyDescent="0.35">
      <c r="A2882">
        <v>2016</v>
      </c>
      <c r="B2882">
        <v>10</v>
      </c>
      <c r="C2882" t="str">
        <f>+VLOOKUP(Precio_mayoristas_consumidores[[#This Row],[Cod_mes]],Códigos_mes[],2,0)</f>
        <v>Octubre</v>
      </c>
      <c r="D2882" t="s">
        <v>797</v>
      </c>
      <c r="E2882" t="str">
        <f>+VLOOKUP(Precio_mayoristas_consumidores[[#This Row],[Producto]],Codigos_class_frutas[],2,0)</f>
        <v>Frutos de pepita</v>
      </c>
      <c r="F2882" t="s">
        <v>231</v>
      </c>
      <c r="G2882" s="51">
        <v>1171.83</v>
      </c>
    </row>
    <row r="2883" spans="1:7" x14ac:dyDescent="0.35">
      <c r="A2883">
        <v>2016</v>
      </c>
      <c r="B2883">
        <v>10</v>
      </c>
      <c r="C2883" t="str">
        <f>+VLOOKUP(Precio_mayoristas_consumidores[[#This Row],[Cod_mes]],Códigos_mes[],2,0)</f>
        <v>Octubre</v>
      </c>
      <c r="D2883" t="s">
        <v>797</v>
      </c>
      <c r="E2883" t="str">
        <f>+VLOOKUP(Precio_mayoristas_consumidores[[#This Row],[Producto]],Codigos_class_frutas[],2,0)</f>
        <v>Cítricos</v>
      </c>
      <c r="F2883" t="s">
        <v>221</v>
      </c>
      <c r="G2883" s="51">
        <v>908.2</v>
      </c>
    </row>
    <row r="2884" spans="1:7" x14ac:dyDescent="0.35">
      <c r="A2884">
        <v>2016</v>
      </c>
      <c r="B2884">
        <v>10</v>
      </c>
      <c r="C2884" t="str">
        <f>+VLOOKUP(Precio_mayoristas_consumidores[[#This Row],[Cod_mes]],Códigos_mes[],2,0)</f>
        <v>Octubre</v>
      </c>
      <c r="D2884" t="s">
        <v>797</v>
      </c>
      <c r="E2884" t="str">
        <f>+VLOOKUP(Precio_mayoristas_consumidores[[#This Row],[Producto]],Codigos_class_frutas[],2,0)</f>
        <v>Oleaginosos</v>
      </c>
      <c r="F2884" t="s">
        <v>225</v>
      </c>
      <c r="G2884" s="51">
        <v>2888.95</v>
      </c>
    </row>
    <row r="2885" spans="1:7" x14ac:dyDescent="0.35">
      <c r="A2885">
        <v>2016</v>
      </c>
      <c r="B2885">
        <v>10</v>
      </c>
      <c r="C2885" t="str">
        <f>+VLOOKUP(Precio_mayoristas_consumidores[[#This Row],[Cod_mes]],Códigos_mes[],2,0)</f>
        <v>Octubre</v>
      </c>
      <c r="D2885" t="s">
        <v>797</v>
      </c>
      <c r="E2885" t="str">
        <f>+VLOOKUP(Precio_mayoristas_consumidores[[#This Row],[Producto]],Codigos_class_frutas[],2,0)</f>
        <v>Frutos de pepita</v>
      </c>
      <c r="F2885" t="s">
        <v>242</v>
      </c>
      <c r="G2885" s="51">
        <v>1066.55</v>
      </c>
    </row>
    <row r="2886" spans="1:7" x14ac:dyDescent="0.35">
      <c r="A2886">
        <v>2016</v>
      </c>
      <c r="B2886">
        <v>10</v>
      </c>
      <c r="C2886" t="str">
        <f>+VLOOKUP(Precio_mayoristas_consumidores[[#This Row],[Cod_mes]],Códigos_mes[],2,0)</f>
        <v>Octubre</v>
      </c>
      <c r="D2886" t="s">
        <v>797</v>
      </c>
      <c r="E2886" t="str">
        <f>+VLOOKUP(Precio_mayoristas_consumidores[[#This Row],[Producto]],Codigos_class_frutas[],2,0)</f>
        <v>Tropicales y subtropicales</v>
      </c>
      <c r="F2886" t="s">
        <v>204</v>
      </c>
      <c r="G2886" s="51">
        <v>812.36</v>
      </c>
    </row>
    <row r="2887" spans="1:7" x14ac:dyDescent="0.35">
      <c r="A2887">
        <v>2016</v>
      </c>
      <c r="B2887">
        <v>10</v>
      </c>
      <c r="C2887" t="str">
        <f>+VLOOKUP(Precio_mayoristas_consumidores[[#This Row],[Cod_mes]],Códigos_mes[],2,0)</f>
        <v>Octubre</v>
      </c>
      <c r="D2887" t="s">
        <v>796</v>
      </c>
      <c r="E2887" t="str">
        <f>+VLOOKUP(Precio_mayoristas_consumidores[[#This Row],[Producto]],Codigos_class_frutas[],2,0)</f>
        <v>Berries</v>
      </c>
      <c r="F2887" t="s">
        <v>207</v>
      </c>
      <c r="G2887" s="51">
        <v>4850</v>
      </c>
    </row>
    <row r="2888" spans="1:7" x14ac:dyDescent="0.35">
      <c r="A2888">
        <v>2016</v>
      </c>
      <c r="B2888">
        <v>10</v>
      </c>
      <c r="C2888" t="str">
        <f>+VLOOKUP(Precio_mayoristas_consumidores[[#This Row],[Cod_mes]],Códigos_mes[],2,0)</f>
        <v>Octubre</v>
      </c>
      <c r="D2888" t="s">
        <v>796</v>
      </c>
      <c r="E2888" t="str">
        <f>+VLOOKUP(Precio_mayoristas_consumidores[[#This Row],[Producto]],Codigos_class_frutas[],2,0)</f>
        <v>Otros</v>
      </c>
      <c r="F2888" t="s">
        <v>209</v>
      </c>
      <c r="G2888" s="51">
        <v>1833.58</v>
      </c>
    </row>
    <row r="2889" spans="1:7" x14ac:dyDescent="0.35">
      <c r="A2889">
        <v>2016</v>
      </c>
      <c r="B2889">
        <v>10</v>
      </c>
      <c r="C2889" t="str">
        <f>+VLOOKUP(Precio_mayoristas_consumidores[[#This Row],[Cod_mes]],Códigos_mes[],2,0)</f>
        <v>Octubre</v>
      </c>
      <c r="D2889" t="s">
        <v>796</v>
      </c>
      <c r="E2889" t="str">
        <f>+VLOOKUP(Precio_mayoristas_consumidores[[#This Row],[Producto]],Codigos_class_frutas[],2,0)</f>
        <v>Berries</v>
      </c>
      <c r="F2889" t="s">
        <v>212</v>
      </c>
      <c r="G2889" s="51">
        <v>1303.5</v>
      </c>
    </row>
    <row r="2890" spans="1:7" x14ac:dyDescent="0.35">
      <c r="A2890">
        <v>2016</v>
      </c>
      <c r="B2890">
        <v>10</v>
      </c>
      <c r="C2890" t="str">
        <f>+VLOOKUP(Precio_mayoristas_consumidores[[#This Row],[Cod_mes]],Códigos_mes[],2,0)</f>
        <v>Octubre</v>
      </c>
      <c r="D2890" t="s">
        <v>796</v>
      </c>
      <c r="E2890" t="str">
        <f>+VLOOKUP(Precio_mayoristas_consumidores[[#This Row],[Producto]],Codigos_class_frutas[],2,0)</f>
        <v>Berries</v>
      </c>
      <c r="F2890" t="s">
        <v>249</v>
      </c>
      <c r="G2890" s="51">
        <v>845.47</v>
      </c>
    </row>
    <row r="2891" spans="1:7" x14ac:dyDescent="0.35">
      <c r="A2891">
        <v>2016</v>
      </c>
      <c r="B2891">
        <v>10</v>
      </c>
      <c r="C2891" t="str">
        <f>+VLOOKUP(Precio_mayoristas_consumidores[[#This Row],[Cod_mes]],Códigos_mes[],2,0)</f>
        <v>Octubre</v>
      </c>
      <c r="D2891" t="s">
        <v>796</v>
      </c>
      <c r="E2891" t="str">
        <f>+VLOOKUP(Precio_mayoristas_consumidores[[#This Row],[Producto]],Codigos_class_frutas[],2,0)</f>
        <v>Cítricos</v>
      </c>
      <c r="F2891" t="s">
        <v>214</v>
      </c>
      <c r="G2891" s="51">
        <v>593.16</v>
      </c>
    </row>
    <row r="2892" spans="1:7" x14ac:dyDescent="0.35">
      <c r="A2892">
        <v>2016</v>
      </c>
      <c r="B2892">
        <v>10</v>
      </c>
      <c r="C2892" t="str">
        <f>+VLOOKUP(Precio_mayoristas_consumidores[[#This Row],[Cod_mes]],Códigos_mes[],2,0)</f>
        <v>Octubre</v>
      </c>
      <c r="D2892" t="s">
        <v>796</v>
      </c>
      <c r="E2892" t="str">
        <f>+VLOOKUP(Precio_mayoristas_consumidores[[#This Row],[Producto]],Codigos_class_frutas[],2,0)</f>
        <v>Cítricos</v>
      </c>
      <c r="F2892" t="s">
        <v>218</v>
      </c>
      <c r="G2892" s="51">
        <v>773.57</v>
      </c>
    </row>
    <row r="2893" spans="1:7" x14ac:dyDescent="0.35">
      <c r="A2893">
        <v>2016</v>
      </c>
      <c r="B2893">
        <v>10</v>
      </c>
      <c r="C2893" t="str">
        <f>+VLOOKUP(Precio_mayoristas_consumidores[[#This Row],[Cod_mes]],Códigos_mes[],2,0)</f>
        <v>Octubre</v>
      </c>
      <c r="D2893" t="s">
        <v>796</v>
      </c>
      <c r="E2893" t="str">
        <f>+VLOOKUP(Precio_mayoristas_consumidores[[#This Row],[Producto]],Codigos_class_frutas[],2,0)</f>
        <v>Tropicales y subtropicales</v>
      </c>
      <c r="F2893" t="s">
        <v>229</v>
      </c>
      <c r="G2893" s="51">
        <v>2175</v>
      </c>
    </row>
    <row r="2894" spans="1:7" x14ac:dyDescent="0.35">
      <c r="A2894">
        <v>2016</v>
      </c>
      <c r="B2894">
        <v>10</v>
      </c>
      <c r="C2894" t="str">
        <f>+VLOOKUP(Precio_mayoristas_consumidores[[#This Row],[Cod_mes]],Códigos_mes[],2,0)</f>
        <v>Octubre</v>
      </c>
      <c r="D2894" t="s">
        <v>796</v>
      </c>
      <c r="E2894" t="str">
        <f>+VLOOKUP(Precio_mayoristas_consumidores[[#This Row],[Producto]],Codigos_class_frutas[],2,0)</f>
        <v>Frutos de pepita</v>
      </c>
      <c r="F2894" t="s">
        <v>231</v>
      </c>
      <c r="G2894" s="51">
        <v>753.87</v>
      </c>
    </row>
    <row r="2895" spans="1:7" x14ac:dyDescent="0.35">
      <c r="A2895">
        <v>2016</v>
      </c>
      <c r="B2895">
        <v>10</v>
      </c>
      <c r="C2895" t="str">
        <f>+VLOOKUP(Precio_mayoristas_consumidores[[#This Row],[Cod_mes]],Códigos_mes[],2,0)</f>
        <v>Octubre</v>
      </c>
      <c r="D2895" t="s">
        <v>796</v>
      </c>
      <c r="E2895" t="str">
        <f>+VLOOKUP(Precio_mayoristas_consumidores[[#This Row],[Producto]],Codigos_class_frutas[],2,0)</f>
        <v>Cítricos</v>
      </c>
      <c r="F2895" t="s">
        <v>221</v>
      </c>
      <c r="G2895" s="51">
        <v>632.32000000000005</v>
      </c>
    </row>
    <row r="2896" spans="1:7" x14ac:dyDescent="0.35">
      <c r="A2896">
        <v>2016</v>
      </c>
      <c r="B2896">
        <v>10</v>
      </c>
      <c r="C2896" t="str">
        <f>+VLOOKUP(Precio_mayoristas_consumidores[[#This Row],[Cod_mes]],Códigos_mes[],2,0)</f>
        <v>Octubre</v>
      </c>
      <c r="D2896" t="s">
        <v>796</v>
      </c>
      <c r="E2896" t="str">
        <f>+VLOOKUP(Precio_mayoristas_consumidores[[#This Row],[Producto]],Codigos_class_frutas[],2,0)</f>
        <v>Oleaginosos</v>
      </c>
      <c r="F2896" t="s">
        <v>225</v>
      </c>
      <c r="G2896" s="51">
        <v>1922.78</v>
      </c>
    </row>
    <row r="2897" spans="1:7" x14ac:dyDescent="0.35">
      <c r="A2897">
        <v>2016</v>
      </c>
      <c r="B2897">
        <v>10</v>
      </c>
      <c r="C2897" t="str">
        <f>+VLOOKUP(Precio_mayoristas_consumidores[[#This Row],[Cod_mes]],Códigos_mes[],2,0)</f>
        <v>Octubre</v>
      </c>
      <c r="D2897" t="s">
        <v>796</v>
      </c>
      <c r="E2897" t="str">
        <f>+VLOOKUP(Precio_mayoristas_consumidores[[#This Row],[Producto]],Codigos_class_frutas[],2,0)</f>
        <v>Frutos de pepita</v>
      </c>
      <c r="F2897" t="s">
        <v>242</v>
      </c>
      <c r="G2897" s="51">
        <v>745.25</v>
      </c>
    </row>
    <row r="2898" spans="1:7" x14ac:dyDescent="0.35">
      <c r="A2898">
        <v>2016</v>
      </c>
      <c r="B2898">
        <v>10</v>
      </c>
      <c r="C2898" t="str">
        <f>+VLOOKUP(Precio_mayoristas_consumidores[[#This Row],[Cod_mes]],Códigos_mes[],2,0)</f>
        <v>Octubre</v>
      </c>
      <c r="D2898" t="s">
        <v>796</v>
      </c>
      <c r="E2898" t="str">
        <f>+VLOOKUP(Precio_mayoristas_consumidores[[#This Row],[Producto]],Codigos_class_frutas[],2,0)</f>
        <v>Tropicales y subtropicales</v>
      </c>
      <c r="F2898" t="s">
        <v>204</v>
      </c>
      <c r="G2898" s="51">
        <v>571.61</v>
      </c>
    </row>
    <row r="2899" spans="1:7" x14ac:dyDescent="0.35">
      <c r="A2899">
        <v>2016</v>
      </c>
      <c r="B2899">
        <v>10</v>
      </c>
      <c r="C2899" t="str">
        <f>+VLOOKUP(Precio_mayoristas_consumidores[[#This Row],[Cod_mes]],Códigos_mes[],2,0)</f>
        <v>Octubre</v>
      </c>
      <c r="D2899" t="s">
        <v>797</v>
      </c>
      <c r="E2899" t="str">
        <f>+VLOOKUP(Precio_mayoristas_consumidores[[#This Row],[Producto]],Codigos_class_frutas[],2,0)</f>
        <v>Otros</v>
      </c>
      <c r="F2899" t="s">
        <v>209</v>
      </c>
      <c r="G2899" s="51">
        <v>2359.59</v>
      </c>
    </row>
    <row r="2900" spans="1:7" x14ac:dyDescent="0.35">
      <c r="A2900">
        <v>2016</v>
      </c>
      <c r="B2900">
        <v>10</v>
      </c>
      <c r="C2900" t="str">
        <f>+VLOOKUP(Precio_mayoristas_consumidores[[#This Row],[Cod_mes]],Códigos_mes[],2,0)</f>
        <v>Octubre</v>
      </c>
      <c r="D2900" t="s">
        <v>797</v>
      </c>
      <c r="E2900" t="str">
        <f>+VLOOKUP(Precio_mayoristas_consumidores[[#This Row],[Producto]],Codigos_class_frutas[],2,0)</f>
        <v>Berries</v>
      </c>
      <c r="F2900" t="s">
        <v>212</v>
      </c>
      <c r="G2900" s="51">
        <v>5816.57</v>
      </c>
    </row>
    <row r="2901" spans="1:7" x14ac:dyDescent="0.35">
      <c r="A2901">
        <v>2016</v>
      </c>
      <c r="B2901">
        <v>10</v>
      </c>
      <c r="C2901" t="str">
        <f>+VLOOKUP(Precio_mayoristas_consumidores[[#This Row],[Cod_mes]],Códigos_mes[],2,0)</f>
        <v>Octubre</v>
      </c>
      <c r="D2901" t="s">
        <v>797</v>
      </c>
      <c r="E2901" t="str">
        <f>+VLOOKUP(Precio_mayoristas_consumidores[[#This Row],[Producto]],Codigos_class_frutas[],2,0)</f>
        <v>Berries</v>
      </c>
      <c r="F2901" t="s">
        <v>249</v>
      </c>
      <c r="G2901" s="51">
        <v>1389.72</v>
      </c>
    </row>
    <row r="2902" spans="1:7" x14ac:dyDescent="0.35">
      <c r="A2902">
        <v>2016</v>
      </c>
      <c r="B2902">
        <v>10</v>
      </c>
      <c r="C2902" t="str">
        <f>+VLOOKUP(Precio_mayoristas_consumidores[[#This Row],[Cod_mes]],Códigos_mes[],2,0)</f>
        <v>Octubre</v>
      </c>
      <c r="D2902" t="s">
        <v>797</v>
      </c>
      <c r="E2902" t="str">
        <f>+VLOOKUP(Precio_mayoristas_consumidores[[#This Row],[Producto]],Codigos_class_frutas[],2,0)</f>
        <v>Cítricos</v>
      </c>
      <c r="F2902" t="s">
        <v>214</v>
      </c>
      <c r="G2902" s="51">
        <v>940.55</v>
      </c>
    </row>
    <row r="2903" spans="1:7" x14ac:dyDescent="0.35">
      <c r="A2903">
        <v>2016</v>
      </c>
      <c r="B2903">
        <v>10</v>
      </c>
      <c r="C2903" t="str">
        <f>+VLOOKUP(Precio_mayoristas_consumidores[[#This Row],[Cod_mes]],Códigos_mes[],2,0)</f>
        <v>Octubre</v>
      </c>
      <c r="D2903" t="s">
        <v>797</v>
      </c>
      <c r="E2903" t="str">
        <f>+VLOOKUP(Precio_mayoristas_consumidores[[#This Row],[Producto]],Codigos_class_frutas[],2,0)</f>
        <v>Cítricos</v>
      </c>
      <c r="F2903" t="s">
        <v>218</v>
      </c>
      <c r="G2903" s="51">
        <v>1630.15</v>
      </c>
    </row>
    <row r="2904" spans="1:7" x14ac:dyDescent="0.35">
      <c r="A2904">
        <v>2016</v>
      </c>
      <c r="B2904">
        <v>10</v>
      </c>
      <c r="C2904" t="str">
        <f>+VLOOKUP(Precio_mayoristas_consumidores[[#This Row],[Cod_mes]],Códigos_mes[],2,0)</f>
        <v>Octubre</v>
      </c>
      <c r="D2904" t="s">
        <v>797</v>
      </c>
      <c r="E2904" t="str">
        <f>+VLOOKUP(Precio_mayoristas_consumidores[[#This Row],[Producto]],Codigos_class_frutas[],2,0)</f>
        <v>Tropicales y subtropicales</v>
      </c>
      <c r="F2904" t="s">
        <v>229</v>
      </c>
      <c r="G2904" s="51">
        <v>2575.4499999999998</v>
      </c>
    </row>
    <row r="2905" spans="1:7" x14ac:dyDescent="0.35">
      <c r="A2905">
        <v>2016</v>
      </c>
      <c r="B2905">
        <v>10</v>
      </c>
      <c r="C2905" t="str">
        <f>+VLOOKUP(Precio_mayoristas_consumidores[[#This Row],[Cod_mes]],Códigos_mes[],2,0)</f>
        <v>Octubre</v>
      </c>
      <c r="D2905" t="s">
        <v>797</v>
      </c>
      <c r="E2905" t="str">
        <f>+VLOOKUP(Precio_mayoristas_consumidores[[#This Row],[Producto]],Codigos_class_frutas[],2,0)</f>
        <v>Frutos de pepita</v>
      </c>
      <c r="F2905" t="s">
        <v>231</v>
      </c>
      <c r="G2905" s="51">
        <v>1243.3499999999999</v>
      </c>
    </row>
    <row r="2906" spans="1:7" x14ac:dyDescent="0.35">
      <c r="A2906">
        <v>2016</v>
      </c>
      <c r="B2906">
        <v>10</v>
      </c>
      <c r="C2906" t="str">
        <f>+VLOOKUP(Precio_mayoristas_consumidores[[#This Row],[Cod_mes]],Códigos_mes[],2,0)</f>
        <v>Octubre</v>
      </c>
      <c r="D2906" t="s">
        <v>797</v>
      </c>
      <c r="E2906" t="str">
        <f>+VLOOKUP(Precio_mayoristas_consumidores[[#This Row],[Producto]],Codigos_class_frutas[],2,0)</f>
        <v>Cítricos</v>
      </c>
      <c r="F2906" t="s">
        <v>221</v>
      </c>
      <c r="G2906" s="51">
        <v>995.24</v>
      </c>
    </row>
    <row r="2907" spans="1:7" x14ac:dyDescent="0.35">
      <c r="A2907">
        <v>2016</v>
      </c>
      <c r="B2907">
        <v>10</v>
      </c>
      <c r="C2907" t="str">
        <f>+VLOOKUP(Precio_mayoristas_consumidores[[#This Row],[Cod_mes]],Códigos_mes[],2,0)</f>
        <v>Octubre</v>
      </c>
      <c r="D2907" t="s">
        <v>797</v>
      </c>
      <c r="E2907" t="str">
        <f>+VLOOKUP(Precio_mayoristas_consumidores[[#This Row],[Producto]],Codigos_class_frutas[],2,0)</f>
        <v>Oleaginosos</v>
      </c>
      <c r="F2907" t="s">
        <v>225</v>
      </c>
      <c r="G2907" s="51">
        <v>2920.47</v>
      </c>
    </row>
    <row r="2908" spans="1:7" x14ac:dyDescent="0.35">
      <c r="A2908">
        <v>2016</v>
      </c>
      <c r="B2908">
        <v>10</v>
      </c>
      <c r="C2908" t="str">
        <f>+VLOOKUP(Precio_mayoristas_consumidores[[#This Row],[Cod_mes]],Códigos_mes[],2,0)</f>
        <v>Octubre</v>
      </c>
      <c r="D2908" t="s">
        <v>797</v>
      </c>
      <c r="E2908" t="str">
        <f>+VLOOKUP(Precio_mayoristas_consumidores[[#This Row],[Producto]],Codigos_class_frutas[],2,0)</f>
        <v>Frutos de pepita</v>
      </c>
      <c r="F2908" t="s">
        <v>242</v>
      </c>
      <c r="G2908" s="51">
        <v>1022.18</v>
      </c>
    </row>
    <row r="2909" spans="1:7" x14ac:dyDescent="0.35">
      <c r="A2909">
        <v>2016</v>
      </c>
      <c r="B2909">
        <v>10</v>
      </c>
      <c r="C2909" t="str">
        <f>+VLOOKUP(Precio_mayoristas_consumidores[[#This Row],[Cod_mes]],Códigos_mes[],2,0)</f>
        <v>Octubre</v>
      </c>
      <c r="D2909" t="s">
        <v>797</v>
      </c>
      <c r="E2909" t="str">
        <f>+VLOOKUP(Precio_mayoristas_consumidores[[#This Row],[Producto]],Codigos_class_frutas[],2,0)</f>
        <v>Tropicales y subtropicales</v>
      </c>
      <c r="F2909" t="s">
        <v>204</v>
      </c>
      <c r="G2909" s="51">
        <v>827.42</v>
      </c>
    </row>
    <row r="2910" spans="1:7" x14ac:dyDescent="0.35">
      <c r="A2910">
        <v>2016</v>
      </c>
      <c r="B2910">
        <v>11</v>
      </c>
      <c r="C2910" t="str">
        <f>+VLOOKUP(Precio_mayoristas_consumidores[[#This Row],[Cod_mes]],Códigos_mes[],2,0)</f>
        <v>Noviembre</v>
      </c>
      <c r="D2910" t="s">
        <v>796</v>
      </c>
      <c r="E2910" t="str">
        <f>+VLOOKUP(Precio_mayoristas_consumidores[[#This Row],[Producto]],Codigos_class_frutas[],2,0)</f>
        <v>Otros</v>
      </c>
      <c r="F2910" t="s">
        <v>209</v>
      </c>
      <c r="G2910" s="51">
        <v>1905.57</v>
      </c>
    </row>
    <row r="2911" spans="1:7" x14ac:dyDescent="0.35">
      <c r="A2911">
        <v>2016</v>
      </c>
      <c r="B2911">
        <v>11</v>
      </c>
      <c r="C2911" t="str">
        <f>+VLOOKUP(Precio_mayoristas_consumidores[[#This Row],[Cod_mes]],Códigos_mes[],2,0)</f>
        <v>Noviembre</v>
      </c>
      <c r="D2911" t="s">
        <v>796</v>
      </c>
      <c r="E2911" t="str">
        <f>+VLOOKUP(Precio_mayoristas_consumidores[[#This Row],[Producto]],Codigos_class_frutas[],2,0)</f>
        <v>Berries</v>
      </c>
      <c r="F2911" t="s">
        <v>212</v>
      </c>
      <c r="G2911" s="51">
        <v>1399.87</v>
      </c>
    </row>
    <row r="2912" spans="1:7" x14ac:dyDescent="0.35">
      <c r="A2912">
        <v>2016</v>
      </c>
      <c r="B2912">
        <v>11</v>
      </c>
      <c r="C2912" t="str">
        <f>+VLOOKUP(Precio_mayoristas_consumidores[[#This Row],[Cod_mes]],Códigos_mes[],2,0)</f>
        <v>Noviembre</v>
      </c>
      <c r="D2912" t="s">
        <v>796</v>
      </c>
      <c r="E2912" t="str">
        <f>+VLOOKUP(Precio_mayoristas_consumidores[[#This Row],[Producto]],Codigos_class_frutas[],2,0)</f>
        <v>Berries</v>
      </c>
      <c r="F2912" t="s">
        <v>249</v>
      </c>
      <c r="G2912" s="51">
        <v>886.37</v>
      </c>
    </row>
    <row r="2913" spans="1:7" x14ac:dyDescent="0.35">
      <c r="A2913">
        <v>2016</v>
      </c>
      <c r="B2913">
        <v>11</v>
      </c>
      <c r="C2913" t="str">
        <f>+VLOOKUP(Precio_mayoristas_consumidores[[#This Row],[Cod_mes]],Códigos_mes[],2,0)</f>
        <v>Noviembre</v>
      </c>
      <c r="D2913" t="s">
        <v>796</v>
      </c>
      <c r="E2913" t="str">
        <f>+VLOOKUP(Precio_mayoristas_consumidores[[#This Row],[Producto]],Codigos_class_frutas[],2,0)</f>
        <v>Cítricos</v>
      </c>
      <c r="F2913" t="s">
        <v>214</v>
      </c>
      <c r="G2913" s="51">
        <v>756.97</v>
      </c>
    </row>
    <row r="2914" spans="1:7" x14ac:dyDescent="0.35">
      <c r="A2914">
        <v>2016</v>
      </c>
      <c r="B2914">
        <v>11</v>
      </c>
      <c r="C2914" t="str">
        <f>+VLOOKUP(Precio_mayoristas_consumidores[[#This Row],[Cod_mes]],Códigos_mes[],2,0)</f>
        <v>Noviembre</v>
      </c>
      <c r="D2914" t="s">
        <v>796</v>
      </c>
      <c r="E2914" t="str">
        <f>+VLOOKUP(Precio_mayoristas_consumidores[[#This Row],[Producto]],Codigos_class_frutas[],2,0)</f>
        <v>Cítricos</v>
      </c>
      <c r="F2914" t="s">
        <v>218</v>
      </c>
      <c r="G2914" s="51">
        <v>772.94</v>
      </c>
    </row>
    <row r="2915" spans="1:7" x14ac:dyDescent="0.35">
      <c r="A2915">
        <v>2016</v>
      </c>
      <c r="B2915">
        <v>11</v>
      </c>
      <c r="C2915" t="str">
        <f>+VLOOKUP(Precio_mayoristas_consumidores[[#This Row],[Cod_mes]],Códigos_mes[],2,0)</f>
        <v>Noviembre</v>
      </c>
      <c r="D2915" t="s">
        <v>796</v>
      </c>
      <c r="E2915" t="str">
        <f>+VLOOKUP(Precio_mayoristas_consumidores[[#This Row],[Producto]],Codigos_class_frutas[],2,0)</f>
        <v>Tropicales y subtropicales</v>
      </c>
      <c r="F2915" t="s">
        <v>229</v>
      </c>
      <c r="G2915" s="51">
        <v>2068.75</v>
      </c>
    </row>
    <row r="2916" spans="1:7" x14ac:dyDescent="0.35">
      <c r="A2916">
        <v>2016</v>
      </c>
      <c r="B2916">
        <v>11</v>
      </c>
      <c r="C2916" t="str">
        <f>+VLOOKUP(Precio_mayoristas_consumidores[[#This Row],[Cod_mes]],Códigos_mes[],2,0)</f>
        <v>Noviembre</v>
      </c>
      <c r="D2916" t="s">
        <v>796</v>
      </c>
      <c r="E2916" t="str">
        <f>+VLOOKUP(Precio_mayoristas_consumidores[[#This Row],[Producto]],Codigos_class_frutas[],2,0)</f>
        <v>Frutos de pepita</v>
      </c>
      <c r="F2916" t="s">
        <v>231</v>
      </c>
      <c r="G2916" s="51">
        <v>757.06</v>
      </c>
    </row>
    <row r="2917" spans="1:7" x14ac:dyDescent="0.35">
      <c r="A2917">
        <v>2016</v>
      </c>
      <c r="B2917">
        <v>11</v>
      </c>
      <c r="C2917" t="str">
        <f>+VLOOKUP(Precio_mayoristas_consumidores[[#This Row],[Cod_mes]],Códigos_mes[],2,0)</f>
        <v>Noviembre</v>
      </c>
      <c r="D2917" t="s">
        <v>796</v>
      </c>
      <c r="E2917" t="str">
        <f>+VLOOKUP(Precio_mayoristas_consumidores[[#This Row],[Producto]],Codigos_class_frutas[],2,0)</f>
        <v>Cítricos</v>
      </c>
      <c r="F2917" t="s">
        <v>221</v>
      </c>
      <c r="G2917" s="51">
        <v>671.83</v>
      </c>
    </row>
    <row r="2918" spans="1:7" x14ac:dyDescent="0.35">
      <c r="A2918">
        <v>2016</v>
      </c>
      <c r="B2918">
        <v>11</v>
      </c>
      <c r="C2918" t="str">
        <f>+VLOOKUP(Precio_mayoristas_consumidores[[#This Row],[Cod_mes]],Códigos_mes[],2,0)</f>
        <v>Noviembre</v>
      </c>
      <c r="D2918" t="s">
        <v>796</v>
      </c>
      <c r="E2918" t="str">
        <f>+VLOOKUP(Precio_mayoristas_consumidores[[#This Row],[Producto]],Codigos_class_frutas[],2,0)</f>
        <v>Oleaginosos</v>
      </c>
      <c r="F2918" t="s">
        <v>225</v>
      </c>
      <c r="G2918" s="51">
        <v>1939.61</v>
      </c>
    </row>
    <row r="2919" spans="1:7" x14ac:dyDescent="0.35">
      <c r="A2919">
        <v>2016</v>
      </c>
      <c r="B2919">
        <v>11</v>
      </c>
      <c r="C2919" t="str">
        <f>+VLOOKUP(Precio_mayoristas_consumidores[[#This Row],[Cod_mes]],Códigos_mes[],2,0)</f>
        <v>Noviembre</v>
      </c>
      <c r="D2919" t="s">
        <v>796</v>
      </c>
      <c r="E2919" t="str">
        <f>+VLOOKUP(Precio_mayoristas_consumidores[[#This Row],[Producto]],Codigos_class_frutas[],2,0)</f>
        <v>Frutos de pepita</v>
      </c>
      <c r="F2919" t="s">
        <v>242</v>
      </c>
      <c r="G2919" s="51">
        <v>762.19</v>
      </c>
    </row>
    <row r="2920" spans="1:7" x14ac:dyDescent="0.35">
      <c r="A2920">
        <v>2016</v>
      </c>
      <c r="B2920">
        <v>11</v>
      </c>
      <c r="C2920" t="str">
        <f>+VLOOKUP(Precio_mayoristas_consumidores[[#This Row],[Cod_mes]],Códigos_mes[],2,0)</f>
        <v>Noviembre</v>
      </c>
      <c r="D2920" t="s">
        <v>796</v>
      </c>
      <c r="E2920" t="str">
        <f>+VLOOKUP(Precio_mayoristas_consumidores[[#This Row],[Producto]],Codigos_class_frutas[],2,0)</f>
        <v>Tropicales y subtropicales</v>
      </c>
      <c r="F2920" t="s">
        <v>204</v>
      </c>
      <c r="G2920" s="51">
        <v>592.08000000000004</v>
      </c>
    </row>
    <row r="2921" spans="1:7" x14ac:dyDescent="0.35">
      <c r="A2921">
        <v>2016</v>
      </c>
      <c r="B2921">
        <v>11</v>
      </c>
      <c r="C2921" t="str">
        <f>+VLOOKUP(Precio_mayoristas_consumidores[[#This Row],[Cod_mes]],Códigos_mes[],2,0)</f>
        <v>Noviembre</v>
      </c>
      <c r="D2921" t="s">
        <v>797</v>
      </c>
      <c r="E2921" t="str">
        <f>+VLOOKUP(Precio_mayoristas_consumidores[[#This Row],[Producto]],Codigos_class_frutas[],2,0)</f>
        <v>Otros</v>
      </c>
      <c r="F2921" t="s">
        <v>209</v>
      </c>
      <c r="G2921" s="51">
        <v>2362.3000000000002</v>
      </c>
    </row>
    <row r="2922" spans="1:7" x14ac:dyDescent="0.35">
      <c r="A2922">
        <v>2016</v>
      </c>
      <c r="B2922">
        <v>11</v>
      </c>
      <c r="C2922" t="str">
        <f>+VLOOKUP(Precio_mayoristas_consumidores[[#This Row],[Cod_mes]],Códigos_mes[],2,0)</f>
        <v>Noviembre</v>
      </c>
      <c r="D2922" t="s">
        <v>797</v>
      </c>
      <c r="E2922" t="str">
        <f>+VLOOKUP(Precio_mayoristas_consumidores[[#This Row],[Producto]],Codigos_class_frutas[],2,0)</f>
        <v>Berries</v>
      </c>
      <c r="F2922" t="s">
        <v>799</v>
      </c>
      <c r="G2922" s="51">
        <v>1598</v>
      </c>
    </row>
    <row r="2923" spans="1:7" x14ac:dyDescent="0.35">
      <c r="A2923">
        <v>2016</v>
      </c>
      <c r="B2923">
        <v>11</v>
      </c>
      <c r="C2923" t="str">
        <f>+VLOOKUP(Precio_mayoristas_consumidores[[#This Row],[Cod_mes]],Códigos_mes[],2,0)</f>
        <v>Noviembre</v>
      </c>
      <c r="D2923" t="s">
        <v>797</v>
      </c>
      <c r="E2923" t="str">
        <f>+VLOOKUP(Precio_mayoristas_consumidores[[#This Row],[Producto]],Codigos_class_frutas[],2,0)</f>
        <v>Berries</v>
      </c>
      <c r="F2923" t="s">
        <v>212</v>
      </c>
      <c r="G2923" s="51">
        <v>6114.5</v>
      </c>
    </row>
    <row r="2924" spans="1:7" x14ac:dyDescent="0.35">
      <c r="A2924">
        <v>2016</v>
      </c>
      <c r="B2924">
        <v>11</v>
      </c>
      <c r="C2924" t="str">
        <f>+VLOOKUP(Precio_mayoristas_consumidores[[#This Row],[Cod_mes]],Códigos_mes[],2,0)</f>
        <v>Noviembre</v>
      </c>
      <c r="D2924" t="s">
        <v>797</v>
      </c>
      <c r="E2924" t="str">
        <f>+VLOOKUP(Precio_mayoristas_consumidores[[#This Row],[Producto]],Codigos_class_frutas[],2,0)</f>
        <v>Berries</v>
      </c>
      <c r="F2924" t="s">
        <v>249</v>
      </c>
      <c r="G2924" s="51">
        <v>1480.6</v>
      </c>
    </row>
    <row r="2925" spans="1:7" x14ac:dyDescent="0.35">
      <c r="A2925">
        <v>2016</v>
      </c>
      <c r="B2925">
        <v>11</v>
      </c>
      <c r="C2925" t="str">
        <f>+VLOOKUP(Precio_mayoristas_consumidores[[#This Row],[Cod_mes]],Códigos_mes[],2,0)</f>
        <v>Noviembre</v>
      </c>
      <c r="D2925" t="s">
        <v>797</v>
      </c>
      <c r="E2925" t="str">
        <f>+VLOOKUP(Precio_mayoristas_consumidores[[#This Row],[Producto]],Codigos_class_frutas[],2,0)</f>
        <v>Cítricos</v>
      </c>
      <c r="F2925" t="s">
        <v>214</v>
      </c>
      <c r="G2925" s="51">
        <v>1000.74</v>
      </c>
    </row>
    <row r="2926" spans="1:7" x14ac:dyDescent="0.35">
      <c r="A2926">
        <v>2016</v>
      </c>
      <c r="B2926">
        <v>11</v>
      </c>
      <c r="C2926" t="str">
        <f>+VLOOKUP(Precio_mayoristas_consumidores[[#This Row],[Cod_mes]],Códigos_mes[],2,0)</f>
        <v>Noviembre</v>
      </c>
      <c r="D2926" t="s">
        <v>797</v>
      </c>
      <c r="E2926" t="str">
        <f>+VLOOKUP(Precio_mayoristas_consumidores[[#This Row],[Producto]],Codigos_class_frutas[],2,0)</f>
        <v>Cítricos</v>
      </c>
      <c r="F2926" t="s">
        <v>218</v>
      </c>
      <c r="G2926" s="51">
        <v>1579.73</v>
      </c>
    </row>
    <row r="2927" spans="1:7" x14ac:dyDescent="0.35">
      <c r="A2927">
        <v>2016</v>
      </c>
      <c r="B2927">
        <v>11</v>
      </c>
      <c r="C2927" t="str">
        <f>+VLOOKUP(Precio_mayoristas_consumidores[[#This Row],[Cod_mes]],Códigos_mes[],2,0)</f>
        <v>Noviembre</v>
      </c>
      <c r="D2927" t="s">
        <v>797</v>
      </c>
      <c r="E2927" t="str">
        <f>+VLOOKUP(Precio_mayoristas_consumidores[[#This Row],[Producto]],Codigos_class_frutas[],2,0)</f>
        <v>Tropicales y subtropicales</v>
      </c>
      <c r="F2927" t="s">
        <v>229</v>
      </c>
      <c r="G2927" s="51">
        <v>2335.5500000000002</v>
      </c>
    </row>
    <row r="2928" spans="1:7" x14ac:dyDescent="0.35">
      <c r="A2928">
        <v>2016</v>
      </c>
      <c r="B2928">
        <v>11</v>
      </c>
      <c r="C2928" t="str">
        <f>+VLOOKUP(Precio_mayoristas_consumidores[[#This Row],[Cod_mes]],Códigos_mes[],2,0)</f>
        <v>Noviembre</v>
      </c>
      <c r="D2928" t="s">
        <v>797</v>
      </c>
      <c r="E2928" t="str">
        <f>+VLOOKUP(Precio_mayoristas_consumidores[[#This Row],[Producto]],Codigos_class_frutas[],2,0)</f>
        <v>Frutos de pepita</v>
      </c>
      <c r="F2928" t="s">
        <v>231</v>
      </c>
      <c r="G2928" s="51">
        <v>1249.79</v>
      </c>
    </row>
    <row r="2929" spans="1:7" x14ac:dyDescent="0.35">
      <c r="A2929">
        <v>2016</v>
      </c>
      <c r="B2929">
        <v>11</v>
      </c>
      <c r="C2929" t="str">
        <f>+VLOOKUP(Precio_mayoristas_consumidores[[#This Row],[Cod_mes]],Códigos_mes[],2,0)</f>
        <v>Noviembre</v>
      </c>
      <c r="D2929" t="s">
        <v>797</v>
      </c>
      <c r="E2929" t="str">
        <f>+VLOOKUP(Precio_mayoristas_consumidores[[#This Row],[Producto]],Codigos_class_frutas[],2,0)</f>
        <v>Cítricos</v>
      </c>
      <c r="F2929" t="s">
        <v>221</v>
      </c>
      <c r="G2929" s="51">
        <v>993.12</v>
      </c>
    </row>
    <row r="2930" spans="1:7" x14ac:dyDescent="0.35">
      <c r="A2930">
        <v>2016</v>
      </c>
      <c r="B2930">
        <v>11</v>
      </c>
      <c r="C2930" t="str">
        <f>+VLOOKUP(Precio_mayoristas_consumidores[[#This Row],[Cod_mes]],Códigos_mes[],2,0)</f>
        <v>Noviembre</v>
      </c>
      <c r="D2930" t="s">
        <v>797</v>
      </c>
      <c r="E2930" t="str">
        <f>+VLOOKUP(Precio_mayoristas_consumidores[[#This Row],[Producto]],Codigos_class_frutas[],2,0)</f>
        <v>Oleaginosos</v>
      </c>
      <c r="F2930" t="s">
        <v>225</v>
      </c>
      <c r="G2930" s="51">
        <v>2907.04</v>
      </c>
    </row>
    <row r="2931" spans="1:7" x14ac:dyDescent="0.35">
      <c r="A2931">
        <v>2016</v>
      </c>
      <c r="B2931">
        <v>11</v>
      </c>
      <c r="C2931" t="str">
        <f>+VLOOKUP(Precio_mayoristas_consumidores[[#This Row],[Cod_mes]],Códigos_mes[],2,0)</f>
        <v>Noviembre</v>
      </c>
      <c r="D2931" t="s">
        <v>797</v>
      </c>
      <c r="E2931" t="str">
        <f>+VLOOKUP(Precio_mayoristas_consumidores[[#This Row],[Producto]],Codigos_class_frutas[],2,0)</f>
        <v>Frutos de pepita</v>
      </c>
      <c r="F2931" t="s">
        <v>242</v>
      </c>
      <c r="G2931" s="51">
        <v>1096.8599999999999</v>
      </c>
    </row>
    <row r="2932" spans="1:7" x14ac:dyDescent="0.35">
      <c r="A2932">
        <v>2016</v>
      </c>
      <c r="B2932">
        <v>11</v>
      </c>
      <c r="C2932" t="str">
        <f>+VLOOKUP(Precio_mayoristas_consumidores[[#This Row],[Cod_mes]],Códigos_mes[],2,0)</f>
        <v>Noviembre</v>
      </c>
      <c r="D2932" t="s">
        <v>797</v>
      </c>
      <c r="E2932" t="str">
        <f>+VLOOKUP(Precio_mayoristas_consumidores[[#This Row],[Producto]],Codigos_class_frutas[],2,0)</f>
        <v>Tropicales y subtropicales</v>
      </c>
      <c r="F2932" t="s">
        <v>204</v>
      </c>
      <c r="G2932" s="51">
        <v>827.43</v>
      </c>
    </row>
    <row r="2933" spans="1:7" x14ac:dyDescent="0.35">
      <c r="A2933">
        <v>2016</v>
      </c>
      <c r="B2933">
        <v>11</v>
      </c>
      <c r="C2933" t="str">
        <f>+VLOOKUP(Precio_mayoristas_consumidores[[#This Row],[Cod_mes]],Códigos_mes[],2,0)</f>
        <v>Noviembre</v>
      </c>
      <c r="D2933" t="s">
        <v>796</v>
      </c>
      <c r="E2933" t="str">
        <f>+VLOOKUP(Precio_mayoristas_consumidores[[#This Row],[Producto]],Codigos_class_frutas[],2,0)</f>
        <v>Berries</v>
      </c>
      <c r="F2933" t="s">
        <v>207</v>
      </c>
      <c r="G2933" s="51">
        <v>4245.83</v>
      </c>
    </row>
    <row r="2934" spans="1:7" x14ac:dyDescent="0.35">
      <c r="A2934">
        <v>2016</v>
      </c>
      <c r="B2934">
        <v>11</v>
      </c>
      <c r="C2934" t="str">
        <f>+VLOOKUP(Precio_mayoristas_consumidores[[#This Row],[Cod_mes]],Códigos_mes[],2,0)</f>
        <v>Noviembre</v>
      </c>
      <c r="D2934" t="s">
        <v>796</v>
      </c>
      <c r="E2934" t="str">
        <f>+VLOOKUP(Precio_mayoristas_consumidores[[#This Row],[Producto]],Codigos_class_frutas[],2,0)</f>
        <v>Otros</v>
      </c>
      <c r="F2934" t="s">
        <v>209</v>
      </c>
      <c r="G2934" s="51">
        <v>1846.11</v>
      </c>
    </row>
    <row r="2935" spans="1:7" x14ac:dyDescent="0.35">
      <c r="A2935">
        <v>2016</v>
      </c>
      <c r="B2935">
        <v>11</v>
      </c>
      <c r="C2935" t="str">
        <f>+VLOOKUP(Precio_mayoristas_consumidores[[#This Row],[Cod_mes]],Códigos_mes[],2,0)</f>
        <v>Noviembre</v>
      </c>
      <c r="D2935" t="s">
        <v>796</v>
      </c>
      <c r="E2935" t="str">
        <f>+VLOOKUP(Precio_mayoristas_consumidores[[#This Row],[Producto]],Codigos_class_frutas[],2,0)</f>
        <v>Berries</v>
      </c>
      <c r="F2935" t="s">
        <v>799</v>
      </c>
      <c r="G2935" s="51">
        <v>6000</v>
      </c>
    </row>
    <row r="2936" spans="1:7" x14ac:dyDescent="0.35">
      <c r="A2936">
        <v>2016</v>
      </c>
      <c r="B2936">
        <v>11</v>
      </c>
      <c r="C2936" t="str">
        <f>+VLOOKUP(Precio_mayoristas_consumidores[[#This Row],[Cod_mes]],Códigos_mes[],2,0)</f>
        <v>Noviembre</v>
      </c>
      <c r="D2936" t="s">
        <v>796</v>
      </c>
      <c r="E2936" t="str">
        <f>+VLOOKUP(Precio_mayoristas_consumidores[[#This Row],[Producto]],Codigos_class_frutas[],2,0)</f>
        <v>Berries</v>
      </c>
      <c r="F2936" t="s">
        <v>212</v>
      </c>
      <c r="G2936" s="51">
        <v>1308.4000000000001</v>
      </c>
    </row>
    <row r="2937" spans="1:7" x14ac:dyDescent="0.35">
      <c r="A2937">
        <v>2016</v>
      </c>
      <c r="B2937">
        <v>11</v>
      </c>
      <c r="C2937" t="str">
        <f>+VLOOKUP(Precio_mayoristas_consumidores[[#This Row],[Cod_mes]],Códigos_mes[],2,0)</f>
        <v>Noviembre</v>
      </c>
      <c r="D2937" t="s">
        <v>796</v>
      </c>
      <c r="E2937" t="str">
        <f>+VLOOKUP(Precio_mayoristas_consumidores[[#This Row],[Producto]],Codigos_class_frutas[],2,0)</f>
        <v>Cítricos</v>
      </c>
      <c r="F2937" t="s">
        <v>214</v>
      </c>
      <c r="G2937" s="51">
        <v>997.8</v>
      </c>
    </row>
    <row r="2938" spans="1:7" x14ac:dyDescent="0.35">
      <c r="A2938">
        <v>2016</v>
      </c>
      <c r="B2938">
        <v>11</v>
      </c>
      <c r="C2938" t="str">
        <f>+VLOOKUP(Precio_mayoristas_consumidores[[#This Row],[Cod_mes]],Códigos_mes[],2,0)</f>
        <v>Noviembre</v>
      </c>
      <c r="D2938" t="s">
        <v>796</v>
      </c>
      <c r="E2938" t="str">
        <f>+VLOOKUP(Precio_mayoristas_consumidores[[#This Row],[Producto]],Codigos_class_frutas[],2,0)</f>
        <v>Cítricos</v>
      </c>
      <c r="F2938" t="s">
        <v>218</v>
      </c>
      <c r="G2938" s="51">
        <v>827.8</v>
      </c>
    </row>
    <row r="2939" spans="1:7" x14ac:dyDescent="0.35">
      <c r="A2939">
        <v>2016</v>
      </c>
      <c r="B2939">
        <v>11</v>
      </c>
      <c r="C2939" t="str">
        <f>+VLOOKUP(Precio_mayoristas_consumidores[[#This Row],[Cod_mes]],Códigos_mes[],2,0)</f>
        <v>Noviembre</v>
      </c>
      <c r="D2939" t="s">
        <v>796</v>
      </c>
      <c r="E2939" t="str">
        <f>+VLOOKUP(Precio_mayoristas_consumidores[[#This Row],[Producto]],Codigos_class_frutas[],2,0)</f>
        <v>Tropicales y subtropicales</v>
      </c>
      <c r="F2939" t="s">
        <v>229</v>
      </c>
      <c r="G2939" s="51">
        <v>1992.67</v>
      </c>
    </row>
    <row r="2940" spans="1:7" x14ac:dyDescent="0.35">
      <c r="A2940">
        <v>2016</v>
      </c>
      <c r="B2940">
        <v>11</v>
      </c>
      <c r="C2940" t="str">
        <f>+VLOOKUP(Precio_mayoristas_consumidores[[#This Row],[Cod_mes]],Códigos_mes[],2,0)</f>
        <v>Noviembre</v>
      </c>
      <c r="D2940" t="s">
        <v>796</v>
      </c>
      <c r="E2940" t="str">
        <f>+VLOOKUP(Precio_mayoristas_consumidores[[#This Row],[Producto]],Codigos_class_frutas[],2,0)</f>
        <v>Frutos de pepita</v>
      </c>
      <c r="F2940" t="s">
        <v>231</v>
      </c>
      <c r="G2940" s="51">
        <v>810.2</v>
      </c>
    </row>
    <row r="2941" spans="1:7" x14ac:dyDescent="0.35">
      <c r="A2941">
        <v>2016</v>
      </c>
      <c r="B2941">
        <v>11</v>
      </c>
      <c r="C2941" t="str">
        <f>+VLOOKUP(Precio_mayoristas_consumidores[[#This Row],[Cod_mes]],Códigos_mes[],2,0)</f>
        <v>Noviembre</v>
      </c>
      <c r="D2941" t="s">
        <v>796</v>
      </c>
      <c r="E2941" t="str">
        <f>+VLOOKUP(Precio_mayoristas_consumidores[[#This Row],[Producto]],Codigos_class_frutas[],2,0)</f>
        <v>Cítricos</v>
      </c>
      <c r="F2941" t="s">
        <v>221</v>
      </c>
      <c r="G2941" s="51">
        <v>666.48</v>
      </c>
    </row>
    <row r="2942" spans="1:7" x14ac:dyDescent="0.35">
      <c r="A2942">
        <v>2016</v>
      </c>
      <c r="B2942">
        <v>11</v>
      </c>
      <c r="C2942" t="str">
        <f>+VLOOKUP(Precio_mayoristas_consumidores[[#This Row],[Cod_mes]],Códigos_mes[],2,0)</f>
        <v>Noviembre</v>
      </c>
      <c r="D2942" t="s">
        <v>796</v>
      </c>
      <c r="E2942" t="str">
        <f>+VLOOKUP(Precio_mayoristas_consumidores[[#This Row],[Producto]],Codigos_class_frutas[],2,0)</f>
        <v>Oleaginosos</v>
      </c>
      <c r="F2942" t="s">
        <v>225</v>
      </c>
      <c r="G2942" s="51">
        <v>1993.98</v>
      </c>
    </row>
    <row r="2943" spans="1:7" x14ac:dyDescent="0.35">
      <c r="A2943">
        <v>2016</v>
      </c>
      <c r="B2943">
        <v>11</v>
      </c>
      <c r="C2943" t="str">
        <f>+VLOOKUP(Precio_mayoristas_consumidores[[#This Row],[Cod_mes]],Códigos_mes[],2,0)</f>
        <v>Noviembre</v>
      </c>
      <c r="D2943" t="s">
        <v>796</v>
      </c>
      <c r="E2943" t="str">
        <f>+VLOOKUP(Precio_mayoristas_consumidores[[#This Row],[Producto]],Codigos_class_frutas[],2,0)</f>
        <v>Frutos de pepita</v>
      </c>
      <c r="F2943" t="s">
        <v>242</v>
      </c>
      <c r="G2943" s="51">
        <v>777.98</v>
      </c>
    </row>
    <row r="2944" spans="1:7" x14ac:dyDescent="0.35">
      <c r="A2944">
        <v>2016</v>
      </c>
      <c r="B2944">
        <v>11</v>
      </c>
      <c r="C2944" t="str">
        <f>+VLOOKUP(Precio_mayoristas_consumidores[[#This Row],[Cod_mes]],Códigos_mes[],2,0)</f>
        <v>Noviembre</v>
      </c>
      <c r="D2944" t="s">
        <v>796</v>
      </c>
      <c r="E2944" t="str">
        <f>+VLOOKUP(Precio_mayoristas_consumidores[[#This Row],[Producto]],Codigos_class_frutas[],2,0)</f>
        <v>Tropicales y subtropicales</v>
      </c>
      <c r="F2944" t="s">
        <v>204</v>
      </c>
      <c r="G2944" s="51">
        <v>630.49</v>
      </c>
    </row>
    <row r="2945" spans="1:7" x14ac:dyDescent="0.35">
      <c r="A2945">
        <v>2016</v>
      </c>
      <c r="B2945">
        <v>11</v>
      </c>
      <c r="C2945" t="str">
        <f>+VLOOKUP(Precio_mayoristas_consumidores[[#This Row],[Cod_mes]],Códigos_mes[],2,0)</f>
        <v>Noviembre</v>
      </c>
      <c r="D2945" t="s">
        <v>797</v>
      </c>
      <c r="E2945" t="str">
        <f>+VLOOKUP(Precio_mayoristas_consumidores[[#This Row],[Producto]],Codigos_class_frutas[],2,0)</f>
        <v>Berries</v>
      </c>
      <c r="F2945" t="s">
        <v>207</v>
      </c>
      <c r="G2945" s="51">
        <v>1000</v>
      </c>
    </row>
    <row r="2946" spans="1:7" x14ac:dyDescent="0.35">
      <c r="A2946">
        <v>2016</v>
      </c>
      <c r="B2946">
        <v>11</v>
      </c>
      <c r="C2946" t="str">
        <f>+VLOOKUP(Precio_mayoristas_consumidores[[#This Row],[Cod_mes]],Códigos_mes[],2,0)</f>
        <v>Noviembre</v>
      </c>
      <c r="D2946" t="s">
        <v>797</v>
      </c>
      <c r="E2946" t="str">
        <f>+VLOOKUP(Precio_mayoristas_consumidores[[#This Row],[Producto]],Codigos_class_frutas[],2,0)</f>
        <v>Otros</v>
      </c>
      <c r="F2946" t="s">
        <v>209</v>
      </c>
      <c r="G2946" s="51">
        <v>2172.59</v>
      </c>
    </row>
    <row r="2947" spans="1:7" x14ac:dyDescent="0.35">
      <c r="A2947">
        <v>2016</v>
      </c>
      <c r="B2947">
        <v>11</v>
      </c>
      <c r="C2947" t="str">
        <f>+VLOOKUP(Precio_mayoristas_consumidores[[#This Row],[Cod_mes]],Códigos_mes[],2,0)</f>
        <v>Noviembre</v>
      </c>
      <c r="D2947" t="s">
        <v>797</v>
      </c>
      <c r="E2947" t="str">
        <f>+VLOOKUP(Precio_mayoristas_consumidores[[#This Row],[Producto]],Codigos_class_frutas[],2,0)</f>
        <v>Berries</v>
      </c>
      <c r="F2947" t="s">
        <v>212</v>
      </c>
      <c r="G2947" s="51">
        <v>5909.3</v>
      </c>
    </row>
    <row r="2948" spans="1:7" x14ac:dyDescent="0.35">
      <c r="A2948">
        <v>2016</v>
      </c>
      <c r="B2948">
        <v>11</v>
      </c>
      <c r="C2948" t="str">
        <f>+VLOOKUP(Precio_mayoristas_consumidores[[#This Row],[Cod_mes]],Códigos_mes[],2,0)</f>
        <v>Noviembre</v>
      </c>
      <c r="D2948" t="s">
        <v>797</v>
      </c>
      <c r="E2948" t="str">
        <f>+VLOOKUP(Precio_mayoristas_consumidores[[#This Row],[Producto]],Codigos_class_frutas[],2,0)</f>
        <v>Berries</v>
      </c>
      <c r="F2948" t="s">
        <v>249</v>
      </c>
      <c r="G2948" s="51">
        <v>1345</v>
      </c>
    </row>
    <row r="2949" spans="1:7" x14ac:dyDescent="0.35">
      <c r="A2949">
        <v>2016</v>
      </c>
      <c r="B2949">
        <v>11</v>
      </c>
      <c r="C2949" t="str">
        <f>+VLOOKUP(Precio_mayoristas_consumidores[[#This Row],[Cod_mes]],Códigos_mes[],2,0)</f>
        <v>Noviembre</v>
      </c>
      <c r="D2949" t="s">
        <v>797</v>
      </c>
      <c r="E2949" t="str">
        <f>+VLOOKUP(Precio_mayoristas_consumidores[[#This Row],[Producto]],Codigos_class_frutas[],2,0)</f>
        <v>Cítricos</v>
      </c>
      <c r="F2949" t="s">
        <v>214</v>
      </c>
      <c r="G2949" s="51">
        <v>1028.69</v>
      </c>
    </row>
    <row r="2950" spans="1:7" x14ac:dyDescent="0.35">
      <c r="A2950">
        <v>2016</v>
      </c>
      <c r="B2950">
        <v>11</v>
      </c>
      <c r="C2950" t="str">
        <f>+VLOOKUP(Precio_mayoristas_consumidores[[#This Row],[Cod_mes]],Códigos_mes[],2,0)</f>
        <v>Noviembre</v>
      </c>
      <c r="D2950" t="s">
        <v>797</v>
      </c>
      <c r="E2950" t="str">
        <f>+VLOOKUP(Precio_mayoristas_consumidores[[#This Row],[Producto]],Codigos_class_frutas[],2,0)</f>
        <v>Cítricos</v>
      </c>
      <c r="F2950" t="s">
        <v>218</v>
      </c>
      <c r="G2950" s="51">
        <v>1667.58</v>
      </c>
    </row>
    <row r="2951" spans="1:7" x14ac:dyDescent="0.35">
      <c r="A2951">
        <v>2016</v>
      </c>
      <c r="B2951">
        <v>11</v>
      </c>
      <c r="C2951" t="str">
        <f>+VLOOKUP(Precio_mayoristas_consumidores[[#This Row],[Cod_mes]],Códigos_mes[],2,0)</f>
        <v>Noviembre</v>
      </c>
      <c r="D2951" t="s">
        <v>797</v>
      </c>
      <c r="E2951" t="str">
        <f>+VLOOKUP(Precio_mayoristas_consumidores[[#This Row],[Producto]],Codigos_class_frutas[],2,0)</f>
        <v>Tropicales y subtropicales</v>
      </c>
      <c r="F2951" t="s">
        <v>229</v>
      </c>
      <c r="G2951" s="51">
        <v>2247.4499999999998</v>
      </c>
    </row>
    <row r="2952" spans="1:7" x14ac:dyDescent="0.35">
      <c r="A2952">
        <v>2016</v>
      </c>
      <c r="B2952">
        <v>11</v>
      </c>
      <c r="C2952" t="str">
        <f>+VLOOKUP(Precio_mayoristas_consumidores[[#This Row],[Cod_mes]],Códigos_mes[],2,0)</f>
        <v>Noviembre</v>
      </c>
      <c r="D2952" t="s">
        <v>797</v>
      </c>
      <c r="E2952" t="str">
        <f>+VLOOKUP(Precio_mayoristas_consumidores[[#This Row],[Producto]],Codigos_class_frutas[],2,0)</f>
        <v>Frutos de pepita</v>
      </c>
      <c r="F2952" t="s">
        <v>231</v>
      </c>
      <c r="G2952" s="51">
        <v>1260.2</v>
      </c>
    </row>
    <row r="2953" spans="1:7" x14ac:dyDescent="0.35">
      <c r="A2953">
        <v>2016</v>
      </c>
      <c r="B2953">
        <v>11</v>
      </c>
      <c r="C2953" t="str">
        <f>+VLOOKUP(Precio_mayoristas_consumidores[[#This Row],[Cod_mes]],Códigos_mes[],2,0)</f>
        <v>Noviembre</v>
      </c>
      <c r="D2953" t="s">
        <v>797</v>
      </c>
      <c r="E2953" t="str">
        <f>+VLOOKUP(Precio_mayoristas_consumidores[[#This Row],[Producto]],Codigos_class_frutas[],2,0)</f>
        <v>Cítricos</v>
      </c>
      <c r="F2953" t="s">
        <v>221</v>
      </c>
      <c r="G2953" s="51">
        <v>1008.82</v>
      </c>
    </row>
    <row r="2954" spans="1:7" x14ac:dyDescent="0.35">
      <c r="A2954">
        <v>2016</v>
      </c>
      <c r="B2954">
        <v>11</v>
      </c>
      <c r="C2954" t="str">
        <f>+VLOOKUP(Precio_mayoristas_consumidores[[#This Row],[Cod_mes]],Códigos_mes[],2,0)</f>
        <v>Noviembre</v>
      </c>
      <c r="D2954" t="s">
        <v>797</v>
      </c>
      <c r="E2954" t="str">
        <f>+VLOOKUP(Precio_mayoristas_consumidores[[#This Row],[Producto]],Codigos_class_frutas[],2,0)</f>
        <v>Oleaginosos</v>
      </c>
      <c r="F2954" t="s">
        <v>225</v>
      </c>
      <c r="G2954" s="51">
        <v>2894.87</v>
      </c>
    </row>
    <row r="2955" spans="1:7" x14ac:dyDescent="0.35">
      <c r="A2955">
        <v>2016</v>
      </c>
      <c r="B2955">
        <v>11</v>
      </c>
      <c r="C2955" t="str">
        <f>+VLOOKUP(Precio_mayoristas_consumidores[[#This Row],[Cod_mes]],Códigos_mes[],2,0)</f>
        <v>Noviembre</v>
      </c>
      <c r="D2955" t="s">
        <v>797</v>
      </c>
      <c r="E2955" t="str">
        <f>+VLOOKUP(Precio_mayoristas_consumidores[[#This Row],[Producto]],Codigos_class_frutas[],2,0)</f>
        <v>Frutos de pepita</v>
      </c>
      <c r="F2955" t="s">
        <v>242</v>
      </c>
      <c r="G2955" s="51">
        <v>972.64</v>
      </c>
    </row>
    <row r="2956" spans="1:7" x14ac:dyDescent="0.35">
      <c r="A2956">
        <v>2016</v>
      </c>
      <c r="B2956">
        <v>11</v>
      </c>
      <c r="C2956" t="str">
        <f>+VLOOKUP(Precio_mayoristas_consumidores[[#This Row],[Cod_mes]],Códigos_mes[],2,0)</f>
        <v>Noviembre</v>
      </c>
      <c r="D2956" t="s">
        <v>797</v>
      </c>
      <c r="E2956" t="str">
        <f>+VLOOKUP(Precio_mayoristas_consumidores[[#This Row],[Producto]],Codigos_class_frutas[],2,0)</f>
        <v>Tropicales y subtropicales</v>
      </c>
      <c r="F2956" t="s">
        <v>204</v>
      </c>
      <c r="G2956" s="51">
        <v>803.22</v>
      </c>
    </row>
    <row r="2957" spans="1:7" x14ac:dyDescent="0.35">
      <c r="A2957">
        <v>2016</v>
      </c>
      <c r="B2957">
        <v>11</v>
      </c>
      <c r="C2957" t="str">
        <f>+VLOOKUP(Precio_mayoristas_consumidores[[#This Row],[Cod_mes]],Códigos_mes[],2,0)</f>
        <v>Noviembre</v>
      </c>
      <c r="D2957" t="s">
        <v>796</v>
      </c>
      <c r="E2957" t="str">
        <f>+VLOOKUP(Precio_mayoristas_consumidores[[#This Row],[Producto]],Codigos_class_frutas[],2,0)</f>
        <v>Berries</v>
      </c>
      <c r="F2957" t="s">
        <v>207</v>
      </c>
      <c r="G2957" s="51">
        <v>3908.33</v>
      </c>
    </row>
    <row r="2958" spans="1:7" x14ac:dyDescent="0.35">
      <c r="A2958">
        <v>2016</v>
      </c>
      <c r="B2958">
        <v>11</v>
      </c>
      <c r="C2958" t="str">
        <f>+VLOOKUP(Precio_mayoristas_consumidores[[#This Row],[Cod_mes]],Códigos_mes[],2,0)</f>
        <v>Noviembre</v>
      </c>
      <c r="D2958" t="s">
        <v>796</v>
      </c>
      <c r="E2958" t="str">
        <f>+VLOOKUP(Precio_mayoristas_consumidores[[#This Row],[Producto]],Codigos_class_frutas[],2,0)</f>
        <v>Otros</v>
      </c>
      <c r="F2958" t="s">
        <v>209</v>
      </c>
      <c r="G2958" s="51">
        <v>1730.51</v>
      </c>
    </row>
    <row r="2959" spans="1:7" x14ac:dyDescent="0.35">
      <c r="A2959">
        <v>2016</v>
      </c>
      <c r="B2959">
        <v>11</v>
      </c>
      <c r="C2959" t="str">
        <f>+VLOOKUP(Precio_mayoristas_consumidores[[#This Row],[Cod_mes]],Códigos_mes[],2,0)</f>
        <v>Noviembre</v>
      </c>
      <c r="D2959" t="s">
        <v>796</v>
      </c>
      <c r="E2959" t="str">
        <f>+VLOOKUP(Precio_mayoristas_consumidores[[#This Row],[Producto]],Codigos_class_frutas[],2,0)</f>
        <v>Berries</v>
      </c>
      <c r="F2959" t="s">
        <v>212</v>
      </c>
      <c r="G2959" s="51">
        <v>1186.3599999999999</v>
      </c>
    </row>
    <row r="2960" spans="1:7" x14ac:dyDescent="0.35">
      <c r="A2960">
        <v>2016</v>
      </c>
      <c r="B2960">
        <v>11</v>
      </c>
      <c r="C2960" t="str">
        <f>+VLOOKUP(Precio_mayoristas_consumidores[[#This Row],[Cod_mes]],Códigos_mes[],2,0)</f>
        <v>Noviembre</v>
      </c>
      <c r="D2960" t="s">
        <v>796</v>
      </c>
      <c r="E2960" t="str">
        <f>+VLOOKUP(Precio_mayoristas_consumidores[[#This Row],[Producto]],Codigos_class_frutas[],2,0)</f>
        <v>Cítricos</v>
      </c>
      <c r="F2960" t="s">
        <v>214</v>
      </c>
      <c r="G2960" s="51">
        <v>956.97</v>
      </c>
    </row>
    <row r="2961" spans="1:7" x14ac:dyDescent="0.35">
      <c r="A2961">
        <v>2016</v>
      </c>
      <c r="B2961">
        <v>11</v>
      </c>
      <c r="C2961" t="str">
        <f>+VLOOKUP(Precio_mayoristas_consumidores[[#This Row],[Cod_mes]],Códigos_mes[],2,0)</f>
        <v>Noviembre</v>
      </c>
      <c r="D2961" t="s">
        <v>796</v>
      </c>
      <c r="E2961" t="str">
        <f>+VLOOKUP(Precio_mayoristas_consumidores[[#This Row],[Producto]],Codigos_class_frutas[],2,0)</f>
        <v>Cítricos</v>
      </c>
      <c r="F2961" t="s">
        <v>218</v>
      </c>
      <c r="G2961" s="51">
        <v>776.11</v>
      </c>
    </row>
    <row r="2962" spans="1:7" x14ac:dyDescent="0.35">
      <c r="A2962">
        <v>2016</v>
      </c>
      <c r="B2962">
        <v>11</v>
      </c>
      <c r="C2962" t="str">
        <f>+VLOOKUP(Precio_mayoristas_consumidores[[#This Row],[Cod_mes]],Códigos_mes[],2,0)</f>
        <v>Noviembre</v>
      </c>
      <c r="D2962" t="s">
        <v>796</v>
      </c>
      <c r="E2962" t="str">
        <f>+VLOOKUP(Precio_mayoristas_consumidores[[#This Row],[Producto]],Codigos_class_frutas[],2,0)</f>
        <v>Tropicales y subtropicales</v>
      </c>
      <c r="F2962" t="s">
        <v>229</v>
      </c>
      <c r="G2962" s="51">
        <v>1921.87</v>
      </c>
    </row>
    <row r="2963" spans="1:7" x14ac:dyDescent="0.35">
      <c r="A2963">
        <v>2016</v>
      </c>
      <c r="B2963">
        <v>11</v>
      </c>
      <c r="C2963" t="str">
        <f>+VLOOKUP(Precio_mayoristas_consumidores[[#This Row],[Cod_mes]],Códigos_mes[],2,0)</f>
        <v>Noviembre</v>
      </c>
      <c r="D2963" t="s">
        <v>796</v>
      </c>
      <c r="E2963" t="str">
        <f>+VLOOKUP(Precio_mayoristas_consumidores[[#This Row],[Producto]],Codigos_class_frutas[],2,0)</f>
        <v>Frutos de pepita</v>
      </c>
      <c r="F2963" t="s">
        <v>231</v>
      </c>
      <c r="G2963" s="51">
        <v>823.88</v>
      </c>
    </row>
    <row r="2964" spans="1:7" x14ac:dyDescent="0.35">
      <c r="A2964">
        <v>2016</v>
      </c>
      <c r="B2964">
        <v>11</v>
      </c>
      <c r="C2964" t="str">
        <f>+VLOOKUP(Precio_mayoristas_consumidores[[#This Row],[Cod_mes]],Códigos_mes[],2,0)</f>
        <v>Noviembre</v>
      </c>
      <c r="D2964" t="s">
        <v>796</v>
      </c>
      <c r="E2964" t="str">
        <f>+VLOOKUP(Precio_mayoristas_consumidores[[#This Row],[Producto]],Codigos_class_frutas[],2,0)</f>
        <v>Cítricos</v>
      </c>
      <c r="F2964" t="s">
        <v>221</v>
      </c>
      <c r="G2964" s="51">
        <v>676.22</v>
      </c>
    </row>
    <row r="2965" spans="1:7" x14ac:dyDescent="0.35">
      <c r="A2965">
        <v>2016</v>
      </c>
      <c r="B2965">
        <v>11</v>
      </c>
      <c r="C2965" t="str">
        <f>+VLOOKUP(Precio_mayoristas_consumidores[[#This Row],[Cod_mes]],Códigos_mes[],2,0)</f>
        <v>Noviembre</v>
      </c>
      <c r="D2965" t="s">
        <v>796</v>
      </c>
      <c r="E2965" t="str">
        <f>+VLOOKUP(Precio_mayoristas_consumidores[[#This Row],[Producto]],Codigos_class_frutas[],2,0)</f>
        <v>Oleaginosos</v>
      </c>
      <c r="F2965" t="s">
        <v>225</v>
      </c>
      <c r="G2965" s="51">
        <v>2062.9899999999998</v>
      </c>
    </row>
    <row r="2966" spans="1:7" x14ac:dyDescent="0.35">
      <c r="A2966">
        <v>2016</v>
      </c>
      <c r="B2966">
        <v>11</v>
      </c>
      <c r="C2966" t="str">
        <f>+VLOOKUP(Precio_mayoristas_consumidores[[#This Row],[Cod_mes]],Códigos_mes[],2,0)</f>
        <v>Noviembre</v>
      </c>
      <c r="D2966" t="s">
        <v>796</v>
      </c>
      <c r="E2966" t="str">
        <f>+VLOOKUP(Precio_mayoristas_consumidores[[#This Row],[Producto]],Codigos_class_frutas[],2,0)</f>
        <v>Frutos de pepita</v>
      </c>
      <c r="F2966" t="s">
        <v>242</v>
      </c>
      <c r="G2966" s="51">
        <v>776.61</v>
      </c>
    </row>
    <row r="2967" spans="1:7" x14ac:dyDescent="0.35">
      <c r="A2967">
        <v>2016</v>
      </c>
      <c r="B2967">
        <v>11</v>
      </c>
      <c r="C2967" t="str">
        <f>+VLOOKUP(Precio_mayoristas_consumidores[[#This Row],[Cod_mes]],Códigos_mes[],2,0)</f>
        <v>Noviembre</v>
      </c>
      <c r="D2967" t="s">
        <v>796</v>
      </c>
      <c r="E2967" t="str">
        <f>+VLOOKUP(Precio_mayoristas_consumidores[[#This Row],[Producto]],Codigos_class_frutas[],2,0)</f>
        <v>Tropicales y subtropicales</v>
      </c>
      <c r="F2967" t="s">
        <v>204</v>
      </c>
      <c r="G2967" s="51">
        <v>595.49</v>
      </c>
    </row>
    <row r="2968" spans="1:7" x14ac:dyDescent="0.35">
      <c r="A2968">
        <v>2016</v>
      </c>
      <c r="B2968">
        <v>11</v>
      </c>
      <c r="C2968" t="str">
        <f>+VLOOKUP(Precio_mayoristas_consumidores[[#This Row],[Cod_mes]],Códigos_mes[],2,0)</f>
        <v>Noviembre</v>
      </c>
      <c r="D2968" t="s">
        <v>797</v>
      </c>
      <c r="E2968" t="str">
        <f>+VLOOKUP(Precio_mayoristas_consumidores[[#This Row],[Producto]],Codigos_class_frutas[],2,0)</f>
        <v>Otros</v>
      </c>
      <c r="F2968" t="s">
        <v>209</v>
      </c>
      <c r="G2968" s="51">
        <v>2260.11</v>
      </c>
    </row>
    <row r="2969" spans="1:7" x14ac:dyDescent="0.35">
      <c r="A2969">
        <v>2016</v>
      </c>
      <c r="B2969">
        <v>11</v>
      </c>
      <c r="C2969" t="str">
        <f>+VLOOKUP(Precio_mayoristas_consumidores[[#This Row],[Cod_mes]],Códigos_mes[],2,0)</f>
        <v>Noviembre</v>
      </c>
      <c r="D2969" t="s">
        <v>797</v>
      </c>
      <c r="E2969" t="str">
        <f>+VLOOKUP(Precio_mayoristas_consumidores[[#This Row],[Producto]],Codigos_class_frutas[],2,0)</f>
        <v>Berries</v>
      </c>
      <c r="F2969" t="s">
        <v>212</v>
      </c>
      <c r="G2969" s="51">
        <v>6004.88</v>
      </c>
    </row>
    <row r="2970" spans="1:7" x14ac:dyDescent="0.35">
      <c r="A2970">
        <v>2016</v>
      </c>
      <c r="B2970">
        <v>11</v>
      </c>
      <c r="C2970" t="str">
        <f>+VLOOKUP(Precio_mayoristas_consumidores[[#This Row],[Cod_mes]],Códigos_mes[],2,0)</f>
        <v>Noviembre</v>
      </c>
      <c r="D2970" t="s">
        <v>797</v>
      </c>
      <c r="E2970" t="str">
        <f>+VLOOKUP(Precio_mayoristas_consumidores[[#This Row],[Producto]],Codigos_class_frutas[],2,0)</f>
        <v>Cítricos</v>
      </c>
      <c r="F2970" t="s">
        <v>214</v>
      </c>
      <c r="G2970" s="51">
        <v>1166.1099999999999</v>
      </c>
    </row>
    <row r="2971" spans="1:7" x14ac:dyDescent="0.35">
      <c r="A2971">
        <v>2016</v>
      </c>
      <c r="B2971">
        <v>11</v>
      </c>
      <c r="C2971" t="str">
        <f>+VLOOKUP(Precio_mayoristas_consumidores[[#This Row],[Cod_mes]],Códigos_mes[],2,0)</f>
        <v>Noviembre</v>
      </c>
      <c r="D2971" t="s">
        <v>797</v>
      </c>
      <c r="E2971" t="str">
        <f>+VLOOKUP(Precio_mayoristas_consumidores[[#This Row],[Producto]],Codigos_class_frutas[],2,0)</f>
        <v>Cítricos</v>
      </c>
      <c r="F2971" t="s">
        <v>218</v>
      </c>
      <c r="G2971" s="51">
        <v>1705.07</v>
      </c>
    </row>
    <row r="2972" spans="1:7" x14ac:dyDescent="0.35">
      <c r="A2972">
        <v>2016</v>
      </c>
      <c r="B2972">
        <v>11</v>
      </c>
      <c r="C2972" t="str">
        <f>+VLOOKUP(Precio_mayoristas_consumidores[[#This Row],[Cod_mes]],Códigos_mes[],2,0)</f>
        <v>Noviembre</v>
      </c>
      <c r="D2972" t="s">
        <v>797</v>
      </c>
      <c r="E2972" t="str">
        <f>+VLOOKUP(Precio_mayoristas_consumidores[[#This Row],[Producto]],Codigos_class_frutas[],2,0)</f>
        <v>Tropicales y subtropicales</v>
      </c>
      <c r="F2972" t="s">
        <v>229</v>
      </c>
      <c r="G2972" s="51">
        <v>2027.8</v>
      </c>
    </row>
    <row r="2973" spans="1:7" x14ac:dyDescent="0.35">
      <c r="A2973">
        <v>2016</v>
      </c>
      <c r="B2973">
        <v>11</v>
      </c>
      <c r="C2973" t="str">
        <f>+VLOOKUP(Precio_mayoristas_consumidores[[#This Row],[Cod_mes]],Códigos_mes[],2,0)</f>
        <v>Noviembre</v>
      </c>
      <c r="D2973" t="s">
        <v>797</v>
      </c>
      <c r="E2973" t="str">
        <f>+VLOOKUP(Precio_mayoristas_consumidores[[#This Row],[Producto]],Codigos_class_frutas[],2,0)</f>
        <v>Frutos de pepita</v>
      </c>
      <c r="F2973" t="s">
        <v>231</v>
      </c>
      <c r="G2973" s="51">
        <v>1274.32</v>
      </c>
    </row>
    <row r="2974" spans="1:7" x14ac:dyDescent="0.35">
      <c r="A2974">
        <v>2016</v>
      </c>
      <c r="B2974">
        <v>11</v>
      </c>
      <c r="C2974" t="str">
        <f>+VLOOKUP(Precio_mayoristas_consumidores[[#This Row],[Cod_mes]],Códigos_mes[],2,0)</f>
        <v>Noviembre</v>
      </c>
      <c r="D2974" t="s">
        <v>797</v>
      </c>
      <c r="E2974" t="str">
        <f>+VLOOKUP(Precio_mayoristas_consumidores[[#This Row],[Producto]],Codigos_class_frutas[],2,0)</f>
        <v>Cítricos</v>
      </c>
      <c r="F2974" t="s">
        <v>221</v>
      </c>
      <c r="G2974" s="51">
        <v>983.58</v>
      </c>
    </row>
    <row r="2975" spans="1:7" x14ac:dyDescent="0.35">
      <c r="A2975">
        <v>2016</v>
      </c>
      <c r="B2975">
        <v>11</v>
      </c>
      <c r="C2975" t="str">
        <f>+VLOOKUP(Precio_mayoristas_consumidores[[#This Row],[Cod_mes]],Códigos_mes[],2,0)</f>
        <v>Noviembre</v>
      </c>
      <c r="D2975" t="s">
        <v>797</v>
      </c>
      <c r="E2975" t="str">
        <f>+VLOOKUP(Precio_mayoristas_consumidores[[#This Row],[Producto]],Codigos_class_frutas[],2,0)</f>
        <v>Oleaginosos</v>
      </c>
      <c r="F2975" t="s">
        <v>225</v>
      </c>
      <c r="G2975" s="51">
        <v>2836.38</v>
      </c>
    </row>
    <row r="2976" spans="1:7" x14ac:dyDescent="0.35">
      <c r="A2976">
        <v>2016</v>
      </c>
      <c r="B2976">
        <v>11</v>
      </c>
      <c r="C2976" t="str">
        <f>+VLOOKUP(Precio_mayoristas_consumidores[[#This Row],[Cod_mes]],Códigos_mes[],2,0)</f>
        <v>Noviembre</v>
      </c>
      <c r="D2976" t="s">
        <v>797</v>
      </c>
      <c r="E2976" t="str">
        <f>+VLOOKUP(Precio_mayoristas_consumidores[[#This Row],[Producto]],Codigos_class_frutas[],2,0)</f>
        <v>Frutos de pepita</v>
      </c>
      <c r="F2976" t="s">
        <v>242</v>
      </c>
      <c r="G2976" s="51">
        <v>1057.23</v>
      </c>
    </row>
    <row r="2977" spans="1:7" x14ac:dyDescent="0.35">
      <c r="A2977">
        <v>2016</v>
      </c>
      <c r="B2977">
        <v>11</v>
      </c>
      <c r="C2977" t="str">
        <f>+VLOOKUP(Precio_mayoristas_consumidores[[#This Row],[Cod_mes]],Códigos_mes[],2,0)</f>
        <v>Noviembre</v>
      </c>
      <c r="D2977" t="s">
        <v>797</v>
      </c>
      <c r="E2977" t="str">
        <f>+VLOOKUP(Precio_mayoristas_consumidores[[#This Row],[Producto]],Codigos_class_frutas[],2,0)</f>
        <v>Tropicales y subtropicales</v>
      </c>
      <c r="F2977" t="s">
        <v>204</v>
      </c>
      <c r="G2977" s="51">
        <v>814.17</v>
      </c>
    </row>
    <row r="2978" spans="1:7" x14ac:dyDescent="0.35">
      <c r="A2978">
        <v>2016</v>
      </c>
      <c r="B2978">
        <v>11</v>
      </c>
      <c r="C2978" t="str">
        <f>+VLOOKUP(Precio_mayoristas_consumidores[[#This Row],[Cod_mes]],Códigos_mes[],2,0)</f>
        <v>Noviembre</v>
      </c>
      <c r="D2978" t="s">
        <v>796</v>
      </c>
      <c r="E2978" t="str">
        <f>+VLOOKUP(Precio_mayoristas_consumidores[[#This Row],[Producto]],Codigos_class_frutas[],2,0)</f>
        <v>Berries</v>
      </c>
      <c r="F2978" t="s">
        <v>207</v>
      </c>
      <c r="G2978" s="51">
        <v>3153.85</v>
      </c>
    </row>
    <row r="2979" spans="1:7" x14ac:dyDescent="0.35">
      <c r="A2979">
        <v>2016</v>
      </c>
      <c r="B2979">
        <v>11</v>
      </c>
      <c r="C2979" t="str">
        <f>+VLOOKUP(Precio_mayoristas_consumidores[[#This Row],[Cod_mes]],Códigos_mes[],2,0)</f>
        <v>Noviembre</v>
      </c>
      <c r="D2979" t="s">
        <v>796</v>
      </c>
      <c r="E2979" t="str">
        <f>+VLOOKUP(Precio_mayoristas_consumidores[[#This Row],[Producto]],Codigos_class_frutas[],2,0)</f>
        <v>Frutos de hueso (carozo)</v>
      </c>
      <c r="F2979" t="s">
        <v>281</v>
      </c>
      <c r="G2979" s="51">
        <v>1411.65</v>
      </c>
    </row>
    <row r="2980" spans="1:7" x14ac:dyDescent="0.35">
      <c r="A2980">
        <v>2016</v>
      </c>
      <c r="B2980">
        <v>11</v>
      </c>
      <c r="C2980" t="str">
        <f>+VLOOKUP(Precio_mayoristas_consumidores[[#This Row],[Cod_mes]],Códigos_mes[],2,0)</f>
        <v>Noviembre</v>
      </c>
      <c r="D2980" t="s">
        <v>796</v>
      </c>
      <c r="E2980" t="str">
        <f>+VLOOKUP(Precio_mayoristas_consumidores[[#This Row],[Producto]],Codigos_class_frutas[],2,0)</f>
        <v>Otros</v>
      </c>
      <c r="F2980" t="s">
        <v>209</v>
      </c>
      <c r="G2980" s="51">
        <v>1836.94</v>
      </c>
    </row>
    <row r="2981" spans="1:7" x14ac:dyDescent="0.35">
      <c r="A2981">
        <v>2016</v>
      </c>
      <c r="B2981">
        <v>11</v>
      </c>
      <c r="C2981" t="str">
        <f>+VLOOKUP(Precio_mayoristas_consumidores[[#This Row],[Cod_mes]],Códigos_mes[],2,0)</f>
        <v>Noviembre</v>
      </c>
      <c r="D2981" t="s">
        <v>796</v>
      </c>
      <c r="E2981" t="str">
        <f>+VLOOKUP(Precio_mayoristas_consumidores[[#This Row],[Producto]],Codigos_class_frutas[],2,0)</f>
        <v>Frutos de hueso (carozo)</v>
      </c>
      <c r="F2981" t="s">
        <v>669</v>
      </c>
      <c r="G2981" s="51">
        <v>1141.05</v>
      </c>
    </row>
    <row r="2982" spans="1:7" x14ac:dyDescent="0.35">
      <c r="A2982">
        <v>2016</v>
      </c>
      <c r="B2982">
        <v>11</v>
      </c>
      <c r="C2982" t="str">
        <f>+VLOOKUP(Precio_mayoristas_consumidores[[#This Row],[Cod_mes]],Códigos_mes[],2,0)</f>
        <v>Noviembre</v>
      </c>
      <c r="D2982" t="s">
        <v>796</v>
      </c>
      <c r="E2982" t="str">
        <f>+VLOOKUP(Precio_mayoristas_consumidores[[#This Row],[Producto]],Codigos_class_frutas[],2,0)</f>
        <v>Frutos de hueso (carozo)</v>
      </c>
      <c r="F2982" t="s">
        <v>277</v>
      </c>
      <c r="G2982" s="51">
        <v>1090.17</v>
      </c>
    </row>
    <row r="2983" spans="1:7" x14ac:dyDescent="0.35">
      <c r="A2983">
        <v>2016</v>
      </c>
      <c r="B2983">
        <v>11</v>
      </c>
      <c r="C2983" t="str">
        <f>+VLOOKUP(Precio_mayoristas_consumidores[[#This Row],[Cod_mes]],Códigos_mes[],2,0)</f>
        <v>Noviembre</v>
      </c>
      <c r="D2983" t="s">
        <v>796</v>
      </c>
      <c r="E2983" t="str">
        <f>+VLOOKUP(Precio_mayoristas_consumidores[[#This Row],[Producto]],Codigos_class_frutas[],2,0)</f>
        <v>Berries</v>
      </c>
      <c r="F2983" t="s">
        <v>799</v>
      </c>
      <c r="G2983" s="51">
        <v>3516.67</v>
      </c>
    </row>
    <row r="2984" spans="1:7" x14ac:dyDescent="0.35">
      <c r="A2984">
        <v>2016</v>
      </c>
      <c r="B2984">
        <v>11</v>
      </c>
      <c r="C2984" t="str">
        <f>+VLOOKUP(Precio_mayoristas_consumidores[[#This Row],[Cod_mes]],Códigos_mes[],2,0)</f>
        <v>Noviembre</v>
      </c>
      <c r="D2984" t="s">
        <v>796</v>
      </c>
      <c r="E2984" t="str">
        <f>+VLOOKUP(Precio_mayoristas_consumidores[[#This Row],[Producto]],Codigos_class_frutas[],2,0)</f>
        <v>Berries</v>
      </c>
      <c r="F2984" t="s">
        <v>212</v>
      </c>
      <c r="G2984" s="51">
        <v>1208.81</v>
      </c>
    </row>
    <row r="2985" spans="1:7" x14ac:dyDescent="0.35">
      <c r="A2985">
        <v>2016</v>
      </c>
      <c r="B2985">
        <v>11</v>
      </c>
      <c r="C2985" t="str">
        <f>+VLOOKUP(Precio_mayoristas_consumidores[[#This Row],[Cod_mes]],Códigos_mes[],2,0)</f>
        <v>Noviembre</v>
      </c>
      <c r="D2985" t="s">
        <v>796</v>
      </c>
      <c r="E2985" t="str">
        <f>+VLOOKUP(Precio_mayoristas_consumidores[[#This Row],[Producto]],Codigos_class_frutas[],2,0)</f>
        <v>Cítricos</v>
      </c>
      <c r="F2985" t="s">
        <v>214</v>
      </c>
      <c r="G2985" s="51">
        <v>976</v>
      </c>
    </row>
    <row r="2986" spans="1:7" x14ac:dyDescent="0.35">
      <c r="A2986">
        <v>2016</v>
      </c>
      <c r="B2986">
        <v>11</v>
      </c>
      <c r="C2986" t="str">
        <f>+VLOOKUP(Precio_mayoristas_consumidores[[#This Row],[Cod_mes]],Códigos_mes[],2,0)</f>
        <v>Noviembre</v>
      </c>
      <c r="D2986" t="s">
        <v>796</v>
      </c>
      <c r="E2986" t="str">
        <f>+VLOOKUP(Precio_mayoristas_consumidores[[#This Row],[Producto]],Codigos_class_frutas[],2,0)</f>
        <v>Tropicales y subtropicales</v>
      </c>
      <c r="F2986" t="s">
        <v>229</v>
      </c>
      <c r="G2986" s="51">
        <v>1860.08</v>
      </c>
    </row>
    <row r="2987" spans="1:7" x14ac:dyDescent="0.35">
      <c r="A2987">
        <v>2016</v>
      </c>
      <c r="B2987">
        <v>11</v>
      </c>
      <c r="C2987" t="str">
        <f>+VLOOKUP(Precio_mayoristas_consumidores[[#This Row],[Cod_mes]],Códigos_mes[],2,0)</f>
        <v>Noviembre</v>
      </c>
      <c r="D2987" t="s">
        <v>796</v>
      </c>
      <c r="E2987" t="str">
        <f>+VLOOKUP(Precio_mayoristas_consumidores[[#This Row],[Producto]],Codigos_class_frutas[],2,0)</f>
        <v>Frutos de pepita</v>
      </c>
      <c r="F2987" t="s">
        <v>231</v>
      </c>
      <c r="G2987" s="51">
        <v>801.7</v>
      </c>
    </row>
    <row r="2988" spans="1:7" x14ac:dyDescent="0.35">
      <c r="A2988">
        <v>2016</v>
      </c>
      <c r="B2988">
        <v>11</v>
      </c>
      <c r="C2988" t="str">
        <f>+VLOOKUP(Precio_mayoristas_consumidores[[#This Row],[Cod_mes]],Códigos_mes[],2,0)</f>
        <v>Noviembre</v>
      </c>
      <c r="D2988" t="s">
        <v>796</v>
      </c>
      <c r="E2988" t="str">
        <f>+VLOOKUP(Precio_mayoristas_consumidores[[#This Row],[Producto]],Codigos_class_frutas[],2,0)</f>
        <v>Cítricos</v>
      </c>
      <c r="F2988" t="s">
        <v>221</v>
      </c>
      <c r="G2988" s="51">
        <v>675.7</v>
      </c>
    </row>
    <row r="2989" spans="1:7" x14ac:dyDescent="0.35">
      <c r="A2989">
        <v>2016</v>
      </c>
      <c r="B2989">
        <v>11</v>
      </c>
      <c r="C2989" t="str">
        <f>+VLOOKUP(Precio_mayoristas_consumidores[[#This Row],[Cod_mes]],Códigos_mes[],2,0)</f>
        <v>Noviembre</v>
      </c>
      <c r="D2989" t="s">
        <v>796</v>
      </c>
      <c r="E2989" t="str">
        <f>+VLOOKUP(Precio_mayoristas_consumidores[[#This Row],[Producto]],Codigos_class_frutas[],2,0)</f>
        <v>Frutos de hueso (carozo)</v>
      </c>
      <c r="F2989" t="s">
        <v>665</v>
      </c>
      <c r="G2989" s="51">
        <v>1051.6400000000001</v>
      </c>
    </row>
    <row r="2990" spans="1:7" x14ac:dyDescent="0.35">
      <c r="A2990">
        <v>2016</v>
      </c>
      <c r="B2990">
        <v>11</v>
      </c>
      <c r="C2990" t="str">
        <f>+VLOOKUP(Precio_mayoristas_consumidores[[#This Row],[Cod_mes]],Códigos_mes[],2,0)</f>
        <v>Noviembre</v>
      </c>
      <c r="D2990" t="s">
        <v>796</v>
      </c>
      <c r="E2990" t="str">
        <f>+VLOOKUP(Precio_mayoristas_consumidores[[#This Row],[Producto]],Codigos_class_frutas[],2,0)</f>
        <v>Oleaginosos</v>
      </c>
      <c r="F2990" t="s">
        <v>225</v>
      </c>
      <c r="G2990" s="51">
        <v>1969.82</v>
      </c>
    </row>
    <row r="2991" spans="1:7" x14ac:dyDescent="0.35">
      <c r="A2991">
        <v>2016</v>
      </c>
      <c r="B2991">
        <v>11</v>
      </c>
      <c r="C2991" t="str">
        <f>+VLOOKUP(Precio_mayoristas_consumidores[[#This Row],[Cod_mes]],Códigos_mes[],2,0)</f>
        <v>Noviembre</v>
      </c>
      <c r="D2991" t="s">
        <v>796</v>
      </c>
      <c r="E2991" t="str">
        <f>+VLOOKUP(Precio_mayoristas_consumidores[[#This Row],[Producto]],Codigos_class_frutas[],2,0)</f>
        <v>Tropicales y subtropicales</v>
      </c>
      <c r="F2991" t="s">
        <v>204</v>
      </c>
      <c r="G2991" s="51">
        <v>602.38</v>
      </c>
    </row>
    <row r="2992" spans="1:7" x14ac:dyDescent="0.35">
      <c r="A2992">
        <v>2016</v>
      </c>
      <c r="B2992">
        <v>11</v>
      </c>
      <c r="C2992" t="str">
        <f>+VLOOKUP(Precio_mayoristas_consumidores[[#This Row],[Cod_mes]],Códigos_mes[],2,0)</f>
        <v>Noviembre</v>
      </c>
      <c r="D2992" t="s">
        <v>797</v>
      </c>
      <c r="E2992" t="str">
        <f>+VLOOKUP(Precio_mayoristas_consumidores[[#This Row],[Producto]],Codigos_class_frutas[],2,0)</f>
        <v>Berries</v>
      </c>
      <c r="F2992" t="s">
        <v>207</v>
      </c>
      <c r="G2992" s="51">
        <v>7200</v>
      </c>
    </row>
    <row r="2993" spans="1:7" x14ac:dyDescent="0.35">
      <c r="A2993">
        <v>2016</v>
      </c>
      <c r="B2993">
        <v>11</v>
      </c>
      <c r="C2993" t="str">
        <f>+VLOOKUP(Precio_mayoristas_consumidores[[#This Row],[Cod_mes]],Códigos_mes[],2,0)</f>
        <v>Noviembre</v>
      </c>
      <c r="D2993" t="s">
        <v>797</v>
      </c>
      <c r="E2993" t="str">
        <f>+VLOOKUP(Precio_mayoristas_consumidores[[#This Row],[Producto]],Codigos_class_frutas[],2,0)</f>
        <v>Frutos de hueso (carozo)</v>
      </c>
      <c r="F2993" t="s">
        <v>281</v>
      </c>
      <c r="G2993" s="51">
        <v>3295.63</v>
      </c>
    </row>
    <row r="2994" spans="1:7" x14ac:dyDescent="0.35">
      <c r="A2994">
        <v>2016</v>
      </c>
      <c r="B2994">
        <v>11</v>
      </c>
      <c r="C2994" t="str">
        <f>+VLOOKUP(Precio_mayoristas_consumidores[[#This Row],[Cod_mes]],Códigos_mes[],2,0)</f>
        <v>Noviembre</v>
      </c>
      <c r="D2994" t="s">
        <v>797</v>
      </c>
      <c r="E2994" t="str">
        <f>+VLOOKUP(Precio_mayoristas_consumidores[[#This Row],[Producto]],Codigos_class_frutas[],2,0)</f>
        <v>Otros</v>
      </c>
      <c r="F2994" t="s">
        <v>209</v>
      </c>
      <c r="G2994" s="51">
        <v>2261.0300000000002</v>
      </c>
    </row>
    <row r="2995" spans="1:7" x14ac:dyDescent="0.35">
      <c r="A2995">
        <v>2016</v>
      </c>
      <c r="B2995">
        <v>11</v>
      </c>
      <c r="C2995" t="str">
        <f>+VLOOKUP(Precio_mayoristas_consumidores[[#This Row],[Cod_mes]],Códigos_mes[],2,0)</f>
        <v>Noviembre</v>
      </c>
      <c r="D2995" t="s">
        <v>797</v>
      </c>
      <c r="E2995" t="str">
        <f>+VLOOKUP(Precio_mayoristas_consumidores[[#This Row],[Producto]],Codigos_class_frutas[],2,0)</f>
        <v>Frutos de hueso (carozo)</v>
      </c>
      <c r="F2995" t="s">
        <v>669</v>
      </c>
      <c r="G2995" s="51">
        <v>2570.86</v>
      </c>
    </row>
    <row r="2996" spans="1:7" x14ac:dyDescent="0.35">
      <c r="A2996">
        <v>2016</v>
      </c>
      <c r="B2996">
        <v>11</v>
      </c>
      <c r="C2996" t="str">
        <f>+VLOOKUP(Precio_mayoristas_consumidores[[#This Row],[Cod_mes]],Códigos_mes[],2,0)</f>
        <v>Noviembre</v>
      </c>
      <c r="D2996" t="s">
        <v>797</v>
      </c>
      <c r="E2996" t="str">
        <f>+VLOOKUP(Precio_mayoristas_consumidores[[#This Row],[Producto]],Codigos_class_frutas[],2,0)</f>
        <v>Frutos de hueso (carozo)</v>
      </c>
      <c r="F2996" t="s">
        <v>277</v>
      </c>
      <c r="G2996" s="51">
        <v>2137.4</v>
      </c>
    </row>
    <row r="2997" spans="1:7" x14ac:dyDescent="0.35">
      <c r="A2997">
        <v>2016</v>
      </c>
      <c r="B2997">
        <v>11</v>
      </c>
      <c r="C2997" t="str">
        <f>+VLOOKUP(Precio_mayoristas_consumidores[[#This Row],[Cod_mes]],Códigos_mes[],2,0)</f>
        <v>Noviembre</v>
      </c>
      <c r="D2997" t="s">
        <v>797</v>
      </c>
      <c r="E2997" t="str">
        <f>+VLOOKUP(Precio_mayoristas_consumidores[[#This Row],[Producto]],Codigos_class_frutas[],2,0)</f>
        <v>Berries</v>
      </c>
      <c r="F2997" t="s">
        <v>212</v>
      </c>
      <c r="G2997" s="51">
        <v>6355.9</v>
      </c>
    </row>
    <row r="2998" spans="1:7" x14ac:dyDescent="0.35">
      <c r="A2998">
        <v>2016</v>
      </c>
      <c r="B2998">
        <v>11</v>
      </c>
      <c r="C2998" t="str">
        <f>+VLOOKUP(Precio_mayoristas_consumidores[[#This Row],[Cod_mes]],Códigos_mes[],2,0)</f>
        <v>Noviembre</v>
      </c>
      <c r="D2998" t="s">
        <v>797</v>
      </c>
      <c r="E2998" t="str">
        <f>+VLOOKUP(Precio_mayoristas_consumidores[[#This Row],[Producto]],Codigos_class_frutas[],2,0)</f>
        <v>Cítricos</v>
      </c>
      <c r="F2998" t="s">
        <v>214</v>
      </c>
      <c r="G2998" s="51">
        <v>1209.28</v>
      </c>
    </row>
    <row r="2999" spans="1:7" x14ac:dyDescent="0.35">
      <c r="A2999">
        <v>2016</v>
      </c>
      <c r="B2999">
        <v>11</v>
      </c>
      <c r="C2999" t="str">
        <f>+VLOOKUP(Precio_mayoristas_consumidores[[#This Row],[Cod_mes]],Códigos_mes[],2,0)</f>
        <v>Noviembre</v>
      </c>
      <c r="D2999" t="s">
        <v>797</v>
      </c>
      <c r="E2999" t="str">
        <f>+VLOOKUP(Precio_mayoristas_consumidores[[#This Row],[Producto]],Codigos_class_frutas[],2,0)</f>
        <v>Cítricos</v>
      </c>
      <c r="F2999" t="s">
        <v>218</v>
      </c>
      <c r="G2999" s="51">
        <v>1665</v>
      </c>
    </row>
    <row r="3000" spans="1:7" x14ac:dyDescent="0.35">
      <c r="A3000">
        <v>2016</v>
      </c>
      <c r="B3000">
        <v>11</v>
      </c>
      <c r="C3000" t="str">
        <f>+VLOOKUP(Precio_mayoristas_consumidores[[#This Row],[Cod_mes]],Códigos_mes[],2,0)</f>
        <v>Noviembre</v>
      </c>
      <c r="D3000" t="s">
        <v>797</v>
      </c>
      <c r="E3000" t="str">
        <f>+VLOOKUP(Precio_mayoristas_consumidores[[#This Row],[Producto]],Codigos_class_frutas[],2,0)</f>
        <v>Tropicales y subtropicales</v>
      </c>
      <c r="F3000" t="s">
        <v>229</v>
      </c>
      <c r="G3000" s="51">
        <v>1826.4</v>
      </c>
    </row>
    <row r="3001" spans="1:7" x14ac:dyDescent="0.35">
      <c r="A3001">
        <v>2016</v>
      </c>
      <c r="B3001">
        <v>11</v>
      </c>
      <c r="C3001" t="str">
        <f>+VLOOKUP(Precio_mayoristas_consumidores[[#This Row],[Cod_mes]],Códigos_mes[],2,0)</f>
        <v>Noviembre</v>
      </c>
      <c r="D3001" t="s">
        <v>797</v>
      </c>
      <c r="E3001" t="str">
        <f>+VLOOKUP(Precio_mayoristas_consumidores[[#This Row],[Producto]],Codigos_class_frutas[],2,0)</f>
        <v>Frutos de pepita</v>
      </c>
      <c r="F3001" t="s">
        <v>231</v>
      </c>
      <c r="G3001" s="51">
        <v>1297.54</v>
      </c>
    </row>
    <row r="3002" spans="1:7" x14ac:dyDescent="0.35">
      <c r="A3002">
        <v>2016</v>
      </c>
      <c r="B3002">
        <v>11</v>
      </c>
      <c r="C3002" t="str">
        <f>+VLOOKUP(Precio_mayoristas_consumidores[[#This Row],[Cod_mes]],Códigos_mes[],2,0)</f>
        <v>Noviembre</v>
      </c>
      <c r="D3002" t="s">
        <v>797</v>
      </c>
      <c r="E3002" t="str">
        <f>+VLOOKUP(Precio_mayoristas_consumidores[[#This Row],[Producto]],Codigos_class_frutas[],2,0)</f>
        <v>Cítricos</v>
      </c>
      <c r="F3002" t="s">
        <v>221</v>
      </c>
      <c r="G3002" s="51">
        <v>982.9</v>
      </c>
    </row>
    <row r="3003" spans="1:7" x14ac:dyDescent="0.35">
      <c r="A3003">
        <v>2016</v>
      </c>
      <c r="B3003">
        <v>11</v>
      </c>
      <c r="C3003" t="str">
        <f>+VLOOKUP(Precio_mayoristas_consumidores[[#This Row],[Cod_mes]],Códigos_mes[],2,0)</f>
        <v>Noviembre</v>
      </c>
      <c r="D3003" t="s">
        <v>797</v>
      </c>
      <c r="E3003" t="str">
        <f>+VLOOKUP(Precio_mayoristas_consumidores[[#This Row],[Producto]],Codigos_class_frutas[],2,0)</f>
        <v>Frutos de hueso (carozo)</v>
      </c>
      <c r="F3003" t="s">
        <v>665</v>
      </c>
      <c r="G3003" s="51">
        <v>2208.25</v>
      </c>
    </row>
    <row r="3004" spans="1:7" x14ac:dyDescent="0.35">
      <c r="A3004">
        <v>2016</v>
      </c>
      <c r="B3004">
        <v>11</v>
      </c>
      <c r="C3004" t="str">
        <f>+VLOOKUP(Precio_mayoristas_consumidores[[#This Row],[Cod_mes]],Códigos_mes[],2,0)</f>
        <v>Noviembre</v>
      </c>
      <c r="D3004" t="s">
        <v>797</v>
      </c>
      <c r="E3004" t="str">
        <f>+VLOOKUP(Precio_mayoristas_consumidores[[#This Row],[Producto]],Codigos_class_frutas[],2,0)</f>
        <v>Oleaginosos</v>
      </c>
      <c r="F3004" t="s">
        <v>225</v>
      </c>
      <c r="G3004" s="51">
        <v>2869.73</v>
      </c>
    </row>
    <row r="3005" spans="1:7" x14ac:dyDescent="0.35">
      <c r="A3005">
        <v>2016</v>
      </c>
      <c r="B3005">
        <v>11</v>
      </c>
      <c r="C3005" t="str">
        <f>+VLOOKUP(Precio_mayoristas_consumidores[[#This Row],[Cod_mes]],Códigos_mes[],2,0)</f>
        <v>Noviembre</v>
      </c>
      <c r="D3005" t="s">
        <v>797</v>
      </c>
      <c r="E3005" t="str">
        <f>+VLOOKUP(Precio_mayoristas_consumidores[[#This Row],[Producto]],Codigos_class_frutas[],2,0)</f>
        <v>Frutos de pepita</v>
      </c>
      <c r="F3005" t="s">
        <v>242</v>
      </c>
      <c r="G3005" s="51">
        <v>1092.7</v>
      </c>
    </row>
    <row r="3006" spans="1:7" x14ac:dyDescent="0.35">
      <c r="A3006">
        <v>2016</v>
      </c>
      <c r="B3006">
        <v>11</v>
      </c>
      <c r="C3006" t="str">
        <f>+VLOOKUP(Precio_mayoristas_consumidores[[#This Row],[Cod_mes]],Códigos_mes[],2,0)</f>
        <v>Noviembre</v>
      </c>
      <c r="D3006" t="s">
        <v>797</v>
      </c>
      <c r="E3006" t="str">
        <f>+VLOOKUP(Precio_mayoristas_consumidores[[#This Row],[Producto]],Codigos_class_frutas[],2,0)</f>
        <v>Tropicales y subtropicales</v>
      </c>
      <c r="F3006" t="s">
        <v>204</v>
      </c>
      <c r="G3006" s="51">
        <v>810.68</v>
      </c>
    </row>
    <row r="3007" spans="1:7" x14ac:dyDescent="0.35">
      <c r="A3007">
        <v>2016</v>
      </c>
      <c r="B3007">
        <v>11</v>
      </c>
      <c r="C3007" t="str">
        <f>+VLOOKUP(Precio_mayoristas_consumidores[[#This Row],[Cod_mes]],Códigos_mes[],2,0)</f>
        <v>Noviembre</v>
      </c>
      <c r="D3007" t="s">
        <v>796</v>
      </c>
      <c r="E3007" t="str">
        <f>+VLOOKUP(Precio_mayoristas_consumidores[[#This Row],[Producto]],Codigos_class_frutas[],2,0)</f>
        <v>Berries</v>
      </c>
      <c r="F3007" t="s">
        <v>207</v>
      </c>
      <c r="G3007" s="51">
        <v>2753.67</v>
      </c>
    </row>
    <row r="3008" spans="1:7" x14ac:dyDescent="0.35">
      <c r="A3008">
        <v>2016</v>
      </c>
      <c r="B3008">
        <v>11</v>
      </c>
      <c r="C3008" t="str">
        <f>+VLOOKUP(Precio_mayoristas_consumidores[[#This Row],[Cod_mes]],Códigos_mes[],2,0)</f>
        <v>Noviembre</v>
      </c>
      <c r="D3008" t="s">
        <v>796</v>
      </c>
      <c r="E3008" t="str">
        <f>+VLOOKUP(Precio_mayoristas_consumidores[[#This Row],[Producto]],Codigos_class_frutas[],2,0)</f>
        <v>Frutos de hueso (carozo)</v>
      </c>
      <c r="F3008" t="s">
        <v>281</v>
      </c>
      <c r="G3008" s="51">
        <v>1402.73</v>
      </c>
    </row>
    <row r="3009" spans="1:7" x14ac:dyDescent="0.35">
      <c r="A3009">
        <v>2016</v>
      </c>
      <c r="B3009">
        <v>11</v>
      </c>
      <c r="C3009" t="str">
        <f>+VLOOKUP(Precio_mayoristas_consumidores[[#This Row],[Cod_mes]],Códigos_mes[],2,0)</f>
        <v>Noviembre</v>
      </c>
      <c r="D3009" t="s">
        <v>796</v>
      </c>
      <c r="E3009" t="str">
        <f>+VLOOKUP(Precio_mayoristas_consumidores[[#This Row],[Producto]],Codigos_class_frutas[],2,0)</f>
        <v>Otros</v>
      </c>
      <c r="F3009" t="s">
        <v>209</v>
      </c>
      <c r="G3009" s="51">
        <v>1751.63</v>
      </c>
    </row>
    <row r="3010" spans="1:7" x14ac:dyDescent="0.35">
      <c r="A3010">
        <v>2016</v>
      </c>
      <c r="B3010">
        <v>11</v>
      </c>
      <c r="C3010" t="str">
        <f>+VLOOKUP(Precio_mayoristas_consumidores[[#This Row],[Cod_mes]],Códigos_mes[],2,0)</f>
        <v>Noviembre</v>
      </c>
      <c r="D3010" t="s">
        <v>796</v>
      </c>
      <c r="E3010" t="str">
        <f>+VLOOKUP(Precio_mayoristas_consumidores[[#This Row],[Producto]],Codigos_class_frutas[],2,0)</f>
        <v>Frutos de hueso (carozo)</v>
      </c>
      <c r="F3010" t="s">
        <v>669</v>
      </c>
      <c r="G3010" s="51">
        <v>1078.3800000000001</v>
      </c>
    </row>
    <row r="3011" spans="1:7" x14ac:dyDescent="0.35">
      <c r="A3011">
        <v>2016</v>
      </c>
      <c r="B3011">
        <v>11</v>
      </c>
      <c r="C3011" t="str">
        <f>+VLOOKUP(Precio_mayoristas_consumidores[[#This Row],[Cod_mes]],Códigos_mes[],2,0)</f>
        <v>Noviembre</v>
      </c>
      <c r="D3011" t="s">
        <v>796</v>
      </c>
      <c r="E3011" t="str">
        <f>+VLOOKUP(Precio_mayoristas_consumidores[[#This Row],[Producto]],Codigos_class_frutas[],2,0)</f>
        <v>Frutos de hueso (carozo)</v>
      </c>
      <c r="F3011" t="s">
        <v>277</v>
      </c>
      <c r="G3011" s="51">
        <v>995.19</v>
      </c>
    </row>
    <row r="3012" spans="1:7" x14ac:dyDescent="0.35">
      <c r="A3012">
        <v>2016</v>
      </c>
      <c r="B3012">
        <v>11</v>
      </c>
      <c r="C3012" t="str">
        <f>+VLOOKUP(Precio_mayoristas_consumidores[[#This Row],[Cod_mes]],Códigos_mes[],2,0)</f>
        <v>Noviembre</v>
      </c>
      <c r="D3012" t="s">
        <v>796</v>
      </c>
      <c r="E3012" t="str">
        <f>+VLOOKUP(Precio_mayoristas_consumidores[[#This Row],[Producto]],Codigos_class_frutas[],2,0)</f>
        <v>Berries</v>
      </c>
      <c r="F3012" t="s">
        <v>799</v>
      </c>
      <c r="G3012" s="51">
        <v>3151.85</v>
      </c>
    </row>
    <row r="3013" spans="1:7" x14ac:dyDescent="0.35">
      <c r="A3013">
        <v>2016</v>
      </c>
      <c r="B3013">
        <v>11</v>
      </c>
      <c r="C3013" t="str">
        <f>+VLOOKUP(Precio_mayoristas_consumidores[[#This Row],[Cod_mes]],Códigos_mes[],2,0)</f>
        <v>Noviembre</v>
      </c>
      <c r="D3013" t="s">
        <v>796</v>
      </c>
      <c r="E3013" t="str">
        <f>+VLOOKUP(Precio_mayoristas_consumidores[[#This Row],[Producto]],Codigos_class_frutas[],2,0)</f>
        <v>Berries</v>
      </c>
      <c r="F3013" t="s">
        <v>212</v>
      </c>
      <c r="G3013" s="51">
        <v>1157.55</v>
      </c>
    </row>
    <row r="3014" spans="1:7" x14ac:dyDescent="0.35">
      <c r="A3014">
        <v>2016</v>
      </c>
      <c r="B3014">
        <v>11</v>
      </c>
      <c r="C3014" t="str">
        <f>+VLOOKUP(Precio_mayoristas_consumidores[[#This Row],[Cod_mes]],Códigos_mes[],2,0)</f>
        <v>Noviembre</v>
      </c>
      <c r="D3014" t="s">
        <v>796</v>
      </c>
      <c r="E3014" t="str">
        <f>+VLOOKUP(Precio_mayoristas_consumidores[[#This Row],[Producto]],Codigos_class_frutas[],2,0)</f>
        <v>Cítricos</v>
      </c>
      <c r="F3014" t="s">
        <v>214</v>
      </c>
      <c r="G3014" s="51">
        <v>961.95</v>
      </c>
    </row>
    <row r="3015" spans="1:7" x14ac:dyDescent="0.35">
      <c r="A3015">
        <v>2016</v>
      </c>
      <c r="B3015">
        <v>11</v>
      </c>
      <c r="C3015" t="str">
        <f>+VLOOKUP(Precio_mayoristas_consumidores[[#This Row],[Cod_mes]],Códigos_mes[],2,0)</f>
        <v>Noviembre</v>
      </c>
      <c r="D3015" t="s">
        <v>796</v>
      </c>
      <c r="E3015" t="str">
        <f>+VLOOKUP(Precio_mayoristas_consumidores[[#This Row],[Producto]],Codigos_class_frutas[],2,0)</f>
        <v>Tropicales y subtropicales</v>
      </c>
      <c r="F3015" t="s">
        <v>229</v>
      </c>
      <c r="G3015" s="51">
        <v>1784.92</v>
      </c>
    </row>
    <row r="3016" spans="1:7" x14ac:dyDescent="0.35">
      <c r="A3016">
        <v>2016</v>
      </c>
      <c r="B3016">
        <v>11</v>
      </c>
      <c r="C3016" t="str">
        <f>+VLOOKUP(Precio_mayoristas_consumidores[[#This Row],[Cod_mes]],Códigos_mes[],2,0)</f>
        <v>Noviembre</v>
      </c>
      <c r="D3016" t="s">
        <v>796</v>
      </c>
      <c r="E3016" t="str">
        <f>+VLOOKUP(Precio_mayoristas_consumidores[[#This Row],[Producto]],Codigos_class_frutas[],2,0)</f>
        <v>Frutos de pepita</v>
      </c>
      <c r="F3016" t="s">
        <v>231</v>
      </c>
      <c r="G3016" s="51">
        <v>829.96</v>
      </c>
    </row>
    <row r="3017" spans="1:7" x14ac:dyDescent="0.35">
      <c r="A3017">
        <v>2016</v>
      </c>
      <c r="B3017">
        <v>11</v>
      </c>
      <c r="C3017" t="str">
        <f>+VLOOKUP(Precio_mayoristas_consumidores[[#This Row],[Cod_mes]],Códigos_mes[],2,0)</f>
        <v>Noviembre</v>
      </c>
      <c r="D3017" t="s">
        <v>796</v>
      </c>
      <c r="E3017" t="str">
        <f>+VLOOKUP(Precio_mayoristas_consumidores[[#This Row],[Producto]],Codigos_class_frutas[],2,0)</f>
        <v>Cítricos</v>
      </c>
      <c r="F3017" t="s">
        <v>221</v>
      </c>
      <c r="G3017" s="51">
        <v>646.23</v>
      </c>
    </row>
    <row r="3018" spans="1:7" x14ac:dyDescent="0.35">
      <c r="A3018">
        <v>2016</v>
      </c>
      <c r="B3018">
        <v>11</v>
      </c>
      <c r="C3018" t="str">
        <f>+VLOOKUP(Precio_mayoristas_consumidores[[#This Row],[Cod_mes]],Códigos_mes[],2,0)</f>
        <v>Noviembre</v>
      </c>
      <c r="D3018" t="s">
        <v>796</v>
      </c>
      <c r="E3018" t="str">
        <f>+VLOOKUP(Precio_mayoristas_consumidores[[#This Row],[Producto]],Codigos_class_frutas[],2,0)</f>
        <v>Frutos de hueso (carozo)</v>
      </c>
      <c r="F3018" t="s">
        <v>665</v>
      </c>
      <c r="G3018" s="51">
        <v>1051.1400000000001</v>
      </c>
    </row>
    <row r="3019" spans="1:7" x14ac:dyDescent="0.35">
      <c r="A3019">
        <v>2016</v>
      </c>
      <c r="B3019">
        <v>11</v>
      </c>
      <c r="C3019" t="str">
        <f>+VLOOKUP(Precio_mayoristas_consumidores[[#This Row],[Cod_mes]],Códigos_mes[],2,0)</f>
        <v>Noviembre</v>
      </c>
      <c r="D3019" t="s">
        <v>796</v>
      </c>
      <c r="E3019" t="str">
        <f>+VLOOKUP(Precio_mayoristas_consumidores[[#This Row],[Producto]],Codigos_class_frutas[],2,0)</f>
        <v>Oleaginosos</v>
      </c>
      <c r="F3019" t="s">
        <v>225</v>
      </c>
      <c r="G3019" s="51">
        <v>1901.01</v>
      </c>
    </row>
    <row r="3020" spans="1:7" x14ac:dyDescent="0.35">
      <c r="A3020">
        <v>2016</v>
      </c>
      <c r="B3020">
        <v>11</v>
      </c>
      <c r="C3020" t="str">
        <f>+VLOOKUP(Precio_mayoristas_consumidores[[#This Row],[Cod_mes]],Códigos_mes[],2,0)</f>
        <v>Noviembre</v>
      </c>
      <c r="D3020" t="s">
        <v>796</v>
      </c>
      <c r="E3020" t="str">
        <f>+VLOOKUP(Precio_mayoristas_consumidores[[#This Row],[Producto]],Codigos_class_frutas[],2,0)</f>
        <v>Tropicales y subtropicales</v>
      </c>
      <c r="F3020" t="s">
        <v>204</v>
      </c>
      <c r="G3020" s="51">
        <v>568.48</v>
      </c>
    </row>
    <row r="3021" spans="1:7" x14ac:dyDescent="0.35">
      <c r="A3021">
        <v>2016</v>
      </c>
      <c r="B3021">
        <v>11</v>
      </c>
      <c r="C3021" t="str">
        <f>+VLOOKUP(Precio_mayoristas_consumidores[[#This Row],[Cod_mes]],Códigos_mes[],2,0)</f>
        <v>Noviembre</v>
      </c>
      <c r="D3021" t="s">
        <v>797</v>
      </c>
      <c r="E3021" t="str">
        <f>+VLOOKUP(Precio_mayoristas_consumidores[[#This Row],[Producto]],Codigos_class_frutas[],2,0)</f>
        <v>Berries</v>
      </c>
      <c r="F3021" t="s">
        <v>207</v>
      </c>
      <c r="G3021" s="51">
        <v>5460</v>
      </c>
    </row>
    <row r="3022" spans="1:7" x14ac:dyDescent="0.35">
      <c r="A3022">
        <v>2016</v>
      </c>
      <c r="B3022">
        <v>11</v>
      </c>
      <c r="C3022" t="str">
        <f>+VLOOKUP(Precio_mayoristas_consumidores[[#This Row],[Cod_mes]],Códigos_mes[],2,0)</f>
        <v>Noviembre</v>
      </c>
      <c r="D3022" t="s">
        <v>797</v>
      </c>
      <c r="E3022" t="str">
        <f>+VLOOKUP(Precio_mayoristas_consumidores[[#This Row],[Producto]],Codigos_class_frutas[],2,0)</f>
        <v>Frutos de hueso (carozo)</v>
      </c>
      <c r="F3022" t="s">
        <v>281</v>
      </c>
      <c r="G3022" s="51">
        <v>3459.31</v>
      </c>
    </row>
    <row r="3023" spans="1:7" x14ac:dyDescent="0.35">
      <c r="A3023">
        <v>2016</v>
      </c>
      <c r="B3023">
        <v>11</v>
      </c>
      <c r="C3023" t="str">
        <f>+VLOOKUP(Precio_mayoristas_consumidores[[#This Row],[Cod_mes]],Códigos_mes[],2,0)</f>
        <v>Noviembre</v>
      </c>
      <c r="D3023" t="s">
        <v>797</v>
      </c>
      <c r="E3023" t="str">
        <f>+VLOOKUP(Precio_mayoristas_consumidores[[#This Row],[Producto]],Codigos_class_frutas[],2,0)</f>
        <v>Otros</v>
      </c>
      <c r="F3023" t="s">
        <v>209</v>
      </c>
      <c r="G3023" s="51">
        <v>2183.7800000000002</v>
      </c>
    </row>
    <row r="3024" spans="1:7" x14ac:dyDescent="0.35">
      <c r="A3024">
        <v>2016</v>
      </c>
      <c r="B3024">
        <v>11</v>
      </c>
      <c r="C3024" t="str">
        <f>+VLOOKUP(Precio_mayoristas_consumidores[[#This Row],[Cod_mes]],Códigos_mes[],2,0)</f>
        <v>Noviembre</v>
      </c>
      <c r="D3024" t="s">
        <v>797</v>
      </c>
      <c r="E3024" t="str">
        <f>+VLOOKUP(Precio_mayoristas_consumidores[[#This Row],[Producto]],Codigos_class_frutas[],2,0)</f>
        <v>Frutos de hueso (carozo)</v>
      </c>
      <c r="F3024" t="s">
        <v>669</v>
      </c>
      <c r="G3024" s="51">
        <v>2448.69</v>
      </c>
    </row>
    <row r="3025" spans="1:7" x14ac:dyDescent="0.35">
      <c r="A3025">
        <v>2016</v>
      </c>
      <c r="B3025">
        <v>11</v>
      </c>
      <c r="C3025" t="str">
        <f>+VLOOKUP(Precio_mayoristas_consumidores[[#This Row],[Cod_mes]],Códigos_mes[],2,0)</f>
        <v>Noviembre</v>
      </c>
      <c r="D3025" t="s">
        <v>797</v>
      </c>
      <c r="E3025" t="str">
        <f>+VLOOKUP(Precio_mayoristas_consumidores[[#This Row],[Producto]],Codigos_class_frutas[],2,0)</f>
        <v>Frutos de hueso (carozo)</v>
      </c>
      <c r="F3025" t="s">
        <v>277</v>
      </c>
      <c r="G3025" s="51">
        <v>2116.59</v>
      </c>
    </row>
    <row r="3026" spans="1:7" x14ac:dyDescent="0.35">
      <c r="A3026">
        <v>2016</v>
      </c>
      <c r="B3026">
        <v>11</v>
      </c>
      <c r="C3026" t="str">
        <f>+VLOOKUP(Precio_mayoristas_consumidores[[#This Row],[Cod_mes]],Códigos_mes[],2,0)</f>
        <v>Noviembre</v>
      </c>
      <c r="D3026" t="s">
        <v>797</v>
      </c>
      <c r="E3026" t="str">
        <f>+VLOOKUP(Precio_mayoristas_consumidores[[#This Row],[Producto]],Codigos_class_frutas[],2,0)</f>
        <v>Berries</v>
      </c>
      <c r="F3026" t="s">
        <v>212</v>
      </c>
      <c r="G3026" s="51">
        <v>5454</v>
      </c>
    </row>
    <row r="3027" spans="1:7" x14ac:dyDescent="0.35">
      <c r="A3027">
        <v>2016</v>
      </c>
      <c r="B3027">
        <v>11</v>
      </c>
      <c r="C3027" t="str">
        <f>+VLOOKUP(Precio_mayoristas_consumidores[[#This Row],[Cod_mes]],Códigos_mes[],2,0)</f>
        <v>Noviembre</v>
      </c>
      <c r="D3027" t="s">
        <v>797</v>
      </c>
      <c r="E3027" t="str">
        <f>+VLOOKUP(Precio_mayoristas_consumidores[[#This Row],[Producto]],Codigos_class_frutas[],2,0)</f>
        <v>Cítricos</v>
      </c>
      <c r="F3027" t="s">
        <v>214</v>
      </c>
      <c r="G3027" s="51">
        <v>1265.1199999999999</v>
      </c>
    </row>
    <row r="3028" spans="1:7" x14ac:dyDescent="0.35">
      <c r="A3028">
        <v>2016</v>
      </c>
      <c r="B3028">
        <v>11</v>
      </c>
      <c r="C3028" t="str">
        <f>+VLOOKUP(Precio_mayoristas_consumidores[[#This Row],[Cod_mes]],Códigos_mes[],2,0)</f>
        <v>Noviembre</v>
      </c>
      <c r="D3028" t="s">
        <v>797</v>
      </c>
      <c r="E3028" t="str">
        <f>+VLOOKUP(Precio_mayoristas_consumidores[[#This Row],[Producto]],Codigos_class_frutas[],2,0)</f>
        <v>Tropicales y subtropicales</v>
      </c>
      <c r="F3028" t="s">
        <v>229</v>
      </c>
      <c r="G3028" s="51">
        <v>1756.2</v>
      </c>
    </row>
    <row r="3029" spans="1:7" x14ac:dyDescent="0.35">
      <c r="A3029">
        <v>2016</v>
      </c>
      <c r="B3029">
        <v>11</v>
      </c>
      <c r="C3029" t="str">
        <f>+VLOOKUP(Precio_mayoristas_consumidores[[#This Row],[Cod_mes]],Códigos_mes[],2,0)</f>
        <v>Noviembre</v>
      </c>
      <c r="D3029" t="s">
        <v>797</v>
      </c>
      <c r="E3029" t="str">
        <f>+VLOOKUP(Precio_mayoristas_consumidores[[#This Row],[Producto]],Codigos_class_frutas[],2,0)</f>
        <v>Frutos de pepita</v>
      </c>
      <c r="F3029" t="s">
        <v>231</v>
      </c>
      <c r="G3029" s="51">
        <v>1338.65</v>
      </c>
    </row>
    <row r="3030" spans="1:7" x14ac:dyDescent="0.35">
      <c r="A3030">
        <v>2016</v>
      </c>
      <c r="B3030">
        <v>11</v>
      </c>
      <c r="C3030" t="str">
        <f>+VLOOKUP(Precio_mayoristas_consumidores[[#This Row],[Cod_mes]],Códigos_mes[],2,0)</f>
        <v>Noviembre</v>
      </c>
      <c r="D3030" t="s">
        <v>797</v>
      </c>
      <c r="E3030" t="str">
        <f>+VLOOKUP(Precio_mayoristas_consumidores[[#This Row],[Producto]],Codigos_class_frutas[],2,0)</f>
        <v>Cítricos</v>
      </c>
      <c r="F3030" t="s">
        <v>221</v>
      </c>
      <c r="G3030" s="51">
        <v>992.85</v>
      </c>
    </row>
    <row r="3031" spans="1:7" x14ac:dyDescent="0.35">
      <c r="A3031">
        <v>2016</v>
      </c>
      <c r="B3031">
        <v>11</v>
      </c>
      <c r="C3031" t="str">
        <f>+VLOOKUP(Precio_mayoristas_consumidores[[#This Row],[Cod_mes]],Códigos_mes[],2,0)</f>
        <v>Noviembre</v>
      </c>
      <c r="D3031" t="s">
        <v>797</v>
      </c>
      <c r="E3031" t="str">
        <f>+VLOOKUP(Precio_mayoristas_consumidores[[#This Row],[Producto]],Codigos_class_frutas[],2,0)</f>
        <v>Frutos de hueso (carozo)</v>
      </c>
      <c r="F3031" t="s">
        <v>665</v>
      </c>
      <c r="G3031" s="51">
        <v>2043.17</v>
      </c>
    </row>
    <row r="3032" spans="1:7" x14ac:dyDescent="0.35">
      <c r="A3032">
        <v>2016</v>
      </c>
      <c r="B3032">
        <v>11</v>
      </c>
      <c r="C3032" t="str">
        <f>+VLOOKUP(Precio_mayoristas_consumidores[[#This Row],[Cod_mes]],Códigos_mes[],2,0)</f>
        <v>Noviembre</v>
      </c>
      <c r="D3032" t="s">
        <v>797</v>
      </c>
      <c r="E3032" t="str">
        <f>+VLOOKUP(Precio_mayoristas_consumidores[[#This Row],[Producto]],Codigos_class_frutas[],2,0)</f>
        <v>Oleaginosos</v>
      </c>
      <c r="F3032" t="s">
        <v>225</v>
      </c>
      <c r="G3032" s="51">
        <v>2961.98</v>
      </c>
    </row>
    <row r="3033" spans="1:7" x14ac:dyDescent="0.35">
      <c r="A3033">
        <v>2016</v>
      </c>
      <c r="B3033">
        <v>11</v>
      </c>
      <c r="C3033" t="str">
        <f>+VLOOKUP(Precio_mayoristas_consumidores[[#This Row],[Cod_mes]],Códigos_mes[],2,0)</f>
        <v>Noviembre</v>
      </c>
      <c r="D3033" t="s">
        <v>797</v>
      </c>
      <c r="E3033" t="str">
        <f>+VLOOKUP(Precio_mayoristas_consumidores[[#This Row],[Producto]],Codigos_class_frutas[],2,0)</f>
        <v>Tropicales y subtropicales</v>
      </c>
      <c r="F3033" t="s">
        <v>204</v>
      </c>
      <c r="G3033" s="51">
        <v>796.42</v>
      </c>
    </row>
    <row r="3034" spans="1:7" x14ac:dyDescent="0.35">
      <c r="A3034">
        <v>2016</v>
      </c>
      <c r="B3034">
        <v>12</v>
      </c>
      <c r="C3034" t="str">
        <f>+VLOOKUP(Precio_mayoristas_consumidores[[#This Row],[Cod_mes]],Códigos_mes[],2,0)</f>
        <v>Diciembre</v>
      </c>
      <c r="D3034" t="s">
        <v>796</v>
      </c>
      <c r="E3034" t="str">
        <f>+VLOOKUP(Precio_mayoristas_consumidores[[#This Row],[Producto]],Codigos_class_frutas[],2,0)</f>
        <v>Berries</v>
      </c>
      <c r="F3034" t="s">
        <v>207</v>
      </c>
      <c r="G3034" s="51">
        <v>2418.23</v>
      </c>
    </row>
    <row r="3035" spans="1:7" x14ac:dyDescent="0.35">
      <c r="A3035">
        <v>2016</v>
      </c>
      <c r="B3035">
        <v>12</v>
      </c>
      <c r="C3035" t="str">
        <f>+VLOOKUP(Precio_mayoristas_consumidores[[#This Row],[Cod_mes]],Códigos_mes[],2,0)</f>
        <v>Diciembre</v>
      </c>
      <c r="D3035" t="s">
        <v>796</v>
      </c>
      <c r="E3035" t="str">
        <f>+VLOOKUP(Precio_mayoristas_consumidores[[#This Row],[Producto]],Codigos_class_frutas[],2,0)</f>
        <v>Frutos de hueso (carozo)</v>
      </c>
      <c r="F3035" t="s">
        <v>281</v>
      </c>
      <c r="G3035" s="51">
        <v>1459.67</v>
      </c>
    </row>
    <row r="3036" spans="1:7" x14ac:dyDescent="0.35">
      <c r="A3036">
        <v>2016</v>
      </c>
      <c r="B3036">
        <v>12</v>
      </c>
      <c r="C3036" t="str">
        <f>+VLOOKUP(Precio_mayoristas_consumidores[[#This Row],[Cod_mes]],Códigos_mes[],2,0)</f>
        <v>Diciembre</v>
      </c>
      <c r="D3036" t="s">
        <v>796</v>
      </c>
      <c r="E3036" t="str">
        <f>+VLOOKUP(Precio_mayoristas_consumidores[[#This Row],[Producto]],Codigos_class_frutas[],2,0)</f>
        <v>Otros</v>
      </c>
      <c r="F3036" t="s">
        <v>209</v>
      </c>
      <c r="G3036" s="51">
        <v>1957.97</v>
      </c>
    </row>
    <row r="3037" spans="1:7" x14ac:dyDescent="0.35">
      <c r="A3037">
        <v>2016</v>
      </c>
      <c r="B3037">
        <v>12</v>
      </c>
      <c r="C3037" t="str">
        <f>+VLOOKUP(Precio_mayoristas_consumidores[[#This Row],[Cod_mes]],Códigos_mes[],2,0)</f>
        <v>Diciembre</v>
      </c>
      <c r="D3037" t="s">
        <v>796</v>
      </c>
      <c r="E3037" t="str">
        <f>+VLOOKUP(Precio_mayoristas_consumidores[[#This Row],[Producto]],Codigos_class_frutas[],2,0)</f>
        <v>Frutos de hueso (carozo)</v>
      </c>
      <c r="F3037" t="s">
        <v>669</v>
      </c>
      <c r="G3037" s="51">
        <v>1204.31</v>
      </c>
    </row>
    <row r="3038" spans="1:7" x14ac:dyDescent="0.35">
      <c r="A3038">
        <v>2016</v>
      </c>
      <c r="B3038">
        <v>12</v>
      </c>
      <c r="C3038" t="str">
        <f>+VLOOKUP(Precio_mayoristas_consumidores[[#This Row],[Cod_mes]],Códigos_mes[],2,0)</f>
        <v>Diciembre</v>
      </c>
      <c r="D3038" t="s">
        <v>796</v>
      </c>
      <c r="E3038" t="str">
        <f>+VLOOKUP(Precio_mayoristas_consumidores[[#This Row],[Producto]],Codigos_class_frutas[],2,0)</f>
        <v>Frutos de hueso (carozo)</v>
      </c>
      <c r="F3038" t="s">
        <v>277</v>
      </c>
      <c r="G3038" s="51">
        <v>1056.2</v>
      </c>
    </row>
    <row r="3039" spans="1:7" x14ac:dyDescent="0.35">
      <c r="A3039">
        <v>2016</v>
      </c>
      <c r="B3039">
        <v>12</v>
      </c>
      <c r="C3039" t="str">
        <f>+VLOOKUP(Precio_mayoristas_consumidores[[#This Row],[Cod_mes]],Códigos_mes[],2,0)</f>
        <v>Diciembre</v>
      </c>
      <c r="D3039" t="s">
        <v>796</v>
      </c>
      <c r="E3039" t="str">
        <f>+VLOOKUP(Precio_mayoristas_consumidores[[#This Row],[Producto]],Codigos_class_frutas[],2,0)</f>
        <v>Berries</v>
      </c>
      <c r="F3039" t="s">
        <v>799</v>
      </c>
      <c r="G3039" s="51">
        <v>2483.33</v>
      </c>
    </row>
    <row r="3040" spans="1:7" x14ac:dyDescent="0.35">
      <c r="A3040">
        <v>2016</v>
      </c>
      <c r="B3040">
        <v>12</v>
      </c>
      <c r="C3040" t="str">
        <f>+VLOOKUP(Precio_mayoristas_consumidores[[#This Row],[Cod_mes]],Códigos_mes[],2,0)</f>
        <v>Diciembre</v>
      </c>
      <c r="D3040" t="s">
        <v>796</v>
      </c>
      <c r="E3040" t="str">
        <f>+VLOOKUP(Precio_mayoristas_consumidores[[#This Row],[Producto]],Codigos_class_frutas[],2,0)</f>
        <v>Berries</v>
      </c>
      <c r="F3040" t="s">
        <v>212</v>
      </c>
      <c r="G3040" s="51">
        <v>1231.48</v>
      </c>
    </row>
    <row r="3041" spans="1:7" x14ac:dyDescent="0.35">
      <c r="A3041">
        <v>2016</v>
      </c>
      <c r="B3041">
        <v>12</v>
      </c>
      <c r="C3041" t="str">
        <f>+VLOOKUP(Precio_mayoristas_consumidores[[#This Row],[Cod_mes]],Códigos_mes[],2,0)</f>
        <v>Diciembre</v>
      </c>
      <c r="D3041" t="s">
        <v>796</v>
      </c>
      <c r="E3041" t="str">
        <f>+VLOOKUP(Precio_mayoristas_consumidores[[#This Row],[Producto]],Codigos_class_frutas[],2,0)</f>
        <v>Cítricos</v>
      </c>
      <c r="F3041" t="s">
        <v>214</v>
      </c>
      <c r="G3041" s="51">
        <v>914.18</v>
      </c>
    </row>
    <row r="3042" spans="1:7" x14ac:dyDescent="0.35">
      <c r="A3042">
        <v>2016</v>
      </c>
      <c r="B3042">
        <v>12</v>
      </c>
      <c r="C3042" t="str">
        <f>+VLOOKUP(Precio_mayoristas_consumidores[[#This Row],[Cod_mes]],Códigos_mes[],2,0)</f>
        <v>Diciembre</v>
      </c>
      <c r="D3042" t="s">
        <v>796</v>
      </c>
      <c r="E3042" t="str">
        <f>+VLOOKUP(Precio_mayoristas_consumidores[[#This Row],[Producto]],Codigos_class_frutas[],2,0)</f>
        <v>Tropicales y subtropicales</v>
      </c>
      <c r="F3042" t="s">
        <v>229</v>
      </c>
      <c r="G3042" s="51">
        <v>1729.44</v>
      </c>
    </row>
    <row r="3043" spans="1:7" x14ac:dyDescent="0.35">
      <c r="A3043">
        <v>2016</v>
      </c>
      <c r="B3043">
        <v>12</v>
      </c>
      <c r="C3043" t="str">
        <f>+VLOOKUP(Precio_mayoristas_consumidores[[#This Row],[Cod_mes]],Códigos_mes[],2,0)</f>
        <v>Diciembre</v>
      </c>
      <c r="D3043" t="s">
        <v>796</v>
      </c>
      <c r="E3043" t="str">
        <f>+VLOOKUP(Precio_mayoristas_consumidores[[#This Row],[Producto]],Codigos_class_frutas[],2,0)</f>
        <v>Frutos de pepita</v>
      </c>
      <c r="F3043" t="s">
        <v>231</v>
      </c>
      <c r="G3043" s="51">
        <v>862.6</v>
      </c>
    </row>
    <row r="3044" spans="1:7" x14ac:dyDescent="0.35">
      <c r="A3044">
        <v>2016</v>
      </c>
      <c r="B3044">
        <v>12</v>
      </c>
      <c r="C3044" t="str">
        <f>+VLOOKUP(Precio_mayoristas_consumidores[[#This Row],[Cod_mes]],Códigos_mes[],2,0)</f>
        <v>Diciembre</v>
      </c>
      <c r="D3044" t="s">
        <v>796</v>
      </c>
      <c r="E3044" t="str">
        <f>+VLOOKUP(Precio_mayoristas_consumidores[[#This Row],[Producto]],Codigos_class_frutas[],2,0)</f>
        <v>Cítricos</v>
      </c>
      <c r="F3044" t="s">
        <v>221</v>
      </c>
      <c r="G3044" s="51">
        <v>675.58</v>
      </c>
    </row>
    <row r="3045" spans="1:7" x14ac:dyDescent="0.35">
      <c r="A3045">
        <v>2016</v>
      </c>
      <c r="B3045">
        <v>12</v>
      </c>
      <c r="C3045" t="str">
        <f>+VLOOKUP(Precio_mayoristas_consumidores[[#This Row],[Cod_mes]],Códigos_mes[],2,0)</f>
        <v>Diciembre</v>
      </c>
      <c r="D3045" t="s">
        <v>796</v>
      </c>
      <c r="E3045" t="str">
        <f>+VLOOKUP(Precio_mayoristas_consumidores[[#This Row],[Producto]],Codigos_class_frutas[],2,0)</f>
        <v>Frutos de hueso (carozo)</v>
      </c>
      <c r="F3045" t="s">
        <v>665</v>
      </c>
      <c r="G3045" s="51">
        <v>1069.6500000000001</v>
      </c>
    </row>
    <row r="3046" spans="1:7" x14ac:dyDescent="0.35">
      <c r="A3046">
        <v>2016</v>
      </c>
      <c r="B3046">
        <v>12</v>
      </c>
      <c r="C3046" t="str">
        <f>+VLOOKUP(Precio_mayoristas_consumidores[[#This Row],[Cod_mes]],Códigos_mes[],2,0)</f>
        <v>Diciembre</v>
      </c>
      <c r="D3046" t="s">
        <v>796</v>
      </c>
      <c r="E3046" t="str">
        <f>+VLOOKUP(Precio_mayoristas_consumidores[[#This Row],[Producto]],Codigos_class_frutas[],2,0)</f>
        <v>Oleaginosos</v>
      </c>
      <c r="F3046" t="s">
        <v>225</v>
      </c>
      <c r="G3046" s="51">
        <v>2039.51</v>
      </c>
    </row>
    <row r="3047" spans="1:7" x14ac:dyDescent="0.35">
      <c r="A3047">
        <v>2016</v>
      </c>
      <c r="B3047">
        <v>12</v>
      </c>
      <c r="C3047" t="str">
        <f>+VLOOKUP(Precio_mayoristas_consumidores[[#This Row],[Cod_mes]],Códigos_mes[],2,0)</f>
        <v>Diciembre</v>
      </c>
      <c r="D3047" t="s">
        <v>796</v>
      </c>
      <c r="E3047" t="str">
        <f>+VLOOKUP(Precio_mayoristas_consumidores[[#This Row],[Producto]],Codigos_class_frutas[],2,0)</f>
        <v>Tropicales y subtropicales</v>
      </c>
      <c r="F3047" t="s">
        <v>204</v>
      </c>
      <c r="G3047" s="51">
        <v>583.76</v>
      </c>
    </row>
    <row r="3048" spans="1:7" x14ac:dyDescent="0.35">
      <c r="A3048">
        <v>2016</v>
      </c>
      <c r="B3048">
        <v>12</v>
      </c>
      <c r="C3048" t="str">
        <f>+VLOOKUP(Precio_mayoristas_consumidores[[#This Row],[Cod_mes]],Códigos_mes[],2,0)</f>
        <v>Diciembre</v>
      </c>
      <c r="D3048" t="s">
        <v>797</v>
      </c>
      <c r="E3048" t="str">
        <f>+VLOOKUP(Precio_mayoristas_consumidores[[#This Row],[Producto]],Codigos_class_frutas[],2,0)</f>
        <v>Berries</v>
      </c>
      <c r="F3048" t="s">
        <v>207</v>
      </c>
      <c r="G3048" s="51">
        <v>8300</v>
      </c>
    </row>
    <row r="3049" spans="1:7" x14ac:dyDescent="0.35">
      <c r="A3049">
        <v>2016</v>
      </c>
      <c r="B3049">
        <v>12</v>
      </c>
      <c r="C3049" t="str">
        <f>+VLOOKUP(Precio_mayoristas_consumidores[[#This Row],[Cod_mes]],Códigos_mes[],2,0)</f>
        <v>Diciembre</v>
      </c>
      <c r="D3049" t="s">
        <v>797</v>
      </c>
      <c r="E3049" t="str">
        <f>+VLOOKUP(Precio_mayoristas_consumidores[[#This Row],[Producto]],Codigos_class_frutas[],2,0)</f>
        <v>Frutos de hueso (carozo)</v>
      </c>
      <c r="F3049" t="s">
        <v>281</v>
      </c>
      <c r="G3049" s="51">
        <v>3202.15</v>
      </c>
    </row>
    <row r="3050" spans="1:7" x14ac:dyDescent="0.35">
      <c r="A3050">
        <v>2016</v>
      </c>
      <c r="B3050">
        <v>12</v>
      </c>
      <c r="C3050" t="str">
        <f>+VLOOKUP(Precio_mayoristas_consumidores[[#This Row],[Cod_mes]],Códigos_mes[],2,0)</f>
        <v>Diciembre</v>
      </c>
      <c r="D3050" t="s">
        <v>797</v>
      </c>
      <c r="E3050" t="str">
        <f>+VLOOKUP(Precio_mayoristas_consumidores[[#This Row],[Producto]],Codigos_class_frutas[],2,0)</f>
        <v>Otros</v>
      </c>
      <c r="F3050" t="s">
        <v>209</v>
      </c>
      <c r="G3050" s="51">
        <v>2570.3000000000002</v>
      </c>
    </row>
    <row r="3051" spans="1:7" x14ac:dyDescent="0.35">
      <c r="A3051">
        <v>2016</v>
      </c>
      <c r="B3051">
        <v>12</v>
      </c>
      <c r="C3051" t="str">
        <f>+VLOOKUP(Precio_mayoristas_consumidores[[#This Row],[Cod_mes]],Códigos_mes[],2,0)</f>
        <v>Diciembre</v>
      </c>
      <c r="D3051" t="s">
        <v>797</v>
      </c>
      <c r="E3051" t="str">
        <f>+VLOOKUP(Precio_mayoristas_consumidores[[#This Row],[Producto]],Codigos_class_frutas[],2,0)</f>
        <v>Frutos de hueso (carozo)</v>
      </c>
      <c r="F3051" t="s">
        <v>669</v>
      </c>
      <c r="G3051" s="51">
        <v>2434.38</v>
      </c>
    </row>
    <row r="3052" spans="1:7" x14ac:dyDescent="0.35">
      <c r="A3052">
        <v>2016</v>
      </c>
      <c r="B3052">
        <v>12</v>
      </c>
      <c r="C3052" t="str">
        <f>+VLOOKUP(Precio_mayoristas_consumidores[[#This Row],[Cod_mes]],Códigos_mes[],2,0)</f>
        <v>Diciembre</v>
      </c>
      <c r="D3052" t="s">
        <v>797</v>
      </c>
      <c r="E3052" t="str">
        <f>+VLOOKUP(Precio_mayoristas_consumidores[[#This Row],[Producto]],Codigos_class_frutas[],2,0)</f>
        <v>Frutos de hueso (carozo)</v>
      </c>
      <c r="F3052" t="s">
        <v>277</v>
      </c>
      <c r="G3052" s="51">
        <v>1914.08</v>
      </c>
    </row>
    <row r="3053" spans="1:7" x14ac:dyDescent="0.35">
      <c r="A3053">
        <v>2016</v>
      </c>
      <c r="B3053">
        <v>12</v>
      </c>
      <c r="C3053" t="str">
        <f>+VLOOKUP(Precio_mayoristas_consumidores[[#This Row],[Cod_mes]],Códigos_mes[],2,0)</f>
        <v>Diciembre</v>
      </c>
      <c r="D3053" t="s">
        <v>797</v>
      </c>
      <c r="E3053" t="str">
        <f>+VLOOKUP(Precio_mayoristas_consumidores[[#This Row],[Producto]],Codigos_class_frutas[],2,0)</f>
        <v>Berries</v>
      </c>
      <c r="F3053" t="s">
        <v>799</v>
      </c>
      <c r="G3053" s="51">
        <v>1519</v>
      </c>
    </row>
    <row r="3054" spans="1:7" x14ac:dyDescent="0.35">
      <c r="A3054">
        <v>2016</v>
      </c>
      <c r="B3054">
        <v>12</v>
      </c>
      <c r="C3054" t="str">
        <f>+VLOOKUP(Precio_mayoristas_consumidores[[#This Row],[Cod_mes]],Códigos_mes[],2,0)</f>
        <v>Diciembre</v>
      </c>
      <c r="D3054" t="s">
        <v>797</v>
      </c>
      <c r="E3054" t="str">
        <f>+VLOOKUP(Precio_mayoristas_consumidores[[#This Row],[Producto]],Codigos_class_frutas[],2,0)</f>
        <v>Berries</v>
      </c>
      <c r="F3054" t="s">
        <v>212</v>
      </c>
      <c r="G3054" s="51">
        <v>4878.5</v>
      </c>
    </row>
    <row r="3055" spans="1:7" x14ac:dyDescent="0.35">
      <c r="A3055">
        <v>2016</v>
      </c>
      <c r="B3055">
        <v>12</v>
      </c>
      <c r="C3055" t="str">
        <f>+VLOOKUP(Precio_mayoristas_consumidores[[#This Row],[Cod_mes]],Códigos_mes[],2,0)</f>
        <v>Diciembre</v>
      </c>
      <c r="D3055" t="s">
        <v>797</v>
      </c>
      <c r="E3055" t="str">
        <f>+VLOOKUP(Precio_mayoristas_consumidores[[#This Row],[Producto]],Codigos_class_frutas[],2,0)</f>
        <v>Cítricos</v>
      </c>
      <c r="F3055" t="s">
        <v>214</v>
      </c>
      <c r="G3055" s="51">
        <v>1312.68</v>
      </c>
    </row>
    <row r="3056" spans="1:7" x14ac:dyDescent="0.35">
      <c r="A3056">
        <v>2016</v>
      </c>
      <c r="B3056">
        <v>12</v>
      </c>
      <c r="C3056" t="str">
        <f>+VLOOKUP(Precio_mayoristas_consumidores[[#This Row],[Cod_mes]],Códigos_mes[],2,0)</f>
        <v>Diciembre</v>
      </c>
      <c r="D3056" t="s">
        <v>797</v>
      </c>
      <c r="E3056" t="str">
        <f>+VLOOKUP(Precio_mayoristas_consumidores[[#This Row],[Producto]],Codigos_class_frutas[],2,0)</f>
        <v>Tropicales y subtropicales</v>
      </c>
      <c r="F3056" t="s">
        <v>229</v>
      </c>
      <c r="G3056" s="51">
        <v>1807.15</v>
      </c>
    </row>
    <row r="3057" spans="1:7" x14ac:dyDescent="0.35">
      <c r="A3057">
        <v>2016</v>
      </c>
      <c r="B3057">
        <v>12</v>
      </c>
      <c r="C3057" t="str">
        <f>+VLOOKUP(Precio_mayoristas_consumidores[[#This Row],[Cod_mes]],Códigos_mes[],2,0)</f>
        <v>Diciembre</v>
      </c>
      <c r="D3057" t="s">
        <v>797</v>
      </c>
      <c r="E3057" t="str">
        <f>+VLOOKUP(Precio_mayoristas_consumidores[[#This Row],[Producto]],Codigos_class_frutas[],2,0)</f>
        <v>Frutos de pepita</v>
      </c>
      <c r="F3057" t="s">
        <v>231</v>
      </c>
      <c r="G3057" s="51">
        <v>1350.34</v>
      </c>
    </row>
    <row r="3058" spans="1:7" x14ac:dyDescent="0.35">
      <c r="A3058">
        <v>2016</v>
      </c>
      <c r="B3058">
        <v>12</v>
      </c>
      <c r="C3058" t="str">
        <f>+VLOOKUP(Precio_mayoristas_consumidores[[#This Row],[Cod_mes]],Códigos_mes[],2,0)</f>
        <v>Diciembre</v>
      </c>
      <c r="D3058" t="s">
        <v>797</v>
      </c>
      <c r="E3058" t="str">
        <f>+VLOOKUP(Precio_mayoristas_consumidores[[#This Row],[Producto]],Codigos_class_frutas[],2,0)</f>
        <v>Cítricos</v>
      </c>
      <c r="F3058" t="s">
        <v>221</v>
      </c>
      <c r="G3058" s="51">
        <v>989.62</v>
      </c>
    </row>
    <row r="3059" spans="1:7" x14ac:dyDescent="0.35">
      <c r="A3059">
        <v>2016</v>
      </c>
      <c r="B3059">
        <v>12</v>
      </c>
      <c r="C3059" t="str">
        <f>+VLOOKUP(Precio_mayoristas_consumidores[[#This Row],[Cod_mes]],Códigos_mes[],2,0)</f>
        <v>Diciembre</v>
      </c>
      <c r="D3059" t="s">
        <v>797</v>
      </c>
      <c r="E3059" t="str">
        <f>+VLOOKUP(Precio_mayoristas_consumidores[[#This Row],[Producto]],Codigos_class_frutas[],2,0)</f>
        <v>Frutos de hueso (carozo)</v>
      </c>
      <c r="F3059" t="s">
        <v>665</v>
      </c>
      <c r="G3059" s="51">
        <v>1919.46</v>
      </c>
    </row>
    <row r="3060" spans="1:7" x14ac:dyDescent="0.35">
      <c r="A3060">
        <v>2016</v>
      </c>
      <c r="B3060">
        <v>12</v>
      </c>
      <c r="C3060" t="str">
        <f>+VLOOKUP(Precio_mayoristas_consumidores[[#This Row],[Cod_mes]],Códigos_mes[],2,0)</f>
        <v>Diciembre</v>
      </c>
      <c r="D3060" t="s">
        <v>797</v>
      </c>
      <c r="E3060" t="str">
        <f>+VLOOKUP(Precio_mayoristas_consumidores[[#This Row],[Producto]],Codigos_class_frutas[],2,0)</f>
        <v>Oleaginosos</v>
      </c>
      <c r="F3060" t="s">
        <v>225</v>
      </c>
      <c r="G3060" s="51">
        <v>2937.39</v>
      </c>
    </row>
    <row r="3061" spans="1:7" x14ac:dyDescent="0.35">
      <c r="A3061">
        <v>2016</v>
      </c>
      <c r="B3061">
        <v>12</v>
      </c>
      <c r="C3061" t="str">
        <f>+VLOOKUP(Precio_mayoristas_consumidores[[#This Row],[Cod_mes]],Códigos_mes[],2,0)</f>
        <v>Diciembre</v>
      </c>
      <c r="D3061" t="s">
        <v>797</v>
      </c>
      <c r="E3061" t="str">
        <f>+VLOOKUP(Precio_mayoristas_consumidores[[#This Row],[Producto]],Codigos_class_frutas[],2,0)</f>
        <v>Tropicales y subtropicales</v>
      </c>
      <c r="F3061" t="s">
        <v>204</v>
      </c>
      <c r="G3061" s="51">
        <v>797.96</v>
      </c>
    </row>
    <row r="3062" spans="1:7" x14ac:dyDescent="0.35">
      <c r="A3062">
        <v>2016</v>
      </c>
      <c r="B3062">
        <v>12</v>
      </c>
      <c r="C3062" t="str">
        <f>+VLOOKUP(Precio_mayoristas_consumidores[[#This Row],[Cod_mes]],Códigos_mes[],2,0)</f>
        <v>Diciembre</v>
      </c>
      <c r="D3062" t="s">
        <v>796</v>
      </c>
      <c r="E3062" t="str">
        <f>+VLOOKUP(Precio_mayoristas_consumidores[[#This Row],[Producto]],Codigos_class_frutas[],2,0)</f>
        <v>Berries</v>
      </c>
      <c r="F3062" t="s">
        <v>207</v>
      </c>
      <c r="G3062" s="51">
        <v>2094.33</v>
      </c>
    </row>
    <row r="3063" spans="1:7" x14ac:dyDescent="0.35">
      <c r="A3063">
        <v>2016</v>
      </c>
      <c r="B3063">
        <v>12</v>
      </c>
      <c r="C3063" t="str">
        <f>+VLOOKUP(Precio_mayoristas_consumidores[[#This Row],[Cod_mes]],Códigos_mes[],2,0)</f>
        <v>Diciembre</v>
      </c>
      <c r="D3063" t="s">
        <v>796</v>
      </c>
      <c r="E3063" t="str">
        <f>+VLOOKUP(Precio_mayoristas_consumidores[[#This Row],[Producto]],Codigos_class_frutas[],2,0)</f>
        <v>Frutos de hueso (carozo)</v>
      </c>
      <c r="F3063" t="s">
        <v>281</v>
      </c>
      <c r="G3063" s="51">
        <v>1340.94</v>
      </c>
    </row>
    <row r="3064" spans="1:7" x14ac:dyDescent="0.35">
      <c r="A3064">
        <v>2016</v>
      </c>
      <c r="B3064">
        <v>12</v>
      </c>
      <c r="C3064" t="str">
        <f>+VLOOKUP(Precio_mayoristas_consumidores[[#This Row],[Cod_mes]],Códigos_mes[],2,0)</f>
        <v>Diciembre</v>
      </c>
      <c r="D3064" t="s">
        <v>796</v>
      </c>
      <c r="E3064" t="str">
        <f>+VLOOKUP(Precio_mayoristas_consumidores[[#This Row],[Producto]],Codigos_class_frutas[],2,0)</f>
        <v>Otros</v>
      </c>
      <c r="F3064" t="s">
        <v>209</v>
      </c>
      <c r="G3064" s="51">
        <v>1839.29</v>
      </c>
    </row>
    <row r="3065" spans="1:7" x14ac:dyDescent="0.35">
      <c r="A3065">
        <v>2016</v>
      </c>
      <c r="B3065">
        <v>12</v>
      </c>
      <c r="C3065" t="str">
        <f>+VLOOKUP(Precio_mayoristas_consumidores[[#This Row],[Cod_mes]],Códigos_mes[],2,0)</f>
        <v>Diciembre</v>
      </c>
      <c r="D3065" t="s">
        <v>796</v>
      </c>
      <c r="E3065" t="str">
        <f>+VLOOKUP(Precio_mayoristas_consumidores[[#This Row],[Producto]],Codigos_class_frutas[],2,0)</f>
        <v>Frutos de hueso (carozo)</v>
      </c>
      <c r="F3065" t="s">
        <v>669</v>
      </c>
      <c r="G3065" s="51">
        <v>1072.83</v>
      </c>
    </row>
    <row r="3066" spans="1:7" x14ac:dyDescent="0.35">
      <c r="A3066">
        <v>2016</v>
      </c>
      <c r="B3066">
        <v>12</v>
      </c>
      <c r="C3066" t="str">
        <f>+VLOOKUP(Precio_mayoristas_consumidores[[#This Row],[Cod_mes]],Códigos_mes[],2,0)</f>
        <v>Diciembre</v>
      </c>
      <c r="D3066" t="s">
        <v>796</v>
      </c>
      <c r="E3066" t="str">
        <f>+VLOOKUP(Precio_mayoristas_consumidores[[#This Row],[Producto]],Codigos_class_frutas[],2,0)</f>
        <v>Frutos de hueso (carozo)</v>
      </c>
      <c r="F3066" t="s">
        <v>277</v>
      </c>
      <c r="G3066" s="51">
        <v>953.9</v>
      </c>
    </row>
    <row r="3067" spans="1:7" x14ac:dyDescent="0.35">
      <c r="A3067">
        <v>2016</v>
      </c>
      <c r="B3067">
        <v>12</v>
      </c>
      <c r="C3067" t="str">
        <f>+VLOOKUP(Precio_mayoristas_consumidores[[#This Row],[Cod_mes]],Códigos_mes[],2,0)</f>
        <v>Diciembre</v>
      </c>
      <c r="D3067" t="s">
        <v>796</v>
      </c>
      <c r="E3067" t="str">
        <f>+VLOOKUP(Precio_mayoristas_consumidores[[#This Row],[Producto]],Codigos_class_frutas[],2,0)</f>
        <v>Berries</v>
      </c>
      <c r="F3067" t="s">
        <v>799</v>
      </c>
      <c r="G3067" s="51">
        <v>1826.19</v>
      </c>
    </row>
    <row r="3068" spans="1:7" x14ac:dyDescent="0.35">
      <c r="A3068">
        <v>2016</v>
      </c>
      <c r="B3068">
        <v>12</v>
      </c>
      <c r="C3068" t="str">
        <f>+VLOOKUP(Precio_mayoristas_consumidores[[#This Row],[Cod_mes]],Códigos_mes[],2,0)</f>
        <v>Diciembre</v>
      </c>
      <c r="D3068" t="s">
        <v>796</v>
      </c>
      <c r="E3068" t="str">
        <f>+VLOOKUP(Precio_mayoristas_consumidores[[#This Row],[Producto]],Codigos_class_frutas[],2,0)</f>
        <v>Berries</v>
      </c>
      <c r="F3068" t="s">
        <v>212</v>
      </c>
      <c r="G3068" s="51">
        <v>1111.1400000000001</v>
      </c>
    </row>
    <row r="3069" spans="1:7" x14ac:dyDescent="0.35">
      <c r="A3069">
        <v>2016</v>
      </c>
      <c r="B3069">
        <v>12</v>
      </c>
      <c r="C3069" t="str">
        <f>+VLOOKUP(Precio_mayoristas_consumidores[[#This Row],[Cod_mes]],Códigos_mes[],2,0)</f>
        <v>Diciembre</v>
      </c>
      <c r="D3069" t="s">
        <v>796</v>
      </c>
      <c r="E3069" t="str">
        <f>+VLOOKUP(Precio_mayoristas_consumidores[[#This Row],[Producto]],Codigos_class_frutas[],2,0)</f>
        <v>Cítricos</v>
      </c>
      <c r="F3069" t="s">
        <v>214</v>
      </c>
      <c r="G3069" s="51">
        <v>1054.7</v>
      </c>
    </row>
    <row r="3070" spans="1:7" x14ac:dyDescent="0.35">
      <c r="A3070">
        <v>2016</v>
      </c>
      <c r="B3070">
        <v>12</v>
      </c>
      <c r="C3070" t="str">
        <f>+VLOOKUP(Precio_mayoristas_consumidores[[#This Row],[Cod_mes]],Códigos_mes[],2,0)</f>
        <v>Diciembre</v>
      </c>
      <c r="D3070" t="s">
        <v>796</v>
      </c>
      <c r="E3070" t="str">
        <f>+VLOOKUP(Precio_mayoristas_consumidores[[#This Row],[Producto]],Codigos_class_frutas[],2,0)</f>
        <v>Tropicales y subtropicales</v>
      </c>
      <c r="F3070" t="s">
        <v>229</v>
      </c>
      <c r="G3070" s="51">
        <v>1690.2</v>
      </c>
    </row>
    <row r="3071" spans="1:7" x14ac:dyDescent="0.35">
      <c r="A3071">
        <v>2016</v>
      </c>
      <c r="B3071">
        <v>12</v>
      </c>
      <c r="C3071" t="str">
        <f>+VLOOKUP(Precio_mayoristas_consumidores[[#This Row],[Cod_mes]],Códigos_mes[],2,0)</f>
        <v>Diciembre</v>
      </c>
      <c r="D3071" t="s">
        <v>796</v>
      </c>
      <c r="E3071" t="str">
        <f>+VLOOKUP(Precio_mayoristas_consumidores[[#This Row],[Producto]],Codigos_class_frutas[],2,0)</f>
        <v>Frutos de pepita</v>
      </c>
      <c r="F3071" t="s">
        <v>231</v>
      </c>
      <c r="G3071" s="51">
        <v>874.67</v>
      </c>
    </row>
    <row r="3072" spans="1:7" x14ac:dyDescent="0.35">
      <c r="A3072">
        <v>2016</v>
      </c>
      <c r="B3072">
        <v>12</v>
      </c>
      <c r="C3072" t="str">
        <f>+VLOOKUP(Precio_mayoristas_consumidores[[#This Row],[Cod_mes]],Códigos_mes[],2,0)</f>
        <v>Diciembre</v>
      </c>
      <c r="D3072" t="s">
        <v>796</v>
      </c>
      <c r="E3072" t="str">
        <f>+VLOOKUP(Precio_mayoristas_consumidores[[#This Row],[Producto]],Codigos_class_frutas[],2,0)</f>
        <v>Cítricos</v>
      </c>
      <c r="F3072" t="s">
        <v>221</v>
      </c>
      <c r="G3072" s="51">
        <v>700.96</v>
      </c>
    </row>
    <row r="3073" spans="1:7" x14ac:dyDescent="0.35">
      <c r="A3073">
        <v>2016</v>
      </c>
      <c r="B3073">
        <v>12</v>
      </c>
      <c r="C3073" t="str">
        <f>+VLOOKUP(Precio_mayoristas_consumidores[[#This Row],[Cod_mes]],Códigos_mes[],2,0)</f>
        <v>Diciembre</v>
      </c>
      <c r="D3073" t="s">
        <v>796</v>
      </c>
      <c r="E3073" t="str">
        <f>+VLOOKUP(Precio_mayoristas_consumidores[[#This Row],[Producto]],Codigos_class_frutas[],2,0)</f>
        <v>Frutos de hueso (carozo)</v>
      </c>
      <c r="F3073" t="s">
        <v>665</v>
      </c>
      <c r="G3073" s="51">
        <v>915.78</v>
      </c>
    </row>
    <row r="3074" spans="1:7" x14ac:dyDescent="0.35">
      <c r="A3074">
        <v>2016</v>
      </c>
      <c r="B3074">
        <v>12</v>
      </c>
      <c r="C3074" t="str">
        <f>+VLOOKUP(Precio_mayoristas_consumidores[[#This Row],[Cod_mes]],Códigos_mes[],2,0)</f>
        <v>Diciembre</v>
      </c>
      <c r="D3074" t="s">
        <v>796</v>
      </c>
      <c r="E3074" t="str">
        <f>+VLOOKUP(Precio_mayoristas_consumidores[[#This Row],[Producto]],Codigos_class_frutas[],2,0)</f>
        <v>Oleaginosos</v>
      </c>
      <c r="F3074" t="s">
        <v>225</v>
      </c>
      <c r="G3074" s="51">
        <v>1990.21</v>
      </c>
    </row>
    <row r="3075" spans="1:7" x14ac:dyDescent="0.35">
      <c r="A3075">
        <v>2016</v>
      </c>
      <c r="B3075">
        <v>12</v>
      </c>
      <c r="C3075" t="str">
        <f>+VLOOKUP(Precio_mayoristas_consumidores[[#This Row],[Cod_mes]],Códigos_mes[],2,0)</f>
        <v>Diciembre</v>
      </c>
      <c r="D3075" t="s">
        <v>796</v>
      </c>
      <c r="E3075" t="str">
        <f>+VLOOKUP(Precio_mayoristas_consumidores[[#This Row],[Producto]],Codigos_class_frutas[],2,0)</f>
        <v>Tropicales y subtropicales</v>
      </c>
      <c r="F3075" t="s">
        <v>204</v>
      </c>
      <c r="G3075" s="51">
        <v>580.91</v>
      </c>
    </row>
    <row r="3076" spans="1:7" x14ac:dyDescent="0.35">
      <c r="A3076">
        <v>2016</v>
      </c>
      <c r="B3076">
        <v>12</v>
      </c>
      <c r="C3076" t="str">
        <f>+VLOOKUP(Precio_mayoristas_consumidores[[#This Row],[Cod_mes]],Códigos_mes[],2,0)</f>
        <v>Diciembre</v>
      </c>
      <c r="D3076" t="s">
        <v>797</v>
      </c>
      <c r="E3076" t="str">
        <f>+VLOOKUP(Precio_mayoristas_consumidores[[#This Row],[Producto]],Codigos_class_frutas[],2,0)</f>
        <v>Berries</v>
      </c>
      <c r="F3076" t="s">
        <v>207</v>
      </c>
      <c r="G3076" s="51">
        <v>9520</v>
      </c>
    </row>
    <row r="3077" spans="1:7" x14ac:dyDescent="0.35">
      <c r="A3077">
        <v>2016</v>
      </c>
      <c r="B3077">
        <v>12</v>
      </c>
      <c r="C3077" t="str">
        <f>+VLOOKUP(Precio_mayoristas_consumidores[[#This Row],[Cod_mes]],Códigos_mes[],2,0)</f>
        <v>Diciembre</v>
      </c>
      <c r="D3077" t="s">
        <v>797</v>
      </c>
      <c r="E3077" t="str">
        <f>+VLOOKUP(Precio_mayoristas_consumidores[[#This Row],[Producto]],Codigos_class_frutas[],2,0)</f>
        <v>Frutos de hueso (carozo)</v>
      </c>
      <c r="F3077" t="s">
        <v>281</v>
      </c>
      <c r="G3077" s="51">
        <v>3120.41</v>
      </c>
    </row>
    <row r="3078" spans="1:7" x14ac:dyDescent="0.35">
      <c r="A3078">
        <v>2016</v>
      </c>
      <c r="B3078">
        <v>12</v>
      </c>
      <c r="C3078" t="str">
        <f>+VLOOKUP(Precio_mayoristas_consumidores[[#This Row],[Cod_mes]],Códigos_mes[],2,0)</f>
        <v>Diciembre</v>
      </c>
      <c r="D3078" t="s">
        <v>797</v>
      </c>
      <c r="E3078" t="str">
        <f>+VLOOKUP(Precio_mayoristas_consumidores[[#This Row],[Producto]],Codigos_class_frutas[],2,0)</f>
        <v>Otros</v>
      </c>
      <c r="F3078" t="s">
        <v>209</v>
      </c>
      <c r="G3078" s="51">
        <v>2477.5</v>
      </c>
    </row>
    <row r="3079" spans="1:7" x14ac:dyDescent="0.35">
      <c r="A3079">
        <v>2016</v>
      </c>
      <c r="B3079">
        <v>12</v>
      </c>
      <c r="C3079" t="str">
        <f>+VLOOKUP(Precio_mayoristas_consumidores[[#This Row],[Cod_mes]],Códigos_mes[],2,0)</f>
        <v>Diciembre</v>
      </c>
      <c r="D3079" t="s">
        <v>797</v>
      </c>
      <c r="E3079" t="str">
        <f>+VLOOKUP(Precio_mayoristas_consumidores[[#This Row],[Producto]],Codigos_class_frutas[],2,0)</f>
        <v>Frutos de hueso (carozo)</v>
      </c>
      <c r="F3079" t="s">
        <v>669</v>
      </c>
      <c r="G3079" s="51">
        <v>2087.62</v>
      </c>
    </row>
    <row r="3080" spans="1:7" x14ac:dyDescent="0.35">
      <c r="A3080">
        <v>2016</v>
      </c>
      <c r="B3080">
        <v>12</v>
      </c>
      <c r="C3080" t="str">
        <f>+VLOOKUP(Precio_mayoristas_consumidores[[#This Row],[Cod_mes]],Códigos_mes[],2,0)</f>
        <v>Diciembre</v>
      </c>
      <c r="D3080" t="s">
        <v>797</v>
      </c>
      <c r="E3080" t="str">
        <f>+VLOOKUP(Precio_mayoristas_consumidores[[#This Row],[Producto]],Codigos_class_frutas[],2,0)</f>
        <v>Frutos de hueso (carozo)</v>
      </c>
      <c r="F3080" t="s">
        <v>277</v>
      </c>
      <c r="G3080" s="51">
        <v>1645.56</v>
      </c>
    </row>
    <row r="3081" spans="1:7" x14ac:dyDescent="0.35">
      <c r="A3081">
        <v>2016</v>
      </c>
      <c r="B3081">
        <v>12</v>
      </c>
      <c r="C3081" t="str">
        <f>+VLOOKUP(Precio_mayoristas_consumidores[[#This Row],[Cod_mes]],Códigos_mes[],2,0)</f>
        <v>Diciembre</v>
      </c>
      <c r="D3081" t="s">
        <v>797</v>
      </c>
      <c r="E3081" t="str">
        <f>+VLOOKUP(Precio_mayoristas_consumidores[[#This Row],[Producto]],Codigos_class_frutas[],2,0)</f>
        <v>Berries</v>
      </c>
      <c r="F3081" t="s">
        <v>212</v>
      </c>
      <c r="G3081" s="51">
        <v>4673.25</v>
      </c>
    </row>
    <row r="3082" spans="1:7" x14ac:dyDescent="0.35">
      <c r="A3082">
        <v>2016</v>
      </c>
      <c r="B3082">
        <v>12</v>
      </c>
      <c r="C3082" t="str">
        <f>+VLOOKUP(Precio_mayoristas_consumidores[[#This Row],[Cod_mes]],Códigos_mes[],2,0)</f>
        <v>Diciembre</v>
      </c>
      <c r="D3082" t="s">
        <v>797</v>
      </c>
      <c r="E3082" t="str">
        <f>+VLOOKUP(Precio_mayoristas_consumidores[[#This Row],[Producto]],Codigos_class_frutas[],2,0)</f>
        <v>Cítricos</v>
      </c>
      <c r="F3082" t="s">
        <v>214</v>
      </c>
      <c r="G3082" s="51">
        <v>1379.87</v>
      </c>
    </row>
    <row r="3083" spans="1:7" x14ac:dyDescent="0.35">
      <c r="A3083">
        <v>2016</v>
      </c>
      <c r="B3083">
        <v>12</v>
      </c>
      <c r="C3083" t="str">
        <f>+VLOOKUP(Precio_mayoristas_consumidores[[#This Row],[Cod_mes]],Códigos_mes[],2,0)</f>
        <v>Diciembre</v>
      </c>
      <c r="D3083" t="s">
        <v>797</v>
      </c>
      <c r="E3083" t="str">
        <f>+VLOOKUP(Precio_mayoristas_consumidores[[#This Row],[Producto]],Codigos_class_frutas[],2,0)</f>
        <v>Tropicales y subtropicales</v>
      </c>
      <c r="F3083" t="s">
        <v>229</v>
      </c>
      <c r="G3083" s="51">
        <v>1671.73</v>
      </c>
    </row>
    <row r="3084" spans="1:7" x14ac:dyDescent="0.35">
      <c r="A3084">
        <v>2016</v>
      </c>
      <c r="B3084">
        <v>12</v>
      </c>
      <c r="C3084" t="str">
        <f>+VLOOKUP(Precio_mayoristas_consumidores[[#This Row],[Cod_mes]],Códigos_mes[],2,0)</f>
        <v>Diciembre</v>
      </c>
      <c r="D3084" t="s">
        <v>797</v>
      </c>
      <c r="E3084" t="str">
        <f>+VLOOKUP(Precio_mayoristas_consumidores[[#This Row],[Producto]],Codigos_class_frutas[],2,0)</f>
        <v>Frutos de pepita</v>
      </c>
      <c r="F3084" t="s">
        <v>231</v>
      </c>
      <c r="G3084" s="51">
        <v>1394.08</v>
      </c>
    </row>
    <row r="3085" spans="1:7" x14ac:dyDescent="0.35">
      <c r="A3085">
        <v>2016</v>
      </c>
      <c r="B3085">
        <v>12</v>
      </c>
      <c r="C3085" t="str">
        <f>+VLOOKUP(Precio_mayoristas_consumidores[[#This Row],[Cod_mes]],Códigos_mes[],2,0)</f>
        <v>Diciembre</v>
      </c>
      <c r="D3085" t="s">
        <v>797</v>
      </c>
      <c r="E3085" t="str">
        <f>+VLOOKUP(Precio_mayoristas_consumidores[[#This Row],[Producto]],Codigos_class_frutas[],2,0)</f>
        <v>Cítricos</v>
      </c>
      <c r="F3085" t="s">
        <v>221</v>
      </c>
      <c r="G3085" s="51">
        <v>1004.2</v>
      </c>
    </row>
    <row r="3086" spans="1:7" x14ac:dyDescent="0.35">
      <c r="A3086">
        <v>2016</v>
      </c>
      <c r="B3086">
        <v>12</v>
      </c>
      <c r="C3086" t="str">
        <f>+VLOOKUP(Precio_mayoristas_consumidores[[#This Row],[Cod_mes]],Códigos_mes[],2,0)</f>
        <v>Diciembre</v>
      </c>
      <c r="D3086" t="s">
        <v>797</v>
      </c>
      <c r="E3086" t="str">
        <f>+VLOOKUP(Precio_mayoristas_consumidores[[#This Row],[Producto]],Codigos_class_frutas[],2,0)</f>
        <v>Frutos de hueso (carozo)</v>
      </c>
      <c r="F3086" t="s">
        <v>665</v>
      </c>
      <c r="G3086" s="51">
        <v>1526.35</v>
      </c>
    </row>
    <row r="3087" spans="1:7" x14ac:dyDescent="0.35">
      <c r="A3087">
        <v>2016</v>
      </c>
      <c r="B3087">
        <v>12</v>
      </c>
      <c r="C3087" t="str">
        <f>+VLOOKUP(Precio_mayoristas_consumidores[[#This Row],[Cod_mes]],Códigos_mes[],2,0)</f>
        <v>Diciembre</v>
      </c>
      <c r="D3087" t="s">
        <v>797</v>
      </c>
      <c r="E3087" t="str">
        <f>+VLOOKUP(Precio_mayoristas_consumidores[[#This Row],[Producto]],Codigos_class_frutas[],2,0)</f>
        <v>Oleaginosos</v>
      </c>
      <c r="F3087" t="s">
        <v>225</v>
      </c>
      <c r="G3087" s="51">
        <v>2878.84</v>
      </c>
    </row>
    <row r="3088" spans="1:7" x14ac:dyDescent="0.35">
      <c r="A3088">
        <v>2016</v>
      </c>
      <c r="B3088">
        <v>12</v>
      </c>
      <c r="C3088" t="str">
        <f>+VLOOKUP(Precio_mayoristas_consumidores[[#This Row],[Cod_mes]],Códigos_mes[],2,0)</f>
        <v>Diciembre</v>
      </c>
      <c r="D3088" t="s">
        <v>797</v>
      </c>
      <c r="E3088" t="str">
        <f>+VLOOKUP(Precio_mayoristas_consumidores[[#This Row],[Producto]],Codigos_class_frutas[],2,0)</f>
        <v>Tropicales y subtropicales</v>
      </c>
      <c r="F3088" t="s">
        <v>204</v>
      </c>
      <c r="G3088" s="51">
        <v>824.36</v>
      </c>
    </row>
    <row r="3089" spans="1:7" x14ac:dyDescent="0.35">
      <c r="A3089">
        <v>2016</v>
      </c>
      <c r="B3089">
        <v>12</v>
      </c>
      <c r="C3089" t="str">
        <f>+VLOOKUP(Precio_mayoristas_consumidores[[#This Row],[Cod_mes]],Códigos_mes[],2,0)</f>
        <v>Diciembre</v>
      </c>
      <c r="D3089" t="s">
        <v>796</v>
      </c>
      <c r="E3089" t="str">
        <f>+VLOOKUP(Precio_mayoristas_consumidores[[#This Row],[Producto]],Codigos_class_frutas[],2,0)</f>
        <v>Berries</v>
      </c>
      <c r="F3089" t="s">
        <v>207</v>
      </c>
      <c r="G3089" s="51">
        <v>1985.07</v>
      </c>
    </row>
    <row r="3090" spans="1:7" x14ac:dyDescent="0.35">
      <c r="A3090">
        <v>2016</v>
      </c>
      <c r="B3090">
        <v>12</v>
      </c>
      <c r="C3090" t="str">
        <f>+VLOOKUP(Precio_mayoristas_consumidores[[#This Row],[Cod_mes]],Códigos_mes[],2,0)</f>
        <v>Diciembre</v>
      </c>
      <c r="D3090" t="s">
        <v>796</v>
      </c>
      <c r="E3090" t="str">
        <f>+VLOOKUP(Precio_mayoristas_consumidores[[#This Row],[Producto]],Codigos_class_frutas[],2,0)</f>
        <v>Frutos de hueso (carozo)</v>
      </c>
      <c r="F3090" t="s">
        <v>281</v>
      </c>
      <c r="G3090" s="51">
        <v>1309.68</v>
      </c>
    </row>
    <row r="3091" spans="1:7" x14ac:dyDescent="0.35">
      <c r="A3091">
        <v>2016</v>
      </c>
      <c r="B3091">
        <v>12</v>
      </c>
      <c r="C3091" t="str">
        <f>+VLOOKUP(Precio_mayoristas_consumidores[[#This Row],[Cod_mes]],Códigos_mes[],2,0)</f>
        <v>Diciembre</v>
      </c>
      <c r="D3091" t="s">
        <v>796</v>
      </c>
      <c r="E3091" t="str">
        <f>+VLOOKUP(Precio_mayoristas_consumidores[[#This Row],[Producto]],Codigos_class_frutas[],2,0)</f>
        <v>Frutos de hueso (carozo)</v>
      </c>
      <c r="F3091" t="s">
        <v>702</v>
      </c>
      <c r="G3091" s="51">
        <v>872.28</v>
      </c>
    </row>
    <row r="3092" spans="1:7" x14ac:dyDescent="0.35">
      <c r="A3092">
        <v>2016</v>
      </c>
      <c r="B3092">
        <v>12</v>
      </c>
      <c r="C3092" t="str">
        <f>+VLOOKUP(Precio_mayoristas_consumidores[[#This Row],[Cod_mes]],Códigos_mes[],2,0)</f>
        <v>Diciembre</v>
      </c>
      <c r="D3092" t="s">
        <v>796</v>
      </c>
      <c r="E3092" t="str">
        <f>+VLOOKUP(Precio_mayoristas_consumidores[[#This Row],[Producto]],Codigos_class_frutas[],2,0)</f>
        <v>Frutos de hueso (carozo)</v>
      </c>
      <c r="F3092" t="s">
        <v>277</v>
      </c>
      <c r="G3092" s="51">
        <v>949.88</v>
      </c>
    </row>
    <row r="3093" spans="1:7" x14ac:dyDescent="0.35">
      <c r="A3093">
        <v>2016</v>
      </c>
      <c r="B3093">
        <v>12</v>
      </c>
      <c r="C3093" t="str">
        <f>+VLOOKUP(Precio_mayoristas_consumidores[[#This Row],[Cod_mes]],Códigos_mes[],2,0)</f>
        <v>Diciembre</v>
      </c>
      <c r="D3093" t="s">
        <v>796</v>
      </c>
      <c r="E3093" t="str">
        <f>+VLOOKUP(Precio_mayoristas_consumidores[[#This Row],[Producto]],Codigos_class_frutas[],2,0)</f>
        <v>Berries</v>
      </c>
      <c r="F3093" t="s">
        <v>799</v>
      </c>
      <c r="G3093" s="51">
        <v>2188.33</v>
      </c>
    </row>
    <row r="3094" spans="1:7" x14ac:dyDescent="0.35">
      <c r="A3094">
        <v>2016</v>
      </c>
      <c r="B3094">
        <v>12</v>
      </c>
      <c r="C3094" t="str">
        <f>+VLOOKUP(Precio_mayoristas_consumidores[[#This Row],[Cod_mes]],Códigos_mes[],2,0)</f>
        <v>Diciembre</v>
      </c>
      <c r="D3094" t="s">
        <v>796</v>
      </c>
      <c r="E3094" t="str">
        <f>+VLOOKUP(Precio_mayoristas_consumidores[[#This Row],[Producto]],Codigos_class_frutas[],2,0)</f>
        <v>Berries</v>
      </c>
      <c r="F3094" t="s">
        <v>212</v>
      </c>
      <c r="G3094" s="51">
        <v>1223.07</v>
      </c>
    </row>
    <row r="3095" spans="1:7" x14ac:dyDescent="0.35">
      <c r="A3095">
        <v>2016</v>
      </c>
      <c r="B3095">
        <v>12</v>
      </c>
      <c r="C3095" t="str">
        <f>+VLOOKUP(Precio_mayoristas_consumidores[[#This Row],[Cod_mes]],Códigos_mes[],2,0)</f>
        <v>Diciembre</v>
      </c>
      <c r="D3095" t="s">
        <v>796</v>
      </c>
      <c r="E3095" t="str">
        <f>+VLOOKUP(Precio_mayoristas_consumidores[[#This Row],[Producto]],Codigos_class_frutas[],2,0)</f>
        <v>Cítricos</v>
      </c>
      <c r="F3095" t="s">
        <v>214</v>
      </c>
      <c r="G3095" s="51">
        <v>1137.55</v>
      </c>
    </row>
    <row r="3096" spans="1:7" x14ac:dyDescent="0.35">
      <c r="A3096">
        <v>2016</v>
      </c>
      <c r="B3096">
        <v>12</v>
      </c>
      <c r="C3096" t="str">
        <f>+VLOOKUP(Precio_mayoristas_consumidores[[#This Row],[Cod_mes]],Códigos_mes[],2,0)</f>
        <v>Diciembre</v>
      </c>
      <c r="D3096" t="s">
        <v>796</v>
      </c>
      <c r="E3096" t="str">
        <f>+VLOOKUP(Precio_mayoristas_consumidores[[#This Row],[Producto]],Codigos_class_frutas[],2,0)</f>
        <v>Tropicales y subtropicales</v>
      </c>
      <c r="F3096" t="s">
        <v>229</v>
      </c>
      <c r="G3096" s="51">
        <v>1703.33</v>
      </c>
    </row>
    <row r="3097" spans="1:7" x14ac:dyDescent="0.35">
      <c r="A3097">
        <v>2016</v>
      </c>
      <c r="B3097">
        <v>12</v>
      </c>
      <c r="C3097" t="str">
        <f>+VLOOKUP(Precio_mayoristas_consumidores[[#This Row],[Cod_mes]],Códigos_mes[],2,0)</f>
        <v>Diciembre</v>
      </c>
      <c r="D3097" t="s">
        <v>796</v>
      </c>
      <c r="E3097" t="str">
        <f>+VLOOKUP(Precio_mayoristas_consumidores[[#This Row],[Producto]],Codigos_class_frutas[],2,0)</f>
        <v>Cítricos</v>
      </c>
      <c r="F3097" t="s">
        <v>221</v>
      </c>
      <c r="G3097" s="51">
        <v>718.84</v>
      </c>
    </row>
    <row r="3098" spans="1:7" x14ac:dyDescent="0.35">
      <c r="A3098">
        <v>2016</v>
      </c>
      <c r="B3098">
        <v>12</v>
      </c>
      <c r="C3098" t="str">
        <f>+VLOOKUP(Precio_mayoristas_consumidores[[#This Row],[Cod_mes]],Códigos_mes[],2,0)</f>
        <v>Diciembre</v>
      </c>
      <c r="D3098" t="s">
        <v>796</v>
      </c>
      <c r="E3098" t="str">
        <f>+VLOOKUP(Precio_mayoristas_consumidores[[#This Row],[Producto]],Codigos_class_frutas[],2,0)</f>
        <v>Frutos de hueso (carozo)</v>
      </c>
      <c r="F3098" t="s">
        <v>665</v>
      </c>
      <c r="G3098" s="51">
        <v>857.94</v>
      </c>
    </row>
    <row r="3099" spans="1:7" x14ac:dyDescent="0.35">
      <c r="A3099">
        <v>2016</v>
      </c>
      <c r="B3099">
        <v>12</v>
      </c>
      <c r="C3099" t="str">
        <f>+VLOOKUP(Precio_mayoristas_consumidores[[#This Row],[Cod_mes]],Códigos_mes[],2,0)</f>
        <v>Diciembre</v>
      </c>
      <c r="D3099" t="s">
        <v>796</v>
      </c>
      <c r="E3099" t="str">
        <f>+VLOOKUP(Precio_mayoristas_consumidores[[#This Row],[Producto]],Codigos_class_frutas[],2,0)</f>
        <v>Oleaginosos</v>
      </c>
      <c r="F3099" t="s">
        <v>225</v>
      </c>
      <c r="G3099" s="51">
        <v>1975.26</v>
      </c>
    </row>
    <row r="3100" spans="1:7" x14ac:dyDescent="0.35">
      <c r="A3100">
        <v>2016</v>
      </c>
      <c r="B3100">
        <v>12</v>
      </c>
      <c r="C3100" t="str">
        <f>+VLOOKUP(Precio_mayoristas_consumidores[[#This Row],[Cod_mes]],Códigos_mes[],2,0)</f>
        <v>Diciembre</v>
      </c>
      <c r="D3100" t="s">
        <v>796</v>
      </c>
      <c r="E3100" t="str">
        <f>+VLOOKUP(Precio_mayoristas_consumidores[[#This Row],[Producto]],Codigos_class_frutas[],2,0)</f>
        <v>Tropicales y subtropicales</v>
      </c>
      <c r="F3100" t="s">
        <v>204</v>
      </c>
      <c r="G3100" s="51">
        <v>543.47</v>
      </c>
    </row>
    <row r="3101" spans="1:7" x14ac:dyDescent="0.35">
      <c r="A3101">
        <v>2016</v>
      </c>
      <c r="B3101">
        <v>12</v>
      </c>
      <c r="C3101" t="str">
        <f>+VLOOKUP(Precio_mayoristas_consumidores[[#This Row],[Cod_mes]],Códigos_mes[],2,0)</f>
        <v>Diciembre</v>
      </c>
      <c r="D3101" t="s">
        <v>796</v>
      </c>
      <c r="E3101" t="str">
        <f>+VLOOKUP(Precio_mayoristas_consumidores[[#This Row],[Producto]],Codigos_class_frutas[],2,0)</f>
        <v>Uva</v>
      </c>
      <c r="F3101" t="s">
        <v>295</v>
      </c>
      <c r="G3101" s="51">
        <v>1123.08</v>
      </c>
    </row>
    <row r="3102" spans="1:7" x14ac:dyDescent="0.35">
      <c r="A3102">
        <v>2016</v>
      </c>
      <c r="B3102">
        <v>12</v>
      </c>
      <c r="C3102" t="str">
        <f>+VLOOKUP(Precio_mayoristas_consumidores[[#This Row],[Cod_mes]],Códigos_mes[],2,0)</f>
        <v>Diciembre</v>
      </c>
      <c r="D3102" t="s">
        <v>797</v>
      </c>
      <c r="E3102" t="str">
        <f>+VLOOKUP(Precio_mayoristas_consumidores[[#This Row],[Producto]],Codigos_class_frutas[],2,0)</f>
        <v>Berries</v>
      </c>
      <c r="F3102" t="s">
        <v>207</v>
      </c>
      <c r="G3102" s="51">
        <v>5899.75</v>
      </c>
    </row>
    <row r="3103" spans="1:7" x14ac:dyDescent="0.35">
      <c r="A3103">
        <v>2016</v>
      </c>
      <c r="B3103">
        <v>12</v>
      </c>
      <c r="C3103" t="str">
        <f>+VLOOKUP(Precio_mayoristas_consumidores[[#This Row],[Cod_mes]],Códigos_mes[],2,0)</f>
        <v>Diciembre</v>
      </c>
      <c r="D3103" t="s">
        <v>797</v>
      </c>
      <c r="E3103" t="str">
        <f>+VLOOKUP(Precio_mayoristas_consumidores[[#This Row],[Producto]],Codigos_class_frutas[],2,0)</f>
        <v>Frutos de hueso (carozo)</v>
      </c>
      <c r="F3103" t="s">
        <v>281</v>
      </c>
      <c r="G3103" s="51">
        <v>2686.88</v>
      </c>
    </row>
    <row r="3104" spans="1:7" x14ac:dyDescent="0.35">
      <c r="A3104">
        <v>2016</v>
      </c>
      <c r="B3104">
        <v>12</v>
      </c>
      <c r="C3104" t="str">
        <f>+VLOOKUP(Precio_mayoristas_consumidores[[#This Row],[Cod_mes]],Códigos_mes[],2,0)</f>
        <v>Diciembre</v>
      </c>
      <c r="D3104" t="s">
        <v>797</v>
      </c>
      <c r="E3104" t="str">
        <f>+VLOOKUP(Precio_mayoristas_consumidores[[#This Row],[Producto]],Codigos_class_frutas[],2,0)</f>
        <v>Otros</v>
      </c>
      <c r="F3104" t="s">
        <v>209</v>
      </c>
      <c r="G3104" s="51">
        <v>2990</v>
      </c>
    </row>
    <row r="3105" spans="1:7" x14ac:dyDescent="0.35">
      <c r="A3105">
        <v>2016</v>
      </c>
      <c r="B3105">
        <v>12</v>
      </c>
      <c r="C3105" t="str">
        <f>+VLOOKUP(Precio_mayoristas_consumidores[[#This Row],[Cod_mes]],Códigos_mes[],2,0)</f>
        <v>Diciembre</v>
      </c>
      <c r="D3105" t="s">
        <v>797</v>
      </c>
      <c r="E3105" t="str">
        <f>+VLOOKUP(Precio_mayoristas_consumidores[[#This Row],[Producto]],Codigos_class_frutas[],2,0)</f>
        <v>Frutos de hueso (carozo)</v>
      </c>
      <c r="F3105" t="s">
        <v>702</v>
      </c>
      <c r="G3105" s="51">
        <v>1841.69</v>
      </c>
    </row>
    <row r="3106" spans="1:7" x14ac:dyDescent="0.35">
      <c r="A3106">
        <v>2016</v>
      </c>
      <c r="B3106">
        <v>12</v>
      </c>
      <c r="C3106" t="str">
        <f>+VLOOKUP(Precio_mayoristas_consumidores[[#This Row],[Cod_mes]],Códigos_mes[],2,0)</f>
        <v>Diciembre</v>
      </c>
      <c r="D3106" t="s">
        <v>797</v>
      </c>
      <c r="E3106" t="str">
        <f>+VLOOKUP(Precio_mayoristas_consumidores[[#This Row],[Producto]],Codigos_class_frutas[],2,0)</f>
        <v>Frutos de hueso (carozo)</v>
      </c>
      <c r="F3106" t="s">
        <v>669</v>
      </c>
      <c r="G3106" s="51">
        <v>1990</v>
      </c>
    </row>
    <row r="3107" spans="1:7" x14ac:dyDescent="0.35">
      <c r="A3107">
        <v>2016</v>
      </c>
      <c r="B3107">
        <v>12</v>
      </c>
      <c r="C3107" t="str">
        <f>+VLOOKUP(Precio_mayoristas_consumidores[[#This Row],[Cod_mes]],Códigos_mes[],2,0)</f>
        <v>Diciembre</v>
      </c>
      <c r="D3107" t="s">
        <v>797</v>
      </c>
      <c r="E3107" t="str">
        <f>+VLOOKUP(Precio_mayoristas_consumidores[[#This Row],[Producto]],Codigos_class_frutas[],2,0)</f>
        <v>Frutos de hueso (carozo)</v>
      </c>
      <c r="F3107" t="s">
        <v>277</v>
      </c>
      <c r="G3107" s="51">
        <v>1656.2</v>
      </c>
    </row>
    <row r="3108" spans="1:7" x14ac:dyDescent="0.35">
      <c r="A3108">
        <v>2016</v>
      </c>
      <c r="B3108">
        <v>12</v>
      </c>
      <c r="C3108" t="str">
        <f>+VLOOKUP(Precio_mayoristas_consumidores[[#This Row],[Cod_mes]],Códigos_mes[],2,0)</f>
        <v>Diciembre</v>
      </c>
      <c r="D3108" t="s">
        <v>797</v>
      </c>
      <c r="E3108" t="str">
        <f>+VLOOKUP(Precio_mayoristas_consumidores[[#This Row],[Producto]],Codigos_class_frutas[],2,0)</f>
        <v>Berries</v>
      </c>
      <c r="F3108" t="s">
        <v>799</v>
      </c>
      <c r="G3108" s="51">
        <v>9000</v>
      </c>
    </row>
    <row r="3109" spans="1:7" x14ac:dyDescent="0.35">
      <c r="A3109">
        <v>2016</v>
      </c>
      <c r="B3109">
        <v>12</v>
      </c>
      <c r="C3109" t="str">
        <f>+VLOOKUP(Precio_mayoristas_consumidores[[#This Row],[Cod_mes]],Códigos_mes[],2,0)</f>
        <v>Diciembre</v>
      </c>
      <c r="D3109" t="s">
        <v>797</v>
      </c>
      <c r="E3109" t="str">
        <f>+VLOOKUP(Precio_mayoristas_consumidores[[#This Row],[Producto]],Codigos_class_frutas[],2,0)</f>
        <v>Berries</v>
      </c>
      <c r="F3109" t="s">
        <v>212</v>
      </c>
      <c r="G3109" s="51">
        <v>4116.17</v>
      </c>
    </row>
    <row r="3110" spans="1:7" x14ac:dyDescent="0.35">
      <c r="A3110">
        <v>2016</v>
      </c>
      <c r="B3110">
        <v>12</v>
      </c>
      <c r="C3110" t="str">
        <f>+VLOOKUP(Precio_mayoristas_consumidores[[#This Row],[Cod_mes]],Códigos_mes[],2,0)</f>
        <v>Diciembre</v>
      </c>
      <c r="D3110" t="s">
        <v>797</v>
      </c>
      <c r="E3110" t="str">
        <f>+VLOOKUP(Precio_mayoristas_consumidores[[#This Row],[Producto]],Codigos_class_frutas[],2,0)</f>
        <v>Cítricos</v>
      </c>
      <c r="F3110" t="s">
        <v>214</v>
      </c>
      <c r="G3110" s="51">
        <v>1454.69</v>
      </c>
    </row>
    <row r="3111" spans="1:7" x14ac:dyDescent="0.35">
      <c r="A3111">
        <v>2016</v>
      </c>
      <c r="B3111">
        <v>12</v>
      </c>
      <c r="C3111" t="str">
        <f>+VLOOKUP(Precio_mayoristas_consumidores[[#This Row],[Cod_mes]],Códigos_mes[],2,0)</f>
        <v>Diciembre</v>
      </c>
      <c r="D3111" t="s">
        <v>797</v>
      </c>
      <c r="E3111" t="str">
        <f>+VLOOKUP(Precio_mayoristas_consumidores[[#This Row],[Producto]],Codigos_class_frutas[],2,0)</f>
        <v>Tropicales y subtropicales</v>
      </c>
      <c r="F3111" t="s">
        <v>229</v>
      </c>
      <c r="G3111" s="51">
        <v>1645.26</v>
      </c>
    </row>
    <row r="3112" spans="1:7" x14ac:dyDescent="0.35">
      <c r="A3112">
        <v>2016</v>
      </c>
      <c r="B3112">
        <v>12</v>
      </c>
      <c r="C3112" t="str">
        <f>+VLOOKUP(Precio_mayoristas_consumidores[[#This Row],[Cod_mes]],Códigos_mes[],2,0)</f>
        <v>Diciembre</v>
      </c>
      <c r="D3112" t="s">
        <v>797</v>
      </c>
      <c r="E3112" t="str">
        <f>+VLOOKUP(Precio_mayoristas_consumidores[[#This Row],[Producto]],Codigos_class_frutas[],2,0)</f>
        <v>Frutos de pepita</v>
      </c>
      <c r="F3112" t="s">
        <v>231</v>
      </c>
      <c r="G3112" s="51">
        <v>1432.4</v>
      </c>
    </row>
    <row r="3113" spans="1:7" x14ac:dyDescent="0.35">
      <c r="A3113">
        <v>2016</v>
      </c>
      <c r="B3113">
        <v>12</v>
      </c>
      <c r="C3113" t="str">
        <f>+VLOOKUP(Precio_mayoristas_consumidores[[#This Row],[Cod_mes]],Códigos_mes[],2,0)</f>
        <v>Diciembre</v>
      </c>
      <c r="D3113" t="s">
        <v>797</v>
      </c>
      <c r="E3113" t="str">
        <f>+VLOOKUP(Precio_mayoristas_consumidores[[#This Row],[Producto]],Codigos_class_frutas[],2,0)</f>
        <v>Cítricos</v>
      </c>
      <c r="F3113" t="s">
        <v>221</v>
      </c>
      <c r="G3113" s="51">
        <v>1034.3</v>
      </c>
    </row>
    <row r="3114" spans="1:7" x14ac:dyDescent="0.35">
      <c r="A3114">
        <v>2016</v>
      </c>
      <c r="B3114">
        <v>12</v>
      </c>
      <c r="C3114" t="str">
        <f>+VLOOKUP(Precio_mayoristas_consumidores[[#This Row],[Cod_mes]],Códigos_mes[],2,0)</f>
        <v>Diciembre</v>
      </c>
      <c r="D3114" t="s">
        <v>797</v>
      </c>
      <c r="E3114" t="str">
        <f>+VLOOKUP(Precio_mayoristas_consumidores[[#This Row],[Producto]],Codigos_class_frutas[],2,0)</f>
        <v>Frutos de hueso (carozo)</v>
      </c>
      <c r="F3114" t="s">
        <v>665</v>
      </c>
      <c r="G3114" s="51">
        <v>1687.27</v>
      </c>
    </row>
    <row r="3115" spans="1:7" x14ac:dyDescent="0.35">
      <c r="A3115">
        <v>2016</v>
      </c>
      <c r="B3115">
        <v>12</v>
      </c>
      <c r="C3115" t="str">
        <f>+VLOOKUP(Precio_mayoristas_consumidores[[#This Row],[Cod_mes]],Códigos_mes[],2,0)</f>
        <v>Diciembre</v>
      </c>
      <c r="D3115" t="s">
        <v>797</v>
      </c>
      <c r="E3115" t="str">
        <f>+VLOOKUP(Precio_mayoristas_consumidores[[#This Row],[Producto]],Codigos_class_frutas[],2,0)</f>
        <v>Oleaginosos</v>
      </c>
      <c r="F3115" t="s">
        <v>225</v>
      </c>
      <c r="G3115" s="51">
        <v>2799.41</v>
      </c>
    </row>
    <row r="3116" spans="1:7" x14ac:dyDescent="0.35">
      <c r="A3116">
        <v>2016</v>
      </c>
      <c r="B3116">
        <v>12</v>
      </c>
      <c r="C3116" t="str">
        <f>+VLOOKUP(Precio_mayoristas_consumidores[[#This Row],[Cod_mes]],Códigos_mes[],2,0)</f>
        <v>Diciembre</v>
      </c>
      <c r="D3116" t="s">
        <v>797</v>
      </c>
      <c r="E3116" t="str">
        <f>+VLOOKUP(Precio_mayoristas_consumidores[[#This Row],[Producto]],Codigos_class_frutas[],2,0)</f>
        <v>Tropicales y subtropicales</v>
      </c>
      <c r="F3116" t="s">
        <v>204</v>
      </c>
      <c r="G3116" s="51">
        <v>803.09</v>
      </c>
    </row>
    <row r="3117" spans="1:7" x14ac:dyDescent="0.35">
      <c r="A3117">
        <v>2016</v>
      </c>
      <c r="B3117">
        <v>12</v>
      </c>
      <c r="C3117" t="str">
        <f>+VLOOKUP(Precio_mayoristas_consumidores[[#This Row],[Cod_mes]],Códigos_mes[],2,0)</f>
        <v>Diciembre</v>
      </c>
      <c r="D3117" t="s">
        <v>797</v>
      </c>
      <c r="E3117" t="str">
        <f>+VLOOKUP(Precio_mayoristas_consumidores[[#This Row],[Producto]],Codigos_class_frutas[],2,0)</f>
        <v>Uva</v>
      </c>
      <c r="F3117" t="s">
        <v>295</v>
      </c>
      <c r="G3117" s="51">
        <v>3331.51</v>
      </c>
    </row>
    <row r="3118" spans="1:7" x14ac:dyDescent="0.35">
      <c r="A3118">
        <v>2016</v>
      </c>
      <c r="B3118">
        <v>12</v>
      </c>
      <c r="C3118" t="str">
        <f>+VLOOKUP(Precio_mayoristas_consumidores[[#This Row],[Cod_mes]],Códigos_mes[],2,0)</f>
        <v>Diciembre</v>
      </c>
      <c r="D3118" t="s">
        <v>796</v>
      </c>
      <c r="E3118" t="str">
        <f>+VLOOKUP(Precio_mayoristas_consumidores[[#This Row],[Producto]],Codigos_class_frutas[],2,0)</f>
        <v>Berries</v>
      </c>
      <c r="F3118" t="s">
        <v>207</v>
      </c>
      <c r="G3118" s="51">
        <v>2282.14</v>
      </c>
    </row>
    <row r="3119" spans="1:7" x14ac:dyDescent="0.35">
      <c r="A3119">
        <v>2016</v>
      </c>
      <c r="B3119">
        <v>12</v>
      </c>
      <c r="C3119" t="str">
        <f>+VLOOKUP(Precio_mayoristas_consumidores[[#This Row],[Cod_mes]],Códigos_mes[],2,0)</f>
        <v>Diciembre</v>
      </c>
      <c r="D3119" t="s">
        <v>796</v>
      </c>
      <c r="E3119" t="str">
        <f>+VLOOKUP(Precio_mayoristas_consumidores[[#This Row],[Producto]],Codigos_class_frutas[],2,0)</f>
        <v>Frutos de hueso (carozo)</v>
      </c>
      <c r="F3119" t="s">
        <v>281</v>
      </c>
      <c r="G3119" s="51">
        <v>1363.6</v>
      </c>
    </row>
    <row r="3120" spans="1:7" x14ac:dyDescent="0.35">
      <c r="A3120">
        <v>2016</v>
      </c>
      <c r="B3120">
        <v>12</v>
      </c>
      <c r="C3120" t="str">
        <f>+VLOOKUP(Precio_mayoristas_consumidores[[#This Row],[Cod_mes]],Códigos_mes[],2,0)</f>
        <v>Diciembre</v>
      </c>
      <c r="D3120" t="s">
        <v>796</v>
      </c>
      <c r="E3120" t="str">
        <f>+VLOOKUP(Precio_mayoristas_consumidores[[#This Row],[Producto]],Codigos_class_frutas[],2,0)</f>
        <v>Frutos de hueso (carozo)</v>
      </c>
      <c r="F3120" t="s">
        <v>702</v>
      </c>
      <c r="G3120" s="51">
        <v>774.99</v>
      </c>
    </row>
    <row r="3121" spans="1:7" x14ac:dyDescent="0.35">
      <c r="A3121">
        <v>2016</v>
      </c>
      <c r="B3121">
        <v>12</v>
      </c>
      <c r="C3121" t="str">
        <f>+VLOOKUP(Precio_mayoristas_consumidores[[#This Row],[Cod_mes]],Códigos_mes[],2,0)</f>
        <v>Diciembre</v>
      </c>
      <c r="D3121" t="s">
        <v>796</v>
      </c>
      <c r="E3121" t="str">
        <f>+VLOOKUP(Precio_mayoristas_consumidores[[#This Row],[Producto]],Codigos_class_frutas[],2,0)</f>
        <v>Frutos de hueso (carozo)</v>
      </c>
      <c r="F3121" t="s">
        <v>277</v>
      </c>
      <c r="G3121" s="51">
        <v>876.12</v>
      </c>
    </row>
    <row r="3122" spans="1:7" x14ac:dyDescent="0.35">
      <c r="A3122">
        <v>2016</v>
      </c>
      <c r="B3122">
        <v>12</v>
      </c>
      <c r="C3122" t="str">
        <f>+VLOOKUP(Precio_mayoristas_consumidores[[#This Row],[Cod_mes]],Códigos_mes[],2,0)</f>
        <v>Diciembre</v>
      </c>
      <c r="D3122" t="s">
        <v>796</v>
      </c>
      <c r="E3122" t="str">
        <f>+VLOOKUP(Precio_mayoristas_consumidores[[#This Row],[Producto]],Codigos_class_frutas[],2,0)</f>
        <v>Berries</v>
      </c>
      <c r="F3122" t="s">
        <v>799</v>
      </c>
      <c r="G3122" s="51">
        <v>1316.67</v>
      </c>
    </row>
    <row r="3123" spans="1:7" x14ac:dyDescent="0.35">
      <c r="A3123">
        <v>2016</v>
      </c>
      <c r="B3123">
        <v>12</v>
      </c>
      <c r="C3123" t="str">
        <f>+VLOOKUP(Precio_mayoristas_consumidores[[#This Row],[Cod_mes]],Códigos_mes[],2,0)</f>
        <v>Diciembre</v>
      </c>
      <c r="D3123" t="s">
        <v>796</v>
      </c>
      <c r="E3123" t="str">
        <f>+VLOOKUP(Precio_mayoristas_consumidores[[#This Row],[Producto]],Codigos_class_frutas[],2,0)</f>
        <v>Berries</v>
      </c>
      <c r="F3123" t="s">
        <v>212</v>
      </c>
      <c r="G3123" s="51">
        <v>1232.17</v>
      </c>
    </row>
    <row r="3124" spans="1:7" x14ac:dyDescent="0.35">
      <c r="A3124">
        <v>2016</v>
      </c>
      <c r="B3124">
        <v>12</v>
      </c>
      <c r="C3124" t="str">
        <f>+VLOOKUP(Precio_mayoristas_consumidores[[#This Row],[Cod_mes]],Códigos_mes[],2,0)</f>
        <v>Diciembre</v>
      </c>
      <c r="D3124" t="s">
        <v>796</v>
      </c>
      <c r="E3124" t="str">
        <f>+VLOOKUP(Precio_mayoristas_consumidores[[#This Row],[Producto]],Codigos_class_frutas[],2,0)</f>
        <v>Cítricos</v>
      </c>
      <c r="F3124" t="s">
        <v>214</v>
      </c>
      <c r="G3124" s="51">
        <v>1215.69</v>
      </c>
    </row>
    <row r="3125" spans="1:7" x14ac:dyDescent="0.35">
      <c r="A3125">
        <v>2016</v>
      </c>
      <c r="B3125">
        <v>12</v>
      </c>
      <c r="C3125" t="str">
        <f>+VLOOKUP(Precio_mayoristas_consumidores[[#This Row],[Cod_mes]],Códigos_mes[],2,0)</f>
        <v>Diciembre</v>
      </c>
      <c r="D3125" t="s">
        <v>796</v>
      </c>
      <c r="E3125" t="str">
        <f>+VLOOKUP(Precio_mayoristas_consumidores[[#This Row],[Producto]],Codigos_class_frutas[],2,0)</f>
        <v>Tropicales y subtropicales</v>
      </c>
      <c r="F3125" t="s">
        <v>229</v>
      </c>
      <c r="G3125" s="51">
        <v>1653.47</v>
      </c>
    </row>
    <row r="3126" spans="1:7" x14ac:dyDescent="0.35">
      <c r="A3126">
        <v>2016</v>
      </c>
      <c r="B3126">
        <v>12</v>
      </c>
      <c r="C3126" t="str">
        <f>+VLOOKUP(Precio_mayoristas_consumidores[[#This Row],[Cod_mes]],Códigos_mes[],2,0)</f>
        <v>Diciembre</v>
      </c>
      <c r="D3126" t="s">
        <v>796</v>
      </c>
      <c r="E3126" t="str">
        <f>+VLOOKUP(Precio_mayoristas_consumidores[[#This Row],[Producto]],Codigos_class_frutas[],2,0)</f>
        <v>Cítricos</v>
      </c>
      <c r="F3126" t="s">
        <v>221</v>
      </c>
      <c r="G3126" s="51">
        <v>728.86</v>
      </c>
    </row>
    <row r="3127" spans="1:7" x14ac:dyDescent="0.35">
      <c r="A3127">
        <v>2016</v>
      </c>
      <c r="B3127">
        <v>12</v>
      </c>
      <c r="C3127" t="str">
        <f>+VLOOKUP(Precio_mayoristas_consumidores[[#This Row],[Cod_mes]],Códigos_mes[],2,0)</f>
        <v>Diciembre</v>
      </c>
      <c r="D3127" t="s">
        <v>796</v>
      </c>
      <c r="E3127" t="str">
        <f>+VLOOKUP(Precio_mayoristas_consumidores[[#This Row],[Producto]],Codigos_class_frutas[],2,0)</f>
        <v>Frutos de hueso (carozo)</v>
      </c>
      <c r="F3127" t="s">
        <v>665</v>
      </c>
      <c r="G3127" s="51">
        <v>852.72</v>
      </c>
    </row>
    <row r="3128" spans="1:7" x14ac:dyDescent="0.35">
      <c r="A3128">
        <v>2016</v>
      </c>
      <c r="B3128">
        <v>12</v>
      </c>
      <c r="C3128" t="str">
        <f>+VLOOKUP(Precio_mayoristas_consumidores[[#This Row],[Cod_mes]],Códigos_mes[],2,0)</f>
        <v>Diciembre</v>
      </c>
      <c r="D3128" t="s">
        <v>796</v>
      </c>
      <c r="E3128" t="str">
        <f>+VLOOKUP(Precio_mayoristas_consumidores[[#This Row],[Producto]],Codigos_class_frutas[],2,0)</f>
        <v>Oleaginosos</v>
      </c>
      <c r="F3128" t="s">
        <v>225</v>
      </c>
      <c r="G3128" s="51">
        <v>2069.11</v>
      </c>
    </row>
    <row r="3129" spans="1:7" x14ac:dyDescent="0.35">
      <c r="A3129">
        <v>2016</v>
      </c>
      <c r="B3129">
        <v>12</v>
      </c>
      <c r="C3129" t="str">
        <f>+VLOOKUP(Precio_mayoristas_consumidores[[#This Row],[Cod_mes]],Códigos_mes[],2,0)</f>
        <v>Diciembre</v>
      </c>
      <c r="D3129" t="s">
        <v>796</v>
      </c>
      <c r="E3129" t="str">
        <f>+VLOOKUP(Precio_mayoristas_consumidores[[#This Row],[Producto]],Codigos_class_frutas[],2,0)</f>
        <v>Tropicales y subtropicales</v>
      </c>
      <c r="F3129" t="s">
        <v>204</v>
      </c>
      <c r="G3129" s="51">
        <v>554.4</v>
      </c>
    </row>
    <row r="3130" spans="1:7" x14ac:dyDescent="0.35">
      <c r="A3130">
        <v>2016</v>
      </c>
      <c r="B3130">
        <v>12</v>
      </c>
      <c r="C3130" t="str">
        <f>+VLOOKUP(Precio_mayoristas_consumidores[[#This Row],[Cod_mes]],Códigos_mes[],2,0)</f>
        <v>Diciembre</v>
      </c>
      <c r="D3130" t="s">
        <v>796</v>
      </c>
      <c r="E3130" t="str">
        <f>+VLOOKUP(Precio_mayoristas_consumidores[[#This Row],[Producto]],Codigos_class_frutas[],2,0)</f>
        <v>Uva</v>
      </c>
      <c r="F3130" t="s">
        <v>295</v>
      </c>
      <c r="G3130" s="51">
        <v>1332.27</v>
      </c>
    </row>
    <row r="3131" spans="1:7" x14ac:dyDescent="0.35">
      <c r="A3131">
        <v>2016</v>
      </c>
      <c r="B3131">
        <v>12</v>
      </c>
      <c r="C3131" t="str">
        <f>+VLOOKUP(Precio_mayoristas_consumidores[[#This Row],[Cod_mes]],Códigos_mes[],2,0)</f>
        <v>Diciembre</v>
      </c>
      <c r="D3131" t="s">
        <v>797</v>
      </c>
      <c r="E3131" t="str">
        <f>+VLOOKUP(Precio_mayoristas_consumidores[[#This Row],[Producto]],Codigos_class_frutas[],2,0)</f>
        <v>Berries</v>
      </c>
      <c r="F3131" t="s">
        <v>207</v>
      </c>
      <c r="G3131" s="51">
        <v>6123.17</v>
      </c>
    </row>
    <row r="3132" spans="1:7" x14ac:dyDescent="0.35">
      <c r="A3132">
        <v>2016</v>
      </c>
      <c r="B3132">
        <v>12</v>
      </c>
      <c r="C3132" t="str">
        <f>+VLOOKUP(Precio_mayoristas_consumidores[[#This Row],[Cod_mes]],Códigos_mes[],2,0)</f>
        <v>Diciembre</v>
      </c>
      <c r="D3132" t="s">
        <v>797</v>
      </c>
      <c r="E3132" t="str">
        <f>+VLOOKUP(Precio_mayoristas_consumidores[[#This Row],[Producto]],Codigos_class_frutas[],2,0)</f>
        <v>Frutos de hueso (carozo)</v>
      </c>
      <c r="F3132" t="s">
        <v>281</v>
      </c>
      <c r="G3132" s="51">
        <v>3161.79</v>
      </c>
    </row>
    <row r="3133" spans="1:7" x14ac:dyDescent="0.35">
      <c r="A3133">
        <v>2016</v>
      </c>
      <c r="B3133">
        <v>12</v>
      </c>
      <c r="C3133" t="str">
        <f>+VLOOKUP(Precio_mayoristas_consumidores[[#This Row],[Cod_mes]],Códigos_mes[],2,0)</f>
        <v>Diciembre</v>
      </c>
      <c r="D3133" t="s">
        <v>797</v>
      </c>
      <c r="E3133" t="str">
        <f>+VLOOKUP(Precio_mayoristas_consumidores[[#This Row],[Producto]],Codigos_class_frutas[],2,0)</f>
        <v>Frutos de hueso (carozo)</v>
      </c>
      <c r="F3133" t="s">
        <v>702</v>
      </c>
      <c r="G3133" s="51">
        <v>1709.94</v>
      </c>
    </row>
    <row r="3134" spans="1:7" x14ac:dyDescent="0.35">
      <c r="A3134">
        <v>2016</v>
      </c>
      <c r="B3134">
        <v>12</v>
      </c>
      <c r="C3134" t="str">
        <f>+VLOOKUP(Precio_mayoristas_consumidores[[#This Row],[Cod_mes]],Códigos_mes[],2,0)</f>
        <v>Diciembre</v>
      </c>
      <c r="D3134" t="s">
        <v>797</v>
      </c>
      <c r="E3134" t="str">
        <f>+VLOOKUP(Precio_mayoristas_consumidores[[#This Row],[Producto]],Codigos_class_frutas[],2,0)</f>
        <v>Frutos de hueso (carozo)</v>
      </c>
      <c r="F3134" t="s">
        <v>277</v>
      </c>
      <c r="G3134" s="51">
        <v>1628.14</v>
      </c>
    </row>
    <row r="3135" spans="1:7" x14ac:dyDescent="0.35">
      <c r="A3135">
        <v>2016</v>
      </c>
      <c r="B3135">
        <v>12</v>
      </c>
      <c r="C3135" t="str">
        <f>+VLOOKUP(Precio_mayoristas_consumidores[[#This Row],[Cod_mes]],Códigos_mes[],2,0)</f>
        <v>Diciembre</v>
      </c>
      <c r="D3135" t="s">
        <v>797</v>
      </c>
      <c r="E3135" t="str">
        <f>+VLOOKUP(Precio_mayoristas_consumidores[[#This Row],[Producto]],Codigos_class_frutas[],2,0)</f>
        <v>Berries</v>
      </c>
      <c r="F3135" t="s">
        <v>799</v>
      </c>
      <c r="G3135" s="51">
        <v>5390</v>
      </c>
    </row>
    <row r="3136" spans="1:7" x14ac:dyDescent="0.35">
      <c r="A3136">
        <v>2016</v>
      </c>
      <c r="B3136">
        <v>12</v>
      </c>
      <c r="C3136" t="str">
        <f>+VLOOKUP(Precio_mayoristas_consumidores[[#This Row],[Cod_mes]],Códigos_mes[],2,0)</f>
        <v>Diciembre</v>
      </c>
      <c r="D3136" t="s">
        <v>797</v>
      </c>
      <c r="E3136" t="str">
        <f>+VLOOKUP(Precio_mayoristas_consumidores[[#This Row],[Producto]],Codigos_class_frutas[],2,0)</f>
        <v>Berries</v>
      </c>
      <c r="F3136" t="s">
        <v>212</v>
      </c>
      <c r="G3136" s="51">
        <v>2770</v>
      </c>
    </row>
    <row r="3137" spans="1:7" x14ac:dyDescent="0.35">
      <c r="A3137">
        <v>2016</v>
      </c>
      <c r="B3137">
        <v>12</v>
      </c>
      <c r="C3137" t="str">
        <f>+VLOOKUP(Precio_mayoristas_consumidores[[#This Row],[Cod_mes]],Códigos_mes[],2,0)</f>
        <v>Diciembre</v>
      </c>
      <c r="D3137" t="s">
        <v>797</v>
      </c>
      <c r="E3137" t="str">
        <f>+VLOOKUP(Precio_mayoristas_consumidores[[#This Row],[Producto]],Codigos_class_frutas[],2,0)</f>
        <v>Cítricos</v>
      </c>
      <c r="F3137" t="s">
        <v>214</v>
      </c>
      <c r="G3137" s="51">
        <v>1501.77</v>
      </c>
    </row>
    <row r="3138" spans="1:7" x14ac:dyDescent="0.35">
      <c r="A3138">
        <v>2016</v>
      </c>
      <c r="B3138">
        <v>12</v>
      </c>
      <c r="C3138" t="str">
        <f>+VLOOKUP(Precio_mayoristas_consumidores[[#This Row],[Cod_mes]],Códigos_mes[],2,0)</f>
        <v>Diciembre</v>
      </c>
      <c r="D3138" t="s">
        <v>797</v>
      </c>
      <c r="E3138" t="str">
        <f>+VLOOKUP(Precio_mayoristas_consumidores[[#This Row],[Producto]],Codigos_class_frutas[],2,0)</f>
        <v>Tropicales y subtropicales</v>
      </c>
      <c r="F3138" t="s">
        <v>229</v>
      </c>
      <c r="G3138" s="51">
        <v>1631.57</v>
      </c>
    </row>
    <row r="3139" spans="1:7" x14ac:dyDescent="0.35">
      <c r="A3139">
        <v>2016</v>
      </c>
      <c r="B3139">
        <v>12</v>
      </c>
      <c r="C3139" t="str">
        <f>+VLOOKUP(Precio_mayoristas_consumidores[[#This Row],[Cod_mes]],Códigos_mes[],2,0)</f>
        <v>Diciembre</v>
      </c>
      <c r="D3139" t="s">
        <v>797</v>
      </c>
      <c r="E3139" t="str">
        <f>+VLOOKUP(Precio_mayoristas_consumidores[[#This Row],[Producto]],Codigos_class_frutas[],2,0)</f>
        <v>Cítricos</v>
      </c>
      <c r="F3139" t="s">
        <v>221</v>
      </c>
      <c r="G3139" s="51">
        <v>1020.29</v>
      </c>
    </row>
    <row r="3140" spans="1:7" x14ac:dyDescent="0.35">
      <c r="A3140">
        <v>2016</v>
      </c>
      <c r="B3140">
        <v>12</v>
      </c>
      <c r="C3140" t="str">
        <f>+VLOOKUP(Precio_mayoristas_consumidores[[#This Row],[Cod_mes]],Códigos_mes[],2,0)</f>
        <v>Diciembre</v>
      </c>
      <c r="D3140" t="s">
        <v>797</v>
      </c>
      <c r="E3140" t="str">
        <f>+VLOOKUP(Precio_mayoristas_consumidores[[#This Row],[Producto]],Codigos_class_frutas[],2,0)</f>
        <v>Frutos de hueso (carozo)</v>
      </c>
      <c r="F3140" t="s">
        <v>665</v>
      </c>
      <c r="G3140" s="51">
        <v>1661.2</v>
      </c>
    </row>
    <row r="3141" spans="1:7" x14ac:dyDescent="0.35">
      <c r="A3141">
        <v>2016</v>
      </c>
      <c r="B3141">
        <v>12</v>
      </c>
      <c r="C3141" t="str">
        <f>+VLOOKUP(Precio_mayoristas_consumidores[[#This Row],[Cod_mes]],Códigos_mes[],2,0)</f>
        <v>Diciembre</v>
      </c>
      <c r="D3141" t="s">
        <v>797</v>
      </c>
      <c r="E3141" t="str">
        <f>+VLOOKUP(Precio_mayoristas_consumidores[[#This Row],[Producto]],Codigos_class_frutas[],2,0)</f>
        <v>Oleaginosos</v>
      </c>
      <c r="F3141" t="s">
        <v>225</v>
      </c>
      <c r="G3141" s="51">
        <v>2821.45</v>
      </c>
    </row>
    <row r="3142" spans="1:7" x14ac:dyDescent="0.35">
      <c r="A3142">
        <v>2016</v>
      </c>
      <c r="B3142">
        <v>12</v>
      </c>
      <c r="C3142" t="str">
        <f>+VLOOKUP(Precio_mayoristas_consumidores[[#This Row],[Cod_mes]],Códigos_mes[],2,0)</f>
        <v>Diciembre</v>
      </c>
      <c r="D3142" t="s">
        <v>797</v>
      </c>
      <c r="E3142" t="str">
        <f>+VLOOKUP(Precio_mayoristas_consumidores[[#This Row],[Producto]],Codigos_class_frutas[],2,0)</f>
        <v>Tropicales y subtropicales</v>
      </c>
      <c r="F3142" t="s">
        <v>204</v>
      </c>
      <c r="G3142" s="51">
        <v>752.14</v>
      </c>
    </row>
    <row r="3143" spans="1:7" x14ac:dyDescent="0.35">
      <c r="A3143">
        <v>2016</v>
      </c>
      <c r="B3143">
        <v>12</v>
      </c>
      <c r="C3143" t="str">
        <f>+VLOOKUP(Precio_mayoristas_consumidores[[#This Row],[Cod_mes]],Códigos_mes[],2,0)</f>
        <v>Diciembre</v>
      </c>
      <c r="D3143" t="s">
        <v>797</v>
      </c>
      <c r="E3143" t="str">
        <f>+VLOOKUP(Precio_mayoristas_consumidores[[#This Row],[Producto]],Codigos_class_frutas[],2,0)</f>
        <v>Uva</v>
      </c>
      <c r="F3143" t="s">
        <v>295</v>
      </c>
      <c r="G3143" s="51">
        <v>3484.68</v>
      </c>
    </row>
    <row r="3144" spans="1:7" x14ac:dyDescent="0.35">
      <c r="A3144">
        <v>2017</v>
      </c>
      <c r="B3144">
        <v>1</v>
      </c>
      <c r="C3144" t="str">
        <f>+VLOOKUP(Precio_mayoristas_consumidores[[#This Row],[Cod_mes]],Códigos_mes[],2,0)</f>
        <v>Enero</v>
      </c>
      <c r="D3144" t="s">
        <v>796</v>
      </c>
      <c r="E3144" t="str">
        <f>+VLOOKUP(Precio_mayoristas_consumidores[[#This Row],[Producto]],Codigos_class_frutas[],2,0)</f>
        <v>Berries</v>
      </c>
      <c r="F3144" t="s">
        <v>207</v>
      </c>
      <c r="G3144" s="51">
        <v>1883.33</v>
      </c>
    </row>
    <row r="3145" spans="1:7" x14ac:dyDescent="0.35">
      <c r="A3145">
        <v>2017</v>
      </c>
      <c r="B3145">
        <v>1</v>
      </c>
      <c r="C3145" t="str">
        <f>+VLOOKUP(Precio_mayoristas_consumidores[[#This Row],[Cod_mes]],Códigos_mes[],2,0)</f>
        <v>Enero</v>
      </c>
      <c r="D3145" t="s">
        <v>796</v>
      </c>
      <c r="E3145" t="str">
        <f>+VLOOKUP(Precio_mayoristas_consumidores[[#This Row],[Producto]],Codigos_class_frutas[],2,0)</f>
        <v>Frutos de hueso (carozo)</v>
      </c>
      <c r="F3145" t="s">
        <v>281</v>
      </c>
      <c r="G3145" s="51">
        <v>1493.62</v>
      </c>
    </row>
    <row r="3146" spans="1:7" x14ac:dyDescent="0.35">
      <c r="A3146">
        <v>2017</v>
      </c>
      <c r="B3146">
        <v>1</v>
      </c>
      <c r="C3146" t="str">
        <f>+VLOOKUP(Precio_mayoristas_consumidores[[#This Row],[Cod_mes]],Códigos_mes[],2,0)</f>
        <v>Enero</v>
      </c>
      <c r="D3146" t="s">
        <v>796</v>
      </c>
      <c r="E3146" t="str">
        <f>+VLOOKUP(Precio_mayoristas_consumidores[[#This Row],[Producto]],Codigos_class_frutas[],2,0)</f>
        <v>Frutos de hueso (carozo)</v>
      </c>
      <c r="F3146" t="s">
        <v>702</v>
      </c>
      <c r="G3146" s="51">
        <v>721.37</v>
      </c>
    </row>
    <row r="3147" spans="1:7" x14ac:dyDescent="0.35">
      <c r="A3147">
        <v>2017</v>
      </c>
      <c r="B3147">
        <v>1</v>
      </c>
      <c r="C3147" t="str">
        <f>+VLOOKUP(Precio_mayoristas_consumidores[[#This Row],[Cod_mes]],Códigos_mes[],2,0)</f>
        <v>Enero</v>
      </c>
      <c r="D3147" t="s">
        <v>796</v>
      </c>
      <c r="E3147" t="str">
        <f>+VLOOKUP(Precio_mayoristas_consumidores[[#This Row],[Producto]],Codigos_class_frutas[],2,0)</f>
        <v>Frutos de hueso (carozo)</v>
      </c>
      <c r="F3147" t="s">
        <v>277</v>
      </c>
      <c r="G3147" s="51">
        <v>891.53</v>
      </c>
    </row>
    <row r="3148" spans="1:7" x14ac:dyDescent="0.35">
      <c r="A3148">
        <v>2017</v>
      </c>
      <c r="B3148">
        <v>1</v>
      </c>
      <c r="C3148" t="str">
        <f>+VLOOKUP(Precio_mayoristas_consumidores[[#This Row],[Cod_mes]],Códigos_mes[],2,0)</f>
        <v>Enero</v>
      </c>
      <c r="D3148" t="s">
        <v>796</v>
      </c>
      <c r="E3148" t="str">
        <f>+VLOOKUP(Precio_mayoristas_consumidores[[#This Row],[Producto]],Codigos_class_frutas[],2,0)</f>
        <v>Berries</v>
      </c>
      <c r="F3148" t="s">
        <v>799</v>
      </c>
      <c r="G3148" s="51">
        <v>2160</v>
      </c>
    </row>
    <row r="3149" spans="1:7" x14ac:dyDescent="0.35">
      <c r="A3149">
        <v>2017</v>
      </c>
      <c r="B3149">
        <v>1</v>
      </c>
      <c r="C3149" t="str">
        <f>+VLOOKUP(Precio_mayoristas_consumidores[[#This Row],[Cod_mes]],Códigos_mes[],2,0)</f>
        <v>Enero</v>
      </c>
      <c r="D3149" t="s">
        <v>796</v>
      </c>
      <c r="E3149" t="str">
        <f>+VLOOKUP(Precio_mayoristas_consumidores[[#This Row],[Producto]],Codigos_class_frutas[],2,0)</f>
        <v>Berries</v>
      </c>
      <c r="F3149" t="s">
        <v>212</v>
      </c>
      <c r="G3149" s="51">
        <v>1268.1500000000001</v>
      </c>
    </row>
    <row r="3150" spans="1:7" x14ac:dyDescent="0.35">
      <c r="A3150">
        <v>2017</v>
      </c>
      <c r="B3150">
        <v>1</v>
      </c>
      <c r="C3150" t="str">
        <f>+VLOOKUP(Precio_mayoristas_consumidores[[#This Row],[Cod_mes]],Códigos_mes[],2,0)</f>
        <v>Enero</v>
      </c>
      <c r="D3150" t="s">
        <v>796</v>
      </c>
      <c r="E3150" t="str">
        <f>+VLOOKUP(Precio_mayoristas_consumidores[[#This Row],[Producto]],Codigos_class_frutas[],2,0)</f>
        <v>Cítricos</v>
      </c>
      <c r="F3150" t="s">
        <v>214</v>
      </c>
      <c r="G3150" s="51">
        <v>1294.3</v>
      </c>
    </row>
    <row r="3151" spans="1:7" x14ac:dyDescent="0.35">
      <c r="A3151">
        <v>2017</v>
      </c>
      <c r="B3151">
        <v>1</v>
      </c>
      <c r="C3151" t="str">
        <f>+VLOOKUP(Precio_mayoristas_consumidores[[#This Row],[Cod_mes]],Códigos_mes[],2,0)</f>
        <v>Enero</v>
      </c>
      <c r="D3151" t="s">
        <v>796</v>
      </c>
      <c r="E3151" t="str">
        <f>+VLOOKUP(Precio_mayoristas_consumidores[[#This Row],[Producto]],Codigos_class_frutas[],2,0)</f>
        <v>Tropicales y subtropicales</v>
      </c>
      <c r="F3151" t="s">
        <v>229</v>
      </c>
      <c r="G3151" s="51">
        <v>1699.23</v>
      </c>
    </row>
    <row r="3152" spans="1:7" x14ac:dyDescent="0.35">
      <c r="A3152">
        <v>2017</v>
      </c>
      <c r="B3152">
        <v>1</v>
      </c>
      <c r="C3152" t="str">
        <f>+VLOOKUP(Precio_mayoristas_consumidores[[#This Row],[Cod_mes]],Códigos_mes[],2,0)</f>
        <v>Enero</v>
      </c>
      <c r="D3152" t="s">
        <v>796</v>
      </c>
      <c r="E3152" t="str">
        <f>+VLOOKUP(Precio_mayoristas_consumidores[[#This Row],[Producto]],Codigos_class_frutas[],2,0)</f>
        <v>Cítricos</v>
      </c>
      <c r="F3152" t="s">
        <v>221</v>
      </c>
      <c r="G3152" s="51">
        <v>744.51</v>
      </c>
    </row>
    <row r="3153" spans="1:7" x14ac:dyDescent="0.35">
      <c r="A3153">
        <v>2017</v>
      </c>
      <c r="B3153">
        <v>1</v>
      </c>
      <c r="C3153" t="str">
        <f>+VLOOKUP(Precio_mayoristas_consumidores[[#This Row],[Cod_mes]],Códigos_mes[],2,0)</f>
        <v>Enero</v>
      </c>
      <c r="D3153" t="s">
        <v>796</v>
      </c>
      <c r="E3153" t="str">
        <f>+VLOOKUP(Precio_mayoristas_consumidores[[#This Row],[Producto]],Codigos_class_frutas[],2,0)</f>
        <v>Frutos de hueso (carozo)</v>
      </c>
      <c r="F3153" t="s">
        <v>665</v>
      </c>
      <c r="G3153" s="51">
        <v>858.86</v>
      </c>
    </row>
    <row r="3154" spans="1:7" x14ac:dyDescent="0.35">
      <c r="A3154">
        <v>2017</v>
      </c>
      <c r="B3154">
        <v>1</v>
      </c>
      <c r="C3154" t="str">
        <f>+VLOOKUP(Precio_mayoristas_consumidores[[#This Row],[Cod_mes]],Códigos_mes[],2,0)</f>
        <v>Enero</v>
      </c>
      <c r="D3154" t="s">
        <v>796</v>
      </c>
      <c r="E3154" t="str">
        <f>+VLOOKUP(Precio_mayoristas_consumidores[[#This Row],[Producto]],Codigos_class_frutas[],2,0)</f>
        <v>Oleaginosos</v>
      </c>
      <c r="F3154" t="s">
        <v>225</v>
      </c>
      <c r="G3154" s="51">
        <v>1985.43</v>
      </c>
    </row>
    <row r="3155" spans="1:7" x14ac:dyDescent="0.35">
      <c r="A3155">
        <v>2017</v>
      </c>
      <c r="B3155">
        <v>1</v>
      </c>
      <c r="C3155" t="str">
        <f>+VLOOKUP(Precio_mayoristas_consumidores[[#This Row],[Cod_mes]],Códigos_mes[],2,0)</f>
        <v>Enero</v>
      </c>
      <c r="D3155" t="s">
        <v>796</v>
      </c>
      <c r="E3155" t="str">
        <f>+VLOOKUP(Precio_mayoristas_consumidores[[#This Row],[Producto]],Codigos_class_frutas[],2,0)</f>
        <v>Tropicales y subtropicales</v>
      </c>
      <c r="F3155" t="s">
        <v>204</v>
      </c>
      <c r="G3155" s="51">
        <v>567.04</v>
      </c>
    </row>
    <row r="3156" spans="1:7" x14ac:dyDescent="0.35">
      <c r="A3156">
        <v>2017</v>
      </c>
      <c r="B3156">
        <v>1</v>
      </c>
      <c r="C3156" t="str">
        <f>+VLOOKUP(Precio_mayoristas_consumidores[[#This Row],[Cod_mes]],Códigos_mes[],2,0)</f>
        <v>Enero</v>
      </c>
      <c r="D3156" t="s">
        <v>796</v>
      </c>
      <c r="E3156" t="str">
        <f>+VLOOKUP(Precio_mayoristas_consumidores[[#This Row],[Producto]],Codigos_class_frutas[],2,0)</f>
        <v>Uva</v>
      </c>
      <c r="F3156" t="s">
        <v>295</v>
      </c>
      <c r="G3156" s="51">
        <v>1144.3</v>
      </c>
    </row>
    <row r="3157" spans="1:7" x14ac:dyDescent="0.35">
      <c r="A3157">
        <v>2017</v>
      </c>
      <c r="B3157">
        <v>1</v>
      </c>
      <c r="C3157" t="str">
        <f>+VLOOKUP(Precio_mayoristas_consumidores[[#This Row],[Cod_mes]],Códigos_mes[],2,0)</f>
        <v>Enero</v>
      </c>
      <c r="D3157" t="s">
        <v>797</v>
      </c>
      <c r="E3157" t="str">
        <f>+VLOOKUP(Precio_mayoristas_consumidores[[#This Row],[Producto]],Codigos_class_frutas[],2,0)</f>
        <v>Berries</v>
      </c>
      <c r="F3157" t="s">
        <v>207</v>
      </c>
      <c r="G3157" s="51">
        <v>9649.5</v>
      </c>
    </row>
    <row r="3158" spans="1:7" x14ac:dyDescent="0.35">
      <c r="A3158">
        <v>2017</v>
      </c>
      <c r="B3158">
        <v>1</v>
      </c>
      <c r="C3158" t="str">
        <f>+VLOOKUP(Precio_mayoristas_consumidores[[#This Row],[Cod_mes]],Códigos_mes[],2,0)</f>
        <v>Enero</v>
      </c>
      <c r="D3158" t="s">
        <v>797</v>
      </c>
      <c r="E3158" t="str">
        <f>+VLOOKUP(Precio_mayoristas_consumidores[[#This Row],[Producto]],Codigos_class_frutas[],2,0)</f>
        <v>Frutos de hueso (carozo)</v>
      </c>
      <c r="F3158" t="s">
        <v>281</v>
      </c>
      <c r="G3158" s="51">
        <v>3091.67</v>
      </c>
    </row>
    <row r="3159" spans="1:7" x14ac:dyDescent="0.35">
      <c r="A3159">
        <v>2017</v>
      </c>
      <c r="B3159">
        <v>1</v>
      </c>
      <c r="C3159" t="str">
        <f>+VLOOKUP(Precio_mayoristas_consumidores[[#This Row],[Cod_mes]],Códigos_mes[],2,0)</f>
        <v>Enero</v>
      </c>
      <c r="D3159" t="s">
        <v>797</v>
      </c>
      <c r="E3159" t="str">
        <f>+VLOOKUP(Precio_mayoristas_consumidores[[#This Row],[Producto]],Codigos_class_frutas[],2,0)</f>
        <v>Frutos de hueso (carozo)</v>
      </c>
      <c r="F3159" t="s">
        <v>702</v>
      </c>
      <c r="G3159" s="51">
        <v>1683.38</v>
      </c>
    </row>
    <row r="3160" spans="1:7" x14ac:dyDescent="0.35">
      <c r="A3160">
        <v>2017</v>
      </c>
      <c r="B3160">
        <v>1</v>
      </c>
      <c r="C3160" t="str">
        <f>+VLOOKUP(Precio_mayoristas_consumidores[[#This Row],[Cod_mes]],Códigos_mes[],2,0)</f>
        <v>Enero</v>
      </c>
      <c r="D3160" t="s">
        <v>797</v>
      </c>
      <c r="E3160" t="str">
        <f>+VLOOKUP(Precio_mayoristas_consumidores[[#This Row],[Producto]],Codigos_class_frutas[],2,0)</f>
        <v>Frutos de hueso (carozo)</v>
      </c>
      <c r="F3160" t="s">
        <v>277</v>
      </c>
      <c r="G3160" s="51">
        <v>1576.89</v>
      </c>
    </row>
    <row r="3161" spans="1:7" x14ac:dyDescent="0.35">
      <c r="A3161">
        <v>2017</v>
      </c>
      <c r="B3161">
        <v>1</v>
      </c>
      <c r="C3161" t="str">
        <f>+VLOOKUP(Precio_mayoristas_consumidores[[#This Row],[Cod_mes]],Códigos_mes[],2,0)</f>
        <v>Enero</v>
      </c>
      <c r="D3161" t="s">
        <v>797</v>
      </c>
      <c r="E3161" t="str">
        <f>+VLOOKUP(Precio_mayoristas_consumidores[[#This Row],[Producto]],Codigos_class_frutas[],2,0)</f>
        <v>Berries</v>
      </c>
      <c r="F3161" t="s">
        <v>212</v>
      </c>
      <c r="G3161" s="51">
        <v>4649</v>
      </c>
    </row>
    <row r="3162" spans="1:7" x14ac:dyDescent="0.35">
      <c r="A3162">
        <v>2017</v>
      </c>
      <c r="B3162">
        <v>1</v>
      </c>
      <c r="C3162" t="str">
        <f>+VLOOKUP(Precio_mayoristas_consumidores[[#This Row],[Cod_mes]],Códigos_mes[],2,0)</f>
        <v>Enero</v>
      </c>
      <c r="D3162" t="s">
        <v>797</v>
      </c>
      <c r="E3162" t="str">
        <f>+VLOOKUP(Precio_mayoristas_consumidores[[#This Row],[Producto]],Codigos_class_frutas[],2,0)</f>
        <v>Cítricos</v>
      </c>
      <c r="F3162" t="s">
        <v>214</v>
      </c>
      <c r="G3162" s="51">
        <v>1547.86</v>
      </c>
    </row>
    <row r="3163" spans="1:7" x14ac:dyDescent="0.35">
      <c r="A3163">
        <v>2017</v>
      </c>
      <c r="B3163">
        <v>1</v>
      </c>
      <c r="C3163" t="str">
        <f>+VLOOKUP(Precio_mayoristas_consumidores[[#This Row],[Cod_mes]],Códigos_mes[],2,0)</f>
        <v>Enero</v>
      </c>
      <c r="D3163" t="s">
        <v>797</v>
      </c>
      <c r="E3163" t="str">
        <f>+VLOOKUP(Precio_mayoristas_consumidores[[#This Row],[Producto]],Codigos_class_frutas[],2,0)</f>
        <v>Tropicales y subtropicales</v>
      </c>
      <c r="F3163" t="s">
        <v>229</v>
      </c>
      <c r="G3163" s="51">
        <v>1684.13</v>
      </c>
    </row>
    <row r="3164" spans="1:7" x14ac:dyDescent="0.35">
      <c r="A3164">
        <v>2017</v>
      </c>
      <c r="B3164">
        <v>1</v>
      </c>
      <c r="C3164" t="str">
        <f>+VLOOKUP(Precio_mayoristas_consumidores[[#This Row],[Cod_mes]],Códigos_mes[],2,0)</f>
        <v>Enero</v>
      </c>
      <c r="D3164" t="s">
        <v>797</v>
      </c>
      <c r="E3164" t="str">
        <f>+VLOOKUP(Precio_mayoristas_consumidores[[#This Row],[Producto]],Codigos_class_frutas[],2,0)</f>
        <v>Cítricos</v>
      </c>
      <c r="F3164" t="s">
        <v>221</v>
      </c>
      <c r="G3164" s="51">
        <v>976.66</v>
      </c>
    </row>
    <row r="3165" spans="1:7" x14ac:dyDescent="0.35">
      <c r="A3165">
        <v>2017</v>
      </c>
      <c r="B3165">
        <v>1</v>
      </c>
      <c r="C3165" t="str">
        <f>+VLOOKUP(Precio_mayoristas_consumidores[[#This Row],[Cod_mes]],Códigos_mes[],2,0)</f>
        <v>Enero</v>
      </c>
      <c r="D3165" t="s">
        <v>797</v>
      </c>
      <c r="E3165" t="str">
        <f>+VLOOKUP(Precio_mayoristas_consumidores[[#This Row],[Producto]],Codigos_class_frutas[],2,0)</f>
        <v>Frutos de hueso (carozo)</v>
      </c>
      <c r="F3165" t="s">
        <v>665</v>
      </c>
      <c r="G3165" s="51">
        <v>1634</v>
      </c>
    </row>
    <row r="3166" spans="1:7" x14ac:dyDescent="0.35">
      <c r="A3166">
        <v>2017</v>
      </c>
      <c r="B3166">
        <v>1</v>
      </c>
      <c r="C3166" t="str">
        <f>+VLOOKUP(Precio_mayoristas_consumidores[[#This Row],[Cod_mes]],Códigos_mes[],2,0)</f>
        <v>Enero</v>
      </c>
      <c r="D3166" t="s">
        <v>797</v>
      </c>
      <c r="E3166" t="str">
        <f>+VLOOKUP(Precio_mayoristas_consumidores[[#This Row],[Producto]],Codigos_class_frutas[],2,0)</f>
        <v>Oleaginosos</v>
      </c>
      <c r="F3166" t="s">
        <v>225</v>
      </c>
      <c r="G3166" s="51">
        <v>2892.6</v>
      </c>
    </row>
    <row r="3167" spans="1:7" x14ac:dyDescent="0.35">
      <c r="A3167">
        <v>2017</v>
      </c>
      <c r="B3167">
        <v>1</v>
      </c>
      <c r="C3167" t="str">
        <f>+VLOOKUP(Precio_mayoristas_consumidores[[#This Row],[Cod_mes]],Códigos_mes[],2,0)</f>
        <v>Enero</v>
      </c>
      <c r="D3167" t="s">
        <v>797</v>
      </c>
      <c r="E3167" t="str">
        <f>+VLOOKUP(Precio_mayoristas_consumidores[[#This Row],[Producto]],Codigos_class_frutas[],2,0)</f>
        <v>Tropicales y subtropicales</v>
      </c>
      <c r="F3167" t="s">
        <v>204</v>
      </c>
      <c r="G3167" s="51">
        <v>824.04</v>
      </c>
    </row>
    <row r="3168" spans="1:7" x14ac:dyDescent="0.35">
      <c r="A3168">
        <v>2017</v>
      </c>
      <c r="B3168">
        <v>1</v>
      </c>
      <c r="C3168" t="str">
        <f>+VLOOKUP(Precio_mayoristas_consumidores[[#This Row],[Cod_mes]],Códigos_mes[],2,0)</f>
        <v>Enero</v>
      </c>
      <c r="D3168" t="s">
        <v>797</v>
      </c>
      <c r="E3168" t="str">
        <f>+VLOOKUP(Precio_mayoristas_consumidores[[#This Row],[Producto]],Codigos_class_frutas[],2,0)</f>
        <v>Uva</v>
      </c>
      <c r="F3168" t="s">
        <v>295</v>
      </c>
      <c r="G3168" s="51">
        <v>3425.1</v>
      </c>
    </row>
    <row r="3169" spans="1:7" x14ac:dyDescent="0.35">
      <c r="A3169">
        <v>2017</v>
      </c>
      <c r="B3169">
        <v>1</v>
      </c>
      <c r="C3169" t="str">
        <f>+VLOOKUP(Precio_mayoristas_consumidores[[#This Row],[Cod_mes]],Códigos_mes[],2,0)</f>
        <v>Enero</v>
      </c>
      <c r="D3169" t="s">
        <v>796</v>
      </c>
      <c r="E3169" t="str">
        <f>+VLOOKUP(Precio_mayoristas_consumidores[[#This Row],[Producto]],Codigos_class_frutas[],2,0)</f>
        <v>Berries</v>
      </c>
      <c r="F3169" t="s">
        <v>207</v>
      </c>
      <c r="G3169" s="51">
        <v>2059.4899999999998</v>
      </c>
    </row>
    <row r="3170" spans="1:7" x14ac:dyDescent="0.35">
      <c r="A3170">
        <v>2017</v>
      </c>
      <c r="B3170">
        <v>1</v>
      </c>
      <c r="C3170" t="str">
        <f>+VLOOKUP(Precio_mayoristas_consumidores[[#This Row],[Cod_mes]],Códigos_mes[],2,0)</f>
        <v>Enero</v>
      </c>
      <c r="D3170" t="s">
        <v>796</v>
      </c>
      <c r="E3170" t="str">
        <f>+VLOOKUP(Precio_mayoristas_consumidores[[#This Row],[Producto]],Codigos_class_frutas[],2,0)</f>
        <v>Frutos de hueso (carozo)</v>
      </c>
      <c r="F3170" t="s">
        <v>281</v>
      </c>
      <c r="G3170" s="51">
        <v>1487.56</v>
      </c>
    </row>
    <row r="3171" spans="1:7" x14ac:dyDescent="0.35">
      <c r="A3171">
        <v>2017</v>
      </c>
      <c r="B3171">
        <v>1</v>
      </c>
      <c r="C3171" t="str">
        <f>+VLOOKUP(Precio_mayoristas_consumidores[[#This Row],[Cod_mes]],Códigos_mes[],2,0)</f>
        <v>Enero</v>
      </c>
      <c r="D3171" t="s">
        <v>796</v>
      </c>
      <c r="E3171" t="str">
        <f>+VLOOKUP(Precio_mayoristas_consumidores[[#This Row],[Producto]],Codigos_class_frutas[],2,0)</f>
        <v>Frutos de hueso (carozo)</v>
      </c>
      <c r="F3171" t="s">
        <v>702</v>
      </c>
      <c r="G3171" s="51">
        <v>680.95</v>
      </c>
    </row>
    <row r="3172" spans="1:7" x14ac:dyDescent="0.35">
      <c r="A3172">
        <v>2017</v>
      </c>
      <c r="B3172">
        <v>1</v>
      </c>
      <c r="C3172" t="str">
        <f>+VLOOKUP(Precio_mayoristas_consumidores[[#This Row],[Cod_mes]],Códigos_mes[],2,0)</f>
        <v>Enero</v>
      </c>
      <c r="D3172" t="s">
        <v>796</v>
      </c>
      <c r="E3172" t="str">
        <f>+VLOOKUP(Precio_mayoristas_consumidores[[#This Row],[Producto]],Codigos_class_frutas[],2,0)</f>
        <v>Frutos de hueso (carozo)</v>
      </c>
      <c r="F3172" t="s">
        <v>277</v>
      </c>
      <c r="G3172" s="51">
        <v>789.29</v>
      </c>
    </row>
    <row r="3173" spans="1:7" x14ac:dyDescent="0.35">
      <c r="A3173">
        <v>2017</v>
      </c>
      <c r="B3173">
        <v>1</v>
      </c>
      <c r="C3173" t="str">
        <f>+VLOOKUP(Precio_mayoristas_consumidores[[#This Row],[Cod_mes]],Códigos_mes[],2,0)</f>
        <v>Enero</v>
      </c>
      <c r="D3173" t="s">
        <v>796</v>
      </c>
      <c r="E3173" t="str">
        <f>+VLOOKUP(Precio_mayoristas_consumidores[[#This Row],[Producto]],Codigos_class_frutas[],2,0)</f>
        <v>Berries</v>
      </c>
      <c r="F3173" t="s">
        <v>799</v>
      </c>
      <c r="G3173" s="51">
        <v>2060</v>
      </c>
    </row>
    <row r="3174" spans="1:7" x14ac:dyDescent="0.35">
      <c r="A3174">
        <v>2017</v>
      </c>
      <c r="B3174">
        <v>1</v>
      </c>
      <c r="C3174" t="str">
        <f>+VLOOKUP(Precio_mayoristas_consumidores[[#This Row],[Cod_mes]],Códigos_mes[],2,0)</f>
        <v>Enero</v>
      </c>
      <c r="D3174" t="s">
        <v>796</v>
      </c>
      <c r="E3174" t="str">
        <f>+VLOOKUP(Precio_mayoristas_consumidores[[#This Row],[Producto]],Codigos_class_frutas[],2,0)</f>
        <v>Berries</v>
      </c>
      <c r="F3174" t="s">
        <v>212</v>
      </c>
      <c r="G3174" s="51">
        <v>1288.01</v>
      </c>
    </row>
    <row r="3175" spans="1:7" x14ac:dyDescent="0.35">
      <c r="A3175">
        <v>2017</v>
      </c>
      <c r="B3175">
        <v>1</v>
      </c>
      <c r="C3175" t="str">
        <f>+VLOOKUP(Precio_mayoristas_consumidores[[#This Row],[Cod_mes]],Códigos_mes[],2,0)</f>
        <v>Enero</v>
      </c>
      <c r="D3175" t="s">
        <v>796</v>
      </c>
      <c r="E3175" t="str">
        <f>+VLOOKUP(Precio_mayoristas_consumidores[[#This Row],[Producto]],Codigos_class_frutas[],2,0)</f>
        <v>Cítricos</v>
      </c>
      <c r="F3175" t="s">
        <v>214</v>
      </c>
      <c r="G3175" s="51">
        <v>1451.49</v>
      </c>
    </row>
    <row r="3176" spans="1:7" x14ac:dyDescent="0.35">
      <c r="A3176">
        <v>2017</v>
      </c>
      <c r="B3176">
        <v>1</v>
      </c>
      <c r="C3176" t="str">
        <f>+VLOOKUP(Precio_mayoristas_consumidores[[#This Row],[Cod_mes]],Códigos_mes[],2,0)</f>
        <v>Enero</v>
      </c>
      <c r="D3176" t="s">
        <v>796</v>
      </c>
      <c r="E3176" t="str">
        <f>+VLOOKUP(Precio_mayoristas_consumidores[[#This Row],[Producto]],Codigos_class_frutas[],2,0)</f>
        <v>Tropicales y subtropicales</v>
      </c>
      <c r="F3176" t="s">
        <v>229</v>
      </c>
      <c r="G3176" s="51">
        <v>1490.63</v>
      </c>
    </row>
    <row r="3177" spans="1:7" x14ac:dyDescent="0.35">
      <c r="A3177">
        <v>2017</v>
      </c>
      <c r="B3177">
        <v>1</v>
      </c>
      <c r="C3177" t="str">
        <f>+VLOOKUP(Precio_mayoristas_consumidores[[#This Row],[Cod_mes]],Códigos_mes[],2,0)</f>
        <v>Enero</v>
      </c>
      <c r="D3177" t="s">
        <v>796</v>
      </c>
      <c r="E3177" t="str">
        <f>+VLOOKUP(Precio_mayoristas_consumidores[[#This Row],[Producto]],Codigos_class_frutas[],2,0)</f>
        <v>Cítricos</v>
      </c>
      <c r="F3177" t="s">
        <v>221</v>
      </c>
      <c r="G3177" s="51">
        <v>786.2</v>
      </c>
    </row>
    <row r="3178" spans="1:7" x14ac:dyDescent="0.35">
      <c r="A3178">
        <v>2017</v>
      </c>
      <c r="B3178">
        <v>1</v>
      </c>
      <c r="C3178" t="str">
        <f>+VLOOKUP(Precio_mayoristas_consumidores[[#This Row],[Cod_mes]],Códigos_mes[],2,0)</f>
        <v>Enero</v>
      </c>
      <c r="D3178" t="s">
        <v>796</v>
      </c>
      <c r="E3178" t="str">
        <f>+VLOOKUP(Precio_mayoristas_consumidores[[#This Row],[Producto]],Codigos_class_frutas[],2,0)</f>
        <v>Frutos de hueso (carozo)</v>
      </c>
      <c r="F3178" t="s">
        <v>665</v>
      </c>
      <c r="G3178" s="51">
        <v>796.62</v>
      </c>
    </row>
    <row r="3179" spans="1:7" x14ac:dyDescent="0.35">
      <c r="A3179">
        <v>2017</v>
      </c>
      <c r="B3179">
        <v>1</v>
      </c>
      <c r="C3179" t="str">
        <f>+VLOOKUP(Precio_mayoristas_consumidores[[#This Row],[Cod_mes]],Códigos_mes[],2,0)</f>
        <v>Enero</v>
      </c>
      <c r="D3179" t="s">
        <v>796</v>
      </c>
      <c r="E3179" t="str">
        <f>+VLOOKUP(Precio_mayoristas_consumidores[[#This Row],[Producto]],Codigos_class_frutas[],2,0)</f>
        <v>Oleaginosos</v>
      </c>
      <c r="F3179" t="s">
        <v>225</v>
      </c>
      <c r="G3179" s="51">
        <v>1993.74</v>
      </c>
    </row>
    <row r="3180" spans="1:7" x14ac:dyDescent="0.35">
      <c r="A3180">
        <v>2017</v>
      </c>
      <c r="B3180">
        <v>1</v>
      </c>
      <c r="C3180" t="str">
        <f>+VLOOKUP(Precio_mayoristas_consumidores[[#This Row],[Cod_mes]],Códigos_mes[],2,0)</f>
        <v>Enero</v>
      </c>
      <c r="D3180" t="s">
        <v>796</v>
      </c>
      <c r="E3180" t="str">
        <f>+VLOOKUP(Precio_mayoristas_consumidores[[#This Row],[Producto]],Codigos_class_frutas[],2,0)</f>
        <v>Tropicales y subtropicales</v>
      </c>
      <c r="F3180" t="s">
        <v>204</v>
      </c>
      <c r="G3180" s="51">
        <v>551.66</v>
      </c>
    </row>
    <row r="3181" spans="1:7" x14ac:dyDescent="0.35">
      <c r="A3181">
        <v>2017</v>
      </c>
      <c r="B3181">
        <v>1</v>
      </c>
      <c r="C3181" t="str">
        <f>+VLOOKUP(Precio_mayoristas_consumidores[[#This Row],[Cod_mes]],Códigos_mes[],2,0)</f>
        <v>Enero</v>
      </c>
      <c r="D3181" t="s">
        <v>796</v>
      </c>
      <c r="E3181" t="str">
        <f>+VLOOKUP(Precio_mayoristas_consumidores[[#This Row],[Producto]],Codigos_class_frutas[],2,0)</f>
        <v>Uva</v>
      </c>
      <c r="F3181" t="s">
        <v>295</v>
      </c>
      <c r="G3181" s="51">
        <v>1081.82</v>
      </c>
    </row>
    <row r="3182" spans="1:7" x14ac:dyDescent="0.35">
      <c r="A3182">
        <v>2017</v>
      </c>
      <c r="B3182">
        <v>1</v>
      </c>
      <c r="C3182" t="str">
        <f>+VLOOKUP(Precio_mayoristas_consumidores[[#This Row],[Cod_mes]],Códigos_mes[],2,0)</f>
        <v>Enero</v>
      </c>
      <c r="D3182" t="s">
        <v>797</v>
      </c>
      <c r="E3182" t="str">
        <f>+VLOOKUP(Precio_mayoristas_consumidores[[#This Row],[Producto]],Codigos_class_frutas[],2,0)</f>
        <v>Berries</v>
      </c>
      <c r="F3182" t="s">
        <v>207</v>
      </c>
      <c r="G3182" s="51">
        <v>5702.75</v>
      </c>
    </row>
    <row r="3183" spans="1:7" x14ac:dyDescent="0.35">
      <c r="A3183">
        <v>2017</v>
      </c>
      <c r="B3183">
        <v>1</v>
      </c>
      <c r="C3183" t="str">
        <f>+VLOOKUP(Precio_mayoristas_consumidores[[#This Row],[Cod_mes]],Códigos_mes[],2,0)</f>
        <v>Enero</v>
      </c>
      <c r="D3183" t="s">
        <v>797</v>
      </c>
      <c r="E3183" t="str">
        <f>+VLOOKUP(Precio_mayoristas_consumidores[[#This Row],[Producto]],Codigos_class_frutas[],2,0)</f>
        <v>Frutos de hueso (carozo)</v>
      </c>
      <c r="F3183" t="s">
        <v>281</v>
      </c>
      <c r="G3183" s="51">
        <v>2938.33</v>
      </c>
    </row>
    <row r="3184" spans="1:7" x14ac:dyDescent="0.35">
      <c r="A3184">
        <v>2017</v>
      </c>
      <c r="B3184">
        <v>1</v>
      </c>
      <c r="C3184" t="str">
        <f>+VLOOKUP(Precio_mayoristas_consumidores[[#This Row],[Cod_mes]],Códigos_mes[],2,0)</f>
        <v>Enero</v>
      </c>
      <c r="D3184" t="s">
        <v>797</v>
      </c>
      <c r="E3184" t="str">
        <f>+VLOOKUP(Precio_mayoristas_consumidores[[#This Row],[Producto]],Codigos_class_frutas[],2,0)</f>
        <v>Frutos de hueso (carozo)</v>
      </c>
      <c r="F3184" t="s">
        <v>702</v>
      </c>
      <c r="G3184" s="51">
        <v>1574.35</v>
      </c>
    </row>
    <row r="3185" spans="1:7" x14ac:dyDescent="0.35">
      <c r="A3185">
        <v>2017</v>
      </c>
      <c r="B3185">
        <v>1</v>
      </c>
      <c r="C3185" t="str">
        <f>+VLOOKUP(Precio_mayoristas_consumidores[[#This Row],[Cod_mes]],Códigos_mes[],2,0)</f>
        <v>Enero</v>
      </c>
      <c r="D3185" t="s">
        <v>797</v>
      </c>
      <c r="E3185" t="str">
        <f>+VLOOKUP(Precio_mayoristas_consumidores[[#This Row],[Producto]],Codigos_class_frutas[],2,0)</f>
        <v>Frutos de hueso (carozo)</v>
      </c>
      <c r="F3185" t="s">
        <v>277</v>
      </c>
      <c r="G3185" s="51">
        <v>1427.04</v>
      </c>
    </row>
    <row r="3186" spans="1:7" x14ac:dyDescent="0.35">
      <c r="A3186">
        <v>2017</v>
      </c>
      <c r="B3186">
        <v>1</v>
      </c>
      <c r="C3186" t="str">
        <f>+VLOOKUP(Precio_mayoristas_consumidores[[#This Row],[Cod_mes]],Códigos_mes[],2,0)</f>
        <v>Enero</v>
      </c>
      <c r="D3186" t="s">
        <v>797</v>
      </c>
      <c r="E3186" t="str">
        <f>+VLOOKUP(Precio_mayoristas_consumidores[[#This Row],[Producto]],Codigos_class_frutas[],2,0)</f>
        <v>Berries</v>
      </c>
      <c r="F3186" t="s">
        <v>799</v>
      </c>
      <c r="G3186" s="51">
        <v>7140</v>
      </c>
    </row>
    <row r="3187" spans="1:7" x14ac:dyDescent="0.35">
      <c r="A3187">
        <v>2017</v>
      </c>
      <c r="B3187">
        <v>1</v>
      </c>
      <c r="C3187" t="str">
        <f>+VLOOKUP(Precio_mayoristas_consumidores[[#This Row],[Cod_mes]],Códigos_mes[],2,0)</f>
        <v>Enero</v>
      </c>
      <c r="D3187" t="s">
        <v>797</v>
      </c>
      <c r="E3187" t="str">
        <f>+VLOOKUP(Precio_mayoristas_consumidores[[#This Row],[Producto]],Codigos_class_frutas[],2,0)</f>
        <v>Berries</v>
      </c>
      <c r="F3187" t="s">
        <v>212</v>
      </c>
      <c r="G3187" s="51">
        <v>4448.6000000000004</v>
      </c>
    </row>
    <row r="3188" spans="1:7" x14ac:dyDescent="0.35">
      <c r="A3188">
        <v>2017</v>
      </c>
      <c r="B3188">
        <v>1</v>
      </c>
      <c r="C3188" t="str">
        <f>+VLOOKUP(Precio_mayoristas_consumidores[[#This Row],[Cod_mes]],Códigos_mes[],2,0)</f>
        <v>Enero</v>
      </c>
      <c r="D3188" t="s">
        <v>797</v>
      </c>
      <c r="E3188" t="str">
        <f>+VLOOKUP(Precio_mayoristas_consumidores[[#This Row],[Producto]],Codigos_class_frutas[],2,0)</f>
        <v>Cítricos</v>
      </c>
      <c r="F3188" t="s">
        <v>214</v>
      </c>
      <c r="G3188" s="51">
        <v>1631.4</v>
      </c>
    </row>
    <row r="3189" spans="1:7" x14ac:dyDescent="0.35">
      <c r="A3189">
        <v>2017</v>
      </c>
      <c r="B3189">
        <v>1</v>
      </c>
      <c r="C3189" t="str">
        <f>+VLOOKUP(Precio_mayoristas_consumidores[[#This Row],[Cod_mes]],Códigos_mes[],2,0)</f>
        <v>Enero</v>
      </c>
      <c r="D3189" t="s">
        <v>797</v>
      </c>
      <c r="E3189" t="str">
        <f>+VLOOKUP(Precio_mayoristas_consumidores[[#This Row],[Producto]],Codigos_class_frutas[],2,0)</f>
        <v>Tropicales y subtropicales</v>
      </c>
      <c r="F3189" t="s">
        <v>229</v>
      </c>
      <c r="G3189" s="51">
        <v>1616.19</v>
      </c>
    </row>
    <row r="3190" spans="1:7" x14ac:dyDescent="0.35">
      <c r="A3190">
        <v>2017</v>
      </c>
      <c r="B3190">
        <v>1</v>
      </c>
      <c r="C3190" t="str">
        <f>+VLOOKUP(Precio_mayoristas_consumidores[[#This Row],[Cod_mes]],Códigos_mes[],2,0)</f>
        <v>Enero</v>
      </c>
      <c r="D3190" t="s">
        <v>797</v>
      </c>
      <c r="E3190" t="str">
        <f>+VLOOKUP(Precio_mayoristas_consumidores[[#This Row],[Producto]],Codigos_class_frutas[],2,0)</f>
        <v>Cítricos</v>
      </c>
      <c r="F3190" t="s">
        <v>221</v>
      </c>
      <c r="G3190" s="51">
        <v>990.27</v>
      </c>
    </row>
    <row r="3191" spans="1:7" x14ac:dyDescent="0.35">
      <c r="A3191">
        <v>2017</v>
      </c>
      <c r="B3191">
        <v>1</v>
      </c>
      <c r="C3191" t="str">
        <f>+VLOOKUP(Precio_mayoristas_consumidores[[#This Row],[Cod_mes]],Códigos_mes[],2,0)</f>
        <v>Enero</v>
      </c>
      <c r="D3191" t="s">
        <v>797</v>
      </c>
      <c r="E3191" t="str">
        <f>+VLOOKUP(Precio_mayoristas_consumidores[[#This Row],[Producto]],Codigos_class_frutas[],2,0)</f>
        <v>Frutos de hueso (carozo)</v>
      </c>
      <c r="F3191" t="s">
        <v>665</v>
      </c>
      <c r="G3191" s="51">
        <v>1472.62</v>
      </c>
    </row>
    <row r="3192" spans="1:7" x14ac:dyDescent="0.35">
      <c r="A3192">
        <v>2017</v>
      </c>
      <c r="B3192">
        <v>1</v>
      </c>
      <c r="C3192" t="str">
        <f>+VLOOKUP(Precio_mayoristas_consumidores[[#This Row],[Cod_mes]],Códigos_mes[],2,0)</f>
        <v>Enero</v>
      </c>
      <c r="D3192" t="s">
        <v>797</v>
      </c>
      <c r="E3192" t="str">
        <f>+VLOOKUP(Precio_mayoristas_consumidores[[#This Row],[Producto]],Codigos_class_frutas[],2,0)</f>
        <v>Oleaginosos</v>
      </c>
      <c r="F3192" t="s">
        <v>225</v>
      </c>
      <c r="G3192" s="51">
        <v>2897.71</v>
      </c>
    </row>
    <row r="3193" spans="1:7" x14ac:dyDescent="0.35">
      <c r="A3193">
        <v>2017</v>
      </c>
      <c r="B3193">
        <v>1</v>
      </c>
      <c r="C3193" t="str">
        <f>+VLOOKUP(Precio_mayoristas_consumidores[[#This Row],[Cod_mes]],Códigos_mes[],2,0)</f>
        <v>Enero</v>
      </c>
      <c r="D3193" t="s">
        <v>797</v>
      </c>
      <c r="E3193" t="str">
        <f>+VLOOKUP(Precio_mayoristas_consumidores[[#This Row],[Producto]],Codigos_class_frutas[],2,0)</f>
        <v>Tropicales y subtropicales</v>
      </c>
      <c r="F3193" t="s">
        <v>204</v>
      </c>
      <c r="G3193" s="51">
        <v>841.68</v>
      </c>
    </row>
    <row r="3194" spans="1:7" x14ac:dyDescent="0.35">
      <c r="A3194">
        <v>2017</v>
      </c>
      <c r="B3194">
        <v>1</v>
      </c>
      <c r="C3194" t="str">
        <f>+VLOOKUP(Precio_mayoristas_consumidores[[#This Row],[Cod_mes]],Códigos_mes[],2,0)</f>
        <v>Enero</v>
      </c>
      <c r="D3194" t="s">
        <v>797</v>
      </c>
      <c r="E3194" t="str">
        <f>+VLOOKUP(Precio_mayoristas_consumidores[[#This Row],[Producto]],Codigos_class_frutas[],2,0)</f>
        <v>Uva</v>
      </c>
      <c r="F3194" t="s">
        <v>295</v>
      </c>
      <c r="G3194" s="51">
        <v>3404.7</v>
      </c>
    </row>
    <row r="3195" spans="1:7" x14ac:dyDescent="0.35">
      <c r="A3195">
        <v>2017</v>
      </c>
      <c r="B3195">
        <v>1</v>
      </c>
      <c r="C3195" t="str">
        <f>+VLOOKUP(Precio_mayoristas_consumidores[[#This Row],[Cod_mes]],Códigos_mes[],2,0)</f>
        <v>Enero</v>
      </c>
      <c r="D3195" t="s">
        <v>796</v>
      </c>
      <c r="E3195" t="str">
        <f>+VLOOKUP(Precio_mayoristas_consumidores[[#This Row],[Producto]],Codigos_class_frutas[],2,0)</f>
        <v>Berries</v>
      </c>
      <c r="F3195" t="s">
        <v>207</v>
      </c>
      <c r="G3195" s="51">
        <v>1870.44</v>
      </c>
    </row>
    <row r="3196" spans="1:7" x14ac:dyDescent="0.35">
      <c r="A3196">
        <v>2017</v>
      </c>
      <c r="B3196">
        <v>1</v>
      </c>
      <c r="C3196" t="str">
        <f>+VLOOKUP(Precio_mayoristas_consumidores[[#This Row],[Cod_mes]],Códigos_mes[],2,0)</f>
        <v>Enero</v>
      </c>
      <c r="D3196" t="s">
        <v>796</v>
      </c>
      <c r="E3196" t="str">
        <f>+VLOOKUP(Precio_mayoristas_consumidores[[#This Row],[Producto]],Codigos_class_frutas[],2,0)</f>
        <v>Frutos de hueso (carozo)</v>
      </c>
      <c r="F3196" t="s">
        <v>281</v>
      </c>
      <c r="G3196" s="51">
        <v>1495.4</v>
      </c>
    </row>
    <row r="3197" spans="1:7" x14ac:dyDescent="0.35">
      <c r="A3197">
        <v>2017</v>
      </c>
      <c r="B3197">
        <v>1</v>
      </c>
      <c r="C3197" t="str">
        <f>+VLOOKUP(Precio_mayoristas_consumidores[[#This Row],[Cod_mes]],Códigos_mes[],2,0)</f>
        <v>Enero</v>
      </c>
      <c r="D3197" t="s">
        <v>796</v>
      </c>
      <c r="E3197" t="str">
        <f>+VLOOKUP(Precio_mayoristas_consumidores[[#This Row],[Producto]],Codigos_class_frutas[],2,0)</f>
        <v>Frutos de hueso (carozo)</v>
      </c>
      <c r="F3197" t="s">
        <v>702</v>
      </c>
      <c r="G3197" s="51">
        <v>634.5</v>
      </c>
    </row>
    <row r="3198" spans="1:7" x14ac:dyDescent="0.35">
      <c r="A3198">
        <v>2017</v>
      </c>
      <c r="B3198">
        <v>1</v>
      </c>
      <c r="C3198" t="str">
        <f>+VLOOKUP(Precio_mayoristas_consumidores[[#This Row],[Cod_mes]],Códigos_mes[],2,0)</f>
        <v>Enero</v>
      </c>
      <c r="D3198" t="s">
        <v>796</v>
      </c>
      <c r="E3198" t="str">
        <f>+VLOOKUP(Precio_mayoristas_consumidores[[#This Row],[Producto]],Codigos_class_frutas[],2,0)</f>
        <v>Frutos de hueso (carozo)</v>
      </c>
      <c r="F3198" t="s">
        <v>277</v>
      </c>
      <c r="G3198" s="51">
        <v>781.76</v>
      </c>
    </row>
    <row r="3199" spans="1:7" x14ac:dyDescent="0.35">
      <c r="A3199">
        <v>2017</v>
      </c>
      <c r="B3199">
        <v>1</v>
      </c>
      <c r="C3199" t="str">
        <f>+VLOOKUP(Precio_mayoristas_consumidores[[#This Row],[Cod_mes]],Códigos_mes[],2,0)</f>
        <v>Enero</v>
      </c>
      <c r="D3199" t="s">
        <v>796</v>
      </c>
      <c r="E3199" t="str">
        <f>+VLOOKUP(Precio_mayoristas_consumidores[[#This Row],[Producto]],Codigos_class_frutas[],2,0)</f>
        <v>Berries</v>
      </c>
      <c r="F3199" t="s">
        <v>799</v>
      </c>
      <c r="G3199" s="51">
        <v>1836.27</v>
      </c>
    </row>
    <row r="3200" spans="1:7" x14ac:dyDescent="0.35">
      <c r="A3200">
        <v>2017</v>
      </c>
      <c r="B3200">
        <v>1</v>
      </c>
      <c r="C3200" t="str">
        <f>+VLOOKUP(Precio_mayoristas_consumidores[[#This Row],[Cod_mes]],Códigos_mes[],2,0)</f>
        <v>Enero</v>
      </c>
      <c r="D3200" t="s">
        <v>796</v>
      </c>
      <c r="E3200" t="str">
        <f>+VLOOKUP(Precio_mayoristas_consumidores[[#This Row],[Producto]],Codigos_class_frutas[],2,0)</f>
        <v>Berries</v>
      </c>
      <c r="F3200" t="s">
        <v>212</v>
      </c>
      <c r="G3200" s="51">
        <v>1240.51</v>
      </c>
    </row>
    <row r="3201" spans="1:7" x14ac:dyDescent="0.35">
      <c r="A3201">
        <v>2017</v>
      </c>
      <c r="B3201">
        <v>1</v>
      </c>
      <c r="C3201" t="str">
        <f>+VLOOKUP(Precio_mayoristas_consumidores[[#This Row],[Cod_mes]],Códigos_mes[],2,0)</f>
        <v>Enero</v>
      </c>
      <c r="D3201" t="s">
        <v>796</v>
      </c>
      <c r="E3201" t="str">
        <f>+VLOOKUP(Precio_mayoristas_consumidores[[#This Row],[Producto]],Codigos_class_frutas[],2,0)</f>
        <v>Cítricos</v>
      </c>
      <c r="F3201" t="s">
        <v>214</v>
      </c>
      <c r="G3201" s="51">
        <v>1547.06</v>
      </c>
    </row>
    <row r="3202" spans="1:7" x14ac:dyDescent="0.35">
      <c r="A3202">
        <v>2017</v>
      </c>
      <c r="B3202">
        <v>1</v>
      </c>
      <c r="C3202" t="str">
        <f>+VLOOKUP(Precio_mayoristas_consumidores[[#This Row],[Cod_mes]],Códigos_mes[],2,0)</f>
        <v>Enero</v>
      </c>
      <c r="D3202" t="s">
        <v>796</v>
      </c>
      <c r="E3202" t="str">
        <f>+VLOOKUP(Precio_mayoristas_consumidores[[#This Row],[Producto]],Codigos_class_frutas[],2,0)</f>
        <v>Tropicales y subtropicales</v>
      </c>
      <c r="F3202" t="s">
        <v>229</v>
      </c>
      <c r="G3202" s="51">
        <v>1725.49</v>
      </c>
    </row>
    <row r="3203" spans="1:7" x14ac:dyDescent="0.35">
      <c r="A3203">
        <v>2017</v>
      </c>
      <c r="B3203">
        <v>1</v>
      </c>
      <c r="C3203" t="str">
        <f>+VLOOKUP(Precio_mayoristas_consumidores[[#This Row],[Cod_mes]],Códigos_mes[],2,0)</f>
        <v>Enero</v>
      </c>
      <c r="D3203" t="s">
        <v>796</v>
      </c>
      <c r="E3203" t="str">
        <f>+VLOOKUP(Precio_mayoristas_consumidores[[#This Row],[Producto]],Codigos_class_frutas[],2,0)</f>
        <v>Cítricos</v>
      </c>
      <c r="F3203" t="s">
        <v>221</v>
      </c>
      <c r="G3203" s="51">
        <v>797.1</v>
      </c>
    </row>
    <row r="3204" spans="1:7" x14ac:dyDescent="0.35">
      <c r="A3204">
        <v>2017</v>
      </c>
      <c r="B3204">
        <v>1</v>
      </c>
      <c r="C3204" t="str">
        <f>+VLOOKUP(Precio_mayoristas_consumidores[[#This Row],[Cod_mes]],Códigos_mes[],2,0)</f>
        <v>Enero</v>
      </c>
      <c r="D3204" t="s">
        <v>796</v>
      </c>
      <c r="E3204" t="str">
        <f>+VLOOKUP(Precio_mayoristas_consumidores[[#This Row],[Producto]],Codigos_class_frutas[],2,0)</f>
        <v>Frutos de hueso (carozo)</v>
      </c>
      <c r="F3204" t="s">
        <v>665</v>
      </c>
      <c r="G3204" s="51">
        <v>751.7</v>
      </c>
    </row>
    <row r="3205" spans="1:7" x14ac:dyDescent="0.35">
      <c r="A3205">
        <v>2017</v>
      </c>
      <c r="B3205">
        <v>1</v>
      </c>
      <c r="C3205" t="str">
        <f>+VLOOKUP(Precio_mayoristas_consumidores[[#This Row],[Cod_mes]],Códigos_mes[],2,0)</f>
        <v>Enero</v>
      </c>
      <c r="D3205" t="s">
        <v>796</v>
      </c>
      <c r="E3205" t="str">
        <f>+VLOOKUP(Precio_mayoristas_consumidores[[#This Row],[Producto]],Codigos_class_frutas[],2,0)</f>
        <v>Oleaginosos</v>
      </c>
      <c r="F3205" t="s">
        <v>225</v>
      </c>
      <c r="G3205" s="51">
        <v>1958.7</v>
      </c>
    </row>
    <row r="3206" spans="1:7" x14ac:dyDescent="0.35">
      <c r="A3206">
        <v>2017</v>
      </c>
      <c r="B3206">
        <v>1</v>
      </c>
      <c r="C3206" t="str">
        <f>+VLOOKUP(Precio_mayoristas_consumidores[[#This Row],[Cod_mes]],Códigos_mes[],2,0)</f>
        <v>Enero</v>
      </c>
      <c r="D3206" t="s">
        <v>796</v>
      </c>
      <c r="E3206" t="str">
        <f>+VLOOKUP(Precio_mayoristas_consumidores[[#This Row],[Producto]],Codigos_class_frutas[],2,0)</f>
        <v>Tropicales y subtropicales</v>
      </c>
      <c r="F3206" t="s">
        <v>204</v>
      </c>
      <c r="G3206" s="51">
        <v>553.72</v>
      </c>
    </row>
    <row r="3207" spans="1:7" x14ac:dyDescent="0.35">
      <c r="A3207">
        <v>2017</v>
      </c>
      <c r="B3207">
        <v>1</v>
      </c>
      <c r="C3207" t="str">
        <f>+VLOOKUP(Precio_mayoristas_consumidores[[#This Row],[Cod_mes]],Códigos_mes[],2,0)</f>
        <v>Enero</v>
      </c>
      <c r="D3207" t="s">
        <v>796</v>
      </c>
      <c r="E3207" t="str">
        <f>+VLOOKUP(Precio_mayoristas_consumidores[[#This Row],[Producto]],Codigos_class_frutas[],2,0)</f>
        <v>Uva</v>
      </c>
      <c r="F3207" t="s">
        <v>295</v>
      </c>
      <c r="G3207" s="51">
        <v>1128.44</v>
      </c>
    </row>
    <row r="3208" spans="1:7" x14ac:dyDescent="0.35">
      <c r="A3208">
        <v>2017</v>
      </c>
      <c r="B3208">
        <v>1</v>
      </c>
      <c r="C3208" t="str">
        <f>+VLOOKUP(Precio_mayoristas_consumidores[[#This Row],[Cod_mes]],Códigos_mes[],2,0)</f>
        <v>Enero</v>
      </c>
      <c r="D3208" t="s">
        <v>797</v>
      </c>
      <c r="E3208" t="str">
        <f>+VLOOKUP(Precio_mayoristas_consumidores[[#This Row],[Producto]],Codigos_class_frutas[],2,0)</f>
        <v>Berries</v>
      </c>
      <c r="F3208" t="s">
        <v>207</v>
      </c>
      <c r="G3208" s="51">
        <v>5999.5</v>
      </c>
    </row>
    <row r="3209" spans="1:7" x14ac:dyDescent="0.35">
      <c r="A3209">
        <v>2017</v>
      </c>
      <c r="B3209">
        <v>1</v>
      </c>
      <c r="C3209" t="str">
        <f>+VLOOKUP(Precio_mayoristas_consumidores[[#This Row],[Cod_mes]],Códigos_mes[],2,0)</f>
        <v>Enero</v>
      </c>
      <c r="D3209" t="s">
        <v>797</v>
      </c>
      <c r="E3209" t="str">
        <f>+VLOOKUP(Precio_mayoristas_consumidores[[#This Row],[Producto]],Codigos_class_frutas[],2,0)</f>
        <v>Frutos de hueso (carozo)</v>
      </c>
      <c r="F3209" t="s">
        <v>281</v>
      </c>
      <c r="G3209" s="51">
        <v>3242.67</v>
      </c>
    </row>
    <row r="3210" spans="1:7" x14ac:dyDescent="0.35">
      <c r="A3210">
        <v>2017</v>
      </c>
      <c r="B3210">
        <v>1</v>
      </c>
      <c r="C3210" t="str">
        <f>+VLOOKUP(Precio_mayoristas_consumidores[[#This Row],[Cod_mes]],Códigos_mes[],2,0)</f>
        <v>Enero</v>
      </c>
      <c r="D3210" t="s">
        <v>797</v>
      </c>
      <c r="E3210" t="str">
        <f>+VLOOKUP(Precio_mayoristas_consumidores[[#This Row],[Producto]],Codigos_class_frutas[],2,0)</f>
        <v>Frutos de hueso (carozo)</v>
      </c>
      <c r="F3210" t="s">
        <v>702</v>
      </c>
      <c r="G3210" s="51">
        <v>1323.26</v>
      </c>
    </row>
    <row r="3211" spans="1:7" x14ac:dyDescent="0.35">
      <c r="A3211">
        <v>2017</v>
      </c>
      <c r="B3211">
        <v>1</v>
      </c>
      <c r="C3211" t="str">
        <f>+VLOOKUP(Precio_mayoristas_consumidores[[#This Row],[Cod_mes]],Códigos_mes[],2,0)</f>
        <v>Enero</v>
      </c>
      <c r="D3211" t="s">
        <v>797</v>
      </c>
      <c r="E3211" t="str">
        <f>+VLOOKUP(Precio_mayoristas_consumidores[[#This Row],[Producto]],Codigos_class_frutas[],2,0)</f>
        <v>Frutos de hueso (carozo)</v>
      </c>
      <c r="F3211" t="s">
        <v>277</v>
      </c>
      <c r="G3211" s="51">
        <v>1380.79</v>
      </c>
    </row>
    <row r="3212" spans="1:7" x14ac:dyDescent="0.35">
      <c r="A3212">
        <v>2017</v>
      </c>
      <c r="B3212">
        <v>1</v>
      </c>
      <c r="C3212" t="str">
        <f>+VLOOKUP(Precio_mayoristas_consumidores[[#This Row],[Cod_mes]],Códigos_mes[],2,0)</f>
        <v>Enero</v>
      </c>
      <c r="D3212" t="s">
        <v>797</v>
      </c>
      <c r="E3212" t="str">
        <f>+VLOOKUP(Precio_mayoristas_consumidores[[#This Row],[Producto]],Codigos_class_frutas[],2,0)</f>
        <v>Berries</v>
      </c>
      <c r="F3212" t="s">
        <v>212</v>
      </c>
      <c r="G3212" s="51">
        <v>4611.43</v>
      </c>
    </row>
    <row r="3213" spans="1:7" x14ac:dyDescent="0.35">
      <c r="A3213">
        <v>2017</v>
      </c>
      <c r="B3213">
        <v>1</v>
      </c>
      <c r="C3213" t="str">
        <f>+VLOOKUP(Precio_mayoristas_consumidores[[#This Row],[Cod_mes]],Códigos_mes[],2,0)</f>
        <v>Enero</v>
      </c>
      <c r="D3213" t="s">
        <v>797</v>
      </c>
      <c r="E3213" t="str">
        <f>+VLOOKUP(Precio_mayoristas_consumidores[[#This Row],[Producto]],Codigos_class_frutas[],2,0)</f>
        <v>Cítricos</v>
      </c>
      <c r="F3213" t="s">
        <v>214</v>
      </c>
      <c r="G3213" s="51">
        <v>1737.06</v>
      </c>
    </row>
    <row r="3214" spans="1:7" x14ac:dyDescent="0.35">
      <c r="A3214">
        <v>2017</v>
      </c>
      <c r="B3214">
        <v>1</v>
      </c>
      <c r="C3214" t="str">
        <f>+VLOOKUP(Precio_mayoristas_consumidores[[#This Row],[Cod_mes]],Códigos_mes[],2,0)</f>
        <v>Enero</v>
      </c>
      <c r="D3214" t="s">
        <v>797</v>
      </c>
      <c r="E3214" t="str">
        <f>+VLOOKUP(Precio_mayoristas_consumidores[[#This Row],[Producto]],Codigos_class_frutas[],2,0)</f>
        <v>Tropicales y subtropicales</v>
      </c>
      <c r="F3214" t="s">
        <v>229</v>
      </c>
      <c r="G3214" s="51">
        <v>1534.44</v>
      </c>
    </row>
    <row r="3215" spans="1:7" x14ac:dyDescent="0.35">
      <c r="A3215">
        <v>2017</v>
      </c>
      <c r="B3215">
        <v>1</v>
      </c>
      <c r="C3215" t="str">
        <f>+VLOOKUP(Precio_mayoristas_consumidores[[#This Row],[Cod_mes]],Códigos_mes[],2,0)</f>
        <v>Enero</v>
      </c>
      <c r="D3215" t="s">
        <v>797</v>
      </c>
      <c r="E3215" t="str">
        <f>+VLOOKUP(Precio_mayoristas_consumidores[[#This Row],[Producto]],Codigos_class_frutas[],2,0)</f>
        <v>Cítricos</v>
      </c>
      <c r="F3215" t="s">
        <v>221</v>
      </c>
      <c r="G3215" s="51">
        <v>997.6</v>
      </c>
    </row>
    <row r="3216" spans="1:7" x14ac:dyDescent="0.35">
      <c r="A3216">
        <v>2017</v>
      </c>
      <c r="B3216">
        <v>1</v>
      </c>
      <c r="C3216" t="str">
        <f>+VLOOKUP(Precio_mayoristas_consumidores[[#This Row],[Cod_mes]],Códigos_mes[],2,0)</f>
        <v>Enero</v>
      </c>
      <c r="D3216" t="s">
        <v>797</v>
      </c>
      <c r="E3216" t="str">
        <f>+VLOOKUP(Precio_mayoristas_consumidores[[#This Row],[Producto]],Codigos_class_frutas[],2,0)</f>
        <v>Frutos de hueso (carozo)</v>
      </c>
      <c r="F3216" t="s">
        <v>665</v>
      </c>
      <c r="G3216" s="51">
        <v>1287.25</v>
      </c>
    </row>
    <row r="3217" spans="1:7" x14ac:dyDescent="0.35">
      <c r="A3217">
        <v>2017</v>
      </c>
      <c r="B3217">
        <v>1</v>
      </c>
      <c r="C3217" t="str">
        <f>+VLOOKUP(Precio_mayoristas_consumidores[[#This Row],[Cod_mes]],Códigos_mes[],2,0)</f>
        <v>Enero</v>
      </c>
      <c r="D3217" t="s">
        <v>797</v>
      </c>
      <c r="E3217" t="str">
        <f>+VLOOKUP(Precio_mayoristas_consumidores[[#This Row],[Producto]],Codigos_class_frutas[],2,0)</f>
        <v>Oleaginosos</v>
      </c>
      <c r="F3217" t="s">
        <v>225</v>
      </c>
      <c r="G3217" s="51">
        <v>2826.34</v>
      </c>
    </row>
    <row r="3218" spans="1:7" x14ac:dyDescent="0.35">
      <c r="A3218">
        <v>2017</v>
      </c>
      <c r="B3218">
        <v>1</v>
      </c>
      <c r="C3218" t="str">
        <f>+VLOOKUP(Precio_mayoristas_consumidores[[#This Row],[Cod_mes]],Códigos_mes[],2,0)</f>
        <v>Enero</v>
      </c>
      <c r="D3218" t="s">
        <v>797</v>
      </c>
      <c r="E3218" t="str">
        <f>+VLOOKUP(Precio_mayoristas_consumidores[[#This Row],[Producto]],Codigos_class_frutas[],2,0)</f>
        <v>Tropicales y subtropicales</v>
      </c>
      <c r="F3218" t="s">
        <v>204</v>
      </c>
      <c r="G3218" s="51">
        <v>790.34</v>
      </c>
    </row>
    <row r="3219" spans="1:7" x14ac:dyDescent="0.35">
      <c r="A3219">
        <v>2017</v>
      </c>
      <c r="B3219">
        <v>1</v>
      </c>
      <c r="C3219" t="str">
        <f>+VLOOKUP(Precio_mayoristas_consumidores[[#This Row],[Cod_mes]],Códigos_mes[],2,0)</f>
        <v>Enero</v>
      </c>
      <c r="D3219" t="s">
        <v>797</v>
      </c>
      <c r="E3219" t="str">
        <f>+VLOOKUP(Precio_mayoristas_consumidores[[#This Row],[Producto]],Codigos_class_frutas[],2,0)</f>
        <v>Uva</v>
      </c>
      <c r="F3219" t="s">
        <v>295</v>
      </c>
      <c r="G3219" s="51">
        <v>3245.38</v>
      </c>
    </row>
    <row r="3220" spans="1:7" x14ac:dyDescent="0.35">
      <c r="A3220">
        <v>2017</v>
      </c>
      <c r="B3220">
        <v>1</v>
      </c>
      <c r="C3220" t="str">
        <f>+VLOOKUP(Precio_mayoristas_consumidores[[#This Row],[Cod_mes]],Códigos_mes[],2,0)</f>
        <v>Enero</v>
      </c>
      <c r="D3220" t="s">
        <v>796</v>
      </c>
      <c r="E3220" t="str">
        <f>+VLOOKUP(Precio_mayoristas_consumidores[[#This Row],[Producto]],Codigos_class_frutas[],2,0)</f>
        <v>Berries</v>
      </c>
      <c r="F3220" t="s">
        <v>207</v>
      </c>
      <c r="G3220" s="51">
        <v>1704.35</v>
      </c>
    </row>
    <row r="3221" spans="1:7" x14ac:dyDescent="0.35">
      <c r="A3221">
        <v>2017</v>
      </c>
      <c r="B3221">
        <v>1</v>
      </c>
      <c r="C3221" t="str">
        <f>+VLOOKUP(Precio_mayoristas_consumidores[[#This Row],[Cod_mes]],Códigos_mes[],2,0)</f>
        <v>Enero</v>
      </c>
      <c r="D3221" t="s">
        <v>796</v>
      </c>
      <c r="E3221" t="str">
        <f>+VLOOKUP(Precio_mayoristas_consumidores[[#This Row],[Producto]],Codigos_class_frutas[],2,0)</f>
        <v>Frutos de hueso (carozo)</v>
      </c>
      <c r="F3221" t="s">
        <v>702</v>
      </c>
      <c r="G3221" s="51">
        <v>650.82000000000005</v>
      </c>
    </row>
    <row r="3222" spans="1:7" x14ac:dyDescent="0.35">
      <c r="A3222">
        <v>2017</v>
      </c>
      <c r="B3222">
        <v>1</v>
      </c>
      <c r="C3222" t="str">
        <f>+VLOOKUP(Precio_mayoristas_consumidores[[#This Row],[Cod_mes]],Códigos_mes[],2,0)</f>
        <v>Enero</v>
      </c>
      <c r="D3222" t="s">
        <v>796</v>
      </c>
      <c r="E3222" t="str">
        <f>+VLOOKUP(Precio_mayoristas_consumidores[[#This Row],[Producto]],Codigos_class_frutas[],2,0)</f>
        <v>Frutos de hueso (carozo)</v>
      </c>
      <c r="F3222" t="s">
        <v>277</v>
      </c>
      <c r="G3222" s="51">
        <v>797.2</v>
      </c>
    </row>
    <row r="3223" spans="1:7" x14ac:dyDescent="0.35">
      <c r="A3223">
        <v>2017</v>
      </c>
      <c r="B3223">
        <v>1</v>
      </c>
      <c r="C3223" t="str">
        <f>+VLOOKUP(Precio_mayoristas_consumidores[[#This Row],[Cod_mes]],Códigos_mes[],2,0)</f>
        <v>Enero</v>
      </c>
      <c r="D3223" t="s">
        <v>796</v>
      </c>
      <c r="E3223" t="str">
        <f>+VLOOKUP(Precio_mayoristas_consumidores[[#This Row],[Producto]],Codigos_class_frutas[],2,0)</f>
        <v>Berries</v>
      </c>
      <c r="F3223" t="s">
        <v>799</v>
      </c>
      <c r="G3223" s="51">
        <v>1543.59</v>
      </c>
    </row>
    <row r="3224" spans="1:7" x14ac:dyDescent="0.35">
      <c r="A3224">
        <v>2017</v>
      </c>
      <c r="B3224">
        <v>1</v>
      </c>
      <c r="C3224" t="str">
        <f>+VLOOKUP(Precio_mayoristas_consumidores[[#This Row],[Cod_mes]],Códigos_mes[],2,0)</f>
        <v>Enero</v>
      </c>
      <c r="D3224" t="s">
        <v>796</v>
      </c>
      <c r="E3224" t="str">
        <f>+VLOOKUP(Precio_mayoristas_consumidores[[#This Row],[Producto]],Codigos_class_frutas[],2,0)</f>
        <v>Berries</v>
      </c>
      <c r="F3224" t="s">
        <v>212</v>
      </c>
      <c r="G3224" s="51">
        <v>1163.5899999999999</v>
      </c>
    </row>
    <row r="3225" spans="1:7" x14ac:dyDescent="0.35">
      <c r="A3225">
        <v>2017</v>
      </c>
      <c r="B3225">
        <v>1</v>
      </c>
      <c r="C3225" t="str">
        <f>+VLOOKUP(Precio_mayoristas_consumidores[[#This Row],[Cod_mes]],Códigos_mes[],2,0)</f>
        <v>Enero</v>
      </c>
      <c r="D3225" t="s">
        <v>796</v>
      </c>
      <c r="E3225" t="str">
        <f>+VLOOKUP(Precio_mayoristas_consumidores[[#This Row],[Producto]],Codigos_class_frutas[],2,0)</f>
        <v>Cítricos</v>
      </c>
      <c r="F3225" t="s">
        <v>214</v>
      </c>
      <c r="G3225" s="51">
        <v>1569.37</v>
      </c>
    </row>
    <row r="3226" spans="1:7" x14ac:dyDescent="0.35">
      <c r="A3226">
        <v>2017</v>
      </c>
      <c r="B3226">
        <v>1</v>
      </c>
      <c r="C3226" t="str">
        <f>+VLOOKUP(Precio_mayoristas_consumidores[[#This Row],[Cod_mes]],Códigos_mes[],2,0)</f>
        <v>Enero</v>
      </c>
      <c r="D3226" t="s">
        <v>796</v>
      </c>
      <c r="E3226" t="str">
        <f>+VLOOKUP(Precio_mayoristas_consumidores[[#This Row],[Producto]],Codigos_class_frutas[],2,0)</f>
        <v>Tropicales y subtropicales</v>
      </c>
      <c r="F3226" t="s">
        <v>229</v>
      </c>
      <c r="G3226" s="51">
        <v>1695</v>
      </c>
    </row>
    <row r="3227" spans="1:7" x14ac:dyDescent="0.35">
      <c r="A3227">
        <v>2017</v>
      </c>
      <c r="B3227">
        <v>1</v>
      </c>
      <c r="C3227" t="str">
        <f>+VLOOKUP(Precio_mayoristas_consumidores[[#This Row],[Cod_mes]],Códigos_mes[],2,0)</f>
        <v>Enero</v>
      </c>
      <c r="D3227" t="s">
        <v>796</v>
      </c>
      <c r="E3227" t="str">
        <f>+VLOOKUP(Precio_mayoristas_consumidores[[#This Row],[Producto]],Codigos_class_frutas[],2,0)</f>
        <v>Cítricos</v>
      </c>
      <c r="F3227" t="s">
        <v>221</v>
      </c>
      <c r="G3227" s="51">
        <v>751.4</v>
      </c>
    </row>
    <row r="3228" spans="1:7" x14ac:dyDescent="0.35">
      <c r="A3228">
        <v>2017</v>
      </c>
      <c r="B3228">
        <v>1</v>
      </c>
      <c r="C3228" t="str">
        <f>+VLOOKUP(Precio_mayoristas_consumidores[[#This Row],[Cod_mes]],Códigos_mes[],2,0)</f>
        <v>Enero</v>
      </c>
      <c r="D3228" t="s">
        <v>796</v>
      </c>
      <c r="E3228" t="str">
        <f>+VLOOKUP(Precio_mayoristas_consumidores[[#This Row],[Producto]],Codigos_class_frutas[],2,0)</f>
        <v>Frutos de hueso (carozo)</v>
      </c>
      <c r="F3228" t="s">
        <v>665</v>
      </c>
      <c r="G3228" s="51">
        <v>772.25</v>
      </c>
    </row>
    <row r="3229" spans="1:7" x14ac:dyDescent="0.35">
      <c r="A3229">
        <v>2017</v>
      </c>
      <c r="B3229">
        <v>1</v>
      </c>
      <c r="C3229" t="str">
        <f>+VLOOKUP(Precio_mayoristas_consumidores[[#This Row],[Cod_mes]],Códigos_mes[],2,0)</f>
        <v>Enero</v>
      </c>
      <c r="D3229" t="s">
        <v>796</v>
      </c>
      <c r="E3229" t="str">
        <f>+VLOOKUP(Precio_mayoristas_consumidores[[#This Row],[Producto]],Codigos_class_frutas[],2,0)</f>
        <v>Oleaginosos</v>
      </c>
      <c r="F3229" t="s">
        <v>225</v>
      </c>
      <c r="G3229" s="51">
        <v>2066.41</v>
      </c>
    </row>
    <row r="3230" spans="1:7" x14ac:dyDescent="0.35">
      <c r="A3230">
        <v>2017</v>
      </c>
      <c r="B3230">
        <v>1</v>
      </c>
      <c r="C3230" t="str">
        <f>+VLOOKUP(Precio_mayoristas_consumidores[[#This Row],[Cod_mes]],Códigos_mes[],2,0)</f>
        <v>Enero</v>
      </c>
      <c r="D3230" t="s">
        <v>796</v>
      </c>
      <c r="E3230" t="str">
        <f>+VLOOKUP(Precio_mayoristas_consumidores[[#This Row],[Producto]],Codigos_class_frutas[],2,0)</f>
        <v>Tropicales y subtropicales</v>
      </c>
      <c r="F3230" t="s">
        <v>204</v>
      </c>
      <c r="G3230" s="51">
        <v>543.27</v>
      </c>
    </row>
    <row r="3231" spans="1:7" x14ac:dyDescent="0.35">
      <c r="A3231">
        <v>2017</v>
      </c>
      <c r="B3231">
        <v>1</v>
      </c>
      <c r="C3231" t="str">
        <f>+VLOOKUP(Precio_mayoristas_consumidores[[#This Row],[Cod_mes]],Códigos_mes[],2,0)</f>
        <v>Enero</v>
      </c>
      <c r="D3231" t="s">
        <v>796</v>
      </c>
      <c r="E3231" t="str">
        <f>+VLOOKUP(Precio_mayoristas_consumidores[[#This Row],[Producto]],Codigos_class_frutas[],2,0)</f>
        <v>Uva</v>
      </c>
      <c r="F3231" t="s">
        <v>295</v>
      </c>
      <c r="G3231" s="51">
        <v>1119.3800000000001</v>
      </c>
    </row>
    <row r="3232" spans="1:7" x14ac:dyDescent="0.35">
      <c r="A3232">
        <v>2017</v>
      </c>
      <c r="B3232">
        <v>1</v>
      </c>
      <c r="C3232" t="str">
        <f>+VLOOKUP(Precio_mayoristas_consumidores[[#This Row],[Cod_mes]],Códigos_mes[],2,0)</f>
        <v>Enero</v>
      </c>
      <c r="D3232" t="s">
        <v>797</v>
      </c>
      <c r="E3232" t="str">
        <f>+VLOOKUP(Precio_mayoristas_consumidores[[#This Row],[Producto]],Codigos_class_frutas[],2,0)</f>
        <v>Berries</v>
      </c>
      <c r="F3232" t="s">
        <v>207</v>
      </c>
      <c r="G3232" s="51">
        <v>3990</v>
      </c>
    </row>
    <row r="3233" spans="1:7" x14ac:dyDescent="0.35">
      <c r="A3233">
        <v>2017</v>
      </c>
      <c r="B3233">
        <v>1</v>
      </c>
      <c r="C3233" t="str">
        <f>+VLOOKUP(Precio_mayoristas_consumidores[[#This Row],[Cod_mes]],Códigos_mes[],2,0)</f>
        <v>Enero</v>
      </c>
      <c r="D3233" t="s">
        <v>797</v>
      </c>
      <c r="E3233" t="str">
        <f>+VLOOKUP(Precio_mayoristas_consumidores[[#This Row],[Producto]],Codigos_class_frutas[],2,0)</f>
        <v>Frutos de hueso (carozo)</v>
      </c>
      <c r="F3233" t="s">
        <v>702</v>
      </c>
      <c r="G3233" s="51">
        <v>1185.43</v>
      </c>
    </row>
    <row r="3234" spans="1:7" x14ac:dyDescent="0.35">
      <c r="A3234">
        <v>2017</v>
      </c>
      <c r="B3234">
        <v>1</v>
      </c>
      <c r="C3234" t="str">
        <f>+VLOOKUP(Precio_mayoristas_consumidores[[#This Row],[Cod_mes]],Códigos_mes[],2,0)</f>
        <v>Enero</v>
      </c>
      <c r="D3234" t="s">
        <v>797</v>
      </c>
      <c r="E3234" t="str">
        <f>+VLOOKUP(Precio_mayoristas_consumidores[[#This Row],[Producto]],Codigos_class_frutas[],2,0)</f>
        <v>Frutos de hueso (carozo)</v>
      </c>
      <c r="F3234" t="s">
        <v>277</v>
      </c>
      <c r="G3234" s="51">
        <v>1271.79</v>
      </c>
    </row>
    <row r="3235" spans="1:7" x14ac:dyDescent="0.35">
      <c r="A3235">
        <v>2017</v>
      </c>
      <c r="B3235">
        <v>1</v>
      </c>
      <c r="C3235" t="str">
        <f>+VLOOKUP(Precio_mayoristas_consumidores[[#This Row],[Cod_mes]],Códigos_mes[],2,0)</f>
        <v>Enero</v>
      </c>
      <c r="D3235" t="s">
        <v>797</v>
      </c>
      <c r="E3235" t="str">
        <f>+VLOOKUP(Precio_mayoristas_consumidores[[#This Row],[Producto]],Codigos_class_frutas[],2,0)</f>
        <v>Berries</v>
      </c>
      <c r="F3235" t="s">
        <v>212</v>
      </c>
      <c r="G3235" s="51">
        <v>3947.75</v>
      </c>
    </row>
    <row r="3236" spans="1:7" x14ac:dyDescent="0.35">
      <c r="A3236">
        <v>2017</v>
      </c>
      <c r="B3236">
        <v>1</v>
      </c>
      <c r="C3236" t="str">
        <f>+VLOOKUP(Precio_mayoristas_consumidores[[#This Row],[Cod_mes]],Códigos_mes[],2,0)</f>
        <v>Enero</v>
      </c>
      <c r="D3236" t="s">
        <v>797</v>
      </c>
      <c r="E3236" t="str">
        <f>+VLOOKUP(Precio_mayoristas_consumidores[[#This Row],[Producto]],Codigos_class_frutas[],2,0)</f>
        <v>Cítricos</v>
      </c>
      <c r="F3236" t="s">
        <v>214</v>
      </c>
      <c r="G3236" s="51">
        <v>1830.25</v>
      </c>
    </row>
    <row r="3237" spans="1:7" x14ac:dyDescent="0.35">
      <c r="A3237">
        <v>2017</v>
      </c>
      <c r="B3237">
        <v>1</v>
      </c>
      <c r="C3237" t="str">
        <f>+VLOOKUP(Precio_mayoristas_consumidores[[#This Row],[Cod_mes]],Códigos_mes[],2,0)</f>
        <v>Enero</v>
      </c>
      <c r="D3237" t="s">
        <v>797</v>
      </c>
      <c r="E3237" t="str">
        <f>+VLOOKUP(Precio_mayoristas_consumidores[[#This Row],[Producto]],Codigos_class_frutas[],2,0)</f>
        <v>Tropicales y subtropicales</v>
      </c>
      <c r="F3237" t="s">
        <v>229</v>
      </c>
      <c r="G3237" s="51">
        <v>1434.5</v>
      </c>
    </row>
    <row r="3238" spans="1:7" x14ac:dyDescent="0.35">
      <c r="A3238">
        <v>2017</v>
      </c>
      <c r="B3238">
        <v>1</v>
      </c>
      <c r="C3238" t="str">
        <f>+VLOOKUP(Precio_mayoristas_consumidores[[#This Row],[Cod_mes]],Códigos_mes[],2,0)</f>
        <v>Enero</v>
      </c>
      <c r="D3238" t="s">
        <v>797</v>
      </c>
      <c r="E3238" t="str">
        <f>+VLOOKUP(Precio_mayoristas_consumidores[[#This Row],[Producto]],Codigos_class_frutas[],2,0)</f>
        <v>Cítricos</v>
      </c>
      <c r="F3238" t="s">
        <v>221</v>
      </c>
      <c r="G3238" s="51">
        <v>1036.94</v>
      </c>
    </row>
    <row r="3239" spans="1:7" x14ac:dyDescent="0.35">
      <c r="A3239">
        <v>2017</v>
      </c>
      <c r="B3239">
        <v>1</v>
      </c>
      <c r="C3239" t="str">
        <f>+VLOOKUP(Precio_mayoristas_consumidores[[#This Row],[Cod_mes]],Códigos_mes[],2,0)</f>
        <v>Enero</v>
      </c>
      <c r="D3239" t="s">
        <v>797</v>
      </c>
      <c r="E3239" t="str">
        <f>+VLOOKUP(Precio_mayoristas_consumidores[[#This Row],[Producto]],Codigos_class_frutas[],2,0)</f>
        <v>Frutos de hueso (carozo)</v>
      </c>
      <c r="F3239" t="s">
        <v>665</v>
      </c>
      <c r="G3239" s="51">
        <v>1251.32</v>
      </c>
    </row>
    <row r="3240" spans="1:7" x14ac:dyDescent="0.35">
      <c r="A3240">
        <v>2017</v>
      </c>
      <c r="B3240">
        <v>1</v>
      </c>
      <c r="C3240" t="str">
        <f>+VLOOKUP(Precio_mayoristas_consumidores[[#This Row],[Cod_mes]],Códigos_mes[],2,0)</f>
        <v>Enero</v>
      </c>
      <c r="D3240" t="s">
        <v>797</v>
      </c>
      <c r="E3240" t="str">
        <f>+VLOOKUP(Precio_mayoristas_consumidores[[#This Row],[Producto]],Codigos_class_frutas[],2,0)</f>
        <v>Oleaginosos</v>
      </c>
      <c r="F3240" t="s">
        <v>225</v>
      </c>
      <c r="G3240" s="51">
        <v>2900.16</v>
      </c>
    </row>
    <row r="3241" spans="1:7" x14ac:dyDescent="0.35">
      <c r="A3241">
        <v>2017</v>
      </c>
      <c r="B3241">
        <v>1</v>
      </c>
      <c r="C3241" t="str">
        <f>+VLOOKUP(Precio_mayoristas_consumidores[[#This Row],[Cod_mes]],Códigos_mes[],2,0)</f>
        <v>Enero</v>
      </c>
      <c r="D3241" t="s">
        <v>797</v>
      </c>
      <c r="E3241" t="str">
        <f>+VLOOKUP(Precio_mayoristas_consumidores[[#This Row],[Producto]],Codigos_class_frutas[],2,0)</f>
        <v>Tropicales y subtropicales</v>
      </c>
      <c r="F3241" t="s">
        <v>204</v>
      </c>
      <c r="G3241" s="51">
        <v>789.51</v>
      </c>
    </row>
    <row r="3242" spans="1:7" x14ac:dyDescent="0.35">
      <c r="A3242">
        <v>2017</v>
      </c>
      <c r="B3242">
        <v>1</v>
      </c>
      <c r="C3242" t="str">
        <f>+VLOOKUP(Precio_mayoristas_consumidores[[#This Row],[Cod_mes]],Códigos_mes[],2,0)</f>
        <v>Enero</v>
      </c>
      <c r="D3242" t="s">
        <v>797</v>
      </c>
      <c r="E3242" t="str">
        <f>+VLOOKUP(Precio_mayoristas_consumidores[[#This Row],[Producto]],Codigos_class_frutas[],2,0)</f>
        <v>Uva</v>
      </c>
      <c r="F3242" t="s">
        <v>295</v>
      </c>
      <c r="G3242" s="51">
        <v>3122.36</v>
      </c>
    </row>
    <row r="3243" spans="1:7" x14ac:dyDescent="0.35">
      <c r="A3243">
        <v>2017</v>
      </c>
      <c r="B3243">
        <v>2</v>
      </c>
      <c r="C3243" t="str">
        <f>+VLOOKUP(Precio_mayoristas_consumidores[[#This Row],[Cod_mes]],Códigos_mes[],2,0)</f>
        <v>Febrero</v>
      </c>
      <c r="D3243" t="s">
        <v>796</v>
      </c>
      <c r="E3243" t="str">
        <f>+VLOOKUP(Precio_mayoristas_consumidores[[#This Row],[Producto]],Codigos_class_frutas[],2,0)</f>
        <v>Berries</v>
      </c>
      <c r="F3243" t="s">
        <v>207</v>
      </c>
      <c r="G3243" s="51">
        <v>1488.4</v>
      </c>
    </row>
    <row r="3244" spans="1:7" x14ac:dyDescent="0.35">
      <c r="A3244">
        <v>2017</v>
      </c>
      <c r="B3244">
        <v>2</v>
      </c>
      <c r="C3244" t="str">
        <f>+VLOOKUP(Precio_mayoristas_consumidores[[#This Row],[Cod_mes]],Códigos_mes[],2,0)</f>
        <v>Febrero</v>
      </c>
      <c r="D3244" t="s">
        <v>796</v>
      </c>
      <c r="E3244" t="str">
        <f>+VLOOKUP(Precio_mayoristas_consumidores[[#This Row],[Producto]],Codigos_class_frutas[],2,0)</f>
        <v>Frutos de hueso (carozo)</v>
      </c>
      <c r="F3244" t="s">
        <v>702</v>
      </c>
      <c r="G3244" s="51">
        <v>623.91999999999996</v>
      </c>
    </row>
    <row r="3245" spans="1:7" x14ac:dyDescent="0.35">
      <c r="A3245">
        <v>2017</v>
      </c>
      <c r="B3245">
        <v>2</v>
      </c>
      <c r="C3245" t="str">
        <f>+VLOOKUP(Precio_mayoristas_consumidores[[#This Row],[Cod_mes]],Códigos_mes[],2,0)</f>
        <v>Febrero</v>
      </c>
      <c r="D3245" t="s">
        <v>796</v>
      </c>
      <c r="E3245" t="str">
        <f>+VLOOKUP(Precio_mayoristas_consumidores[[#This Row],[Producto]],Codigos_class_frutas[],2,0)</f>
        <v>Frutos de hueso (carozo)</v>
      </c>
      <c r="F3245" t="s">
        <v>277</v>
      </c>
      <c r="G3245" s="51">
        <v>758.38</v>
      </c>
    </row>
    <row r="3246" spans="1:7" x14ac:dyDescent="0.35">
      <c r="A3246">
        <v>2017</v>
      </c>
      <c r="B3246">
        <v>2</v>
      </c>
      <c r="C3246" t="str">
        <f>+VLOOKUP(Precio_mayoristas_consumidores[[#This Row],[Cod_mes]],Códigos_mes[],2,0)</f>
        <v>Febrero</v>
      </c>
      <c r="D3246" t="s">
        <v>796</v>
      </c>
      <c r="E3246" t="str">
        <f>+VLOOKUP(Precio_mayoristas_consumidores[[#This Row],[Producto]],Codigos_class_frutas[],2,0)</f>
        <v>Berries</v>
      </c>
      <c r="F3246" t="s">
        <v>799</v>
      </c>
      <c r="G3246" s="51">
        <v>1635.71</v>
      </c>
    </row>
    <row r="3247" spans="1:7" x14ac:dyDescent="0.35">
      <c r="A3247">
        <v>2017</v>
      </c>
      <c r="B3247">
        <v>2</v>
      </c>
      <c r="C3247" t="str">
        <f>+VLOOKUP(Precio_mayoristas_consumidores[[#This Row],[Cod_mes]],Códigos_mes[],2,0)</f>
        <v>Febrero</v>
      </c>
      <c r="D3247" t="s">
        <v>796</v>
      </c>
      <c r="E3247" t="str">
        <f>+VLOOKUP(Precio_mayoristas_consumidores[[#This Row],[Producto]],Codigos_class_frutas[],2,0)</f>
        <v>Berries</v>
      </c>
      <c r="F3247" t="s">
        <v>212</v>
      </c>
      <c r="G3247" s="51">
        <v>1260.8</v>
      </c>
    </row>
    <row r="3248" spans="1:7" x14ac:dyDescent="0.35">
      <c r="A3248">
        <v>2017</v>
      </c>
      <c r="B3248">
        <v>2</v>
      </c>
      <c r="C3248" t="str">
        <f>+VLOOKUP(Precio_mayoristas_consumidores[[#This Row],[Cod_mes]],Códigos_mes[],2,0)</f>
        <v>Febrero</v>
      </c>
      <c r="D3248" t="s">
        <v>796</v>
      </c>
      <c r="E3248" t="str">
        <f>+VLOOKUP(Precio_mayoristas_consumidores[[#This Row],[Producto]],Codigos_class_frutas[],2,0)</f>
        <v>Cítricos</v>
      </c>
      <c r="F3248" t="s">
        <v>214</v>
      </c>
      <c r="G3248" s="51">
        <v>1611.79</v>
      </c>
    </row>
    <row r="3249" spans="1:7" x14ac:dyDescent="0.35">
      <c r="A3249">
        <v>2017</v>
      </c>
      <c r="B3249">
        <v>2</v>
      </c>
      <c r="C3249" t="str">
        <f>+VLOOKUP(Precio_mayoristas_consumidores[[#This Row],[Cod_mes]],Códigos_mes[],2,0)</f>
        <v>Febrero</v>
      </c>
      <c r="D3249" t="s">
        <v>796</v>
      </c>
      <c r="E3249" t="str">
        <f>+VLOOKUP(Precio_mayoristas_consumidores[[#This Row],[Producto]],Codigos_class_frutas[],2,0)</f>
        <v>Tropicales y subtropicales</v>
      </c>
      <c r="F3249" t="s">
        <v>229</v>
      </c>
      <c r="G3249" s="51">
        <v>1567.6</v>
      </c>
    </row>
    <row r="3250" spans="1:7" x14ac:dyDescent="0.35">
      <c r="A3250">
        <v>2017</v>
      </c>
      <c r="B3250">
        <v>2</v>
      </c>
      <c r="C3250" t="str">
        <f>+VLOOKUP(Precio_mayoristas_consumidores[[#This Row],[Cod_mes]],Códigos_mes[],2,0)</f>
        <v>Febrero</v>
      </c>
      <c r="D3250" t="s">
        <v>796</v>
      </c>
      <c r="E3250" t="str">
        <f>+VLOOKUP(Precio_mayoristas_consumidores[[#This Row],[Producto]],Codigos_class_frutas[],2,0)</f>
        <v>Cítricos</v>
      </c>
      <c r="F3250" t="s">
        <v>221</v>
      </c>
      <c r="G3250" s="51">
        <v>763.26</v>
      </c>
    </row>
    <row r="3251" spans="1:7" x14ac:dyDescent="0.35">
      <c r="A3251">
        <v>2017</v>
      </c>
      <c r="B3251">
        <v>2</v>
      </c>
      <c r="C3251" t="str">
        <f>+VLOOKUP(Precio_mayoristas_consumidores[[#This Row],[Cod_mes]],Códigos_mes[],2,0)</f>
        <v>Febrero</v>
      </c>
      <c r="D3251" t="s">
        <v>796</v>
      </c>
      <c r="E3251" t="str">
        <f>+VLOOKUP(Precio_mayoristas_consumidores[[#This Row],[Producto]],Codigos_class_frutas[],2,0)</f>
        <v>Frutos de hueso (carozo)</v>
      </c>
      <c r="F3251" t="s">
        <v>665</v>
      </c>
      <c r="G3251" s="51">
        <v>773.12</v>
      </c>
    </row>
    <row r="3252" spans="1:7" x14ac:dyDescent="0.35">
      <c r="A3252">
        <v>2017</v>
      </c>
      <c r="B3252">
        <v>2</v>
      </c>
      <c r="C3252" t="str">
        <f>+VLOOKUP(Precio_mayoristas_consumidores[[#This Row],[Cod_mes]],Códigos_mes[],2,0)</f>
        <v>Febrero</v>
      </c>
      <c r="D3252" t="s">
        <v>796</v>
      </c>
      <c r="E3252" t="str">
        <f>+VLOOKUP(Precio_mayoristas_consumidores[[#This Row],[Producto]],Codigos_class_frutas[],2,0)</f>
        <v>Oleaginosos</v>
      </c>
      <c r="F3252" t="s">
        <v>225</v>
      </c>
      <c r="G3252" s="51">
        <v>2057.8000000000002</v>
      </c>
    </row>
    <row r="3253" spans="1:7" x14ac:dyDescent="0.35">
      <c r="A3253">
        <v>2017</v>
      </c>
      <c r="B3253">
        <v>2</v>
      </c>
      <c r="C3253" t="str">
        <f>+VLOOKUP(Precio_mayoristas_consumidores[[#This Row],[Cod_mes]],Códigos_mes[],2,0)</f>
        <v>Febrero</v>
      </c>
      <c r="D3253" t="s">
        <v>796</v>
      </c>
      <c r="E3253" t="str">
        <f>+VLOOKUP(Precio_mayoristas_consumidores[[#This Row],[Producto]],Codigos_class_frutas[],2,0)</f>
        <v>Tropicales y subtropicales</v>
      </c>
      <c r="F3253" t="s">
        <v>204</v>
      </c>
      <c r="G3253" s="51">
        <v>551.04</v>
      </c>
    </row>
    <row r="3254" spans="1:7" x14ac:dyDescent="0.35">
      <c r="A3254">
        <v>2017</v>
      </c>
      <c r="B3254">
        <v>2</v>
      </c>
      <c r="C3254" t="str">
        <f>+VLOOKUP(Precio_mayoristas_consumidores[[#This Row],[Cod_mes]],Códigos_mes[],2,0)</f>
        <v>Febrero</v>
      </c>
      <c r="D3254" t="s">
        <v>796</v>
      </c>
      <c r="E3254" t="str">
        <f>+VLOOKUP(Precio_mayoristas_consumidores[[#This Row],[Producto]],Codigos_class_frutas[],2,0)</f>
        <v>Uva</v>
      </c>
      <c r="F3254" t="s">
        <v>295</v>
      </c>
      <c r="G3254" s="51">
        <v>996.77</v>
      </c>
    </row>
    <row r="3255" spans="1:7" x14ac:dyDescent="0.35">
      <c r="A3255">
        <v>2017</v>
      </c>
      <c r="B3255">
        <v>2</v>
      </c>
      <c r="C3255" t="str">
        <f>+VLOOKUP(Precio_mayoristas_consumidores[[#This Row],[Cod_mes]],Códigos_mes[],2,0)</f>
        <v>Febrero</v>
      </c>
      <c r="D3255" t="s">
        <v>797</v>
      </c>
      <c r="E3255" t="str">
        <f>+VLOOKUP(Precio_mayoristas_consumidores[[#This Row],[Producto]],Codigos_class_frutas[],2,0)</f>
        <v>Berries</v>
      </c>
      <c r="F3255" t="s">
        <v>207</v>
      </c>
      <c r="G3255" s="51">
        <v>7054.8</v>
      </c>
    </row>
    <row r="3256" spans="1:7" x14ac:dyDescent="0.35">
      <c r="A3256">
        <v>2017</v>
      </c>
      <c r="B3256">
        <v>2</v>
      </c>
      <c r="C3256" t="str">
        <f>+VLOOKUP(Precio_mayoristas_consumidores[[#This Row],[Cod_mes]],Códigos_mes[],2,0)</f>
        <v>Febrero</v>
      </c>
      <c r="D3256" t="s">
        <v>797</v>
      </c>
      <c r="E3256" t="str">
        <f>+VLOOKUP(Precio_mayoristas_consumidores[[#This Row],[Producto]],Codigos_class_frutas[],2,0)</f>
        <v>Frutos de hueso (carozo)</v>
      </c>
      <c r="F3256" t="s">
        <v>702</v>
      </c>
      <c r="G3256" s="51">
        <v>1264.17</v>
      </c>
    </row>
    <row r="3257" spans="1:7" x14ac:dyDescent="0.35">
      <c r="A3257">
        <v>2017</v>
      </c>
      <c r="B3257">
        <v>2</v>
      </c>
      <c r="C3257" t="str">
        <f>+VLOOKUP(Precio_mayoristas_consumidores[[#This Row],[Cod_mes]],Códigos_mes[],2,0)</f>
        <v>Febrero</v>
      </c>
      <c r="D3257" t="s">
        <v>797</v>
      </c>
      <c r="E3257" t="str">
        <f>+VLOOKUP(Precio_mayoristas_consumidores[[#This Row],[Producto]],Codigos_class_frutas[],2,0)</f>
        <v>Frutos de hueso (carozo)</v>
      </c>
      <c r="F3257" t="s">
        <v>277</v>
      </c>
      <c r="G3257" s="51">
        <v>1308.3399999999999</v>
      </c>
    </row>
    <row r="3258" spans="1:7" x14ac:dyDescent="0.35">
      <c r="A3258">
        <v>2017</v>
      </c>
      <c r="B3258">
        <v>2</v>
      </c>
      <c r="C3258" t="str">
        <f>+VLOOKUP(Precio_mayoristas_consumidores[[#This Row],[Cod_mes]],Códigos_mes[],2,0)</f>
        <v>Febrero</v>
      </c>
      <c r="D3258" t="s">
        <v>797</v>
      </c>
      <c r="E3258" t="str">
        <f>+VLOOKUP(Precio_mayoristas_consumidores[[#This Row],[Producto]],Codigos_class_frutas[],2,0)</f>
        <v>Berries</v>
      </c>
      <c r="F3258" t="s">
        <v>799</v>
      </c>
      <c r="G3258" s="51">
        <v>9999</v>
      </c>
    </row>
    <row r="3259" spans="1:7" x14ac:dyDescent="0.35">
      <c r="A3259">
        <v>2017</v>
      </c>
      <c r="B3259">
        <v>2</v>
      </c>
      <c r="C3259" t="str">
        <f>+VLOOKUP(Precio_mayoristas_consumidores[[#This Row],[Cod_mes]],Códigos_mes[],2,0)</f>
        <v>Febrero</v>
      </c>
      <c r="D3259" t="s">
        <v>797</v>
      </c>
      <c r="E3259" t="str">
        <f>+VLOOKUP(Precio_mayoristas_consumidores[[#This Row],[Producto]],Codigos_class_frutas[],2,0)</f>
        <v>Berries</v>
      </c>
      <c r="F3259" t="s">
        <v>212</v>
      </c>
      <c r="G3259" s="51">
        <v>4326.8900000000003</v>
      </c>
    </row>
    <row r="3260" spans="1:7" x14ac:dyDescent="0.35">
      <c r="A3260">
        <v>2017</v>
      </c>
      <c r="B3260">
        <v>2</v>
      </c>
      <c r="C3260" t="str">
        <f>+VLOOKUP(Precio_mayoristas_consumidores[[#This Row],[Cod_mes]],Códigos_mes[],2,0)</f>
        <v>Febrero</v>
      </c>
      <c r="D3260" t="s">
        <v>797</v>
      </c>
      <c r="E3260" t="str">
        <f>+VLOOKUP(Precio_mayoristas_consumidores[[#This Row],[Producto]],Codigos_class_frutas[],2,0)</f>
        <v>Cítricos</v>
      </c>
      <c r="F3260" t="s">
        <v>214</v>
      </c>
      <c r="G3260" s="51">
        <v>1901.12</v>
      </c>
    </row>
    <row r="3261" spans="1:7" x14ac:dyDescent="0.35">
      <c r="A3261">
        <v>2017</v>
      </c>
      <c r="B3261">
        <v>2</v>
      </c>
      <c r="C3261" t="str">
        <f>+VLOOKUP(Precio_mayoristas_consumidores[[#This Row],[Cod_mes]],Códigos_mes[],2,0)</f>
        <v>Febrero</v>
      </c>
      <c r="D3261" t="s">
        <v>797</v>
      </c>
      <c r="E3261" t="str">
        <f>+VLOOKUP(Precio_mayoristas_consumidores[[#This Row],[Producto]],Codigos_class_frutas[],2,0)</f>
        <v>Tropicales y subtropicales</v>
      </c>
      <c r="F3261" t="s">
        <v>229</v>
      </c>
      <c r="G3261" s="51">
        <v>1367.36</v>
      </c>
    </row>
    <row r="3262" spans="1:7" x14ac:dyDescent="0.35">
      <c r="A3262">
        <v>2017</v>
      </c>
      <c r="B3262">
        <v>2</v>
      </c>
      <c r="C3262" t="str">
        <f>+VLOOKUP(Precio_mayoristas_consumidores[[#This Row],[Cod_mes]],Códigos_mes[],2,0)</f>
        <v>Febrero</v>
      </c>
      <c r="D3262" t="s">
        <v>797</v>
      </c>
      <c r="E3262" t="str">
        <f>+VLOOKUP(Precio_mayoristas_consumidores[[#This Row],[Producto]],Codigos_class_frutas[],2,0)</f>
        <v>Cítricos</v>
      </c>
      <c r="F3262" t="s">
        <v>221</v>
      </c>
      <c r="G3262" s="51">
        <v>1027.98</v>
      </c>
    </row>
    <row r="3263" spans="1:7" x14ac:dyDescent="0.35">
      <c r="A3263">
        <v>2017</v>
      </c>
      <c r="B3263">
        <v>2</v>
      </c>
      <c r="C3263" t="str">
        <f>+VLOOKUP(Precio_mayoristas_consumidores[[#This Row],[Cod_mes]],Códigos_mes[],2,0)</f>
        <v>Febrero</v>
      </c>
      <c r="D3263" t="s">
        <v>797</v>
      </c>
      <c r="E3263" t="str">
        <f>+VLOOKUP(Precio_mayoristas_consumidores[[#This Row],[Producto]],Codigos_class_frutas[],2,0)</f>
        <v>Frutos de hueso (carozo)</v>
      </c>
      <c r="F3263" t="s">
        <v>665</v>
      </c>
      <c r="G3263" s="51">
        <v>1185.22</v>
      </c>
    </row>
    <row r="3264" spans="1:7" x14ac:dyDescent="0.35">
      <c r="A3264">
        <v>2017</v>
      </c>
      <c r="B3264">
        <v>2</v>
      </c>
      <c r="C3264" t="str">
        <f>+VLOOKUP(Precio_mayoristas_consumidores[[#This Row],[Cod_mes]],Códigos_mes[],2,0)</f>
        <v>Febrero</v>
      </c>
      <c r="D3264" t="s">
        <v>797</v>
      </c>
      <c r="E3264" t="str">
        <f>+VLOOKUP(Precio_mayoristas_consumidores[[#This Row],[Producto]],Codigos_class_frutas[],2,0)</f>
        <v>Oleaginosos</v>
      </c>
      <c r="F3264" t="s">
        <v>225</v>
      </c>
      <c r="G3264" s="51">
        <v>2890.34</v>
      </c>
    </row>
    <row r="3265" spans="1:7" x14ac:dyDescent="0.35">
      <c r="A3265">
        <v>2017</v>
      </c>
      <c r="B3265">
        <v>2</v>
      </c>
      <c r="C3265" t="str">
        <f>+VLOOKUP(Precio_mayoristas_consumidores[[#This Row],[Cod_mes]],Códigos_mes[],2,0)</f>
        <v>Febrero</v>
      </c>
      <c r="D3265" t="s">
        <v>797</v>
      </c>
      <c r="E3265" t="str">
        <f>+VLOOKUP(Precio_mayoristas_consumidores[[#This Row],[Producto]],Codigos_class_frutas[],2,0)</f>
        <v>Tropicales y subtropicales</v>
      </c>
      <c r="F3265" t="s">
        <v>204</v>
      </c>
      <c r="G3265" s="51">
        <v>818.07</v>
      </c>
    </row>
    <row r="3266" spans="1:7" x14ac:dyDescent="0.35">
      <c r="A3266">
        <v>2017</v>
      </c>
      <c r="B3266">
        <v>2</v>
      </c>
      <c r="C3266" t="str">
        <f>+VLOOKUP(Precio_mayoristas_consumidores[[#This Row],[Cod_mes]],Códigos_mes[],2,0)</f>
        <v>Febrero</v>
      </c>
      <c r="D3266" t="s">
        <v>797</v>
      </c>
      <c r="E3266" t="str">
        <f>+VLOOKUP(Precio_mayoristas_consumidores[[#This Row],[Producto]],Codigos_class_frutas[],2,0)</f>
        <v>Uva</v>
      </c>
      <c r="F3266" t="s">
        <v>295</v>
      </c>
      <c r="G3266" s="51">
        <v>2924.82</v>
      </c>
    </row>
    <row r="3267" spans="1:7" x14ac:dyDescent="0.35">
      <c r="A3267">
        <v>2017</v>
      </c>
      <c r="B3267">
        <v>2</v>
      </c>
      <c r="C3267" t="str">
        <f>+VLOOKUP(Precio_mayoristas_consumidores[[#This Row],[Cod_mes]],Códigos_mes[],2,0)</f>
        <v>Febrero</v>
      </c>
      <c r="D3267" t="s">
        <v>796</v>
      </c>
      <c r="E3267" t="str">
        <f>+VLOOKUP(Precio_mayoristas_consumidores[[#This Row],[Producto]],Codigos_class_frutas[],2,0)</f>
        <v>Berries</v>
      </c>
      <c r="F3267" t="s">
        <v>207</v>
      </c>
      <c r="G3267" s="51">
        <v>1788.89</v>
      </c>
    </row>
    <row r="3268" spans="1:7" x14ac:dyDescent="0.35">
      <c r="A3268">
        <v>2017</v>
      </c>
      <c r="B3268">
        <v>2</v>
      </c>
      <c r="C3268" t="str">
        <f>+VLOOKUP(Precio_mayoristas_consumidores[[#This Row],[Cod_mes]],Códigos_mes[],2,0)</f>
        <v>Febrero</v>
      </c>
      <c r="D3268" t="s">
        <v>796</v>
      </c>
      <c r="E3268" t="str">
        <f>+VLOOKUP(Precio_mayoristas_consumidores[[#This Row],[Producto]],Codigos_class_frutas[],2,0)</f>
        <v>Frutos de hueso (carozo)</v>
      </c>
      <c r="F3268" t="s">
        <v>702</v>
      </c>
      <c r="G3268" s="51">
        <v>600.54</v>
      </c>
    </row>
    <row r="3269" spans="1:7" x14ac:dyDescent="0.35">
      <c r="A3269">
        <v>2017</v>
      </c>
      <c r="B3269">
        <v>2</v>
      </c>
      <c r="C3269" t="str">
        <f>+VLOOKUP(Precio_mayoristas_consumidores[[#This Row],[Cod_mes]],Códigos_mes[],2,0)</f>
        <v>Febrero</v>
      </c>
      <c r="D3269" t="s">
        <v>796</v>
      </c>
      <c r="E3269" t="str">
        <f>+VLOOKUP(Precio_mayoristas_consumidores[[#This Row],[Producto]],Codigos_class_frutas[],2,0)</f>
        <v>Frutos de hueso (carozo)</v>
      </c>
      <c r="F3269" t="s">
        <v>277</v>
      </c>
      <c r="G3269" s="51">
        <v>718.7</v>
      </c>
    </row>
    <row r="3270" spans="1:7" x14ac:dyDescent="0.35">
      <c r="A3270">
        <v>2017</v>
      </c>
      <c r="B3270">
        <v>2</v>
      </c>
      <c r="C3270" t="str">
        <f>+VLOOKUP(Precio_mayoristas_consumidores[[#This Row],[Cod_mes]],Códigos_mes[],2,0)</f>
        <v>Febrero</v>
      </c>
      <c r="D3270" t="s">
        <v>796</v>
      </c>
      <c r="E3270" t="str">
        <f>+VLOOKUP(Precio_mayoristas_consumidores[[#This Row],[Producto]],Codigos_class_frutas[],2,0)</f>
        <v>Berries</v>
      </c>
      <c r="F3270" t="s">
        <v>799</v>
      </c>
      <c r="G3270" s="51">
        <v>1556.25</v>
      </c>
    </row>
    <row r="3271" spans="1:7" x14ac:dyDescent="0.35">
      <c r="A3271">
        <v>2017</v>
      </c>
      <c r="B3271">
        <v>2</v>
      </c>
      <c r="C3271" t="str">
        <f>+VLOOKUP(Precio_mayoristas_consumidores[[#This Row],[Cod_mes]],Códigos_mes[],2,0)</f>
        <v>Febrero</v>
      </c>
      <c r="D3271" t="s">
        <v>796</v>
      </c>
      <c r="E3271" t="str">
        <f>+VLOOKUP(Precio_mayoristas_consumidores[[#This Row],[Producto]],Codigos_class_frutas[],2,0)</f>
        <v>Berries</v>
      </c>
      <c r="F3271" t="s">
        <v>212</v>
      </c>
      <c r="G3271" s="51">
        <v>1200.7</v>
      </c>
    </row>
    <row r="3272" spans="1:7" x14ac:dyDescent="0.35">
      <c r="A3272">
        <v>2017</v>
      </c>
      <c r="B3272">
        <v>2</v>
      </c>
      <c r="C3272" t="str">
        <f>+VLOOKUP(Precio_mayoristas_consumidores[[#This Row],[Cod_mes]],Códigos_mes[],2,0)</f>
        <v>Febrero</v>
      </c>
      <c r="D3272" t="s">
        <v>796</v>
      </c>
      <c r="E3272" t="str">
        <f>+VLOOKUP(Precio_mayoristas_consumidores[[#This Row],[Producto]],Codigos_class_frutas[],2,0)</f>
        <v>Cítricos</v>
      </c>
      <c r="F3272" t="s">
        <v>214</v>
      </c>
      <c r="G3272" s="51">
        <v>1689.52</v>
      </c>
    </row>
    <row r="3273" spans="1:7" x14ac:dyDescent="0.35">
      <c r="A3273">
        <v>2017</v>
      </c>
      <c r="B3273">
        <v>2</v>
      </c>
      <c r="C3273" t="str">
        <f>+VLOOKUP(Precio_mayoristas_consumidores[[#This Row],[Cod_mes]],Códigos_mes[],2,0)</f>
        <v>Febrero</v>
      </c>
      <c r="D3273" t="s">
        <v>796</v>
      </c>
      <c r="E3273" t="str">
        <f>+VLOOKUP(Precio_mayoristas_consumidores[[#This Row],[Producto]],Codigos_class_frutas[],2,0)</f>
        <v>Tropicales y subtropicales</v>
      </c>
      <c r="F3273" t="s">
        <v>229</v>
      </c>
      <c r="G3273" s="51">
        <v>1552.78</v>
      </c>
    </row>
    <row r="3274" spans="1:7" x14ac:dyDescent="0.35">
      <c r="A3274">
        <v>2017</v>
      </c>
      <c r="B3274">
        <v>2</v>
      </c>
      <c r="C3274" t="str">
        <f>+VLOOKUP(Precio_mayoristas_consumidores[[#This Row],[Cod_mes]],Códigos_mes[],2,0)</f>
        <v>Febrero</v>
      </c>
      <c r="D3274" t="s">
        <v>796</v>
      </c>
      <c r="E3274" t="str">
        <f>+VLOOKUP(Precio_mayoristas_consumidores[[#This Row],[Producto]],Codigos_class_frutas[],2,0)</f>
        <v>Cítricos</v>
      </c>
      <c r="F3274" t="s">
        <v>221</v>
      </c>
      <c r="G3274" s="51">
        <v>762.61</v>
      </c>
    </row>
    <row r="3275" spans="1:7" x14ac:dyDescent="0.35">
      <c r="A3275">
        <v>2017</v>
      </c>
      <c r="B3275">
        <v>2</v>
      </c>
      <c r="C3275" t="str">
        <f>+VLOOKUP(Precio_mayoristas_consumidores[[#This Row],[Cod_mes]],Códigos_mes[],2,0)</f>
        <v>Febrero</v>
      </c>
      <c r="D3275" t="s">
        <v>796</v>
      </c>
      <c r="E3275" t="str">
        <f>+VLOOKUP(Precio_mayoristas_consumidores[[#This Row],[Producto]],Codigos_class_frutas[],2,0)</f>
        <v>Frutos de hueso (carozo)</v>
      </c>
      <c r="F3275" t="s">
        <v>665</v>
      </c>
      <c r="G3275" s="51">
        <v>737.73</v>
      </c>
    </row>
    <row r="3276" spans="1:7" x14ac:dyDescent="0.35">
      <c r="A3276">
        <v>2017</v>
      </c>
      <c r="B3276">
        <v>2</v>
      </c>
      <c r="C3276" t="str">
        <f>+VLOOKUP(Precio_mayoristas_consumidores[[#This Row],[Cod_mes]],Códigos_mes[],2,0)</f>
        <v>Febrero</v>
      </c>
      <c r="D3276" t="s">
        <v>796</v>
      </c>
      <c r="E3276" t="str">
        <f>+VLOOKUP(Precio_mayoristas_consumidores[[#This Row],[Producto]],Codigos_class_frutas[],2,0)</f>
        <v>Oleaginosos</v>
      </c>
      <c r="F3276" t="s">
        <v>225</v>
      </c>
      <c r="G3276" s="51">
        <v>2137.27</v>
      </c>
    </row>
    <row r="3277" spans="1:7" x14ac:dyDescent="0.35">
      <c r="A3277">
        <v>2017</v>
      </c>
      <c r="B3277">
        <v>2</v>
      </c>
      <c r="C3277" t="str">
        <f>+VLOOKUP(Precio_mayoristas_consumidores[[#This Row],[Cod_mes]],Códigos_mes[],2,0)</f>
        <v>Febrero</v>
      </c>
      <c r="D3277" t="s">
        <v>796</v>
      </c>
      <c r="E3277" t="str">
        <f>+VLOOKUP(Precio_mayoristas_consumidores[[#This Row],[Producto]],Codigos_class_frutas[],2,0)</f>
        <v>Tropicales y subtropicales</v>
      </c>
      <c r="F3277" t="s">
        <v>204</v>
      </c>
      <c r="G3277" s="51">
        <v>547.63</v>
      </c>
    </row>
    <row r="3278" spans="1:7" x14ac:dyDescent="0.35">
      <c r="A3278">
        <v>2017</v>
      </c>
      <c r="B3278">
        <v>2</v>
      </c>
      <c r="C3278" t="str">
        <f>+VLOOKUP(Precio_mayoristas_consumidores[[#This Row],[Cod_mes]],Códigos_mes[],2,0)</f>
        <v>Febrero</v>
      </c>
      <c r="D3278" t="s">
        <v>796</v>
      </c>
      <c r="E3278" t="str">
        <f>+VLOOKUP(Precio_mayoristas_consumidores[[#This Row],[Producto]],Codigos_class_frutas[],2,0)</f>
        <v>Uva</v>
      </c>
      <c r="F3278" t="s">
        <v>295</v>
      </c>
      <c r="G3278" s="51">
        <v>970.9</v>
      </c>
    </row>
    <row r="3279" spans="1:7" x14ac:dyDescent="0.35">
      <c r="A3279">
        <v>2017</v>
      </c>
      <c r="B3279">
        <v>2</v>
      </c>
      <c r="C3279" t="str">
        <f>+VLOOKUP(Precio_mayoristas_consumidores[[#This Row],[Cod_mes]],Códigos_mes[],2,0)</f>
        <v>Febrero</v>
      </c>
      <c r="D3279" t="s">
        <v>797</v>
      </c>
      <c r="E3279" t="str">
        <f>+VLOOKUP(Precio_mayoristas_consumidores[[#This Row],[Producto]],Codigos_class_frutas[],2,0)</f>
        <v>Berries</v>
      </c>
      <c r="F3279" t="s">
        <v>207</v>
      </c>
      <c r="G3279" s="51">
        <v>5604</v>
      </c>
    </row>
    <row r="3280" spans="1:7" x14ac:dyDescent="0.35">
      <c r="A3280">
        <v>2017</v>
      </c>
      <c r="B3280">
        <v>2</v>
      </c>
      <c r="C3280" t="str">
        <f>+VLOOKUP(Precio_mayoristas_consumidores[[#This Row],[Cod_mes]],Códigos_mes[],2,0)</f>
        <v>Febrero</v>
      </c>
      <c r="D3280" t="s">
        <v>797</v>
      </c>
      <c r="E3280" t="str">
        <f>+VLOOKUP(Precio_mayoristas_consumidores[[#This Row],[Producto]],Codigos_class_frutas[],2,0)</f>
        <v>Frutos de hueso (carozo)</v>
      </c>
      <c r="F3280" t="s">
        <v>702</v>
      </c>
      <c r="G3280" s="51">
        <v>1195.79</v>
      </c>
    </row>
    <row r="3281" spans="1:7" x14ac:dyDescent="0.35">
      <c r="A3281">
        <v>2017</v>
      </c>
      <c r="B3281">
        <v>2</v>
      </c>
      <c r="C3281" t="str">
        <f>+VLOOKUP(Precio_mayoristas_consumidores[[#This Row],[Cod_mes]],Códigos_mes[],2,0)</f>
        <v>Febrero</v>
      </c>
      <c r="D3281" t="s">
        <v>797</v>
      </c>
      <c r="E3281" t="str">
        <f>+VLOOKUP(Precio_mayoristas_consumidores[[#This Row],[Producto]],Codigos_class_frutas[],2,0)</f>
        <v>Frutos de hueso (carozo)</v>
      </c>
      <c r="F3281" t="s">
        <v>277</v>
      </c>
      <c r="G3281" s="51">
        <v>1377.98</v>
      </c>
    </row>
    <row r="3282" spans="1:7" x14ac:dyDescent="0.35">
      <c r="A3282">
        <v>2017</v>
      </c>
      <c r="B3282">
        <v>2</v>
      </c>
      <c r="C3282" t="str">
        <f>+VLOOKUP(Precio_mayoristas_consumidores[[#This Row],[Cod_mes]],Códigos_mes[],2,0)</f>
        <v>Febrero</v>
      </c>
      <c r="D3282" t="s">
        <v>797</v>
      </c>
      <c r="E3282" t="str">
        <f>+VLOOKUP(Precio_mayoristas_consumidores[[#This Row],[Producto]],Codigos_class_frutas[],2,0)</f>
        <v>Berries</v>
      </c>
      <c r="F3282" t="s">
        <v>799</v>
      </c>
      <c r="G3282" s="51">
        <v>3990</v>
      </c>
    </row>
    <row r="3283" spans="1:7" x14ac:dyDescent="0.35">
      <c r="A3283">
        <v>2017</v>
      </c>
      <c r="B3283">
        <v>2</v>
      </c>
      <c r="C3283" t="str">
        <f>+VLOOKUP(Precio_mayoristas_consumidores[[#This Row],[Cod_mes]],Códigos_mes[],2,0)</f>
        <v>Febrero</v>
      </c>
      <c r="D3283" t="s">
        <v>797</v>
      </c>
      <c r="E3283" t="str">
        <f>+VLOOKUP(Precio_mayoristas_consumidores[[#This Row],[Producto]],Codigos_class_frutas[],2,0)</f>
        <v>Berries</v>
      </c>
      <c r="F3283" t="s">
        <v>212</v>
      </c>
      <c r="G3283" s="51">
        <v>4490.2299999999996</v>
      </c>
    </row>
    <row r="3284" spans="1:7" x14ac:dyDescent="0.35">
      <c r="A3284">
        <v>2017</v>
      </c>
      <c r="B3284">
        <v>2</v>
      </c>
      <c r="C3284" t="str">
        <f>+VLOOKUP(Precio_mayoristas_consumidores[[#This Row],[Cod_mes]],Códigos_mes[],2,0)</f>
        <v>Febrero</v>
      </c>
      <c r="D3284" t="s">
        <v>797</v>
      </c>
      <c r="E3284" t="str">
        <f>+VLOOKUP(Precio_mayoristas_consumidores[[#This Row],[Producto]],Codigos_class_frutas[],2,0)</f>
        <v>Cítricos</v>
      </c>
      <c r="F3284" t="s">
        <v>214</v>
      </c>
      <c r="G3284" s="51">
        <v>2124.6</v>
      </c>
    </row>
    <row r="3285" spans="1:7" x14ac:dyDescent="0.35">
      <c r="A3285">
        <v>2017</v>
      </c>
      <c r="B3285">
        <v>2</v>
      </c>
      <c r="C3285" t="str">
        <f>+VLOOKUP(Precio_mayoristas_consumidores[[#This Row],[Cod_mes]],Códigos_mes[],2,0)</f>
        <v>Febrero</v>
      </c>
      <c r="D3285" t="s">
        <v>797</v>
      </c>
      <c r="E3285" t="str">
        <f>+VLOOKUP(Precio_mayoristas_consumidores[[#This Row],[Producto]],Codigos_class_frutas[],2,0)</f>
        <v>Tropicales y subtropicales</v>
      </c>
      <c r="F3285" t="s">
        <v>229</v>
      </c>
      <c r="G3285" s="51">
        <v>1493.82</v>
      </c>
    </row>
    <row r="3286" spans="1:7" x14ac:dyDescent="0.35">
      <c r="A3286">
        <v>2017</v>
      </c>
      <c r="B3286">
        <v>2</v>
      </c>
      <c r="C3286" t="str">
        <f>+VLOOKUP(Precio_mayoristas_consumidores[[#This Row],[Cod_mes]],Códigos_mes[],2,0)</f>
        <v>Febrero</v>
      </c>
      <c r="D3286" t="s">
        <v>797</v>
      </c>
      <c r="E3286" t="str">
        <f>+VLOOKUP(Precio_mayoristas_consumidores[[#This Row],[Producto]],Codigos_class_frutas[],2,0)</f>
        <v>Cítricos</v>
      </c>
      <c r="F3286" t="s">
        <v>221</v>
      </c>
      <c r="G3286" s="51">
        <v>1035.9100000000001</v>
      </c>
    </row>
    <row r="3287" spans="1:7" x14ac:dyDescent="0.35">
      <c r="A3287">
        <v>2017</v>
      </c>
      <c r="B3287">
        <v>2</v>
      </c>
      <c r="C3287" t="str">
        <f>+VLOOKUP(Precio_mayoristas_consumidores[[#This Row],[Cod_mes]],Códigos_mes[],2,0)</f>
        <v>Febrero</v>
      </c>
      <c r="D3287" t="s">
        <v>797</v>
      </c>
      <c r="E3287" t="str">
        <f>+VLOOKUP(Precio_mayoristas_consumidores[[#This Row],[Producto]],Codigos_class_frutas[],2,0)</f>
        <v>Frutos de hueso (carozo)</v>
      </c>
      <c r="F3287" t="s">
        <v>665</v>
      </c>
      <c r="G3287" s="51">
        <v>1299.4000000000001</v>
      </c>
    </row>
    <row r="3288" spans="1:7" x14ac:dyDescent="0.35">
      <c r="A3288">
        <v>2017</v>
      </c>
      <c r="B3288">
        <v>2</v>
      </c>
      <c r="C3288" t="str">
        <f>+VLOOKUP(Precio_mayoristas_consumidores[[#This Row],[Cod_mes]],Códigos_mes[],2,0)</f>
        <v>Febrero</v>
      </c>
      <c r="D3288" t="s">
        <v>797</v>
      </c>
      <c r="E3288" t="str">
        <f>+VLOOKUP(Precio_mayoristas_consumidores[[#This Row],[Producto]],Codigos_class_frutas[],2,0)</f>
        <v>Oleaginosos</v>
      </c>
      <c r="F3288" t="s">
        <v>225</v>
      </c>
      <c r="G3288" s="51">
        <v>2888.07</v>
      </c>
    </row>
    <row r="3289" spans="1:7" x14ac:dyDescent="0.35">
      <c r="A3289">
        <v>2017</v>
      </c>
      <c r="B3289">
        <v>2</v>
      </c>
      <c r="C3289" t="str">
        <f>+VLOOKUP(Precio_mayoristas_consumidores[[#This Row],[Cod_mes]],Códigos_mes[],2,0)</f>
        <v>Febrero</v>
      </c>
      <c r="D3289" t="s">
        <v>797</v>
      </c>
      <c r="E3289" t="str">
        <f>+VLOOKUP(Precio_mayoristas_consumidores[[#This Row],[Producto]],Codigos_class_frutas[],2,0)</f>
        <v>Tropicales y subtropicales</v>
      </c>
      <c r="F3289" t="s">
        <v>204</v>
      </c>
      <c r="G3289" s="51">
        <v>840.16</v>
      </c>
    </row>
    <row r="3290" spans="1:7" x14ac:dyDescent="0.35">
      <c r="A3290">
        <v>2017</v>
      </c>
      <c r="B3290">
        <v>2</v>
      </c>
      <c r="C3290" t="str">
        <f>+VLOOKUP(Precio_mayoristas_consumidores[[#This Row],[Cod_mes]],Códigos_mes[],2,0)</f>
        <v>Febrero</v>
      </c>
      <c r="D3290" t="s">
        <v>797</v>
      </c>
      <c r="E3290" t="str">
        <f>+VLOOKUP(Precio_mayoristas_consumidores[[#This Row],[Producto]],Codigos_class_frutas[],2,0)</f>
        <v>Uva</v>
      </c>
      <c r="F3290" t="s">
        <v>295</v>
      </c>
      <c r="G3290" s="51">
        <v>2621.92</v>
      </c>
    </row>
    <row r="3291" spans="1:7" x14ac:dyDescent="0.35">
      <c r="A3291">
        <v>2017</v>
      </c>
      <c r="B3291">
        <v>2</v>
      </c>
      <c r="C3291" t="str">
        <f>+VLOOKUP(Precio_mayoristas_consumidores[[#This Row],[Cod_mes]],Códigos_mes[],2,0)</f>
        <v>Febrero</v>
      </c>
      <c r="D3291" t="s">
        <v>796</v>
      </c>
      <c r="E3291" t="str">
        <f>+VLOOKUP(Precio_mayoristas_consumidores[[#This Row],[Producto]],Codigos_class_frutas[],2,0)</f>
        <v>Berries</v>
      </c>
      <c r="F3291" t="s">
        <v>207</v>
      </c>
      <c r="G3291" s="51">
        <v>1829.17</v>
      </c>
    </row>
    <row r="3292" spans="1:7" x14ac:dyDescent="0.35">
      <c r="A3292">
        <v>2017</v>
      </c>
      <c r="B3292">
        <v>2</v>
      </c>
      <c r="C3292" t="str">
        <f>+VLOOKUP(Precio_mayoristas_consumidores[[#This Row],[Cod_mes]],Códigos_mes[],2,0)</f>
        <v>Febrero</v>
      </c>
      <c r="D3292" t="s">
        <v>796</v>
      </c>
      <c r="E3292" t="str">
        <f>+VLOOKUP(Precio_mayoristas_consumidores[[#This Row],[Producto]],Codigos_class_frutas[],2,0)</f>
        <v>Frutos de hueso (carozo)</v>
      </c>
      <c r="F3292" t="s">
        <v>702</v>
      </c>
      <c r="G3292" s="51">
        <v>626.72</v>
      </c>
    </row>
    <row r="3293" spans="1:7" x14ac:dyDescent="0.35">
      <c r="A3293">
        <v>2017</v>
      </c>
      <c r="B3293">
        <v>2</v>
      </c>
      <c r="C3293" t="str">
        <f>+VLOOKUP(Precio_mayoristas_consumidores[[#This Row],[Cod_mes]],Códigos_mes[],2,0)</f>
        <v>Febrero</v>
      </c>
      <c r="D3293" t="s">
        <v>796</v>
      </c>
      <c r="E3293" t="str">
        <f>+VLOOKUP(Precio_mayoristas_consumidores[[#This Row],[Producto]],Codigos_class_frutas[],2,0)</f>
        <v>Frutos de hueso (carozo)</v>
      </c>
      <c r="F3293" t="s">
        <v>277</v>
      </c>
      <c r="G3293" s="51">
        <v>775.94</v>
      </c>
    </row>
    <row r="3294" spans="1:7" x14ac:dyDescent="0.35">
      <c r="A3294">
        <v>2017</v>
      </c>
      <c r="B3294">
        <v>2</v>
      </c>
      <c r="C3294" t="str">
        <f>+VLOOKUP(Precio_mayoristas_consumidores[[#This Row],[Cod_mes]],Códigos_mes[],2,0)</f>
        <v>Febrero</v>
      </c>
      <c r="D3294" t="s">
        <v>796</v>
      </c>
      <c r="E3294" t="str">
        <f>+VLOOKUP(Precio_mayoristas_consumidores[[#This Row],[Producto]],Codigos_class_frutas[],2,0)</f>
        <v>Berries</v>
      </c>
      <c r="F3294" t="s">
        <v>212</v>
      </c>
      <c r="G3294" s="51">
        <v>1169.3</v>
      </c>
    </row>
    <row r="3295" spans="1:7" x14ac:dyDescent="0.35">
      <c r="A3295">
        <v>2017</v>
      </c>
      <c r="B3295">
        <v>2</v>
      </c>
      <c r="C3295" t="str">
        <f>+VLOOKUP(Precio_mayoristas_consumidores[[#This Row],[Cod_mes]],Códigos_mes[],2,0)</f>
        <v>Febrero</v>
      </c>
      <c r="D3295" t="s">
        <v>796</v>
      </c>
      <c r="E3295" t="str">
        <f>+VLOOKUP(Precio_mayoristas_consumidores[[#This Row],[Producto]],Codigos_class_frutas[],2,0)</f>
        <v>Cítricos</v>
      </c>
      <c r="F3295" t="s">
        <v>214</v>
      </c>
      <c r="G3295" s="51">
        <v>1787.42</v>
      </c>
    </row>
    <row r="3296" spans="1:7" x14ac:dyDescent="0.35">
      <c r="A3296">
        <v>2017</v>
      </c>
      <c r="B3296">
        <v>2</v>
      </c>
      <c r="C3296" t="str">
        <f>+VLOOKUP(Precio_mayoristas_consumidores[[#This Row],[Cod_mes]],Códigos_mes[],2,0)</f>
        <v>Febrero</v>
      </c>
      <c r="D3296" t="s">
        <v>796</v>
      </c>
      <c r="E3296" t="str">
        <f>+VLOOKUP(Precio_mayoristas_consumidores[[#This Row],[Producto]],Codigos_class_frutas[],2,0)</f>
        <v>Tropicales y subtropicales</v>
      </c>
      <c r="F3296" t="s">
        <v>229</v>
      </c>
      <c r="G3296" s="51">
        <v>1683.57</v>
      </c>
    </row>
    <row r="3297" spans="1:7" x14ac:dyDescent="0.35">
      <c r="A3297">
        <v>2017</v>
      </c>
      <c r="B3297">
        <v>2</v>
      </c>
      <c r="C3297" t="str">
        <f>+VLOOKUP(Precio_mayoristas_consumidores[[#This Row],[Cod_mes]],Códigos_mes[],2,0)</f>
        <v>Febrero</v>
      </c>
      <c r="D3297" t="s">
        <v>796</v>
      </c>
      <c r="E3297" t="str">
        <f>+VLOOKUP(Precio_mayoristas_consumidores[[#This Row],[Producto]],Codigos_class_frutas[],2,0)</f>
        <v>Cítricos</v>
      </c>
      <c r="F3297" t="s">
        <v>221</v>
      </c>
      <c r="G3297" s="51">
        <v>801.8</v>
      </c>
    </row>
    <row r="3298" spans="1:7" x14ac:dyDescent="0.35">
      <c r="A3298">
        <v>2017</v>
      </c>
      <c r="B3298">
        <v>2</v>
      </c>
      <c r="C3298" t="str">
        <f>+VLOOKUP(Precio_mayoristas_consumidores[[#This Row],[Cod_mes]],Códigos_mes[],2,0)</f>
        <v>Febrero</v>
      </c>
      <c r="D3298" t="s">
        <v>796</v>
      </c>
      <c r="E3298" t="str">
        <f>+VLOOKUP(Precio_mayoristas_consumidores[[#This Row],[Producto]],Codigos_class_frutas[],2,0)</f>
        <v>Frutos de hueso (carozo)</v>
      </c>
      <c r="F3298" t="s">
        <v>665</v>
      </c>
      <c r="G3298" s="51">
        <v>777.95</v>
      </c>
    </row>
    <row r="3299" spans="1:7" x14ac:dyDescent="0.35">
      <c r="A3299">
        <v>2017</v>
      </c>
      <c r="B3299">
        <v>2</v>
      </c>
      <c r="C3299" t="str">
        <f>+VLOOKUP(Precio_mayoristas_consumidores[[#This Row],[Cod_mes]],Códigos_mes[],2,0)</f>
        <v>Febrero</v>
      </c>
      <c r="D3299" t="s">
        <v>796</v>
      </c>
      <c r="E3299" t="str">
        <f>+VLOOKUP(Precio_mayoristas_consumidores[[#This Row],[Producto]],Codigos_class_frutas[],2,0)</f>
        <v>Oleaginosos</v>
      </c>
      <c r="F3299" t="s">
        <v>225</v>
      </c>
      <c r="G3299" s="51">
        <v>2135.25</v>
      </c>
    </row>
    <row r="3300" spans="1:7" x14ac:dyDescent="0.35">
      <c r="A3300">
        <v>2017</v>
      </c>
      <c r="B3300">
        <v>2</v>
      </c>
      <c r="C3300" t="str">
        <f>+VLOOKUP(Precio_mayoristas_consumidores[[#This Row],[Cod_mes]],Códigos_mes[],2,0)</f>
        <v>Febrero</v>
      </c>
      <c r="D3300" t="s">
        <v>796</v>
      </c>
      <c r="E3300" t="str">
        <f>+VLOOKUP(Precio_mayoristas_consumidores[[#This Row],[Producto]],Codigos_class_frutas[],2,0)</f>
        <v>Tropicales y subtropicales</v>
      </c>
      <c r="F3300" t="s">
        <v>204</v>
      </c>
      <c r="G3300" s="51">
        <v>562.66999999999996</v>
      </c>
    </row>
    <row r="3301" spans="1:7" x14ac:dyDescent="0.35">
      <c r="A3301">
        <v>2017</v>
      </c>
      <c r="B3301">
        <v>2</v>
      </c>
      <c r="C3301" t="str">
        <f>+VLOOKUP(Precio_mayoristas_consumidores[[#This Row],[Cod_mes]],Códigos_mes[],2,0)</f>
        <v>Febrero</v>
      </c>
      <c r="D3301" t="s">
        <v>796</v>
      </c>
      <c r="E3301" t="str">
        <f>+VLOOKUP(Precio_mayoristas_consumidores[[#This Row],[Producto]],Codigos_class_frutas[],2,0)</f>
        <v>Uva</v>
      </c>
      <c r="F3301" t="s">
        <v>295</v>
      </c>
      <c r="G3301" s="51">
        <v>885.08</v>
      </c>
    </row>
    <row r="3302" spans="1:7" x14ac:dyDescent="0.35">
      <c r="A3302">
        <v>2017</v>
      </c>
      <c r="B3302">
        <v>2</v>
      </c>
      <c r="C3302" t="str">
        <f>+VLOOKUP(Precio_mayoristas_consumidores[[#This Row],[Cod_mes]],Códigos_mes[],2,0)</f>
        <v>Febrero</v>
      </c>
      <c r="D3302" t="s">
        <v>797</v>
      </c>
      <c r="E3302" t="str">
        <f>+VLOOKUP(Precio_mayoristas_consumidores[[#This Row],[Producto]],Codigos_class_frutas[],2,0)</f>
        <v>Berries</v>
      </c>
      <c r="F3302" t="s">
        <v>207</v>
      </c>
      <c r="G3302" s="51">
        <v>8816</v>
      </c>
    </row>
    <row r="3303" spans="1:7" x14ac:dyDescent="0.35">
      <c r="A3303">
        <v>2017</v>
      </c>
      <c r="B3303">
        <v>2</v>
      </c>
      <c r="C3303" t="str">
        <f>+VLOOKUP(Precio_mayoristas_consumidores[[#This Row],[Cod_mes]],Códigos_mes[],2,0)</f>
        <v>Febrero</v>
      </c>
      <c r="D3303" t="s">
        <v>797</v>
      </c>
      <c r="E3303" t="str">
        <f>+VLOOKUP(Precio_mayoristas_consumidores[[#This Row],[Producto]],Codigos_class_frutas[],2,0)</f>
        <v>Frutos de hueso (carozo)</v>
      </c>
      <c r="F3303" t="s">
        <v>702</v>
      </c>
      <c r="G3303" s="51">
        <v>1354.09</v>
      </c>
    </row>
    <row r="3304" spans="1:7" x14ac:dyDescent="0.35">
      <c r="A3304">
        <v>2017</v>
      </c>
      <c r="B3304">
        <v>2</v>
      </c>
      <c r="C3304" t="str">
        <f>+VLOOKUP(Precio_mayoristas_consumidores[[#This Row],[Cod_mes]],Códigos_mes[],2,0)</f>
        <v>Febrero</v>
      </c>
      <c r="D3304" t="s">
        <v>797</v>
      </c>
      <c r="E3304" t="str">
        <f>+VLOOKUP(Precio_mayoristas_consumidores[[#This Row],[Producto]],Codigos_class_frutas[],2,0)</f>
        <v>Frutos de hueso (carozo)</v>
      </c>
      <c r="F3304" t="s">
        <v>277</v>
      </c>
      <c r="G3304" s="51">
        <v>1348.8</v>
      </c>
    </row>
    <row r="3305" spans="1:7" x14ac:dyDescent="0.35">
      <c r="A3305">
        <v>2017</v>
      </c>
      <c r="B3305">
        <v>2</v>
      </c>
      <c r="C3305" t="str">
        <f>+VLOOKUP(Precio_mayoristas_consumidores[[#This Row],[Cod_mes]],Códigos_mes[],2,0)</f>
        <v>Febrero</v>
      </c>
      <c r="D3305" t="s">
        <v>797</v>
      </c>
      <c r="E3305" t="str">
        <f>+VLOOKUP(Precio_mayoristas_consumidores[[#This Row],[Producto]],Codigos_class_frutas[],2,0)</f>
        <v>Berries</v>
      </c>
      <c r="F3305" t="s">
        <v>212</v>
      </c>
      <c r="G3305" s="51">
        <v>4604.6400000000003</v>
      </c>
    </row>
    <row r="3306" spans="1:7" x14ac:dyDescent="0.35">
      <c r="A3306">
        <v>2017</v>
      </c>
      <c r="B3306">
        <v>2</v>
      </c>
      <c r="C3306" t="str">
        <f>+VLOOKUP(Precio_mayoristas_consumidores[[#This Row],[Cod_mes]],Códigos_mes[],2,0)</f>
        <v>Febrero</v>
      </c>
      <c r="D3306" t="s">
        <v>797</v>
      </c>
      <c r="E3306" t="str">
        <f>+VLOOKUP(Precio_mayoristas_consumidores[[#This Row],[Producto]],Codigos_class_frutas[],2,0)</f>
        <v>Cítricos</v>
      </c>
      <c r="F3306" t="s">
        <v>214</v>
      </c>
      <c r="G3306" s="51">
        <v>2231.65</v>
      </c>
    </row>
    <row r="3307" spans="1:7" x14ac:dyDescent="0.35">
      <c r="A3307">
        <v>2017</v>
      </c>
      <c r="B3307">
        <v>2</v>
      </c>
      <c r="C3307" t="str">
        <f>+VLOOKUP(Precio_mayoristas_consumidores[[#This Row],[Cod_mes]],Códigos_mes[],2,0)</f>
        <v>Febrero</v>
      </c>
      <c r="D3307" t="s">
        <v>797</v>
      </c>
      <c r="E3307" t="str">
        <f>+VLOOKUP(Precio_mayoristas_consumidores[[#This Row],[Producto]],Codigos_class_frutas[],2,0)</f>
        <v>Tropicales y subtropicales</v>
      </c>
      <c r="F3307" t="s">
        <v>229</v>
      </c>
      <c r="G3307" s="51">
        <v>1497.19</v>
      </c>
    </row>
    <row r="3308" spans="1:7" x14ac:dyDescent="0.35">
      <c r="A3308">
        <v>2017</v>
      </c>
      <c r="B3308">
        <v>2</v>
      </c>
      <c r="C3308" t="str">
        <f>+VLOOKUP(Precio_mayoristas_consumidores[[#This Row],[Cod_mes]],Códigos_mes[],2,0)</f>
        <v>Febrero</v>
      </c>
      <c r="D3308" t="s">
        <v>797</v>
      </c>
      <c r="E3308" t="str">
        <f>+VLOOKUP(Precio_mayoristas_consumidores[[#This Row],[Producto]],Codigos_class_frutas[],2,0)</f>
        <v>Cítricos</v>
      </c>
      <c r="F3308" t="s">
        <v>221</v>
      </c>
      <c r="G3308" s="51">
        <v>1003.5</v>
      </c>
    </row>
    <row r="3309" spans="1:7" x14ac:dyDescent="0.35">
      <c r="A3309">
        <v>2017</v>
      </c>
      <c r="B3309">
        <v>2</v>
      </c>
      <c r="C3309" t="str">
        <f>+VLOOKUP(Precio_mayoristas_consumidores[[#This Row],[Cod_mes]],Códigos_mes[],2,0)</f>
        <v>Febrero</v>
      </c>
      <c r="D3309" t="s">
        <v>797</v>
      </c>
      <c r="E3309" t="str">
        <f>+VLOOKUP(Precio_mayoristas_consumidores[[#This Row],[Producto]],Codigos_class_frutas[],2,0)</f>
        <v>Frutos de hueso (carozo)</v>
      </c>
      <c r="F3309" t="s">
        <v>665</v>
      </c>
      <c r="G3309" s="51">
        <v>1329.35</v>
      </c>
    </row>
    <row r="3310" spans="1:7" x14ac:dyDescent="0.35">
      <c r="A3310">
        <v>2017</v>
      </c>
      <c r="B3310">
        <v>2</v>
      </c>
      <c r="C3310" t="str">
        <f>+VLOOKUP(Precio_mayoristas_consumidores[[#This Row],[Cod_mes]],Códigos_mes[],2,0)</f>
        <v>Febrero</v>
      </c>
      <c r="D3310" t="s">
        <v>797</v>
      </c>
      <c r="E3310" t="str">
        <f>+VLOOKUP(Precio_mayoristas_consumidores[[#This Row],[Producto]],Codigos_class_frutas[],2,0)</f>
        <v>Oleaginosos</v>
      </c>
      <c r="F3310" t="s">
        <v>225</v>
      </c>
      <c r="G3310" s="51">
        <v>2935.68</v>
      </c>
    </row>
    <row r="3311" spans="1:7" x14ac:dyDescent="0.35">
      <c r="A3311">
        <v>2017</v>
      </c>
      <c r="B3311">
        <v>2</v>
      </c>
      <c r="C3311" t="str">
        <f>+VLOOKUP(Precio_mayoristas_consumidores[[#This Row],[Cod_mes]],Códigos_mes[],2,0)</f>
        <v>Febrero</v>
      </c>
      <c r="D3311" t="s">
        <v>797</v>
      </c>
      <c r="E3311" t="str">
        <f>+VLOOKUP(Precio_mayoristas_consumidores[[#This Row],[Producto]],Codigos_class_frutas[],2,0)</f>
        <v>Tropicales y subtropicales</v>
      </c>
      <c r="F3311" t="s">
        <v>204</v>
      </c>
      <c r="G3311" s="51">
        <v>808.78</v>
      </c>
    </row>
    <row r="3312" spans="1:7" x14ac:dyDescent="0.35">
      <c r="A3312">
        <v>2017</v>
      </c>
      <c r="B3312">
        <v>2</v>
      </c>
      <c r="C3312" t="str">
        <f>+VLOOKUP(Precio_mayoristas_consumidores[[#This Row],[Cod_mes]],Códigos_mes[],2,0)</f>
        <v>Febrero</v>
      </c>
      <c r="D3312" t="s">
        <v>797</v>
      </c>
      <c r="E3312" t="str">
        <f>+VLOOKUP(Precio_mayoristas_consumidores[[#This Row],[Producto]],Codigos_class_frutas[],2,0)</f>
        <v>Uva</v>
      </c>
      <c r="F3312" t="s">
        <v>295</v>
      </c>
      <c r="G3312" s="51">
        <v>3137.77</v>
      </c>
    </row>
    <row r="3313" spans="1:7" x14ac:dyDescent="0.35">
      <c r="A3313">
        <v>2017</v>
      </c>
      <c r="B3313">
        <v>2</v>
      </c>
      <c r="C3313" t="str">
        <f>+VLOOKUP(Precio_mayoristas_consumidores[[#This Row],[Cod_mes]],Códigos_mes[],2,0)</f>
        <v>Febrero</v>
      </c>
      <c r="D3313" t="s">
        <v>796</v>
      </c>
      <c r="E3313" t="str">
        <f>+VLOOKUP(Precio_mayoristas_consumidores[[#This Row],[Producto]],Codigos_class_frutas[],2,0)</f>
        <v>Berries</v>
      </c>
      <c r="F3313" t="s">
        <v>207</v>
      </c>
      <c r="G3313" s="51">
        <v>2318.85</v>
      </c>
    </row>
    <row r="3314" spans="1:7" x14ac:dyDescent="0.35">
      <c r="A3314">
        <v>2017</v>
      </c>
      <c r="B3314">
        <v>2</v>
      </c>
      <c r="C3314" t="str">
        <f>+VLOOKUP(Precio_mayoristas_consumidores[[#This Row],[Cod_mes]],Códigos_mes[],2,0)</f>
        <v>Febrero</v>
      </c>
      <c r="D3314" t="s">
        <v>796</v>
      </c>
      <c r="E3314" t="str">
        <f>+VLOOKUP(Precio_mayoristas_consumidores[[#This Row],[Producto]],Codigos_class_frutas[],2,0)</f>
        <v>Frutos de hueso (carozo)</v>
      </c>
      <c r="F3314" t="s">
        <v>702</v>
      </c>
      <c r="G3314" s="51">
        <v>651.29</v>
      </c>
    </row>
    <row r="3315" spans="1:7" x14ac:dyDescent="0.35">
      <c r="A3315">
        <v>2017</v>
      </c>
      <c r="B3315">
        <v>2</v>
      </c>
      <c r="C3315" t="str">
        <f>+VLOOKUP(Precio_mayoristas_consumidores[[#This Row],[Cod_mes]],Códigos_mes[],2,0)</f>
        <v>Febrero</v>
      </c>
      <c r="D3315" t="s">
        <v>796</v>
      </c>
      <c r="E3315" t="str">
        <f>+VLOOKUP(Precio_mayoristas_consumidores[[#This Row],[Producto]],Codigos_class_frutas[],2,0)</f>
        <v>Frutos de hueso (carozo)</v>
      </c>
      <c r="F3315" t="s">
        <v>277</v>
      </c>
      <c r="G3315" s="51">
        <v>805.18</v>
      </c>
    </row>
    <row r="3316" spans="1:7" x14ac:dyDescent="0.35">
      <c r="A3316">
        <v>2017</v>
      </c>
      <c r="B3316">
        <v>2</v>
      </c>
      <c r="C3316" t="str">
        <f>+VLOOKUP(Precio_mayoristas_consumidores[[#This Row],[Cod_mes]],Códigos_mes[],2,0)</f>
        <v>Febrero</v>
      </c>
      <c r="D3316" t="s">
        <v>796</v>
      </c>
      <c r="E3316" t="str">
        <f>+VLOOKUP(Precio_mayoristas_consumidores[[#This Row],[Producto]],Codigos_class_frutas[],2,0)</f>
        <v>Berries</v>
      </c>
      <c r="F3316" t="s">
        <v>212</v>
      </c>
      <c r="G3316" s="51">
        <v>1161.06</v>
      </c>
    </row>
    <row r="3317" spans="1:7" x14ac:dyDescent="0.35">
      <c r="A3317">
        <v>2017</v>
      </c>
      <c r="B3317">
        <v>2</v>
      </c>
      <c r="C3317" t="str">
        <f>+VLOOKUP(Precio_mayoristas_consumidores[[#This Row],[Cod_mes]],Códigos_mes[],2,0)</f>
        <v>Febrero</v>
      </c>
      <c r="D3317" t="s">
        <v>796</v>
      </c>
      <c r="E3317" t="str">
        <f>+VLOOKUP(Precio_mayoristas_consumidores[[#This Row],[Producto]],Codigos_class_frutas[],2,0)</f>
        <v>Cítricos</v>
      </c>
      <c r="F3317" t="s">
        <v>214</v>
      </c>
      <c r="G3317" s="51">
        <v>1960.82</v>
      </c>
    </row>
    <row r="3318" spans="1:7" x14ac:dyDescent="0.35">
      <c r="A3318">
        <v>2017</v>
      </c>
      <c r="B3318">
        <v>2</v>
      </c>
      <c r="C3318" t="str">
        <f>+VLOOKUP(Precio_mayoristas_consumidores[[#This Row],[Cod_mes]],Códigos_mes[],2,0)</f>
        <v>Febrero</v>
      </c>
      <c r="D3318" t="s">
        <v>796</v>
      </c>
      <c r="E3318" t="str">
        <f>+VLOOKUP(Precio_mayoristas_consumidores[[#This Row],[Producto]],Codigos_class_frutas[],2,0)</f>
        <v>Tropicales y subtropicales</v>
      </c>
      <c r="F3318" t="s">
        <v>229</v>
      </c>
      <c r="G3318" s="51">
        <v>1714.06</v>
      </c>
    </row>
    <row r="3319" spans="1:7" x14ac:dyDescent="0.35">
      <c r="A3319">
        <v>2017</v>
      </c>
      <c r="B3319">
        <v>2</v>
      </c>
      <c r="C3319" t="str">
        <f>+VLOOKUP(Precio_mayoristas_consumidores[[#This Row],[Cod_mes]],Códigos_mes[],2,0)</f>
        <v>Febrero</v>
      </c>
      <c r="D3319" t="s">
        <v>796</v>
      </c>
      <c r="E3319" t="str">
        <f>+VLOOKUP(Precio_mayoristas_consumidores[[#This Row],[Producto]],Codigos_class_frutas[],2,0)</f>
        <v>Frutos de pepita</v>
      </c>
      <c r="F3319" t="s">
        <v>231</v>
      </c>
      <c r="G3319" s="51">
        <v>628.88</v>
      </c>
    </row>
    <row r="3320" spans="1:7" x14ac:dyDescent="0.35">
      <c r="A3320">
        <v>2017</v>
      </c>
      <c r="B3320">
        <v>2</v>
      </c>
      <c r="C3320" t="str">
        <f>+VLOOKUP(Precio_mayoristas_consumidores[[#This Row],[Cod_mes]],Códigos_mes[],2,0)</f>
        <v>Febrero</v>
      </c>
      <c r="D3320" t="s">
        <v>796</v>
      </c>
      <c r="E3320" t="str">
        <f>+VLOOKUP(Precio_mayoristas_consumidores[[#This Row],[Producto]],Codigos_class_frutas[],2,0)</f>
        <v>Cítricos</v>
      </c>
      <c r="F3320" t="s">
        <v>221</v>
      </c>
      <c r="G3320" s="51">
        <v>853.54</v>
      </c>
    </row>
    <row r="3321" spans="1:7" x14ac:dyDescent="0.35">
      <c r="A3321">
        <v>2017</v>
      </c>
      <c r="B3321">
        <v>2</v>
      </c>
      <c r="C3321" t="str">
        <f>+VLOOKUP(Precio_mayoristas_consumidores[[#This Row],[Cod_mes]],Códigos_mes[],2,0)</f>
        <v>Febrero</v>
      </c>
      <c r="D3321" t="s">
        <v>796</v>
      </c>
      <c r="E3321" t="str">
        <f>+VLOOKUP(Precio_mayoristas_consumidores[[#This Row],[Producto]],Codigos_class_frutas[],2,0)</f>
        <v>Frutos de hueso (carozo)</v>
      </c>
      <c r="F3321" t="s">
        <v>665</v>
      </c>
      <c r="G3321" s="51">
        <v>803.27</v>
      </c>
    </row>
    <row r="3322" spans="1:7" x14ac:dyDescent="0.35">
      <c r="A3322">
        <v>2017</v>
      </c>
      <c r="B3322">
        <v>2</v>
      </c>
      <c r="C3322" t="str">
        <f>+VLOOKUP(Precio_mayoristas_consumidores[[#This Row],[Cod_mes]],Códigos_mes[],2,0)</f>
        <v>Febrero</v>
      </c>
      <c r="D3322" t="s">
        <v>796</v>
      </c>
      <c r="E3322" t="str">
        <f>+VLOOKUP(Precio_mayoristas_consumidores[[#This Row],[Producto]],Codigos_class_frutas[],2,0)</f>
        <v>Oleaginosos</v>
      </c>
      <c r="F3322" t="s">
        <v>225</v>
      </c>
      <c r="G3322" s="51">
        <v>2193.7800000000002</v>
      </c>
    </row>
    <row r="3323" spans="1:7" x14ac:dyDescent="0.35">
      <c r="A3323">
        <v>2017</v>
      </c>
      <c r="B3323">
        <v>2</v>
      </c>
      <c r="C3323" t="str">
        <f>+VLOOKUP(Precio_mayoristas_consumidores[[#This Row],[Cod_mes]],Códigos_mes[],2,0)</f>
        <v>Febrero</v>
      </c>
      <c r="D3323" t="s">
        <v>796</v>
      </c>
      <c r="E3323" t="str">
        <f>+VLOOKUP(Precio_mayoristas_consumidores[[#This Row],[Producto]],Codigos_class_frutas[],2,0)</f>
        <v>Tropicales y subtropicales</v>
      </c>
      <c r="F3323" t="s">
        <v>204</v>
      </c>
      <c r="G3323" s="51">
        <v>566.30999999999995</v>
      </c>
    </row>
    <row r="3324" spans="1:7" x14ac:dyDescent="0.35">
      <c r="A3324">
        <v>2017</v>
      </c>
      <c r="B3324">
        <v>2</v>
      </c>
      <c r="C3324" t="str">
        <f>+VLOOKUP(Precio_mayoristas_consumidores[[#This Row],[Cod_mes]],Códigos_mes[],2,0)</f>
        <v>Febrero</v>
      </c>
      <c r="D3324" t="s">
        <v>796</v>
      </c>
      <c r="E3324" t="str">
        <f>+VLOOKUP(Precio_mayoristas_consumidores[[#This Row],[Producto]],Codigos_class_frutas[],2,0)</f>
        <v>Otros</v>
      </c>
      <c r="F3324" t="s">
        <v>717</v>
      </c>
      <c r="G3324" s="51">
        <v>855.17</v>
      </c>
    </row>
    <row r="3325" spans="1:7" x14ac:dyDescent="0.35">
      <c r="A3325">
        <v>2017</v>
      </c>
      <c r="B3325">
        <v>2</v>
      </c>
      <c r="C3325" t="str">
        <f>+VLOOKUP(Precio_mayoristas_consumidores[[#This Row],[Cod_mes]],Códigos_mes[],2,0)</f>
        <v>Febrero</v>
      </c>
      <c r="D3325" t="s">
        <v>796</v>
      </c>
      <c r="E3325" t="str">
        <f>+VLOOKUP(Precio_mayoristas_consumidores[[#This Row],[Producto]],Codigos_class_frutas[],2,0)</f>
        <v>Uva</v>
      </c>
      <c r="F3325" t="s">
        <v>295</v>
      </c>
      <c r="G3325" s="51">
        <v>898</v>
      </c>
    </row>
    <row r="3326" spans="1:7" x14ac:dyDescent="0.35">
      <c r="A3326">
        <v>2017</v>
      </c>
      <c r="B3326">
        <v>2</v>
      </c>
      <c r="C3326" t="str">
        <f>+VLOOKUP(Precio_mayoristas_consumidores[[#This Row],[Cod_mes]],Códigos_mes[],2,0)</f>
        <v>Febrero</v>
      </c>
      <c r="D3326" t="s">
        <v>797</v>
      </c>
      <c r="E3326" t="str">
        <f>+VLOOKUP(Precio_mayoristas_consumidores[[#This Row],[Producto]],Codigos_class_frutas[],2,0)</f>
        <v>Berries</v>
      </c>
      <c r="F3326" t="s">
        <v>207</v>
      </c>
      <c r="G3326" s="51">
        <v>9175.67</v>
      </c>
    </row>
    <row r="3327" spans="1:7" x14ac:dyDescent="0.35">
      <c r="A3327">
        <v>2017</v>
      </c>
      <c r="B3327">
        <v>2</v>
      </c>
      <c r="C3327" t="str">
        <f>+VLOOKUP(Precio_mayoristas_consumidores[[#This Row],[Cod_mes]],Códigos_mes[],2,0)</f>
        <v>Febrero</v>
      </c>
      <c r="D3327" t="s">
        <v>797</v>
      </c>
      <c r="E3327" t="str">
        <f>+VLOOKUP(Precio_mayoristas_consumidores[[#This Row],[Producto]],Codigos_class_frutas[],2,0)</f>
        <v>Frutos de hueso (carozo)</v>
      </c>
      <c r="F3327" t="s">
        <v>702</v>
      </c>
      <c r="G3327" s="51">
        <v>1339.43</v>
      </c>
    </row>
    <row r="3328" spans="1:7" x14ac:dyDescent="0.35">
      <c r="A3328">
        <v>2017</v>
      </c>
      <c r="B3328">
        <v>2</v>
      </c>
      <c r="C3328" t="str">
        <f>+VLOOKUP(Precio_mayoristas_consumidores[[#This Row],[Cod_mes]],Códigos_mes[],2,0)</f>
        <v>Febrero</v>
      </c>
      <c r="D3328" t="s">
        <v>797</v>
      </c>
      <c r="E3328" t="str">
        <f>+VLOOKUP(Precio_mayoristas_consumidores[[#This Row],[Producto]],Codigos_class_frutas[],2,0)</f>
        <v>Frutos de hueso (carozo)</v>
      </c>
      <c r="F3328" t="s">
        <v>277</v>
      </c>
      <c r="G3328" s="51">
        <v>1307.73</v>
      </c>
    </row>
    <row r="3329" spans="1:7" x14ac:dyDescent="0.35">
      <c r="A3329">
        <v>2017</v>
      </c>
      <c r="B3329">
        <v>2</v>
      </c>
      <c r="C3329" t="str">
        <f>+VLOOKUP(Precio_mayoristas_consumidores[[#This Row],[Cod_mes]],Códigos_mes[],2,0)</f>
        <v>Febrero</v>
      </c>
      <c r="D3329" t="s">
        <v>797</v>
      </c>
      <c r="E3329" t="str">
        <f>+VLOOKUP(Precio_mayoristas_consumidores[[#This Row],[Producto]],Codigos_class_frutas[],2,0)</f>
        <v>Berries</v>
      </c>
      <c r="F3329" t="s">
        <v>212</v>
      </c>
      <c r="G3329" s="51">
        <v>4954.09</v>
      </c>
    </row>
    <row r="3330" spans="1:7" x14ac:dyDescent="0.35">
      <c r="A3330">
        <v>2017</v>
      </c>
      <c r="B3330">
        <v>2</v>
      </c>
      <c r="C3330" t="str">
        <f>+VLOOKUP(Precio_mayoristas_consumidores[[#This Row],[Cod_mes]],Códigos_mes[],2,0)</f>
        <v>Febrero</v>
      </c>
      <c r="D3330" t="s">
        <v>797</v>
      </c>
      <c r="E3330" t="str">
        <f>+VLOOKUP(Precio_mayoristas_consumidores[[#This Row],[Producto]],Codigos_class_frutas[],2,0)</f>
        <v>Cítricos</v>
      </c>
      <c r="F3330" t="s">
        <v>214</v>
      </c>
      <c r="G3330" s="51">
        <v>2306.2800000000002</v>
      </c>
    </row>
    <row r="3331" spans="1:7" x14ac:dyDescent="0.35">
      <c r="A3331">
        <v>2017</v>
      </c>
      <c r="B3331">
        <v>2</v>
      </c>
      <c r="C3331" t="str">
        <f>+VLOOKUP(Precio_mayoristas_consumidores[[#This Row],[Cod_mes]],Códigos_mes[],2,0)</f>
        <v>Febrero</v>
      </c>
      <c r="D3331" t="s">
        <v>797</v>
      </c>
      <c r="E3331" t="str">
        <f>+VLOOKUP(Precio_mayoristas_consumidores[[#This Row],[Producto]],Codigos_class_frutas[],2,0)</f>
        <v>Tropicales y subtropicales</v>
      </c>
      <c r="F3331" t="s">
        <v>229</v>
      </c>
      <c r="G3331" s="51">
        <v>1513.81</v>
      </c>
    </row>
    <row r="3332" spans="1:7" x14ac:dyDescent="0.35">
      <c r="A3332">
        <v>2017</v>
      </c>
      <c r="B3332">
        <v>2</v>
      </c>
      <c r="C3332" t="str">
        <f>+VLOOKUP(Precio_mayoristas_consumidores[[#This Row],[Cod_mes]],Códigos_mes[],2,0)</f>
        <v>Febrero</v>
      </c>
      <c r="D3332" t="s">
        <v>797</v>
      </c>
      <c r="E3332" t="str">
        <f>+VLOOKUP(Precio_mayoristas_consumidores[[#This Row],[Producto]],Codigos_class_frutas[],2,0)</f>
        <v>Frutos de pepita</v>
      </c>
      <c r="F3332" t="s">
        <v>231</v>
      </c>
      <c r="G3332" s="51">
        <v>1305.55</v>
      </c>
    </row>
    <row r="3333" spans="1:7" x14ac:dyDescent="0.35">
      <c r="A3333">
        <v>2017</v>
      </c>
      <c r="B3333">
        <v>2</v>
      </c>
      <c r="C3333" t="str">
        <f>+VLOOKUP(Precio_mayoristas_consumidores[[#This Row],[Cod_mes]],Códigos_mes[],2,0)</f>
        <v>Febrero</v>
      </c>
      <c r="D3333" t="s">
        <v>797</v>
      </c>
      <c r="E3333" t="str">
        <f>+VLOOKUP(Precio_mayoristas_consumidores[[#This Row],[Producto]],Codigos_class_frutas[],2,0)</f>
        <v>Cítricos</v>
      </c>
      <c r="F3333" t="s">
        <v>221</v>
      </c>
      <c r="G3333" s="51">
        <v>1069.6099999999999</v>
      </c>
    </row>
    <row r="3334" spans="1:7" x14ac:dyDescent="0.35">
      <c r="A3334">
        <v>2017</v>
      </c>
      <c r="B3334">
        <v>2</v>
      </c>
      <c r="C3334" t="str">
        <f>+VLOOKUP(Precio_mayoristas_consumidores[[#This Row],[Cod_mes]],Códigos_mes[],2,0)</f>
        <v>Febrero</v>
      </c>
      <c r="D3334" t="s">
        <v>797</v>
      </c>
      <c r="E3334" t="str">
        <f>+VLOOKUP(Precio_mayoristas_consumidores[[#This Row],[Producto]],Codigos_class_frutas[],2,0)</f>
        <v>Frutos de hueso (carozo)</v>
      </c>
      <c r="F3334" t="s">
        <v>665</v>
      </c>
      <c r="G3334" s="51">
        <v>1261.44</v>
      </c>
    </row>
    <row r="3335" spans="1:7" x14ac:dyDescent="0.35">
      <c r="A3335">
        <v>2017</v>
      </c>
      <c r="B3335">
        <v>2</v>
      </c>
      <c r="C3335" t="str">
        <f>+VLOOKUP(Precio_mayoristas_consumidores[[#This Row],[Cod_mes]],Códigos_mes[],2,0)</f>
        <v>Febrero</v>
      </c>
      <c r="D3335" t="s">
        <v>797</v>
      </c>
      <c r="E3335" t="str">
        <f>+VLOOKUP(Precio_mayoristas_consumidores[[#This Row],[Producto]],Codigos_class_frutas[],2,0)</f>
        <v>Oleaginosos</v>
      </c>
      <c r="F3335" t="s">
        <v>225</v>
      </c>
      <c r="G3335" s="51">
        <v>2842.62</v>
      </c>
    </row>
    <row r="3336" spans="1:7" x14ac:dyDescent="0.35">
      <c r="A3336">
        <v>2017</v>
      </c>
      <c r="B3336">
        <v>2</v>
      </c>
      <c r="C3336" t="str">
        <f>+VLOOKUP(Precio_mayoristas_consumidores[[#This Row],[Cod_mes]],Códigos_mes[],2,0)</f>
        <v>Febrero</v>
      </c>
      <c r="D3336" t="s">
        <v>797</v>
      </c>
      <c r="E3336" t="str">
        <f>+VLOOKUP(Precio_mayoristas_consumidores[[#This Row],[Producto]],Codigos_class_frutas[],2,0)</f>
        <v>Tropicales y subtropicales</v>
      </c>
      <c r="F3336" t="s">
        <v>204</v>
      </c>
      <c r="G3336" s="51">
        <v>795.5</v>
      </c>
    </row>
    <row r="3337" spans="1:7" x14ac:dyDescent="0.35">
      <c r="A3337">
        <v>2017</v>
      </c>
      <c r="B3337">
        <v>2</v>
      </c>
      <c r="C3337" t="str">
        <f>+VLOOKUP(Precio_mayoristas_consumidores[[#This Row],[Cod_mes]],Códigos_mes[],2,0)</f>
        <v>Febrero</v>
      </c>
      <c r="D3337" t="s">
        <v>797</v>
      </c>
      <c r="E3337" t="str">
        <f>+VLOOKUP(Precio_mayoristas_consumidores[[#This Row],[Producto]],Codigos_class_frutas[],2,0)</f>
        <v>Otros</v>
      </c>
      <c r="F3337" t="s">
        <v>717</v>
      </c>
      <c r="G3337" s="51">
        <v>2151.1999999999998</v>
      </c>
    </row>
    <row r="3338" spans="1:7" x14ac:dyDescent="0.35">
      <c r="A3338">
        <v>2017</v>
      </c>
      <c r="B3338">
        <v>2</v>
      </c>
      <c r="C3338" t="str">
        <f>+VLOOKUP(Precio_mayoristas_consumidores[[#This Row],[Cod_mes]],Códigos_mes[],2,0)</f>
        <v>Febrero</v>
      </c>
      <c r="D3338" t="s">
        <v>797</v>
      </c>
      <c r="E3338" t="str">
        <f>+VLOOKUP(Precio_mayoristas_consumidores[[#This Row],[Producto]],Codigos_class_frutas[],2,0)</f>
        <v>Uva</v>
      </c>
      <c r="F3338" t="s">
        <v>295</v>
      </c>
      <c r="G3338" s="51">
        <v>2921.99</v>
      </c>
    </row>
    <row r="3339" spans="1:7" x14ac:dyDescent="0.35">
      <c r="A3339">
        <v>2017</v>
      </c>
      <c r="B3339">
        <v>3</v>
      </c>
      <c r="C3339" t="str">
        <f>+VLOOKUP(Precio_mayoristas_consumidores[[#This Row],[Cod_mes]],Códigos_mes[],2,0)</f>
        <v>Marzo</v>
      </c>
      <c r="D3339" t="s">
        <v>796</v>
      </c>
      <c r="E3339" t="str">
        <f>+VLOOKUP(Precio_mayoristas_consumidores[[#This Row],[Producto]],Codigos_class_frutas[],2,0)</f>
        <v>Berries</v>
      </c>
      <c r="F3339" t="s">
        <v>207</v>
      </c>
      <c r="G3339" s="51">
        <v>1677.56</v>
      </c>
    </row>
    <row r="3340" spans="1:7" x14ac:dyDescent="0.35">
      <c r="A3340">
        <v>2017</v>
      </c>
      <c r="B3340">
        <v>3</v>
      </c>
      <c r="C3340" t="str">
        <f>+VLOOKUP(Precio_mayoristas_consumidores[[#This Row],[Cod_mes]],Códigos_mes[],2,0)</f>
        <v>Marzo</v>
      </c>
      <c r="D3340" t="s">
        <v>796</v>
      </c>
      <c r="E3340" t="str">
        <f>+VLOOKUP(Precio_mayoristas_consumidores[[#This Row],[Producto]],Codigos_class_frutas[],2,0)</f>
        <v>Frutos de hueso (carozo)</v>
      </c>
      <c r="F3340" t="s">
        <v>702</v>
      </c>
      <c r="G3340" s="51">
        <v>572.22</v>
      </c>
    </row>
    <row r="3341" spans="1:7" x14ac:dyDescent="0.35">
      <c r="A3341">
        <v>2017</v>
      </c>
      <c r="B3341">
        <v>3</v>
      </c>
      <c r="C3341" t="str">
        <f>+VLOOKUP(Precio_mayoristas_consumidores[[#This Row],[Cod_mes]],Códigos_mes[],2,0)</f>
        <v>Marzo</v>
      </c>
      <c r="D3341" t="s">
        <v>796</v>
      </c>
      <c r="E3341" t="str">
        <f>+VLOOKUP(Precio_mayoristas_consumidores[[#This Row],[Producto]],Codigos_class_frutas[],2,0)</f>
        <v>Frutos de hueso (carozo)</v>
      </c>
      <c r="F3341" t="s">
        <v>277</v>
      </c>
      <c r="G3341" s="51">
        <v>892.78</v>
      </c>
    </row>
    <row r="3342" spans="1:7" x14ac:dyDescent="0.35">
      <c r="A3342">
        <v>2017</v>
      </c>
      <c r="B3342">
        <v>3</v>
      </c>
      <c r="C3342" t="str">
        <f>+VLOOKUP(Precio_mayoristas_consumidores[[#This Row],[Cod_mes]],Códigos_mes[],2,0)</f>
        <v>Marzo</v>
      </c>
      <c r="D3342" t="s">
        <v>796</v>
      </c>
      <c r="E3342" t="str">
        <f>+VLOOKUP(Precio_mayoristas_consumidores[[#This Row],[Producto]],Codigos_class_frutas[],2,0)</f>
        <v>Berries</v>
      </c>
      <c r="F3342" t="s">
        <v>212</v>
      </c>
      <c r="G3342" s="51">
        <v>1234.17</v>
      </c>
    </row>
    <row r="3343" spans="1:7" x14ac:dyDescent="0.35">
      <c r="A3343">
        <v>2017</v>
      </c>
      <c r="B3343">
        <v>3</v>
      </c>
      <c r="C3343" t="str">
        <f>+VLOOKUP(Precio_mayoristas_consumidores[[#This Row],[Cod_mes]],Códigos_mes[],2,0)</f>
        <v>Marzo</v>
      </c>
      <c r="D3343" t="s">
        <v>796</v>
      </c>
      <c r="E3343" t="str">
        <f>+VLOOKUP(Precio_mayoristas_consumidores[[#This Row],[Producto]],Codigos_class_frutas[],2,0)</f>
        <v>Cítricos</v>
      </c>
      <c r="F3343" t="s">
        <v>214</v>
      </c>
      <c r="G3343" s="51">
        <v>2119.1</v>
      </c>
    </row>
    <row r="3344" spans="1:7" x14ac:dyDescent="0.35">
      <c r="A3344">
        <v>2017</v>
      </c>
      <c r="B3344">
        <v>3</v>
      </c>
      <c r="C3344" t="str">
        <f>+VLOOKUP(Precio_mayoristas_consumidores[[#This Row],[Cod_mes]],Códigos_mes[],2,0)</f>
        <v>Marzo</v>
      </c>
      <c r="D3344" t="s">
        <v>796</v>
      </c>
      <c r="E3344" t="str">
        <f>+VLOOKUP(Precio_mayoristas_consumidores[[#This Row],[Producto]],Codigos_class_frutas[],2,0)</f>
        <v>Tropicales y subtropicales</v>
      </c>
      <c r="F3344" t="s">
        <v>229</v>
      </c>
      <c r="G3344" s="51">
        <v>1637.04</v>
      </c>
    </row>
    <row r="3345" spans="1:7" x14ac:dyDescent="0.35">
      <c r="A3345">
        <v>2017</v>
      </c>
      <c r="B3345">
        <v>3</v>
      </c>
      <c r="C3345" t="str">
        <f>+VLOOKUP(Precio_mayoristas_consumidores[[#This Row],[Cod_mes]],Códigos_mes[],2,0)</f>
        <v>Marzo</v>
      </c>
      <c r="D3345" t="s">
        <v>796</v>
      </c>
      <c r="E3345" t="str">
        <f>+VLOOKUP(Precio_mayoristas_consumidores[[#This Row],[Producto]],Codigos_class_frutas[],2,0)</f>
        <v>Frutos de pepita</v>
      </c>
      <c r="F3345" t="s">
        <v>231</v>
      </c>
      <c r="G3345" s="51">
        <v>538.64</v>
      </c>
    </row>
    <row r="3346" spans="1:7" x14ac:dyDescent="0.35">
      <c r="A3346">
        <v>2017</v>
      </c>
      <c r="B3346">
        <v>3</v>
      </c>
      <c r="C3346" t="str">
        <f>+VLOOKUP(Precio_mayoristas_consumidores[[#This Row],[Cod_mes]],Códigos_mes[],2,0)</f>
        <v>Marzo</v>
      </c>
      <c r="D3346" t="s">
        <v>796</v>
      </c>
      <c r="E3346" t="str">
        <f>+VLOOKUP(Precio_mayoristas_consumidores[[#This Row],[Producto]],Codigos_class_frutas[],2,0)</f>
        <v>Cítricos</v>
      </c>
      <c r="F3346" t="s">
        <v>221</v>
      </c>
      <c r="G3346" s="51">
        <v>877.77</v>
      </c>
    </row>
    <row r="3347" spans="1:7" x14ac:dyDescent="0.35">
      <c r="A3347">
        <v>2017</v>
      </c>
      <c r="B3347">
        <v>3</v>
      </c>
      <c r="C3347" t="str">
        <f>+VLOOKUP(Precio_mayoristas_consumidores[[#This Row],[Cod_mes]],Códigos_mes[],2,0)</f>
        <v>Marzo</v>
      </c>
      <c r="D3347" t="s">
        <v>796</v>
      </c>
      <c r="E3347" t="str">
        <f>+VLOOKUP(Precio_mayoristas_consumidores[[#This Row],[Producto]],Codigos_class_frutas[],2,0)</f>
        <v>Frutos de hueso (carozo)</v>
      </c>
      <c r="F3347" t="s">
        <v>665</v>
      </c>
      <c r="G3347" s="51">
        <v>832.88</v>
      </c>
    </row>
    <row r="3348" spans="1:7" x14ac:dyDescent="0.35">
      <c r="A3348">
        <v>2017</v>
      </c>
      <c r="B3348">
        <v>3</v>
      </c>
      <c r="C3348" t="str">
        <f>+VLOOKUP(Precio_mayoristas_consumidores[[#This Row],[Cod_mes]],Códigos_mes[],2,0)</f>
        <v>Marzo</v>
      </c>
      <c r="D3348" t="s">
        <v>796</v>
      </c>
      <c r="E3348" t="str">
        <f>+VLOOKUP(Precio_mayoristas_consumidores[[#This Row],[Producto]],Codigos_class_frutas[],2,0)</f>
        <v>Oleaginosos</v>
      </c>
      <c r="F3348" t="s">
        <v>225</v>
      </c>
      <c r="G3348" s="51">
        <v>2223.2600000000002</v>
      </c>
    </row>
    <row r="3349" spans="1:7" x14ac:dyDescent="0.35">
      <c r="A3349">
        <v>2017</v>
      </c>
      <c r="B3349">
        <v>3</v>
      </c>
      <c r="C3349" t="str">
        <f>+VLOOKUP(Precio_mayoristas_consumidores[[#This Row],[Cod_mes]],Códigos_mes[],2,0)</f>
        <v>Marzo</v>
      </c>
      <c r="D3349" t="s">
        <v>796</v>
      </c>
      <c r="E3349" t="str">
        <f>+VLOOKUP(Precio_mayoristas_consumidores[[#This Row],[Producto]],Codigos_class_frutas[],2,0)</f>
        <v>Frutos de pepita</v>
      </c>
      <c r="F3349" t="s">
        <v>242</v>
      </c>
      <c r="G3349" s="51">
        <v>673.07</v>
      </c>
    </row>
    <row r="3350" spans="1:7" x14ac:dyDescent="0.35">
      <c r="A3350">
        <v>2017</v>
      </c>
      <c r="B3350">
        <v>3</v>
      </c>
      <c r="C3350" t="str">
        <f>+VLOOKUP(Precio_mayoristas_consumidores[[#This Row],[Cod_mes]],Códigos_mes[],2,0)</f>
        <v>Marzo</v>
      </c>
      <c r="D3350" t="s">
        <v>796</v>
      </c>
      <c r="E3350" t="str">
        <f>+VLOOKUP(Precio_mayoristas_consumidores[[#This Row],[Producto]],Codigos_class_frutas[],2,0)</f>
        <v>Tropicales y subtropicales</v>
      </c>
      <c r="F3350" t="s">
        <v>204</v>
      </c>
      <c r="G3350" s="51">
        <v>563.57000000000005</v>
      </c>
    </row>
    <row r="3351" spans="1:7" x14ac:dyDescent="0.35">
      <c r="A3351">
        <v>2017</v>
      </c>
      <c r="B3351">
        <v>3</v>
      </c>
      <c r="C3351" t="str">
        <f>+VLOOKUP(Precio_mayoristas_consumidores[[#This Row],[Cod_mes]],Códigos_mes[],2,0)</f>
        <v>Marzo</v>
      </c>
      <c r="D3351" t="s">
        <v>796</v>
      </c>
      <c r="E3351" t="str">
        <f>+VLOOKUP(Precio_mayoristas_consumidores[[#This Row],[Producto]],Codigos_class_frutas[],2,0)</f>
        <v>Otros</v>
      </c>
      <c r="F3351" t="s">
        <v>717</v>
      </c>
      <c r="G3351" s="51">
        <v>918.09</v>
      </c>
    </row>
    <row r="3352" spans="1:7" x14ac:dyDescent="0.35">
      <c r="A3352">
        <v>2017</v>
      </c>
      <c r="B3352">
        <v>3</v>
      </c>
      <c r="C3352" t="str">
        <f>+VLOOKUP(Precio_mayoristas_consumidores[[#This Row],[Cod_mes]],Códigos_mes[],2,0)</f>
        <v>Marzo</v>
      </c>
      <c r="D3352" t="s">
        <v>796</v>
      </c>
      <c r="E3352" t="str">
        <f>+VLOOKUP(Precio_mayoristas_consumidores[[#This Row],[Producto]],Codigos_class_frutas[],2,0)</f>
        <v>Uva</v>
      </c>
      <c r="F3352" t="s">
        <v>295</v>
      </c>
      <c r="G3352" s="51">
        <v>868.58</v>
      </c>
    </row>
    <row r="3353" spans="1:7" x14ac:dyDescent="0.35">
      <c r="A3353">
        <v>2017</v>
      </c>
      <c r="B3353">
        <v>3</v>
      </c>
      <c r="C3353" t="str">
        <f>+VLOOKUP(Precio_mayoristas_consumidores[[#This Row],[Cod_mes]],Códigos_mes[],2,0)</f>
        <v>Marzo</v>
      </c>
      <c r="D3353" t="s">
        <v>797</v>
      </c>
      <c r="E3353" t="str">
        <f>+VLOOKUP(Precio_mayoristas_consumidores[[#This Row],[Producto]],Codigos_class_frutas[],2,0)</f>
        <v>Berries</v>
      </c>
      <c r="F3353" t="s">
        <v>207</v>
      </c>
      <c r="G3353" s="51">
        <v>7416</v>
      </c>
    </row>
    <row r="3354" spans="1:7" x14ac:dyDescent="0.35">
      <c r="A3354">
        <v>2017</v>
      </c>
      <c r="B3354">
        <v>3</v>
      </c>
      <c r="C3354" t="str">
        <f>+VLOOKUP(Precio_mayoristas_consumidores[[#This Row],[Cod_mes]],Códigos_mes[],2,0)</f>
        <v>Marzo</v>
      </c>
      <c r="D3354" t="s">
        <v>797</v>
      </c>
      <c r="E3354" t="str">
        <f>+VLOOKUP(Precio_mayoristas_consumidores[[#This Row],[Producto]],Codigos_class_frutas[],2,0)</f>
        <v>Frutos de hueso (carozo)</v>
      </c>
      <c r="F3354" t="s">
        <v>702</v>
      </c>
      <c r="G3354" s="51">
        <v>1239.6199999999999</v>
      </c>
    </row>
    <row r="3355" spans="1:7" x14ac:dyDescent="0.35">
      <c r="A3355">
        <v>2017</v>
      </c>
      <c r="B3355">
        <v>3</v>
      </c>
      <c r="C3355" t="str">
        <f>+VLOOKUP(Precio_mayoristas_consumidores[[#This Row],[Cod_mes]],Códigos_mes[],2,0)</f>
        <v>Marzo</v>
      </c>
      <c r="D3355" t="s">
        <v>797</v>
      </c>
      <c r="E3355" t="str">
        <f>+VLOOKUP(Precio_mayoristas_consumidores[[#This Row],[Producto]],Codigos_class_frutas[],2,0)</f>
        <v>Frutos de hueso (carozo)</v>
      </c>
      <c r="F3355" t="s">
        <v>277</v>
      </c>
      <c r="G3355" s="51">
        <v>1383.87</v>
      </c>
    </row>
    <row r="3356" spans="1:7" x14ac:dyDescent="0.35">
      <c r="A3356">
        <v>2017</v>
      </c>
      <c r="B3356">
        <v>3</v>
      </c>
      <c r="C3356" t="str">
        <f>+VLOOKUP(Precio_mayoristas_consumidores[[#This Row],[Cod_mes]],Códigos_mes[],2,0)</f>
        <v>Marzo</v>
      </c>
      <c r="D3356" t="s">
        <v>797</v>
      </c>
      <c r="E3356" t="str">
        <f>+VLOOKUP(Precio_mayoristas_consumidores[[#This Row],[Producto]],Codigos_class_frutas[],2,0)</f>
        <v>Berries</v>
      </c>
      <c r="F3356" t="s">
        <v>212</v>
      </c>
      <c r="G3356" s="51">
        <v>3811.25</v>
      </c>
    </row>
    <row r="3357" spans="1:7" x14ac:dyDescent="0.35">
      <c r="A3357">
        <v>2017</v>
      </c>
      <c r="B3357">
        <v>3</v>
      </c>
      <c r="C3357" t="str">
        <f>+VLOOKUP(Precio_mayoristas_consumidores[[#This Row],[Cod_mes]],Códigos_mes[],2,0)</f>
        <v>Marzo</v>
      </c>
      <c r="D3357" t="s">
        <v>797</v>
      </c>
      <c r="E3357" t="str">
        <f>+VLOOKUP(Precio_mayoristas_consumidores[[#This Row],[Producto]],Codigos_class_frutas[],2,0)</f>
        <v>Cítricos</v>
      </c>
      <c r="F3357" t="s">
        <v>214</v>
      </c>
      <c r="G3357" s="51">
        <v>2294.5700000000002</v>
      </c>
    </row>
    <row r="3358" spans="1:7" x14ac:dyDescent="0.35">
      <c r="A3358">
        <v>2017</v>
      </c>
      <c r="B3358">
        <v>3</v>
      </c>
      <c r="C3358" t="str">
        <f>+VLOOKUP(Precio_mayoristas_consumidores[[#This Row],[Cod_mes]],Códigos_mes[],2,0)</f>
        <v>Marzo</v>
      </c>
      <c r="D3358" t="s">
        <v>797</v>
      </c>
      <c r="E3358" t="str">
        <f>+VLOOKUP(Precio_mayoristas_consumidores[[#This Row],[Producto]],Codigos_class_frutas[],2,0)</f>
        <v>Tropicales y subtropicales</v>
      </c>
      <c r="F3358" t="s">
        <v>229</v>
      </c>
      <c r="G3358" s="51">
        <v>1572.63</v>
      </c>
    </row>
    <row r="3359" spans="1:7" x14ac:dyDescent="0.35">
      <c r="A3359">
        <v>2017</v>
      </c>
      <c r="B3359">
        <v>3</v>
      </c>
      <c r="C3359" t="str">
        <f>+VLOOKUP(Precio_mayoristas_consumidores[[#This Row],[Cod_mes]],Códigos_mes[],2,0)</f>
        <v>Marzo</v>
      </c>
      <c r="D3359" t="s">
        <v>797</v>
      </c>
      <c r="E3359" t="str">
        <f>+VLOOKUP(Precio_mayoristas_consumidores[[#This Row],[Producto]],Codigos_class_frutas[],2,0)</f>
        <v>Frutos de pepita</v>
      </c>
      <c r="F3359" t="s">
        <v>231</v>
      </c>
      <c r="G3359" s="51">
        <v>1165.93</v>
      </c>
    </row>
    <row r="3360" spans="1:7" x14ac:dyDescent="0.35">
      <c r="A3360">
        <v>2017</v>
      </c>
      <c r="B3360">
        <v>3</v>
      </c>
      <c r="C3360" t="str">
        <f>+VLOOKUP(Precio_mayoristas_consumidores[[#This Row],[Cod_mes]],Códigos_mes[],2,0)</f>
        <v>Marzo</v>
      </c>
      <c r="D3360" t="s">
        <v>797</v>
      </c>
      <c r="E3360" t="str">
        <f>+VLOOKUP(Precio_mayoristas_consumidores[[#This Row],[Producto]],Codigos_class_frutas[],2,0)</f>
        <v>Cítricos</v>
      </c>
      <c r="F3360" t="s">
        <v>221</v>
      </c>
      <c r="G3360" s="51">
        <v>1098.53</v>
      </c>
    </row>
    <row r="3361" spans="1:7" x14ac:dyDescent="0.35">
      <c r="A3361">
        <v>2017</v>
      </c>
      <c r="B3361">
        <v>3</v>
      </c>
      <c r="C3361" t="str">
        <f>+VLOOKUP(Precio_mayoristas_consumidores[[#This Row],[Cod_mes]],Códigos_mes[],2,0)</f>
        <v>Marzo</v>
      </c>
      <c r="D3361" t="s">
        <v>797</v>
      </c>
      <c r="E3361" t="str">
        <f>+VLOOKUP(Precio_mayoristas_consumidores[[#This Row],[Producto]],Codigos_class_frutas[],2,0)</f>
        <v>Frutos de hueso (carozo)</v>
      </c>
      <c r="F3361" t="s">
        <v>665</v>
      </c>
      <c r="G3361" s="51">
        <v>1374.49</v>
      </c>
    </row>
    <row r="3362" spans="1:7" x14ac:dyDescent="0.35">
      <c r="A3362">
        <v>2017</v>
      </c>
      <c r="B3362">
        <v>3</v>
      </c>
      <c r="C3362" t="str">
        <f>+VLOOKUP(Precio_mayoristas_consumidores[[#This Row],[Cod_mes]],Códigos_mes[],2,0)</f>
        <v>Marzo</v>
      </c>
      <c r="D3362" t="s">
        <v>797</v>
      </c>
      <c r="E3362" t="str">
        <f>+VLOOKUP(Precio_mayoristas_consumidores[[#This Row],[Producto]],Codigos_class_frutas[],2,0)</f>
        <v>Oleaginosos</v>
      </c>
      <c r="F3362" t="s">
        <v>225</v>
      </c>
      <c r="G3362" s="51">
        <v>2999.78</v>
      </c>
    </row>
    <row r="3363" spans="1:7" x14ac:dyDescent="0.35">
      <c r="A3363">
        <v>2017</v>
      </c>
      <c r="B3363">
        <v>3</v>
      </c>
      <c r="C3363" t="str">
        <f>+VLOOKUP(Precio_mayoristas_consumidores[[#This Row],[Cod_mes]],Códigos_mes[],2,0)</f>
        <v>Marzo</v>
      </c>
      <c r="D3363" t="s">
        <v>797</v>
      </c>
      <c r="E3363" t="str">
        <f>+VLOOKUP(Precio_mayoristas_consumidores[[#This Row],[Producto]],Codigos_class_frutas[],2,0)</f>
        <v>Frutos de pepita</v>
      </c>
      <c r="F3363" t="s">
        <v>242</v>
      </c>
      <c r="G3363" s="51">
        <v>1077.97</v>
      </c>
    </row>
    <row r="3364" spans="1:7" x14ac:dyDescent="0.35">
      <c r="A3364">
        <v>2017</v>
      </c>
      <c r="B3364">
        <v>3</v>
      </c>
      <c r="C3364" t="str">
        <f>+VLOOKUP(Precio_mayoristas_consumidores[[#This Row],[Cod_mes]],Códigos_mes[],2,0)</f>
        <v>Marzo</v>
      </c>
      <c r="D3364" t="s">
        <v>797</v>
      </c>
      <c r="E3364" t="str">
        <f>+VLOOKUP(Precio_mayoristas_consumidores[[#This Row],[Producto]],Codigos_class_frutas[],2,0)</f>
        <v>Tropicales y subtropicales</v>
      </c>
      <c r="F3364" t="s">
        <v>204</v>
      </c>
      <c r="G3364" s="51">
        <v>812.19</v>
      </c>
    </row>
    <row r="3365" spans="1:7" x14ac:dyDescent="0.35">
      <c r="A3365">
        <v>2017</v>
      </c>
      <c r="B3365">
        <v>3</v>
      </c>
      <c r="C3365" t="str">
        <f>+VLOOKUP(Precio_mayoristas_consumidores[[#This Row],[Cod_mes]],Códigos_mes[],2,0)</f>
        <v>Marzo</v>
      </c>
      <c r="D3365" t="s">
        <v>797</v>
      </c>
      <c r="E3365" t="str">
        <f>+VLOOKUP(Precio_mayoristas_consumidores[[#This Row],[Producto]],Codigos_class_frutas[],2,0)</f>
        <v>Otros</v>
      </c>
      <c r="F3365" t="s">
        <v>717</v>
      </c>
      <c r="G3365" s="51">
        <v>2075.9499999999998</v>
      </c>
    </row>
    <row r="3366" spans="1:7" x14ac:dyDescent="0.35">
      <c r="A3366">
        <v>2017</v>
      </c>
      <c r="B3366">
        <v>3</v>
      </c>
      <c r="C3366" t="str">
        <f>+VLOOKUP(Precio_mayoristas_consumidores[[#This Row],[Cod_mes]],Códigos_mes[],2,0)</f>
        <v>Marzo</v>
      </c>
      <c r="D3366" t="s">
        <v>797</v>
      </c>
      <c r="E3366" t="str">
        <f>+VLOOKUP(Precio_mayoristas_consumidores[[#This Row],[Producto]],Codigos_class_frutas[],2,0)</f>
        <v>Uva</v>
      </c>
      <c r="F3366" t="s">
        <v>295</v>
      </c>
      <c r="G3366" s="51">
        <v>2453.5700000000002</v>
      </c>
    </row>
    <row r="3367" spans="1:7" x14ac:dyDescent="0.35">
      <c r="A3367">
        <v>2017</v>
      </c>
      <c r="B3367">
        <v>3</v>
      </c>
      <c r="C3367" t="str">
        <f>+VLOOKUP(Precio_mayoristas_consumidores[[#This Row],[Cod_mes]],Códigos_mes[],2,0)</f>
        <v>Marzo</v>
      </c>
      <c r="D3367" t="s">
        <v>796</v>
      </c>
      <c r="E3367" t="str">
        <f>+VLOOKUP(Precio_mayoristas_consumidores[[#This Row],[Producto]],Codigos_class_frutas[],2,0)</f>
        <v>Frutos de hueso (carozo)</v>
      </c>
      <c r="F3367" t="s">
        <v>702</v>
      </c>
      <c r="G3367" s="51">
        <v>614.84</v>
      </c>
    </row>
    <row r="3368" spans="1:7" x14ac:dyDescent="0.35">
      <c r="A3368">
        <v>2017</v>
      </c>
      <c r="B3368">
        <v>3</v>
      </c>
      <c r="C3368" t="str">
        <f>+VLOOKUP(Precio_mayoristas_consumidores[[#This Row],[Cod_mes]],Códigos_mes[],2,0)</f>
        <v>Marzo</v>
      </c>
      <c r="D3368" t="s">
        <v>796</v>
      </c>
      <c r="E3368" t="str">
        <f>+VLOOKUP(Precio_mayoristas_consumidores[[#This Row],[Producto]],Codigos_class_frutas[],2,0)</f>
        <v>Frutos de hueso (carozo)</v>
      </c>
      <c r="F3368" t="s">
        <v>277</v>
      </c>
      <c r="G3368" s="51">
        <v>790.71</v>
      </c>
    </row>
    <row r="3369" spans="1:7" x14ac:dyDescent="0.35">
      <c r="A3369">
        <v>2017</v>
      </c>
      <c r="B3369">
        <v>3</v>
      </c>
      <c r="C3369" t="str">
        <f>+VLOOKUP(Precio_mayoristas_consumidores[[#This Row],[Cod_mes]],Códigos_mes[],2,0)</f>
        <v>Marzo</v>
      </c>
      <c r="D3369" t="s">
        <v>796</v>
      </c>
      <c r="E3369" t="str">
        <f>+VLOOKUP(Precio_mayoristas_consumidores[[#This Row],[Producto]],Codigos_class_frutas[],2,0)</f>
        <v>Berries</v>
      </c>
      <c r="F3369" t="s">
        <v>212</v>
      </c>
      <c r="G3369" s="51">
        <v>1128.18</v>
      </c>
    </row>
    <row r="3370" spans="1:7" x14ac:dyDescent="0.35">
      <c r="A3370">
        <v>2017</v>
      </c>
      <c r="B3370">
        <v>3</v>
      </c>
      <c r="C3370" t="str">
        <f>+VLOOKUP(Precio_mayoristas_consumidores[[#This Row],[Cod_mes]],Códigos_mes[],2,0)</f>
        <v>Marzo</v>
      </c>
      <c r="D3370" t="s">
        <v>796</v>
      </c>
      <c r="E3370" t="str">
        <f>+VLOOKUP(Precio_mayoristas_consumidores[[#This Row],[Producto]],Codigos_class_frutas[],2,0)</f>
        <v>Cítricos</v>
      </c>
      <c r="F3370" t="s">
        <v>214</v>
      </c>
      <c r="G3370" s="51">
        <v>2186.87</v>
      </c>
    </row>
    <row r="3371" spans="1:7" x14ac:dyDescent="0.35">
      <c r="A3371">
        <v>2017</v>
      </c>
      <c r="B3371">
        <v>3</v>
      </c>
      <c r="C3371" t="str">
        <f>+VLOOKUP(Precio_mayoristas_consumidores[[#This Row],[Cod_mes]],Códigos_mes[],2,0)</f>
        <v>Marzo</v>
      </c>
      <c r="D3371" t="s">
        <v>796</v>
      </c>
      <c r="E3371" t="str">
        <f>+VLOOKUP(Precio_mayoristas_consumidores[[#This Row],[Producto]],Codigos_class_frutas[],2,0)</f>
        <v>Tropicales y subtropicales</v>
      </c>
      <c r="F3371" t="s">
        <v>229</v>
      </c>
      <c r="G3371" s="51">
        <v>1664.81</v>
      </c>
    </row>
    <row r="3372" spans="1:7" x14ac:dyDescent="0.35">
      <c r="A3372">
        <v>2017</v>
      </c>
      <c r="B3372">
        <v>3</v>
      </c>
      <c r="C3372" t="str">
        <f>+VLOOKUP(Precio_mayoristas_consumidores[[#This Row],[Cod_mes]],Códigos_mes[],2,0)</f>
        <v>Marzo</v>
      </c>
      <c r="D3372" t="s">
        <v>796</v>
      </c>
      <c r="E3372" t="str">
        <f>+VLOOKUP(Precio_mayoristas_consumidores[[#This Row],[Producto]],Codigos_class_frutas[],2,0)</f>
        <v>Frutos de pepita</v>
      </c>
      <c r="F3372" t="s">
        <v>231</v>
      </c>
      <c r="G3372" s="51">
        <v>592.15</v>
      </c>
    </row>
    <row r="3373" spans="1:7" x14ac:dyDescent="0.35">
      <c r="A3373">
        <v>2017</v>
      </c>
      <c r="B3373">
        <v>3</v>
      </c>
      <c r="C3373" t="str">
        <f>+VLOOKUP(Precio_mayoristas_consumidores[[#This Row],[Cod_mes]],Códigos_mes[],2,0)</f>
        <v>Marzo</v>
      </c>
      <c r="D3373" t="s">
        <v>796</v>
      </c>
      <c r="E3373" t="str">
        <f>+VLOOKUP(Precio_mayoristas_consumidores[[#This Row],[Producto]],Codigos_class_frutas[],2,0)</f>
        <v>Cítricos</v>
      </c>
      <c r="F3373" t="s">
        <v>221</v>
      </c>
      <c r="G3373" s="51">
        <v>859.01</v>
      </c>
    </row>
    <row r="3374" spans="1:7" x14ac:dyDescent="0.35">
      <c r="A3374">
        <v>2017</v>
      </c>
      <c r="B3374">
        <v>3</v>
      </c>
      <c r="C3374" t="str">
        <f>+VLOOKUP(Precio_mayoristas_consumidores[[#This Row],[Cod_mes]],Códigos_mes[],2,0)</f>
        <v>Marzo</v>
      </c>
      <c r="D3374" t="s">
        <v>796</v>
      </c>
      <c r="E3374" t="str">
        <f>+VLOOKUP(Precio_mayoristas_consumidores[[#This Row],[Producto]],Codigos_class_frutas[],2,0)</f>
        <v>Frutos de hueso (carozo)</v>
      </c>
      <c r="F3374" t="s">
        <v>665</v>
      </c>
      <c r="G3374" s="51">
        <v>781.34</v>
      </c>
    </row>
    <row r="3375" spans="1:7" x14ac:dyDescent="0.35">
      <c r="A3375">
        <v>2017</v>
      </c>
      <c r="B3375">
        <v>3</v>
      </c>
      <c r="C3375" t="str">
        <f>+VLOOKUP(Precio_mayoristas_consumidores[[#This Row],[Cod_mes]],Códigos_mes[],2,0)</f>
        <v>Marzo</v>
      </c>
      <c r="D3375" t="s">
        <v>796</v>
      </c>
      <c r="E3375" t="str">
        <f>+VLOOKUP(Precio_mayoristas_consumidores[[#This Row],[Producto]],Codigos_class_frutas[],2,0)</f>
        <v>Oleaginosos</v>
      </c>
      <c r="F3375" t="s">
        <v>225</v>
      </c>
      <c r="G3375" s="51">
        <v>2327.6</v>
      </c>
    </row>
    <row r="3376" spans="1:7" x14ac:dyDescent="0.35">
      <c r="A3376">
        <v>2017</v>
      </c>
      <c r="B3376">
        <v>3</v>
      </c>
      <c r="C3376" t="str">
        <f>+VLOOKUP(Precio_mayoristas_consumidores[[#This Row],[Cod_mes]],Códigos_mes[],2,0)</f>
        <v>Marzo</v>
      </c>
      <c r="D3376" t="s">
        <v>796</v>
      </c>
      <c r="E3376" t="str">
        <f>+VLOOKUP(Precio_mayoristas_consumidores[[#This Row],[Producto]],Codigos_class_frutas[],2,0)</f>
        <v>Frutos de pepita</v>
      </c>
      <c r="F3376" t="s">
        <v>242</v>
      </c>
      <c r="G3376" s="51">
        <v>672.27</v>
      </c>
    </row>
    <row r="3377" spans="1:7" x14ac:dyDescent="0.35">
      <c r="A3377">
        <v>2017</v>
      </c>
      <c r="B3377">
        <v>3</v>
      </c>
      <c r="C3377" t="str">
        <f>+VLOOKUP(Precio_mayoristas_consumidores[[#This Row],[Cod_mes]],Códigos_mes[],2,0)</f>
        <v>Marzo</v>
      </c>
      <c r="D3377" t="s">
        <v>796</v>
      </c>
      <c r="E3377" t="str">
        <f>+VLOOKUP(Precio_mayoristas_consumidores[[#This Row],[Producto]],Codigos_class_frutas[],2,0)</f>
        <v>Tropicales y subtropicales</v>
      </c>
      <c r="F3377" t="s">
        <v>204</v>
      </c>
      <c r="G3377" s="51">
        <v>628.79</v>
      </c>
    </row>
    <row r="3378" spans="1:7" x14ac:dyDescent="0.35">
      <c r="A3378">
        <v>2017</v>
      </c>
      <c r="B3378">
        <v>3</v>
      </c>
      <c r="C3378" t="str">
        <f>+VLOOKUP(Precio_mayoristas_consumidores[[#This Row],[Cod_mes]],Códigos_mes[],2,0)</f>
        <v>Marzo</v>
      </c>
      <c r="D3378" t="s">
        <v>796</v>
      </c>
      <c r="E3378" t="str">
        <f>+VLOOKUP(Precio_mayoristas_consumidores[[#This Row],[Producto]],Codigos_class_frutas[],2,0)</f>
        <v>Otros</v>
      </c>
      <c r="F3378" t="s">
        <v>717</v>
      </c>
      <c r="G3378" s="51">
        <v>851.67</v>
      </c>
    </row>
    <row r="3379" spans="1:7" x14ac:dyDescent="0.35">
      <c r="A3379">
        <v>2017</v>
      </c>
      <c r="B3379">
        <v>3</v>
      </c>
      <c r="C3379" t="str">
        <f>+VLOOKUP(Precio_mayoristas_consumidores[[#This Row],[Cod_mes]],Códigos_mes[],2,0)</f>
        <v>Marzo</v>
      </c>
      <c r="D3379" t="s">
        <v>796</v>
      </c>
      <c r="E3379" t="str">
        <f>+VLOOKUP(Precio_mayoristas_consumidores[[#This Row],[Producto]],Codigos_class_frutas[],2,0)</f>
        <v>Uva</v>
      </c>
      <c r="F3379" t="s">
        <v>295</v>
      </c>
      <c r="G3379" s="51">
        <v>802.89</v>
      </c>
    </row>
    <row r="3380" spans="1:7" x14ac:dyDescent="0.35">
      <c r="A3380">
        <v>2017</v>
      </c>
      <c r="B3380">
        <v>3</v>
      </c>
      <c r="C3380" t="str">
        <f>+VLOOKUP(Precio_mayoristas_consumidores[[#This Row],[Cod_mes]],Códigos_mes[],2,0)</f>
        <v>Marzo</v>
      </c>
      <c r="D3380" t="s">
        <v>797</v>
      </c>
      <c r="E3380" t="str">
        <f>+VLOOKUP(Precio_mayoristas_consumidores[[#This Row],[Producto]],Codigos_class_frutas[],2,0)</f>
        <v>Frutos de hueso (carozo)</v>
      </c>
      <c r="F3380" t="s">
        <v>702</v>
      </c>
      <c r="G3380" s="51">
        <v>1254.3599999999999</v>
      </c>
    </row>
    <row r="3381" spans="1:7" x14ac:dyDescent="0.35">
      <c r="A3381">
        <v>2017</v>
      </c>
      <c r="B3381">
        <v>3</v>
      </c>
      <c r="C3381" t="str">
        <f>+VLOOKUP(Precio_mayoristas_consumidores[[#This Row],[Cod_mes]],Códigos_mes[],2,0)</f>
        <v>Marzo</v>
      </c>
      <c r="D3381" t="s">
        <v>797</v>
      </c>
      <c r="E3381" t="str">
        <f>+VLOOKUP(Precio_mayoristas_consumidores[[#This Row],[Producto]],Codigos_class_frutas[],2,0)</f>
        <v>Frutos de hueso (carozo)</v>
      </c>
      <c r="F3381" t="s">
        <v>277</v>
      </c>
      <c r="G3381" s="51">
        <v>1422.76</v>
      </c>
    </row>
    <row r="3382" spans="1:7" x14ac:dyDescent="0.35">
      <c r="A3382">
        <v>2017</v>
      </c>
      <c r="B3382">
        <v>3</v>
      </c>
      <c r="C3382" t="str">
        <f>+VLOOKUP(Precio_mayoristas_consumidores[[#This Row],[Cod_mes]],Códigos_mes[],2,0)</f>
        <v>Marzo</v>
      </c>
      <c r="D3382" t="s">
        <v>797</v>
      </c>
      <c r="E3382" t="str">
        <f>+VLOOKUP(Precio_mayoristas_consumidores[[#This Row],[Producto]],Codigos_class_frutas[],2,0)</f>
        <v>Berries</v>
      </c>
      <c r="F3382" t="s">
        <v>212</v>
      </c>
      <c r="G3382" s="51">
        <v>3721.5</v>
      </c>
    </row>
    <row r="3383" spans="1:7" x14ac:dyDescent="0.35">
      <c r="A3383">
        <v>2017</v>
      </c>
      <c r="B3383">
        <v>3</v>
      </c>
      <c r="C3383" t="str">
        <f>+VLOOKUP(Precio_mayoristas_consumidores[[#This Row],[Cod_mes]],Códigos_mes[],2,0)</f>
        <v>Marzo</v>
      </c>
      <c r="D3383" t="s">
        <v>797</v>
      </c>
      <c r="E3383" t="str">
        <f>+VLOOKUP(Precio_mayoristas_consumidores[[#This Row],[Producto]],Codigos_class_frutas[],2,0)</f>
        <v>Cítricos</v>
      </c>
      <c r="F3383" t="s">
        <v>214</v>
      </c>
      <c r="G3383" s="51">
        <v>2428.79</v>
      </c>
    </row>
    <row r="3384" spans="1:7" x14ac:dyDescent="0.35">
      <c r="A3384">
        <v>2017</v>
      </c>
      <c r="B3384">
        <v>3</v>
      </c>
      <c r="C3384" t="str">
        <f>+VLOOKUP(Precio_mayoristas_consumidores[[#This Row],[Cod_mes]],Códigos_mes[],2,0)</f>
        <v>Marzo</v>
      </c>
      <c r="D3384" t="s">
        <v>797</v>
      </c>
      <c r="E3384" t="str">
        <f>+VLOOKUP(Precio_mayoristas_consumidores[[#This Row],[Producto]],Codigos_class_frutas[],2,0)</f>
        <v>Tropicales y subtropicales</v>
      </c>
      <c r="F3384" t="s">
        <v>229</v>
      </c>
      <c r="G3384" s="51">
        <v>1741.1</v>
      </c>
    </row>
    <row r="3385" spans="1:7" x14ac:dyDescent="0.35">
      <c r="A3385">
        <v>2017</v>
      </c>
      <c r="B3385">
        <v>3</v>
      </c>
      <c r="C3385" t="str">
        <f>+VLOOKUP(Precio_mayoristas_consumidores[[#This Row],[Cod_mes]],Códigos_mes[],2,0)</f>
        <v>Marzo</v>
      </c>
      <c r="D3385" t="s">
        <v>797</v>
      </c>
      <c r="E3385" t="str">
        <f>+VLOOKUP(Precio_mayoristas_consumidores[[#This Row],[Producto]],Codigos_class_frutas[],2,0)</f>
        <v>Frutos de pepita</v>
      </c>
      <c r="F3385" t="s">
        <v>231</v>
      </c>
      <c r="G3385" s="51">
        <v>1199.69</v>
      </c>
    </row>
    <row r="3386" spans="1:7" x14ac:dyDescent="0.35">
      <c r="A3386">
        <v>2017</v>
      </c>
      <c r="B3386">
        <v>3</v>
      </c>
      <c r="C3386" t="str">
        <f>+VLOOKUP(Precio_mayoristas_consumidores[[#This Row],[Cod_mes]],Códigos_mes[],2,0)</f>
        <v>Marzo</v>
      </c>
      <c r="D3386" t="s">
        <v>797</v>
      </c>
      <c r="E3386" t="str">
        <f>+VLOOKUP(Precio_mayoristas_consumidores[[#This Row],[Producto]],Codigos_class_frutas[],2,0)</f>
        <v>Cítricos</v>
      </c>
      <c r="F3386" t="s">
        <v>221</v>
      </c>
      <c r="G3386" s="51">
        <v>1042.5</v>
      </c>
    </row>
    <row r="3387" spans="1:7" x14ac:dyDescent="0.35">
      <c r="A3387">
        <v>2017</v>
      </c>
      <c r="B3387">
        <v>3</v>
      </c>
      <c r="C3387" t="str">
        <f>+VLOOKUP(Precio_mayoristas_consumidores[[#This Row],[Cod_mes]],Códigos_mes[],2,0)</f>
        <v>Marzo</v>
      </c>
      <c r="D3387" t="s">
        <v>797</v>
      </c>
      <c r="E3387" t="str">
        <f>+VLOOKUP(Precio_mayoristas_consumidores[[#This Row],[Producto]],Codigos_class_frutas[],2,0)</f>
        <v>Frutos de hueso (carozo)</v>
      </c>
      <c r="F3387" t="s">
        <v>665</v>
      </c>
      <c r="G3387" s="51">
        <v>1375.39</v>
      </c>
    </row>
    <row r="3388" spans="1:7" x14ac:dyDescent="0.35">
      <c r="A3388">
        <v>2017</v>
      </c>
      <c r="B3388">
        <v>3</v>
      </c>
      <c r="C3388" t="str">
        <f>+VLOOKUP(Precio_mayoristas_consumidores[[#This Row],[Cod_mes]],Códigos_mes[],2,0)</f>
        <v>Marzo</v>
      </c>
      <c r="D3388" t="s">
        <v>797</v>
      </c>
      <c r="E3388" t="str">
        <f>+VLOOKUP(Precio_mayoristas_consumidores[[#This Row],[Producto]],Codigos_class_frutas[],2,0)</f>
        <v>Oleaginosos</v>
      </c>
      <c r="F3388" t="s">
        <v>225</v>
      </c>
      <c r="G3388" s="51">
        <v>3025.22</v>
      </c>
    </row>
    <row r="3389" spans="1:7" x14ac:dyDescent="0.35">
      <c r="A3389">
        <v>2017</v>
      </c>
      <c r="B3389">
        <v>3</v>
      </c>
      <c r="C3389" t="str">
        <f>+VLOOKUP(Precio_mayoristas_consumidores[[#This Row],[Cod_mes]],Códigos_mes[],2,0)</f>
        <v>Marzo</v>
      </c>
      <c r="D3389" t="s">
        <v>797</v>
      </c>
      <c r="E3389" t="str">
        <f>+VLOOKUP(Precio_mayoristas_consumidores[[#This Row],[Producto]],Codigos_class_frutas[],2,0)</f>
        <v>Frutos de pepita</v>
      </c>
      <c r="F3389" t="s">
        <v>242</v>
      </c>
      <c r="G3389" s="51">
        <v>1077.7</v>
      </c>
    </row>
    <row r="3390" spans="1:7" x14ac:dyDescent="0.35">
      <c r="A3390">
        <v>2017</v>
      </c>
      <c r="B3390">
        <v>3</v>
      </c>
      <c r="C3390" t="str">
        <f>+VLOOKUP(Precio_mayoristas_consumidores[[#This Row],[Cod_mes]],Códigos_mes[],2,0)</f>
        <v>Marzo</v>
      </c>
      <c r="D3390" t="s">
        <v>797</v>
      </c>
      <c r="E3390" t="str">
        <f>+VLOOKUP(Precio_mayoristas_consumidores[[#This Row],[Producto]],Codigos_class_frutas[],2,0)</f>
        <v>Tropicales y subtropicales</v>
      </c>
      <c r="F3390" t="s">
        <v>204</v>
      </c>
      <c r="G3390" s="51">
        <v>772.69</v>
      </c>
    </row>
    <row r="3391" spans="1:7" x14ac:dyDescent="0.35">
      <c r="A3391">
        <v>2017</v>
      </c>
      <c r="B3391">
        <v>3</v>
      </c>
      <c r="C3391" t="str">
        <f>+VLOOKUP(Precio_mayoristas_consumidores[[#This Row],[Cod_mes]],Códigos_mes[],2,0)</f>
        <v>Marzo</v>
      </c>
      <c r="D3391" t="s">
        <v>797</v>
      </c>
      <c r="E3391" t="str">
        <f>+VLOOKUP(Precio_mayoristas_consumidores[[#This Row],[Producto]],Codigos_class_frutas[],2,0)</f>
        <v>Otros</v>
      </c>
      <c r="F3391" t="s">
        <v>717</v>
      </c>
      <c r="G3391" s="51">
        <v>1884.9</v>
      </c>
    </row>
    <row r="3392" spans="1:7" x14ac:dyDescent="0.35">
      <c r="A3392">
        <v>2017</v>
      </c>
      <c r="B3392">
        <v>3</v>
      </c>
      <c r="C3392" t="str">
        <f>+VLOOKUP(Precio_mayoristas_consumidores[[#This Row],[Cod_mes]],Códigos_mes[],2,0)</f>
        <v>Marzo</v>
      </c>
      <c r="D3392" t="s">
        <v>797</v>
      </c>
      <c r="E3392" t="str">
        <f>+VLOOKUP(Precio_mayoristas_consumidores[[#This Row],[Producto]],Codigos_class_frutas[],2,0)</f>
        <v>Uva</v>
      </c>
      <c r="F3392" t="s">
        <v>295</v>
      </c>
      <c r="G3392" s="51">
        <v>2692.58</v>
      </c>
    </row>
    <row r="3393" spans="1:7" x14ac:dyDescent="0.35">
      <c r="A3393">
        <v>2017</v>
      </c>
      <c r="B3393">
        <v>3</v>
      </c>
      <c r="C3393" t="str">
        <f>+VLOOKUP(Precio_mayoristas_consumidores[[#This Row],[Cod_mes]],Códigos_mes[],2,0)</f>
        <v>Marzo</v>
      </c>
      <c r="D3393" t="s">
        <v>796</v>
      </c>
      <c r="E3393" t="str">
        <f>+VLOOKUP(Precio_mayoristas_consumidores[[#This Row],[Producto]],Codigos_class_frutas[],2,0)</f>
        <v>Frutos de hueso (carozo)</v>
      </c>
      <c r="F3393" t="s">
        <v>702</v>
      </c>
      <c r="G3393" s="51">
        <v>595.28</v>
      </c>
    </row>
    <row r="3394" spans="1:7" x14ac:dyDescent="0.35">
      <c r="A3394">
        <v>2017</v>
      </c>
      <c r="B3394">
        <v>3</v>
      </c>
      <c r="C3394" t="str">
        <f>+VLOOKUP(Precio_mayoristas_consumidores[[#This Row],[Cod_mes]],Códigos_mes[],2,0)</f>
        <v>Marzo</v>
      </c>
      <c r="D3394" t="s">
        <v>796</v>
      </c>
      <c r="E3394" t="str">
        <f>+VLOOKUP(Precio_mayoristas_consumidores[[#This Row],[Producto]],Codigos_class_frutas[],2,0)</f>
        <v>Frutos de hueso (carozo)</v>
      </c>
      <c r="F3394" t="s">
        <v>277</v>
      </c>
      <c r="G3394" s="51">
        <v>769.28</v>
      </c>
    </row>
    <row r="3395" spans="1:7" x14ac:dyDescent="0.35">
      <c r="A3395">
        <v>2017</v>
      </c>
      <c r="B3395">
        <v>3</v>
      </c>
      <c r="C3395" t="str">
        <f>+VLOOKUP(Precio_mayoristas_consumidores[[#This Row],[Cod_mes]],Códigos_mes[],2,0)</f>
        <v>Marzo</v>
      </c>
      <c r="D3395" t="s">
        <v>796</v>
      </c>
      <c r="E3395" t="str">
        <f>+VLOOKUP(Precio_mayoristas_consumidores[[#This Row],[Producto]],Codigos_class_frutas[],2,0)</f>
        <v>Berries</v>
      </c>
      <c r="F3395" t="s">
        <v>212</v>
      </c>
      <c r="G3395" s="51">
        <v>1147.1099999999999</v>
      </c>
    </row>
    <row r="3396" spans="1:7" x14ac:dyDescent="0.35">
      <c r="A3396">
        <v>2017</v>
      </c>
      <c r="B3396">
        <v>3</v>
      </c>
      <c r="C3396" t="str">
        <f>+VLOOKUP(Precio_mayoristas_consumidores[[#This Row],[Cod_mes]],Códigos_mes[],2,0)</f>
        <v>Marzo</v>
      </c>
      <c r="D3396" t="s">
        <v>796</v>
      </c>
      <c r="E3396" t="str">
        <f>+VLOOKUP(Precio_mayoristas_consumidores[[#This Row],[Producto]],Codigos_class_frutas[],2,0)</f>
        <v>Cítricos</v>
      </c>
      <c r="F3396" t="s">
        <v>214</v>
      </c>
      <c r="G3396" s="51">
        <v>2179.9299999999998</v>
      </c>
    </row>
    <row r="3397" spans="1:7" x14ac:dyDescent="0.35">
      <c r="A3397">
        <v>2017</v>
      </c>
      <c r="B3397">
        <v>3</v>
      </c>
      <c r="C3397" t="str">
        <f>+VLOOKUP(Precio_mayoristas_consumidores[[#This Row],[Cod_mes]],Códigos_mes[],2,0)</f>
        <v>Marzo</v>
      </c>
      <c r="D3397" t="s">
        <v>796</v>
      </c>
      <c r="E3397" t="str">
        <f>+VLOOKUP(Precio_mayoristas_consumidores[[#This Row],[Producto]],Codigos_class_frutas[],2,0)</f>
        <v>Tropicales y subtropicales</v>
      </c>
      <c r="F3397" t="s">
        <v>229</v>
      </c>
      <c r="G3397" s="51">
        <v>1642.22</v>
      </c>
    </row>
    <row r="3398" spans="1:7" x14ac:dyDescent="0.35">
      <c r="A3398">
        <v>2017</v>
      </c>
      <c r="B3398">
        <v>3</v>
      </c>
      <c r="C3398" t="str">
        <f>+VLOOKUP(Precio_mayoristas_consumidores[[#This Row],[Cod_mes]],Códigos_mes[],2,0)</f>
        <v>Marzo</v>
      </c>
      <c r="D3398" t="s">
        <v>796</v>
      </c>
      <c r="E3398" t="str">
        <f>+VLOOKUP(Precio_mayoristas_consumidores[[#This Row],[Producto]],Codigos_class_frutas[],2,0)</f>
        <v>Frutos de pepita</v>
      </c>
      <c r="F3398" t="s">
        <v>231</v>
      </c>
      <c r="G3398" s="51">
        <v>592.08000000000004</v>
      </c>
    </row>
    <row r="3399" spans="1:7" x14ac:dyDescent="0.35">
      <c r="A3399">
        <v>2017</v>
      </c>
      <c r="B3399">
        <v>3</v>
      </c>
      <c r="C3399" t="str">
        <f>+VLOOKUP(Precio_mayoristas_consumidores[[#This Row],[Cod_mes]],Códigos_mes[],2,0)</f>
        <v>Marzo</v>
      </c>
      <c r="D3399" t="s">
        <v>796</v>
      </c>
      <c r="E3399" t="str">
        <f>+VLOOKUP(Precio_mayoristas_consumidores[[#This Row],[Producto]],Codigos_class_frutas[],2,0)</f>
        <v>Cítricos</v>
      </c>
      <c r="F3399" t="s">
        <v>221</v>
      </c>
      <c r="G3399" s="51">
        <v>828.65</v>
      </c>
    </row>
    <row r="3400" spans="1:7" x14ac:dyDescent="0.35">
      <c r="A3400">
        <v>2017</v>
      </c>
      <c r="B3400">
        <v>3</v>
      </c>
      <c r="C3400" t="str">
        <f>+VLOOKUP(Precio_mayoristas_consumidores[[#This Row],[Cod_mes]],Códigos_mes[],2,0)</f>
        <v>Marzo</v>
      </c>
      <c r="D3400" t="s">
        <v>796</v>
      </c>
      <c r="E3400" t="str">
        <f>+VLOOKUP(Precio_mayoristas_consumidores[[#This Row],[Producto]],Codigos_class_frutas[],2,0)</f>
        <v>Frutos de hueso (carozo)</v>
      </c>
      <c r="F3400" t="s">
        <v>665</v>
      </c>
      <c r="G3400" s="51">
        <v>933.57</v>
      </c>
    </row>
    <row r="3401" spans="1:7" x14ac:dyDescent="0.35">
      <c r="A3401">
        <v>2017</v>
      </c>
      <c r="B3401">
        <v>3</v>
      </c>
      <c r="C3401" t="str">
        <f>+VLOOKUP(Precio_mayoristas_consumidores[[#This Row],[Cod_mes]],Códigos_mes[],2,0)</f>
        <v>Marzo</v>
      </c>
      <c r="D3401" t="s">
        <v>796</v>
      </c>
      <c r="E3401" t="str">
        <f>+VLOOKUP(Precio_mayoristas_consumidores[[#This Row],[Producto]],Codigos_class_frutas[],2,0)</f>
        <v>Oleaginosos</v>
      </c>
      <c r="F3401" t="s">
        <v>225</v>
      </c>
      <c r="G3401" s="51">
        <v>2350.4499999999998</v>
      </c>
    </row>
    <row r="3402" spans="1:7" x14ac:dyDescent="0.35">
      <c r="A3402">
        <v>2017</v>
      </c>
      <c r="B3402">
        <v>3</v>
      </c>
      <c r="C3402" t="str">
        <f>+VLOOKUP(Precio_mayoristas_consumidores[[#This Row],[Cod_mes]],Códigos_mes[],2,0)</f>
        <v>Marzo</v>
      </c>
      <c r="D3402" t="s">
        <v>796</v>
      </c>
      <c r="E3402" t="str">
        <f>+VLOOKUP(Precio_mayoristas_consumidores[[#This Row],[Producto]],Codigos_class_frutas[],2,0)</f>
        <v>Frutos de pepita</v>
      </c>
      <c r="F3402" t="s">
        <v>242</v>
      </c>
      <c r="G3402" s="51">
        <v>695.06</v>
      </c>
    </row>
    <row r="3403" spans="1:7" x14ac:dyDescent="0.35">
      <c r="A3403">
        <v>2017</v>
      </c>
      <c r="B3403">
        <v>3</v>
      </c>
      <c r="C3403" t="str">
        <f>+VLOOKUP(Precio_mayoristas_consumidores[[#This Row],[Cod_mes]],Códigos_mes[],2,0)</f>
        <v>Marzo</v>
      </c>
      <c r="D3403" t="s">
        <v>796</v>
      </c>
      <c r="E3403" t="str">
        <f>+VLOOKUP(Precio_mayoristas_consumidores[[#This Row],[Producto]],Codigos_class_frutas[],2,0)</f>
        <v>Tropicales y subtropicales</v>
      </c>
      <c r="F3403" t="s">
        <v>204</v>
      </c>
      <c r="G3403" s="51">
        <v>630.29999999999995</v>
      </c>
    </row>
    <row r="3404" spans="1:7" x14ac:dyDescent="0.35">
      <c r="A3404">
        <v>2017</v>
      </c>
      <c r="B3404">
        <v>3</v>
      </c>
      <c r="C3404" t="str">
        <f>+VLOOKUP(Precio_mayoristas_consumidores[[#This Row],[Cod_mes]],Códigos_mes[],2,0)</f>
        <v>Marzo</v>
      </c>
      <c r="D3404" t="s">
        <v>796</v>
      </c>
      <c r="E3404" t="str">
        <f>+VLOOKUP(Precio_mayoristas_consumidores[[#This Row],[Producto]],Codigos_class_frutas[],2,0)</f>
        <v>Otros</v>
      </c>
      <c r="F3404" t="s">
        <v>717</v>
      </c>
      <c r="G3404" s="51">
        <v>1034.69</v>
      </c>
    </row>
    <row r="3405" spans="1:7" x14ac:dyDescent="0.35">
      <c r="A3405">
        <v>2017</v>
      </c>
      <c r="B3405">
        <v>3</v>
      </c>
      <c r="C3405" t="str">
        <f>+VLOOKUP(Precio_mayoristas_consumidores[[#This Row],[Cod_mes]],Códigos_mes[],2,0)</f>
        <v>Marzo</v>
      </c>
      <c r="D3405" t="s">
        <v>796</v>
      </c>
      <c r="E3405" t="str">
        <f>+VLOOKUP(Precio_mayoristas_consumidores[[#This Row],[Producto]],Codigos_class_frutas[],2,0)</f>
        <v>Uva</v>
      </c>
      <c r="F3405" t="s">
        <v>295</v>
      </c>
      <c r="G3405" s="51">
        <v>909.03</v>
      </c>
    </row>
    <row r="3406" spans="1:7" x14ac:dyDescent="0.35">
      <c r="A3406">
        <v>2017</v>
      </c>
      <c r="B3406">
        <v>3</v>
      </c>
      <c r="C3406" t="str">
        <f>+VLOOKUP(Precio_mayoristas_consumidores[[#This Row],[Cod_mes]],Códigos_mes[],2,0)</f>
        <v>Marzo</v>
      </c>
      <c r="D3406" t="s">
        <v>797</v>
      </c>
      <c r="E3406" t="str">
        <f>+VLOOKUP(Precio_mayoristas_consumidores[[#This Row],[Producto]],Codigos_class_frutas[],2,0)</f>
        <v>Frutos de hueso (carozo)</v>
      </c>
      <c r="F3406" t="s">
        <v>702</v>
      </c>
      <c r="G3406" s="51">
        <v>1072.8</v>
      </c>
    </row>
    <row r="3407" spans="1:7" x14ac:dyDescent="0.35">
      <c r="A3407">
        <v>2017</v>
      </c>
      <c r="B3407">
        <v>3</v>
      </c>
      <c r="C3407" t="str">
        <f>+VLOOKUP(Precio_mayoristas_consumidores[[#This Row],[Cod_mes]],Códigos_mes[],2,0)</f>
        <v>Marzo</v>
      </c>
      <c r="D3407" t="s">
        <v>797</v>
      </c>
      <c r="E3407" t="str">
        <f>+VLOOKUP(Precio_mayoristas_consumidores[[#This Row],[Producto]],Codigos_class_frutas[],2,0)</f>
        <v>Frutos de hueso (carozo)</v>
      </c>
      <c r="F3407" t="s">
        <v>277</v>
      </c>
      <c r="G3407" s="51">
        <v>1375.15</v>
      </c>
    </row>
    <row r="3408" spans="1:7" x14ac:dyDescent="0.35">
      <c r="A3408">
        <v>2017</v>
      </c>
      <c r="B3408">
        <v>3</v>
      </c>
      <c r="C3408" t="str">
        <f>+VLOOKUP(Precio_mayoristas_consumidores[[#This Row],[Cod_mes]],Códigos_mes[],2,0)</f>
        <v>Marzo</v>
      </c>
      <c r="D3408" t="s">
        <v>797</v>
      </c>
      <c r="E3408" t="str">
        <f>+VLOOKUP(Precio_mayoristas_consumidores[[#This Row],[Producto]],Codigos_class_frutas[],2,0)</f>
        <v>Berries</v>
      </c>
      <c r="F3408" t="s">
        <v>212</v>
      </c>
      <c r="G3408" s="51">
        <v>3433.18</v>
      </c>
    </row>
    <row r="3409" spans="1:7" x14ac:dyDescent="0.35">
      <c r="A3409">
        <v>2017</v>
      </c>
      <c r="B3409">
        <v>3</v>
      </c>
      <c r="C3409" t="str">
        <f>+VLOOKUP(Precio_mayoristas_consumidores[[#This Row],[Cod_mes]],Códigos_mes[],2,0)</f>
        <v>Marzo</v>
      </c>
      <c r="D3409" t="s">
        <v>797</v>
      </c>
      <c r="E3409" t="str">
        <f>+VLOOKUP(Precio_mayoristas_consumidores[[#This Row],[Producto]],Codigos_class_frutas[],2,0)</f>
        <v>Cítricos</v>
      </c>
      <c r="F3409" t="s">
        <v>214</v>
      </c>
      <c r="G3409" s="51">
        <v>2478.5100000000002</v>
      </c>
    </row>
    <row r="3410" spans="1:7" x14ac:dyDescent="0.35">
      <c r="A3410">
        <v>2017</v>
      </c>
      <c r="B3410">
        <v>3</v>
      </c>
      <c r="C3410" t="str">
        <f>+VLOOKUP(Precio_mayoristas_consumidores[[#This Row],[Cod_mes]],Códigos_mes[],2,0)</f>
        <v>Marzo</v>
      </c>
      <c r="D3410" t="s">
        <v>797</v>
      </c>
      <c r="E3410" t="str">
        <f>+VLOOKUP(Precio_mayoristas_consumidores[[#This Row],[Producto]],Codigos_class_frutas[],2,0)</f>
        <v>Tropicales y subtropicales</v>
      </c>
      <c r="F3410" t="s">
        <v>229</v>
      </c>
      <c r="G3410" s="51">
        <v>1783.15</v>
      </c>
    </row>
    <row r="3411" spans="1:7" x14ac:dyDescent="0.35">
      <c r="A3411">
        <v>2017</v>
      </c>
      <c r="B3411">
        <v>3</v>
      </c>
      <c r="C3411" t="str">
        <f>+VLOOKUP(Precio_mayoristas_consumidores[[#This Row],[Cod_mes]],Códigos_mes[],2,0)</f>
        <v>Marzo</v>
      </c>
      <c r="D3411" t="s">
        <v>797</v>
      </c>
      <c r="E3411" t="str">
        <f>+VLOOKUP(Precio_mayoristas_consumidores[[#This Row],[Producto]],Codigos_class_frutas[],2,0)</f>
        <v>Frutos de pepita</v>
      </c>
      <c r="F3411" t="s">
        <v>231</v>
      </c>
      <c r="G3411" s="51">
        <v>1106</v>
      </c>
    </row>
    <row r="3412" spans="1:7" x14ac:dyDescent="0.35">
      <c r="A3412">
        <v>2017</v>
      </c>
      <c r="B3412">
        <v>3</v>
      </c>
      <c r="C3412" t="str">
        <f>+VLOOKUP(Precio_mayoristas_consumidores[[#This Row],[Cod_mes]],Códigos_mes[],2,0)</f>
        <v>Marzo</v>
      </c>
      <c r="D3412" t="s">
        <v>797</v>
      </c>
      <c r="E3412" t="str">
        <f>+VLOOKUP(Precio_mayoristas_consumidores[[#This Row],[Producto]],Codigos_class_frutas[],2,0)</f>
        <v>Cítricos</v>
      </c>
      <c r="F3412" t="s">
        <v>221</v>
      </c>
      <c r="G3412" s="51">
        <v>1051.4100000000001</v>
      </c>
    </row>
    <row r="3413" spans="1:7" x14ac:dyDescent="0.35">
      <c r="A3413">
        <v>2017</v>
      </c>
      <c r="B3413">
        <v>3</v>
      </c>
      <c r="C3413" t="str">
        <f>+VLOOKUP(Precio_mayoristas_consumidores[[#This Row],[Cod_mes]],Códigos_mes[],2,0)</f>
        <v>Marzo</v>
      </c>
      <c r="D3413" t="s">
        <v>797</v>
      </c>
      <c r="E3413" t="str">
        <f>+VLOOKUP(Precio_mayoristas_consumidores[[#This Row],[Producto]],Codigos_class_frutas[],2,0)</f>
        <v>Frutos de hueso (carozo)</v>
      </c>
      <c r="F3413" t="s">
        <v>665</v>
      </c>
      <c r="G3413" s="51">
        <v>1336</v>
      </c>
    </row>
    <row r="3414" spans="1:7" x14ac:dyDescent="0.35">
      <c r="A3414">
        <v>2017</v>
      </c>
      <c r="B3414">
        <v>3</v>
      </c>
      <c r="C3414" t="str">
        <f>+VLOOKUP(Precio_mayoristas_consumidores[[#This Row],[Cod_mes]],Códigos_mes[],2,0)</f>
        <v>Marzo</v>
      </c>
      <c r="D3414" t="s">
        <v>797</v>
      </c>
      <c r="E3414" t="str">
        <f>+VLOOKUP(Precio_mayoristas_consumidores[[#This Row],[Producto]],Codigos_class_frutas[],2,0)</f>
        <v>Oleaginosos</v>
      </c>
      <c r="F3414" t="s">
        <v>225</v>
      </c>
      <c r="G3414" s="51">
        <v>3197.13</v>
      </c>
    </row>
    <row r="3415" spans="1:7" x14ac:dyDescent="0.35">
      <c r="A3415">
        <v>2017</v>
      </c>
      <c r="B3415">
        <v>3</v>
      </c>
      <c r="C3415" t="str">
        <f>+VLOOKUP(Precio_mayoristas_consumidores[[#This Row],[Cod_mes]],Códigos_mes[],2,0)</f>
        <v>Marzo</v>
      </c>
      <c r="D3415" t="s">
        <v>797</v>
      </c>
      <c r="E3415" t="str">
        <f>+VLOOKUP(Precio_mayoristas_consumidores[[#This Row],[Producto]],Codigos_class_frutas[],2,0)</f>
        <v>Frutos de pepita</v>
      </c>
      <c r="F3415" t="s">
        <v>242</v>
      </c>
      <c r="G3415" s="51">
        <v>1001.9</v>
      </c>
    </row>
    <row r="3416" spans="1:7" x14ac:dyDescent="0.35">
      <c r="A3416">
        <v>2017</v>
      </c>
      <c r="B3416">
        <v>3</v>
      </c>
      <c r="C3416" t="str">
        <f>+VLOOKUP(Precio_mayoristas_consumidores[[#This Row],[Cod_mes]],Códigos_mes[],2,0)</f>
        <v>Marzo</v>
      </c>
      <c r="D3416" t="s">
        <v>797</v>
      </c>
      <c r="E3416" t="str">
        <f>+VLOOKUP(Precio_mayoristas_consumidores[[#This Row],[Producto]],Codigos_class_frutas[],2,0)</f>
        <v>Tropicales y subtropicales</v>
      </c>
      <c r="F3416" t="s">
        <v>204</v>
      </c>
      <c r="G3416" s="51">
        <v>825.16</v>
      </c>
    </row>
    <row r="3417" spans="1:7" x14ac:dyDescent="0.35">
      <c r="A3417">
        <v>2017</v>
      </c>
      <c r="B3417">
        <v>3</v>
      </c>
      <c r="C3417" t="str">
        <f>+VLOOKUP(Precio_mayoristas_consumidores[[#This Row],[Cod_mes]],Códigos_mes[],2,0)</f>
        <v>Marzo</v>
      </c>
      <c r="D3417" t="s">
        <v>797</v>
      </c>
      <c r="E3417" t="str">
        <f>+VLOOKUP(Precio_mayoristas_consumidores[[#This Row],[Producto]],Codigos_class_frutas[],2,0)</f>
        <v>Otros</v>
      </c>
      <c r="F3417" t="s">
        <v>717</v>
      </c>
      <c r="G3417" s="51">
        <v>1938.16</v>
      </c>
    </row>
    <row r="3418" spans="1:7" x14ac:dyDescent="0.35">
      <c r="A3418">
        <v>2017</v>
      </c>
      <c r="B3418">
        <v>3</v>
      </c>
      <c r="C3418" t="str">
        <f>+VLOOKUP(Precio_mayoristas_consumidores[[#This Row],[Cod_mes]],Códigos_mes[],2,0)</f>
        <v>Marzo</v>
      </c>
      <c r="D3418" t="s">
        <v>797</v>
      </c>
      <c r="E3418" t="str">
        <f>+VLOOKUP(Precio_mayoristas_consumidores[[#This Row],[Producto]],Codigos_class_frutas[],2,0)</f>
        <v>Uva</v>
      </c>
      <c r="F3418" t="s">
        <v>295</v>
      </c>
      <c r="G3418" s="51">
        <v>2863.31</v>
      </c>
    </row>
    <row r="3419" spans="1:7" x14ac:dyDescent="0.35">
      <c r="A3419">
        <v>2017</v>
      </c>
      <c r="B3419">
        <v>3</v>
      </c>
      <c r="C3419" t="str">
        <f>+VLOOKUP(Precio_mayoristas_consumidores[[#This Row],[Cod_mes]],Códigos_mes[],2,0)</f>
        <v>Marzo</v>
      </c>
      <c r="D3419" t="s">
        <v>796</v>
      </c>
      <c r="E3419" t="str">
        <f>+VLOOKUP(Precio_mayoristas_consumidores[[#This Row],[Producto]],Codigos_class_frutas[],2,0)</f>
        <v>Frutos de hueso (carozo)</v>
      </c>
      <c r="F3419" t="s">
        <v>702</v>
      </c>
      <c r="G3419" s="51">
        <v>610.64</v>
      </c>
    </row>
    <row r="3420" spans="1:7" x14ac:dyDescent="0.35">
      <c r="A3420">
        <v>2017</v>
      </c>
      <c r="B3420">
        <v>3</v>
      </c>
      <c r="C3420" t="str">
        <f>+VLOOKUP(Precio_mayoristas_consumidores[[#This Row],[Cod_mes]],Códigos_mes[],2,0)</f>
        <v>Marzo</v>
      </c>
      <c r="D3420" t="s">
        <v>796</v>
      </c>
      <c r="E3420" t="str">
        <f>+VLOOKUP(Precio_mayoristas_consumidores[[#This Row],[Producto]],Codigos_class_frutas[],2,0)</f>
        <v>Frutos de hueso (carozo)</v>
      </c>
      <c r="F3420" t="s">
        <v>277</v>
      </c>
      <c r="G3420" s="51">
        <v>890.8</v>
      </c>
    </row>
    <row r="3421" spans="1:7" x14ac:dyDescent="0.35">
      <c r="A3421">
        <v>2017</v>
      </c>
      <c r="B3421">
        <v>3</v>
      </c>
      <c r="C3421" t="str">
        <f>+VLOOKUP(Precio_mayoristas_consumidores[[#This Row],[Cod_mes]],Códigos_mes[],2,0)</f>
        <v>Marzo</v>
      </c>
      <c r="D3421" t="s">
        <v>796</v>
      </c>
      <c r="E3421" t="str">
        <f>+VLOOKUP(Precio_mayoristas_consumidores[[#This Row],[Producto]],Codigos_class_frutas[],2,0)</f>
        <v>Berries</v>
      </c>
      <c r="F3421" t="s">
        <v>212</v>
      </c>
      <c r="G3421" s="51">
        <v>1148.43</v>
      </c>
    </row>
    <row r="3422" spans="1:7" x14ac:dyDescent="0.35">
      <c r="A3422">
        <v>2017</v>
      </c>
      <c r="B3422">
        <v>3</v>
      </c>
      <c r="C3422" t="str">
        <f>+VLOOKUP(Precio_mayoristas_consumidores[[#This Row],[Cod_mes]],Códigos_mes[],2,0)</f>
        <v>Marzo</v>
      </c>
      <c r="D3422" t="s">
        <v>796</v>
      </c>
      <c r="E3422" t="str">
        <f>+VLOOKUP(Precio_mayoristas_consumidores[[#This Row],[Producto]],Codigos_class_frutas[],2,0)</f>
        <v>Cítricos</v>
      </c>
      <c r="F3422" t="s">
        <v>214</v>
      </c>
      <c r="G3422" s="51">
        <v>1873.71</v>
      </c>
    </row>
    <row r="3423" spans="1:7" x14ac:dyDescent="0.35">
      <c r="A3423">
        <v>2017</v>
      </c>
      <c r="B3423">
        <v>3</v>
      </c>
      <c r="C3423" t="str">
        <f>+VLOOKUP(Precio_mayoristas_consumidores[[#This Row],[Cod_mes]],Códigos_mes[],2,0)</f>
        <v>Marzo</v>
      </c>
      <c r="D3423" t="s">
        <v>796</v>
      </c>
      <c r="E3423" t="str">
        <f>+VLOOKUP(Precio_mayoristas_consumidores[[#This Row],[Producto]],Codigos_class_frutas[],2,0)</f>
        <v>Tropicales y subtropicales</v>
      </c>
      <c r="F3423" t="s">
        <v>229</v>
      </c>
      <c r="G3423" s="51">
        <v>1767.5</v>
      </c>
    </row>
    <row r="3424" spans="1:7" x14ac:dyDescent="0.35">
      <c r="A3424">
        <v>2017</v>
      </c>
      <c r="B3424">
        <v>3</v>
      </c>
      <c r="C3424" t="str">
        <f>+VLOOKUP(Precio_mayoristas_consumidores[[#This Row],[Cod_mes]],Códigos_mes[],2,0)</f>
        <v>Marzo</v>
      </c>
      <c r="D3424" t="s">
        <v>796</v>
      </c>
      <c r="E3424" t="str">
        <f>+VLOOKUP(Precio_mayoristas_consumidores[[#This Row],[Producto]],Codigos_class_frutas[],2,0)</f>
        <v>Frutos de pepita</v>
      </c>
      <c r="F3424" t="s">
        <v>231</v>
      </c>
      <c r="G3424" s="51">
        <v>563.89</v>
      </c>
    </row>
    <row r="3425" spans="1:7" x14ac:dyDescent="0.35">
      <c r="A3425">
        <v>2017</v>
      </c>
      <c r="B3425">
        <v>3</v>
      </c>
      <c r="C3425" t="str">
        <f>+VLOOKUP(Precio_mayoristas_consumidores[[#This Row],[Cod_mes]],Códigos_mes[],2,0)</f>
        <v>Marzo</v>
      </c>
      <c r="D3425" t="s">
        <v>796</v>
      </c>
      <c r="E3425" t="str">
        <f>+VLOOKUP(Precio_mayoristas_consumidores[[#This Row],[Producto]],Codigos_class_frutas[],2,0)</f>
        <v>Cítricos</v>
      </c>
      <c r="F3425" t="s">
        <v>221</v>
      </c>
      <c r="G3425" s="51">
        <v>767.97</v>
      </c>
    </row>
    <row r="3426" spans="1:7" x14ac:dyDescent="0.35">
      <c r="A3426">
        <v>2017</v>
      </c>
      <c r="B3426">
        <v>3</v>
      </c>
      <c r="C3426" t="str">
        <f>+VLOOKUP(Precio_mayoristas_consumidores[[#This Row],[Cod_mes]],Códigos_mes[],2,0)</f>
        <v>Marzo</v>
      </c>
      <c r="D3426" t="s">
        <v>796</v>
      </c>
      <c r="E3426" t="str">
        <f>+VLOOKUP(Precio_mayoristas_consumidores[[#This Row],[Producto]],Codigos_class_frutas[],2,0)</f>
        <v>Frutos de hueso (carozo)</v>
      </c>
      <c r="F3426" t="s">
        <v>665</v>
      </c>
      <c r="G3426" s="51">
        <v>1022.66</v>
      </c>
    </row>
    <row r="3427" spans="1:7" x14ac:dyDescent="0.35">
      <c r="A3427">
        <v>2017</v>
      </c>
      <c r="B3427">
        <v>3</v>
      </c>
      <c r="C3427" t="str">
        <f>+VLOOKUP(Precio_mayoristas_consumidores[[#This Row],[Cod_mes]],Códigos_mes[],2,0)</f>
        <v>Marzo</v>
      </c>
      <c r="D3427" t="s">
        <v>796</v>
      </c>
      <c r="E3427" t="str">
        <f>+VLOOKUP(Precio_mayoristas_consumidores[[#This Row],[Producto]],Codigos_class_frutas[],2,0)</f>
        <v>Oleaginosos</v>
      </c>
      <c r="F3427" t="s">
        <v>225</v>
      </c>
      <c r="G3427" s="51">
        <v>2224.56</v>
      </c>
    </row>
    <row r="3428" spans="1:7" x14ac:dyDescent="0.35">
      <c r="A3428">
        <v>2017</v>
      </c>
      <c r="B3428">
        <v>3</v>
      </c>
      <c r="C3428" t="str">
        <f>+VLOOKUP(Precio_mayoristas_consumidores[[#This Row],[Cod_mes]],Códigos_mes[],2,0)</f>
        <v>Marzo</v>
      </c>
      <c r="D3428" t="s">
        <v>796</v>
      </c>
      <c r="E3428" t="str">
        <f>+VLOOKUP(Precio_mayoristas_consumidores[[#This Row],[Producto]],Codigos_class_frutas[],2,0)</f>
        <v>Frutos de pepita</v>
      </c>
      <c r="F3428" t="s">
        <v>242</v>
      </c>
      <c r="G3428" s="51">
        <v>674.17</v>
      </c>
    </row>
    <row r="3429" spans="1:7" x14ac:dyDescent="0.35">
      <c r="A3429">
        <v>2017</v>
      </c>
      <c r="B3429">
        <v>3</v>
      </c>
      <c r="C3429" t="str">
        <f>+VLOOKUP(Precio_mayoristas_consumidores[[#This Row],[Cod_mes]],Códigos_mes[],2,0)</f>
        <v>Marzo</v>
      </c>
      <c r="D3429" t="s">
        <v>796</v>
      </c>
      <c r="E3429" t="str">
        <f>+VLOOKUP(Precio_mayoristas_consumidores[[#This Row],[Producto]],Codigos_class_frutas[],2,0)</f>
        <v>Tropicales y subtropicales</v>
      </c>
      <c r="F3429" t="s">
        <v>204</v>
      </c>
      <c r="G3429" s="51">
        <v>604.25</v>
      </c>
    </row>
    <row r="3430" spans="1:7" x14ac:dyDescent="0.35">
      <c r="A3430">
        <v>2017</v>
      </c>
      <c r="B3430">
        <v>3</v>
      </c>
      <c r="C3430" t="str">
        <f>+VLOOKUP(Precio_mayoristas_consumidores[[#This Row],[Cod_mes]],Códigos_mes[],2,0)</f>
        <v>Marzo</v>
      </c>
      <c r="D3430" t="s">
        <v>796</v>
      </c>
      <c r="E3430" t="str">
        <f>+VLOOKUP(Precio_mayoristas_consumidores[[#This Row],[Producto]],Codigos_class_frutas[],2,0)</f>
        <v>Otros</v>
      </c>
      <c r="F3430" t="s">
        <v>717</v>
      </c>
      <c r="G3430" s="51">
        <v>842.99</v>
      </c>
    </row>
    <row r="3431" spans="1:7" x14ac:dyDescent="0.35">
      <c r="A3431">
        <v>2017</v>
      </c>
      <c r="B3431">
        <v>3</v>
      </c>
      <c r="C3431" t="str">
        <f>+VLOOKUP(Precio_mayoristas_consumidores[[#This Row],[Cod_mes]],Códigos_mes[],2,0)</f>
        <v>Marzo</v>
      </c>
      <c r="D3431" t="s">
        <v>796</v>
      </c>
      <c r="E3431" t="str">
        <f>+VLOOKUP(Precio_mayoristas_consumidores[[#This Row],[Producto]],Codigos_class_frutas[],2,0)</f>
        <v>Uva</v>
      </c>
      <c r="F3431" t="s">
        <v>295</v>
      </c>
      <c r="G3431" s="51">
        <v>824.24</v>
      </c>
    </row>
    <row r="3432" spans="1:7" x14ac:dyDescent="0.35">
      <c r="A3432">
        <v>2017</v>
      </c>
      <c r="B3432">
        <v>3</v>
      </c>
      <c r="C3432" t="str">
        <f>+VLOOKUP(Precio_mayoristas_consumidores[[#This Row],[Cod_mes]],Códigos_mes[],2,0)</f>
        <v>Marzo</v>
      </c>
      <c r="D3432" t="s">
        <v>797</v>
      </c>
      <c r="E3432" t="str">
        <f>+VLOOKUP(Precio_mayoristas_consumidores[[#This Row],[Producto]],Codigos_class_frutas[],2,0)</f>
        <v>Frutos de hueso (carozo)</v>
      </c>
      <c r="F3432" t="s">
        <v>702</v>
      </c>
      <c r="G3432" s="51">
        <v>1157.5999999999999</v>
      </c>
    </row>
    <row r="3433" spans="1:7" x14ac:dyDescent="0.35">
      <c r="A3433">
        <v>2017</v>
      </c>
      <c r="B3433">
        <v>3</v>
      </c>
      <c r="C3433" t="str">
        <f>+VLOOKUP(Precio_mayoristas_consumidores[[#This Row],[Cod_mes]],Códigos_mes[],2,0)</f>
        <v>Marzo</v>
      </c>
      <c r="D3433" t="s">
        <v>797</v>
      </c>
      <c r="E3433" t="str">
        <f>+VLOOKUP(Precio_mayoristas_consumidores[[#This Row],[Producto]],Codigos_class_frutas[],2,0)</f>
        <v>Frutos de hueso (carozo)</v>
      </c>
      <c r="F3433" t="s">
        <v>277</v>
      </c>
      <c r="G3433" s="51">
        <v>1403.67</v>
      </c>
    </row>
    <row r="3434" spans="1:7" x14ac:dyDescent="0.35">
      <c r="A3434">
        <v>2017</v>
      </c>
      <c r="B3434">
        <v>3</v>
      </c>
      <c r="C3434" t="str">
        <f>+VLOOKUP(Precio_mayoristas_consumidores[[#This Row],[Cod_mes]],Códigos_mes[],2,0)</f>
        <v>Marzo</v>
      </c>
      <c r="D3434" t="s">
        <v>797</v>
      </c>
      <c r="E3434" t="str">
        <f>+VLOOKUP(Precio_mayoristas_consumidores[[#This Row],[Producto]],Codigos_class_frutas[],2,0)</f>
        <v>Berries</v>
      </c>
      <c r="F3434" t="s">
        <v>212</v>
      </c>
      <c r="G3434" s="51">
        <v>4369.57</v>
      </c>
    </row>
    <row r="3435" spans="1:7" x14ac:dyDescent="0.35">
      <c r="A3435">
        <v>2017</v>
      </c>
      <c r="B3435">
        <v>3</v>
      </c>
      <c r="C3435" t="str">
        <f>+VLOOKUP(Precio_mayoristas_consumidores[[#This Row],[Cod_mes]],Códigos_mes[],2,0)</f>
        <v>Marzo</v>
      </c>
      <c r="D3435" t="s">
        <v>797</v>
      </c>
      <c r="E3435" t="str">
        <f>+VLOOKUP(Precio_mayoristas_consumidores[[#This Row],[Producto]],Codigos_class_frutas[],2,0)</f>
        <v>Cítricos</v>
      </c>
      <c r="F3435" t="s">
        <v>214</v>
      </c>
      <c r="G3435" s="51">
        <v>2494.4299999999998</v>
      </c>
    </row>
    <row r="3436" spans="1:7" x14ac:dyDescent="0.35">
      <c r="A3436">
        <v>2017</v>
      </c>
      <c r="B3436">
        <v>3</v>
      </c>
      <c r="C3436" t="str">
        <f>+VLOOKUP(Precio_mayoristas_consumidores[[#This Row],[Cod_mes]],Códigos_mes[],2,0)</f>
        <v>Marzo</v>
      </c>
      <c r="D3436" t="s">
        <v>797</v>
      </c>
      <c r="E3436" t="str">
        <f>+VLOOKUP(Precio_mayoristas_consumidores[[#This Row],[Producto]],Codigos_class_frutas[],2,0)</f>
        <v>Tropicales y subtropicales</v>
      </c>
      <c r="F3436" t="s">
        <v>229</v>
      </c>
      <c r="G3436" s="51">
        <v>1823.37</v>
      </c>
    </row>
    <row r="3437" spans="1:7" x14ac:dyDescent="0.35">
      <c r="A3437">
        <v>2017</v>
      </c>
      <c r="B3437">
        <v>3</v>
      </c>
      <c r="C3437" t="str">
        <f>+VLOOKUP(Precio_mayoristas_consumidores[[#This Row],[Cod_mes]],Códigos_mes[],2,0)</f>
        <v>Marzo</v>
      </c>
      <c r="D3437" t="s">
        <v>797</v>
      </c>
      <c r="E3437" t="str">
        <f>+VLOOKUP(Precio_mayoristas_consumidores[[#This Row],[Producto]],Codigos_class_frutas[],2,0)</f>
        <v>Frutos de pepita</v>
      </c>
      <c r="F3437" t="s">
        <v>231</v>
      </c>
      <c r="G3437" s="51">
        <v>1067.22</v>
      </c>
    </row>
    <row r="3438" spans="1:7" x14ac:dyDescent="0.35">
      <c r="A3438">
        <v>2017</v>
      </c>
      <c r="B3438">
        <v>3</v>
      </c>
      <c r="C3438" t="str">
        <f>+VLOOKUP(Precio_mayoristas_consumidores[[#This Row],[Cod_mes]],Códigos_mes[],2,0)</f>
        <v>Marzo</v>
      </c>
      <c r="D3438" t="s">
        <v>797</v>
      </c>
      <c r="E3438" t="str">
        <f>+VLOOKUP(Precio_mayoristas_consumidores[[#This Row],[Producto]],Codigos_class_frutas[],2,0)</f>
        <v>Cítricos</v>
      </c>
      <c r="F3438" t="s">
        <v>221</v>
      </c>
      <c r="G3438" s="51">
        <v>1058.1500000000001</v>
      </c>
    </row>
    <row r="3439" spans="1:7" x14ac:dyDescent="0.35">
      <c r="A3439">
        <v>2017</v>
      </c>
      <c r="B3439">
        <v>3</v>
      </c>
      <c r="C3439" t="str">
        <f>+VLOOKUP(Precio_mayoristas_consumidores[[#This Row],[Cod_mes]],Códigos_mes[],2,0)</f>
        <v>Marzo</v>
      </c>
      <c r="D3439" t="s">
        <v>797</v>
      </c>
      <c r="E3439" t="str">
        <f>+VLOOKUP(Precio_mayoristas_consumidores[[#This Row],[Producto]],Codigos_class_frutas[],2,0)</f>
        <v>Frutos de hueso (carozo)</v>
      </c>
      <c r="F3439" t="s">
        <v>665</v>
      </c>
      <c r="G3439" s="51">
        <v>1336.27</v>
      </c>
    </row>
    <row r="3440" spans="1:7" x14ac:dyDescent="0.35">
      <c r="A3440">
        <v>2017</v>
      </c>
      <c r="B3440">
        <v>3</v>
      </c>
      <c r="C3440" t="str">
        <f>+VLOOKUP(Precio_mayoristas_consumidores[[#This Row],[Cod_mes]],Códigos_mes[],2,0)</f>
        <v>Marzo</v>
      </c>
      <c r="D3440" t="s">
        <v>797</v>
      </c>
      <c r="E3440" t="str">
        <f>+VLOOKUP(Precio_mayoristas_consumidores[[#This Row],[Producto]],Codigos_class_frutas[],2,0)</f>
        <v>Oleaginosos</v>
      </c>
      <c r="F3440" t="s">
        <v>225</v>
      </c>
      <c r="G3440" s="51">
        <v>3197.78</v>
      </c>
    </row>
    <row r="3441" spans="1:7" x14ac:dyDescent="0.35">
      <c r="A3441">
        <v>2017</v>
      </c>
      <c r="B3441">
        <v>3</v>
      </c>
      <c r="C3441" t="str">
        <f>+VLOOKUP(Precio_mayoristas_consumidores[[#This Row],[Cod_mes]],Códigos_mes[],2,0)</f>
        <v>Marzo</v>
      </c>
      <c r="D3441" t="s">
        <v>797</v>
      </c>
      <c r="E3441" t="str">
        <f>+VLOOKUP(Precio_mayoristas_consumidores[[#This Row],[Producto]],Codigos_class_frutas[],2,0)</f>
        <v>Frutos de pepita</v>
      </c>
      <c r="F3441" t="s">
        <v>242</v>
      </c>
      <c r="G3441" s="51">
        <v>1072.77</v>
      </c>
    </row>
    <row r="3442" spans="1:7" x14ac:dyDescent="0.35">
      <c r="A3442">
        <v>2017</v>
      </c>
      <c r="B3442">
        <v>3</v>
      </c>
      <c r="C3442" t="str">
        <f>+VLOOKUP(Precio_mayoristas_consumidores[[#This Row],[Cod_mes]],Códigos_mes[],2,0)</f>
        <v>Marzo</v>
      </c>
      <c r="D3442" t="s">
        <v>797</v>
      </c>
      <c r="E3442" t="str">
        <f>+VLOOKUP(Precio_mayoristas_consumidores[[#This Row],[Producto]],Codigos_class_frutas[],2,0)</f>
        <v>Tropicales y subtropicales</v>
      </c>
      <c r="F3442" t="s">
        <v>204</v>
      </c>
      <c r="G3442" s="51">
        <v>814.51</v>
      </c>
    </row>
    <row r="3443" spans="1:7" x14ac:dyDescent="0.35">
      <c r="A3443">
        <v>2017</v>
      </c>
      <c r="B3443">
        <v>3</v>
      </c>
      <c r="C3443" t="str">
        <f>+VLOOKUP(Precio_mayoristas_consumidores[[#This Row],[Cod_mes]],Códigos_mes[],2,0)</f>
        <v>Marzo</v>
      </c>
      <c r="D3443" t="s">
        <v>797</v>
      </c>
      <c r="E3443" t="str">
        <f>+VLOOKUP(Precio_mayoristas_consumidores[[#This Row],[Producto]],Codigos_class_frutas[],2,0)</f>
        <v>Otros</v>
      </c>
      <c r="F3443" t="s">
        <v>717</v>
      </c>
      <c r="G3443" s="51">
        <v>2186.86</v>
      </c>
    </row>
    <row r="3444" spans="1:7" x14ac:dyDescent="0.35">
      <c r="A3444">
        <v>2017</v>
      </c>
      <c r="B3444">
        <v>3</v>
      </c>
      <c r="C3444" t="str">
        <f>+VLOOKUP(Precio_mayoristas_consumidores[[#This Row],[Cod_mes]],Códigos_mes[],2,0)</f>
        <v>Marzo</v>
      </c>
      <c r="D3444" t="s">
        <v>797</v>
      </c>
      <c r="E3444" t="str">
        <f>+VLOOKUP(Precio_mayoristas_consumidores[[#This Row],[Producto]],Codigos_class_frutas[],2,0)</f>
        <v>Uva</v>
      </c>
      <c r="F3444" t="s">
        <v>295</v>
      </c>
      <c r="G3444" s="51">
        <v>2811.27</v>
      </c>
    </row>
    <row r="3445" spans="1:7" x14ac:dyDescent="0.35">
      <c r="A3445">
        <v>2017</v>
      </c>
      <c r="B3445">
        <v>3</v>
      </c>
      <c r="C3445" t="str">
        <f>+VLOOKUP(Precio_mayoristas_consumidores[[#This Row],[Cod_mes]],Códigos_mes[],2,0)</f>
        <v>Marzo</v>
      </c>
      <c r="D3445" t="s">
        <v>796</v>
      </c>
      <c r="E3445" t="str">
        <f>+VLOOKUP(Precio_mayoristas_consumidores[[#This Row],[Producto]],Codigos_class_frutas[],2,0)</f>
        <v>Frutos de hueso (carozo)</v>
      </c>
      <c r="F3445" t="s">
        <v>702</v>
      </c>
      <c r="G3445" s="51">
        <v>612.51</v>
      </c>
    </row>
    <row r="3446" spans="1:7" x14ac:dyDescent="0.35">
      <c r="A3446">
        <v>2017</v>
      </c>
      <c r="B3446">
        <v>3</v>
      </c>
      <c r="C3446" t="str">
        <f>+VLOOKUP(Precio_mayoristas_consumidores[[#This Row],[Cod_mes]],Códigos_mes[],2,0)</f>
        <v>Marzo</v>
      </c>
      <c r="D3446" t="s">
        <v>796</v>
      </c>
      <c r="E3446" t="str">
        <f>+VLOOKUP(Precio_mayoristas_consumidores[[#This Row],[Producto]],Codigos_class_frutas[],2,0)</f>
        <v>Frutos de hueso (carozo)</v>
      </c>
      <c r="F3446" t="s">
        <v>277</v>
      </c>
      <c r="G3446" s="51">
        <v>902.18</v>
      </c>
    </row>
    <row r="3447" spans="1:7" x14ac:dyDescent="0.35">
      <c r="A3447">
        <v>2017</v>
      </c>
      <c r="B3447">
        <v>3</v>
      </c>
      <c r="C3447" t="str">
        <f>+VLOOKUP(Precio_mayoristas_consumidores[[#This Row],[Cod_mes]],Códigos_mes[],2,0)</f>
        <v>Marzo</v>
      </c>
      <c r="D3447" t="s">
        <v>796</v>
      </c>
      <c r="E3447" t="str">
        <f>+VLOOKUP(Precio_mayoristas_consumidores[[#This Row],[Producto]],Codigos_class_frutas[],2,0)</f>
        <v>Berries</v>
      </c>
      <c r="F3447" t="s">
        <v>212</v>
      </c>
      <c r="G3447" s="51">
        <v>1219.7</v>
      </c>
    </row>
    <row r="3448" spans="1:7" x14ac:dyDescent="0.35">
      <c r="A3448">
        <v>2017</v>
      </c>
      <c r="B3448">
        <v>3</v>
      </c>
      <c r="C3448" t="str">
        <f>+VLOOKUP(Precio_mayoristas_consumidores[[#This Row],[Cod_mes]],Códigos_mes[],2,0)</f>
        <v>Marzo</v>
      </c>
      <c r="D3448" t="s">
        <v>796</v>
      </c>
      <c r="E3448" t="str">
        <f>+VLOOKUP(Precio_mayoristas_consumidores[[#This Row],[Producto]],Codigos_class_frutas[],2,0)</f>
        <v>Cítricos</v>
      </c>
      <c r="F3448" t="s">
        <v>214</v>
      </c>
      <c r="G3448" s="51">
        <v>1630.23</v>
      </c>
    </row>
    <row r="3449" spans="1:7" x14ac:dyDescent="0.35">
      <c r="A3449">
        <v>2017</v>
      </c>
      <c r="B3449">
        <v>3</v>
      </c>
      <c r="C3449" t="str">
        <f>+VLOOKUP(Precio_mayoristas_consumidores[[#This Row],[Cod_mes]],Códigos_mes[],2,0)</f>
        <v>Marzo</v>
      </c>
      <c r="D3449" t="s">
        <v>796</v>
      </c>
      <c r="E3449" t="str">
        <f>+VLOOKUP(Precio_mayoristas_consumidores[[#This Row],[Producto]],Codigos_class_frutas[],2,0)</f>
        <v>Tropicales y subtropicales</v>
      </c>
      <c r="F3449" t="s">
        <v>229</v>
      </c>
      <c r="G3449" s="51">
        <v>1780.63</v>
      </c>
    </row>
    <row r="3450" spans="1:7" x14ac:dyDescent="0.35">
      <c r="A3450">
        <v>2017</v>
      </c>
      <c r="B3450">
        <v>3</v>
      </c>
      <c r="C3450" t="str">
        <f>+VLOOKUP(Precio_mayoristas_consumidores[[#This Row],[Cod_mes]],Códigos_mes[],2,0)</f>
        <v>Marzo</v>
      </c>
      <c r="D3450" t="s">
        <v>796</v>
      </c>
      <c r="E3450" t="str">
        <f>+VLOOKUP(Precio_mayoristas_consumidores[[#This Row],[Producto]],Codigos_class_frutas[],2,0)</f>
        <v>Frutos de pepita</v>
      </c>
      <c r="F3450" t="s">
        <v>231</v>
      </c>
      <c r="G3450" s="51">
        <v>572.27</v>
      </c>
    </row>
    <row r="3451" spans="1:7" x14ac:dyDescent="0.35">
      <c r="A3451">
        <v>2017</v>
      </c>
      <c r="B3451">
        <v>3</v>
      </c>
      <c r="C3451" t="str">
        <f>+VLOOKUP(Precio_mayoristas_consumidores[[#This Row],[Cod_mes]],Códigos_mes[],2,0)</f>
        <v>Marzo</v>
      </c>
      <c r="D3451" t="s">
        <v>796</v>
      </c>
      <c r="E3451" t="str">
        <f>+VLOOKUP(Precio_mayoristas_consumidores[[#This Row],[Producto]],Codigos_class_frutas[],2,0)</f>
        <v>Cítricos</v>
      </c>
      <c r="F3451" t="s">
        <v>221</v>
      </c>
      <c r="G3451" s="51">
        <v>856.55</v>
      </c>
    </row>
    <row r="3452" spans="1:7" x14ac:dyDescent="0.35">
      <c r="A3452">
        <v>2017</v>
      </c>
      <c r="B3452">
        <v>3</v>
      </c>
      <c r="C3452" t="str">
        <f>+VLOOKUP(Precio_mayoristas_consumidores[[#This Row],[Cod_mes]],Códigos_mes[],2,0)</f>
        <v>Marzo</v>
      </c>
      <c r="D3452" t="s">
        <v>796</v>
      </c>
      <c r="E3452" t="str">
        <f>+VLOOKUP(Precio_mayoristas_consumidores[[#This Row],[Producto]],Codigos_class_frutas[],2,0)</f>
        <v>Frutos de hueso (carozo)</v>
      </c>
      <c r="F3452" t="s">
        <v>665</v>
      </c>
      <c r="G3452" s="51">
        <v>1012.1</v>
      </c>
    </row>
    <row r="3453" spans="1:7" x14ac:dyDescent="0.35">
      <c r="A3453">
        <v>2017</v>
      </c>
      <c r="B3453">
        <v>3</v>
      </c>
      <c r="C3453" t="str">
        <f>+VLOOKUP(Precio_mayoristas_consumidores[[#This Row],[Cod_mes]],Códigos_mes[],2,0)</f>
        <v>Marzo</v>
      </c>
      <c r="D3453" t="s">
        <v>796</v>
      </c>
      <c r="E3453" t="str">
        <f>+VLOOKUP(Precio_mayoristas_consumidores[[#This Row],[Producto]],Codigos_class_frutas[],2,0)</f>
        <v>Oleaginosos</v>
      </c>
      <c r="F3453" t="s">
        <v>225</v>
      </c>
      <c r="G3453" s="51">
        <v>2227.96</v>
      </c>
    </row>
    <row r="3454" spans="1:7" x14ac:dyDescent="0.35">
      <c r="A3454">
        <v>2017</v>
      </c>
      <c r="B3454">
        <v>3</v>
      </c>
      <c r="C3454" t="str">
        <f>+VLOOKUP(Precio_mayoristas_consumidores[[#This Row],[Cod_mes]],Códigos_mes[],2,0)</f>
        <v>Marzo</v>
      </c>
      <c r="D3454" t="s">
        <v>796</v>
      </c>
      <c r="E3454" t="str">
        <f>+VLOOKUP(Precio_mayoristas_consumidores[[#This Row],[Producto]],Codigos_class_frutas[],2,0)</f>
        <v>Frutos de pepita</v>
      </c>
      <c r="F3454" t="s">
        <v>242</v>
      </c>
      <c r="G3454" s="51">
        <v>656.26</v>
      </c>
    </row>
    <row r="3455" spans="1:7" x14ac:dyDescent="0.35">
      <c r="A3455">
        <v>2017</v>
      </c>
      <c r="B3455">
        <v>3</v>
      </c>
      <c r="C3455" t="str">
        <f>+VLOOKUP(Precio_mayoristas_consumidores[[#This Row],[Cod_mes]],Códigos_mes[],2,0)</f>
        <v>Marzo</v>
      </c>
      <c r="D3455" t="s">
        <v>796</v>
      </c>
      <c r="E3455" t="str">
        <f>+VLOOKUP(Precio_mayoristas_consumidores[[#This Row],[Producto]],Codigos_class_frutas[],2,0)</f>
        <v>Tropicales y subtropicales</v>
      </c>
      <c r="F3455" t="s">
        <v>204</v>
      </c>
      <c r="G3455" s="51">
        <v>594.04</v>
      </c>
    </row>
    <row r="3456" spans="1:7" x14ac:dyDescent="0.35">
      <c r="A3456">
        <v>2017</v>
      </c>
      <c r="B3456">
        <v>3</v>
      </c>
      <c r="C3456" t="str">
        <f>+VLOOKUP(Precio_mayoristas_consumidores[[#This Row],[Cod_mes]],Códigos_mes[],2,0)</f>
        <v>Marzo</v>
      </c>
      <c r="D3456" t="s">
        <v>796</v>
      </c>
      <c r="E3456" t="str">
        <f>+VLOOKUP(Precio_mayoristas_consumidores[[#This Row],[Producto]],Codigos_class_frutas[],2,0)</f>
        <v>Otros</v>
      </c>
      <c r="F3456" t="s">
        <v>717</v>
      </c>
      <c r="G3456" s="51">
        <v>986.75</v>
      </c>
    </row>
    <row r="3457" spans="1:7" x14ac:dyDescent="0.35">
      <c r="A3457">
        <v>2017</v>
      </c>
      <c r="B3457">
        <v>3</v>
      </c>
      <c r="C3457" t="str">
        <f>+VLOOKUP(Precio_mayoristas_consumidores[[#This Row],[Cod_mes]],Códigos_mes[],2,0)</f>
        <v>Marzo</v>
      </c>
      <c r="D3457" t="s">
        <v>796</v>
      </c>
      <c r="E3457" t="str">
        <f>+VLOOKUP(Precio_mayoristas_consumidores[[#This Row],[Producto]],Codigos_class_frutas[],2,0)</f>
        <v>Uva</v>
      </c>
      <c r="F3457" t="s">
        <v>295</v>
      </c>
      <c r="G3457" s="51">
        <v>845.84</v>
      </c>
    </row>
    <row r="3458" spans="1:7" x14ac:dyDescent="0.35">
      <c r="A3458">
        <v>2017</v>
      </c>
      <c r="B3458">
        <v>3</v>
      </c>
      <c r="C3458" t="str">
        <f>+VLOOKUP(Precio_mayoristas_consumidores[[#This Row],[Cod_mes]],Códigos_mes[],2,0)</f>
        <v>Marzo</v>
      </c>
      <c r="D3458" t="s">
        <v>797</v>
      </c>
      <c r="E3458" t="str">
        <f>+VLOOKUP(Precio_mayoristas_consumidores[[#This Row],[Producto]],Codigos_class_frutas[],2,0)</f>
        <v>Frutos de hueso (carozo)</v>
      </c>
      <c r="F3458" t="s">
        <v>702</v>
      </c>
      <c r="G3458" s="51">
        <v>1184.4000000000001</v>
      </c>
    </row>
    <row r="3459" spans="1:7" x14ac:dyDescent="0.35">
      <c r="A3459">
        <v>2017</v>
      </c>
      <c r="B3459">
        <v>3</v>
      </c>
      <c r="C3459" t="str">
        <f>+VLOOKUP(Precio_mayoristas_consumidores[[#This Row],[Cod_mes]],Códigos_mes[],2,0)</f>
        <v>Marzo</v>
      </c>
      <c r="D3459" t="s">
        <v>797</v>
      </c>
      <c r="E3459" t="str">
        <f>+VLOOKUP(Precio_mayoristas_consumidores[[#This Row],[Producto]],Codigos_class_frutas[],2,0)</f>
        <v>Frutos de hueso (carozo)</v>
      </c>
      <c r="F3459" t="s">
        <v>277</v>
      </c>
      <c r="G3459" s="51">
        <v>1399.54</v>
      </c>
    </row>
    <row r="3460" spans="1:7" x14ac:dyDescent="0.35">
      <c r="A3460">
        <v>2017</v>
      </c>
      <c r="B3460">
        <v>3</v>
      </c>
      <c r="C3460" t="str">
        <f>+VLOOKUP(Precio_mayoristas_consumidores[[#This Row],[Cod_mes]],Códigos_mes[],2,0)</f>
        <v>Marzo</v>
      </c>
      <c r="D3460" t="s">
        <v>797</v>
      </c>
      <c r="E3460" t="str">
        <f>+VLOOKUP(Precio_mayoristas_consumidores[[#This Row],[Producto]],Codigos_class_frutas[],2,0)</f>
        <v>Berries</v>
      </c>
      <c r="F3460" t="s">
        <v>212</v>
      </c>
      <c r="G3460" s="51">
        <v>3875.33</v>
      </c>
    </row>
    <row r="3461" spans="1:7" x14ac:dyDescent="0.35">
      <c r="A3461">
        <v>2017</v>
      </c>
      <c r="B3461">
        <v>3</v>
      </c>
      <c r="C3461" t="str">
        <f>+VLOOKUP(Precio_mayoristas_consumidores[[#This Row],[Cod_mes]],Códigos_mes[],2,0)</f>
        <v>Marzo</v>
      </c>
      <c r="D3461" t="s">
        <v>797</v>
      </c>
      <c r="E3461" t="str">
        <f>+VLOOKUP(Precio_mayoristas_consumidores[[#This Row],[Producto]],Codigos_class_frutas[],2,0)</f>
        <v>Cítricos</v>
      </c>
      <c r="F3461" t="s">
        <v>214</v>
      </c>
      <c r="G3461" s="51">
        <v>2399.54</v>
      </c>
    </row>
    <row r="3462" spans="1:7" x14ac:dyDescent="0.35">
      <c r="A3462">
        <v>2017</v>
      </c>
      <c r="B3462">
        <v>3</v>
      </c>
      <c r="C3462" t="str">
        <f>+VLOOKUP(Precio_mayoristas_consumidores[[#This Row],[Cod_mes]],Códigos_mes[],2,0)</f>
        <v>Marzo</v>
      </c>
      <c r="D3462" t="s">
        <v>797</v>
      </c>
      <c r="E3462" t="str">
        <f>+VLOOKUP(Precio_mayoristas_consumidores[[#This Row],[Producto]],Codigos_class_frutas[],2,0)</f>
        <v>Tropicales y subtropicales</v>
      </c>
      <c r="F3462" t="s">
        <v>229</v>
      </c>
      <c r="G3462" s="51">
        <v>1850.7</v>
      </c>
    </row>
    <row r="3463" spans="1:7" x14ac:dyDescent="0.35">
      <c r="A3463">
        <v>2017</v>
      </c>
      <c r="B3463">
        <v>3</v>
      </c>
      <c r="C3463" t="str">
        <f>+VLOOKUP(Precio_mayoristas_consumidores[[#This Row],[Cod_mes]],Códigos_mes[],2,0)</f>
        <v>Marzo</v>
      </c>
      <c r="D3463" t="s">
        <v>797</v>
      </c>
      <c r="E3463" t="str">
        <f>+VLOOKUP(Precio_mayoristas_consumidores[[#This Row],[Producto]],Codigos_class_frutas[],2,0)</f>
        <v>Frutos de pepita</v>
      </c>
      <c r="F3463" t="s">
        <v>231</v>
      </c>
      <c r="G3463" s="51">
        <v>1173.76</v>
      </c>
    </row>
    <row r="3464" spans="1:7" x14ac:dyDescent="0.35">
      <c r="A3464">
        <v>2017</v>
      </c>
      <c r="B3464">
        <v>3</v>
      </c>
      <c r="C3464" t="str">
        <f>+VLOOKUP(Precio_mayoristas_consumidores[[#This Row],[Cod_mes]],Códigos_mes[],2,0)</f>
        <v>Marzo</v>
      </c>
      <c r="D3464" t="s">
        <v>797</v>
      </c>
      <c r="E3464" t="str">
        <f>+VLOOKUP(Precio_mayoristas_consumidores[[#This Row],[Producto]],Codigos_class_frutas[],2,0)</f>
        <v>Cítricos</v>
      </c>
      <c r="F3464" t="s">
        <v>221</v>
      </c>
      <c r="G3464" s="51">
        <v>1050.55</v>
      </c>
    </row>
    <row r="3465" spans="1:7" x14ac:dyDescent="0.35">
      <c r="A3465">
        <v>2017</v>
      </c>
      <c r="B3465">
        <v>3</v>
      </c>
      <c r="C3465" t="str">
        <f>+VLOOKUP(Precio_mayoristas_consumidores[[#This Row],[Cod_mes]],Códigos_mes[],2,0)</f>
        <v>Marzo</v>
      </c>
      <c r="D3465" t="s">
        <v>797</v>
      </c>
      <c r="E3465" t="str">
        <f>+VLOOKUP(Precio_mayoristas_consumidores[[#This Row],[Producto]],Codigos_class_frutas[],2,0)</f>
        <v>Frutos de hueso (carozo)</v>
      </c>
      <c r="F3465" t="s">
        <v>665</v>
      </c>
      <c r="G3465" s="51">
        <v>1486.42</v>
      </c>
    </row>
    <row r="3466" spans="1:7" x14ac:dyDescent="0.35">
      <c r="A3466">
        <v>2017</v>
      </c>
      <c r="B3466">
        <v>3</v>
      </c>
      <c r="C3466" t="str">
        <f>+VLOOKUP(Precio_mayoristas_consumidores[[#This Row],[Cod_mes]],Códigos_mes[],2,0)</f>
        <v>Marzo</v>
      </c>
      <c r="D3466" t="s">
        <v>797</v>
      </c>
      <c r="E3466" t="str">
        <f>+VLOOKUP(Precio_mayoristas_consumidores[[#This Row],[Producto]],Codigos_class_frutas[],2,0)</f>
        <v>Oleaginosos</v>
      </c>
      <c r="F3466" t="s">
        <v>225</v>
      </c>
      <c r="G3466" s="51">
        <v>3197.17</v>
      </c>
    </row>
    <row r="3467" spans="1:7" x14ac:dyDescent="0.35">
      <c r="A3467">
        <v>2017</v>
      </c>
      <c r="B3467">
        <v>3</v>
      </c>
      <c r="C3467" t="str">
        <f>+VLOOKUP(Precio_mayoristas_consumidores[[#This Row],[Cod_mes]],Códigos_mes[],2,0)</f>
        <v>Marzo</v>
      </c>
      <c r="D3467" t="s">
        <v>797</v>
      </c>
      <c r="E3467" t="str">
        <f>+VLOOKUP(Precio_mayoristas_consumidores[[#This Row],[Producto]],Codigos_class_frutas[],2,0)</f>
        <v>Frutos de pepita</v>
      </c>
      <c r="F3467" t="s">
        <v>242</v>
      </c>
      <c r="G3467" s="51">
        <v>986.09</v>
      </c>
    </row>
    <row r="3468" spans="1:7" x14ac:dyDescent="0.35">
      <c r="A3468">
        <v>2017</v>
      </c>
      <c r="B3468">
        <v>3</v>
      </c>
      <c r="C3468" t="str">
        <f>+VLOOKUP(Precio_mayoristas_consumidores[[#This Row],[Cod_mes]],Códigos_mes[],2,0)</f>
        <v>Marzo</v>
      </c>
      <c r="D3468" t="s">
        <v>797</v>
      </c>
      <c r="E3468" t="str">
        <f>+VLOOKUP(Precio_mayoristas_consumidores[[#This Row],[Producto]],Codigos_class_frutas[],2,0)</f>
        <v>Tropicales y subtropicales</v>
      </c>
      <c r="F3468" t="s">
        <v>204</v>
      </c>
      <c r="G3468" s="51">
        <v>801.25</v>
      </c>
    </row>
    <row r="3469" spans="1:7" x14ac:dyDescent="0.35">
      <c r="A3469">
        <v>2017</v>
      </c>
      <c r="B3469">
        <v>3</v>
      </c>
      <c r="C3469" t="str">
        <f>+VLOOKUP(Precio_mayoristas_consumidores[[#This Row],[Cod_mes]],Códigos_mes[],2,0)</f>
        <v>Marzo</v>
      </c>
      <c r="D3469" t="s">
        <v>797</v>
      </c>
      <c r="E3469" t="str">
        <f>+VLOOKUP(Precio_mayoristas_consumidores[[#This Row],[Producto]],Codigos_class_frutas[],2,0)</f>
        <v>Otros</v>
      </c>
      <c r="F3469" t="s">
        <v>717</v>
      </c>
      <c r="G3469" s="51">
        <v>2262.41</v>
      </c>
    </row>
    <row r="3470" spans="1:7" x14ac:dyDescent="0.35">
      <c r="A3470">
        <v>2017</v>
      </c>
      <c r="B3470">
        <v>3</v>
      </c>
      <c r="C3470" t="str">
        <f>+VLOOKUP(Precio_mayoristas_consumidores[[#This Row],[Cod_mes]],Códigos_mes[],2,0)</f>
        <v>Marzo</v>
      </c>
      <c r="D3470" t="s">
        <v>797</v>
      </c>
      <c r="E3470" t="str">
        <f>+VLOOKUP(Precio_mayoristas_consumidores[[#This Row],[Producto]],Codigos_class_frutas[],2,0)</f>
        <v>Uva</v>
      </c>
      <c r="F3470" t="s">
        <v>295</v>
      </c>
      <c r="G3470" s="51">
        <v>2841.95</v>
      </c>
    </row>
    <row r="3471" spans="1:7" x14ac:dyDescent="0.35">
      <c r="A3471">
        <v>2017</v>
      </c>
      <c r="B3471">
        <v>4</v>
      </c>
      <c r="C3471" t="str">
        <f>+VLOOKUP(Precio_mayoristas_consumidores[[#This Row],[Cod_mes]],Códigos_mes[],2,0)</f>
        <v>Abril</v>
      </c>
      <c r="D3471" t="s">
        <v>796</v>
      </c>
      <c r="E3471" t="str">
        <f>+VLOOKUP(Precio_mayoristas_consumidores[[#This Row],[Producto]],Codigos_class_frutas[],2,0)</f>
        <v>Frutos de hueso (carozo)</v>
      </c>
      <c r="F3471" t="s">
        <v>702</v>
      </c>
      <c r="G3471" s="51">
        <v>599.66</v>
      </c>
    </row>
    <row r="3472" spans="1:7" x14ac:dyDescent="0.35">
      <c r="A3472">
        <v>2017</v>
      </c>
      <c r="B3472">
        <v>4</v>
      </c>
      <c r="C3472" t="str">
        <f>+VLOOKUP(Precio_mayoristas_consumidores[[#This Row],[Cod_mes]],Códigos_mes[],2,0)</f>
        <v>Abril</v>
      </c>
      <c r="D3472" t="s">
        <v>796</v>
      </c>
      <c r="E3472" t="str">
        <f>+VLOOKUP(Precio_mayoristas_consumidores[[#This Row],[Producto]],Codigos_class_frutas[],2,0)</f>
        <v>Frutos de hueso (carozo)</v>
      </c>
      <c r="F3472" t="s">
        <v>277</v>
      </c>
      <c r="G3472" s="51">
        <v>1013.52</v>
      </c>
    </row>
    <row r="3473" spans="1:7" x14ac:dyDescent="0.35">
      <c r="A3473">
        <v>2017</v>
      </c>
      <c r="B3473">
        <v>4</v>
      </c>
      <c r="C3473" t="str">
        <f>+VLOOKUP(Precio_mayoristas_consumidores[[#This Row],[Cod_mes]],Códigos_mes[],2,0)</f>
        <v>Abril</v>
      </c>
      <c r="D3473" t="s">
        <v>796</v>
      </c>
      <c r="E3473" t="str">
        <f>+VLOOKUP(Precio_mayoristas_consumidores[[#This Row],[Producto]],Codigos_class_frutas[],2,0)</f>
        <v>Berries</v>
      </c>
      <c r="F3473" t="s">
        <v>212</v>
      </c>
      <c r="G3473" s="51">
        <v>1376.17</v>
      </c>
    </row>
    <row r="3474" spans="1:7" x14ac:dyDescent="0.35">
      <c r="A3474">
        <v>2017</v>
      </c>
      <c r="B3474">
        <v>4</v>
      </c>
      <c r="C3474" t="str">
        <f>+VLOOKUP(Precio_mayoristas_consumidores[[#This Row],[Cod_mes]],Códigos_mes[],2,0)</f>
        <v>Abril</v>
      </c>
      <c r="D3474" t="s">
        <v>796</v>
      </c>
      <c r="E3474" t="str">
        <f>+VLOOKUP(Precio_mayoristas_consumidores[[#This Row],[Producto]],Codigos_class_frutas[],2,0)</f>
        <v>Cítricos</v>
      </c>
      <c r="F3474" t="s">
        <v>214</v>
      </c>
      <c r="G3474" s="51">
        <v>1444.79</v>
      </c>
    </row>
    <row r="3475" spans="1:7" x14ac:dyDescent="0.35">
      <c r="A3475">
        <v>2017</v>
      </c>
      <c r="B3475">
        <v>4</v>
      </c>
      <c r="C3475" t="str">
        <f>+VLOOKUP(Precio_mayoristas_consumidores[[#This Row],[Cod_mes]],Códigos_mes[],2,0)</f>
        <v>Abril</v>
      </c>
      <c r="D3475" t="s">
        <v>796</v>
      </c>
      <c r="E3475" t="str">
        <f>+VLOOKUP(Precio_mayoristas_consumidores[[#This Row],[Producto]],Codigos_class_frutas[],2,0)</f>
        <v>Tropicales y subtropicales</v>
      </c>
      <c r="F3475" t="s">
        <v>229</v>
      </c>
      <c r="G3475" s="51">
        <v>1306.25</v>
      </c>
    </row>
    <row r="3476" spans="1:7" x14ac:dyDescent="0.35">
      <c r="A3476">
        <v>2017</v>
      </c>
      <c r="B3476">
        <v>4</v>
      </c>
      <c r="C3476" t="str">
        <f>+VLOOKUP(Precio_mayoristas_consumidores[[#This Row],[Cod_mes]],Códigos_mes[],2,0)</f>
        <v>Abril</v>
      </c>
      <c r="D3476" t="s">
        <v>796</v>
      </c>
      <c r="E3476" t="str">
        <f>+VLOOKUP(Precio_mayoristas_consumidores[[#This Row],[Producto]],Codigos_class_frutas[],2,0)</f>
        <v>Frutos de pepita</v>
      </c>
      <c r="F3476" t="s">
        <v>231</v>
      </c>
      <c r="G3476" s="51">
        <v>564.82000000000005</v>
      </c>
    </row>
    <row r="3477" spans="1:7" x14ac:dyDescent="0.35">
      <c r="A3477">
        <v>2017</v>
      </c>
      <c r="B3477">
        <v>4</v>
      </c>
      <c r="C3477" t="str">
        <f>+VLOOKUP(Precio_mayoristas_consumidores[[#This Row],[Cod_mes]],Códigos_mes[],2,0)</f>
        <v>Abril</v>
      </c>
      <c r="D3477" t="s">
        <v>796</v>
      </c>
      <c r="E3477" t="str">
        <f>+VLOOKUP(Precio_mayoristas_consumidores[[#This Row],[Producto]],Codigos_class_frutas[],2,0)</f>
        <v>Cítricos</v>
      </c>
      <c r="F3477" t="s">
        <v>221</v>
      </c>
      <c r="G3477" s="51">
        <v>860.93</v>
      </c>
    </row>
    <row r="3478" spans="1:7" x14ac:dyDescent="0.35">
      <c r="A3478">
        <v>2017</v>
      </c>
      <c r="B3478">
        <v>4</v>
      </c>
      <c r="C3478" t="str">
        <f>+VLOOKUP(Precio_mayoristas_consumidores[[#This Row],[Cod_mes]],Códigos_mes[],2,0)</f>
        <v>Abril</v>
      </c>
      <c r="D3478" t="s">
        <v>796</v>
      </c>
      <c r="E3478" t="str">
        <f>+VLOOKUP(Precio_mayoristas_consumidores[[#This Row],[Producto]],Codigos_class_frutas[],2,0)</f>
        <v>Frutos de hueso (carozo)</v>
      </c>
      <c r="F3478" t="s">
        <v>665</v>
      </c>
      <c r="G3478" s="51">
        <v>1078.0999999999999</v>
      </c>
    </row>
    <row r="3479" spans="1:7" x14ac:dyDescent="0.35">
      <c r="A3479">
        <v>2017</v>
      </c>
      <c r="B3479">
        <v>4</v>
      </c>
      <c r="C3479" t="str">
        <f>+VLOOKUP(Precio_mayoristas_consumidores[[#This Row],[Cod_mes]],Códigos_mes[],2,0)</f>
        <v>Abril</v>
      </c>
      <c r="D3479" t="s">
        <v>796</v>
      </c>
      <c r="E3479" t="str">
        <f>+VLOOKUP(Precio_mayoristas_consumidores[[#This Row],[Producto]],Codigos_class_frutas[],2,0)</f>
        <v>Oleaginosos</v>
      </c>
      <c r="F3479" t="s">
        <v>225</v>
      </c>
      <c r="G3479" s="51">
        <v>2329.34</v>
      </c>
    </row>
    <row r="3480" spans="1:7" x14ac:dyDescent="0.35">
      <c r="A3480">
        <v>2017</v>
      </c>
      <c r="B3480">
        <v>4</v>
      </c>
      <c r="C3480" t="str">
        <f>+VLOOKUP(Precio_mayoristas_consumidores[[#This Row],[Cod_mes]],Códigos_mes[],2,0)</f>
        <v>Abril</v>
      </c>
      <c r="D3480" t="s">
        <v>796</v>
      </c>
      <c r="E3480" t="str">
        <f>+VLOOKUP(Precio_mayoristas_consumidores[[#This Row],[Producto]],Codigos_class_frutas[],2,0)</f>
        <v>Frutos de pepita</v>
      </c>
      <c r="F3480" t="s">
        <v>242</v>
      </c>
      <c r="G3480" s="51">
        <v>659.45</v>
      </c>
    </row>
    <row r="3481" spans="1:7" x14ac:dyDescent="0.35">
      <c r="A3481">
        <v>2017</v>
      </c>
      <c r="B3481">
        <v>4</v>
      </c>
      <c r="C3481" t="str">
        <f>+VLOOKUP(Precio_mayoristas_consumidores[[#This Row],[Cod_mes]],Códigos_mes[],2,0)</f>
        <v>Abril</v>
      </c>
      <c r="D3481" t="s">
        <v>796</v>
      </c>
      <c r="E3481" t="str">
        <f>+VLOOKUP(Precio_mayoristas_consumidores[[#This Row],[Producto]],Codigos_class_frutas[],2,0)</f>
        <v>Tropicales y subtropicales</v>
      </c>
      <c r="F3481" t="s">
        <v>204</v>
      </c>
      <c r="G3481" s="51">
        <v>585.33000000000004</v>
      </c>
    </row>
    <row r="3482" spans="1:7" x14ac:dyDescent="0.35">
      <c r="A3482">
        <v>2017</v>
      </c>
      <c r="B3482">
        <v>4</v>
      </c>
      <c r="C3482" t="str">
        <f>+VLOOKUP(Precio_mayoristas_consumidores[[#This Row],[Cod_mes]],Códigos_mes[],2,0)</f>
        <v>Abril</v>
      </c>
      <c r="D3482" t="s">
        <v>796</v>
      </c>
      <c r="E3482" t="str">
        <f>+VLOOKUP(Precio_mayoristas_consumidores[[#This Row],[Producto]],Codigos_class_frutas[],2,0)</f>
        <v>Otros</v>
      </c>
      <c r="F3482" t="s">
        <v>717</v>
      </c>
      <c r="G3482" s="51">
        <v>921.9</v>
      </c>
    </row>
    <row r="3483" spans="1:7" x14ac:dyDescent="0.35">
      <c r="A3483">
        <v>2017</v>
      </c>
      <c r="B3483">
        <v>4</v>
      </c>
      <c r="C3483" t="str">
        <f>+VLOOKUP(Precio_mayoristas_consumidores[[#This Row],[Cod_mes]],Códigos_mes[],2,0)</f>
        <v>Abril</v>
      </c>
      <c r="D3483" t="s">
        <v>796</v>
      </c>
      <c r="E3483" t="str">
        <f>+VLOOKUP(Precio_mayoristas_consumidores[[#This Row],[Producto]],Codigos_class_frutas[],2,0)</f>
        <v>Uva</v>
      </c>
      <c r="F3483" t="s">
        <v>295</v>
      </c>
      <c r="G3483" s="51">
        <v>864.19</v>
      </c>
    </row>
    <row r="3484" spans="1:7" x14ac:dyDescent="0.35">
      <c r="A3484">
        <v>2017</v>
      </c>
      <c r="B3484">
        <v>4</v>
      </c>
      <c r="C3484" t="str">
        <f>+VLOOKUP(Precio_mayoristas_consumidores[[#This Row],[Cod_mes]],Códigos_mes[],2,0)</f>
        <v>Abril</v>
      </c>
      <c r="D3484" t="s">
        <v>797</v>
      </c>
      <c r="E3484" t="str">
        <f>+VLOOKUP(Precio_mayoristas_consumidores[[#This Row],[Producto]],Codigos_class_frutas[],2,0)</f>
        <v>Frutos de hueso (carozo)</v>
      </c>
      <c r="F3484" t="s">
        <v>702</v>
      </c>
      <c r="G3484" s="51">
        <v>1191.67</v>
      </c>
    </row>
    <row r="3485" spans="1:7" x14ac:dyDescent="0.35">
      <c r="A3485">
        <v>2017</v>
      </c>
      <c r="B3485">
        <v>4</v>
      </c>
      <c r="C3485" t="str">
        <f>+VLOOKUP(Precio_mayoristas_consumidores[[#This Row],[Cod_mes]],Códigos_mes[],2,0)</f>
        <v>Abril</v>
      </c>
      <c r="D3485" t="s">
        <v>797</v>
      </c>
      <c r="E3485" t="str">
        <f>+VLOOKUP(Precio_mayoristas_consumidores[[#This Row],[Producto]],Codigos_class_frutas[],2,0)</f>
        <v>Frutos de hueso (carozo)</v>
      </c>
      <c r="F3485" t="s">
        <v>277</v>
      </c>
      <c r="G3485" s="51">
        <v>1395.44</v>
      </c>
    </row>
    <row r="3486" spans="1:7" x14ac:dyDescent="0.35">
      <c r="A3486">
        <v>2017</v>
      </c>
      <c r="B3486">
        <v>4</v>
      </c>
      <c r="C3486" t="str">
        <f>+VLOOKUP(Precio_mayoristas_consumidores[[#This Row],[Cod_mes]],Códigos_mes[],2,0)</f>
        <v>Abril</v>
      </c>
      <c r="D3486" t="s">
        <v>797</v>
      </c>
      <c r="E3486" t="str">
        <f>+VLOOKUP(Precio_mayoristas_consumidores[[#This Row],[Producto]],Codigos_class_frutas[],2,0)</f>
        <v>Berries</v>
      </c>
      <c r="F3486" t="s">
        <v>212</v>
      </c>
      <c r="G3486" s="51">
        <v>4299.5</v>
      </c>
    </row>
    <row r="3487" spans="1:7" x14ac:dyDescent="0.35">
      <c r="A3487">
        <v>2017</v>
      </c>
      <c r="B3487">
        <v>4</v>
      </c>
      <c r="C3487" t="str">
        <f>+VLOOKUP(Precio_mayoristas_consumidores[[#This Row],[Cod_mes]],Códigos_mes[],2,0)</f>
        <v>Abril</v>
      </c>
      <c r="D3487" t="s">
        <v>797</v>
      </c>
      <c r="E3487" t="str">
        <f>+VLOOKUP(Precio_mayoristas_consumidores[[#This Row],[Producto]],Codigos_class_frutas[],2,0)</f>
        <v>Cítricos</v>
      </c>
      <c r="F3487" t="s">
        <v>214</v>
      </c>
      <c r="G3487" s="51">
        <v>2260.3000000000002</v>
      </c>
    </row>
    <row r="3488" spans="1:7" x14ac:dyDescent="0.35">
      <c r="A3488">
        <v>2017</v>
      </c>
      <c r="B3488">
        <v>4</v>
      </c>
      <c r="C3488" t="str">
        <f>+VLOOKUP(Precio_mayoristas_consumidores[[#This Row],[Cod_mes]],Códigos_mes[],2,0)</f>
        <v>Abril</v>
      </c>
      <c r="D3488" t="s">
        <v>797</v>
      </c>
      <c r="E3488" t="str">
        <f>+VLOOKUP(Precio_mayoristas_consumidores[[#This Row],[Producto]],Codigos_class_frutas[],2,0)</f>
        <v>Tropicales y subtropicales</v>
      </c>
      <c r="F3488" t="s">
        <v>229</v>
      </c>
      <c r="G3488" s="51">
        <v>1819.37</v>
      </c>
    </row>
    <row r="3489" spans="1:7" x14ac:dyDescent="0.35">
      <c r="A3489">
        <v>2017</v>
      </c>
      <c r="B3489">
        <v>4</v>
      </c>
      <c r="C3489" t="str">
        <f>+VLOOKUP(Precio_mayoristas_consumidores[[#This Row],[Cod_mes]],Códigos_mes[],2,0)</f>
        <v>Abril</v>
      </c>
      <c r="D3489" t="s">
        <v>797</v>
      </c>
      <c r="E3489" t="str">
        <f>+VLOOKUP(Precio_mayoristas_consumidores[[#This Row],[Producto]],Codigos_class_frutas[],2,0)</f>
        <v>Frutos de pepita</v>
      </c>
      <c r="F3489" t="s">
        <v>231</v>
      </c>
      <c r="G3489" s="51">
        <v>1127.6199999999999</v>
      </c>
    </row>
    <row r="3490" spans="1:7" x14ac:dyDescent="0.35">
      <c r="A3490">
        <v>2017</v>
      </c>
      <c r="B3490">
        <v>4</v>
      </c>
      <c r="C3490" t="str">
        <f>+VLOOKUP(Precio_mayoristas_consumidores[[#This Row],[Cod_mes]],Códigos_mes[],2,0)</f>
        <v>Abril</v>
      </c>
      <c r="D3490" t="s">
        <v>797</v>
      </c>
      <c r="E3490" t="str">
        <f>+VLOOKUP(Precio_mayoristas_consumidores[[#This Row],[Producto]],Codigos_class_frutas[],2,0)</f>
        <v>Cítricos</v>
      </c>
      <c r="F3490" t="s">
        <v>221</v>
      </c>
      <c r="G3490" s="51">
        <v>1119.8399999999999</v>
      </c>
    </row>
    <row r="3491" spans="1:7" x14ac:dyDescent="0.35">
      <c r="A3491">
        <v>2017</v>
      </c>
      <c r="B3491">
        <v>4</v>
      </c>
      <c r="C3491" t="str">
        <f>+VLOOKUP(Precio_mayoristas_consumidores[[#This Row],[Cod_mes]],Códigos_mes[],2,0)</f>
        <v>Abril</v>
      </c>
      <c r="D3491" t="s">
        <v>797</v>
      </c>
      <c r="E3491" t="str">
        <f>+VLOOKUP(Precio_mayoristas_consumidores[[#This Row],[Producto]],Codigos_class_frutas[],2,0)</f>
        <v>Frutos de hueso (carozo)</v>
      </c>
      <c r="F3491" t="s">
        <v>665</v>
      </c>
      <c r="G3491" s="51">
        <v>1465</v>
      </c>
    </row>
    <row r="3492" spans="1:7" x14ac:dyDescent="0.35">
      <c r="A3492">
        <v>2017</v>
      </c>
      <c r="B3492">
        <v>4</v>
      </c>
      <c r="C3492" t="str">
        <f>+VLOOKUP(Precio_mayoristas_consumidores[[#This Row],[Cod_mes]],Códigos_mes[],2,0)</f>
        <v>Abril</v>
      </c>
      <c r="D3492" t="s">
        <v>797</v>
      </c>
      <c r="E3492" t="str">
        <f>+VLOOKUP(Precio_mayoristas_consumidores[[#This Row],[Producto]],Codigos_class_frutas[],2,0)</f>
        <v>Oleaginosos</v>
      </c>
      <c r="F3492" t="s">
        <v>225</v>
      </c>
      <c r="G3492" s="51">
        <v>3263.92</v>
      </c>
    </row>
    <row r="3493" spans="1:7" x14ac:dyDescent="0.35">
      <c r="A3493">
        <v>2017</v>
      </c>
      <c r="B3493">
        <v>4</v>
      </c>
      <c r="C3493" t="str">
        <f>+VLOOKUP(Precio_mayoristas_consumidores[[#This Row],[Cod_mes]],Códigos_mes[],2,0)</f>
        <v>Abril</v>
      </c>
      <c r="D3493" t="s">
        <v>797</v>
      </c>
      <c r="E3493" t="str">
        <f>+VLOOKUP(Precio_mayoristas_consumidores[[#This Row],[Producto]],Codigos_class_frutas[],2,0)</f>
        <v>Frutos de pepita</v>
      </c>
      <c r="F3493" t="s">
        <v>242</v>
      </c>
      <c r="G3493" s="51">
        <v>1140.33</v>
      </c>
    </row>
    <row r="3494" spans="1:7" x14ac:dyDescent="0.35">
      <c r="A3494">
        <v>2017</v>
      </c>
      <c r="B3494">
        <v>4</v>
      </c>
      <c r="C3494" t="str">
        <f>+VLOOKUP(Precio_mayoristas_consumidores[[#This Row],[Cod_mes]],Códigos_mes[],2,0)</f>
        <v>Abril</v>
      </c>
      <c r="D3494" t="s">
        <v>797</v>
      </c>
      <c r="E3494" t="str">
        <f>+VLOOKUP(Precio_mayoristas_consumidores[[#This Row],[Producto]],Codigos_class_frutas[],2,0)</f>
        <v>Tropicales y subtropicales</v>
      </c>
      <c r="F3494" t="s">
        <v>204</v>
      </c>
      <c r="G3494" s="51">
        <v>830.78</v>
      </c>
    </row>
    <row r="3495" spans="1:7" x14ac:dyDescent="0.35">
      <c r="A3495">
        <v>2017</v>
      </c>
      <c r="B3495">
        <v>4</v>
      </c>
      <c r="C3495" t="str">
        <f>+VLOOKUP(Precio_mayoristas_consumidores[[#This Row],[Cod_mes]],Códigos_mes[],2,0)</f>
        <v>Abril</v>
      </c>
      <c r="D3495" t="s">
        <v>797</v>
      </c>
      <c r="E3495" t="str">
        <f>+VLOOKUP(Precio_mayoristas_consumidores[[#This Row],[Producto]],Codigos_class_frutas[],2,0)</f>
        <v>Otros</v>
      </c>
      <c r="F3495" t="s">
        <v>717</v>
      </c>
      <c r="G3495" s="51">
        <v>1729.78</v>
      </c>
    </row>
    <row r="3496" spans="1:7" x14ac:dyDescent="0.35">
      <c r="A3496">
        <v>2017</v>
      </c>
      <c r="B3496">
        <v>4</v>
      </c>
      <c r="C3496" t="str">
        <f>+VLOOKUP(Precio_mayoristas_consumidores[[#This Row],[Cod_mes]],Códigos_mes[],2,0)</f>
        <v>Abril</v>
      </c>
      <c r="D3496" t="s">
        <v>797</v>
      </c>
      <c r="E3496" t="str">
        <f>+VLOOKUP(Precio_mayoristas_consumidores[[#This Row],[Producto]],Codigos_class_frutas[],2,0)</f>
        <v>Uva</v>
      </c>
      <c r="F3496" t="s">
        <v>295</v>
      </c>
      <c r="G3496" s="51">
        <v>2629.72</v>
      </c>
    </row>
    <row r="3497" spans="1:7" x14ac:dyDescent="0.35">
      <c r="A3497">
        <v>2017</v>
      </c>
      <c r="B3497">
        <v>4</v>
      </c>
      <c r="C3497" t="str">
        <f>+VLOOKUP(Precio_mayoristas_consumidores[[#This Row],[Cod_mes]],Códigos_mes[],2,0)</f>
        <v>Abril</v>
      </c>
      <c r="D3497" t="s">
        <v>796</v>
      </c>
      <c r="E3497" t="str">
        <f>+VLOOKUP(Precio_mayoristas_consumidores[[#This Row],[Producto]],Codigos_class_frutas[],2,0)</f>
        <v>Frutos de hueso (carozo)</v>
      </c>
      <c r="F3497" t="s">
        <v>702</v>
      </c>
      <c r="G3497" s="51">
        <v>582.42999999999995</v>
      </c>
    </row>
    <row r="3498" spans="1:7" x14ac:dyDescent="0.35">
      <c r="A3498">
        <v>2017</v>
      </c>
      <c r="B3498">
        <v>4</v>
      </c>
      <c r="C3498" t="str">
        <f>+VLOOKUP(Precio_mayoristas_consumidores[[#This Row],[Cod_mes]],Códigos_mes[],2,0)</f>
        <v>Abril</v>
      </c>
      <c r="D3498" t="s">
        <v>796</v>
      </c>
      <c r="E3498" t="str">
        <f>+VLOOKUP(Precio_mayoristas_consumidores[[#This Row],[Producto]],Codigos_class_frutas[],2,0)</f>
        <v>Berries</v>
      </c>
      <c r="F3498" t="s">
        <v>212</v>
      </c>
      <c r="G3498" s="51">
        <v>1327.48</v>
      </c>
    </row>
    <row r="3499" spans="1:7" x14ac:dyDescent="0.35">
      <c r="A3499">
        <v>2017</v>
      </c>
      <c r="B3499">
        <v>4</v>
      </c>
      <c r="C3499" t="str">
        <f>+VLOOKUP(Precio_mayoristas_consumidores[[#This Row],[Cod_mes]],Códigos_mes[],2,0)</f>
        <v>Abril</v>
      </c>
      <c r="D3499" t="s">
        <v>796</v>
      </c>
      <c r="E3499" t="str">
        <f>+VLOOKUP(Precio_mayoristas_consumidores[[#This Row],[Producto]],Codigos_class_frutas[],2,0)</f>
        <v>Berries</v>
      </c>
      <c r="F3499" t="s">
        <v>249</v>
      </c>
      <c r="G3499" s="51">
        <v>581.42999999999995</v>
      </c>
    </row>
    <row r="3500" spans="1:7" x14ac:dyDescent="0.35">
      <c r="A3500">
        <v>2017</v>
      </c>
      <c r="B3500">
        <v>4</v>
      </c>
      <c r="C3500" t="str">
        <f>+VLOOKUP(Precio_mayoristas_consumidores[[#This Row],[Cod_mes]],Códigos_mes[],2,0)</f>
        <v>Abril</v>
      </c>
      <c r="D3500" t="s">
        <v>796</v>
      </c>
      <c r="E3500" t="str">
        <f>+VLOOKUP(Precio_mayoristas_consumidores[[#This Row],[Producto]],Codigos_class_frutas[],2,0)</f>
        <v>Cítricos</v>
      </c>
      <c r="F3500" t="s">
        <v>214</v>
      </c>
      <c r="G3500" s="51">
        <v>1390.66</v>
      </c>
    </row>
    <row r="3501" spans="1:7" x14ac:dyDescent="0.35">
      <c r="A3501">
        <v>2017</v>
      </c>
      <c r="B3501">
        <v>4</v>
      </c>
      <c r="C3501" t="str">
        <f>+VLOOKUP(Precio_mayoristas_consumidores[[#This Row],[Cod_mes]],Códigos_mes[],2,0)</f>
        <v>Abril</v>
      </c>
      <c r="D3501" t="s">
        <v>796</v>
      </c>
      <c r="E3501" t="str">
        <f>+VLOOKUP(Precio_mayoristas_consumidores[[#This Row],[Producto]],Codigos_class_frutas[],2,0)</f>
        <v>Tropicales y subtropicales</v>
      </c>
      <c r="F3501" t="s">
        <v>229</v>
      </c>
      <c r="G3501" s="51">
        <v>1762.5</v>
      </c>
    </row>
    <row r="3502" spans="1:7" x14ac:dyDescent="0.35">
      <c r="A3502">
        <v>2017</v>
      </c>
      <c r="B3502">
        <v>4</v>
      </c>
      <c r="C3502" t="str">
        <f>+VLOOKUP(Precio_mayoristas_consumidores[[#This Row],[Cod_mes]],Códigos_mes[],2,0)</f>
        <v>Abril</v>
      </c>
      <c r="D3502" t="s">
        <v>796</v>
      </c>
      <c r="E3502" t="str">
        <f>+VLOOKUP(Precio_mayoristas_consumidores[[#This Row],[Producto]],Codigos_class_frutas[],2,0)</f>
        <v>Frutos de pepita</v>
      </c>
      <c r="F3502" t="s">
        <v>231</v>
      </c>
      <c r="G3502" s="51">
        <v>522.29999999999995</v>
      </c>
    </row>
    <row r="3503" spans="1:7" x14ac:dyDescent="0.35">
      <c r="A3503">
        <v>2017</v>
      </c>
      <c r="B3503">
        <v>4</v>
      </c>
      <c r="C3503" t="str">
        <f>+VLOOKUP(Precio_mayoristas_consumidores[[#This Row],[Cod_mes]],Códigos_mes[],2,0)</f>
        <v>Abril</v>
      </c>
      <c r="D3503" t="s">
        <v>796</v>
      </c>
      <c r="E3503" t="str">
        <f>+VLOOKUP(Precio_mayoristas_consumidores[[#This Row],[Producto]],Codigos_class_frutas[],2,0)</f>
        <v>Cítricos</v>
      </c>
      <c r="F3503" t="s">
        <v>221</v>
      </c>
      <c r="G3503" s="51">
        <v>843.93</v>
      </c>
    </row>
    <row r="3504" spans="1:7" x14ac:dyDescent="0.35">
      <c r="A3504">
        <v>2017</v>
      </c>
      <c r="B3504">
        <v>4</v>
      </c>
      <c r="C3504" t="str">
        <f>+VLOOKUP(Precio_mayoristas_consumidores[[#This Row],[Cod_mes]],Códigos_mes[],2,0)</f>
        <v>Abril</v>
      </c>
      <c r="D3504" t="s">
        <v>796</v>
      </c>
      <c r="E3504" t="str">
        <f>+VLOOKUP(Precio_mayoristas_consumidores[[#This Row],[Producto]],Codigos_class_frutas[],2,0)</f>
        <v>Oleaginosos</v>
      </c>
      <c r="F3504" t="s">
        <v>225</v>
      </c>
      <c r="G3504" s="51">
        <v>2262.42</v>
      </c>
    </row>
    <row r="3505" spans="1:7" x14ac:dyDescent="0.35">
      <c r="A3505">
        <v>2017</v>
      </c>
      <c r="B3505">
        <v>4</v>
      </c>
      <c r="C3505" t="str">
        <f>+VLOOKUP(Precio_mayoristas_consumidores[[#This Row],[Cod_mes]],Códigos_mes[],2,0)</f>
        <v>Abril</v>
      </c>
      <c r="D3505" t="s">
        <v>796</v>
      </c>
      <c r="E3505" t="str">
        <f>+VLOOKUP(Precio_mayoristas_consumidores[[#This Row],[Producto]],Codigos_class_frutas[],2,0)</f>
        <v>Frutos de pepita</v>
      </c>
      <c r="F3505" t="s">
        <v>242</v>
      </c>
      <c r="G3505" s="51">
        <v>634.80999999999995</v>
      </c>
    </row>
    <row r="3506" spans="1:7" x14ac:dyDescent="0.35">
      <c r="A3506">
        <v>2017</v>
      </c>
      <c r="B3506">
        <v>4</v>
      </c>
      <c r="C3506" t="str">
        <f>+VLOOKUP(Precio_mayoristas_consumidores[[#This Row],[Cod_mes]],Códigos_mes[],2,0)</f>
        <v>Abril</v>
      </c>
      <c r="D3506" t="s">
        <v>796</v>
      </c>
      <c r="E3506" t="str">
        <f>+VLOOKUP(Precio_mayoristas_consumidores[[#This Row],[Producto]],Codigos_class_frutas[],2,0)</f>
        <v>Tropicales y subtropicales</v>
      </c>
      <c r="F3506" t="s">
        <v>204</v>
      </c>
      <c r="G3506" s="51">
        <v>585.37</v>
      </c>
    </row>
    <row r="3507" spans="1:7" x14ac:dyDescent="0.35">
      <c r="A3507">
        <v>2017</v>
      </c>
      <c r="B3507">
        <v>4</v>
      </c>
      <c r="C3507" t="str">
        <f>+VLOOKUP(Precio_mayoristas_consumidores[[#This Row],[Cod_mes]],Códigos_mes[],2,0)</f>
        <v>Abril</v>
      </c>
      <c r="D3507" t="s">
        <v>796</v>
      </c>
      <c r="E3507" t="str">
        <f>+VLOOKUP(Precio_mayoristas_consumidores[[#This Row],[Producto]],Codigos_class_frutas[],2,0)</f>
        <v>Otros</v>
      </c>
      <c r="F3507" t="s">
        <v>717</v>
      </c>
      <c r="G3507" s="51">
        <v>1122.5999999999999</v>
      </c>
    </row>
    <row r="3508" spans="1:7" x14ac:dyDescent="0.35">
      <c r="A3508">
        <v>2017</v>
      </c>
      <c r="B3508">
        <v>4</v>
      </c>
      <c r="C3508" t="str">
        <f>+VLOOKUP(Precio_mayoristas_consumidores[[#This Row],[Cod_mes]],Códigos_mes[],2,0)</f>
        <v>Abril</v>
      </c>
      <c r="D3508" t="s">
        <v>796</v>
      </c>
      <c r="E3508" t="str">
        <f>+VLOOKUP(Precio_mayoristas_consumidores[[#This Row],[Producto]],Codigos_class_frutas[],2,0)</f>
        <v>Uva</v>
      </c>
      <c r="F3508" t="s">
        <v>295</v>
      </c>
      <c r="G3508" s="51">
        <v>850.54</v>
      </c>
    </row>
    <row r="3509" spans="1:7" x14ac:dyDescent="0.35">
      <c r="A3509">
        <v>2017</v>
      </c>
      <c r="B3509">
        <v>4</v>
      </c>
      <c r="C3509" t="str">
        <f>+VLOOKUP(Precio_mayoristas_consumidores[[#This Row],[Cod_mes]],Códigos_mes[],2,0)</f>
        <v>Abril</v>
      </c>
      <c r="D3509" t="s">
        <v>797</v>
      </c>
      <c r="E3509" t="str">
        <f>+VLOOKUP(Precio_mayoristas_consumidores[[#This Row],[Producto]],Codigos_class_frutas[],2,0)</f>
        <v>Frutos de hueso (carozo)</v>
      </c>
      <c r="F3509" t="s">
        <v>702</v>
      </c>
      <c r="G3509" s="51">
        <v>1285.3499999999999</v>
      </c>
    </row>
    <row r="3510" spans="1:7" x14ac:dyDescent="0.35">
      <c r="A3510">
        <v>2017</v>
      </c>
      <c r="B3510">
        <v>4</v>
      </c>
      <c r="C3510" t="str">
        <f>+VLOOKUP(Precio_mayoristas_consumidores[[#This Row],[Cod_mes]],Códigos_mes[],2,0)</f>
        <v>Abril</v>
      </c>
      <c r="D3510" t="s">
        <v>797</v>
      </c>
      <c r="E3510" t="str">
        <f>+VLOOKUP(Precio_mayoristas_consumidores[[#This Row],[Producto]],Codigos_class_frutas[],2,0)</f>
        <v>Berries</v>
      </c>
      <c r="F3510" t="s">
        <v>212</v>
      </c>
      <c r="G3510" s="51">
        <v>5161.2</v>
      </c>
    </row>
    <row r="3511" spans="1:7" x14ac:dyDescent="0.35">
      <c r="A3511">
        <v>2017</v>
      </c>
      <c r="B3511">
        <v>4</v>
      </c>
      <c r="C3511" t="str">
        <f>+VLOOKUP(Precio_mayoristas_consumidores[[#This Row],[Cod_mes]],Códigos_mes[],2,0)</f>
        <v>Abril</v>
      </c>
      <c r="D3511" t="s">
        <v>797</v>
      </c>
      <c r="E3511" t="str">
        <f>+VLOOKUP(Precio_mayoristas_consumidores[[#This Row],[Producto]],Codigos_class_frutas[],2,0)</f>
        <v>Berries</v>
      </c>
      <c r="F3511" t="s">
        <v>249</v>
      </c>
      <c r="G3511" s="51">
        <v>1439.36</v>
      </c>
    </row>
    <row r="3512" spans="1:7" x14ac:dyDescent="0.35">
      <c r="A3512">
        <v>2017</v>
      </c>
      <c r="B3512">
        <v>4</v>
      </c>
      <c r="C3512" t="str">
        <f>+VLOOKUP(Precio_mayoristas_consumidores[[#This Row],[Cod_mes]],Códigos_mes[],2,0)</f>
        <v>Abril</v>
      </c>
      <c r="D3512" t="s">
        <v>797</v>
      </c>
      <c r="E3512" t="str">
        <f>+VLOOKUP(Precio_mayoristas_consumidores[[#This Row],[Producto]],Codigos_class_frutas[],2,0)</f>
        <v>Cítricos</v>
      </c>
      <c r="F3512" t="s">
        <v>214</v>
      </c>
      <c r="G3512" s="51">
        <v>2230.8200000000002</v>
      </c>
    </row>
    <row r="3513" spans="1:7" x14ac:dyDescent="0.35">
      <c r="A3513">
        <v>2017</v>
      </c>
      <c r="B3513">
        <v>4</v>
      </c>
      <c r="C3513" t="str">
        <f>+VLOOKUP(Precio_mayoristas_consumidores[[#This Row],[Cod_mes]],Códigos_mes[],2,0)</f>
        <v>Abril</v>
      </c>
      <c r="D3513" t="s">
        <v>797</v>
      </c>
      <c r="E3513" t="str">
        <f>+VLOOKUP(Precio_mayoristas_consumidores[[#This Row],[Producto]],Codigos_class_frutas[],2,0)</f>
        <v>Tropicales y subtropicales</v>
      </c>
      <c r="F3513" t="s">
        <v>229</v>
      </c>
      <c r="G3513" s="51">
        <v>1741.39</v>
      </c>
    </row>
    <row r="3514" spans="1:7" x14ac:dyDescent="0.35">
      <c r="A3514">
        <v>2017</v>
      </c>
      <c r="B3514">
        <v>4</v>
      </c>
      <c r="C3514" t="str">
        <f>+VLOOKUP(Precio_mayoristas_consumidores[[#This Row],[Cod_mes]],Códigos_mes[],2,0)</f>
        <v>Abril</v>
      </c>
      <c r="D3514" t="s">
        <v>797</v>
      </c>
      <c r="E3514" t="str">
        <f>+VLOOKUP(Precio_mayoristas_consumidores[[#This Row],[Producto]],Codigos_class_frutas[],2,0)</f>
        <v>Frutos de pepita</v>
      </c>
      <c r="F3514" t="s">
        <v>231</v>
      </c>
      <c r="G3514" s="51">
        <v>1111.48</v>
      </c>
    </row>
    <row r="3515" spans="1:7" x14ac:dyDescent="0.35">
      <c r="A3515">
        <v>2017</v>
      </c>
      <c r="B3515">
        <v>4</v>
      </c>
      <c r="C3515" t="str">
        <f>+VLOOKUP(Precio_mayoristas_consumidores[[#This Row],[Cod_mes]],Códigos_mes[],2,0)</f>
        <v>Abril</v>
      </c>
      <c r="D3515" t="s">
        <v>797</v>
      </c>
      <c r="E3515" t="str">
        <f>+VLOOKUP(Precio_mayoristas_consumidores[[#This Row],[Producto]],Codigos_class_frutas[],2,0)</f>
        <v>Cítricos</v>
      </c>
      <c r="F3515" t="s">
        <v>221</v>
      </c>
      <c r="G3515" s="51">
        <v>1175.55</v>
      </c>
    </row>
    <row r="3516" spans="1:7" x14ac:dyDescent="0.35">
      <c r="A3516">
        <v>2017</v>
      </c>
      <c r="B3516">
        <v>4</v>
      </c>
      <c r="C3516" t="str">
        <f>+VLOOKUP(Precio_mayoristas_consumidores[[#This Row],[Cod_mes]],Códigos_mes[],2,0)</f>
        <v>Abril</v>
      </c>
      <c r="D3516" t="s">
        <v>797</v>
      </c>
      <c r="E3516" t="str">
        <f>+VLOOKUP(Precio_mayoristas_consumidores[[#This Row],[Producto]],Codigos_class_frutas[],2,0)</f>
        <v>Oleaginosos</v>
      </c>
      <c r="F3516" t="s">
        <v>225</v>
      </c>
      <c r="G3516" s="51">
        <v>3286.34</v>
      </c>
    </row>
    <row r="3517" spans="1:7" x14ac:dyDescent="0.35">
      <c r="A3517">
        <v>2017</v>
      </c>
      <c r="B3517">
        <v>4</v>
      </c>
      <c r="C3517" t="str">
        <f>+VLOOKUP(Precio_mayoristas_consumidores[[#This Row],[Cod_mes]],Códigos_mes[],2,0)</f>
        <v>Abril</v>
      </c>
      <c r="D3517" t="s">
        <v>797</v>
      </c>
      <c r="E3517" t="str">
        <f>+VLOOKUP(Precio_mayoristas_consumidores[[#This Row],[Producto]],Codigos_class_frutas[],2,0)</f>
        <v>Frutos de pepita</v>
      </c>
      <c r="F3517" t="s">
        <v>242</v>
      </c>
      <c r="G3517" s="51">
        <v>1004.14</v>
      </c>
    </row>
    <row r="3518" spans="1:7" x14ac:dyDescent="0.35">
      <c r="A3518">
        <v>2017</v>
      </c>
      <c r="B3518">
        <v>4</v>
      </c>
      <c r="C3518" t="str">
        <f>+VLOOKUP(Precio_mayoristas_consumidores[[#This Row],[Cod_mes]],Códigos_mes[],2,0)</f>
        <v>Abril</v>
      </c>
      <c r="D3518" t="s">
        <v>797</v>
      </c>
      <c r="E3518" t="str">
        <f>+VLOOKUP(Precio_mayoristas_consumidores[[#This Row],[Producto]],Codigos_class_frutas[],2,0)</f>
        <v>Tropicales y subtropicales</v>
      </c>
      <c r="F3518" t="s">
        <v>204</v>
      </c>
      <c r="G3518" s="51">
        <v>823.35</v>
      </c>
    </row>
    <row r="3519" spans="1:7" x14ac:dyDescent="0.35">
      <c r="A3519">
        <v>2017</v>
      </c>
      <c r="B3519">
        <v>4</v>
      </c>
      <c r="C3519" t="str">
        <f>+VLOOKUP(Precio_mayoristas_consumidores[[#This Row],[Cod_mes]],Códigos_mes[],2,0)</f>
        <v>Abril</v>
      </c>
      <c r="D3519" t="s">
        <v>797</v>
      </c>
      <c r="E3519" t="str">
        <f>+VLOOKUP(Precio_mayoristas_consumidores[[#This Row],[Producto]],Codigos_class_frutas[],2,0)</f>
        <v>Otros</v>
      </c>
      <c r="F3519" t="s">
        <v>717</v>
      </c>
      <c r="G3519" s="51">
        <v>1740.71</v>
      </c>
    </row>
    <row r="3520" spans="1:7" x14ac:dyDescent="0.35">
      <c r="A3520">
        <v>2017</v>
      </c>
      <c r="B3520">
        <v>4</v>
      </c>
      <c r="C3520" t="str">
        <f>+VLOOKUP(Precio_mayoristas_consumidores[[#This Row],[Cod_mes]],Códigos_mes[],2,0)</f>
        <v>Abril</v>
      </c>
      <c r="D3520" t="s">
        <v>797</v>
      </c>
      <c r="E3520" t="str">
        <f>+VLOOKUP(Precio_mayoristas_consumidores[[#This Row],[Producto]],Codigos_class_frutas[],2,0)</f>
        <v>Uva</v>
      </c>
      <c r="F3520" t="s">
        <v>295</v>
      </c>
      <c r="G3520" s="51">
        <v>2063.2399999999998</v>
      </c>
    </row>
    <row r="3521" spans="1:7" x14ac:dyDescent="0.35">
      <c r="A3521">
        <v>2017</v>
      </c>
      <c r="B3521">
        <v>4</v>
      </c>
      <c r="C3521" t="str">
        <f>+VLOOKUP(Precio_mayoristas_consumidores[[#This Row],[Cod_mes]],Códigos_mes[],2,0)</f>
        <v>Abril</v>
      </c>
      <c r="D3521" t="s">
        <v>796</v>
      </c>
      <c r="E3521" t="str">
        <f>+VLOOKUP(Precio_mayoristas_consumidores[[#This Row],[Producto]],Codigos_class_frutas[],2,0)</f>
        <v>Frutos de hueso (carozo)</v>
      </c>
      <c r="F3521" t="s">
        <v>702</v>
      </c>
      <c r="G3521" s="51">
        <v>612.28</v>
      </c>
    </row>
    <row r="3522" spans="1:7" x14ac:dyDescent="0.35">
      <c r="A3522">
        <v>2017</v>
      </c>
      <c r="B3522">
        <v>4</v>
      </c>
      <c r="C3522" t="str">
        <f>+VLOOKUP(Precio_mayoristas_consumidores[[#This Row],[Cod_mes]],Códigos_mes[],2,0)</f>
        <v>Abril</v>
      </c>
      <c r="D3522" t="s">
        <v>796</v>
      </c>
      <c r="E3522" t="str">
        <f>+VLOOKUP(Precio_mayoristas_consumidores[[#This Row],[Producto]],Codigos_class_frutas[],2,0)</f>
        <v>Berries</v>
      </c>
      <c r="F3522" t="s">
        <v>212</v>
      </c>
      <c r="G3522" s="51">
        <v>1058.57</v>
      </c>
    </row>
    <row r="3523" spans="1:7" x14ac:dyDescent="0.35">
      <c r="A3523">
        <v>2017</v>
      </c>
      <c r="B3523">
        <v>4</v>
      </c>
      <c r="C3523" t="str">
        <f>+VLOOKUP(Precio_mayoristas_consumidores[[#This Row],[Cod_mes]],Códigos_mes[],2,0)</f>
        <v>Abril</v>
      </c>
      <c r="D3523" t="s">
        <v>796</v>
      </c>
      <c r="E3523" t="str">
        <f>+VLOOKUP(Precio_mayoristas_consumidores[[#This Row],[Producto]],Codigos_class_frutas[],2,0)</f>
        <v>Berries</v>
      </c>
      <c r="F3523" t="s">
        <v>249</v>
      </c>
      <c r="G3523" s="51">
        <v>608.04</v>
      </c>
    </row>
    <row r="3524" spans="1:7" x14ac:dyDescent="0.35">
      <c r="A3524">
        <v>2017</v>
      </c>
      <c r="B3524">
        <v>4</v>
      </c>
      <c r="C3524" t="str">
        <f>+VLOOKUP(Precio_mayoristas_consumidores[[#This Row],[Cod_mes]],Códigos_mes[],2,0)</f>
        <v>Abril</v>
      </c>
      <c r="D3524" t="s">
        <v>796</v>
      </c>
      <c r="E3524" t="str">
        <f>+VLOOKUP(Precio_mayoristas_consumidores[[#This Row],[Producto]],Codigos_class_frutas[],2,0)</f>
        <v>Cítricos</v>
      </c>
      <c r="F3524" t="s">
        <v>214</v>
      </c>
      <c r="G3524" s="51">
        <v>1295.52</v>
      </c>
    </row>
    <row r="3525" spans="1:7" x14ac:dyDescent="0.35">
      <c r="A3525">
        <v>2017</v>
      </c>
      <c r="B3525">
        <v>4</v>
      </c>
      <c r="C3525" t="str">
        <f>+VLOOKUP(Precio_mayoristas_consumidores[[#This Row],[Cod_mes]],Códigos_mes[],2,0)</f>
        <v>Abril</v>
      </c>
      <c r="D3525" t="s">
        <v>796</v>
      </c>
      <c r="E3525" t="str">
        <f>+VLOOKUP(Precio_mayoristas_consumidores[[#This Row],[Producto]],Codigos_class_frutas[],2,0)</f>
        <v>Tropicales y subtropicales</v>
      </c>
      <c r="F3525" t="s">
        <v>229</v>
      </c>
      <c r="G3525" s="51">
        <v>2468.75</v>
      </c>
    </row>
    <row r="3526" spans="1:7" x14ac:dyDescent="0.35">
      <c r="A3526">
        <v>2017</v>
      </c>
      <c r="B3526">
        <v>4</v>
      </c>
      <c r="C3526" t="str">
        <f>+VLOOKUP(Precio_mayoristas_consumidores[[#This Row],[Cod_mes]],Códigos_mes[],2,0)</f>
        <v>Abril</v>
      </c>
      <c r="D3526" t="s">
        <v>796</v>
      </c>
      <c r="E3526" t="str">
        <f>+VLOOKUP(Precio_mayoristas_consumidores[[#This Row],[Producto]],Codigos_class_frutas[],2,0)</f>
        <v>Frutos de pepita</v>
      </c>
      <c r="F3526" t="s">
        <v>231</v>
      </c>
      <c r="G3526" s="51">
        <v>538.12</v>
      </c>
    </row>
    <row r="3527" spans="1:7" x14ac:dyDescent="0.35">
      <c r="A3527">
        <v>2017</v>
      </c>
      <c r="B3527">
        <v>4</v>
      </c>
      <c r="C3527" t="str">
        <f>+VLOOKUP(Precio_mayoristas_consumidores[[#This Row],[Cod_mes]],Códigos_mes[],2,0)</f>
        <v>Abril</v>
      </c>
      <c r="D3527" t="s">
        <v>796</v>
      </c>
      <c r="E3527" t="str">
        <f>+VLOOKUP(Precio_mayoristas_consumidores[[#This Row],[Producto]],Codigos_class_frutas[],2,0)</f>
        <v>Cítricos</v>
      </c>
      <c r="F3527" t="s">
        <v>221</v>
      </c>
      <c r="G3527" s="51">
        <v>890.16</v>
      </c>
    </row>
    <row r="3528" spans="1:7" x14ac:dyDescent="0.35">
      <c r="A3528">
        <v>2017</v>
      </c>
      <c r="B3528">
        <v>4</v>
      </c>
      <c r="C3528" t="str">
        <f>+VLOOKUP(Precio_mayoristas_consumidores[[#This Row],[Cod_mes]],Códigos_mes[],2,0)</f>
        <v>Abril</v>
      </c>
      <c r="D3528" t="s">
        <v>796</v>
      </c>
      <c r="E3528" t="str">
        <f>+VLOOKUP(Precio_mayoristas_consumidores[[#This Row],[Producto]],Codigos_class_frutas[],2,0)</f>
        <v>Oleaginosos</v>
      </c>
      <c r="F3528" t="s">
        <v>225</v>
      </c>
      <c r="G3528" s="51">
        <v>2288.33</v>
      </c>
    </row>
    <row r="3529" spans="1:7" x14ac:dyDescent="0.35">
      <c r="A3529">
        <v>2017</v>
      </c>
      <c r="B3529">
        <v>4</v>
      </c>
      <c r="C3529" t="str">
        <f>+VLOOKUP(Precio_mayoristas_consumidores[[#This Row],[Cod_mes]],Códigos_mes[],2,0)</f>
        <v>Abril</v>
      </c>
      <c r="D3529" t="s">
        <v>796</v>
      </c>
      <c r="E3529" t="str">
        <f>+VLOOKUP(Precio_mayoristas_consumidores[[#This Row],[Producto]],Codigos_class_frutas[],2,0)</f>
        <v>Frutos de pepita</v>
      </c>
      <c r="F3529" t="s">
        <v>242</v>
      </c>
      <c r="G3529" s="51">
        <v>614.29999999999995</v>
      </c>
    </row>
    <row r="3530" spans="1:7" x14ac:dyDescent="0.35">
      <c r="A3530">
        <v>2017</v>
      </c>
      <c r="B3530">
        <v>4</v>
      </c>
      <c r="C3530" t="str">
        <f>+VLOOKUP(Precio_mayoristas_consumidores[[#This Row],[Cod_mes]],Códigos_mes[],2,0)</f>
        <v>Abril</v>
      </c>
      <c r="D3530" t="s">
        <v>796</v>
      </c>
      <c r="E3530" t="str">
        <f>+VLOOKUP(Precio_mayoristas_consumidores[[#This Row],[Producto]],Codigos_class_frutas[],2,0)</f>
        <v>Tropicales y subtropicales</v>
      </c>
      <c r="F3530" t="s">
        <v>204</v>
      </c>
      <c r="G3530" s="51">
        <v>578.94000000000005</v>
      </c>
    </row>
    <row r="3531" spans="1:7" x14ac:dyDescent="0.35">
      <c r="A3531">
        <v>2017</v>
      </c>
      <c r="B3531">
        <v>4</v>
      </c>
      <c r="C3531" t="str">
        <f>+VLOOKUP(Precio_mayoristas_consumidores[[#This Row],[Cod_mes]],Códigos_mes[],2,0)</f>
        <v>Abril</v>
      </c>
      <c r="D3531" t="s">
        <v>796</v>
      </c>
      <c r="E3531" t="str">
        <f>+VLOOKUP(Precio_mayoristas_consumidores[[#This Row],[Producto]],Codigos_class_frutas[],2,0)</f>
        <v>Otros</v>
      </c>
      <c r="F3531" t="s">
        <v>717</v>
      </c>
      <c r="G3531" s="51">
        <v>1166.17</v>
      </c>
    </row>
    <row r="3532" spans="1:7" x14ac:dyDescent="0.35">
      <c r="A3532">
        <v>2017</v>
      </c>
      <c r="B3532">
        <v>4</v>
      </c>
      <c r="C3532" t="str">
        <f>+VLOOKUP(Precio_mayoristas_consumidores[[#This Row],[Cod_mes]],Códigos_mes[],2,0)</f>
        <v>Abril</v>
      </c>
      <c r="D3532" t="s">
        <v>796</v>
      </c>
      <c r="E3532" t="str">
        <f>+VLOOKUP(Precio_mayoristas_consumidores[[#This Row],[Producto]],Codigos_class_frutas[],2,0)</f>
        <v>Uva</v>
      </c>
      <c r="F3532" t="s">
        <v>295</v>
      </c>
      <c r="G3532" s="51">
        <v>891.31</v>
      </c>
    </row>
    <row r="3533" spans="1:7" x14ac:dyDescent="0.35">
      <c r="A3533">
        <v>2017</v>
      </c>
      <c r="B3533">
        <v>4</v>
      </c>
      <c r="C3533" t="str">
        <f>+VLOOKUP(Precio_mayoristas_consumidores[[#This Row],[Cod_mes]],Códigos_mes[],2,0)</f>
        <v>Abril</v>
      </c>
      <c r="D3533" t="s">
        <v>797</v>
      </c>
      <c r="E3533" t="str">
        <f>+VLOOKUP(Precio_mayoristas_consumidores[[#This Row],[Producto]],Codigos_class_frutas[],2,0)</f>
        <v>Frutos de hueso (carozo)</v>
      </c>
      <c r="F3533" t="s">
        <v>702</v>
      </c>
      <c r="G3533" s="51">
        <v>1457.58</v>
      </c>
    </row>
    <row r="3534" spans="1:7" x14ac:dyDescent="0.35">
      <c r="A3534">
        <v>2017</v>
      </c>
      <c r="B3534">
        <v>4</v>
      </c>
      <c r="C3534" t="str">
        <f>+VLOOKUP(Precio_mayoristas_consumidores[[#This Row],[Cod_mes]],Códigos_mes[],2,0)</f>
        <v>Abril</v>
      </c>
      <c r="D3534" t="s">
        <v>797</v>
      </c>
      <c r="E3534" t="str">
        <f>+VLOOKUP(Precio_mayoristas_consumidores[[#This Row],[Producto]],Codigos_class_frutas[],2,0)</f>
        <v>Berries</v>
      </c>
      <c r="F3534" t="s">
        <v>212</v>
      </c>
      <c r="G3534" s="51">
        <v>7633.33</v>
      </c>
    </row>
    <row r="3535" spans="1:7" x14ac:dyDescent="0.35">
      <c r="A3535">
        <v>2017</v>
      </c>
      <c r="B3535">
        <v>4</v>
      </c>
      <c r="C3535" t="str">
        <f>+VLOOKUP(Precio_mayoristas_consumidores[[#This Row],[Cod_mes]],Códigos_mes[],2,0)</f>
        <v>Abril</v>
      </c>
      <c r="D3535" t="s">
        <v>797</v>
      </c>
      <c r="E3535" t="str">
        <f>+VLOOKUP(Precio_mayoristas_consumidores[[#This Row],[Producto]],Codigos_class_frutas[],2,0)</f>
        <v>Berries</v>
      </c>
      <c r="F3535" t="s">
        <v>249</v>
      </c>
      <c r="G3535" s="51">
        <v>1337.79</v>
      </c>
    </row>
    <row r="3536" spans="1:7" x14ac:dyDescent="0.35">
      <c r="A3536">
        <v>2017</v>
      </c>
      <c r="B3536">
        <v>4</v>
      </c>
      <c r="C3536" t="str">
        <f>+VLOOKUP(Precio_mayoristas_consumidores[[#This Row],[Cod_mes]],Códigos_mes[],2,0)</f>
        <v>Abril</v>
      </c>
      <c r="D3536" t="s">
        <v>797</v>
      </c>
      <c r="E3536" t="str">
        <f>+VLOOKUP(Precio_mayoristas_consumidores[[#This Row],[Producto]],Codigos_class_frutas[],2,0)</f>
        <v>Cítricos</v>
      </c>
      <c r="F3536" t="s">
        <v>214</v>
      </c>
      <c r="G3536" s="51">
        <v>2170.37</v>
      </c>
    </row>
    <row r="3537" spans="1:7" x14ac:dyDescent="0.35">
      <c r="A3537">
        <v>2017</v>
      </c>
      <c r="B3537">
        <v>4</v>
      </c>
      <c r="C3537" t="str">
        <f>+VLOOKUP(Precio_mayoristas_consumidores[[#This Row],[Cod_mes]],Códigos_mes[],2,0)</f>
        <v>Abril</v>
      </c>
      <c r="D3537" t="s">
        <v>797</v>
      </c>
      <c r="E3537" t="str">
        <f>+VLOOKUP(Precio_mayoristas_consumidores[[#This Row],[Producto]],Codigos_class_frutas[],2,0)</f>
        <v>Tropicales y subtropicales</v>
      </c>
      <c r="F3537" t="s">
        <v>229</v>
      </c>
      <c r="G3537" s="51">
        <v>1823.08</v>
      </c>
    </row>
    <row r="3538" spans="1:7" x14ac:dyDescent="0.35">
      <c r="A3538">
        <v>2017</v>
      </c>
      <c r="B3538">
        <v>4</v>
      </c>
      <c r="C3538" t="str">
        <f>+VLOOKUP(Precio_mayoristas_consumidores[[#This Row],[Cod_mes]],Códigos_mes[],2,0)</f>
        <v>Abril</v>
      </c>
      <c r="D3538" t="s">
        <v>797</v>
      </c>
      <c r="E3538" t="str">
        <f>+VLOOKUP(Precio_mayoristas_consumidores[[#This Row],[Producto]],Codigos_class_frutas[],2,0)</f>
        <v>Frutos de pepita</v>
      </c>
      <c r="F3538" t="s">
        <v>231</v>
      </c>
      <c r="G3538" s="51">
        <v>1025.44</v>
      </c>
    </row>
    <row r="3539" spans="1:7" x14ac:dyDescent="0.35">
      <c r="A3539">
        <v>2017</v>
      </c>
      <c r="B3539">
        <v>4</v>
      </c>
      <c r="C3539" t="str">
        <f>+VLOOKUP(Precio_mayoristas_consumidores[[#This Row],[Cod_mes]],Códigos_mes[],2,0)</f>
        <v>Abril</v>
      </c>
      <c r="D3539" t="s">
        <v>797</v>
      </c>
      <c r="E3539" t="str">
        <f>+VLOOKUP(Precio_mayoristas_consumidores[[#This Row],[Producto]],Codigos_class_frutas[],2,0)</f>
        <v>Cítricos</v>
      </c>
      <c r="F3539" t="s">
        <v>221</v>
      </c>
      <c r="G3539" s="51">
        <v>1096.44</v>
      </c>
    </row>
    <row r="3540" spans="1:7" x14ac:dyDescent="0.35">
      <c r="A3540">
        <v>2017</v>
      </c>
      <c r="B3540">
        <v>4</v>
      </c>
      <c r="C3540" t="str">
        <f>+VLOOKUP(Precio_mayoristas_consumidores[[#This Row],[Cod_mes]],Códigos_mes[],2,0)</f>
        <v>Abril</v>
      </c>
      <c r="D3540" t="s">
        <v>797</v>
      </c>
      <c r="E3540" t="str">
        <f>+VLOOKUP(Precio_mayoristas_consumidores[[#This Row],[Producto]],Codigos_class_frutas[],2,0)</f>
        <v>Oleaginosos</v>
      </c>
      <c r="F3540" t="s">
        <v>225</v>
      </c>
      <c r="G3540" s="51">
        <v>3322.13</v>
      </c>
    </row>
    <row r="3541" spans="1:7" x14ac:dyDescent="0.35">
      <c r="A3541">
        <v>2017</v>
      </c>
      <c r="B3541">
        <v>4</v>
      </c>
      <c r="C3541" t="str">
        <f>+VLOOKUP(Precio_mayoristas_consumidores[[#This Row],[Cod_mes]],Códigos_mes[],2,0)</f>
        <v>Abril</v>
      </c>
      <c r="D3541" t="s">
        <v>797</v>
      </c>
      <c r="E3541" t="str">
        <f>+VLOOKUP(Precio_mayoristas_consumidores[[#This Row],[Producto]],Codigos_class_frutas[],2,0)</f>
        <v>Frutos de pepita</v>
      </c>
      <c r="F3541" t="s">
        <v>242</v>
      </c>
      <c r="G3541" s="51">
        <v>1074.24</v>
      </c>
    </row>
    <row r="3542" spans="1:7" x14ac:dyDescent="0.35">
      <c r="A3542">
        <v>2017</v>
      </c>
      <c r="B3542">
        <v>4</v>
      </c>
      <c r="C3542" t="str">
        <f>+VLOOKUP(Precio_mayoristas_consumidores[[#This Row],[Cod_mes]],Códigos_mes[],2,0)</f>
        <v>Abril</v>
      </c>
      <c r="D3542" t="s">
        <v>797</v>
      </c>
      <c r="E3542" t="str">
        <f>+VLOOKUP(Precio_mayoristas_consumidores[[#This Row],[Producto]],Codigos_class_frutas[],2,0)</f>
        <v>Tropicales y subtropicales</v>
      </c>
      <c r="F3542" t="s">
        <v>204</v>
      </c>
      <c r="G3542" s="51">
        <v>794.37</v>
      </c>
    </row>
    <row r="3543" spans="1:7" x14ac:dyDescent="0.35">
      <c r="A3543">
        <v>2017</v>
      </c>
      <c r="B3543">
        <v>4</v>
      </c>
      <c r="C3543" t="str">
        <f>+VLOOKUP(Precio_mayoristas_consumidores[[#This Row],[Cod_mes]],Códigos_mes[],2,0)</f>
        <v>Abril</v>
      </c>
      <c r="D3543" t="s">
        <v>797</v>
      </c>
      <c r="E3543" t="str">
        <f>+VLOOKUP(Precio_mayoristas_consumidores[[#This Row],[Producto]],Codigos_class_frutas[],2,0)</f>
        <v>Otros</v>
      </c>
      <c r="F3543" t="s">
        <v>717</v>
      </c>
      <c r="G3543" s="51">
        <v>1789.44</v>
      </c>
    </row>
    <row r="3544" spans="1:7" x14ac:dyDescent="0.35">
      <c r="A3544">
        <v>2017</v>
      </c>
      <c r="B3544">
        <v>4</v>
      </c>
      <c r="C3544" t="str">
        <f>+VLOOKUP(Precio_mayoristas_consumidores[[#This Row],[Cod_mes]],Códigos_mes[],2,0)</f>
        <v>Abril</v>
      </c>
      <c r="D3544" t="s">
        <v>797</v>
      </c>
      <c r="E3544" t="str">
        <f>+VLOOKUP(Precio_mayoristas_consumidores[[#This Row],[Producto]],Codigos_class_frutas[],2,0)</f>
        <v>Uva</v>
      </c>
      <c r="F3544" t="s">
        <v>295</v>
      </c>
      <c r="G3544" s="51">
        <v>2410.9699999999998</v>
      </c>
    </row>
    <row r="3545" spans="1:7" x14ac:dyDescent="0.35">
      <c r="A3545">
        <v>2017</v>
      </c>
      <c r="B3545">
        <v>4</v>
      </c>
      <c r="C3545" t="str">
        <f>+VLOOKUP(Precio_mayoristas_consumidores[[#This Row],[Cod_mes]],Códigos_mes[],2,0)</f>
        <v>Abril</v>
      </c>
      <c r="D3545" t="s">
        <v>796</v>
      </c>
      <c r="E3545" t="str">
        <f>+VLOOKUP(Precio_mayoristas_consumidores[[#This Row],[Producto]],Codigos_class_frutas[],2,0)</f>
        <v>Frutos de hueso (carozo)</v>
      </c>
      <c r="F3545" t="s">
        <v>702</v>
      </c>
      <c r="G3545" s="51">
        <v>607.04</v>
      </c>
    </row>
    <row r="3546" spans="1:7" x14ac:dyDescent="0.35">
      <c r="A3546">
        <v>2017</v>
      </c>
      <c r="B3546">
        <v>4</v>
      </c>
      <c r="C3546" t="str">
        <f>+VLOOKUP(Precio_mayoristas_consumidores[[#This Row],[Cod_mes]],Códigos_mes[],2,0)</f>
        <v>Abril</v>
      </c>
      <c r="D3546" t="s">
        <v>796</v>
      </c>
      <c r="E3546" t="str">
        <f>+VLOOKUP(Precio_mayoristas_consumidores[[#This Row],[Producto]],Codigos_class_frutas[],2,0)</f>
        <v>Berries</v>
      </c>
      <c r="F3546" t="s">
        <v>212</v>
      </c>
      <c r="G3546" s="51">
        <v>1222.1500000000001</v>
      </c>
    </row>
    <row r="3547" spans="1:7" x14ac:dyDescent="0.35">
      <c r="A3547">
        <v>2017</v>
      </c>
      <c r="B3547">
        <v>4</v>
      </c>
      <c r="C3547" t="str">
        <f>+VLOOKUP(Precio_mayoristas_consumidores[[#This Row],[Cod_mes]],Códigos_mes[],2,0)</f>
        <v>Abril</v>
      </c>
      <c r="D3547" t="s">
        <v>796</v>
      </c>
      <c r="E3547" t="str">
        <f>+VLOOKUP(Precio_mayoristas_consumidores[[#This Row],[Producto]],Codigos_class_frutas[],2,0)</f>
        <v>Berries</v>
      </c>
      <c r="F3547" t="s">
        <v>249</v>
      </c>
      <c r="G3547" s="51">
        <v>543.49</v>
      </c>
    </row>
    <row r="3548" spans="1:7" x14ac:dyDescent="0.35">
      <c r="A3548">
        <v>2017</v>
      </c>
      <c r="B3548">
        <v>4</v>
      </c>
      <c r="C3548" t="str">
        <f>+VLOOKUP(Precio_mayoristas_consumidores[[#This Row],[Cod_mes]],Códigos_mes[],2,0)</f>
        <v>Abril</v>
      </c>
      <c r="D3548" t="s">
        <v>796</v>
      </c>
      <c r="E3548" t="str">
        <f>+VLOOKUP(Precio_mayoristas_consumidores[[#This Row],[Producto]],Codigos_class_frutas[],2,0)</f>
        <v>Cítricos</v>
      </c>
      <c r="F3548" t="s">
        <v>214</v>
      </c>
      <c r="G3548" s="51">
        <v>1324.67</v>
      </c>
    </row>
    <row r="3549" spans="1:7" x14ac:dyDescent="0.35">
      <c r="A3549">
        <v>2017</v>
      </c>
      <c r="B3549">
        <v>4</v>
      </c>
      <c r="C3549" t="str">
        <f>+VLOOKUP(Precio_mayoristas_consumidores[[#This Row],[Cod_mes]],Códigos_mes[],2,0)</f>
        <v>Abril</v>
      </c>
      <c r="D3549" t="s">
        <v>796</v>
      </c>
      <c r="E3549" t="str">
        <f>+VLOOKUP(Precio_mayoristas_consumidores[[#This Row],[Producto]],Codigos_class_frutas[],2,0)</f>
        <v>Tropicales y subtropicales</v>
      </c>
      <c r="F3549" t="s">
        <v>229</v>
      </c>
      <c r="G3549" s="51">
        <v>2185.42</v>
      </c>
    </row>
    <row r="3550" spans="1:7" x14ac:dyDescent="0.35">
      <c r="A3550">
        <v>2017</v>
      </c>
      <c r="B3550">
        <v>4</v>
      </c>
      <c r="C3550" t="str">
        <f>+VLOOKUP(Precio_mayoristas_consumidores[[#This Row],[Cod_mes]],Códigos_mes[],2,0)</f>
        <v>Abril</v>
      </c>
      <c r="D3550" t="s">
        <v>796</v>
      </c>
      <c r="E3550" t="str">
        <f>+VLOOKUP(Precio_mayoristas_consumidores[[#This Row],[Producto]],Codigos_class_frutas[],2,0)</f>
        <v>Frutos de pepita</v>
      </c>
      <c r="F3550" t="s">
        <v>231</v>
      </c>
      <c r="G3550" s="51">
        <v>552.19000000000005</v>
      </c>
    </row>
    <row r="3551" spans="1:7" x14ac:dyDescent="0.35">
      <c r="A3551">
        <v>2017</v>
      </c>
      <c r="B3551">
        <v>4</v>
      </c>
      <c r="C3551" t="str">
        <f>+VLOOKUP(Precio_mayoristas_consumidores[[#This Row],[Cod_mes]],Códigos_mes[],2,0)</f>
        <v>Abril</v>
      </c>
      <c r="D3551" t="s">
        <v>796</v>
      </c>
      <c r="E3551" t="str">
        <f>+VLOOKUP(Precio_mayoristas_consumidores[[#This Row],[Producto]],Codigos_class_frutas[],2,0)</f>
        <v>Cítricos</v>
      </c>
      <c r="F3551" t="s">
        <v>221</v>
      </c>
      <c r="G3551" s="51">
        <v>859.03</v>
      </c>
    </row>
    <row r="3552" spans="1:7" x14ac:dyDescent="0.35">
      <c r="A3552">
        <v>2017</v>
      </c>
      <c r="B3552">
        <v>4</v>
      </c>
      <c r="C3552" t="str">
        <f>+VLOOKUP(Precio_mayoristas_consumidores[[#This Row],[Cod_mes]],Códigos_mes[],2,0)</f>
        <v>Abril</v>
      </c>
      <c r="D3552" t="s">
        <v>796</v>
      </c>
      <c r="E3552" t="str">
        <f>+VLOOKUP(Precio_mayoristas_consumidores[[#This Row],[Producto]],Codigos_class_frutas[],2,0)</f>
        <v>Oleaginosos</v>
      </c>
      <c r="F3552" t="s">
        <v>225</v>
      </c>
      <c r="G3552" s="51">
        <v>2466.14</v>
      </c>
    </row>
    <row r="3553" spans="1:7" x14ac:dyDescent="0.35">
      <c r="A3553">
        <v>2017</v>
      </c>
      <c r="B3553">
        <v>4</v>
      </c>
      <c r="C3553" t="str">
        <f>+VLOOKUP(Precio_mayoristas_consumidores[[#This Row],[Cod_mes]],Códigos_mes[],2,0)</f>
        <v>Abril</v>
      </c>
      <c r="D3553" t="s">
        <v>796</v>
      </c>
      <c r="E3553" t="str">
        <f>+VLOOKUP(Precio_mayoristas_consumidores[[#This Row],[Producto]],Codigos_class_frutas[],2,0)</f>
        <v>Frutos de pepita</v>
      </c>
      <c r="F3553" t="s">
        <v>242</v>
      </c>
      <c r="G3553" s="51">
        <v>644.51</v>
      </c>
    </row>
    <row r="3554" spans="1:7" x14ac:dyDescent="0.35">
      <c r="A3554">
        <v>2017</v>
      </c>
      <c r="B3554">
        <v>4</v>
      </c>
      <c r="C3554" t="str">
        <f>+VLOOKUP(Precio_mayoristas_consumidores[[#This Row],[Cod_mes]],Códigos_mes[],2,0)</f>
        <v>Abril</v>
      </c>
      <c r="D3554" t="s">
        <v>796</v>
      </c>
      <c r="E3554" t="str">
        <f>+VLOOKUP(Precio_mayoristas_consumidores[[#This Row],[Producto]],Codigos_class_frutas[],2,0)</f>
        <v>Tropicales y subtropicales</v>
      </c>
      <c r="F3554" t="s">
        <v>204</v>
      </c>
      <c r="G3554" s="51">
        <v>602.64</v>
      </c>
    </row>
    <row r="3555" spans="1:7" x14ac:dyDescent="0.35">
      <c r="A3555">
        <v>2017</v>
      </c>
      <c r="B3555">
        <v>4</v>
      </c>
      <c r="C3555" t="str">
        <f>+VLOOKUP(Precio_mayoristas_consumidores[[#This Row],[Cod_mes]],Códigos_mes[],2,0)</f>
        <v>Abril</v>
      </c>
      <c r="D3555" t="s">
        <v>796</v>
      </c>
      <c r="E3555" t="str">
        <f>+VLOOKUP(Precio_mayoristas_consumidores[[#This Row],[Producto]],Codigos_class_frutas[],2,0)</f>
        <v>Otros</v>
      </c>
      <c r="F3555" t="s">
        <v>717</v>
      </c>
      <c r="G3555" s="51">
        <v>1213.97</v>
      </c>
    </row>
    <row r="3556" spans="1:7" x14ac:dyDescent="0.35">
      <c r="A3556">
        <v>2017</v>
      </c>
      <c r="B3556">
        <v>4</v>
      </c>
      <c r="C3556" t="str">
        <f>+VLOOKUP(Precio_mayoristas_consumidores[[#This Row],[Cod_mes]],Códigos_mes[],2,0)</f>
        <v>Abril</v>
      </c>
      <c r="D3556" t="s">
        <v>796</v>
      </c>
      <c r="E3556" t="str">
        <f>+VLOOKUP(Precio_mayoristas_consumidores[[#This Row],[Producto]],Codigos_class_frutas[],2,0)</f>
        <v>Uva</v>
      </c>
      <c r="F3556" t="s">
        <v>295</v>
      </c>
      <c r="G3556" s="51">
        <v>847.91</v>
      </c>
    </row>
    <row r="3557" spans="1:7" x14ac:dyDescent="0.35">
      <c r="A3557">
        <v>2017</v>
      </c>
      <c r="B3557">
        <v>4</v>
      </c>
      <c r="C3557" t="str">
        <f>+VLOOKUP(Precio_mayoristas_consumidores[[#This Row],[Cod_mes]],Códigos_mes[],2,0)</f>
        <v>Abril</v>
      </c>
      <c r="D3557" t="s">
        <v>797</v>
      </c>
      <c r="E3557" t="str">
        <f>+VLOOKUP(Precio_mayoristas_consumidores[[#This Row],[Producto]],Codigos_class_frutas[],2,0)</f>
        <v>Frutos de hueso (carozo)</v>
      </c>
      <c r="F3557" t="s">
        <v>702</v>
      </c>
      <c r="G3557" s="51">
        <v>1371.41</v>
      </c>
    </row>
    <row r="3558" spans="1:7" x14ac:dyDescent="0.35">
      <c r="A3558">
        <v>2017</v>
      </c>
      <c r="B3558">
        <v>4</v>
      </c>
      <c r="C3558" t="str">
        <f>+VLOOKUP(Precio_mayoristas_consumidores[[#This Row],[Cod_mes]],Códigos_mes[],2,0)</f>
        <v>Abril</v>
      </c>
      <c r="D3558" t="s">
        <v>797</v>
      </c>
      <c r="E3558" t="str">
        <f>+VLOOKUP(Precio_mayoristas_consumidores[[#This Row],[Producto]],Codigos_class_frutas[],2,0)</f>
        <v>Berries</v>
      </c>
      <c r="F3558" t="s">
        <v>212</v>
      </c>
      <c r="G3558" s="51">
        <v>4951.67</v>
      </c>
    </row>
    <row r="3559" spans="1:7" x14ac:dyDescent="0.35">
      <c r="A3559">
        <v>2017</v>
      </c>
      <c r="B3559">
        <v>4</v>
      </c>
      <c r="C3559" t="str">
        <f>+VLOOKUP(Precio_mayoristas_consumidores[[#This Row],[Cod_mes]],Códigos_mes[],2,0)</f>
        <v>Abril</v>
      </c>
      <c r="D3559" t="s">
        <v>797</v>
      </c>
      <c r="E3559" t="str">
        <f>+VLOOKUP(Precio_mayoristas_consumidores[[#This Row],[Producto]],Codigos_class_frutas[],2,0)</f>
        <v>Berries</v>
      </c>
      <c r="F3559" t="s">
        <v>249</v>
      </c>
      <c r="G3559" s="51">
        <v>1305.83</v>
      </c>
    </row>
    <row r="3560" spans="1:7" x14ac:dyDescent="0.35">
      <c r="A3560">
        <v>2017</v>
      </c>
      <c r="B3560">
        <v>4</v>
      </c>
      <c r="C3560" t="str">
        <f>+VLOOKUP(Precio_mayoristas_consumidores[[#This Row],[Cod_mes]],Códigos_mes[],2,0)</f>
        <v>Abril</v>
      </c>
      <c r="D3560" t="s">
        <v>797</v>
      </c>
      <c r="E3560" t="str">
        <f>+VLOOKUP(Precio_mayoristas_consumidores[[#This Row],[Producto]],Codigos_class_frutas[],2,0)</f>
        <v>Cítricos</v>
      </c>
      <c r="F3560" t="s">
        <v>214</v>
      </c>
      <c r="G3560" s="51">
        <v>2034.15</v>
      </c>
    </row>
    <row r="3561" spans="1:7" x14ac:dyDescent="0.35">
      <c r="A3561">
        <v>2017</v>
      </c>
      <c r="B3561">
        <v>4</v>
      </c>
      <c r="C3561" t="str">
        <f>+VLOOKUP(Precio_mayoristas_consumidores[[#This Row],[Cod_mes]],Códigos_mes[],2,0)</f>
        <v>Abril</v>
      </c>
      <c r="D3561" t="s">
        <v>797</v>
      </c>
      <c r="E3561" t="str">
        <f>+VLOOKUP(Precio_mayoristas_consumidores[[#This Row],[Producto]],Codigos_class_frutas[],2,0)</f>
        <v>Tropicales y subtropicales</v>
      </c>
      <c r="F3561" t="s">
        <v>229</v>
      </c>
      <c r="G3561" s="51">
        <v>2011.6</v>
      </c>
    </row>
    <row r="3562" spans="1:7" x14ac:dyDescent="0.35">
      <c r="A3562">
        <v>2017</v>
      </c>
      <c r="B3562">
        <v>4</v>
      </c>
      <c r="C3562" t="str">
        <f>+VLOOKUP(Precio_mayoristas_consumidores[[#This Row],[Cod_mes]],Códigos_mes[],2,0)</f>
        <v>Abril</v>
      </c>
      <c r="D3562" t="s">
        <v>797</v>
      </c>
      <c r="E3562" t="str">
        <f>+VLOOKUP(Precio_mayoristas_consumidores[[#This Row],[Producto]],Codigos_class_frutas[],2,0)</f>
        <v>Frutos de pepita</v>
      </c>
      <c r="F3562" t="s">
        <v>231</v>
      </c>
      <c r="G3562" s="51">
        <v>1005.72</v>
      </c>
    </row>
    <row r="3563" spans="1:7" x14ac:dyDescent="0.35">
      <c r="A3563">
        <v>2017</v>
      </c>
      <c r="B3563">
        <v>4</v>
      </c>
      <c r="C3563" t="str">
        <f>+VLOOKUP(Precio_mayoristas_consumidores[[#This Row],[Cod_mes]],Códigos_mes[],2,0)</f>
        <v>Abril</v>
      </c>
      <c r="D3563" t="s">
        <v>797</v>
      </c>
      <c r="E3563" t="str">
        <f>+VLOOKUP(Precio_mayoristas_consumidores[[#This Row],[Producto]],Codigos_class_frutas[],2,0)</f>
        <v>Cítricos</v>
      </c>
      <c r="F3563" t="s">
        <v>221</v>
      </c>
      <c r="G3563" s="51">
        <v>1193.8</v>
      </c>
    </row>
    <row r="3564" spans="1:7" x14ac:dyDescent="0.35">
      <c r="A3564">
        <v>2017</v>
      </c>
      <c r="B3564">
        <v>4</v>
      </c>
      <c r="C3564" t="str">
        <f>+VLOOKUP(Precio_mayoristas_consumidores[[#This Row],[Cod_mes]],Códigos_mes[],2,0)</f>
        <v>Abril</v>
      </c>
      <c r="D3564" t="s">
        <v>797</v>
      </c>
      <c r="E3564" t="str">
        <f>+VLOOKUP(Precio_mayoristas_consumidores[[#This Row],[Producto]],Codigos_class_frutas[],2,0)</f>
        <v>Oleaginosos</v>
      </c>
      <c r="F3564" t="s">
        <v>225</v>
      </c>
      <c r="G3564" s="51">
        <v>3308.62</v>
      </c>
    </row>
    <row r="3565" spans="1:7" x14ac:dyDescent="0.35">
      <c r="A3565">
        <v>2017</v>
      </c>
      <c r="B3565">
        <v>4</v>
      </c>
      <c r="C3565" t="str">
        <f>+VLOOKUP(Precio_mayoristas_consumidores[[#This Row],[Cod_mes]],Códigos_mes[],2,0)</f>
        <v>Abril</v>
      </c>
      <c r="D3565" t="s">
        <v>797</v>
      </c>
      <c r="E3565" t="str">
        <f>+VLOOKUP(Precio_mayoristas_consumidores[[#This Row],[Producto]],Codigos_class_frutas[],2,0)</f>
        <v>Frutos de pepita</v>
      </c>
      <c r="F3565" t="s">
        <v>242</v>
      </c>
      <c r="G3565" s="51">
        <v>959.2</v>
      </c>
    </row>
    <row r="3566" spans="1:7" x14ac:dyDescent="0.35">
      <c r="A3566">
        <v>2017</v>
      </c>
      <c r="B3566">
        <v>4</v>
      </c>
      <c r="C3566" t="str">
        <f>+VLOOKUP(Precio_mayoristas_consumidores[[#This Row],[Cod_mes]],Códigos_mes[],2,0)</f>
        <v>Abril</v>
      </c>
      <c r="D3566" t="s">
        <v>797</v>
      </c>
      <c r="E3566" t="str">
        <f>+VLOOKUP(Precio_mayoristas_consumidores[[#This Row],[Producto]],Codigos_class_frutas[],2,0)</f>
        <v>Tropicales y subtropicales</v>
      </c>
      <c r="F3566" t="s">
        <v>204</v>
      </c>
      <c r="G3566" s="51">
        <v>821.63</v>
      </c>
    </row>
    <row r="3567" spans="1:7" x14ac:dyDescent="0.35">
      <c r="A3567">
        <v>2017</v>
      </c>
      <c r="B3567">
        <v>4</v>
      </c>
      <c r="C3567" t="str">
        <f>+VLOOKUP(Precio_mayoristas_consumidores[[#This Row],[Cod_mes]],Códigos_mes[],2,0)</f>
        <v>Abril</v>
      </c>
      <c r="D3567" t="s">
        <v>797</v>
      </c>
      <c r="E3567" t="str">
        <f>+VLOOKUP(Precio_mayoristas_consumidores[[#This Row],[Producto]],Codigos_class_frutas[],2,0)</f>
        <v>Otros</v>
      </c>
      <c r="F3567" t="s">
        <v>717</v>
      </c>
      <c r="G3567" s="51">
        <v>1802.86</v>
      </c>
    </row>
    <row r="3568" spans="1:7" x14ac:dyDescent="0.35">
      <c r="A3568">
        <v>2017</v>
      </c>
      <c r="B3568">
        <v>4</v>
      </c>
      <c r="C3568" t="str">
        <f>+VLOOKUP(Precio_mayoristas_consumidores[[#This Row],[Cod_mes]],Códigos_mes[],2,0)</f>
        <v>Abril</v>
      </c>
      <c r="D3568" t="s">
        <v>797</v>
      </c>
      <c r="E3568" t="str">
        <f>+VLOOKUP(Precio_mayoristas_consumidores[[#This Row],[Producto]],Codigos_class_frutas[],2,0)</f>
        <v>Uva</v>
      </c>
      <c r="F3568" t="s">
        <v>295</v>
      </c>
      <c r="G3568" s="51">
        <v>2958.85</v>
      </c>
    </row>
    <row r="3569" spans="1:7" x14ac:dyDescent="0.35">
      <c r="A3569">
        <v>2017</v>
      </c>
      <c r="B3569">
        <v>5</v>
      </c>
      <c r="C3569" t="str">
        <f>+VLOOKUP(Precio_mayoristas_consumidores[[#This Row],[Cod_mes]],Códigos_mes[],2,0)</f>
        <v>Mayo</v>
      </c>
      <c r="D3569" t="s">
        <v>796</v>
      </c>
      <c r="E3569" t="str">
        <f>+VLOOKUP(Precio_mayoristas_consumidores[[#This Row],[Producto]],Codigos_class_frutas[],2,0)</f>
        <v>Frutos de hueso (carozo)</v>
      </c>
      <c r="F3569" t="s">
        <v>702</v>
      </c>
      <c r="G3569" s="51">
        <v>650</v>
      </c>
    </row>
    <row r="3570" spans="1:7" x14ac:dyDescent="0.35">
      <c r="A3570">
        <v>2017</v>
      </c>
      <c r="B3570">
        <v>5</v>
      </c>
      <c r="C3570" t="str">
        <f>+VLOOKUP(Precio_mayoristas_consumidores[[#This Row],[Cod_mes]],Códigos_mes[],2,0)</f>
        <v>Mayo</v>
      </c>
      <c r="D3570" t="s">
        <v>796</v>
      </c>
      <c r="E3570" t="str">
        <f>+VLOOKUP(Precio_mayoristas_consumidores[[#This Row],[Producto]],Codigos_class_frutas[],2,0)</f>
        <v>Berries</v>
      </c>
      <c r="F3570" t="s">
        <v>212</v>
      </c>
      <c r="G3570" s="51">
        <v>1306.3699999999999</v>
      </c>
    </row>
    <row r="3571" spans="1:7" x14ac:dyDescent="0.35">
      <c r="A3571">
        <v>2017</v>
      </c>
      <c r="B3571">
        <v>5</v>
      </c>
      <c r="C3571" t="str">
        <f>+VLOOKUP(Precio_mayoristas_consumidores[[#This Row],[Cod_mes]],Códigos_mes[],2,0)</f>
        <v>Mayo</v>
      </c>
      <c r="D3571" t="s">
        <v>796</v>
      </c>
      <c r="E3571" t="str">
        <f>+VLOOKUP(Precio_mayoristas_consumidores[[#This Row],[Producto]],Codigos_class_frutas[],2,0)</f>
        <v>Berries</v>
      </c>
      <c r="F3571" t="s">
        <v>249</v>
      </c>
      <c r="G3571" s="51">
        <v>544.25</v>
      </c>
    </row>
    <row r="3572" spans="1:7" x14ac:dyDescent="0.35">
      <c r="A3572">
        <v>2017</v>
      </c>
      <c r="B3572">
        <v>5</v>
      </c>
      <c r="C3572" t="str">
        <f>+VLOOKUP(Precio_mayoristas_consumidores[[#This Row],[Cod_mes]],Códigos_mes[],2,0)</f>
        <v>Mayo</v>
      </c>
      <c r="D3572" t="s">
        <v>796</v>
      </c>
      <c r="E3572" t="str">
        <f>+VLOOKUP(Precio_mayoristas_consumidores[[#This Row],[Producto]],Codigos_class_frutas[],2,0)</f>
        <v>Cítricos</v>
      </c>
      <c r="F3572" t="s">
        <v>214</v>
      </c>
      <c r="G3572" s="51">
        <v>1174.46</v>
      </c>
    </row>
    <row r="3573" spans="1:7" x14ac:dyDescent="0.35">
      <c r="A3573">
        <v>2017</v>
      </c>
      <c r="B3573">
        <v>5</v>
      </c>
      <c r="C3573" t="str">
        <f>+VLOOKUP(Precio_mayoristas_consumidores[[#This Row],[Cod_mes]],Códigos_mes[],2,0)</f>
        <v>Mayo</v>
      </c>
      <c r="D3573" t="s">
        <v>796</v>
      </c>
      <c r="E3573" t="str">
        <f>+VLOOKUP(Precio_mayoristas_consumidores[[#This Row],[Producto]],Codigos_class_frutas[],2,0)</f>
        <v>Tropicales y subtropicales</v>
      </c>
      <c r="F3573" t="s">
        <v>229</v>
      </c>
      <c r="G3573" s="51">
        <v>1985.71</v>
      </c>
    </row>
    <row r="3574" spans="1:7" x14ac:dyDescent="0.35">
      <c r="A3574">
        <v>2017</v>
      </c>
      <c r="B3574">
        <v>5</v>
      </c>
      <c r="C3574" t="str">
        <f>+VLOOKUP(Precio_mayoristas_consumidores[[#This Row],[Cod_mes]],Códigos_mes[],2,0)</f>
        <v>Mayo</v>
      </c>
      <c r="D3574" t="s">
        <v>796</v>
      </c>
      <c r="E3574" t="str">
        <f>+VLOOKUP(Precio_mayoristas_consumidores[[#This Row],[Producto]],Codigos_class_frutas[],2,0)</f>
        <v>Frutos de pepita</v>
      </c>
      <c r="F3574" t="s">
        <v>231</v>
      </c>
      <c r="G3574" s="51">
        <v>522.85</v>
      </c>
    </row>
    <row r="3575" spans="1:7" x14ac:dyDescent="0.35">
      <c r="A3575">
        <v>2017</v>
      </c>
      <c r="B3575">
        <v>5</v>
      </c>
      <c r="C3575" t="str">
        <f>+VLOOKUP(Precio_mayoristas_consumidores[[#This Row],[Cod_mes]],Códigos_mes[],2,0)</f>
        <v>Mayo</v>
      </c>
      <c r="D3575" t="s">
        <v>796</v>
      </c>
      <c r="E3575" t="str">
        <f>+VLOOKUP(Precio_mayoristas_consumidores[[#This Row],[Producto]],Codigos_class_frutas[],2,0)</f>
        <v>Cítricos</v>
      </c>
      <c r="F3575" t="s">
        <v>221</v>
      </c>
      <c r="G3575" s="51">
        <v>849.74</v>
      </c>
    </row>
    <row r="3576" spans="1:7" x14ac:dyDescent="0.35">
      <c r="A3576">
        <v>2017</v>
      </c>
      <c r="B3576">
        <v>5</v>
      </c>
      <c r="C3576" t="str">
        <f>+VLOOKUP(Precio_mayoristas_consumidores[[#This Row],[Cod_mes]],Códigos_mes[],2,0)</f>
        <v>Mayo</v>
      </c>
      <c r="D3576" t="s">
        <v>796</v>
      </c>
      <c r="E3576" t="str">
        <f>+VLOOKUP(Precio_mayoristas_consumidores[[#This Row],[Producto]],Codigos_class_frutas[],2,0)</f>
        <v>Oleaginosos</v>
      </c>
      <c r="F3576" t="s">
        <v>225</v>
      </c>
      <c r="G3576" s="51">
        <v>2475.91</v>
      </c>
    </row>
    <row r="3577" spans="1:7" x14ac:dyDescent="0.35">
      <c r="A3577">
        <v>2017</v>
      </c>
      <c r="B3577">
        <v>5</v>
      </c>
      <c r="C3577" t="str">
        <f>+VLOOKUP(Precio_mayoristas_consumidores[[#This Row],[Cod_mes]],Códigos_mes[],2,0)</f>
        <v>Mayo</v>
      </c>
      <c r="D3577" t="s">
        <v>796</v>
      </c>
      <c r="E3577" t="str">
        <f>+VLOOKUP(Precio_mayoristas_consumidores[[#This Row],[Producto]],Codigos_class_frutas[],2,0)</f>
        <v>Frutos de pepita</v>
      </c>
      <c r="F3577" t="s">
        <v>242</v>
      </c>
      <c r="G3577" s="51">
        <v>658.59</v>
      </c>
    </row>
    <row r="3578" spans="1:7" x14ac:dyDescent="0.35">
      <c r="A3578">
        <v>2017</v>
      </c>
      <c r="B3578">
        <v>5</v>
      </c>
      <c r="C3578" t="str">
        <f>+VLOOKUP(Precio_mayoristas_consumidores[[#This Row],[Cod_mes]],Códigos_mes[],2,0)</f>
        <v>Mayo</v>
      </c>
      <c r="D3578" t="s">
        <v>796</v>
      </c>
      <c r="E3578" t="str">
        <f>+VLOOKUP(Precio_mayoristas_consumidores[[#This Row],[Producto]],Codigos_class_frutas[],2,0)</f>
        <v>Tropicales y subtropicales</v>
      </c>
      <c r="F3578" t="s">
        <v>204</v>
      </c>
      <c r="G3578" s="51">
        <v>555.65</v>
      </c>
    </row>
    <row r="3579" spans="1:7" x14ac:dyDescent="0.35">
      <c r="A3579">
        <v>2017</v>
      </c>
      <c r="B3579">
        <v>5</v>
      </c>
      <c r="C3579" t="str">
        <f>+VLOOKUP(Precio_mayoristas_consumidores[[#This Row],[Cod_mes]],Códigos_mes[],2,0)</f>
        <v>Mayo</v>
      </c>
      <c r="D3579" t="s">
        <v>796</v>
      </c>
      <c r="E3579" t="str">
        <f>+VLOOKUP(Precio_mayoristas_consumidores[[#This Row],[Producto]],Codigos_class_frutas[],2,0)</f>
        <v>Otros</v>
      </c>
      <c r="F3579" t="s">
        <v>717</v>
      </c>
      <c r="G3579" s="51">
        <v>1177.94</v>
      </c>
    </row>
    <row r="3580" spans="1:7" x14ac:dyDescent="0.35">
      <c r="A3580">
        <v>2017</v>
      </c>
      <c r="B3580">
        <v>5</v>
      </c>
      <c r="C3580" t="str">
        <f>+VLOOKUP(Precio_mayoristas_consumidores[[#This Row],[Cod_mes]],Códigos_mes[],2,0)</f>
        <v>Mayo</v>
      </c>
      <c r="D3580" t="s">
        <v>796</v>
      </c>
      <c r="E3580" t="str">
        <f>+VLOOKUP(Precio_mayoristas_consumidores[[#This Row],[Producto]],Codigos_class_frutas[],2,0)</f>
        <v>Uva</v>
      </c>
      <c r="F3580" t="s">
        <v>295</v>
      </c>
      <c r="G3580" s="51">
        <v>897.24</v>
      </c>
    </row>
    <row r="3581" spans="1:7" x14ac:dyDescent="0.35">
      <c r="A3581">
        <v>2017</v>
      </c>
      <c r="B3581">
        <v>5</v>
      </c>
      <c r="C3581" t="str">
        <f>+VLOOKUP(Precio_mayoristas_consumidores[[#This Row],[Cod_mes]],Códigos_mes[],2,0)</f>
        <v>Mayo</v>
      </c>
      <c r="D3581" t="s">
        <v>797</v>
      </c>
      <c r="E3581" t="str">
        <f>+VLOOKUP(Precio_mayoristas_consumidores[[#This Row],[Producto]],Codigos_class_frutas[],2,0)</f>
        <v>Berries</v>
      </c>
      <c r="F3581" t="s">
        <v>212</v>
      </c>
      <c r="G3581" s="51">
        <v>5409.2</v>
      </c>
    </row>
    <row r="3582" spans="1:7" x14ac:dyDescent="0.35">
      <c r="A3582">
        <v>2017</v>
      </c>
      <c r="B3582">
        <v>5</v>
      </c>
      <c r="C3582" t="str">
        <f>+VLOOKUP(Precio_mayoristas_consumidores[[#This Row],[Cod_mes]],Códigos_mes[],2,0)</f>
        <v>Mayo</v>
      </c>
      <c r="D3582" t="s">
        <v>797</v>
      </c>
      <c r="E3582" t="str">
        <f>+VLOOKUP(Precio_mayoristas_consumidores[[#This Row],[Producto]],Codigos_class_frutas[],2,0)</f>
        <v>Berries</v>
      </c>
      <c r="F3582" t="s">
        <v>249</v>
      </c>
      <c r="G3582" s="51">
        <v>1214.53</v>
      </c>
    </row>
    <row r="3583" spans="1:7" x14ac:dyDescent="0.35">
      <c r="A3583">
        <v>2017</v>
      </c>
      <c r="B3583">
        <v>5</v>
      </c>
      <c r="C3583" t="str">
        <f>+VLOOKUP(Precio_mayoristas_consumidores[[#This Row],[Cod_mes]],Códigos_mes[],2,0)</f>
        <v>Mayo</v>
      </c>
      <c r="D3583" t="s">
        <v>797</v>
      </c>
      <c r="E3583" t="str">
        <f>+VLOOKUP(Precio_mayoristas_consumidores[[#This Row],[Producto]],Codigos_class_frutas[],2,0)</f>
        <v>Cítricos</v>
      </c>
      <c r="F3583" t="s">
        <v>214</v>
      </c>
      <c r="G3583" s="51">
        <v>2011.31</v>
      </c>
    </row>
    <row r="3584" spans="1:7" x14ac:dyDescent="0.35">
      <c r="A3584">
        <v>2017</v>
      </c>
      <c r="B3584">
        <v>5</v>
      </c>
      <c r="C3584" t="str">
        <f>+VLOOKUP(Precio_mayoristas_consumidores[[#This Row],[Cod_mes]],Códigos_mes[],2,0)</f>
        <v>Mayo</v>
      </c>
      <c r="D3584" t="s">
        <v>797</v>
      </c>
      <c r="E3584" t="str">
        <f>+VLOOKUP(Precio_mayoristas_consumidores[[#This Row],[Producto]],Codigos_class_frutas[],2,0)</f>
        <v>Tropicales y subtropicales</v>
      </c>
      <c r="F3584" t="s">
        <v>229</v>
      </c>
      <c r="G3584" s="51">
        <v>2042.55</v>
      </c>
    </row>
    <row r="3585" spans="1:7" x14ac:dyDescent="0.35">
      <c r="A3585">
        <v>2017</v>
      </c>
      <c r="B3585">
        <v>5</v>
      </c>
      <c r="C3585" t="str">
        <f>+VLOOKUP(Precio_mayoristas_consumidores[[#This Row],[Cod_mes]],Códigos_mes[],2,0)</f>
        <v>Mayo</v>
      </c>
      <c r="D3585" t="s">
        <v>797</v>
      </c>
      <c r="E3585" t="str">
        <f>+VLOOKUP(Precio_mayoristas_consumidores[[#This Row],[Producto]],Codigos_class_frutas[],2,0)</f>
        <v>Frutos de pepita</v>
      </c>
      <c r="F3585" t="s">
        <v>231</v>
      </c>
      <c r="G3585" s="51">
        <v>1119.74</v>
      </c>
    </row>
    <row r="3586" spans="1:7" x14ac:dyDescent="0.35">
      <c r="A3586">
        <v>2017</v>
      </c>
      <c r="B3586">
        <v>5</v>
      </c>
      <c r="C3586" t="str">
        <f>+VLOOKUP(Precio_mayoristas_consumidores[[#This Row],[Cod_mes]],Códigos_mes[],2,0)</f>
        <v>Mayo</v>
      </c>
      <c r="D3586" t="s">
        <v>797</v>
      </c>
      <c r="E3586" t="str">
        <f>+VLOOKUP(Precio_mayoristas_consumidores[[#This Row],[Producto]],Codigos_class_frutas[],2,0)</f>
        <v>Cítricos</v>
      </c>
      <c r="F3586" t="s">
        <v>221</v>
      </c>
      <c r="G3586" s="51">
        <v>1212.25</v>
      </c>
    </row>
    <row r="3587" spans="1:7" x14ac:dyDescent="0.35">
      <c r="A3587">
        <v>2017</v>
      </c>
      <c r="B3587">
        <v>5</v>
      </c>
      <c r="C3587" t="str">
        <f>+VLOOKUP(Precio_mayoristas_consumidores[[#This Row],[Cod_mes]],Códigos_mes[],2,0)</f>
        <v>Mayo</v>
      </c>
      <c r="D3587" t="s">
        <v>797</v>
      </c>
      <c r="E3587" t="str">
        <f>+VLOOKUP(Precio_mayoristas_consumidores[[#This Row],[Producto]],Codigos_class_frutas[],2,0)</f>
        <v>Oleaginosos</v>
      </c>
      <c r="F3587" t="s">
        <v>225</v>
      </c>
      <c r="G3587" s="51">
        <v>3366.03</v>
      </c>
    </row>
    <row r="3588" spans="1:7" x14ac:dyDescent="0.35">
      <c r="A3588">
        <v>2017</v>
      </c>
      <c r="B3588">
        <v>5</v>
      </c>
      <c r="C3588" t="str">
        <f>+VLOOKUP(Precio_mayoristas_consumidores[[#This Row],[Cod_mes]],Códigos_mes[],2,0)</f>
        <v>Mayo</v>
      </c>
      <c r="D3588" t="s">
        <v>797</v>
      </c>
      <c r="E3588" t="str">
        <f>+VLOOKUP(Precio_mayoristas_consumidores[[#This Row],[Producto]],Codigos_class_frutas[],2,0)</f>
        <v>Frutos de pepita</v>
      </c>
      <c r="F3588" t="s">
        <v>242</v>
      </c>
      <c r="G3588" s="51">
        <v>1112.71</v>
      </c>
    </row>
    <row r="3589" spans="1:7" x14ac:dyDescent="0.35">
      <c r="A3589">
        <v>2017</v>
      </c>
      <c r="B3589">
        <v>5</v>
      </c>
      <c r="C3589" t="str">
        <f>+VLOOKUP(Precio_mayoristas_consumidores[[#This Row],[Cod_mes]],Códigos_mes[],2,0)</f>
        <v>Mayo</v>
      </c>
      <c r="D3589" t="s">
        <v>797</v>
      </c>
      <c r="E3589" t="str">
        <f>+VLOOKUP(Precio_mayoristas_consumidores[[#This Row],[Producto]],Codigos_class_frutas[],2,0)</f>
        <v>Tropicales y subtropicales</v>
      </c>
      <c r="F3589" t="s">
        <v>204</v>
      </c>
      <c r="G3589" s="51">
        <v>810.56</v>
      </c>
    </row>
    <row r="3590" spans="1:7" x14ac:dyDescent="0.35">
      <c r="A3590">
        <v>2017</v>
      </c>
      <c r="B3590">
        <v>5</v>
      </c>
      <c r="C3590" t="str">
        <f>+VLOOKUP(Precio_mayoristas_consumidores[[#This Row],[Cod_mes]],Códigos_mes[],2,0)</f>
        <v>Mayo</v>
      </c>
      <c r="D3590" t="s">
        <v>797</v>
      </c>
      <c r="E3590" t="str">
        <f>+VLOOKUP(Precio_mayoristas_consumidores[[#This Row],[Producto]],Codigos_class_frutas[],2,0)</f>
        <v>Otros</v>
      </c>
      <c r="F3590" t="s">
        <v>717</v>
      </c>
      <c r="G3590" s="51">
        <v>1779.45</v>
      </c>
    </row>
    <row r="3591" spans="1:7" x14ac:dyDescent="0.35">
      <c r="A3591">
        <v>2017</v>
      </c>
      <c r="B3591">
        <v>5</v>
      </c>
      <c r="C3591" t="str">
        <f>+VLOOKUP(Precio_mayoristas_consumidores[[#This Row],[Cod_mes]],Códigos_mes[],2,0)</f>
        <v>Mayo</v>
      </c>
      <c r="D3591" t="s">
        <v>797</v>
      </c>
      <c r="E3591" t="str">
        <f>+VLOOKUP(Precio_mayoristas_consumidores[[#This Row],[Producto]],Codigos_class_frutas[],2,0)</f>
        <v>Uva</v>
      </c>
      <c r="F3591" t="s">
        <v>295</v>
      </c>
      <c r="G3591" s="51">
        <v>1987.04</v>
      </c>
    </row>
    <row r="3592" spans="1:7" x14ac:dyDescent="0.35">
      <c r="A3592">
        <v>2017</v>
      </c>
      <c r="B3592">
        <v>5</v>
      </c>
      <c r="C3592" t="str">
        <f>+VLOOKUP(Precio_mayoristas_consumidores[[#This Row],[Cod_mes]],Códigos_mes[],2,0)</f>
        <v>Mayo</v>
      </c>
      <c r="D3592" t="s">
        <v>796</v>
      </c>
      <c r="E3592" t="str">
        <f>+VLOOKUP(Precio_mayoristas_consumidores[[#This Row],[Producto]],Codigos_class_frutas[],2,0)</f>
        <v>Berries</v>
      </c>
      <c r="F3592" t="s">
        <v>212</v>
      </c>
      <c r="G3592" s="51">
        <v>1310.5899999999999</v>
      </c>
    </row>
    <row r="3593" spans="1:7" x14ac:dyDescent="0.35">
      <c r="A3593">
        <v>2017</v>
      </c>
      <c r="B3593">
        <v>5</v>
      </c>
      <c r="C3593" t="str">
        <f>+VLOOKUP(Precio_mayoristas_consumidores[[#This Row],[Cod_mes]],Códigos_mes[],2,0)</f>
        <v>Mayo</v>
      </c>
      <c r="D3593" t="s">
        <v>796</v>
      </c>
      <c r="E3593" t="str">
        <f>+VLOOKUP(Precio_mayoristas_consumidores[[#This Row],[Producto]],Codigos_class_frutas[],2,0)</f>
        <v>Berries</v>
      </c>
      <c r="F3593" t="s">
        <v>249</v>
      </c>
      <c r="G3593" s="51">
        <v>560.35</v>
      </c>
    </row>
    <row r="3594" spans="1:7" x14ac:dyDescent="0.35">
      <c r="A3594">
        <v>2017</v>
      </c>
      <c r="B3594">
        <v>5</v>
      </c>
      <c r="C3594" t="str">
        <f>+VLOOKUP(Precio_mayoristas_consumidores[[#This Row],[Cod_mes]],Códigos_mes[],2,0)</f>
        <v>Mayo</v>
      </c>
      <c r="D3594" t="s">
        <v>796</v>
      </c>
      <c r="E3594" t="str">
        <f>+VLOOKUP(Precio_mayoristas_consumidores[[#This Row],[Producto]],Codigos_class_frutas[],2,0)</f>
        <v>Cítricos</v>
      </c>
      <c r="F3594" t="s">
        <v>214</v>
      </c>
      <c r="G3594" s="51">
        <v>1192.95</v>
      </c>
    </row>
    <row r="3595" spans="1:7" x14ac:dyDescent="0.35">
      <c r="A3595">
        <v>2017</v>
      </c>
      <c r="B3595">
        <v>5</v>
      </c>
      <c r="C3595" t="str">
        <f>+VLOOKUP(Precio_mayoristas_consumidores[[#This Row],[Cod_mes]],Códigos_mes[],2,0)</f>
        <v>Mayo</v>
      </c>
      <c r="D3595" t="s">
        <v>796</v>
      </c>
      <c r="E3595" t="str">
        <f>+VLOOKUP(Precio_mayoristas_consumidores[[#This Row],[Producto]],Codigos_class_frutas[],2,0)</f>
        <v>Tropicales y subtropicales</v>
      </c>
      <c r="F3595" t="s">
        <v>229</v>
      </c>
      <c r="G3595" s="51">
        <v>2137.5</v>
      </c>
    </row>
    <row r="3596" spans="1:7" x14ac:dyDescent="0.35">
      <c r="A3596">
        <v>2017</v>
      </c>
      <c r="B3596">
        <v>5</v>
      </c>
      <c r="C3596" t="str">
        <f>+VLOOKUP(Precio_mayoristas_consumidores[[#This Row],[Cod_mes]],Códigos_mes[],2,0)</f>
        <v>Mayo</v>
      </c>
      <c r="D3596" t="s">
        <v>796</v>
      </c>
      <c r="E3596" t="str">
        <f>+VLOOKUP(Precio_mayoristas_consumidores[[#This Row],[Producto]],Codigos_class_frutas[],2,0)</f>
        <v>Frutos de pepita</v>
      </c>
      <c r="F3596" t="s">
        <v>231</v>
      </c>
      <c r="G3596" s="51">
        <v>513.86</v>
      </c>
    </row>
    <row r="3597" spans="1:7" x14ac:dyDescent="0.35">
      <c r="A3597">
        <v>2017</v>
      </c>
      <c r="B3597">
        <v>5</v>
      </c>
      <c r="C3597" t="str">
        <f>+VLOOKUP(Precio_mayoristas_consumidores[[#This Row],[Cod_mes]],Códigos_mes[],2,0)</f>
        <v>Mayo</v>
      </c>
      <c r="D3597" t="s">
        <v>796</v>
      </c>
      <c r="E3597" t="str">
        <f>+VLOOKUP(Precio_mayoristas_consumidores[[#This Row],[Producto]],Codigos_class_frutas[],2,0)</f>
        <v>Cítricos</v>
      </c>
      <c r="F3597" t="s">
        <v>221</v>
      </c>
      <c r="G3597" s="51">
        <v>851.65</v>
      </c>
    </row>
    <row r="3598" spans="1:7" x14ac:dyDescent="0.35">
      <c r="A3598">
        <v>2017</v>
      </c>
      <c r="B3598">
        <v>5</v>
      </c>
      <c r="C3598" t="str">
        <f>+VLOOKUP(Precio_mayoristas_consumidores[[#This Row],[Cod_mes]],Códigos_mes[],2,0)</f>
        <v>Mayo</v>
      </c>
      <c r="D3598" t="s">
        <v>796</v>
      </c>
      <c r="E3598" t="str">
        <f>+VLOOKUP(Precio_mayoristas_consumidores[[#This Row],[Producto]],Codigos_class_frutas[],2,0)</f>
        <v>Oleaginosos</v>
      </c>
      <c r="F3598" t="s">
        <v>225</v>
      </c>
      <c r="G3598" s="51">
        <v>2453.75</v>
      </c>
    </row>
    <row r="3599" spans="1:7" x14ac:dyDescent="0.35">
      <c r="A3599">
        <v>2017</v>
      </c>
      <c r="B3599">
        <v>5</v>
      </c>
      <c r="C3599" t="str">
        <f>+VLOOKUP(Precio_mayoristas_consumidores[[#This Row],[Cod_mes]],Códigos_mes[],2,0)</f>
        <v>Mayo</v>
      </c>
      <c r="D3599" t="s">
        <v>796</v>
      </c>
      <c r="E3599" t="str">
        <f>+VLOOKUP(Precio_mayoristas_consumidores[[#This Row],[Producto]],Codigos_class_frutas[],2,0)</f>
        <v>Frutos de pepita</v>
      </c>
      <c r="F3599" t="s">
        <v>242</v>
      </c>
      <c r="G3599" s="51">
        <v>627.33000000000004</v>
      </c>
    </row>
    <row r="3600" spans="1:7" x14ac:dyDescent="0.35">
      <c r="A3600">
        <v>2017</v>
      </c>
      <c r="B3600">
        <v>5</v>
      </c>
      <c r="C3600" t="str">
        <f>+VLOOKUP(Precio_mayoristas_consumidores[[#This Row],[Cod_mes]],Códigos_mes[],2,0)</f>
        <v>Mayo</v>
      </c>
      <c r="D3600" t="s">
        <v>796</v>
      </c>
      <c r="E3600" t="str">
        <f>+VLOOKUP(Precio_mayoristas_consumidores[[#This Row],[Producto]],Codigos_class_frutas[],2,0)</f>
        <v>Tropicales y subtropicales</v>
      </c>
      <c r="F3600" t="s">
        <v>204</v>
      </c>
      <c r="G3600" s="51">
        <v>561.28</v>
      </c>
    </row>
    <row r="3601" spans="1:7" x14ac:dyDescent="0.35">
      <c r="A3601">
        <v>2017</v>
      </c>
      <c r="B3601">
        <v>5</v>
      </c>
      <c r="C3601" t="str">
        <f>+VLOOKUP(Precio_mayoristas_consumidores[[#This Row],[Cod_mes]],Códigos_mes[],2,0)</f>
        <v>Mayo</v>
      </c>
      <c r="D3601" t="s">
        <v>796</v>
      </c>
      <c r="E3601" t="str">
        <f>+VLOOKUP(Precio_mayoristas_consumidores[[#This Row],[Producto]],Codigos_class_frutas[],2,0)</f>
        <v>Otros</v>
      </c>
      <c r="F3601" t="s">
        <v>717</v>
      </c>
      <c r="G3601" s="51">
        <v>924.24</v>
      </c>
    </row>
    <row r="3602" spans="1:7" x14ac:dyDescent="0.35">
      <c r="A3602">
        <v>2017</v>
      </c>
      <c r="B3602">
        <v>5</v>
      </c>
      <c r="C3602" t="str">
        <f>+VLOOKUP(Precio_mayoristas_consumidores[[#This Row],[Cod_mes]],Códigos_mes[],2,0)</f>
        <v>Mayo</v>
      </c>
      <c r="D3602" t="s">
        <v>796</v>
      </c>
      <c r="E3602" t="str">
        <f>+VLOOKUP(Precio_mayoristas_consumidores[[#This Row],[Producto]],Codigos_class_frutas[],2,0)</f>
        <v>Uva</v>
      </c>
      <c r="F3602" t="s">
        <v>295</v>
      </c>
      <c r="G3602" s="51">
        <v>849.75</v>
      </c>
    </row>
    <row r="3603" spans="1:7" x14ac:dyDescent="0.35">
      <c r="A3603">
        <v>2017</v>
      </c>
      <c r="B3603">
        <v>5</v>
      </c>
      <c r="C3603" t="str">
        <f>+VLOOKUP(Precio_mayoristas_consumidores[[#This Row],[Cod_mes]],Códigos_mes[],2,0)</f>
        <v>Mayo</v>
      </c>
      <c r="D3603" t="s">
        <v>797</v>
      </c>
      <c r="E3603" t="str">
        <f>+VLOOKUP(Precio_mayoristas_consumidores[[#This Row],[Producto]],Codigos_class_frutas[],2,0)</f>
        <v>Berries</v>
      </c>
      <c r="F3603" t="s">
        <v>212</v>
      </c>
      <c r="G3603" s="51">
        <v>6986.75</v>
      </c>
    </row>
    <row r="3604" spans="1:7" x14ac:dyDescent="0.35">
      <c r="A3604">
        <v>2017</v>
      </c>
      <c r="B3604">
        <v>5</v>
      </c>
      <c r="C3604" t="str">
        <f>+VLOOKUP(Precio_mayoristas_consumidores[[#This Row],[Cod_mes]],Códigos_mes[],2,0)</f>
        <v>Mayo</v>
      </c>
      <c r="D3604" t="s">
        <v>797</v>
      </c>
      <c r="E3604" t="str">
        <f>+VLOOKUP(Precio_mayoristas_consumidores[[#This Row],[Producto]],Codigos_class_frutas[],2,0)</f>
        <v>Berries</v>
      </c>
      <c r="F3604" t="s">
        <v>249</v>
      </c>
      <c r="G3604" s="51">
        <v>1203.43</v>
      </c>
    </row>
    <row r="3605" spans="1:7" x14ac:dyDescent="0.35">
      <c r="A3605">
        <v>2017</v>
      </c>
      <c r="B3605">
        <v>5</v>
      </c>
      <c r="C3605" t="str">
        <f>+VLOOKUP(Precio_mayoristas_consumidores[[#This Row],[Cod_mes]],Códigos_mes[],2,0)</f>
        <v>Mayo</v>
      </c>
      <c r="D3605" t="s">
        <v>797</v>
      </c>
      <c r="E3605" t="str">
        <f>+VLOOKUP(Precio_mayoristas_consumidores[[#This Row],[Producto]],Codigos_class_frutas[],2,0)</f>
        <v>Cítricos</v>
      </c>
      <c r="F3605" t="s">
        <v>214</v>
      </c>
      <c r="G3605" s="51">
        <v>1965.69</v>
      </c>
    </row>
    <row r="3606" spans="1:7" x14ac:dyDescent="0.35">
      <c r="A3606">
        <v>2017</v>
      </c>
      <c r="B3606">
        <v>5</v>
      </c>
      <c r="C3606" t="str">
        <f>+VLOOKUP(Precio_mayoristas_consumidores[[#This Row],[Cod_mes]],Códigos_mes[],2,0)</f>
        <v>Mayo</v>
      </c>
      <c r="D3606" t="s">
        <v>797</v>
      </c>
      <c r="E3606" t="str">
        <f>+VLOOKUP(Precio_mayoristas_consumidores[[#This Row],[Producto]],Codigos_class_frutas[],2,0)</f>
        <v>Tropicales y subtropicales</v>
      </c>
      <c r="F3606" t="s">
        <v>229</v>
      </c>
      <c r="G3606" s="51">
        <v>1949.53</v>
      </c>
    </row>
    <row r="3607" spans="1:7" x14ac:dyDescent="0.35">
      <c r="A3607">
        <v>2017</v>
      </c>
      <c r="B3607">
        <v>5</v>
      </c>
      <c r="C3607" t="str">
        <f>+VLOOKUP(Precio_mayoristas_consumidores[[#This Row],[Cod_mes]],Códigos_mes[],2,0)</f>
        <v>Mayo</v>
      </c>
      <c r="D3607" t="s">
        <v>797</v>
      </c>
      <c r="E3607" t="str">
        <f>+VLOOKUP(Precio_mayoristas_consumidores[[#This Row],[Producto]],Codigos_class_frutas[],2,0)</f>
        <v>Frutos de pepita</v>
      </c>
      <c r="F3607" t="s">
        <v>231</v>
      </c>
      <c r="G3607" s="51">
        <v>1019.3</v>
      </c>
    </row>
    <row r="3608" spans="1:7" x14ac:dyDescent="0.35">
      <c r="A3608">
        <v>2017</v>
      </c>
      <c r="B3608">
        <v>5</v>
      </c>
      <c r="C3608" t="str">
        <f>+VLOOKUP(Precio_mayoristas_consumidores[[#This Row],[Cod_mes]],Códigos_mes[],2,0)</f>
        <v>Mayo</v>
      </c>
      <c r="D3608" t="s">
        <v>797</v>
      </c>
      <c r="E3608" t="str">
        <f>+VLOOKUP(Precio_mayoristas_consumidores[[#This Row],[Producto]],Codigos_class_frutas[],2,0)</f>
        <v>Cítricos</v>
      </c>
      <c r="F3608" t="s">
        <v>221</v>
      </c>
      <c r="G3608" s="51">
        <v>1161.95</v>
      </c>
    </row>
    <row r="3609" spans="1:7" x14ac:dyDescent="0.35">
      <c r="A3609">
        <v>2017</v>
      </c>
      <c r="B3609">
        <v>5</v>
      </c>
      <c r="C3609" t="str">
        <f>+VLOOKUP(Precio_mayoristas_consumidores[[#This Row],[Cod_mes]],Códigos_mes[],2,0)</f>
        <v>Mayo</v>
      </c>
      <c r="D3609" t="s">
        <v>797</v>
      </c>
      <c r="E3609" t="str">
        <f>+VLOOKUP(Precio_mayoristas_consumidores[[#This Row],[Producto]],Codigos_class_frutas[],2,0)</f>
        <v>Oleaginosos</v>
      </c>
      <c r="F3609" t="s">
        <v>225</v>
      </c>
      <c r="G3609" s="51">
        <v>3321.2</v>
      </c>
    </row>
    <row r="3610" spans="1:7" x14ac:dyDescent="0.35">
      <c r="A3610">
        <v>2017</v>
      </c>
      <c r="B3610">
        <v>5</v>
      </c>
      <c r="C3610" t="str">
        <f>+VLOOKUP(Precio_mayoristas_consumidores[[#This Row],[Cod_mes]],Códigos_mes[],2,0)</f>
        <v>Mayo</v>
      </c>
      <c r="D3610" t="s">
        <v>797</v>
      </c>
      <c r="E3610" t="str">
        <f>+VLOOKUP(Precio_mayoristas_consumidores[[#This Row],[Producto]],Codigos_class_frutas[],2,0)</f>
        <v>Frutos de pepita</v>
      </c>
      <c r="F3610" t="s">
        <v>242</v>
      </c>
      <c r="G3610" s="51">
        <v>1000.75</v>
      </c>
    </row>
    <row r="3611" spans="1:7" x14ac:dyDescent="0.35">
      <c r="A3611">
        <v>2017</v>
      </c>
      <c r="B3611">
        <v>5</v>
      </c>
      <c r="C3611" t="str">
        <f>+VLOOKUP(Precio_mayoristas_consumidores[[#This Row],[Cod_mes]],Códigos_mes[],2,0)</f>
        <v>Mayo</v>
      </c>
      <c r="D3611" t="s">
        <v>797</v>
      </c>
      <c r="E3611" t="str">
        <f>+VLOOKUP(Precio_mayoristas_consumidores[[#This Row],[Producto]],Codigos_class_frutas[],2,0)</f>
        <v>Tropicales y subtropicales</v>
      </c>
      <c r="F3611" t="s">
        <v>204</v>
      </c>
      <c r="G3611" s="51">
        <v>819.81</v>
      </c>
    </row>
    <row r="3612" spans="1:7" x14ac:dyDescent="0.35">
      <c r="A3612">
        <v>2017</v>
      </c>
      <c r="B3612">
        <v>5</v>
      </c>
      <c r="C3612" t="str">
        <f>+VLOOKUP(Precio_mayoristas_consumidores[[#This Row],[Cod_mes]],Códigos_mes[],2,0)</f>
        <v>Mayo</v>
      </c>
      <c r="D3612" t="s">
        <v>797</v>
      </c>
      <c r="E3612" t="str">
        <f>+VLOOKUP(Precio_mayoristas_consumidores[[#This Row],[Producto]],Codigos_class_frutas[],2,0)</f>
        <v>Otros</v>
      </c>
      <c r="F3612" t="s">
        <v>717</v>
      </c>
      <c r="G3612" s="51">
        <v>1855.17</v>
      </c>
    </row>
    <row r="3613" spans="1:7" x14ac:dyDescent="0.35">
      <c r="A3613">
        <v>2017</v>
      </c>
      <c r="B3613">
        <v>5</v>
      </c>
      <c r="C3613" t="str">
        <f>+VLOOKUP(Precio_mayoristas_consumidores[[#This Row],[Cod_mes]],Códigos_mes[],2,0)</f>
        <v>Mayo</v>
      </c>
      <c r="D3613" t="s">
        <v>797</v>
      </c>
      <c r="E3613" t="str">
        <f>+VLOOKUP(Precio_mayoristas_consumidores[[#This Row],[Producto]],Codigos_class_frutas[],2,0)</f>
        <v>Uva</v>
      </c>
      <c r="F3613" t="s">
        <v>295</v>
      </c>
      <c r="G3613" s="51">
        <v>1828.21</v>
      </c>
    </row>
    <row r="3614" spans="1:7" x14ac:dyDescent="0.35">
      <c r="A3614">
        <v>2017</v>
      </c>
      <c r="B3614">
        <v>5</v>
      </c>
      <c r="C3614" t="str">
        <f>+VLOOKUP(Precio_mayoristas_consumidores[[#This Row],[Cod_mes]],Códigos_mes[],2,0)</f>
        <v>Mayo</v>
      </c>
      <c r="D3614" t="s">
        <v>796</v>
      </c>
      <c r="E3614" t="str">
        <f>+VLOOKUP(Precio_mayoristas_consumidores[[#This Row],[Producto]],Codigos_class_frutas[],2,0)</f>
        <v>Berries</v>
      </c>
      <c r="F3614" t="s">
        <v>212</v>
      </c>
      <c r="G3614" s="51">
        <v>1420.31</v>
      </c>
    </row>
    <row r="3615" spans="1:7" x14ac:dyDescent="0.35">
      <c r="A3615">
        <v>2017</v>
      </c>
      <c r="B3615">
        <v>5</v>
      </c>
      <c r="C3615" t="str">
        <f>+VLOOKUP(Precio_mayoristas_consumidores[[#This Row],[Cod_mes]],Códigos_mes[],2,0)</f>
        <v>Mayo</v>
      </c>
      <c r="D3615" t="s">
        <v>796</v>
      </c>
      <c r="E3615" t="str">
        <f>+VLOOKUP(Precio_mayoristas_consumidores[[#This Row],[Producto]],Codigos_class_frutas[],2,0)</f>
        <v>Berries</v>
      </c>
      <c r="F3615" t="s">
        <v>249</v>
      </c>
      <c r="G3615" s="51">
        <v>568.20000000000005</v>
      </c>
    </row>
    <row r="3616" spans="1:7" x14ac:dyDescent="0.35">
      <c r="A3616">
        <v>2017</v>
      </c>
      <c r="B3616">
        <v>5</v>
      </c>
      <c r="C3616" t="str">
        <f>+VLOOKUP(Precio_mayoristas_consumidores[[#This Row],[Cod_mes]],Códigos_mes[],2,0)</f>
        <v>Mayo</v>
      </c>
      <c r="D3616" t="s">
        <v>796</v>
      </c>
      <c r="E3616" t="str">
        <f>+VLOOKUP(Precio_mayoristas_consumidores[[#This Row],[Producto]],Codigos_class_frutas[],2,0)</f>
        <v>Cítricos</v>
      </c>
      <c r="F3616" t="s">
        <v>214</v>
      </c>
      <c r="G3616" s="51">
        <v>1032.3900000000001</v>
      </c>
    </row>
    <row r="3617" spans="1:7" x14ac:dyDescent="0.35">
      <c r="A3617">
        <v>2017</v>
      </c>
      <c r="B3617">
        <v>5</v>
      </c>
      <c r="C3617" t="str">
        <f>+VLOOKUP(Precio_mayoristas_consumidores[[#This Row],[Cod_mes]],Códigos_mes[],2,0)</f>
        <v>Mayo</v>
      </c>
      <c r="D3617" t="s">
        <v>796</v>
      </c>
      <c r="E3617" t="str">
        <f>+VLOOKUP(Precio_mayoristas_consumidores[[#This Row],[Producto]],Codigos_class_frutas[],2,0)</f>
        <v>Tropicales y subtropicales</v>
      </c>
      <c r="F3617" t="s">
        <v>229</v>
      </c>
      <c r="G3617" s="51">
        <v>2346.67</v>
      </c>
    </row>
    <row r="3618" spans="1:7" x14ac:dyDescent="0.35">
      <c r="A3618">
        <v>2017</v>
      </c>
      <c r="B3618">
        <v>5</v>
      </c>
      <c r="C3618" t="str">
        <f>+VLOOKUP(Precio_mayoristas_consumidores[[#This Row],[Cod_mes]],Códigos_mes[],2,0)</f>
        <v>Mayo</v>
      </c>
      <c r="D3618" t="s">
        <v>796</v>
      </c>
      <c r="E3618" t="str">
        <f>+VLOOKUP(Precio_mayoristas_consumidores[[#This Row],[Producto]],Codigos_class_frutas[],2,0)</f>
        <v>Frutos de pepita</v>
      </c>
      <c r="F3618" t="s">
        <v>231</v>
      </c>
      <c r="G3618" s="51">
        <v>548.21</v>
      </c>
    </row>
    <row r="3619" spans="1:7" x14ac:dyDescent="0.35">
      <c r="A3619">
        <v>2017</v>
      </c>
      <c r="B3619">
        <v>5</v>
      </c>
      <c r="C3619" t="str">
        <f>+VLOOKUP(Precio_mayoristas_consumidores[[#This Row],[Cod_mes]],Códigos_mes[],2,0)</f>
        <v>Mayo</v>
      </c>
      <c r="D3619" t="s">
        <v>796</v>
      </c>
      <c r="E3619" t="str">
        <f>+VLOOKUP(Precio_mayoristas_consumidores[[#This Row],[Producto]],Codigos_class_frutas[],2,0)</f>
        <v>Cítricos</v>
      </c>
      <c r="F3619" t="s">
        <v>221</v>
      </c>
      <c r="G3619" s="51">
        <v>759.89</v>
      </c>
    </row>
    <row r="3620" spans="1:7" x14ac:dyDescent="0.35">
      <c r="A3620">
        <v>2017</v>
      </c>
      <c r="B3620">
        <v>5</v>
      </c>
      <c r="C3620" t="str">
        <f>+VLOOKUP(Precio_mayoristas_consumidores[[#This Row],[Cod_mes]],Códigos_mes[],2,0)</f>
        <v>Mayo</v>
      </c>
      <c r="D3620" t="s">
        <v>796</v>
      </c>
      <c r="E3620" t="str">
        <f>+VLOOKUP(Precio_mayoristas_consumidores[[#This Row],[Producto]],Codigos_class_frutas[],2,0)</f>
        <v>Oleaginosos</v>
      </c>
      <c r="F3620" t="s">
        <v>225</v>
      </c>
      <c r="G3620" s="51">
        <v>2553.36</v>
      </c>
    </row>
    <row r="3621" spans="1:7" x14ac:dyDescent="0.35">
      <c r="A3621">
        <v>2017</v>
      </c>
      <c r="B3621">
        <v>5</v>
      </c>
      <c r="C3621" t="str">
        <f>+VLOOKUP(Precio_mayoristas_consumidores[[#This Row],[Cod_mes]],Códigos_mes[],2,0)</f>
        <v>Mayo</v>
      </c>
      <c r="D3621" t="s">
        <v>796</v>
      </c>
      <c r="E3621" t="str">
        <f>+VLOOKUP(Precio_mayoristas_consumidores[[#This Row],[Producto]],Codigos_class_frutas[],2,0)</f>
        <v>Frutos de pepita</v>
      </c>
      <c r="F3621" t="s">
        <v>242</v>
      </c>
      <c r="G3621" s="51">
        <v>639.5</v>
      </c>
    </row>
    <row r="3622" spans="1:7" x14ac:dyDescent="0.35">
      <c r="A3622">
        <v>2017</v>
      </c>
      <c r="B3622">
        <v>5</v>
      </c>
      <c r="C3622" t="str">
        <f>+VLOOKUP(Precio_mayoristas_consumidores[[#This Row],[Cod_mes]],Códigos_mes[],2,0)</f>
        <v>Mayo</v>
      </c>
      <c r="D3622" t="s">
        <v>796</v>
      </c>
      <c r="E3622" t="str">
        <f>+VLOOKUP(Precio_mayoristas_consumidores[[#This Row],[Producto]],Codigos_class_frutas[],2,0)</f>
        <v>Tropicales y subtropicales</v>
      </c>
      <c r="F3622" t="s">
        <v>204</v>
      </c>
      <c r="G3622" s="51">
        <v>593.71</v>
      </c>
    </row>
    <row r="3623" spans="1:7" x14ac:dyDescent="0.35">
      <c r="A3623">
        <v>2017</v>
      </c>
      <c r="B3623">
        <v>5</v>
      </c>
      <c r="C3623" t="str">
        <f>+VLOOKUP(Precio_mayoristas_consumidores[[#This Row],[Cod_mes]],Códigos_mes[],2,0)</f>
        <v>Mayo</v>
      </c>
      <c r="D3623" t="s">
        <v>796</v>
      </c>
      <c r="E3623" t="str">
        <f>+VLOOKUP(Precio_mayoristas_consumidores[[#This Row],[Producto]],Codigos_class_frutas[],2,0)</f>
        <v>Otros</v>
      </c>
      <c r="F3623" t="s">
        <v>717</v>
      </c>
      <c r="G3623" s="51">
        <v>1400</v>
      </c>
    </row>
    <row r="3624" spans="1:7" x14ac:dyDescent="0.35">
      <c r="A3624">
        <v>2017</v>
      </c>
      <c r="B3624">
        <v>5</v>
      </c>
      <c r="C3624" t="str">
        <f>+VLOOKUP(Precio_mayoristas_consumidores[[#This Row],[Cod_mes]],Códigos_mes[],2,0)</f>
        <v>Mayo</v>
      </c>
      <c r="D3624" t="s">
        <v>796</v>
      </c>
      <c r="E3624" t="str">
        <f>+VLOOKUP(Precio_mayoristas_consumidores[[#This Row],[Producto]],Codigos_class_frutas[],2,0)</f>
        <v>Uva</v>
      </c>
      <c r="F3624" t="s">
        <v>295</v>
      </c>
      <c r="G3624" s="51">
        <v>976.72</v>
      </c>
    </row>
    <row r="3625" spans="1:7" x14ac:dyDescent="0.35">
      <c r="A3625">
        <v>2017</v>
      </c>
      <c r="B3625">
        <v>5</v>
      </c>
      <c r="C3625" t="str">
        <f>+VLOOKUP(Precio_mayoristas_consumidores[[#This Row],[Cod_mes]],Códigos_mes[],2,0)</f>
        <v>Mayo</v>
      </c>
      <c r="D3625" t="s">
        <v>797</v>
      </c>
      <c r="E3625" t="str">
        <f>+VLOOKUP(Precio_mayoristas_consumidores[[#This Row],[Producto]],Codigos_class_frutas[],2,0)</f>
        <v>Berries</v>
      </c>
      <c r="F3625" t="s">
        <v>212</v>
      </c>
      <c r="G3625" s="51">
        <v>5841.2</v>
      </c>
    </row>
    <row r="3626" spans="1:7" x14ac:dyDescent="0.35">
      <c r="A3626">
        <v>2017</v>
      </c>
      <c r="B3626">
        <v>5</v>
      </c>
      <c r="C3626" t="str">
        <f>+VLOOKUP(Precio_mayoristas_consumidores[[#This Row],[Cod_mes]],Códigos_mes[],2,0)</f>
        <v>Mayo</v>
      </c>
      <c r="D3626" t="s">
        <v>797</v>
      </c>
      <c r="E3626" t="str">
        <f>+VLOOKUP(Precio_mayoristas_consumidores[[#This Row],[Producto]],Codigos_class_frutas[],2,0)</f>
        <v>Berries</v>
      </c>
      <c r="F3626" t="s">
        <v>249</v>
      </c>
      <c r="G3626" s="51">
        <v>1148.1199999999999</v>
      </c>
    </row>
    <row r="3627" spans="1:7" x14ac:dyDescent="0.35">
      <c r="A3627">
        <v>2017</v>
      </c>
      <c r="B3627">
        <v>5</v>
      </c>
      <c r="C3627" t="str">
        <f>+VLOOKUP(Precio_mayoristas_consumidores[[#This Row],[Cod_mes]],Códigos_mes[],2,0)</f>
        <v>Mayo</v>
      </c>
      <c r="D3627" t="s">
        <v>797</v>
      </c>
      <c r="E3627" t="str">
        <f>+VLOOKUP(Precio_mayoristas_consumidores[[#This Row],[Producto]],Codigos_class_frutas[],2,0)</f>
        <v>Cítricos</v>
      </c>
      <c r="F3627" t="s">
        <v>214</v>
      </c>
      <c r="G3627" s="51">
        <v>1890.01</v>
      </c>
    </row>
    <row r="3628" spans="1:7" x14ac:dyDescent="0.35">
      <c r="A3628">
        <v>2017</v>
      </c>
      <c r="B3628">
        <v>5</v>
      </c>
      <c r="C3628" t="str">
        <f>+VLOOKUP(Precio_mayoristas_consumidores[[#This Row],[Cod_mes]],Códigos_mes[],2,0)</f>
        <v>Mayo</v>
      </c>
      <c r="D3628" t="s">
        <v>797</v>
      </c>
      <c r="E3628" t="str">
        <f>+VLOOKUP(Precio_mayoristas_consumidores[[#This Row],[Producto]],Codigos_class_frutas[],2,0)</f>
        <v>Tropicales y subtropicales</v>
      </c>
      <c r="F3628" t="s">
        <v>229</v>
      </c>
      <c r="G3628" s="51">
        <v>1930.55</v>
      </c>
    </row>
    <row r="3629" spans="1:7" x14ac:dyDescent="0.35">
      <c r="A3629">
        <v>2017</v>
      </c>
      <c r="B3629">
        <v>5</v>
      </c>
      <c r="C3629" t="str">
        <f>+VLOOKUP(Precio_mayoristas_consumidores[[#This Row],[Cod_mes]],Códigos_mes[],2,0)</f>
        <v>Mayo</v>
      </c>
      <c r="D3629" t="s">
        <v>797</v>
      </c>
      <c r="E3629" t="str">
        <f>+VLOOKUP(Precio_mayoristas_consumidores[[#This Row],[Producto]],Codigos_class_frutas[],2,0)</f>
        <v>Frutos de pepita</v>
      </c>
      <c r="F3629" t="s">
        <v>231</v>
      </c>
      <c r="G3629" s="51">
        <v>1158.3800000000001</v>
      </c>
    </row>
    <row r="3630" spans="1:7" x14ac:dyDescent="0.35">
      <c r="A3630">
        <v>2017</v>
      </c>
      <c r="B3630">
        <v>5</v>
      </c>
      <c r="C3630" t="str">
        <f>+VLOOKUP(Precio_mayoristas_consumidores[[#This Row],[Cod_mes]],Códigos_mes[],2,0)</f>
        <v>Mayo</v>
      </c>
      <c r="D3630" t="s">
        <v>797</v>
      </c>
      <c r="E3630" t="str">
        <f>+VLOOKUP(Precio_mayoristas_consumidores[[#This Row],[Producto]],Codigos_class_frutas[],2,0)</f>
        <v>Cítricos</v>
      </c>
      <c r="F3630" t="s">
        <v>221</v>
      </c>
      <c r="G3630" s="51">
        <v>1249.48</v>
      </c>
    </row>
    <row r="3631" spans="1:7" x14ac:dyDescent="0.35">
      <c r="A3631">
        <v>2017</v>
      </c>
      <c r="B3631">
        <v>5</v>
      </c>
      <c r="C3631" t="str">
        <f>+VLOOKUP(Precio_mayoristas_consumidores[[#This Row],[Cod_mes]],Códigos_mes[],2,0)</f>
        <v>Mayo</v>
      </c>
      <c r="D3631" t="s">
        <v>797</v>
      </c>
      <c r="E3631" t="str">
        <f>+VLOOKUP(Precio_mayoristas_consumidores[[#This Row],[Producto]],Codigos_class_frutas[],2,0)</f>
        <v>Oleaginosos</v>
      </c>
      <c r="F3631" t="s">
        <v>225</v>
      </c>
      <c r="G3631" s="51">
        <v>3373.98</v>
      </c>
    </row>
    <row r="3632" spans="1:7" x14ac:dyDescent="0.35">
      <c r="A3632">
        <v>2017</v>
      </c>
      <c r="B3632">
        <v>5</v>
      </c>
      <c r="C3632" t="str">
        <f>+VLOOKUP(Precio_mayoristas_consumidores[[#This Row],[Cod_mes]],Códigos_mes[],2,0)</f>
        <v>Mayo</v>
      </c>
      <c r="D3632" t="s">
        <v>797</v>
      </c>
      <c r="E3632" t="str">
        <f>+VLOOKUP(Precio_mayoristas_consumidores[[#This Row],[Producto]],Codigos_class_frutas[],2,0)</f>
        <v>Frutos de pepita</v>
      </c>
      <c r="F3632" t="s">
        <v>242</v>
      </c>
      <c r="G3632" s="51">
        <v>1097</v>
      </c>
    </row>
    <row r="3633" spans="1:7" x14ac:dyDescent="0.35">
      <c r="A3633">
        <v>2017</v>
      </c>
      <c r="B3633">
        <v>5</v>
      </c>
      <c r="C3633" t="str">
        <f>+VLOOKUP(Precio_mayoristas_consumidores[[#This Row],[Cod_mes]],Códigos_mes[],2,0)</f>
        <v>Mayo</v>
      </c>
      <c r="D3633" t="s">
        <v>797</v>
      </c>
      <c r="E3633" t="str">
        <f>+VLOOKUP(Precio_mayoristas_consumidores[[#This Row],[Producto]],Codigos_class_frutas[],2,0)</f>
        <v>Tropicales y subtropicales</v>
      </c>
      <c r="F3633" t="s">
        <v>204</v>
      </c>
      <c r="G3633" s="51">
        <v>825.82</v>
      </c>
    </row>
    <row r="3634" spans="1:7" x14ac:dyDescent="0.35">
      <c r="A3634">
        <v>2017</v>
      </c>
      <c r="B3634">
        <v>5</v>
      </c>
      <c r="C3634" t="str">
        <f>+VLOOKUP(Precio_mayoristas_consumidores[[#This Row],[Cod_mes]],Códigos_mes[],2,0)</f>
        <v>Mayo</v>
      </c>
      <c r="D3634" t="s">
        <v>797</v>
      </c>
      <c r="E3634" t="str">
        <f>+VLOOKUP(Precio_mayoristas_consumidores[[#This Row],[Producto]],Codigos_class_frutas[],2,0)</f>
        <v>Otros</v>
      </c>
      <c r="F3634" t="s">
        <v>717</v>
      </c>
      <c r="G3634" s="51">
        <v>1740</v>
      </c>
    </row>
    <row r="3635" spans="1:7" x14ac:dyDescent="0.35">
      <c r="A3635">
        <v>2017</v>
      </c>
      <c r="B3635">
        <v>5</v>
      </c>
      <c r="C3635" t="str">
        <f>+VLOOKUP(Precio_mayoristas_consumidores[[#This Row],[Cod_mes]],Códigos_mes[],2,0)</f>
        <v>Mayo</v>
      </c>
      <c r="D3635" t="s">
        <v>797</v>
      </c>
      <c r="E3635" t="str">
        <f>+VLOOKUP(Precio_mayoristas_consumidores[[#This Row],[Producto]],Codigos_class_frutas[],2,0)</f>
        <v>Uva</v>
      </c>
      <c r="F3635" t="s">
        <v>295</v>
      </c>
      <c r="G3635" s="51">
        <v>2317.94</v>
      </c>
    </row>
    <row r="3636" spans="1:7" x14ac:dyDescent="0.35">
      <c r="A3636">
        <v>2017</v>
      </c>
      <c r="B3636">
        <v>5</v>
      </c>
      <c r="C3636" t="str">
        <f>+VLOOKUP(Precio_mayoristas_consumidores[[#This Row],[Cod_mes]],Códigos_mes[],2,0)</f>
        <v>Mayo</v>
      </c>
      <c r="D3636" t="s">
        <v>796</v>
      </c>
      <c r="E3636" t="str">
        <f>+VLOOKUP(Precio_mayoristas_consumidores[[#This Row],[Producto]],Codigos_class_frutas[],2,0)</f>
        <v>Berries</v>
      </c>
      <c r="F3636" t="s">
        <v>212</v>
      </c>
      <c r="G3636" s="51">
        <v>1544.33</v>
      </c>
    </row>
    <row r="3637" spans="1:7" x14ac:dyDescent="0.35">
      <c r="A3637">
        <v>2017</v>
      </c>
      <c r="B3637">
        <v>5</v>
      </c>
      <c r="C3637" t="str">
        <f>+VLOOKUP(Precio_mayoristas_consumidores[[#This Row],[Cod_mes]],Códigos_mes[],2,0)</f>
        <v>Mayo</v>
      </c>
      <c r="D3637" t="s">
        <v>796</v>
      </c>
      <c r="E3637" t="str">
        <f>+VLOOKUP(Precio_mayoristas_consumidores[[#This Row],[Producto]],Codigos_class_frutas[],2,0)</f>
        <v>Berries</v>
      </c>
      <c r="F3637" t="s">
        <v>249</v>
      </c>
      <c r="G3637" s="51">
        <v>552.32000000000005</v>
      </c>
    </row>
    <row r="3638" spans="1:7" x14ac:dyDescent="0.35">
      <c r="A3638">
        <v>2017</v>
      </c>
      <c r="B3638">
        <v>5</v>
      </c>
      <c r="C3638" t="str">
        <f>+VLOOKUP(Precio_mayoristas_consumidores[[#This Row],[Cod_mes]],Códigos_mes[],2,0)</f>
        <v>Mayo</v>
      </c>
      <c r="D3638" t="s">
        <v>796</v>
      </c>
      <c r="E3638" t="str">
        <f>+VLOOKUP(Precio_mayoristas_consumidores[[#This Row],[Producto]],Codigos_class_frutas[],2,0)</f>
        <v>Cítricos</v>
      </c>
      <c r="F3638" t="s">
        <v>214</v>
      </c>
      <c r="G3638" s="51">
        <v>863.06</v>
      </c>
    </row>
    <row r="3639" spans="1:7" x14ac:dyDescent="0.35">
      <c r="A3639">
        <v>2017</v>
      </c>
      <c r="B3639">
        <v>5</v>
      </c>
      <c r="C3639" t="str">
        <f>+VLOOKUP(Precio_mayoristas_consumidores[[#This Row],[Cod_mes]],Códigos_mes[],2,0)</f>
        <v>Mayo</v>
      </c>
      <c r="D3639" t="s">
        <v>796</v>
      </c>
      <c r="E3639" t="str">
        <f>+VLOOKUP(Precio_mayoristas_consumidores[[#This Row],[Producto]],Codigos_class_frutas[],2,0)</f>
        <v>Tropicales y subtropicales</v>
      </c>
      <c r="F3639" t="s">
        <v>229</v>
      </c>
      <c r="G3639" s="51">
        <v>2812.5</v>
      </c>
    </row>
    <row r="3640" spans="1:7" x14ac:dyDescent="0.35">
      <c r="A3640">
        <v>2017</v>
      </c>
      <c r="B3640">
        <v>5</v>
      </c>
      <c r="C3640" t="str">
        <f>+VLOOKUP(Precio_mayoristas_consumidores[[#This Row],[Cod_mes]],Códigos_mes[],2,0)</f>
        <v>Mayo</v>
      </c>
      <c r="D3640" t="s">
        <v>796</v>
      </c>
      <c r="E3640" t="str">
        <f>+VLOOKUP(Precio_mayoristas_consumidores[[#This Row],[Producto]],Codigos_class_frutas[],2,0)</f>
        <v>Frutos de pepita</v>
      </c>
      <c r="F3640" t="s">
        <v>231</v>
      </c>
      <c r="G3640" s="51">
        <v>485.88</v>
      </c>
    </row>
    <row r="3641" spans="1:7" x14ac:dyDescent="0.35">
      <c r="A3641">
        <v>2017</v>
      </c>
      <c r="B3641">
        <v>5</v>
      </c>
      <c r="C3641" t="str">
        <f>+VLOOKUP(Precio_mayoristas_consumidores[[#This Row],[Cod_mes]],Códigos_mes[],2,0)</f>
        <v>Mayo</v>
      </c>
      <c r="D3641" t="s">
        <v>796</v>
      </c>
      <c r="E3641" t="str">
        <f>+VLOOKUP(Precio_mayoristas_consumidores[[#This Row],[Producto]],Codigos_class_frutas[],2,0)</f>
        <v>Cítricos</v>
      </c>
      <c r="F3641" t="s">
        <v>221</v>
      </c>
      <c r="G3641" s="51">
        <v>711.8</v>
      </c>
    </row>
    <row r="3642" spans="1:7" x14ac:dyDescent="0.35">
      <c r="A3642">
        <v>2017</v>
      </c>
      <c r="B3642">
        <v>5</v>
      </c>
      <c r="C3642" t="str">
        <f>+VLOOKUP(Precio_mayoristas_consumidores[[#This Row],[Cod_mes]],Códigos_mes[],2,0)</f>
        <v>Mayo</v>
      </c>
      <c r="D3642" t="s">
        <v>796</v>
      </c>
      <c r="E3642" t="str">
        <f>+VLOOKUP(Precio_mayoristas_consumidores[[#This Row],[Producto]],Codigos_class_frutas[],2,0)</f>
        <v>Oleaginosos</v>
      </c>
      <c r="F3642" t="s">
        <v>225</v>
      </c>
      <c r="G3642" s="51">
        <v>2418.29</v>
      </c>
    </row>
    <row r="3643" spans="1:7" x14ac:dyDescent="0.35">
      <c r="A3643">
        <v>2017</v>
      </c>
      <c r="B3643">
        <v>5</v>
      </c>
      <c r="C3643" t="str">
        <f>+VLOOKUP(Precio_mayoristas_consumidores[[#This Row],[Cod_mes]],Códigos_mes[],2,0)</f>
        <v>Mayo</v>
      </c>
      <c r="D3643" t="s">
        <v>796</v>
      </c>
      <c r="E3643" t="str">
        <f>+VLOOKUP(Precio_mayoristas_consumidores[[#This Row],[Producto]],Codigos_class_frutas[],2,0)</f>
        <v>Frutos de pepita</v>
      </c>
      <c r="F3643" t="s">
        <v>242</v>
      </c>
      <c r="G3643" s="51">
        <v>598.63</v>
      </c>
    </row>
    <row r="3644" spans="1:7" x14ac:dyDescent="0.35">
      <c r="A3644">
        <v>2017</v>
      </c>
      <c r="B3644">
        <v>5</v>
      </c>
      <c r="C3644" t="str">
        <f>+VLOOKUP(Precio_mayoristas_consumidores[[#This Row],[Cod_mes]],Códigos_mes[],2,0)</f>
        <v>Mayo</v>
      </c>
      <c r="D3644" t="s">
        <v>796</v>
      </c>
      <c r="E3644" t="str">
        <f>+VLOOKUP(Precio_mayoristas_consumidores[[#This Row],[Producto]],Codigos_class_frutas[],2,0)</f>
        <v>Tropicales y subtropicales</v>
      </c>
      <c r="F3644" t="s">
        <v>204</v>
      </c>
      <c r="G3644" s="51">
        <v>572.83000000000004</v>
      </c>
    </row>
    <row r="3645" spans="1:7" x14ac:dyDescent="0.35">
      <c r="A3645">
        <v>2017</v>
      </c>
      <c r="B3645">
        <v>5</v>
      </c>
      <c r="C3645" t="str">
        <f>+VLOOKUP(Precio_mayoristas_consumidores[[#This Row],[Cod_mes]],Códigos_mes[],2,0)</f>
        <v>Mayo</v>
      </c>
      <c r="D3645" t="s">
        <v>796</v>
      </c>
      <c r="E3645" t="str">
        <f>+VLOOKUP(Precio_mayoristas_consumidores[[#This Row],[Producto]],Codigos_class_frutas[],2,0)</f>
        <v>Uva</v>
      </c>
      <c r="F3645" t="s">
        <v>295</v>
      </c>
      <c r="G3645" s="51">
        <v>971.52</v>
      </c>
    </row>
    <row r="3646" spans="1:7" x14ac:dyDescent="0.35">
      <c r="A3646">
        <v>2017</v>
      </c>
      <c r="B3646">
        <v>5</v>
      </c>
      <c r="C3646" t="str">
        <f>+VLOOKUP(Precio_mayoristas_consumidores[[#This Row],[Cod_mes]],Códigos_mes[],2,0)</f>
        <v>Mayo</v>
      </c>
      <c r="D3646" t="s">
        <v>797</v>
      </c>
      <c r="E3646" t="str">
        <f>+VLOOKUP(Precio_mayoristas_consumidores[[#This Row],[Producto]],Codigos_class_frutas[],2,0)</f>
        <v>Berries</v>
      </c>
      <c r="F3646" t="s">
        <v>212</v>
      </c>
      <c r="G3646" s="51">
        <v>7628.6</v>
      </c>
    </row>
    <row r="3647" spans="1:7" x14ac:dyDescent="0.35">
      <c r="A3647">
        <v>2017</v>
      </c>
      <c r="B3647">
        <v>5</v>
      </c>
      <c r="C3647" t="str">
        <f>+VLOOKUP(Precio_mayoristas_consumidores[[#This Row],[Cod_mes]],Códigos_mes[],2,0)</f>
        <v>Mayo</v>
      </c>
      <c r="D3647" t="s">
        <v>797</v>
      </c>
      <c r="E3647" t="str">
        <f>+VLOOKUP(Precio_mayoristas_consumidores[[#This Row],[Producto]],Codigos_class_frutas[],2,0)</f>
        <v>Berries</v>
      </c>
      <c r="F3647" t="s">
        <v>249</v>
      </c>
      <c r="G3647" s="51">
        <v>1112.8900000000001</v>
      </c>
    </row>
    <row r="3648" spans="1:7" x14ac:dyDescent="0.35">
      <c r="A3648">
        <v>2017</v>
      </c>
      <c r="B3648">
        <v>5</v>
      </c>
      <c r="C3648" t="str">
        <f>+VLOOKUP(Precio_mayoristas_consumidores[[#This Row],[Cod_mes]],Códigos_mes[],2,0)</f>
        <v>Mayo</v>
      </c>
      <c r="D3648" t="s">
        <v>797</v>
      </c>
      <c r="E3648" t="str">
        <f>+VLOOKUP(Precio_mayoristas_consumidores[[#This Row],[Producto]],Codigos_class_frutas[],2,0)</f>
        <v>Cítricos</v>
      </c>
      <c r="F3648" t="s">
        <v>214</v>
      </c>
      <c r="G3648" s="51">
        <v>1788.57</v>
      </c>
    </row>
    <row r="3649" spans="1:7" x14ac:dyDescent="0.35">
      <c r="A3649">
        <v>2017</v>
      </c>
      <c r="B3649">
        <v>5</v>
      </c>
      <c r="C3649" t="str">
        <f>+VLOOKUP(Precio_mayoristas_consumidores[[#This Row],[Cod_mes]],Códigos_mes[],2,0)</f>
        <v>Mayo</v>
      </c>
      <c r="D3649" t="s">
        <v>797</v>
      </c>
      <c r="E3649" t="str">
        <f>+VLOOKUP(Precio_mayoristas_consumidores[[#This Row],[Producto]],Codigos_class_frutas[],2,0)</f>
        <v>Tropicales y subtropicales</v>
      </c>
      <c r="F3649" t="s">
        <v>229</v>
      </c>
      <c r="G3649" s="51">
        <v>2192.6799999999998</v>
      </c>
    </row>
    <row r="3650" spans="1:7" x14ac:dyDescent="0.35">
      <c r="A3650">
        <v>2017</v>
      </c>
      <c r="B3650">
        <v>5</v>
      </c>
      <c r="C3650" t="str">
        <f>+VLOOKUP(Precio_mayoristas_consumidores[[#This Row],[Cod_mes]],Códigos_mes[],2,0)</f>
        <v>Mayo</v>
      </c>
      <c r="D3650" t="s">
        <v>797</v>
      </c>
      <c r="E3650" t="str">
        <f>+VLOOKUP(Precio_mayoristas_consumidores[[#This Row],[Producto]],Codigos_class_frutas[],2,0)</f>
        <v>Frutos de pepita</v>
      </c>
      <c r="F3650" t="s">
        <v>231</v>
      </c>
      <c r="G3650" s="51">
        <v>1028.5899999999999</v>
      </c>
    </row>
    <row r="3651" spans="1:7" x14ac:dyDescent="0.35">
      <c r="A3651">
        <v>2017</v>
      </c>
      <c r="B3651">
        <v>5</v>
      </c>
      <c r="C3651" t="str">
        <f>+VLOOKUP(Precio_mayoristas_consumidores[[#This Row],[Cod_mes]],Códigos_mes[],2,0)</f>
        <v>Mayo</v>
      </c>
      <c r="D3651" t="s">
        <v>797</v>
      </c>
      <c r="E3651" t="str">
        <f>+VLOOKUP(Precio_mayoristas_consumidores[[#This Row],[Producto]],Codigos_class_frutas[],2,0)</f>
        <v>Cítricos</v>
      </c>
      <c r="F3651" t="s">
        <v>221</v>
      </c>
      <c r="G3651" s="51">
        <v>1174.05</v>
      </c>
    </row>
    <row r="3652" spans="1:7" x14ac:dyDescent="0.35">
      <c r="A3652">
        <v>2017</v>
      </c>
      <c r="B3652">
        <v>5</v>
      </c>
      <c r="C3652" t="str">
        <f>+VLOOKUP(Precio_mayoristas_consumidores[[#This Row],[Cod_mes]],Códigos_mes[],2,0)</f>
        <v>Mayo</v>
      </c>
      <c r="D3652" t="s">
        <v>797</v>
      </c>
      <c r="E3652" t="str">
        <f>+VLOOKUP(Precio_mayoristas_consumidores[[#This Row],[Producto]],Codigos_class_frutas[],2,0)</f>
        <v>Oleaginosos</v>
      </c>
      <c r="F3652" t="s">
        <v>225</v>
      </c>
      <c r="G3652" s="51">
        <v>3344.05</v>
      </c>
    </row>
    <row r="3653" spans="1:7" x14ac:dyDescent="0.35">
      <c r="A3653">
        <v>2017</v>
      </c>
      <c r="B3653">
        <v>5</v>
      </c>
      <c r="C3653" t="str">
        <f>+VLOOKUP(Precio_mayoristas_consumidores[[#This Row],[Cod_mes]],Códigos_mes[],2,0)</f>
        <v>Mayo</v>
      </c>
      <c r="D3653" t="s">
        <v>797</v>
      </c>
      <c r="E3653" t="str">
        <f>+VLOOKUP(Precio_mayoristas_consumidores[[#This Row],[Producto]],Codigos_class_frutas[],2,0)</f>
        <v>Frutos de pepita</v>
      </c>
      <c r="F3653" t="s">
        <v>242</v>
      </c>
      <c r="G3653" s="51">
        <v>1089.42</v>
      </c>
    </row>
    <row r="3654" spans="1:7" x14ac:dyDescent="0.35">
      <c r="A3654">
        <v>2017</v>
      </c>
      <c r="B3654">
        <v>5</v>
      </c>
      <c r="C3654" t="str">
        <f>+VLOOKUP(Precio_mayoristas_consumidores[[#This Row],[Cod_mes]],Códigos_mes[],2,0)</f>
        <v>Mayo</v>
      </c>
      <c r="D3654" t="s">
        <v>797</v>
      </c>
      <c r="E3654" t="str">
        <f>+VLOOKUP(Precio_mayoristas_consumidores[[#This Row],[Producto]],Codigos_class_frutas[],2,0)</f>
        <v>Tropicales y subtropicales</v>
      </c>
      <c r="F3654" t="s">
        <v>204</v>
      </c>
      <c r="G3654" s="51">
        <v>798.07</v>
      </c>
    </row>
    <row r="3655" spans="1:7" x14ac:dyDescent="0.35">
      <c r="A3655">
        <v>2017</v>
      </c>
      <c r="B3655">
        <v>5</v>
      </c>
      <c r="C3655" t="str">
        <f>+VLOOKUP(Precio_mayoristas_consumidores[[#This Row],[Cod_mes]],Códigos_mes[],2,0)</f>
        <v>Mayo</v>
      </c>
      <c r="D3655" t="s">
        <v>797</v>
      </c>
      <c r="E3655" t="str">
        <f>+VLOOKUP(Precio_mayoristas_consumidores[[#This Row],[Producto]],Codigos_class_frutas[],2,0)</f>
        <v>Uva</v>
      </c>
      <c r="F3655" t="s">
        <v>295</v>
      </c>
      <c r="G3655" s="51">
        <v>2253.5</v>
      </c>
    </row>
    <row r="3656" spans="1:7" x14ac:dyDescent="0.35">
      <c r="A3656">
        <v>2017</v>
      </c>
      <c r="B3656">
        <v>5</v>
      </c>
      <c r="C3656" t="str">
        <f>+VLOOKUP(Precio_mayoristas_consumidores[[#This Row],[Cod_mes]],Códigos_mes[],2,0)</f>
        <v>Mayo</v>
      </c>
      <c r="D3656" t="s">
        <v>796</v>
      </c>
      <c r="E3656" t="str">
        <f>+VLOOKUP(Precio_mayoristas_consumidores[[#This Row],[Producto]],Codigos_class_frutas[],2,0)</f>
        <v>Berries</v>
      </c>
      <c r="F3656" t="s">
        <v>212</v>
      </c>
      <c r="G3656" s="51">
        <v>2122.58</v>
      </c>
    </row>
    <row r="3657" spans="1:7" x14ac:dyDescent="0.35">
      <c r="A3657">
        <v>2017</v>
      </c>
      <c r="B3657">
        <v>5</v>
      </c>
      <c r="C3657" t="str">
        <f>+VLOOKUP(Precio_mayoristas_consumidores[[#This Row],[Cod_mes]],Códigos_mes[],2,0)</f>
        <v>Mayo</v>
      </c>
      <c r="D3657" t="s">
        <v>796</v>
      </c>
      <c r="E3657" t="str">
        <f>+VLOOKUP(Precio_mayoristas_consumidores[[#This Row],[Producto]],Codigos_class_frutas[],2,0)</f>
        <v>Berries</v>
      </c>
      <c r="F3657" t="s">
        <v>249</v>
      </c>
      <c r="G3657" s="51">
        <v>551.62</v>
      </c>
    </row>
    <row r="3658" spans="1:7" x14ac:dyDescent="0.35">
      <c r="A3658">
        <v>2017</v>
      </c>
      <c r="B3658">
        <v>5</v>
      </c>
      <c r="C3658" t="str">
        <f>+VLOOKUP(Precio_mayoristas_consumidores[[#This Row],[Cod_mes]],Códigos_mes[],2,0)</f>
        <v>Mayo</v>
      </c>
      <c r="D3658" t="s">
        <v>796</v>
      </c>
      <c r="E3658" t="str">
        <f>+VLOOKUP(Precio_mayoristas_consumidores[[#This Row],[Producto]],Codigos_class_frutas[],2,0)</f>
        <v>Cítricos</v>
      </c>
      <c r="F3658" t="s">
        <v>214</v>
      </c>
      <c r="G3658" s="51">
        <v>709.09</v>
      </c>
    </row>
    <row r="3659" spans="1:7" x14ac:dyDescent="0.35">
      <c r="A3659">
        <v>2017</v>
      </c>
      <c r="B3659">
        <v>5</v>
      </c>
      <c r="C3659" t="str">
        <f>+VLOOKUP(Precio_mayoristas_consumidores[[#This Row],[Cod_mes]],Códigos_mes[],2,0)</f>
        <v>Mayo</v>
      </c>
      <c r="D3659" t="s">
        <v>796</v>
      </c>
      <c r="E3659" t="str">
        <f>+VLOOKUP(Precio_mayoristas_consumidores[[#This Row],[Producto]],Codigos_class_frutas[],2,0)</f>
        <v>Tropicales y subtropicales</v>
      </c>
      <c r="F3659" t="s">
        <v>229</v>
      </c>
      <c r="G3659" s="51">
        <v>2603.13</v>
      </c>
    </row>
    <row r="3660" spans="1:7" x14ac:dyDescent="0.35">
      <c r="A3660">
        <v>2017</v>
      </c>
      <c r="B3660">
        <v>5</v>
      </c>
      <c r="C3660" t="str">
        <f>+VLOOKUP(Precio_mayoristas_consumidores[[#This Row],[Cod_mes]],Códigos_mes[],2,0)</f>
        <v>Mayo</v>
      </c>
      <c r="D3660" t="s">
        <v>796</v>
      </c>
      <c r="E3660" t="str">
        <f>+VLOOKUP(Precio_mayoristas_consumidores[[#This Row],[Producto]],Codigos_class_frutas[],2,0)</f>
        <v>Frutos de pepita</v>
      </c>
      <c r="F3660" t="s">
        <v>231</v>
      </c>
      <c r="G3660" s="51">
        <v>544.01</v>
      </c>
    </row>
    <row r="3661" spans="1:7" x14ac:dyDescent="0.35">
      <c r="A3661">
        <v>2017</v>
      </c>
      <c r="B3661">
        <v>5</v>
      </c>
      <c r="C3661" t="str">
        <f>+VLOOKUP(Precio_mayoristas_consumidores[[#This Row],[Cod_mes]],Códigos_mes[],2,0)</f>
        <v>Mayo</v>
      </c>
      <c r="D3661" t="s">
        <v>796</v>
      </c>
      <c r="E3661" t="str">
        <f>+VLOOKUP(Precio_mayoristas_consumidores[[#This Row],[Producto]],Codigos_class_frutas[],2,0)</f>
        <v>Cítricos</v>
      </c>
      <c r="F3661" t="s">
        <v>221</v>
      </c>
      <c r="G3661" s="51">
        <v>666.76</v>
      </c>
    </row>
    <row r="3662" spans="1:7" x14ac:dyDescent="0.35">
      <c r="A3662">
        <v>2017</v>
      </c>
      <c r="B3662">
        <v>5</v>
      </c>
      <c r="C3662" t="str">
        <f>+VLOOKUP(Precio_mayoristas_consumidores[[#This Row],[Cod_mes]],Códigos_mes[],2,0)</f>
        <v>Mayo</v>
      </c>
      <c r="D3662" t="s">
        <v>796</v>
      </c>
      <c r="E3662" t="str">
        <f>+VLOOKUP(Precio_mayoristas_consumidores[[#This Row],[Producto]],Codigos_class_frutas[],2,0)</f>
        <v>Oleaginosos</v>
      </c>
      <c r="F3662" t="s">
        <v>225</v>
      </c>
      <c r="G3662" s="51">
        <v>2655.62</v>
      </c>
    </row>
    <row r="3663" spans="1:7" x14ac:dyDescent="0.35">
      <c r="A3663">
        <v>2017</v>
      </c>
      <c r="B3663">
        <v>5</v>
      </c>
      <c r="C3663" t="str">
        <f>+VLOOKUP(Precio_mayoristas_consumidores[[#This Row],[Cod_mes]],Códigos_mes[],2,0)</f>
        <v>Mayo</v>
      </c>
      <c r="D3663" t="s">
        <v>796</v>
      </c>
      <c r="E3663" t="str">
        <f>+VLOOKUP(Precio_mayoristas_consumidores[[#This Row],[Producto]],Codigos_class_frutas[],2,0)</f>
        <v>Frutos de pepita</v>
      </c>
      <c r="F3663" t="s">
        <v>242</v>
      </c>
      <c r="G3663" s="51">
        <v>646.44000000000005</v>
      </c>
    </row>
    <row r="3664" spans="1:7" x14ac:dyDescent="0.35">
      <c r="A3664">
        <v>2017</v>
      </c>
      <c r="B3664">
        <v>5</v>
      </c>
      <c r="C3664" t="str">
        <f>+VLOOKUP(Precio_mayoristas_consumidores[[#This Row],[Cod_mes]],Códigos_mes[],2,0)</f>
        <v>Mayo</v>
      </c>
      <c r="D3664" t="s">
        <v>796</v>
      </c>
      <c r="E3664" t="str">
        <f>+VLOOKUP(Precio_mayoristas_consumidores[[#This Row],[Producto]],Codigos_class_frutas[],2,0)</f>
        <v>Tropicales y subtropicales</v>
      </c>
      <c r="F3664" t="s">
        <v>204</v>
      </c>
      <c r="G3664" s="51">
        <v>516.84</v>
      </c>
    </row>
    <row r="3665" spans="1:7" x14ac:dyDescent="0.35">
      <c r="A3665">
        <v>2017</v>
      </c>
      <c r="B3665">
        <v>5</v>
      </c>
      <c r="C3665" t="str">
        <f>+VLOOKUP(Precio_mayoristas_consumidores[[#This Row],[Cod_mes]],Códigos_mes[],2,0)</f>
        <v>Mayo</v>
      </c>
      <c r="D3665" t="s">
        <v>796</v>
      </c>
      <c r="E3665" t="str">
        <f>+VLOOKUP(Precio_mayoristas_consumidores[[#This Row],[Producto]],Codigos_class_frutas[],2,0)</f>
        <v>Uva</v>
      </c>
      <c r="F3665" t="s">
        <v>295</v>
      </c>
      <c r="G3665" s="51">
        <v>1257.01</v>
      </c>
    </row>
    <row r="3666" spans="1:7" x14ac:dyDescent="0.35">
      <c r="A3666">
        <v>2017</v>
      </c>
      <c r="B3666">
        <v>5</v>
      </c>
      <c r="C3666" t="str">
        <f>+VLOOKUP(Precio_mayoristas_consumidores[[#This Row],[Cod_mes]],Códigos_mes[],2,0)</f>
        <v>Mayo</v>
      </c>
      <c r="D3666" t="s">
        <v>797</v>
      </c>
      <c r="E3666" t="str">
        <f>+VLOOKUP(Precio_mayoristas_consumidores[[#This Row],[Producto]],Codigos_class_frutas[],2,0)</f>
        <v>Berries</v>
      </c>
      <c r="F3666" t="s">
        <v>212</v>
      </c>
      <c r="G3666" s="51">
        <v>7669.94</v>
      </c>
    </row>
    <row r="3667" spans="1:7" x14ac:dyDescent="0.35">
      <c r="A3667">
        <v>2017</v>
      </c>
      <c r="B3667">
        <v>5</v>
      </c>
      <c r="C3667" t="str">
        <f>+VLOOKUP(Precio_mayoristas_consumidores[[#This Row],[Cod_mes]],Códigos_mes[],2,0)</f>
        <v>Mayo</v>
      </c>
      <c r="D3667" t="s">
        <v>797</v>
      </c>
      <c r="E3667" t="str">
        <f>+VLOOKUP(Precio_mayoristas_consumidores[[#This Row],[Producto]],Codigos_class_frutas[],2,0)</f>
        <v>Berries</v>
      </c>
      <c r="F3667" t="s">
        <v>249</v>
      </c>
      <c r="G3667" s="51">
        <v>1011.73</v>
      </c>
    </row>
    <row r="3668" spans="1:7" x14ac:dyDescent="0.35">
      <c r="A3668">
        <v>2017</v>
      </c>
      <c r="B3668">
        <v>5</v>
      </c>
      <c r="C3668" t="str">
        <f>+VLOOKUP(Precio_mayoristas_consumidores[[#This Row],[Cod_mes]],Códigos_mes[],2,0)</f>
        <v>Mayo</v>
      </c>
      <c r="D3668" t="s">
        <v>797</v>
      </c>
      <c r="E3668" t="str">
        <f>+VLOOKUP(Precio_mayoristas_consumidores[[#This Row],[Producto]],Codigos_class_frutas[],2,0)</f>
        <v>Cítricos</v>
      </c>
      <c r="F3668" t="s">
        <v>214</v>
      </c>
      <c r="G3668" s="51">
        <v>1601.86</v>
      </c>
    </row>
    <row r="3669" spans="1:7" x14ac:dyDescent="0.35">
      <c r="A3669">
        <v>2017</v>
      </c>
      <c r="B3669">
        <v>5</v>
      </c>
      <c r="C3669" t="str">
        <f>+VLOOKUP(Precio_mayoristas_consumidores[[#This Row],[Cod_mes]],Códigos_mes[],2,0)</f>
        <v>Mayo</v>
      </c>
      <c r="D3669" t="s">
        <v>797</v>
      </c>
      <c r="E3669" t="str">
        <f>+VLOOKUP(Precio_mayoristas_consumidores[[#This Row],[Producto]],Codigos_class_frutas[],2,0)</f>
        <v>Tropicales y subtropicales</v>
      </c>
      <c r="F3669" t="s">
        <v>229</v>
      </c>
      <c r="G3669" s="51">
        <v>2044</v>
      </c>
    </row>
    <row r="3670" spans="1:7" x14ac:dyDescent="0.35">
      <c r="A3670">
        <v>2017</v>
      </c>
      <c r="B3670">
        <v>5</v>
      </c>
      <c r="C3670" t="str">
        <f>+VLOOKUP(Precio_mayoristas_consumidores[[#This Row],[Cod_mes]],Códigos_mes[],2,0)</f>
        <v>Mayo</v>
      </c>
      <c r="D3670" t="s">
        <v>797</v>
      </c>
      <c r="E3670" t="str">
        <f>+VLOOKUP(Precio_mayoristas_consumidores[[#This Row],[Producto]],Codigos_class_frutas[],2,0)</f>
        <v>Frutos de pepita</v>
      </c>
      <c r="F3670" t="s">
        <v>231</v>
      </c>
      <c r="G3670" s="51">
        <v>1104.4100000000001</v>
      </c>
    </row>
    <row r="3671" spans="1:7" x14ac:dyDescent="0.35">
      <c r="A3671">
        <v>2017</v>
      </c>
      <c r="B3671">
        <v>5</v>
      </c>
      <c r="C3671" t="str">
        <f>+VLOOKUP(Precio_mayoristas_consumidores[[#This Row],[Cod_mes]],Códigos_mes[],2,0)</f>
        <v>Mayo</v>
      </c>
      <c r="D3671" t="s">
        <v>797</v>
      </c>
      <c r="E3671" t="str">
        <f>+VLOOKUP(Precio_mayoristas_consumidores[[#This Row],[Producto]],Codigos_class_frutas[],2,0)</f>
        <v>Cítricos</v>
      </c>
      <c r="F3671" t="s">
        <v>221</v>
      </c>
      <c r="G3671" s="51">
        <v>1224.58</v>
      </c>
    </row>
    <row r="3672" spans="1:7" x14ac:dyDescent="0.35">
      <c r="A3672">
        <v>2017</v>
      </c>
      <c r="B3672">
        <v>5</v>
      </c>
      <c r="C3672" t="str">
        <f>+VLOOKUP(Precio_mayoristas_consumidores[[#This Row],[Cod_mes]],Códigos_mes[],2,0)</f>
        <v>Mayo</v>
      </c>
      <c r="D3672" t="s">
        <v>797</v>
      </c>
      <c r="E3672" t="str">
        <f>+VLOOKUP(Precio_mayoristas_consumidores[[#This Row],[Producto]],Codigos_class_frutas[],2,0)</f>
        <v>Oleaginosos</v>
      </c>
      <c r="F3672" t="s">
        <v>225</v>
      </c>
      <c r="G3672" s="51">
        <v>3317.72</v>
      </c>
    </row>
    <row r="3673" spans="1:7" x14ac:dyDescent="0.35">
      <c r="A3673">
        <v>2017</v>
      </c>
      <c r="B3673">
        <v>5</v>
      </c>
      <c r="C3673" t="str">
        <f>+VLOOKUP(Precio_mayoristas_consumidores[[#This Row],[Cod_mes]],Códigos_mes[],2,0)</f>
        <v>Mayo</v>
      </c>
      <c r="D3673" t="s">
        <v>797</v>
      </c>
      <c r="E3673" t="str">
        <f>+VLOOKUP(Precio_mayoristas_consumidores[[#This Row],[Producto]],Codigos_class_frutas[],2,0)</f>
        <v>Frutos de pepita</v>
      </c>
      <c r="F3673" t="s">
        <v>242</v>
      </c>
      <c r="G3673" s="51">
        <v>948.79</v>
      </c>
    </row>
    <row r="3674" spans="1:7" x14ac:dyDescent="0.35">
      <c r="A3674">
        <v>2017</v>
      </c>
      <c r="B3674">
        <v>5</v>
      </c>
      <c r="C3674" t="str">
        <f>+VLOOKUP(Precio_mayoristas_consumidores[[#This Row],[Cod_mes]],Códigos_mes[],2,0)</f>
        <v>Mayo</v>
      </c>
      <c r="D3674" t="s">
        <v>797</v>
      </c>
      <c r="E3674" t="str">
        <f>+VLOOKUP(Precio_mayoristas_consumidores[[#This Row],[Producto]],Codigos_class_frutas[],2,0)</f>
        <v>Tropicales y subtropicales</v>
      </c>
      <c r="F3674" t="s">
        <v>204</v>
      </c>
      <c r="G3674" s="51">
        <v>768.89</v>
      </c>
    </row>
    <row r="3675" spans="1:7" x14ac:dyDescent="0.35">
      <c r="A3675">
        <v>2017</v>
      </c>
      <c r="B3675">
        <v>5</v>
      </c>
      <c r="C3675" t="str">
        <f>+VLOOKUP(Precio_mayoristas_consumidores[[#This Row],[Cod_mes]],Códigos_mes[],2,0)</f>
        <v>Mayo</v>
      </c>
      <c r="D3675" t="s">
        <v>797</v>
      </c>
      <c r="E3675" t="str">
        <f>+VLOOKUP(Precio_mayoristas_consumidores[[#This Row],[Producto]],Codigos_class_frutas[],2,0)</f>
        <v>Uva</v>
      </c>
      <c r="F3675" t="s">
        <v>295</v>
      </c>
      <c r="G3675" s="51">
        <v>1631.36</v>
      </c>
    </row>
    <row r="3676" spans="1:7" x14ac:dyDescent="0.35">
      <c r="A3676">
        <v>2017</v>
      </c>
      <c r="B3676">
        <v>6</v>
      </c>
      <c r="C3676" t="str">
        <f>+VLOOKUP(Precio_mayoristas_consumidores[[#This Row],[Cod_mes]],Códigos_mes[],2,0)</f>
        <v>Junio</v>
      </c>
      <c r="D3676" t="s">
        <v>796</v>
      </c>
      <c r="E3676" t="str">
        <f>+VLOOKUP(Precio_mayoristas_consumidores[[#This Row],[Producto]],Codigos_class_frutas[],2,0)</f>
        <v>Berries</v>
      </c>
      <c r="F3676" t="s">
        <v>249</v>
      </c>
      <c r="G3676" s="51">
        <v>573.54</v>
      </c>
    </row>
    <row r="3677" spans="1:7" x14ac:dyDescent="0.35">
      <c r="A3677">
        <v>2017</v>
      </c>
      <c r="B3677">
        <v>6</v>
      </c>
      <c r="C3677" t="str">
        <f>+VLOOKUP(Precio_mayoristas_consumidores[[#This Row],[Cod_mes]],Códigos_mes[],2,0)</f>
        <v>Junio</v>
      </c>
      <c r="D3677" t="s">
        <v>796</v>
      </c>
      <c r="E3677" t="str">
        <f>+VLOOKUP(Precio_mayoristas_consumidores[[#This Row],[Producto]],Codigos_class_frutas[],2,0)</f>
        <v>Cítricos</v>
      </c>
      <c r="F3677" t="s">
        <v>214</v>
      </c>
      <c r="G3677" s="51">
        <v>639.17999999999995</v>
      </c>
    </row>
    <row r="3678" spans="1:7" x14ac:dyDescent="0.35">
      <c r="A3678">
        <v>2017</v>
      </c>
      <c r="B3678">
        <v>6</v>
      </c>
      <c r="C3678" t="str">
        <f>+VLOOKUP(Precio_mayoristas_consumidores[[#This Row],[Cod_mes]],Códigos_mes[],2,0)</f>
        <v>Junio</v>
      </c>
      <c r="D3678" t="s">
        <v>796</v>
      </c>
      <c r="E3678" t="str">
        <f>+VLOOKUP(Precio_mayoristas_consumidores[[#This Row],[Producto]],Codigos_class_frutas[],2,0)</f>
        <v>Cítricos</v>
      </c>
      <c r="F3678" t="s">
        <v>218</v>
      </c>
      <c r="G3678" s="51">
        <v>816.34</v>
      </c>
    </row>
    <row r="3679" spans="1:7" x14ac:dyDescent="0.35">
      <c r="A3679">
        <v>2017</v>
      </c>
      <c r="B3679">
        <v>6</v>
      </c>
      <c r="C3679" t="str">
        <f>+VLOOKUP(Precio_mayoristas_consumidores[[#This Row],[Cod_mes]],Códigos_mes[],2,0)</f>
        <v>Junio</v>
      </c>
      <c r="D3679" t="s">
        <v>796</v>
      </c>
      <c r="E3679" t="str">
        <f>+VLOOKUP(Precio_mayoristas_consumidores[[#This Row],[Producto]],Codigos_class_frutas[],2,0)</f>
        <v>Tropicales y subtropicales</v>
      </c>
      <c r="F3679" t="s">
        <v>229</v>
      </c>
      <c r="G3679" s="51">
        <v>2670.83</v>
      </c>
    </row>
    <row r="3680" spans="1:7" x14ac:dyDescent="0.35">
      <c r="A3680">
        <v>2017</v>
      </c>
      <c r="B3680">
        <v>6</v>
      </c>
      <c r="C3680" t="str">
        <f>+VLOOKUP(Precio_mayoristas_consumidores[[#This Row],[Cod_mes]],Códigos_mes[],2,0)</f>
        <v>Junio</v>
      </c>
      <c r="D3680" t="s">
        <v>796</v>
      </c>
      <c r="E3680" t="str">
        <f>+VLOOKUP(Precio_mayoristas_consumidores[[#This Row],[Producto]],Codigos_class_frutas[],2,0)</f>
        <v>Frutos de pepita</v>
      </c>
      <c r="F3680" t="s">
        <v>231</v>
      </c>
      <c r="G3680" s="51">
        <v>532.07000000000005</v>
      </c>
    </row>
    <row r="3681" spans="1:7" x14ac:dyDescent="0.35">
      <c r="A3681">
        <v>2017</v>
      </c>
      <c r="B3681">
        <v>6</v>
      </c>
      <c r="C3681" t="str">
        <f>+VLOOKUP(Precio_mayoristas_consumidores[[#This Row],[Cod_mes]],Códigos_mes[],2,0)</f>
        <v>Junio</v>
      </c>
      <c r="D3681" t="s">
        <v>796</v>
      </c>
      <c r="E3681" t="str">
        <f>+VLOOKUP(Precio_mayoristas_consumidores[[#This Row],[Producto]],Codigos_class_frutas[],2,0)</f>
        <v>Cítricos</v>
      </c>
      <c r="F3681" t="s">
        <v>221</v>
      </c>
      <c r="G3681" s="51">
        <v>672.05</v>
      </c>
    </row>
    <row r="3682" spans="1:7" x14ac:dyDescent="0.35">
      <c r="A3682">
        <v>2017</v>
      </c>
      <c r="B3682">
        <v>6</v>
      </c>
      <c r="C3682" t="str">
        <f>+VLOOKUP(Precio_mayoristas_consumidores[[#This Row],[Cod_mes]],Códigos_mes[],2,0)</f>
        <v>Junio</v>
      </c>
      <c r="D3682" t="s">
        <v>796</v>
      </c>
      <c r="E3682" t="str">
        <f>+VLOOKUP(Precio_mayoristas_consumidores[[#This Row],[Producto]],Codigos_class_frutas[],2,0)</f>
        <v>Oleaginosos</v>
      </c>
      <c r="F3682" t="s">
        <v>225</v>
      </c>
      <c r="G3682" s="51">
        <v>2699.23</v>
      </c>
    </row>
    <row r="3683" spans="1:7" x14ac:dyDescent="0.35">
      <c r="A3683">
        <v>2017</v>
      </c>
      <c r="B3683">
        <v>6</v>
      </c>
      <c r="C3683" t="str">
        <f>+VLOOKUP(Precio_mayoristas_consumidores[[#This Row],[Cod_mes]],Códigos_mes[],2,0)</f>
        <v>Junio</v>
      </c>
      <c r="D3683" t="s">
        <v>796</v>
      </c>
      <c r="E3683" t="str">
        <f>+VLOOKUP(Precio_mayoristas_consumidores[[#This Row],[Producto]],Codigos_class_frutas[],2,0)</f>
        <v>Frutos de pepita</v>
      </c>
      <c r="F3683" t="s">
        <v>242</v>
      </c>
      <c r="G3683" s="51">
        <v>610.52</v>
      </c>
    </row>
    <row r="3684" spans="1:7" x14ac:dyDescent="0.35">
      <c r="A3684">
        <v>2017</v>
      </c>
      <c r="B3684">
        <v>6</v>
      </c>
      <c r="C3684" t="str">
        <f>+VLOOKUP(Precio_mayoristas_consumidores[[#This Row],[Cod_mes]],Códigos_mes[],2,0)</f>
        <v>Junio</v>
      </c>
      <c r="D3684" t="s">
        <v>796</v>
      </c>
      <c r="E3684" t="str">
        <f>+VLOOKUP(Precio_mayoristas_consumidores[[#This Row],[Producto]],Codigos_class_frutas[],2,0)</f>
        <v>Tropicales y subtropicales</v>
      </c>
      <c r="F3684" t="s">
        <v>204</v>
      </c>
      <c r="G3684" s="51">
        <v>569.82000000000005</v>
      </c>
    </row>
    <row r="3685" spans="1:7" x14ac:dyDescent="0.35">
      <c r="A3685">
        <v>2017</v>
      </c>
      <c r="B3685">
        <v>6</v>
      </c>
      <c r="C3685" t="str">
        <f>+VLOOKUP(Precio_mayoristas_consumidores[[#This Row],[Cod_mes]],Códigos_mes[],2,0)</f>
        <v>Junio</v>
      </c>
      <c r="D3685" t="s">
        <v>797</v>
      </c>
      <c r="E3685" t="str">
        <f>+VLOOKUP(Precio_mayoristas_consumidores[[#This Row],[Producto]],Codigos_class_frutas[],2,0)</f>
        <v>Berries</v>
      </c>
      <c r="F3685" t="s">
        <v>249</v>
      </c>
      <c r="G3685" s="51">
        <v>1008.28</v>
      </c>
    </row>
    <row r="3686" spans="1:7" x14ac:dyDescent="0.35">
      <c r="A3686">
        <v>2017</v>
      </c>
      <c r="B3686">
        <v>6</v>
      </c>
      <c r="C3686" t="str">
        <f>+VLOOKUP(Precio_mayoristas_consumidores[[#This Row],[Cod_mes]],Códigos_mes[],2,0)</f>
        <v>Junio</v>
      </c>
      <c r="D3686" t="s">
        <v>797</v>
      </c>
      <c r="E3686" t="str">
        <f>+VLOOKUP(Precio_mayoristas_consumidores[[#This Row],[Producto]],Codigos_class_frutas[],2,0)</f>
        <v>Cítricos</v>
      </c>
      <c r="F3686" t="s">
        <v>214</v>
      </c>
      <c r="G3686" s="51">
        <v>1389.3</v>
      </c>
    </row>
    <row r="3687" spans="1:7" x14ac:dyDescent="0.35">
      <c r="A3687">
        <v>2017</v>
      </c>
      <c r="B3687">
        <v>6</v>
      </c>
      <c r="C3687" t="str">
        <f>+VLOOKUP(Precio_mayoristas_consumidores[[#This Row],[Cod_mes]],Códigos_mes[],2,0)</f>
        <v>Junio</v>
      </c>
      <c r="D3687" t="s">
        <v>797</v>
      </c>
      <c r="E3687" t="str">
        <f>+VLOOKUP(Precio_mayoristas_consumidores[[#This Row],[Producto]],Codigos_class_frutas[],2,0)</f>
        <v>Cítricos</v>
      </c>
      <c r="F3687" t="s">
        <v>218</v>
      </c>
      <c r="G3687" s="51">
        <v>1978.97</v>
      </c>
    </row>
    <row r="3688" spans="1:7" x14ac:dyDescent="0.35">
      <c r="A3688">
        <v>2017</v>
      </c>
      <c r="B3688">
        <v>6</v>
      </c>
      <c r="C3688" t="str">
        <f>+VLOOKUP(Precio_mayoristas_consumidores[[#This Row],[Cod_mes]],Códigos_mes[],2,0)</f>
        <v>Junio</v>
      </c>
      <c r="D3688" t="s">
        <v>797</v>
      </c>
      <c r="E3688" t="str">
        <f>+VLOOKUP(Precio_mayoristas_consumidores[[#This Row],[Producto]],Codigos_class_frutas[],2,0)</f>
        <v>Tropicales y subtropicales</v>
      </c>
      <c r="F3688" t="s">
        <v>229</v>
      </c>
      <c r="G3688" s="51">
        <v>1922.66</v>
      </c>
    </row>
    <row r="3689" spans="1:7" x14ac:dyDescent="0.35">
      <c r="A3689">
        <v>2017</v>
      </c>
      <c r="B3689">
        <v>6</v>
      </c>
      <c r="C3689" t="str">
        <f>+VLOOKUP(Precio_mayoristas_consumidores[[#This Row],[Cod_mes]],Códigos_mes[],2,0)</f>
        <v>Junio</v>
      </c>
      <c r="D3689" t="s">
        <v>797</v>
      </c>
      <c r="E3689" t="str">
        <f>+VLOOKUP(Precio_mayoristas_consumidores[[#This Row],[Producto]],Codigos_class_frutas[],2,0)</f>
        <v>Frutos de pepita</v>
      </c>
      <c r="F3689" t="s">
        <v>231</v>
      </c>
      <c r="G3689" s="51">
        <v>1023.18</v>
      </c>
    </row>
    <row r="3690" spans="1:7" x14ac:dyDescent="0.35">
      <c r="A3690">
        <v>2017</v>
      </c>
      <c r="B3690">
        <v>6</v>
      </c>
      <c r="C3690" t="str">
        <f>+VLOOKUP(Precio_mayoristas_consumidores[[#This Row],[Cod_mes]],Códigos_mes[],2,0)</f>
        <v>Junio</v>
      </c>
      <c r="D3690" t="s">
        <v>797</v>
      </c>
      <c r="E3690" t="str">
        <f>+VLOOKUP(Precio_mayoristas_consumidores[[#This Row],[Producto]],Codigos_class_frutas[],2,0)</f>
        <v>Cítricos</v>
      </c>
      <c r="F3690" t="s">
        <v>221</v>
      </c>
      <c r="G3690" s="51">
        <v>1047.3599999999999</v>
      </c>
    </row>
    <row r="3691" spans="1:7" x14ac:dyDescent="0.35">
      <c r="A3691">
        <v>2017</v>
      </c>
      <c r="B3691">
        <v>6</v>
      </c>
      <c r="C3691" t="str">
        <f>+VLOOKUP(Precio_mayoristas_consumidores[[#This Row],[Cod_mes]],Códigos_mes[],2,0)</f>
        <v>Junio</v>
      </c>
      <c r="D3691" t="s">
        <v>797</v>
      </c>
      <c r="E3691" t="str">
        <f>+VLOOKUP(Precio_mayoristas_consumidores[[#This Row],[Producto]],Codigos_class_frutas[],2,0)</f>
        <v>Oleaginosos</v>
      </c>
      <c r="F3691" t="s">
        <v>225</v>
      </c>
      <c r="G3691" s="51">
        <v>3363.31</v>
      </c>
    </row>
    <row r="3692" spans="1:7" x14ac:dyDescent="0.35">
      <c r="A3692">
        <v>2017</v>
      </c>
      <c r="B3692">
        <v>6</v>
      </c>
      <c r="C3692" t="str">
        <f>+VLOOKUP(Precio_mayoristas_consumidores[[#This Row],[Cod_mes]],Códigos_mes[],2,0)</f>
        <v>Junio</v>
      </c>
      <c r="D3692" t="s">
        <v>797</v>
      </c>
      <c r="E3692" t="str">
        <f>+VLOOKUP(Precio_mayoristas_consumidores[[#This Row],[Producto]],Codigos_class_frutas[],2,0)</f>
        <v>Frutos de pepita</v>
      </c>
      <c r="F3692" t="s">
        <v>242</v>
      </c>
      <c r="G3692" s="51">
        <v>1091.24</v>
      </c>
    </row>
    <row r="3693" spans="1:7" x14ac:dyDescent="0.35">
      <c r="A3693">
        <v>2017</v>
      </c>
      <c r="B3693">
        <v>6</v>
      </c>
      <c r="C3693" t="str">
        <f>+VLOOKUP(Precio_mayoristas_consumidores[[#This Row],[Cod_mes]],Códigos_mes[],2,0)</f>
        <v>Junio</v>
      </c>
      <c r="D3693" t="s">
        <v>797</v>
      </c>
      <c r="E3693" t="str">
        <f>+VLOOKUP(Precio_mayoristas_consumidores[[#This Row],[Producto]],Codigos_class_frutas[],2,0)</f>
        <v>Tropicales y subtropicales</v>
      </c>
      <c r="F3693" t="s">
        <v>204</v>
      </c>
      <c r="G3693" s="51">
        <v>788.74</v>
      </c>
    </row>
    <row r="3694" spans="1:7" x14ac:dyDescent="0.35">
      <c r="A3694">
        <v>2017</v>
      </c>
      <c r="B3694">
        <v>6</v>
      </c>
      <c r="C3694" t="str">
        <f>+VLOOKUP(Precio_mayoristas_consumidores[[#This Row],[Cod_mes]],Códigos_mes[],2,0)</f>
        <v>Junio</v>
      </c>
      <c r="D3694" t="s">
        <v>797</v>
      </c>
      <c r="E3694" t="str">
        <f>+VLOOKUP(Precio_mayoristas_consumidores[[#This Row],[Producto]],Codigos_class_frutas[],2,0)</f>
        <v>Uva</v>
      </c>
      <c r="F3694" t="s">
        <v>295</v>
      </c>
      <c r="G3694" s="51">
        <v>1990</v>
      </c>
    </row>
    <row r="3695" spans="1:7" x14ac:dyDescent="0.35">
      <c r="A3695">
        <v>2017</v>
      </c>
      <c r="B3695">
        <v>6</v>
      </c>
      <c r="C3695" t="str">
        <f>+VLOOKUP(Precio_mayoristas_consumidores[[#This Row],[Cod_mes]],Códigos_mes[],2,0)</f>
        <v>Junio</v>
      </c>
      <c r="D3695" t="s">
        <v>796</v>
      </c>
      <c r="E3695" t="str">
        <f>+VLOOKUP(Precio_mayoristas_consumidores[[#This Row],[Producto]],Codigos_class_frutas[],2,0)</f>
        <v>Berries</v>
      </c>
      <c r="F3695" t="s">
        <v>249</v>
      </c>
      <c r="G3695" s="51">
        <v>581.89</v>
      </c>
    </row>
    <row r="3696" spans="1:7" x14ac:dyDescent="0.35">
      <c r="A3696">
        <v>2017</v>
      </c>
      <c r="B3696">
        <v>6</v>
      </c>
      <c r="C3696" t="str">
        <f>+VLOOKUP(Precio_mayoristas_consumidores[[#This Row],[Cod_mes]],Códigos_mes[],2,0)</f>
        <v>Junio</v>
      </c>
      <c r="D3696" t="s">
        <v>796</v>
      </c>
      <c r="E3696" t="str">
        <f>+VLOOKUP(Precio_mayoristas_consumidores[[#This Row],[Producto]],Codigos_class_frutas[],2,0)</f>
        <v>Cítricos</v>
      </c>
      <c r="F3696" t="s">
        <v>214</v>
      </c>
      <c r="G3696" s="51">
        <v>591.84</v>
      </c>
    </row>
    <row r="3697" spans="1:7" x14ac:dyDescent="0.35">
      <c r="A3697">
        <v>2017</v>
      </c>
      <c r="B3697">
        <v>6</v>
      </c>
      <c r="C3697" t="str">
        <f>+VLOOKUP(Precio_mayoristas_consumidores[[#This Row],[Cod_mes]],Códigos_mes[],2,0)</f>
        <v>Junio</v>
      </c>
      <c r="D3697" t="s">
        <v>796</v>
      </c>
      <c r="E3697" t="str">
        <f>+VLOOKUP(Precio_mayoristas_consumidores[[#This Row],[Producto]],Codigos_class_frutas[],2,0)</f>
        <v>Cítricos</v>
      </c>
      <c r="F3697" t="s">
        <v>218</v>
      </c>
      <c r="G3697" s="51">
        <v>832.43</v>
      </c>
    </row>
    <row r="3698" spans="1:7" x14ac:dyDescent="0.35">
      <c r="A3698">
        <v>2017</v>
      </c>
      <c r="B3698">
        <v>6</v>
      </c>
      <c r="C3698" t="str">
        <f>+VLOOKUP(Precio_mayoristas_consumidores[[#This Row],[Cod_mes]],Códigos_mes[],2,0)</f>
        <v>Junio</v>
      </c>
      <c r="D3698" t="s">
        <v>796</v>
      </c>
      <c r="E3698" t="str">
        <f>+VLOOKUP(Precio_mayoristas_consumidores[[#This Row],[Producto]],Codigos_class_frutas[],2,0)</f>
        <v>Tropicales y subtropicales</v>
      </c>
      <c r="F3698" t="s">
        <v>229</v>
      </c>
      <c r="G3698" s="51">
        <v>2566.67</v>
      </c>
    </row>
    <row r="3699" spans="1:7" x14ac:dyDescent="0.35">
      <c r="A3699">
        <v>2017</v>
      </c>
      <c r="B3699">
        <v>6</v>
      </c>
      <c r="C3699" t="str">
        <f>+VLOOKUP(Precio_mayoristas_consumidores[[#This Row],[Cod_mes]],Códigos_mes[],2,0)</f>
        <v>Junio</v>
      </c>
      <c r="D3699" t="s">
        <v>796</v>
      </c>
      <c r="E3699" t="str">
        <f>+VLOOKUP(Precio_mayoristas_consumidores[[#This Row],[Producto]],Codigos_class_frutas[],2,0)</f>
        <v>Frutos de pepita</v>
      </c>
      <c r="F3699" t="s">
        <v>231</v>
      </c>
      <c r="G3699" s="51">
        <v>570.25</v>
      </c>
    </row>
    <row r="3700" spans="1:7" x14ac:dyDescent="0.35">
      <c r="A3700">
        <v>2017</v>
      </c>
      <c r="B3700">
        <v>6</v>
      </c>
      <c r="C3700" t="str">
        <f>+VLOOKUP(Precio_mayoristas_consumidores[[#This Row],[Cod_mes]],Códigos_mes[],2,0)</f>
        <v>Junio</v>
      </c>
      <c r="D3700" t="s">
        <v>796</v>
      </c>
      <c r="E3700" t="str">
        <f>+VLOOKUP(Precio_mayoristas_consumidores[[#This Row],[Producto]],Codigos_class_frutas[],2,0)</f>
        <v>Cítricos</v>
      </c>
      <c r="F3700" t="s">
        <v>221</v>
      </c>
      <c r="G3700" s="51">
        <v>666.11</v>
      </c>
    </row>
    <row r="3701" spans="1:7" x14ac:dyDescent="0.35">
      <c r="A3701">
        <v>2017</v>
      </c>
      <c r="B3701">
        <v>6</v>
      </c>
      <c r="C3701" t="str">
        <f>+VLOOKUP(Precio_mayoristas_consumidores[[#This Row],[Cod_mes]],Códigos_mes[],2,0)</f>
        <v>Junio</v>
      </c>
      <c r="D3701" t="s">
        <v>796</v>
      </c>
      <c r="E3701" t="str">
        <f>+VLOOKUP(Precio_mayoristas_consumidores[[#This Row],[Producto]],Codigos_class_frutas[],2,0)</f>
        <v>Oleaginosos</v>
      </c>
      <c r="F3701" t="s">
        <v>225</v>
      </c>
      <c r="G3701" s="51">
        <v>2726.93</v>
      </c>
    </row>
    <row r="3702" spans="1:7" x14ac:dyDescent="0.35">
      <c r="A3702">
        <v>2017</v>
      </c>
      <c r="B3702">
        <v>6</v>
      </c>
      <c r="C3702" t="str">
        <f>+VLOOKUP(Precio_mayoristas_consumidores[[#This Row],[Cod_mes]],Códigos_mes[],2,0)</f>
        <v>Junio</v>
      </c>
      <c r="D3702" t="s">
        <v>796</v>
      </c>
      <c r="E3702" t="str">
        <f>+VLOOKUP(Precio_mayoristas_consumidores[[#This Row],[Producto]],Codigos_class_frutas[],2,0)</f>
        <v>Frutos de pepita</v>
      </c>
      <c r="F3702" t="s">
        <v>242</v>
      </c>
      <c r="G3702" s="51">
        <v>637.89</v>
      </c>
    </row>
    <row r="3703" spans="1:7" x14ac:dyDescent="0.35">
      <c r="A3703">
        <v>2017</v>
      </c>
      <c r="B3703">
        <v>6</v>
      </c>
      <c r="C3703" t="str">
        <f>+VLOOKUP(Precio_mayoristas_consumidores[[#This Row],[Cod_mes]],Códigos_mes[],2,0)</f>
        <v>Junio</v>
      </c>
      <c r="D3703" t="s">
        <v>796</v>
      </c>
      <c r="E3703" t="str">
        <f>+VLOOKUP(Precio_mayoristas_consumidores[[#This Row],[Producto]],Codigos_class_frutas[],2,0)</f>
        <v>Tropicales y subtropicales</v>
      </c>
      <c r="F3703" t="s">
        <v>204</v>
      </c>
      <c r="G3703" s="51">
        <v>565.03</v>
      </c>
    </row>
    <row r="3704" spans="1:7" x14ac:dyDescent="0.35">
      <c r="A3704">
        <v>2017</v>
      </c>
      <c r="B3704">
        <v>6</v>
      </c>
      <c r="C3704" t="str">
        <f>+VLOOKUP(Precio_mayoristas_consumidores[[#This Row],[Cod_mes]],Códigos_mes[],2,0)</f>
        <v>Junio</v>
      </c>
      <c r="D3704" t="s">
        <v>797</v>
      </c>
      <c r="E3704" t="str">
        <f>+VLOOKUP(Precio_mayoristas_consumidores[[#This Row],[Producto]],Codigos_class_frutas[],2,0)</f>
        <v>Berries</v>
      </c>
      <c r="F3704" t="s">
        <v>249</v>
      </c>
      <c r="G3704" s="51">
        <v>942.28</v>
      </c>
    </row>
    <row r="3705" spans="1:7" x14ac:dyDescent="0.35">
      <c r="A3705">
        <v>2017</v>
      </c>
      <c r="B3705">
        <v>6</v>
      </c>
      <c r="C3705" t="str">
        <f>+VLOOKUP(Precio_mayoristas_consumidores[[#This Row],[Cod_mes]],Códigos_mes[],2,0)</f>
        <v>Junio</v>
      </c>
      <c r="D3705" t="s">
        <v>797</v>
      </c>
      <c r="E3705" t="str">
        <f>+VLOOKUP(Precio_mayoristas_consumidores[[#This Row],[Producto]],Codigos_class_frutas[],2,0)</f>
        <v>Cítricos</v>
      </c>
      <c r="F3705" t="s">
        <v>214</v>
      </c>
      <c r="G3705" s="51">
        <v>1301.02</v>
      </c>
    </row>
    <row r="3706" spans="1:7" x14ac:dyDescent="0.35">
      <c r="A3706">
        <v>2017</v>
      </c>
      <c r="B3706">
        <v>6</v>
      </c>
      <c r="C3706" t="str">
        <f>+VLOOKUP(Precio_mayoristas_consumidores[[#This Row],[Cod_mes]],Códigos_mes[],2,0)</f>
        <v>Junio</v>
      </c>
      <c r="D3706" t="s">
        <v>797</v>
      </c>
      <c r="E3706" t="str">
        <f>+VLOOKUP(Precio_mayoristas_consumidores[[#This Row],[Producto]],Codigos_class_frutas[],2,0)</f>
        <v>Cítricos</v>
      </c>
      <c r="F3706" t="s">
        <v>218</v>
      </c>
      <c r="G3706" s="51">
        <v>1856.89</v>
      </c>
    </row>
    <row r="3707" spans="1:7" x14ac:dyDescent="0.35">
      <c r="A3707">
        <v>2017</v>
      </c>
      <c r="B3707">
        <v>6</v>
      </c>
      <c r="C3707" t="str">
        <f>+VLOOKUP(Precio_mayoristas_consumidores[[#This Row],[Cod_mes]],Códigos_mes[],2,0)</f>
        <v>Junio</v>
      </c>
      <c r="D3707" t="s">
        <v>797</v>
      </c>
      <c r="E3707" t="str">
        <f>+VLOOKUP(Precio_mayoristas_consumidores[[#This Row],[Producto]],Codigos_class_frutas[],2,0)</f>
        <v>Tropicales y subtropicales</v>
      </c>
      <c r="F3707" t="s">
        <v>229</v>
      </c>
      <c r="G3707" s="51">
        <v>1990.13</v>
      </c>
    </row>
    <row r="3708" spans="1:7" x14ac:dyDescent="0.35">
      <c r="A3708">
        <v>2017</v>
      </c>
      <c r="B3708">
        <v>6</v>
      </c>
      <c r="C3708" t="str">
        <f>+VLOOKUP(Precio_mayoristas_consumidores[[#This Row],[Cod_mes]],Códigos_mes[],2,0)</f>
        <v>Junio</v>
      </c>
      <c r="D3708" t="s">
        <v>797</v>
      </c>
      <c r="E3708" t="str">
        <f>+VLOOKUP(Precio_mayoristas_consumidores[[#This Row],[Producto]],Codigos_class_frutas[],2,0)</f>
        <v>Frutos de pepita</v>
      </c>
      <c r="F3708" t="s">
        <v>231</v>
      </c>
      <c r="G3708" s="51">
        <v>1006.89</v>
      </c>
    </row>
    <row r="3709" spans="1:7" x14ac:dyDescent="0.35">
      <c r="A3709">
        <v>2017</v>
      </c>
      <c r="B3709">
        <v>6</v>
      </c>
      <c r="C3709" t="str">
        <f>+VLOOKUP(Precio_mayoristas_consumidores[[#This Row],[Cod_mes]],Códigos_mes[],2,0)</f>
        <v>Junio</v>
      </c>
      <c r="D3709" t="s">
        <v>797</v>
      </c>
      <c r="E3709" t="str">
        <f>+VLOOKUP(Precio_mayoristas_consumidores[[#This Row],[Producto]],Codigos_class_frutas[],2,0)</f>
        <v>Cítricos</v>
      </c>
      <c r="F3709" t="s">
        <v>221</v>
      </c>
      <c r="G3709" s="51">
        <v>1042.49</v>
      </c>
    </row>
    <row r="3710" spans="1:7" x14ac:dyDescent="0.35">
      <c r="A3710">
        <v>2017</v>
      </c>
      <c r="B3710">
        <v>6</v>
      </c>
      <c r="C3710" t="str">
        <f>+VLOOKUP(Precio_mayoristas_consumidores[[#This Row],[Cod_mes]],Códigos_mes[],2,0)</f>
        <v>Junio</v>
      </c>
      <c r="D3710" t="s">
        <v>797</v>
      </c>
      <c r="E3710" t="str">
        <f>+VLOOKUP(Precio_mayoristas_consumidores[[#This Row],[Producto]],Codigos_class_frutas[],2,0)</f>
        <v>Oleaginosos</v>
      </c>
      <c r="F3710" t="s">
        <v>225</v>
      </c>
      <c r="G3710" s="51">
        <v>3320.91</v>
      </c>
    </row>
    <row r="3711" spans="1:7" x14ac:dyDescent="0.35">
      <c r="A3711">
        <v>2017</v>
      </c>
      <c r="B3711">
        <v>6</v>
      </c>
      <c r="C3711" t="str">
        <f>+VLOOKUP(Precio_mayoristas_consumidores[[#This Row],[Cod_mes]],Códigos_mes[],2,0)</f>
        <v>Junio</v>
      </c>
      <c r="D3711" t="s">
        <v>797</v>
      </c>
      <c r="E3711" t="str">
        <f>+VLOOKUP(Precio_mayoristas_consumidores[[#This Row],[Producto]],Codigos_class_frutas[],2,0)</f>
        <v>Frutos de pepita</v>
      </c>
      <c r="F3711" t="s">
        <v>242</v>
      </c>
      <c r="G3711" s="51">
        <v>1078.3699999999999</v>
      </c>
    </row>
    <row r="3712" spans="1:7" x14ac:dyDescent="0.35">
      <c r="A3712">
        <v>2017</v>
      </c>
      <c r="B3712">
        <v>6</v>
      </c>
      <c r="C3712" t="str">
        <f>+VLOOKUP(Precio_mayoristas_consumidores[[#This Row],[Cod_mes]],Códigos_mes[],2,0)</f>
        <v>Junio</v>
      </c>
      <c r="D3712" t="s">
        <v>797</v>
      </c>
      <c r="E3712" t="str">
        <f>+VLOOKUP(Precio_mayoristas_consumidores[[#This Row],[Producto]],Codigos_class_frutas[],2,0)</f>
        <v>Tropicales y subtropicales</v>
      </c>
      <c r="F3712" t="s">
        <v>204</v>
      </c>
      <c r="G3712" s="51">
        <v>802.35</v>
      </c>
    </row>
    <row r="3713" spans="1:7" x14ac:dyDescent="0.35">
      <c r="A3713">
        <v>2017</v>
      </c>
      <c r="B3713">
        <v>6</v>
      </c>
      <c r="C3713" t="str">
        <f>+VLOOKUP(Precio_mayoristas_consumidores[[#This Row],[Cod_mes]],Códigos_mes[],2,0)</f>
        <v>Junio</v>
      </c>
      <c r="D3713" t="s">
        <v>796</v>
      </c>
      <c r="E3713" t="str">
        <f>+VLOOKUP(Precio_mayoristas_consumidores[[#This Row],[Producto]],Codigos_class_frutas[],2,0)</f>
        <v>Berries</v>
      </c>
      <c r="F3713" t="s">
        <v>249</v>
      </c>
      <c r="G3713" s="51">
        <v>516.6</v>
      </c>
    </row>
    <row r="3714" spans="1:7" x14ac:dyDescent="0.35">
      <c r="A3714">
        <v>2017</v>
      </c>
      <c r="B3714">
        <v>6</v>
      </c>
      <c r="C3714" t="str">
        <f>+VLOOKUP(Precio_mayoristas_consumidores[[#This Row],[Cod_mes]],Códigos_mes[],2,0)</f>
        <v>Junio</v>
      </c>
      <c r="D3714" t="s">
        <v>796</v>
      </c>
      <c r="E3714" t="str">
        <f>+VLOOKUP(Precio_mayoristas_consumidores[[#This Row],[Producto]],Codigos_class_frutas[],2,0)</f>
        <v>Cítricos</v>
      </c>
      <c r="F3714" t="s">
        <v>214</v>
      </c>
      <c r="G3714" s="51">
        <v>453.52</v>
      </c>
    </row>
    <row r="3715" spans="1:7" x14ac:dyDescent="0.35">
      <c r="A3715">
        <v>2017</v>
      </c>
      <c r="B3715">
        <v>6</v>
      </c>
      <c r="C3715" t="str">
        <f>+VLOOKUP(Precio_mayoristas_consumidores[[#This Row],[Cod_mes]],Códigos_mes[],2,0)</f>
        <v>Junio</v>
      </c>
      <c r="D3715" t="s">
        <v>796</v>
      </c>
      <c r="E3715" t="str">
        <f>+VLOOKUP(Precio_mayoristas_consumidores[[#This Row],[Producto]],Codigos_class_frutas[],2,0)</f>
        <v>Cítricos</v>
      </c>
      <c r="F3715" t="s">
        <v>218</v>
      </c>
      <c r="G3715" s="51">
        <v>716.27</v>
      </c>
    </row>
    <row r="3716" spans="1:7" x14ac:dyDescent="0.35">
      <c r="A3716">
        <v>2017</v>
      </c>
      <c r="B3716">
        <v>6</v>
      </c>
      <c r="C3716" t="str">
        <f>+VLOOKUP(Precio_mayoristas_consumidores[[#This Row],[Cod_mes]],Códigos_mes[],2,0)</f>
        <v>Junio</v>
      </c>
      <c r="D3716" t="s">
        <v>796</v>
      </c>
      <c r="E3716" t="str">
        <f>+VLOOKUP(Precio_mayoristas_consumidores[[#This Row],[Producto]],Codigos_class_frutas[],2,0)</f>
        <v>Tropicales y subtropicales</v>
      </c>
      <c r="F3716" t="s">
        <v>229</v>
      </c>
      <c r="G3716" s="51">
        <v>2554.17</v>
      </c>
    </row>
    <row r="3717" spans="1:7" x14ac:dyDescent="0.35">
      <c r="A3717">
        <v>2017</v>
      </c>
      <c r="B3717">
        <v>6</v>
      </c>
      <c r="C3717" t="str">
        <f>+VLOOKUP(Precio_mayoristas_consumidores[[#This Row],[Cod_mes]],Códigos_mes[],2,0)</f>
        <v>Junio</v>
      </c>
      <c r="D3717" t="s">
        <v>796</v>
      </c>
      <c r="E3717" t="str">
        <f>+VLOOKUP(Precio_mayoristas_consumidores[[#This Row],[Producto]],Codigos_class_frutas[],2,0)</f>
        <v>Frutos de pepita</v>
      </c>
      <c r="F3717" t="s">
        <v>231</v>
      </c>
      <c r="G3717" s="51">
        <v>520.58000000000004</v>
      </c>
    </row>
    <row r="3718" spans="1:7" x14ac:dyDescent="0.35">
      <c r="A3718">
        <v>2017</v>
      </c>
      <c r="B3718">
        <v>6</v>
      </c>
      <c r="C3718" t="str">
        <f>+VLOOKUP(Precio_mayoristas_consumidores[[#This Row],[Cod_mes]],Códigos_mes[],2,0)</f>
        <v>Junio</v>
      </c>
      <c r="D3718" t="s">
        <v>796</v>
      </c>
      <c r="E3718" t="str">
        <f>+VLOOKUP(Precio_mayoristas_consumidores[[#This Row],[Producto]],Codigos_class_frutas[],2,0)</f>
        <v>Cítricos</v>
      </c>
      <c r="F3718" t="s">
        <v>221</v>
      </c>
      <c r="G3718" s="51">
        <v>568.16</v>
      </c>
    </row>
    <row r="3719" spans="1:7" x14ac:dyDescent="0.35">
      <c r="A3719">
        <v>2017</v>
      </c>
      <c r="B3719">
        <v>6</v>
      </c>
      <c r="C3719" t="str">
        <f>+VLOOKUP(Precio_mayoristas_consumidores[[#This Row],[Cod_mes]],Códigos_mes[],2,0)</f>
        <v>Junio</v>
      </c>
      <c r="D3719" t="s">
        <v>796</v>
      </c>
      <c r="E3719" t="str">
        <f>+VLOOKUP(Precio_mayoristas_consumidores[[#This Row],[Producto]],Codigos_class_frutas[],2,0)</f>
        <v>Oleaginosos</v>
      </c>
      <c r="F3719" t="s">
        <v>225</v>
      </c>
      <c r="G3719" s="51">
        <v>2655.02</v>
      </c>
    </row>
    <row r="3720" spans="1:7" x14ac:dyDescent="0.35">
      <c r="A3720">
        <v>2017</v>
      </c>
      <c r="B3720">
        <v>6</v>
      </c>
      <c r="C3720" t="str">
        <f>+VLOOKUP(Precio_mayoristas_consumidores[[#This Row],[Cod_mes]],Códigos_mes[],2,0)</f>
        <v>Junio</v>
      </c>
      <c r="D3720" t="s">
        <v>796</v>
      </c>
      <c r="E3720" t="str">
        <f>+VLOOKUP(Precio_mayoristas_consumidores[[#This Row],[Producto]],Codigos_class_frutas[],2,0)</f>
        <v>Frutos de pepita</v>
      </c>
      <c r="F3720" t="s">
        <v>242</v>
      </c>
      <c r="G3720" s="51">
        <v>585.36</v>
      </c>
    </row>
    <row r="3721" spans="1:7" x14ac:dyDescent="0.35">
      <c r="A3721">
        <v>2017</v>
      </c>
      <c r="B3721">
        <v>6</v>
      </c>
      <c r="C3721" t="str">
        <f>+VLOOKUP(Precio_mayoristas_consumidores[[#This Row],[Cod_mes]],Códigos_mes[],2,0)</f>
        <v>Junio</v>
      </c>
      <c r="D3721" t="s">
        <v>796</v>
      </c>
      <c r="E3721" t="str">
        <f>+VLOOKUP(Precio_mayoristas_consumidores[[#This Row],[Producto]],Codigos_class_frutas[],2,0)</f>
        <v>Tropicales y subtropicales</v>
      </c>
      <c r="F3721" t="s">
        <v>204</v>
      </c>
      <c r="G3721" s="51">
        <v>529.67999999999995</v>
      </c>
    </row>
    <row r="3722" spans="1:7" x14ac:dyDescent="0.35">
      <c r="A3722">
        <v>2017</v>
      </c>
      <c r="B3722">
        <v>6</v>
      </c>
      <c r="C3722" t="str">
        <f>+VLOOKUP(Precio_mayoristas_consumidores[[#This Row],[Cod_mes]],Códigos_mes[],2,0)</f>
        <v>Junio</v>
      </c>
      <c r="D3722" t="s">
        <v>797</v>
      </c>
      <c r="E3722" t="str">
        <f>+VLOOKUP(Precio_mayoristas_consumidores[[#This Row],[Producto]],Codigos_class_frutas[],2,0)</f>
        <v>Berries</v>
      </c>
      <c r="F3722" t="s">
        <v>249</v>
      </c>
      <c r="G3722" s="51">
        <v>1024.58</v>
      </c>
    </row>
    <row r="3723" spans="1:7" x14ac:dyDescent="0.35">
      <c r="A3723">
        <v>2017</v>
      </c>
      <c r="B3723">
        <v>6</v>
      </c>
      <c r="C3723" t="str">
        <f>+VLOOKUP(Precio_mayoristas_consumidores[[#This Row],[Cod_mes]],Códigos_mes[],2,0)</f>
        <v>Junio</v>
      </c>
      <c r="D3723" t="s">
        <v>797</v>
      </c>
      <c r="E3723" t="str">
        <f>+VLOOKUP(Precio_mayoristas_consumidores[[#This Row],[Producto]],Codigos_class_frutas[],2,0)</f>
        <v>Cítricos</v>
      </c>
      <c r="F3723" t="s">
        <v>214</v>
      </c>
      <c r="G3723" s="51">
        <v>1245.2</v>
      </c>
    </row>
    <row r="3724" spans="1:7" x14ac:dyDescent="0.35">
      <c r="A3724">
        <v>2017</v>
      </c>
      <c r="B3724">
        <v>6</v>
      </c>
      <c r="C3724" t="str">
        <f>+VLOOKUP(Precio_mayoristas_consumidores[[#This Row],[Cod_mes]],Códigos_mes[],2,0)</f>
        <v>Junio</v>
      </c>
      <c r="D3724" t="s">
        <v>797</v>
      </c>
      <c r="E3724" t="str">
        <f>+VLOOKUP(Precio_mayoristas_consumidores[[#This Row],[Producto]],Codigos_class_frutas[],2,0)</f>
        <v>Cítricos</v>
      </c>
      <c r="F3724" t="s">
        <v>218</v>
      </c>
      <c r="G3724" s="51">
        <v>1774.13</v>
      </c>
    </row>
    <row r="3725" spans="1:7" x14ac:dyDescent="0.35">
      <c r="A3725">
        <v>2017</v>
      </c>
      <c r="B3725">
        <v>6</v>
      </c>
      <c r="C3725" t="str">
        <f>+VLOOKUP(Precio_mayoristas_consumidores[[#This Row],[Cod_mes]],Códigos_mes[],2,0)</f>
        <v>Junio</v>
      </c>
      <c r="D3725" t="s">
        <v>797</v>
      </c>
      <c r="E3725" t="str">
        <f>+VLOOKUP(Precio_mayoristas_consumidores[[#This Row],[Producto]],Codigos_class_frutas[],2,0)</f>
        <v>Tropicales y subtropicales</v>
      </c>
      <c r="F3725" t="s">
        <v>229</v>
      </c>
      <c r="G3725" s="51">
        <v>2089.06</v>
      </c>
    </row>
    <row r="3726" spans="1:7" x14ac:dyDescent="0.35">
      <c r="A3726">
        <v>2017</v>
      </c>
      <c r="B3726">
        <v>6</v>
      </c>
      <c r="C3726" t="str">
        <f>+VLOOKUP(Precio_mayoristas_consumidores[[#This Row],[Cod_mes]],Códigos_mes[],2,0)</f>
        <v>Junio</v>
      </c>
      <c r="D3726" t="s">
        <v>797</v>
      </c>
      <c r="E3726" t="str">
        <f>+VLOOKUP(Precio_mayoristas_consumidores[[#This Row],[Producto]],Codigos_class_frutas[],2,0)</f>
        <v>Frutos de pepita</v>
      </c>
      <c r="F3726" t="s">
        <v>231</v>
      </c>
      <c r="G3726" s="51">
        <v>1096.2</v>
      </c>
    </row>
    <row r="3727" spans="1:7" x14ac:dyDescent="0.35">
      <c r="A3727">
        <v>2017</v>
      </c>
      <c r="B3727">
        <v>6</v>
      </c>
      <c r="C3727" t="str">
        <f>+VLOOKUP(Precio_mayoristas_consumidores[[#This Row],[Cod_mes]],Códigos_mes[],2,0)</f>
        <v>Junio</v>
      </c>
      <c r="D3727" t="s">
        <v>797</v>
      </c>
      <c r="E3727" t="str">
        <f>+VLOOKUP(Precio_mayoristas_consumidores[[#This Row],[Producto]],Codigos_class_frutas[],2,0)</f>
        <v>Cítricos</v>
      </c>
      <c r="F3727" t="s">
        <v>221</v>
      </c>
      <c r="G3727" s="51">
        <v>958.09</v>
      </c>
    </row>
    <row r="3728" spans="1:7" x14ac:dyDescent="0.35">
      <c r="A3728">
        <v>2017</v>
      </c>
      <c r="B3728">
        <v>6</v>
      </c>
      <c r="C3728" t="str">
        <f>+VLOOKUP(Precio_mayoristas_consumidores[[#This Row],[Cod_mes]],Códigos_mes[],2,0)</f>
        <v>Junio</v>
      </c>
      <c r="D3728" t="s">
        <v>797</v>
      </c>
      <c r="E3728" t="str">
        <f>+VLOOKUP(Precio_mayoristas_consumidores[[#This Row],[Producto]],Codigos_class_frutas[],2,0)</f>
        <v>Oleaginosos</v>
      </c>
      <c r="F3728" t="s">
        <v>225</v>
      </c>
      <c r="G3728" s="51">
        <v>3326.33</v>
      </c>
    </row>
    <row r="3729" spans="1:7" x14ac:dyDescent="0.35">
      <c r="A3729">
        <v>2017</v>
      </c>
      <c r="B3729">
        <v>6</v>
      </c>
      <c r="C3729" t="str">
        <f>+VLOOKUP(Precio_mayoristas_consumidores[[#This Row],[Cod_mes]],Códigos_mes[],2,0)</f>
        <v>Junio</v>
      </c>
      <c r="D3729" t="s">
        <v>797</v>
      </c>
      <c r="E3729" t="str">
        <f>+VLOOKUP(Precio_mayoristas_consumidores[[#This Row],[Producto]],Codigos_class_frutas[],2,0)</f>
        <v>Frutos de pepita</v>
      </c>
      <c r="F3729" t="s">
        <v>242</v>
      </c>
      <c r="G3729" s="51">
        <v>1070.0999999999999</v>
      </c>
    </row>
    <row r="3730" spans="1:7" x14ac:dyDescent="0.35">
      <c r="A3730">
        <v>2017</v>
      </c>
      <c r="B3730">
        <v>6</v>
      </c>
      <c r="C3730" t="str">
        <f>+VLOOKUP(Precio_mayoristas_consumidores[[#This Row],[Cod_mes]],Códigos_mes[],2,0)</f>
        <v>Junio</v>
      </c>
      <c r="D3730" t="s">
        <v>797</v>
      </c>
      <c r="E3730" t="str">
        <f>+VLOOKUP(Precio_mayoristas_consumidores[[#This Row],[Producto]],Codigos_class_frutas[],2,0)</f>
        <v>Tropicales y subtropicales</v>
      </c>
      <c r="F3730" t="s">
        <v>204</v>
      </c>
      <c r="G3730" s="51">
        <v>804.19</v>
      </c>
    </row>
    <row r="3731" spans="1:7" x14ac:dyDescent="0.35">
      <c r="A3731">
        <v>2017</v>
      </c>
      <c r="B3731">
        <v>6</v>
      </c>
      <c r="C3731" t="str">
        <f>+VLOOKUP(Precio_mayoristas_consumidores[[#This Row],[Cod_mes]],Códigos_mes[],2,0)</f>
        <v>Junio</v>
      </c>
      <c r="D3731" t="s">
        <v>796</v>
      </c>
      <c r="E3731" t="str">
        <f>+VLOOKUP(Precio_mayoristas_consumidores[[#This Row],[Producto]],Codigos_class_frutas[],2,0)</f>
        <v>Berries</v>
      </c>
      <c r="F3731" t="s">
        <v>249</v>
      </c>
      <c r="G3731" s="51">
        <v>523.38</v>
      </c>
    </row>
    <row r="3732" spans="1:7" x14ac:dyDescent="0.35">
      <c r="A3732">
        <v>2017</v>
      </c>
      <c r="B3732">
        <v>6</v>
      </c>
      <c r="C3732" t="str">
        <f>+VLOOKUP(Precio_mayoristas_consumidores[[#This Row],[Cod_mes]],Códigos_mes[],2,0)</f>
        <v>Junio</v>
      </c>
      <c r="D3732" t="s">
        <v>796</v>
      </c>
      <c r="E3732" t="str">
        <f>+VLOOKUP(Precio_mayoristas_consumidores[[#This Row],[Producto]],Codigos_class_frutas[],2,0)</f>
        <v>Cítricos</v>
      </c>
      <c r="F3732" t="s">
        <v>214</v>
      </c>
      <c r="G3732" s="51">
        <v>395.76</v>
      </c>
    </row>
    <row r="3733" spans="1:7" x14ac:dyDescent="0.35">
      <c r="A3733">
        <v>2017</v>
      </c>
      <c r="B3733">
        <v>6</v>
      </c>
      <c r="C3733" t="str">
        <f>+VLOOKUP(Precio_mayoristas_consumidores[[#This Row],[Cod_mes]],Códigos_mes[],2,0)</f>
        <v>Junio</v>
      </c>
      <c r="D3733" t="s">
        <v>796</v>
      </c>
      <c r="E3733" t="str">
        <f>+VLOOKUP(Precio_mayoristas_consumidores[[#This Row],[Producto]],Codigos_class_frutas[],2,0)</f>
        <v>Cítricos</v>
      </c>
      <c r="F3733" t="s">
        <v>218</v>
      </c>
      <c r="G3733" s="51">
        <v>719.66</v>
      </c>
    </row>
    <row r="3734" spans="1:7" x14ac:dyDescent="0.35">
      <c r="A3734">
        <v>2017</v>
      </c>
      <c r="B3734">
        <v>6</v>
      </c>
      <c r="C3734" t="str">
        <f>+VLOOKUP(Precio_mayoristas_consumidores[[#This Row],[Cod_mes]],Códigos_mes[],2,0)</f>
        <v>Junio</v>
      </c>
      <c r="D3734" t="s">
        <v>796</v>
      </c>
      <c r="E3734" t="str">
        <f>+VLOOKUP(Precio_mayoristas_consumidores[[#This Row],[Producto]],Codigos_class_frutas[],2,0)</f>
        <v>Tropicales y subtropicales</v>
      </c>
      <c r="F3734" t="s">
        <v>229</v>
      </c>
      <c r="G3734" s="51">
        <v>2850</v>
      </c>
    </row>
    <row r="3735" spans="1:7" x14ac:dyDescent="0.35">
      <c r="A3735">
        <v>2017</v>
      </c>
      <c r="B3735">
        <v>6</v>
      </c>
      <c r="C3735" t="str">
        <f>+VLOOKUP(Precio_mayoristas_consumidores[[#This Row],[Cod_mes]],Códigos_mes[],2,0)</f>
        <v>Junio</v>
      </c>
      <c r="D3735" t="s">
        <v>796</v>
      </c>
      <c r="E3735" t="str">
        <f>+VLOOKUP(Precio_mayoristas_consumidores[[#This Row],[Producto]],Codigos_class_frutas[],2,0)</f>
        <v>Frutos de pepita</v>
      </c>
      <c r="F3735" t="s">
        <v>231</v>
      </c>
      <c r="G3735" s="51">
        <v>516.54999999999995</v>
      </c>
    </row>
    <row r="3736" spans="1:7" x14ac:dyDescent="0.35">
      <c r="A3736">
        <v>2017</v>
      </c>
      <c r="B3736">
        <v>6</v>
      </c>
      <c r="C3736" t="str">
        <f>+VLOOKUP(Precio_mayoristas_consumidores[[#This Row],[Cod_mes]],Códigos_mes[],2,0)</f>
        <v>Junio</v>
      </c>
      <c r="D3736" t="s">
        <v>796</v>
      </c>
      <c r="E3736" t="str">
        <f>+VLOOKUP(Precio_mayoristas_consumidores[[#This Row],[Producto]],Codigos_class_frutas[],2,0)</f>
        <v>Cítricos</v>
      </c>
      <c r="F3736" t="s">
        <v>221</v>
      </c>
      <c r="G3736" s="51">
        <v>558.08000000000004</v>
      </c>
    </row>
    <row r="3737" spans="1:7" x14ac:dyDescent="0.35">
      <c r="A3737">
        <v>2017</v>
      </c>
      <c r="B3737">
        <v>6</v>
      </c>
      <c r="C3737" t="str">
        <f>+VLOOKUP(Precio_mayoristas_consumidores[[#This Row],[Cod_mes]],Códigos_mes[],2,0)</f>
        <v>Junio</v>
      </c>
      <c r="D3737" t="s">
        <v>796</v>
      </c>
      <c r="E3737" t="str">
        <f>+VLOOKUP(Precio_mayoristas_consumidores[[#This Row],[Producto]],Codigos_class_frutas[],2,0)</f>
        <v>Oleaginosos</v>
      </c>
      <c r="F3737" t="s">
        <v>225</v>
      </c>
      <c r="G3737" s="51">
        <v>2598.2399999999998</v>
      </c>
    </row>
    <row r="3738" spans="1:7" x14ac:dyDescent="0.35">
      <c r="A3738">
        <v>2017</v>
      </c>
      <c r="B3738">
        <v>6</v>
      </c>
      <c r="C3738" t="str">
        <f>+VLOOKUP(Precio_mayoristas_consumidores[[#This Row],[Cod_mes]],Códigos_mes[],2,0)</f>
        <v>Junio</v>
      </c>
      <c r="D3738" t="s">
        <v>796</v>
      </c>
      <c r="E3738" t="str">
        <f>+VLOOKUP(Precio_mayoristas_consumidores[[#This Row],[Producto]],Codigos_class_frutas[],2,0)</f>
        <v>Frutos de pepita</v>
      </c>
      <c r="F3738" t="s">
        <v>242</v>
      </c>
      <c r="G3738" s="51">
        <v>590.33000000000004</v>
      </c>
    </row>
    <row r="3739" spans="1:7" x14ac:dyDescent="0.35">
      <c r="A3739">
        <v>2017</v>
      </c>
      <c r="B3739">
        <v>6</v>
      </c>
      <c r="C3739" t="str">
        <f>+VLOOKUP(Precio_mayoristas_consumidores[[#This Row],[Cod_mes]],Códigos_mes[],2,0)</f>
        <v>Junio</v>
      </c>
      <c r="D3739" t="s">
        <v>796</v>
      </c>
      <c r="E3739" t="str">
        <f>+VLOOKUP(Precio_mayoristas_consumidores[[#This Row],[Producto]],Codigos_class_frutas[],2,0)</f>
        <v>Tropicales y subtropicales</v>
      </c>
      <c r="F3739" t="s">
        <v>204</v>
      </c>
      <c r="G3739" s="51">
        <v>522.77</v>
      </c>
    </row>
    <row r="3740" spans="1:7" x14ac:dyDescent="0.35">
      <c r="A3740">
        <v>2017</v>
      </c>
      <c r="B3740">
        <v>6</v>
      </c>
      <c r="C3740" t="str">
        <f>+VLOOKUP(Precio_mayoristas_consumidores[[#This Row],[Cod_mes]],Códigos_mes[],2,0)</f>
        <v>Junio</v>
      </c>
      <c r="D3740" t="s">
        <v>797</v>
      </c>
      <c r="E3740" t="str">
        <f>+VLOOKUP(Precio_mayoristas_consumidores[[#This Row],[Producto]],Codigos_class_frutas[],2,0)</f>
        <v>Berries</v>
      </c>
      <c r="F3740" t="s">
        <v>249</v>
      </c>
      <c r="G3740" s="51">
        <v>942.83</v>
      </c>
    </row>
    <row r="3741" spans="1:7" x14ac:dyDescent="0.35">
      <c r="A3741">
        <v>2017</v>
      </c>
      <c r="B3741">
        <v>6</v>
      </c>
      <c r="C3741" t="str">
        <f>+VLOOKUP(Precio_mayoristas_consumidores[[#This Row],[Cod_mes]],Códigos_mes[],2,0)</f>
        <v>Junio</v>
      </c>
      <c r="D3741" t="s">
        <v>797</v>
      </c>
      <c r="E3741" t="str">
        <f>+VLOOKUP(Precio_mayoristas_consumidores[[#This Row],[Producto]],Codigos_class_frutas[],2,0)</f>
        <v>Cítricos</v>
      </c>
      <c r="F3741" t="s">
        <v>214</v>
      </c>
      <c r="G3741" s="51">
        <v>1132.06</v>
      </c>
    </row>
    <row r="3742" spans="1:7" x14ac:dyDescent="0.35">
      <c r="A3742">
        <v>2017</v>
      </c>
      <c r="B3742">
        <v>6</v>
      </c>
      <c r="C3742" t="str">
        <f>+VLOOKUP(Precio_mayoristas_consumidores[[#This Row],[Cod_mes]],Códigos_mes[],2,0)</f>
        <v>Junio</v>
      </c>
      <c r="D3742" t="s">
        <v>797</v>
      </c>
      <c r="E3742" t="str">
        <f>+VLOOKUP(Precio_mayoristas_consumidores[[#This Row],[Producto]],Codigos_class_frutas[],2,0)</f>
        <v>Cítricos</v>
      </c>
      <c r="F3742" t="s">
        <v>218</v>
      </c>
      <c r="G3742" s="51">
        <v>1601.63</v>
      </c>
    </row>
    <row r="3743" spans="1:7" x14ac:dyDescent="0.35">
      <c r="A3743">
        <v>2017</v>
      </c>
      <c r="B3743">
        <v>6</v>
      </c>
      <c r="C3743" t="str">
        <f>+VLOOKUP(Precio_mayoristas_consumidores[[#This Row],[Cod_mes]],Códigos_mes[],2,0)</f>
        <v>Junio</v>
      </c>
      <c r="D3743" t="s">
        <v>797</v>
      </c>
      <c r="E3743" t="str">
        <f>+VLOOKUP(Precio_mayoristas_consumidores[[#This Row],[Producto]],Codigos_class_frutas[],2,0)</f>
        <v>Tropicales y subtropicales</v>
      </c>
      <c r="F3743" t="s">
        <v>229</v>
      </c>
      <c r="G3743" s="51">
        <v>2063.25</v>
      </c>
    </row>
    <row r="3744" spans="1:7" x14ac:dyDescent="0.35">
      <c r="A3744">
        <v>2017</v>
      </c>
      <c r="B3744">
        <v>6</v>
      </c>
      <c r="C3744" t="str">
        <f>+VLOOKUP(Precio_mayoristas_consumidores[[#This Row],[Cod_mes]],Códigos_mes[],2,0)</f>
        <v>Junio</v>
      </c>
      <c r="D3744" t="s">
        <v>797</v>
      </c>
      <c r="E3744" t="str">
        <f>+VLOOKUP(Precio_mayoristas_consumidores[[#This Row],[Producto]],Codigos_class_frutas[],2,0)</f>
        <v>Frutos de pepita</v>
      </c>
      <c r="F3744" t="s">
        <v>231</v>
      </c>
      <c r="G3744" s="51">
        <v>1116.67</v>
      </c>
    </row>
    <row r="3745" spans="1:7" x14ac:dyDescent="0.35">
      <c r="A3745">
        <v>2017</v>
      </c>
      <c r="B3745">
        <v>6</v>
      </c>
      <c r="C3745" t="str">
        <f>+VLOOKUP(Precio_mayoristas_consumidores[[#This Row],[Cod_mes]],Códigos_mes[],2,0)</f>
        <v>Junio</v>
      </c>
      <c r="D3745" t="s">
        <v>797</v>
      </c>
      <c r="E3745" t="str">
        <f>+VLOOKUP(Precio_mayoristas_consumidores[[#This Row],[Producto]],Codigos_class_frutas[],2,0)</f>
        <v>Cítricos</v>
      </c>
      <c r="F3745" t="s">
        <v>221</v>
      </c>
      <c r="G3745" s="51">
        <v>955.98</v>
      </c>
    </row>
    <row r="3746" spans="1:7" x14ac:dyDescent="0.35">
      <c r="A3746">
        <v>2017</v>
      </c>
      <c r="B3746">
        <v>6</v>
      </c>
      <c r="C3746" t="str">
        <f>+VLOOKUP(Precio_mayoristas_consumidores[[#This Row],[Cod_mes]],Códigos_mes[],2,0)</f>
        <v>Junio</v>
      </c>
      <c r="D3746" t="s">
        <v>797</v>
      </c>
      <c r="E3746" t="str">
        <f>+VLOOKUP(Precio_mayoristas_consumidores[[#This Row],[Producto]],Codigos_class_frutas[],2,0)</f>
        <v>Oleaginosos</v>
      </c>
      <c r="F3746" t="s">
        <v>225</v>
      </c>
      <c r="G3746" s="51">
        <v>3275.99</v>
      </c>
    </row>
    <row r="3747" spans="1:7" x14ac:dyDescent="0.35">
      <c r="A3747">
        <v>2017</v>
      </c>
      <c r="B3747">
        <v>6</v>
      </c>
      <c r="C3747" t="str">
        <f>+VLOOKUP(Precio_mayoristas_consumidores[[#This Row],[Cod_mes]],Códigos_mes[],2,0)</f>
        <v>Junio</v>
      </c>
      <c r="D3747" t="s">
        <v>797</v>
      </c>
      <c r="E3747" t="str">
        <f>+VLOOKUP(Precio_mayoristas_consumidores[[#This Row],[Producto]],Codigos_class_frutas[],2,0)</f>
        <v>Frutos de pepita</v>
      </c>
      <c r="F3747" t="s">
        <v>242</v>
      </c>
      <c r="G3747" s="51">
        <v>1066.95</v>
      </c>
    </row>
    <row r="3748" spans="1:7" x14ac:dyDescent="0.35">
      <c r="A3748">
        <v>2017</v>
      </c>
      <c r="B3748">
        <v>6</v>
      </c>
      <c r="C3748" t="str">
        <f>+VLOOKUP(Precio_mayoristas_consumidores[[#This Row],[Cod_mes]],Códigos_mes[],2,0)</f>
        <v>Junio</v>
      </c>
      <c r="D3748" t="s">
        <v>797</v>
      </c>
      <c r="E3748" t="str">
        <f>+VLOOKUP(Precio_mayoristas_consumidores[[#This Row],[Producto]],Codigos_class_frutas[],2,0)</f>
        <v>Tropicales y subtropicales</v>
      </c>
      <c r="F3748" t="s">
        <v>204</v>
      </c>
      <c r="G3748" s="51">
        <v>831.03</v>
      </c>
    </row>
    <row r="3749" spans="1:7" x14ac:dyDescent="0.35">
      <c r="A3749">
        <v>2017</v>
      </c>
      <c r="B3749">
        <v>7</v>
      </c>
      <c r="C3749" t="str">
        <f>+VLOOKUP(Precio_mayoristas_consumidores[[#This Row],[Cod_mes]],Códigos_mes[],2,0)</f>
        <v>Julio</v>
      </c>
      <c r="D3749" t="s">
        <v>796</v>
      </c>
      <c r="E3749" t="str">
        <f>+VLOOKUP(Precio_mayoristas_consumidores[[#This Row],[Producto]],Codigos_class_frutas[],2,0)</f>
        <v>Berries</v>
      </c>
      <c r="F3749" t="s">
        <v>249</v>
      </c>
      <c r="G3749" s="51">
        <v>504.27</v>
      </c>
    </row>
    <row r="3750" spans="1:7" x14ac:dyDescent="0.35">
      <c r="A3750">
        <v>2017</v>
      </c>
      <c r="B3750">
        <v>7</v>
      </c>
      <c r="C3750" t="str">
        <f>+VLOOKUP(Precio_mayoristas_consumidores[[#This Row],[Cod_mes]],Códigos_mes[],2,0)</f>
        <v>Julio</v>
      </c>
      <c r="D3750" t="s">
        <v>796</v>
      </c>
      <c r="E3750" t="str">
        <f>+VLOOKUP(Precio_mayoristas_consumidores[[#This Row],[Producto]],Codigos_class_frutas[],2,0)</f>
        <v>Cítricos</v>
      </c>
      <c r="F3750" t="s">
        <v>214</v>
      </c>
      <c r="G3750" s="51">
        <v>349.46</v>
      </c>
    </row>
    <row r="3751" spans="1:7" x14ac:dyDescent="0.35">
      <c r="A3751">
        <v>2017</v>
      </c>
      <c r="B3751">
        <v>7</v>
      </c>
      <c r="C3751" t="str">
        <f>+VLOOKUP(Precio_mayoristas_consumidores[[#This Row],[Cod_mes]],Códigos_mes[],2,0)</f>
        <v>Julio</v>
      </c>
      <c r="D3751" t="s">
        <v>796</v>
      </c>
      <c r="E3751" t="str">
        <f>+VLOOKUP(Precio_mayoristas_consumidores[[#This Row],[Producto]],Codigos_class_frutas[],2,0)</f>
        <v>Cítricos</v>
      </c>
      <c r="F3751" t="s">
        <v>218</v>
      </c>
      <c r="G3751" s="51">
        <v>690.27</v>
      </c>
    </row>
    <row r="3752" spans="1:7" x14ac:dyDescent="0.35">
      <c r="A3752">
        <v>2017</v>
      </c>
      <c r="B3752">
        <v>7</v>
      </c>
      <c r="C3752" t="str">
        <f>+VLOOKUP(Precio_mayoristas_consumidores[[#This Row],[Cod_mes]],Códigos_mes[],2,0)</f>
        <v>Julio</v>
      </c>
      <c r="D3752" t="s">
        <v>796</v>
      </c>
      <c r="E3752" t="str">
        <f>+VLOOKUP(Precio_mayoristas_consumidores[[#This Row],[Producto]],Codigos_class_frutas[],2,0)</f>
        <v>Tropicales y subtropicales</v>
      </c>
      <c r="F3752" t="s">
        <v>229</v>
      </c>
      <c r="G3752" s="51">
        <v>2627.78</v>
      </c>
    </row>
    <row r="3753" spans="1:7" x14ac:dyDescent="0.35">
      <c r="A3753">
        <v>2017</v>
      </c>
      <c r="B3753">
        <v>7</v>
      </c>
      <c r="C3753" t="str">
        <f>+VLOOKUP(Precio_mayoristas_consumidores[[#This Row],[Cod_mes]],Códigos_mes[],2,0)</f>
        <v>Julio</v>
      </c>
      <c r="D3753" t="s">
        <v>796</v>
      </c>
      <c r="E3753" t="str">
        <f>+VLOOKUP(Precio_mayoristas_consumidores[[#This Row],[Producto]],Codigos_class_frutas[],2,0)</f>
        <v>Frutos de pepita</v>
      </c>
      <c r="F3753" t="s">
        <v>231</v>
      </c>
      <c r="G3753" s="51">
        <v>528.96</v>
      </c>
    </row>
    <row r="3754" spans="1:7" x14ac:dyDescent="0.35">
      <c r="A3754">
        <v>2017</v>
      </c>
      <c r="B3754">
        <v>7</v>
      </c>
      <c r="C3754" t="str">
        <f>+VLOOKUP(Precio_mayoristas_consumidores[[#This Row],[Cod_mes]],Códigos_mes[],2,0)</f>
        <v>Julio</v>
      </c>
      <c r="D3754" t="s">
        <v>796</v>
      </c>
      <c r="E3754" t="str">
        <f>+VLOOKUP(Precio_mayoristas_consumidores[[#This Row],[Producto]],Codigos_class_frutas[],2,0)</f>
        <v>Cítricos</v>
      </c>
      <c r="F3754" t="s">
        <v>221</v>
      </c>
      <c r="G3754" s="51">
        <v>522.1</v>
      </c>
    </row>
    <row r="3755" spans="1:7" x14ac:dyDescent="0.35">
      <c r="A3755">
        <v>2017</v>
      </c>
      <c r="B3755">
        <v>7</v>
      </c>
      <c r="C3755" t="str">
        <f>+VLOOKUP(Precio_mayoristas_consumidores[[#This Row],[Cod_mes]],Códigos_mes[],2,0)</f>
        <v>Julio</v>
      </c>
      <c r="D3755" t="s">
        <v>796</v>
      </c>
      <c r="E3755" t="str">
        <f>+VLOOKUP(Precio_mayoristas_consumidores[[#This Row],[Producto]],Codigos_class_frutas[],2,0)</f>
        <v>Oleaginosos</v>
      </c>
      <c r="F3755" t="s">
        <v>225</v>
      </c>
      <c r="G3755" s="51">
        <v>2590.8200000000002</v>
      </c>
    </row>
    <row r="3756" spans="1:7" x14ac:dyDescent="0.35">
      <c r="A3756">
        <v>2017</v>
      </c>
      <c r="B3756">
        <v>7</v>
      </c>
      <c r="C3756" t="str">
        <f>+VLOOKUP(Precio_mayoristas_consumidores[[#This Row],[Cod_mes]],Códigos_mes[],2,0)</f>
        <v>Julio</v>
      </c>
      <c r="D3756" t="s">
        <v>796</v>
      </c>
      <c r="E3756" t="str">
        <f>+VLOOKUP(Precio_mayoristas_consumidores[[#This Row],[Producto]],Codigos_class_frutas[],2,0)</f>
        <v>Frutos de pepita</v>
      </c>
      <c r="F3756" t="s">
        <v>242</v>
      </c>
      <c r="G3756" s="51">
        <v>594.57000000000005</v>
      </c>
    </row>
    <row r="3757" spans="1:7" x14ac:dyDescent="0.35">
      <c r="A3757">
        <v>2017</v>
      </c>
      <c r="B3757">
        <v>7</v>
      </c>
      <c r="C3757" t="str">
        <f>+VLOOKUP(Precio_mayoristas_consumidores[[#This Row],[Cod_mes]],Códigos_mes[],2,0)</f>
        <v>Julio</v>
      </c>
      <c r="D3757" t="s">
        <v>796</v>
      </c>
      <c r="E3757" t="str">
        <f>+VLOOKUP(Precio_mayoristas_consumidores[[#This Row],[Producto]],Codigos_class_frutas[],2,0)</f>
        <v>Tropicales y subtropicales</v>
      </c>
      <c r="F3757" t="s">
        <v>204</v>
      </c>
      <c r="G3757" s="51">
        <v>516.85</v>
      </c>
    </row>
    <row r="3758" spans="1:7" x14ac:dyDescent="0.35">
      <c r="A3758">
        <v>2017</v>
      </c>
      <c r="B3758">
        <v>7</v>
      </c>
      <c r="C3758" t="str">
        <f>+VLOOKUP(Precio_mayoristas_consumidores[[#This Row],[Cod_mes]],Códigos_mes[],2,0)</f>
        <v>Julio</v>
      </c>
      <c r="D3758" t="s">
        <v>797</v>
      </c>
      <c r="E3758" t="str">
        <f>+VLOOKUP(Precio_mayoristas_consumidores[[#This Row],[Producto]],Codigos_class_frutas[],2,0)</f>
        <v>Berries</v>
      </c>
      <c r="F3758" t="s">
        <v>249</v>
      </c>
      <c r="G3758" s="51">
        <v>841.86</v>
      </c>
    </row>
    <row r="3759" spans="1:7" x14ac:dyDescent="0.35">
      <c r="A3759">
        <v>2017</v>
      </c>
      <c r="B3759">
        <v>7</v>
      </c>
      <c r="C3759" t="str">
        <f>+VLOOKUP(Precio_mayoristas_consumidores[[#This Row],[Cod_mes]],Códigos_mes[],2,0)</f>
        <v>Julio</v>
      </c>
      <c r="D3759" t="s">
        <v>797</v>
      </c>
      <c r="E3759" t="str">
        <f>+VLOOKUP(Precio_mayoristas_consumidores[[#This Row],[Producto]],Codigos_class_frutas[],2,0)</f>
        <v>Cítricos</v>
      </c>
      <c r="F3759" t="s">
        <v>214</v>
      </c>
      <c r="G3759" s="51">
        <v>1060.0999999999999</v>
      </c>
    </row>
    <row r="3760" spans="1:7" x14ac:dyDescent="0.35">
      <c r="A3760">
        <v>2017</v>
      </c>
      <c r="B3760">
        <v>7</v>
      </c>
      <c r="C3760" t="str">
        <f>+VLOOKUP(Precio_mayoristas_consumidores[[#This Row],[Cod_mes]],Códigos_mes[],2,0)</f>
        <v>Julio</v>
      </c>
      <c r="D3760" t="s">
        <v>797</v>
      </c>
      <c r="E3760" t="str">
        <f>+VLOOKUP(Precio_mayoristas_consumidores[[#This Row],[Producto]],Codigos_class_frutas[],2,0)</f>
        <v>Cítricos</v>
      </c>
      <c r="F3760" t="s">
        <v>218</v>
      </c>
      <c r="G3760" s="51">
        <v>1444.23</v>
      </c>
    </row>
    <row r="3761" spans="1:7" x14ac:dyDescent="0.35">
      <c r="A3761">
        <v>2017</v>
      </c>
      <c r="B3761">
        <v>7</v>
      </c>
      <c r="C3761" t="str">
        <f>+VLOOKUP(Precio_mayoristas_consumidores[[#This Row],[Cod_mes]],Códigos_mes[],2,0)</f>
        <v>Julio</v>
      </c>
      <c r="D3761" t="s">
        <v>797</v>
      </c>
      <c r="E3761" t="str">
        <f>+VLOOKUP(Precio_mayoristas_consumidores[[#This Row],[Producto]],Codigos_class_frutas[],2,0)</f>
        <v>Tropicales y subtropicales</v>
      </c>
      <c r="F3761" t="s">
        <v>229</v>
      </c>
      <c r="G3761" s="51">
        <v>1977.51</v>
      </c>
    </row>
    <row r="3762" spans="1:7" x14ac:dyDescent="0.35">
      <c r="A3762">
        <v>2017</v>
      </c>
      <c r="B3762">
        <v>7</v>
      </c>
      <c r="C3762" t="str">
        <f>+VLOOKUP(Precio_mayoristas_consumidores[[#This Row],[Cod_mes]],Códigos_mes[],2,0)</f>
        <v>Julio</v>
      </c>
      <c r="D3762" t="s">
        <v>797</v>
      </c>
      <c r="E3762" t="str">
        <f>+VLOOKUP(Precio_mayoristas_consumidores[[#This Row],[Producto]],Codigos_class_frutas[],2,0)</f>
        <v>Frutos de pepita</v>
      </c>
      <c r="F3762" t="s">
        <v>231</v>
      </c>
      <c r="G3762" s="51">
        <v>970.64</v>
      </c>
    </row>
    <row r="3763" spans="1:7" x14ac:dyDescent="0.35">
      <c r="A3763">
        <v>2017</v>
      </c>
      <c r="B3763">
        <v>7</v>
      </c>
      <c r="C3763" t="str">
        <f>+VLOOKUP(Precio_mayoristas_consumidores[[#This Row],[Cod_mes]],Códigos_mes[],2,0)</f>
        <v>Julio</v>
      </c>
      <c r="D3763" t="s">
        <v>797</v>
      </c>
      <c r="E3763" t="str">
        <f>+VLOOKUP(Precio_mayoristas_consumidores[[#This Row],[Producto]],Codigos_class_frutas[],2,0)</f>
        <v>Cítricos</v>
      </c>
      <c r="F3763" t="s">
        <v>221</v>
      </c>
      <c r="G3763" s="51">
        <v>950.55</v>
      </c>
    </row>
    <row r="3764" spans="1:7" x14ac:dyDescent="0.35">
      <c r="A3764">
        <v>2017</v>
      </c>
      <c r="B3764">
        <v>7</v>
      </c>
      <c r="C3764" t="str">
        <f>+VLOOKUP(Precio_mayoristas_consumidores[[#This Row],[Cod_mes]],Códigos_mes[],2,0)</f>
        <v>Julio</v>
      </c>
      <c r="D3764" t="s">
        <v>797</v>
      </c>
      <c r="E3764" t="str">
        <f>+VLOOKUP(Precio_mayoristas_consumidores[[#This Row],[Producto]],Codigos_class_frutas[],2,0)</f>
        <v>Oleaginosos</v>
      </c>
      <c r="F3764" t="s">
        <v>225</v>
      </c>
      <c r="G3764" s="51">
        <v>3279.85</v>
      </c>
    </row>
    <row r="3765" spans="1:7" x14ac:dyDescent="0.35">
      <c r="A3765">
        <v>2017</v>
      </c>
      <c r="B3765">
        <v>7</v>
      </c>
      <c r="C3765" t="str">
        <f>+VLOOKUP(Precio_mayoristas_consumidores[[#This Row],[Cod_mes]],Códigos_mes[],2,0)</f>
        <v>Julio</v>
      </c>
      <c r="D3765" t="s">
        <v>797</v>
      </c>
      <c r="E3765" t="str">
        <f>+VLOOKUP(Precio_mayoristas_consumidores[[#This Row],[Producto]],Codigos_class_frutas[],2,0)</f>
        <v>Frutos de pepita</v>
      </c>
      <c r="F3765" t="s">
        <v>242</v>
      </c>
      <c r="G3765" s="51">
        <v>1092.72</v>
      </c>
    </row>
    <row r="3766" spans="1:7" x14ac:dyDescent="0.35">
      <c r="A3766">
        <v>2017</v>
      </c>
      <c r="B3766">
        <v>7</v>
      </c>
      <c r="C3766" t="str">
        <f>+VLOOKUP(Precio_mayoristas_consumidores[[#This Row],[Cod_mes]],Códigos_mes[],2,0)</f>
        <v>Julio</v>
      </c>
      <c r="D3766" t="s">
        <v>797</v>
      </c>
      <c r="E3766" t="str">
        <f>+VLOOKUP(Precio_mayoristas_consumidores[[#This Row],[Producto]],Codigos_class_frutas[],2,0)</f>
        <v>Tropicales y subtropicales</v>
      </c>
      <c r="F3766" t="s">
        <v>204</v>
      </c>
      <c r="G3766" s="51">
        <v>822.31</v>
      </c>
    </row>
    <row r="3767" spans="1:7" x14ac:dyDescent="0.35">
      <c r="A3767">
        <v>2017</v>
      </c>
      <c r="B3767">
        <v>7</v>
      </c>
      <c r="C3767" t="str">
        <f>+VLOOKUP(Precio_mayoristas_consumidores[[#This Row],[Cod_mes]],Códigos_mes[],2,0)</f>
        <v>Julio</v>
      </c>
      <c r="D3767" t="s">
        <v>796</v>
      </c>
      <c r="E3767" t="str">
        <f>+VLOOKUP(Precio_mayoristas_consumidores[[#This Row],[Producto]],Codigos_class_frutas[],2,0)</f>
        <v>Berries</v>
      </c>
      <c r="F3767" t="s">
        <v>249</v>
      </c>
      <c r="G3767" s="51">
        <v>534.02</v>
      </c>
    </row>
    <row r="3768" spans="1:7" x14ac:dyDescent="0.35">
      <c r="A3768">
        <v>2017</v>
      </c>
      <c r="B3768">
        <v>7</v>
      </c>
      <c r="C3768" t="str">
        <f>+VLOOKUP(Precio_mayoristas_consumidores[[#This Row],[Cod_mes]],Códigos_mes[],2,0)</f>
        <v>Julio</v>
      </c>
      <c r="D3768" t="s">
        <v>796</v>
      </c>
      <c r="E3768" t="str">
        <f>+VLOOKUP(Precio_mayoristas_consumidores[[#This Row],[Producto]],Codigos_class_frutas[],2,0)</f>
        <v>Cítricos</v>
      </c>
      <c r="F3768" t="s">
        <v>214</v>
      </c>
      <c r="G3768" s="51">
        <v>387.39</v>
      </c>
    </row>
    <row r="3769" spans="1:7" x14ac:dyDescent="0.35">
      <c r="A3769">
        <v>2017</v>
      </c>
      <c r="B3769">
        <v>7</v>
      </c>
      <c r="C3769" t="str">
        <f>+VLOOKUP(Precio_mayoristas_consumidores[[#This Row],[Cod_mes]],Códigos_mes[],2,0)</f>
        <v>Julio</v>
      </c>
      <c r="D3769" t="s">
        <v>796</v>
      </c>
      <c r="E3769" t="str">
        <f>+VLOOKUP(Precio_mayoristas_consumidores[[#This Row],[Producto]],Codigos_class_frutas[],2,0)</f>
        <v>Cítricos</v>
      </c>
      <c r="F3769" t="s">
        <v>218</v>
      </c>
      <c r="G3769" s="51">
        <v>711.75</v>
      </c>
    </row>
    <row r="3770" spans="1:7" x14ac:dyDescent="0.35">
      <c r="A3770">
        <v>2017</v>
      </c>
      <c r="B3770">
        <v>7</v>
      </c>
      <c r="C3770" t="str">
        <f>+VLOOKUP(Precio_mayoristas_consumidores[[#This Row],[Cod_mes]],Códigos_mes[],2,0)</f>
        <v>Julio</v>
      </c>
      <c r="D3770" t="s">
        <v>796</v>
      </c>
      <c r="E3770" t="str">
        <f>+VLOOKUP(Precio_mayoristas_consumidores[[#This Row],[Producto]],Codigos_class_frutas[],2,0)</f>
        <v>Frutos de pepita</v>
      </c>
      <c r="F3770" t="s">
        <v>231</v>
      </c>
      <c r="G3770" s="51">
        <v>543.51</v>
      </c>
    </row>
    <row r="3771" spans="1:7" x14ac:dyDescent="0.35">
      <c r="A3771">
        <v>2017</v>
      </c>
      <c r="B3771">
        <v>7</v>
      </c>
      <c r="C3771" t="str">
        <f>+VLOOKUP(Precio_mayoristas_consumidores[[#This Row],[Cod_mes]],Códigos_mes[],2,0)</f>
        <v>Julio</v>
      </c>
      <c r="D3771" t="s">
        <v>796</v>
      </c>
      <c r="E3771" t="str">
        <f>+VLOOKUP(Precio_mayoristas_consumidores[[#This Row],[Producto]],Codigos_class_frutas[],2,0)</f>
        <v>Cítricos</v>
      </c>
      <c r="F3771" t="s">
        <v>221</v>
      </c>
      <c r="G3771" s="51">
        <v>576.16999999999996</v>
      </c>
    </row>
    <row r="3772" spans="1:7" x14ac:dyDescent="0.35">
      <c r="A3772">
        <v>2017</v>
      </c>
      <c r="B3772">
        <v>7</v>
      </c>
      <c r="C3772" t="str">
        <f>+VLOOKUP(Precio_mayoristas_consumidores[[#This Row],[Cod_mes]],Códigos_mes[],2,0)</f>
        <v>Julio</v>
      </c>
      <c r="D3772" t="s">
        <v>796</v>
      </c>
      <c r="E3772" t="str">
        <f>+VLOOKUP(Precio_mayoristas_consumidores[[#This Row],[Producto]],Codigos_class_frutas[],2,0)</f>
        <v>Oleaginosos</v>
      </c>
      <c r="F3772" t="s">
        <v>225</v>
      </c>
      <c r="G3772" s="51">
        <v>2761.76</v>
      </c>
    </row>
    <row r="3773" spans="1:7" x14ac:dyDescent="0.35">
      <c r="A3773">
        <v>2017</v>
      </c>
      <c r="B3773">
        <v>7</v>
      </c>
      <c r="C3773" t="str">
        <f>+VLOOKUP(Precio_mayoristas_consumidores[[#This Row],[Cod_mes]],Códigos_mes[],2,0)</f>
        <v>Julio</v>
      </c>
      <c r="D3773" t="s">
        <v>796</v>
      </c>
      <c r="E3773" t="str">
        <f>+VLOOKUP(Precio_mayoristas_consumidores[[#This Row],[Producto]],Codigos_class_frutas[],2,0)</f>
        <v>Frutos de pepita</v>
      </c>
      <c r="F3773" t="s">
        <v>242</v>
      </c>
      <c r="G3773" s="51">
        <v>634.12</v>
      </c>
    </row>
    <row r="3774" spans="1:7" x14ac:dyDescent="0.35">
      <c r="A3774">
        <v>2017</v>
      </c>
      <c r="B3774">
        <v>7</v>
      </c>
      <c r="C3774" t="str">
        <f>+VLOOKUP(Precio_mayoristas_consumidores[[#This Row],[Cod_mes]],Códigos_mes[],2,0)</f>
        <v>Julio</v>
      </c>
      <c r="D3774" t="s">
        <v>796</v>
      </c>
      <c r="E3774" t="str">
        <f>+VLOOKUP(Precio_mayoristas_consumidores[[#This Row],[Producto]],Codigos_class_frutas[],2,0)</f>
        <v>Tropicales y subtropicales</v>
      </c>
      <c r="F3774" t="s">
        <v>204</v>
      </c>
      <c r="G3774" s="51">
        <v>536.34</v>
      </c>
    </row>
    <row r="3775" spans="1:7" x14ac:dyDescent="0.35">
      <c r="A3775">
        <v>2017</v>
      </c>
      <c r="B3775">
        <v>7</v>
      </c>
      <c r="C3775" t="str">
        <f>+VLOOKUP(Precio_mayoristas_consumidores[[#This Row],[Cod_mes]],Códigos_mes[],2,0)</f>
        <v>Julio</v>
      </c>
      <c r="D3775" t="s">
        <v>797</v>
      </c>
      <c r="E3775" t="str">
        <f>+VLOOKUP(Precio_mayoristas_consumidores[[#This Row],[Producto]],Codigos_class_frutas[],2,0)</f>
        <v>Berries</v>
      </c>
      <c r="F3775" t="s">
        <v>249</v>
      </c>
      <c r="G3775" s="51">
        <v>910.68</v>
      </c>
    </row>
    <row r="3776" spans="1:7" x14ac:dyDescent="0.35">
      <c r="A3776">
        <v>2017</v>
      </c>
      <c r="B3776">
        <v>7</v>
      </c>
      <c r="C3776" t="str">
        <f>+VLOOKUP(Precio_mayoristas_consumidores[[#This Row],[Cod_mes]],Códigos_mes[],2,0)</f>
        <v>Julio</v>
      </c>
      <c r="D3776" t="s">
        <v>797</v>
      </c>
      <c r="E3776" t="str">
        <f>+VLOOKUP(Precio_mayoristas_consumidores[[#This Row],[Producto]],Codigos_class_frutas[],2,0)</f>
        <v>Cítricos</v>
      </c>
      <c r="F3776" t="s">
        <v>214</v>
      </c>
      <c r="G3776" s="51">
        <v>1041.6199999999999</v>
      </c>
    </row>
    <row r="3777" spans="1:7" x14ac:dyDescent="0.35">
      <c r="A3777">
        <v>2017</v>
      </c>
      <c r="B3777">
        <v>7</v>
      </c>
      <c r="C3777" t="str">
        <f>+VLOOKUP(Precio_mayoristas_consumidores[[#This Row],[Cod_mes]],Códigos_mes[],2,0)</f>
        <v>Julio</v>
      </c>
      <c r="D3777" t="s">
        <v>797</v>
      </c>
      <c r="E3777" t="str">
        <f>+VLOOKUP(Precio_mayoristas_consumidores[[#This Row],[Producto]],Codigos_class_frutas[],2,0)</f>
        <v>Cítricos</v>
      </c>
      <c r="F3777" t="s">
        <v>218</v>
      </c>
      <c r="G3777" s="51">
        <v>1649.15</v>
      </c>
    </row>
    <row r="3778" spans="1:7" x14ac:dyDescent="0.35">
      <c r="A3778">
        <v>2017</v>
      </c>
      <c r="B3778">
        <v>7</v>
      </c>
      <c r="C3778" t="str">
        <f>+VLOOKUP(Precio_mayoristas_consumidores[[#This Row],[Cod_mes]],Códigos_mes[],2,0)</f>
        <v>Julio</v>
      </c>
      <c r="D3778" t="s">
        <v>797</v>
      </c>
      <c r="E3778" t="str">
        <f>+VLOOKUP(Precio_mayoristas_consumidores[[#This Row],[Producto]],Codigos_class_frutas[],2,0)</f>
        <v>Tropicales y subtropicales</v>
      </c>
      <c r="F3778" t="s">
        <v>229</v>
      </c>
      <c r="G3778" s="51">
        <v>2108.12</v>
      </c>
    </row>
    <row r="3779" spans="1:7" x14ac:dyDescent="0.35">
      <c r="A3779">
        <v>2017</v>
      </c>
      <c r="B3779">
        <v>7</v>
      </c>
      <c r="C3779" t="str">
        <f>+VLOOKUP(Precio_mayoristas_consumidores[[#This Row],[Cod_mes]],Códigos_mes[],2,0)</f>
        <v>Julio</v>
      </c>
      <c r="D3779" t="s">
        <v>797</v>
      </c>
      <c r="E3779" t="str">
        <f>+VLOOKUP(Precio_mayoristas_consumidores[[#This Row],[Producto]],Codigos_class_frutas[],2,0)</f>
        <v>Frutos de pepita</v>
      </c>
      <c r="F3779" t="s">
        <v>231</v>
      </c>
      <c r="G3779" s="51">
        <v>1118.9000000000001</v>
      </c>
    </row>
    <row r="3780" spans="1:7" x14ac:dyDescent="0.35">
      <c r="A3780">
        <v>2017</v>
      </c>
      <c r="B3780">
        <v>7</v>
      </c>
      <c r="C3780" t="str">
        <f>+VLOOKUP(Precio_mayoristas_consumidores[[#This Row],[Cod_mes]],Códigos_mes[],2,0)</f>
        <v>Julio</v>
      </c>
      <c r="D3780" t="s">
        <v>797</v>
      </c>
      <c r="E3780" t="str">
        <f>+VLOOKUP(Precio_mayoristas_consumidores[[#This Row],[Producto]],Codigos_class_frutas[],2,0)</f>
        <v>Cítricos</v>
      </c>
      <c r="F3780" t="s">
        <v>221</v>
      </c>
      <c r="G3780" s="51">
        <v>926.38</v>
      </c>
    </row>
    <row r="3781" spans="1:7" x14ac:dyDescent="0.35">
      <c r="A3781">
        <v>2017</v>
      </c>
      <c r="B3781">
        <v>7</v>
      </c>
      <c r="C3781" t="str">
        <f>+VLOOKUP(Precio_mayoristas_consumidores[[#This Row],[Cod_mes]],Códigos_mes[],2,0)</f>
        <v>Julio</v>
      </c>
      <c r="D3781" t="s">
        <v>797</v>
      </c>
      <c r="E3781" t="str">
        <f>+VLOOKUP(Precio_mayoristas_consumidores[[#This Row],[Producto]],Codigos_class_frutas[],2,0)</f>
        <v>Oleaginosos</v>
      </c>
      <c r="F3781" t="s">
        <v>225</v>
      </c>
      <c r="G3781" s="51">
        <v>3247.78</v>
      </c>
    </row>
    <row r="3782" spans="1:7" x14ac:dyDescent="0.35">
      <c r="A3782">
        <v>2017</v>
      </c>
      <c r="B3782">
        <v>7</v>
      </c>
      <c r="C3782" t="str">
        <f>+VLOOKUP(Precio_mayoristas_consumidores[[#This Row],[Cod_mes]],Códigos_mes[],2,0)</f>
        <v>Julio</v>
      </c>
      <c r="D3782" t="s">
        <v>797</v>
      </c>
      <c r="E3782" t="str">
        <f>+VLOOKUP(Precio_mayoristas_consumidores[[#This Row],[Producto]],Codigos_class_frutas[],2,0)</f>
        <v>Frutos de pepita</v>
      </c>
      <c r="F3782" t="s">
        <v>242</v>
      </c>
      <c r="G3782" s="51">
        <v>1105.98</v>
      </c>
    </row>
    <row r="3783" spans="1:7" x14ac:dyDescent="0.35">
      <c r="A3783">
        <v>2017</v>
      </c>
      <c r="B3783">
        <v>7</v>
      </c>
      <c r="C3783" t="str">
        <f>+VLOOKUP(Precio_mayoristas_consumidores[[#This Row],[Cod_mes]],Códigos_mes[],2,0)</f>
        <v>Julio</v>
      </c>
      <c r="D3783" t="s">
        <v>797</v>
      </c>
      <c r="E3783" t="str">
        <f>+VLOOKUP(Precio_mayoristas_consumidores[[#This Row],[Producto]],Codigos_class_frutas[],2,0)</f>
        <v>Tropicales y subtropicales</v>
      </c>
      <c r="F3783" t="s">
        <v>204</v>
      </c>
      <c r="G3783" s="51">
        <v>815.72</v>
      </c>
    </row>
    <row r="3784" spans="1:7" x14ac:dyDescent="0.35">
      <c r="A3784">
        <v>2017</v>
      </c>
      <c r="B3784">
        <v>7</v>
      </c>
      <c r="C3784" t="str">
        <f>+VLOOKUP(Precio_mayoristas_consumidores[[#This Row],[Cod_mes]],Códigos_mes[],2,0)</f>
        <v>Julio</v>
      </c>
      <c r="D3784" t="s">
        <v>796</v>
      </c>
      <c r="E3784" t="str">
        <f>+VLOOKUP(Precio_mayoristas_consumidores[[#This Row],[Producto]],Codigos_class_frutas[],2,0)</f>
        <v>Berries</v>
      </c>
      <c r="F3784" t="s">
        <v>249</v>
      </c>
      <c r="G3784" s="51">
        <v>510.12</v>
      </c>
    </row>
    <row r="3785" spans="1:7" x14ac:dyDescent="0.35">
      <c r="A3785">
        <v>2017</v>
      </c>
      <c r="B3785">
        <v>7</v>
      </c>
      <c r="C3785" t="str">
        <f>+VLOOKUP(Precio_mayoristas_consumidores[[#This Row],[Cod_mes]],Códigos_mes[],2,0)</f>
        <v>Julio</v>
      </c>
      <c r="D3785" t="s">
        <v>796</v>
      </c>
      <c r="E3785" t="str">
        <f>+VLOOKUP(Precio_mayoristas_consumidores[[#This Row],[Producto]],Codigos_class_frutas[],2,0)</f>
        <v>Cítricos</v>
      </c>
      <c r="F3785" t="s">
        <v>214</v>
      </c>
      <c r="G3785" s="51">
        <v>361.15</v>
      </c>
    </row>
    <row r="3786" spans="1:7" x14ac:dyDescent="0.35">
      <c r="A3786">
        <v>2017</v>
      </c>
      <c r="B3786">
        <v>7</v>
      </c>
      <c r="C3786" t="str">
        <f>+VLOOKUP(Precio_mayoristas_consumidores[[#This Row],[Cod_mes]],Códigos_mes[],2,0)</f>
        <v>Julio</v>
      </c>
      <c r="D3786" t="s">
        <v>796</v>
      </c>
      <c r="E3786" t="str">
        <f>+VLOOKUP(Precio_mayoristas_consumidores[[#This Row],[Producto]],Codigos_class_frutas[],2,0)</f>
        <v>Cítricos</v>
      </c>
      <c r="F3786" t="s">
        <v>218</v>
      </c>
      <c r="G3786" s="51">
        <v>674.54</v>
      </c>
    </row>
    <row r="3787" spans="1:7" x14ac:dyDescent="0.35">
      <c r="A3787">
        <v>2017</v>
      </c>
      <c r="B3787">
        <v>7</v>
      </c>
      <c r="C3787" t="str">
        <f>+VLOOKUP(Precio_mayoristas_consumidores[[#This Row],[Cod_mes]],Códigos_mes[],2,0)</f>
        <v>Julio</v>
      </c>
      <c r="D3787" t="s">
        <v>796</v>
      </c>
      <c r="E3787" t="str">
        <f>+VLOOKUP(Precio_mayoristas_consumidores[[#This Row],[Producto]],Codigos_class_frutas[],2,0)</f>
        <v>Tropicales y subtropicales</v>
      </c>
      <c r="F3787" t="s">
        <v>229</v>
      </c>
      <c r="G3787" s="51">
        <v>2200</v>
      </c>
    </row>
    <row r="3788" spans="1:7" x14ac:dyDescent="0.35">
      <c r="A3788">
        <v>2017</v>
      </c>
      <c r="B3788">
        <v>7</v>
      </c>
      <c r="C3788" t="str">
        <f>+VLOOKUP(Precio_mayoristas_consumidores[[#This Row],[Cod_mes]],Códigos_mes[],2,0)</f>
        <v>Julio</v>
      </c>
      <c r="D3788" t="s">
        <v>796</v>
      </c>
      <c r="E3788" t="str">
        <f>+VLOOKUP(Precio_mayoristas_consumidores[[#This Row],[Producto]],Codigos_class_frutas[],2,0)</f>
        <v>Frutos de pepita</v>
      </c>
      <c r="F3788" t="s">
        <v>231</v>
      </c>
      <c r="G3788" s="51">
        <v>504.91</v>
      </c>
    </row>
    <row r="3789" spans="1:7" x14ac:dyDescent="0.35">
      <c r="A3789">
        <v>2017</v>
      </c>
      <c r="B3789">
        <v>7</v>
      </c>
      <c r="C3789" t="str">
        <f>+VLOOKUP(Precio_mayoristas_consumidores[[#This Row],[Cod_mes]],Códigos_mes[],2,0)</f>
        <v>Julio</v>
      </c>
      <c r="D3789" t="s">
        <v>796</v>
      </c>
      <c r="E3789" t="str">
        <f>+VLOOKUP(Precio_mayoristas_consumidores[[#This Row],[Producto]],Codigos_class_frutas[],2,0)</f>
        <v>Cítricos</v>
      </c>
      <c r="F3789" t="s">
        <v>221</v>
      </c>
      <c r="G3789" s="51">
        <v>563.07000000000005</v>
      </c>
    </row>
    <row r="3790" spans="1:7" x14ac:dyDescent="0.35">
      <c r="A3790">
        <v>2017</v>
      </c>
      <c r="B3790">
        <v>7</v>
      </c>
      <c r="C3790" t="str">
        <f>+VLOOKUP(Precio_mayoristas_consumidores[[#This Row],[Cod_mes]],Códigos_mes[],2,0)</f>
        <v>Julio</v>
      </c>
      <c r="D3790" t="s">
        <v>796</v>
      </c>
      <c r="E3790" t="str">
        <f>+VLOOKUP(Precio_mayoristas_consumidores[[#This Row],[Producto]],Codigos_class_frutas[],2,0)</f>
        <v>Oleaginosos</v>
      </c>
      <c r="F3790" t="s">
        <v>225</v>
      </c>
      <c r="G3790" s="51">
        <v>2673.27</v>
      </c>
    </row>
    <row r="3791" spans="1:7" x14ac:dyDescent="0.35">
      <c r="A3791">
        <v>2017</v>
      </c>
      <c r="B3791">
        <v>7</v>
      </c>
      <c r="C3791" t="str">
        <f>+VLOOKUP(Precio_mayoristas_consumidores[[#This Row],[Cod_mes]],Códigos_mes[],2,0)</f>
        <v>Julio</v>
      </c>
      <c r="D3791" t="s">
        <v>796</v>
      </c>
      <c r="E3791" t="str">
        <f>+VLOOKUP(Precio_mayoristas_consumidores[[#This Row],[Producto]],Codigos_class_frutas[],2,0)</f>
        <v>Frutos de pepita</v>
      </c>
      <c r="F3791" t="s">
        <v>242</v>
      </c>
      <c r="G3791" s="51">
        <v>600.79</v>
      </c>
    </row>
    <row r="3792" spans="1:7" x14ac:dyDescent="0.35">
      <c r="A3792">
        <v>2017</v>
      </c>
      <c r="B3792">
        <v>7</v>
      </c>
      <c r="C3792" t="str">
        <f>+VLOOKUP(Precio_mayoristas_consumidores[[#This Row],[Cod_mes]],Códigos_mes[],2,0)</f>
        <v>Julio</v>
      </c>
      <c r="D3792" t="s">
        <v>796</v>
      </c>
      <c r="E3792" t="str">
        <f>+VLOOKUP(Precio_mayoristas_consumidores[[#This Row],[Producto]],Codigos_class_frutas[],2,0)</f>
        <v>Tropicales y subtropicales</v>
      </c>
      <c r="F3792" t="s">
        <v>204</v>
      </c>
      <c r="G3792" s="51">
        <v>556.21</v>
      </c>
    </row>
    <row r="3793" spans="1:7" x14ac:dyDescent="0.35">
      <c r="A3793">
        <v>2017</v>
      </c>
      <c r="B3793">
        <v>7</v>
      </c>
      <c r="C3793" t="str">
        <f>+VLOOKUP(Precio_mayoristas_consumidores[[#This Row],[Cod_mes]],Códigos_mes[],2,0)</f>
        <v>Julio</v>
      </c>
      <c r="D3793" t="s">
        <v>797</v>
      </c>
      <c r="E3793" t="str">
        <f>+VLOOKUP(Precio_mayoristas_consumidores[[#This Row],[Producto]],Codigos_class_frutas[],2,0)</f>
        <v>Berries</v>
      </c>
      <c r="F3793" t="s">
        <v>249</v>
      </c>
      <c r="G3793" s="51">
        <v>1001.64</v>
      </c>
    </row>
    <row r="3794" spans="1:7" x14ac:dyDescent="0.35">
      <c r="A3794">
        <v>2017</v>
      </c>
      <c r="B3794">
        <v>7</v>
      </c>
      <c r="C3794" t="str">
        <f>+VLOOKUP(Precio_mayoristas_consumidores[[#This Row],[Cod_mes]],Códigos_mes[],2,0)</f>
        <v>Julio</v>
      </c>
      <c r="D3794" t="s">
        <v>797</v>
      </c>
      <c r="E3794" t="str">
        <f>+VLOOKUP(Precio_mayoristas_consumidores[[#This Row],[Producto]],Codigos_class_frutas[],2,0)</f>
        <v>Cítricos</v>
      </c>
      <c r="F3794" t="s">
        <v>214</v>
      </c>
      <c r="G3794" s="51">
        <v>915.51</v>
      </c>
    </row>
    <row r="3795" spans="1:7" x14ac:dyDescent="0.35">
      <c r="A3795">
        <v>2017</v>
      </c>
      <c r="B3795">
        <v>7</v>
      </c>
      <c r="C3795" t="str">
        <f>+VLOOKUP(Precio_mayoristas_consumidores[[#This Row],[Cod_mes]],Códigos_mes[],2,0)</f>
        <v>Julio</v>
      </c>
      <c r="D3795" t="s">
        <v>797</v>
      </c>
      <c r="E3795" t="str">
        <f>+VLOOKUP(Precio_mayoristas_consumidores[[#This Row],[Producto]],Codigos_class_frutas[],2,0)</f>
        <v>Cítricos</v>
      </c>
      <c r="F3795" t="s">
        <v>218</v>
      </c>
      <c r="G3795" s="51">
        <v>1489.35</v>
      </c>
    </row>
    <row r="3796" spans="1:7" x14ac:dyDescent="0.35">
      <c r="A3796">
        <v>2017</v>
      </c>
      <c r="B3796">
        <v>7</v>
      </c>
      <c r="C3796" t="str">
        <f>+VLOOKUP(Precio_mayoristas_consumidores[[#This Row],[Cod_mes]],Códigos_mes[],2,0)</f>
        <v>Julio</v>
      </c>
      <c r="D3796" t="s">
        <v>797</v>
      </c>
      <c r="E3796" t="str">
        <f>+VLOOKUP(Precio_mayoristas_consumidores[[#This Row],[Producto]],Codigos_class_frutas[],2,0)</f>
        <v>Tropicales y subtropicales</v>
      </c>
      <c r="F3796" t="s">
        <v>229</v>
      </c>
      <c r="G3796" s="51">
        <v>1984.11</v>
      </c>
    </row>
    <row r="3797" spans="1:7" x14ac:dyDescent="0.35">
      <c r="A3797">
        <v>2017</v>
      </c>
      <c r="B3797">
        <v>7</v>
      </c>
      <c r="C3797" t="str">
        <f>+VLOOKUP(Precio_mayoristas_consumidores[[#This Row],[Cod_mes]],Códigos_mes[],2,0)</f>
        <v>Julio</v>
      </c>
      <c r="D3797" t="s">
        <v>797</v>
      </c>
      <c r="E3797" t="str">
        <f>+VLOOKUP(Precio_mayoristas_consumidores[[#This Row],[Producto]],Codigos_class_frutas[],2,0)</f>
        <v>Frutos de pepita</v>
      </c>
      <c r="F3797" t="s">
        <v>231</v>
      </c>
      <c r="G3797" s="51">
        <v>1017.73</v>
      </c>
    </row>
    <row r="3798" spans="1:7" x14ac:dyDescent="0.35">
      <c r="A3798">
        <v>2017</v>
      </c>
      <c r="B3798">
        <v>7</v>
      </c>
      <c r="C3798" t="str">
        <f>+VLOOKUP(Precio_mayoristas_consumidores[[#This Row],[Cod_mes]],Códigos_mes[],2,0)</f>
        <v>Julio</v>
      </c>
      <c r="D3798" t="s">
        <v>797</v>
      </c>
      <c r="E3798" t="str">
        <f>+VLOOKUP(Precio_mayoristas_consumidores[[#This Row],[Producto]],Codigos_class_frutas[],2,0)</f>
        <v>Cítricos</v>
      </c>
      <c r="F3798" t="s">
        <v>221</v>
      </c>
      <c r="G3798" s="51">
        <v>889.92</v>
      </c>
    </row>
    <row r="3799" spans="1:7" x14ac:dyDescent="0.35">
      <c r="A3799">
        <v>2017</v>
      </c>
      <c r="B3799">
        <v>7</v>
      </c>
      <c r="C3799" t="str">
        <f>+VLOOKUP(Precio_mayoristas_consumidores[[#This Row],[Cod_mes]],Códigos_mes[],2,0)</f>
        <v>Julio</v>
      </c>
      <c r="D3799" t="s">
        <v>797</v>
      </c>
      <c r="E3799" t="str">
        <f>+VLOOKUP(Precio_mayoristas_consumidores[[#This Row],[Producto]],Codigos_class_frutas[],2,0)</f>
        <v>Oleaginosos</v>
      </c>
      <c r="F3799" t="s">
        <v>225</v>
      </c>
      <c r="G3799" s="51">
        <v>3326.91</v>
      </c>
    </row>
    <row r="3800" spans="1:7" x14ac:dyDescent="0.35">
      <c r="A3800">
        <v>2017</v>
      </c>
      <c r="B3800">
        <v>7</v>
      </c>
      <c r="C3800" t="str">
        <f>+VLOOKUP(Precio_mayoristas_consumidores[[#This Row],[Cod_mes]],Códigos_mes[],2,0)</f>
        <v>Julio</v>
      </c>
      <c r="D3800" t="s">
        <v>797</v>
      </c>
      <c r="E3800" t="str">
        <f>+VLOOKUP(Precio_mayoristas_consumidores[[#This Row],[Producto]],Codigos_class_frutas[],2,0)</f>
        <v>Frutos de pepita</v>
      </c>
      <c r="F3800" t="s">
        <v>242</v>
      </c>
      <c r="G3800" s="51">
        <v>1034.98</v>
      </c>
    </row>
    <row r="3801" spans="1:7" x14ac:dyDescent="0.35">
      <c r="A3801">
        <v>2017</v>
      </c>
      <c r="B3801">
        <v>7</v>
      </c>
      <c r="C3801" t="str">
        <f>+VLOOKUP(Precio_mayoristas_consumidores[[#This Row],[Cod_mes]],Códigos_mes[],2,0)</f>
        <v>Julio</v>
      </c>
      <c r="D3801" t="s">
        <v>797</v>
      </c>
      <c r="E3801" t="str">
        <f>+VLOOKUP(Precio_mayoristas_consumidores[[#This Row],[Producto]],Codigos_class_frutas[],2,0)</f>
        <v>Tropicales y subtropicales</v>
      </c>
      <c r="F3801" t="s">
        <v>204</v>
      </c>
      <c r="G3801" s="51">
        <v>752.38</v>
      </c>
    </row>
    <row r="3802" spans="1:7" x14ac:dyDescent="0.35">
      <c r="A3802">
        <v>2017</v>
      </c>
      <c r="B3802">
        <v>7</v>
      </c>
      <c r="C3802" t="str">
        <f>+VLOOKUP(Precio_mayoristas_consumidores[[#This Row],[Cod_mes]],Códigos_mes[],2,0)</f>
        <v>Julio</v>
      </c>
      <c r="D3802" t="s">
        <v>796</v>
      </c>
      <c r="E3802" t="str">
        <f>+VLOOKUP(Precio_mayoristas_consumidores[[#This Row],[Producto]],Codigos_class_frutas[],2,0)</f>
        <v>Berries</v>
      </c>
      <c r="F3802" t="s">
        <v>249</v>
      </c>
      <c r="G3802" s="51">
        <v>507.51</v>
      </c>
    </row>
    <row r="3803" spans="1:7" x14ac:dyDescent="0.35">
      <c r="A3803">
        <v>2017</v>
      </c>
      <c r="B3803">
        <v>7</v>
      </c>
      <c r="C3803" t="str">
        <f>+VLOOKUP(Precio_mayoristas_consumidores[[#This Row],[Cod_mes]],Códigos_mes[],2,0)</f>
        <v>Julio</v>
      </c>
      <c r="D3803" t="s">
        <v>796</v>
      </c>
      <c r="E3803" t="str">
        <f>+VLOOKUP(Precio_mayoristas_consumidores[[#This Row],[Producto]],Codigos_class_frutas[],2,0)</f>
        <v>Cítricos</v>
      </c>
      <c r="F3803" t="s">
        <v>214</v>
      </c>
      <c r="G3803" s="51">
        <v>333.37</v>
      </c>
    </row>
    <row r="3804" spans="1:7" x14ac:dyDescent="0.35">
      <c r="A3804">
        <v>2017</v>
      </c>
      <c r="B3804">
        <v>7</v>
      </c>
      <c r="C3804" t="str">
        <f>+VLOOKUP(Precio_mayoristas_consumidores[[#This Row],[Cod_mes]],Códigos_mes[],2,0)</f>
        <v>Julio</v>
      </c>
      <c r="D3804" t="s">
        <v>796</v>
      </c>
      <c r="E3804" t="str">
        <f>+VLOOKUP(Precio_mayoristas_consumidores[[#This Row],[Producto]],Codigos_class_frutas[],2,0)</f>
        <v>Cítricos</v>
      </c>
      <c r="F3804" t="s">
        <v>218</v>
      </c>
      <c r="G3804" s="51">
        <v>638.9</v>
      </c>
    </row>
    <row r="3805" spans="1:7" x14ac:dyDescent="0.35">
      <c r="A3805">
        <v>2017</v>
      </c>
      <c r="B3805">
        <v>7</v>
      </c>
      <c r="C3805" t="str">
        <f>+VLOOKUP(Precio_mayoristas_consumidores[[#This Row],[Cod_mes]],Códigos_mes[],2,0)</f>
        <v>Julio</v>
      </c>
      <c r="D3805" t="s">
        <v>796</v>
      </c>
      <c r="E3805" t="str">
        <f>+VLOOKUP(Precio_mayoristas_consumidores[[#This Row],[Producto]],Codigos_class_frutas[],2,0)</f>
        <v>Tropicales y subtropicales</v>
      </c>
      <c r="F3805" t="s">
        <v>229</v>
      </c>
      <c r="G3805" s="51">
        <v>2716.67</v>
      </c>
    </row>
    <row r="3806" spans="1:7" x14ac:dyDescent="0.35">
      <c r="A3806">
        <v>2017</v>
      </c>
      <c r="B3806">
        <v>7</v>
      </c>
      <c r="C3806" t="str">
        <f>+VLOOKUP(Precio_mayoristas_consumidores[[#This Row],[Cod_mes]],Códigos_mes[],2,0)</f>
        <v>Julio</v>
      </c>
      <c r="D3806" t="s">
        <v>796</v>
      </c>
      <c r="E3806" t="str">
        <f>+VLOOKUP(Precio_mayoristas_consumidores[[#This Row],[Producto]],Codigos_class_frutas[],2,0)</f>
        <v>Frutos de pepita</v>
      </c>
      <c r="F3806" t="s">
        <v>231</v>
      </c>
      <c r="G3806" s="51">
        <v>530.67999999999995</v>
      </c>
    </row>
    <row r="3807" spans="1:7" x14ac:dyDescent="0.35">
      <c r="A3807">
        <v>2017</v>
      </c>
      <c r="B3807">
        <v>7</v>
      </c>
      <c r="C3807" t="str">
        <f>+VLOOKUP(Precio_mayoristas_consumidores[[#This Row],[Cod_mes]],Códigos_mes[],2,0)</f>
        <v>Julio</v>
      </c>
      <c r="D3807" t="s">
        <v>796</v>
      </c>
      <c r="E3807" t="str">
        <f>+VLOOKUP(Precio_mayoristas_consumidores[[#This Row],[Producto]],Codigos_class_frutas[],2,0)</f>
        <v>Cítricos</v>
      </c>
      <c r="F3807" t="s">
        <v>221</v>
      </c>
      <c r="G3807" s="51">
        <v>530.24</v>
      </c>
    </row>
    <row r="3808" spans="1:7" x14ac:dyDescent="0.35">
      <c r="A3808">
        <v>2017</v>
      </c>
      <c r="B3808">
        <v>7</v>
      </c>
      <c r="C3808" t="str">
        <f>+VLOOKUP(Precio_mayoristas_consumidores[[#This Row],[Cod_mes]],Códigos_mes[],2,0)</f>
        <v>Julio</v>
      </c>
      <c r="D3808" t="s">
        <v>796</v>
      </c>
      <c r="E3808" t="str">
        <f>+VLOOKUP(Precio_mayoristas_consumidores[[#This Row],[Producto]],Codigos_class_frutas[],2,0)</f>
        <v>Oleaginosos</v>
      </c>
      <c r="F3808" t="s">
        <v>225</v>
      </c>
      <c r="G3808" s="51">
        <v>2847.67</v>
      </c>
    </row>
    <row r="3809" spans="1:7" x14ac:dyDescent="0.35">
      <c r="A3809">
        <v>2017</v>
      </c>
      <c r="B3809">
        <v>7</v>
      </c>
      <c r="C3809" t="str">
        <f>+VLOOKUP(Precio_mayoristas_consumidores[[#This Row],[Cod_mes]],Códigos_mes[],2,0)</f>
        <v>Julio</v>
      </c>
      <c r="D3809" t="s">
        <v>796</v>
      </c>
      <c r="E3809" t="str">
        <f>+VLOOKUP(Precio_mayoristas_consumidores[[#This Row],[Producto]],Codigos_class_frutas[],2,0)</f>
        <v>Frutos de pepita</v>
      </c>
      <c r="F3809" t="s">
        <v>242</v>
      </c>
      <c r="G3809" s="51">
        <v>584.29</v>
      </c>
    </row>
    <row r="3810" spans="1:7" x14ac:dyDescent="0.35">
      <c r="A3810">
        <v>2017</v>
      </c>
      <c r="B3810">
        <v>7</v>
      </c>
      <c r="C3810" t="str">
        <f>+VLOOKUP(Precio_mayoristas_consumidores[[#This Row],[Cod_mes]],Códigos_mes[],2,0)</f>
        <v>Julio</v>
      </c>
      <c r="D3810" t="s">
        <v>796</v>
      </c>
      <c r="E3810" t="str">
        <f>+VLOOKUP(Precio_mayoristas_consumidores[[#This Row],[Producto]],Codigos_class_frutas[],2,0)</f>
        <v>Tropicales y subtropicales</v>
      </c>
      <c r="F3810" t="s">
        <v>204</v>
      </c>
      <c r="G3810" s="51">
        <v>527.30999999999995</v>
      </c>
    </row>
    <row r="3811" spans="1:7" x14ac:dyDescent="0.35">
      <c r="A3811">
        <v>2017</v>
      </c>
      <c r="B3811">
        <v>7</v>
      </c>
      <c r="C3811" t="str">
        <f>+VLOOKUP(Precio_mayoristas_consumidores[[#This Row],[Cod_mes]],Códigos_mes[],2,0)</f>
        <v>Julio</v>
      </c>
      <c r="D3811" t="s">
        <v>797</v>
      </c>
      <c r="E3811" t="str">
        <f>+VLOOKUP(Precio_mayoristas_consumidores[[#This Row],[Producto]],Codigos_class_frutas[],2,0)</f>
        <v>Berries</v>
      </c>
      <c r="F3811" t="s">
        <v>249</v>
      </c>
      <c r="G3811" s="51">
        <v>985.48</v>
      </c>
    </row>
    <row r="3812" spans="1:7" x14ac:dyDescent="0.35">
      <c r="A3812">
        <v>2017</v>
      </c>
      <c r="B3812">
        <v>7</v>
      </c>
      <c r="C3812" t="str">
        <f>+VLOOKUP(Precio_mayoristas_consumidores[[#This Row],[Cod_mes]],Códigos_mes[],2,0)</f>
        <v>Julio</v>
      </c>
      <c r="D3812" t="s">
        <v>797</v>
      </c>
      <c r="E3812" t="str">
        <f>+VLOOKUP(Precio_mayoristas_consumidores[[#This Row],[Producto]],Codigos_class_frutas[],2,0)</f>
        <v>Cítricos</v>
      </c>
      <c r="F3812" t="s">
        <v>214</v>
      </c>
      <c r="G3812" s="51">
        <v>900.84</v>
      </c>
    </row>
    <row r="3813" spans="1:7" x14ac:dyDescent="0.35">
      <c r="A3813">
        <v>2017</v>
      </c>
      <c r="B3813">
        <v>7</v>
      </c>
      <c r="C3813" t="str">
        <f>+VLOOKUP(Precio_mayoristas_consumidores[[#This Row],[Cod_mes]],Códigos_mes[],2,0)</f>
        <v>Julio</v>
      </c>
      <c r="D3813" t="s">
        <v>797</v>
      </c>
      <c r="E3813" t="str">
        <f>+VLOOKUP(Precio_mayoristas_consumidores[[#This Row],[Producto]],Codigos_class_frutas[],2,0)</f>
        <v>Cítricos</v>
      </c>
      <c r="F3813" t="s">
        <v>218</v>
      </c>
      <c r="G3813" s="51">
        <v>1529.9</v>
      </c>
    </row>
    <row r="3814" spans="1:7" x14ac:dyDescent="0.35">
      <c r="A3814">
        <v>2017</v>
      </c>
      <c r="B3814">
        <v>7</v>
      </c>
      <c r="C3814" t="str">
        <f>+VLOOKUP(Precio_mayoristas_consumidores[[#This Row],[Cod_mes]],Códigos_mes[],2,0)</f>
        <v>Julio</v>
      </c>
      <c r="D3814" t="s">
        <v>797</v>
      </c>
      <c r="E3814" t="str">
        <f>+VLOOKUP(Precio_mayoristas_consumidores[[#This Row],[Producto]],Codigos_class_frutas[],2,0)</f>
        <v>Tropicales y subtropicales</v>
      </c>
      <c r="F3814" t="s">
        <v>229</v>
      </c>
      <c r="G3814" s="51">
        <v>1930.28</v>
      </c>
    </row>
    <row r="3815" spans="1:7" x14ac:dyDescent="0.35">
      <c r="A3815">
        <v>2017</v>
      </c>
      <c r="B3815">
        <v>7</v>
      </c>
      <c r="C3815" t="str">
        <f>+VLOOKUP(Precio_mayoristas_consumidores[[#This Row],[Cod_mes]],Códigos_mes[],2,0)</f>
        <v>Julio</v>
      </c>
      <c r="D3815" t="s">
        <v>797</v>
      </c>
      <c r="E3815" t="str">
        <f>+VLOOKUP(Precio_mayoristas_consumidores[[#This Row],[Producto]],Codigos_class_frutas[],2,0)</f>
        <v>Frutos de pepita</v>
      </c>
      <c r="F3815" t="s">
        <v>231</v>
      </c>
      <c r="G3815" s="51">
        <v>1079.03</v>
      </c>
    </row>
    <row r="3816" spans="1:7" x14ac:dyDescent="0.35">
      <c r="A3816">
        <v>2017</v>
      </c>
      <c r="B3816">
        <v>7</v>
      </c>
      <c r="C3816" t="str">
        <f>+VLOOKUP(Precio_mayoristas_consumidores[[#This Row],[Cod_mes]],Códigos_mes[],2,0)</f>
        <v>Julio</v>
      </c>
      <c r="D3816" t="s">
        <v>797</v>
      </c>
      <c r="E3816" t="str">
        <f>+VLOOKUP(Precio_mayoristas_consumidores[[#This Row],[Producto]],Codigos_class_frutas[],2,0)</f>
        <v>Cítricos</v>
      </c>
      <c r="F3816" t="s">
        <v>221</v>
      </c>
      <c r="G3816" s="51">
        <v>967.03</v>
      </c>
    </row>
    <row r="3817" spans="1:7" x14ac:dyDescent="0.35">
      <c r="A3817">
        <v>2017</v>
      </c>
      <c r="B3817">
        <v>7</v>
      </c>
      <c r="C3817" t="str">
        <f>+VLOOKUP(Precio_mayoristas_consumidores[[#This Row],[Cod_mes]],Códigos_mes[],2,0)</f>
        <v>Julio</v>
      </c>
      <c r="D3817" t="s">
        <v>797</v>
      </c>
      <c r="E3817" t="str">
        <f>+VLOOKUP(Precio_mayoristas_consumidores[[#This Row],[Producto]],Codigos_class_frutas[],2,0)</f>
        <v>Oleaginosos</v>
      </c>
      <c r="F3817" t="s">
        <v>225</v>
      </c>
      <c r="G3817" s="51">
        <v>3360.2</v>
      </c>
    </row>
    <row r="3818" spans="1:7" x14ac:dyDescent="0.35">
      <c r="A3818">
        <v>2017</v>
      </c>
      <c r="B3818">
        <v>7</v>
      </c>
      <c r="C3818" t="str">
        <f>+VLOOKUP(Precio_mayoristas_consumidores[[#This Row],[Cod_mes]],Códigos_mes[],2,0)</f>
        <v>Julio</v>
      </c>
      <c r="D3818" t="s">
        <v>797</v>
      </c>
      <c r="E3818" t="str">
        <f>+VLOOKUP(Precio_mayoristas_consumidores[[#This Row],[Producto]],Codigos_class_frutas[],2,0)</f>
        <v>Frutos de pepita</v>
      </c>
      <c r="F3818" t="s">
        <v>242</v>
      </c>
      <c r="G3818" s="51">
        <v>1082.48</v>
      </c>
    </row>
    <row r="3819" spans="1:7" x14ac:dyDescent="0.35">
      <c r="A3819">
        <v>2017</v>
      </c>
      <c r="B3819">
        <v>7</v>
      </c>
      <c r="C3819" t="str">
        <f>+VLOOKUP(Precio_mayoristas_consumidores[[#This Row],[Cod_mes]],Códigos_mes[],2,0)</f>
        <v>Julio</v>
      </c>
      <c r="D3819" t="s">
        <v>797</v>
      </c>
      <c r="E3819" t="str">
        <f>+VLOOKUP(Precio_mayoristas_consumidores[[#This Row],[Producto]],Codigos_class_frutas[],2,0)</f>
        <v>Tropicales y subtropicales</v>
      </c>
      <c r="F3819" t="s">
        <v>204</v>
      </c>
      <c r="G3819" s="51">
        <v>819.79</v>
      </c>
    </row>
    <row r="3820" spans="1:7" x14ac:dyDescent="0.35">
      <c r="A3820">
        <v>2017</v>
      </c>
      <c r="B3820">
        <v>8</v>
      </c>
      <c r="C3820" t="str">
        <f>+VLOOKUP(Precio_mayoristas_consumidores[[#This Row],[Cod_mes]],Códigos_mes[],2,0)</f>
        <v>Agosto</v>
      </c>
      <c r="D3820" t="s">
        <v>796</v>
      </c>
      <c r="E3820" t="str">
        <f>+VLOOKUP(Precio_mayoristas_consumidores[[#This Row],[Producto]],Codigos_class_frutas[],2,0)</f>
        <v>Berries</v>
      </c>
      <c r="F3820" t="s">
        <v>249</v>
      </c>
      <c r="G3820" s="51">
        <v>518.66999999999996</v>
      </c>
    </row>
    <row r="3821" spans="1:7" x14ac:dyDescent="0.35">
      <c r="A3821">
        <v>2017</v>
      </c>
      <c r="B3821">
        <v>8</v>
      </c>
      <c r="C3821" t="str">
        <f>+VLOOKUP(Precio_mayoristas_consumidores[[#This Row],[Cod_mes]],Códigos_mes[],2,0)</f>
        <v>Agosto</v>
      </c>
      <c r="D3821" t="s">
        <v>796</v>
      </c>
      <c r="E3821" t="str">
        <f>+VLOOKUP(Precio_mayoristas_consumidores[[#This Row],[Producto]],Codigos_class_frutas[],2,0)</f>
        <v>Cítricos</v>
      </c>
      <c r="F3821" t="s">
        <v>214</v>
      </c>
      <c r="G3821" s="51">
        <v>320.05</v>
      </c>
    </row>
    <row r="3822" spans="1:7" x14ac:dyDescent="0.35">
      <c r="A3822">
        <v>2017</v>
      </c>
      <c r="B3822">
        <v>8</v>
      </c>
      <c r="C3822" t="str">
        <f>+VLOOKUP(Precio_mayoristas_consumidores[[#This Row],[Cod_mes]],Códigos_mes[],2,0)</f>
        <v>Agosto</v>
      </c>
      <c r="D3822" t="s">
        <v>796</v>
      </c>
      <c r="E3822" t="str">
        <f>+VLOOKUP(Precio_mayoristas_consumidores[[#This Row],[Producto]],Codigos_class_frutas[],2,0)</f>
        <v>Cítricos</v>
      </c>
      <c r="F3822" t="s">
        <v>218</v>
      </c>
      <c r="G3822" s="51">
        <v>641.13</v>
      </c>
    </row>
    <row r="3823" spans="1:7" x14ac:dyDescent="0.35">
      <c r="A3823">
        <v>2017</v>
      </c>
      <c r="B3823">
        <v>8</v>
      </c>
      <c r="C3823" t="str">
        <f>+VLOOKUP(Precio_mayoristas_consumidores[[#This Row],[Cod_mes]],Códigos_mes[],2,0)</f>
        <v>Agosto</v>
      </c>
      <c r="D3823" t="s">
        <v>796</v>
      </c>
      <c r="E3823" t="str">
        <f>+VLOOKUP(Precio_mayoristas_consumidores[[#This Row],[Producto]],Codigos_class_frutas[],2,0)</f>
        <v>Tropicales y subtropicales</v>
      </c>
      <c r="F3823" t="s">
        <v>229</v>
      </c>
      <c r="G3823" s="51">
        <v>2800</v>
      </c>
    </row>
    <row r="3824" spans="1:7" x14ac:dyDescent="0.35">
      <c r="A3824">
        <v>2017</v>
      </c>
      <c r="B3824">
        <v>8</v>
      </c>
      <c r="C3824" t="str">
        <f>+VLOOKUP(Precio_mayoristas_consumidores[[#This Row],[Cod_mes]],Códigos_mes[],2,0)</f>
        <v>Agosto</v>
      </c>
      <c r="D3824" t="s">
        <v>796</v>
      </c>
      <c r="E3824" t="str">
        <f>+VLOOKUP(Precio_mayoristas_consumidores[[#This Row],[Producto]],Codigos_class_frutas[],2,0)</f>
        <v>Frutos de pepita</v>
      </c>
      <c r="F3824" t="s">
        <v>231</v>
      </c>
      <c r="G3824" s="51">
        <v>527.14</v>
      </c>
    </row>
    <row r="3825" spans="1:7" x14ac:dyDescent="0.35">
      <c r="A3825">
        <v>2017</v>
      </c>
      <c r="B3825">
        <v>8</v>
      </c>
      <c r="C3825" t="str">
        <f>+VLOOKUP(Precio_mayoristas_consumidores[[#This Row],[Cod_mes]],Códigos_mes[],2,0)</f>
        <v>Agosto</v>
      </c>
      <c r="D3825" t="s">
        <v>796</v>
      </c>
      <c r="E3825" t="str">
        <f>+VLOOKUP(Precio_mayoristas_consumidores[[#This Row],[Producto]],Codigos_class_frutas[],2,0)</f>
        <v>Cítricos</v>
      </c>
      <c r="F3825" t="s">
        <v>221</v>
      </c>
      <c r="G3825" s="51">
        <v>506.43</v>
      </c>
    </row>
    <row r="3826" spans="1:7" x14ac:dyDescent="0.35">
      <c r="A3826">
        <v>2017</v>
      </c>
      <c r="B3826">
        <v>8</v>
      </c>
      <c r="C3826" t="str">
        <f>+VLOOKUP(Precio_mayoristas_consumidores[[#This Row],[Cod_mes]],Códigos_mes[],2,0)</f>
        <v>Agosto</v>
      </c>
      <c r="D3826" t="s">
        <v>796</v>
      </c>
      <c r="E3826" t="str">
        <f>+VLOOKUP(Precio_mayoristas_consumidores[[#This Row],[Producto]],Codigos_class_frutas[],2,0)</f>
        <v>Oleaginosos</v>
      </c>
      <c r="F3826" t="s">
        <v>225</v>
      </c>
      <c r="G3826" s="51">
        <v>2859.5</v>
      </c>
    </row>
    <row r="3827" spans="1:7" x14ac:dyDescent="0.35">
      <c r="A3827">
        <v>2017</v>
      </c>
      <c r="B3827">
        <v>8</v>
      </c>
      <c r="C3827" t="str">
        <f>+VLOOKUP(Precio_mayoristas_consumidores[[#This Row],[Cod_mes]],Códigos_mes[],2,0)</f>
        <v>Agosto</v>
      </c>
      <c r="D3827" t="s">
        <v>796</v>
      </c>
      <c r="E3827" t="str">
        <f>+VLOOKUP(Precio_mayoristas_consumidores[[#This Row],[Producto]],Codigos_class_frutas[],2,0)</f>
        <v>Frutos de pepita</v>
      </c>
      <c r="F3827" t="s">
        <v>242</v>
      </c>
      <c r="G3827" s="51">
        <v>599.71</v>
      </c>
    </row>
    <row r="3828" spans="1:7" x14ac:dyDescent="0.35">
      <c r="A3828">
        <v>2017</v>
      </c>
      <c r="B3828">
        <v>8</v>
      </c>
      <c r="C3828" t="str">
        <f>+VLOOKUP(Precio_mayoristas_consumidores[[#This Row],[Cod_mes]],Códigos_mes[],2,0)</f>
        <v>Agosto</v>
      </c>
      <c r="D3828" t="s">
        <v>796</v>
      </c>
      <c r="E3828" t="str">
        <f>+VLOOKUP(Precio_mayoristas_consumidores[[#This Row],[Producto]],Codigos_class_frutas[],2,0)</f>
        <v>Tropicales y subtropicales</v>
      </c>
      <c r="F3828" t="s">
        <v>204</v>
      </c>
      <c r="G3828" s="51">
        <v>529.41999999999996</v>
      </c>
    </row>
    <row r="3829" spans="1:7" x14ac:dyDescent="0.35">
      <c r="A3829">
        <v>2017</v>
      </c>
      <c r="B3829">
        <v>8</v>
      </c>
      <c r="C3829" t="str">
        <f>+VLOOKUP(Precio_mayoristas_consumidores[[#This Row],[Cod_mes]],Códigos_mes[],2,0)</f>
        <v>Agosto</v>
      </c>
      <c r="D3829" t="s">
        <v>797</v>
      </c>
      <c r="E3829" t="str">
        <f>+VLOOKUP(Precio_mayoristas_consumidores[[#This Row],[Producto]],Codigos_class_frutas[],2,0)</f>
        <v>Berries</v>
      </c>
      <c r="F3829" t="s">
        <v>249</v>
      </c>
      <c r="G3829" s="51">
        <v>1025.03</v>
      </c>
    </row>
    <row r="3830" spans="1:7" x14ac:dyDescent="0.35">
      <c r="A3830">
        <v>2017</v>
      </c>
      <c r="B3830">
        <v>8</v>
      </c>
      <c r="C3830" t="str">
        <f>+VLOOKUP(Precio_mayoristas_consumidores[[#This Row],[Cod_mes]],Códigos_mes[],2,0)</f>
        <v>Agosto</v>
      </c>
      <c r="D3830" t="s">
        <v>797</v>
      </c>
      <c r="E3830" t="str">
        <f>+VLOOKUP(Precio_mayoristas_consumidores[[#This Row],[Producto]],Codigos_class_frutas[],2,0)</f>
        <v>Cítricos</v>
      </c>
      <c r="F3830" t="s">
        <v>214</v>
      </c>
      <c r="G3830" s="51">
        <v>903.43</v>
      </c>
    </row>
    <row r="3831" spans="1:7" x14ac:dyDescent="0.35">
      <c r="A3831">
        <v>2017</v>
      </c>
      <c r="B3831">
        <v>8</v>
      </c>
      <c r="C3831" t="str">
        <f>+VLOOKUP(Precio_mayoristas_consumidores[[#This Row],[Cod_mes]],Códigos_mes[],2,0)</f>
        <v>Agosto</v>
      </c>
      <c r="D3831" t="s">
        <v>797</v>
      </c>
      <c r="E3831" t="str">
        <f>+VLOOKUP(Precio_mayoristas_consumidores[[#This Row],[Producto]],Codigos_class_frutas[],2,0)</f>
        <v>Cítricos</v>
      </c>
      <c r="F3831" t="s">
        <v>218</v>
      </c>
      <c r="G3831" s="51">
        <v>1469.8</v>
      </c>
    </row>
    <row r="3832" spans="1:7" x14ac:dyDescent="0.35">
      <c r="A3832">
        <v>2017</v>
      </c>
      <c r="B3832">
        <v>8</v>
      </c>
      <c r="C3832" t="str">
        <f>+VLOOKUP(Precio_mayoristas_consumidores[[#This Row],[Cod_mes]],Códigos_mes[],2,0)</f>
        <v>Agosto</v>
      </c>
      <c r="D3832" t="s">
        <v>797</v>
      </c>
      <c r="E3832" t="str">
        <f>+VLOOKUP(Precio_mayoristas_consumidores[[#This Row],[Producto]],Codigos_class_frutas[],2,0)</f>
        <v>Tropicales y subtropicales</v>
      </c>
      <c r="F3832" t="s">
        <v>229</v>
      </c>
      <c r="G3832" s="51">
        <v>2068.31</v>
      </c>
    </row>
    <row r="3833" spans="1:7" x14ac:dyDescent="0.35">
      <c r="A3833">
        <v>2017</v>
      </c>
      <c r="B3833">
        <v>8</v>
      </c>
      <c r="C3833" t="str">
        <f>+VLOOKUP(Precio_mayoristas_consumidores[[#This Row],[Cod_mes]],Códigos_mes[],2,0)</f>
        <v>Agosto</v>
      </c>
      <c r="D3833" t="s">
        <v>797</v>
      </c>
      <c r="E3833" t="str">
        <f>+VLOOKUP(Precio_mayoristas_consumidores[[#This Row],[Producto]],Codigos_class_frutas[],2,0)</f>
        <v>Frutos de pepita</v>
      </c>
      <c r="F3833" t="s">
        <v>231</v>
      </c>
      <c r="G3833" s="51">
        <v>1092.31</v>
      </c>
    </row>
    <row r="3834" spans="1:7" x14ac:dyDescent="0.35">
      <c r="A3834">
        <v>2017</v>
      </c>
      <c r="B3834">
        <v>8</v>
      </c>
      <c r="C3834" t="str">
        <f>+VLOOKUP(Precio_mayoristas_consumidores[[#This Row],[Cod_mes]],Códigos_mes[],2,0)</f>
        <v>Agosto</v>
      </c>
      <c r="D3834" t="s">
        <v>797</v>
      </c>
      <c r="E3834" t="str">
        <f>+VLOOKUP(Precio_mayoristas_consumidores[[#This Row],[Producto]],Codigos_class_frutas[],2,0)</f>
        <v>Cítricos</v>
      </c>
      <c r="F3834" t="s">
        <v>221</v>
      </c>
      <c r="G3834" s="51">
        <v>902.75</v>
      </c>
    </row>
    <row r="3835" spans="1:7" x14ac:dyDescent="0.35">
      <c r="A3835">
        <v>2017</v>
      </c>
      <c r="B3835">
        <v>8</v>
      </c>
      <c r="C3835" t="str">
        <f>+VLOOKUP(Precio_mayoristas_consumidores[[#This Row],[Cod_mes]],Códigos_mes[],2,0)</f>
        <v>Agosto</v>
      </c>
      <c r="D3835" t="s">
        <v>797</v>
      </c>
      <c r="E3835" t="str">
        <f>+VLOOKUP(Precio_mayoristas_consumidores[[#This Row],[Producto]],Codigos_class_frutas[],2,0)</f>
        <v>Oleaginosos</v>
      </c>
      <c r="F3835" t="s">
        <v>225</v>
      </c>
      <c r="G3835" s="51">
        <v>3283.45</v>
      </c>
    </row>
    <row r="3836" spans="1:7" x14ac:dyDescent="0.35">
      <c r="A3836">
        <v>2017</v>
      </c>
      <c r="B3836">
        <v>8</v>
      </c>
      <c r="C3836" t="str">
        <f>+VLOOKUP(Precio_mayoristas_consumidores[[#This Row],[Cod_mes]],Códigos_mes[],2,0)</f>
        <v>Agosto</v>
      </c>
      <c r="D3836" t="s">
        <v>797</v>
      </c>
      <c r="E3836" t="str">
        <f>+VLOOKUP(Precio_mayoristas_consumidores[[#This Row],[Producto]],Codigos_class_frutas[],2,0)</f>
        <v>Frutos de pepita</v>
      </c>
      <c r="F3836" t="s">
        <v>242</v>
      </c>
      <c r="G3836" s="51">
        <v>1112.82</v>
      </c>
    </row>
    <row r="3837" spans="1:7" x14ac:dyDescent="0.35">
      <c r="A3837">
        <v>2017</v>
      </c>
      <c r="B3837">
        <v>8</v>
      </c>
      <c r="C3837" t="str">
        <f>+VLOOKUP(Precio_mayoristas_consumidores[[#This Row],[Cod_mes]],Códigos_mes[],2,0)</f>
        <v>Agosto</v>
      </c>
      <c r="D3837" t="s">
        <v>797</v>
      </c>
      <c r="E3837" t="str">
        <f>+VLOOKUP(Precio_mayoristas_consumidores[[#This Row],[Producto]],Codigos_class_frutas[],2,0)</f>
        <v>Tropicales y subtropicales</v>
      </c>
      <c r="F3837" t="s">
        <v>204</v>
      </c>
      <c r="G3837" s="51">
        <v>847.33</v>
      </c>
    </row>
    <row r="3838" spans="1:7" x14ac:dyDescent="0.35">
      <c r="A3838">
        <v>2017</v>
      </c>
      <c r="B3838">
        <v>8</v>
      </c>
      <c r="C3838" t="str">
        <f>+VLOOKUP(Precio_mayoristas_consumidores[[#This Row],[Cod_mes]],Códigos_mes[],2,0)</f>
        <v>Agosto</v>
      </c>
      <c r="D3838" t="s">
        <v>796</v>
      </c>
      <c r="E3838" t="str">
        <f>+VLOOKUP(Precio_mayoristas_consumidores[[#This Row],[Producto]],Codigos_class_frutas[],2,0)</f>
        <v>Berries</v>
      </c>
      <c r="F3838" t="s">
        <v>249</v>
      </c>
      <c r="G3838" s="51">
        <v>601.47</v>
      </c>
    </row>
    <row r="3839" spans="1:7" x14ac:dyDescent="0.35">
      <c r="A3839">
        <v>2017</v>
      </c>
      <c r="B3839">
        <v>8</v>
      </c>
      <c r="C3839" t="str">
        <f>+VLOOKUP(Precio_mayoristas_consumidores[[#This Row],[Cod_mes]],Códigos_mes[],2,0)</f>
        <v>Agosto</v>
      </c>
      <c r="D3839" t="s">
        <v>796</v>
      </c>
      <c r="E3839" t="str">
        <f>+VLOOKUP(Precio_mayoristas_consumidores[[#This Row],[Producto]],Codigos_class_frutas[],2,0)</f>
        <v>Cítricos</v>
      </c>
      <c r="F3839" t="s">
        <v>214</v>
      </c>
      <c r="G3839" s="51">
        <v>469.25</v>
      </c>
    </row>
    <row r="3840" spans="1:7" x14ac:dyDescent="0.35">
      <c r="A3840">
        <v>2017</v>
      </c>
      <c r="B3840">
        <v>8</v>
      </c>
      <c r="C3840" t="str">
        <f>+VLOOKUP(Precio_mayoristas_consumidores[[#This Row],[Cod_mes]],Códigos_mes[],2,0)</f>
        <v>Agosto</v>
      </c>
      <c r="D3840" t="s">
        <v>796</v>
      </c>
      <c r="E3840" t="str">
        <f>+VLOOKUP(Precio_mayoristas_consumidores[[#This Row],[Producto]],Codigos_class_frutas[],2,0)</f>
        <v>Cítricos</v>
      </c>
      <c r="F3840" t="s">
        <v>218</v>
      </c>
      <c r="G3840" s="51">
        <v>817.42</v>
      </c>
    </row>
    <row r="3841" spans="1:7" x14ac:dyDescent="0.35">
      <c r="A3841">
        <v>2017</v>
      </c>
      <c r="B3841">
        <v>8</v>
      </c>
      <c r="C3841" t="str">
        <f>+VLOOKUP(Precio_mayoristas_consumidores[[#This Row],[Cod_mes]],Códigos_mes[],2,0)</f>
        <v>Agosto</v>
      </c>
      <c r="D3841" t="s">
        <v>796</v>
      </c>
      <c r="E3841" t="str">
        <f>+VLOOKUP(Precio_mayoristas_consumidores[[#This Row],[Producto]],Codigos_class_frutas[],2,0)</f>
        <v>Tropicales y subtropicales</v>
      </c>
      <c r="F3841" t="s">
        <v>229</v>
      </c>
      <c r="G3841" s="51">
        <v>1900</v>
      </c>
    </row>
    <row r="3842" spans="1:7" x14ac:dyDescent="0.35">
      <c r="A3842">
        <v>2017</v>
      </c>
      <c r="B3842">
        <v>8</v>
      </c>
      <c r="C3842" t="str">
        <f>+VLOOKUP(Precio_mayoristas_consumidores[[#This Row],[Cod_mes]],Códigos_mes[],2,0)</f>
        <v>Agosto</v>
      </c>
      <c r="D3842" t="s">
        <v>796</v>
      </c>
      <c r="E3842" t="str">
        <f>+VLOOKUP(Precio_mayoristas_consumidores[[#This Row],[Producto]],Codigos_class_frutas[],2,0)</f>
        <v>Frutos de pepita</v>
      </c>
      <c r="F3842" t="s">
        <v>231</v>
      </c>
      <c r="G3842" s="51">
        <v>618.57000000000005</v>
      </c>
    </row>
    <row r="3843" spans="1:7" x14ac:dyDescent="0.35">
      <c r="A3843">
        <v>2017</v>
      </c>
      <c r="B3843">
        <v>8</v>
      </c>
      <c r="C3843" t="str">
        <f>+VLOOKUP(Precio_mayoristas_consumidores[[#This Row],[Cod_mes]],Códigos_mes[],2,0)</f>
        <v>Agosto</v>
      </c>
      <c r="D3843" t="s">
        <v>796</v>
      </c>
      <c r="E3843" t="str">
        <f>+VLOOKUP(Precio_mayoristas_consumidores[[#This Row],[Producto]],Codigos_class_frutas[],2,0)</f>
        <v>Cítricos</v>
      </c>
      <c r="F3843" t="s">
        <v>221</v>
      </c>
      <c r="G3843" s="51">
        <v>611.92999999999995</v>
      </c>
    </row>
    <row r="3844" spans="1:7" x14ac:dyDescent="0.35">
      <c r="A3844">
        <v>2017</v>
      </c>
      <c r="B3844">
        <v>8</v>
      </c>
      <c r="C3844" t="str">
        <f>+VLOOKUP(Precio_mayoristas_consumidores[[#This Row],[Cod_mes]],Códigos_mes[],2,0)</f>
        <v>Agosto</v>
      </c>
      <c r="D3844" t="s">
        <v>796</v>
      </c>
      <c r="E3844" t="str">
        <f>+VLOOKUP(Precio_mayoristas_consumidores[[#This Row],[Producto]],Codigos_class_frutas[],2,0)</f>
        <v>Oleaginosos</v>
      </c>
      <c r="F3844" t="s">
        <v>225</v>
      </c>
      <c r="G3844" s="51">
        <v>2877.14</v>
      </c>
    </row>
    <row r="3845" spans="1:7" x14ac:dyDescent="0.35">
      <c r="A3845">
        <v>2017</v>
      </c>
      <c r="B3845">
        <v>8</v>
      </c>
      <c r="C3845" t="str">
        <f>+VLOOKUP(Precio_mayoristas_consumidores[[#This Row],[Cod_mes]],Códigos_mes[],2,0)</f>
        <v>Agosto</v>
      </c>
      <c r="D3845" t="s">
        <v>796</v>
      </c>
      <c r="E3845" t="str">
        <f>+VLOOKUP(Precio_mayoristas_consumidores[[#This Row],[Producto]],Codigos_class_frutas[],2,0)</f>
        <v>Frutos de pepita</v>
      </c>
      <c r="F3845" t="s">
        <v>242</v>
      </c>
      <c r="G3845" s="51">
        <v>705</v>
      </c>
    </row>
    <row r="3846" spans="1:7" x14ac:dyDescent="0.35">
      <c r="A3846">
        <v>2017</v>
      </c>
      <c r="B3846">
        <v>8</v>
      </c>
      <c r="C3846" t="str">
        <f>+VLOOKUP(Precio_mayoristas_consumidores[[#This Row],[Cod_mes]],Códigos_mes[],2,0)</f>
        <v>Agosto</v>
      </c>
      <c r="D3846" t="s">
        <v>796</v>
      </c>
      <c r="E3846" t="str">
        <f>+VLOOKUP(Precio_mayoristas_consumidores[[#This Row],[Producto]],Codigos_class_frutas[],2,0)</f>
        <v>Tropicales y subtropicales</v>
      </c>
      <c r="F3846" t="s">
        <v>204</v>
      </c>
      <c r="G3846" s="51">
        <v>608.55999999999995</v>
      </c>
    </row>
    <row r="3847" spans="1:7" x14ac:dyDescent="0.35">
      <c r="A3847">
        <v>2017</v>
      </c>
      <c r="B3847">
        <v>8</v>
      </c>
      <c r="C3847" t="str">
        <f>+VLOOKUP(Precio_mayoristas_consumidores[[#This Row],[Cod_mes]],Códigos_mes[],2,0)</f>
        <v>Agosto</v>
      </c>
      <c r="D3847" t="s">
        <v>797</v>
      </c>
      <c r="E3847" t="str">
        <f>+VLOOKUP(Precio_mayoristas_consumidores[[#This Row],[Producto]],Codigos_class_frutas[],2,0)</f>
        <v>Berries</v>
      </c>
      <c r="F3847" t="s">
        <v>249</v>
      </c>
      <c r="G3847" s="51">
        <v>1037.42</v>
      </c>
    </row>
    <row r="3848" spans="1:7" x14ac:dyDescent="0.35">
      <c r="A3848">
        <v>2017</v>
      </c>
      <c r="B3848">
        <v>8</v>
      </c>
      <c r="C3848" t="str">
        <f>+VLOOKUP(Precio_mayoristas_consumidores[[#This Row],[Cod_mes]],Códigos_mes[],2,0)</f>
        <v>Agosto</v>
      </c>
      <c r="D3848" t="s">
        <v>797</v>
      </c>
      <c r="E3848" t="str">
        <f>+VLOOKUP(Precio_mayoristas_consumidores[[#This Row],[Producto]],Codigos_class_frutas[],2,0)</f>
        <v>Cítricos</v>
      </c>
      <c r="F3848" t="s">
        <v>214</v>
      </c>
      <c r="G3848" s="51">
        <v>911.56</v>
      </c>
    </row>
    <row r="3849" spans="1:7" x14ac:dyDescent="0.35">
      <c r="A3849">
        <v>2017</v>
      </c>
      <c r="B3849">
        <v>8</v>
      </c>
      <c r="C3849" t="str">
        <f>+VLOOKUP(Precio_mayoristas_consumidores[[#This Row],[Cod_mes]],Códigos_mes[],2,0)</f>
        <v>Agosto</v>
      </c>
      <c r="D3849" t="s">
        <v>797</v>
      </c>
      <c r="E3849" t="str">
        <f>+VLOOKUP(Precio_mayoristas_consumidores[[#This Row],[Producto]],Codigos_class_frutas[],2,0)</f>
        <v>Cítricos</v>
      </c>
      <c r="F3849" t="s">
        <v>218</v>
      </c>
      <c r="G3849" s="51">
        <v>1564.65</v>
      </c>
    </row>
    <row r="3850" spans="1:7" x14ac:dyDescent="0.35">
      <c r="A3850">
        <v>2017</v>
      </c>
      <c r="B3850">
        <v>8</v>
      </c>
      <c r="C3850" t="str">
        <f>+VLOOKUP(Precio_mayoristas_consumidores[[#This Row],[Cod_mes]],Códigos_mes[],2,0)</f>
        <v>Agosto</v>
      </c>
      <c r="D3850" t="s">
        <v>797</v>
      </c>
      <c r="E3850" t="str">
        <f>+VLOOKUP(Precio_mayoristas_consumidores[[#This Row],[Producto]],Codigos_class_frutas[],2,0)</f>
        <v>Tropicales y subtropicales</v>
      </c>
      <c r="F3850" t="s">
        <v>229</v>
      </c>
      <c r="G3850" s="51">
        <v>2059.87</v>
      </c>
    </row>
    <row r="3851" spans="1:7" x14ac:dyDescent="0.35">
      <c r="A3851">
        <v>2017</v>
      </c>
      <c r="B3851">
        <v>8</v>
      </c>
      <c r="C3851" t="str">
        <f>+VLOOKUP(Precio_mayoristas_consumidores[[#This Row],[Cod_mes]],Códigos_mes[],2,0)</f>
        <v>Agosto</v>
      </c>
      <c r="D3851" t="s">
        <v>797</v>
      </c>
      <c r="E3851" t="str">
        <f>+VLOOKUP(Precio_mayoristas_consumidores[[#This Row],[Producto]],Codigos_class_frutas[],2,0)</f>
        <v>Frutos de pepita</v>
      </c>
      <c r="F3851" t="s">
        <v>231</v>
      </c>
      <c r="G3851" s="51">
        <v>1094.75</v>
      </c>
    </row>
    <row r="3852" spans="1:7" x14ac:dyDescent="0.35">
      <c r="A3852">
        <v>2017</v>
      </c>
      <c r="B3852">
        <v>8</v>
      </c>
      <c r="C3852" t="str">
        <f>+VLOOKUP(Precio_mayoristas_consumidores[[#This Row],[Cod_mes]],Códigos_mes[],2,0)</f>
        <v>Agosto</v>
      </c>
      <c r="D3852" t="s">
        <v>797</v>
      </c>
      <c r="E3852" t="str">
        <f>+VLOOKUP(Precio_mayoristas_consumidores[[#This Row],[Producto]],Codigos_class_frutas[],2,0)</f>
        <v>Cítricos</v>
      </c>
      <c r="F3852" t="s">
        <v>221</v>
      </c>
      <c r="G3852" s="51">
        <v>959.36</v>
      </c>
    </row>
    <row r="3853" spans="1:7" x14ac:dyDescent="0.35">
      <c r="A3853">
        <v>2017</v>
      </c>
      <c r="B3853">
        <v>8</v>
      </c>
      <c r="C3853" t="str">
        <f>+VLOOKUP(Precio_mayoristas_consumidores[[#This Row],[Cod_mes]],Códigos_mes[],2,0)</f>
        <v>Agosto</v>
      </c>
      <c r="D3853" t="s">
        <v>797</v>
      </c>
      <c r="E3853" t="str">
        <f>+VLOOKUP(Precio_mayoristas_consumidores[[#This Row],[Producto]],Codigos_class_frutas[],2,0)</f>
        <v>Oleaginosos</v>
      </c>
      <c r="F3853" t="s">
        <v>225</v>
      </c>
      <c r="G3853" s="51">
        <v>3239.34</v>
      </c>
    </row>
    <row r="3854" spans="1:7" x14ac:dyDescent="0.35">
      <c r="A3854">
        <v>2017</v>
      </c>
      <c r="B3854">
        <v>8</v>
      </c>
      <c r="C3854" t="str">
        <f>+VLOOKUP(Precio_mayoristas_consumidores[[#This Row],[Cod_mes]],Códigos_mes[],2,0)</f>
        <v>Agosto</v>
      </c>
      <c r="D3854" t="s">
        <v>797</v>
      </c>
      <c r="E3854" t="str">
        <f>+VLOOKUP(Precio_mayoristas_consumidores[[#This Row],[Producto]],Codigos_class_frutas[],2,0)</f>
        <v>Frutos de pepita</v>
      </c>
      <c r="F3854" t="s">
        <v>242</v>
      </c>
      <c r="G3854" s="51">
        <v>1082.04</v>
      </c>
    </row>
    <row r="3855" spans="1:7" x14ac:dyDescent="0.35">
      <c r="A3855">
        <v>2017</v>
      </c>
      <c r="B3855">
        <v>8</v>
      </c>
      <c r="C3855" t="str">
        <f>+VLOOKUP(Precio_mayoristas_consumidores[[#This Row],[Cod_mes]],Códigos_mes[],2,0)</f>
        <v>Agosto</v>
      </c>
      <c r="D3855" t="s">
        <v>797</v>
      </c>
      <c r="E3855" t="str">
        <f>+VLOOKUP(Precio_mayoristas_consumidores[[#This Row],[Producto]],Codigos_class_frutas[],2,0)</f>
        <v>Tropicales y subtropicales</v>
      </c>
      <c r="F3855" t="s">
        <v>204</v>
      </c>
      <c r="G3855" s="51">
        <v>880.51</v>
      </c>
    </row>
    <row r="3856" spans="1:7" x14ac:dyDescent="0.35">
      <c r="A3856">
        <v>2017</v>
      </c>
      <c r="B3856">
        <v>8</v>
      </c>
      <c r="C3856" t="str">
        <f>+VLOOKUP(Precio_mayoristas_consumidores[[#This Row],[Cod_mes]],Códigos_mes[],2,0)</f>
        <v>Agosto</v>
      </c>
      <c r="D3856" t="s">
        <v>796</v>
      </c>
      <c r="E3856" t="str">
        <f>+VLOOKUP(Precio_mayoristas_consumidores[[#This Row],[Producto]],Codigos_class_frutas[],2,0)</f>
        <v>Berries</v>
      </c>
      <c r="F3856" t="s">
        <v>249</v>
      </c>
      <c r="G3856" s="51">
        <v>506.67</v>
      </c>
    </row>
    <row r="3857" spans="1:7" x14ac:dyDescent="0.35">
      <c r="A3857">
        <v>2017</v>
      </c>
      <c r="B3857">
        <v>8</v>
      </c>
      <c r="C3857" t="str">
        <f>+VLOOKUP(Precio_mayoristas_consumidores[[#This Row],[Cod_mes]],Códigos_mes[],2,0)</f>
        <v>Agosto</v>
      </c>
      <c r="D3857" t="s">
        <v>796</v>
      </c>
      <c r="E3857" t="str">
        <f>+VLOOKUP(Precio_mayoristas_consumidores[[#This Row],[Producto]],Codigos_class_frutas[],2,0)</f>
        <v>Cítricos</v>
      </c>
      <c r="F3857" t="s">
        <v>214</v>
      </c>
      <c r="G3857" s="51">
        <v>351.52</v>
      </c>
    </row>
    <row r="3858" spans="1:7" x14ac:dyDescent="0.35">
      <c r="A3858">
        <v>2017</v>
      </c>
      <c r="B3858">
        <v>8</v>
      </c>
      <c r="C3858" t="str">
        <f>+VLOOKUP(Precio_mayoristas_consumidores[[#This Row],[Cod_mes]],Códigos_mes[],2,0)</f>
        <v>Agosto</v>
      </c>
      <c r="D3858" t="s">
        <v>796</v>
      </c>
      <c r="E3858" t="str">
        <f>+VLOOKUP(Precio_mayoristas_consumidores[[#This Row],[Producto]],Codigos_class_frutas[],2,0)</f>
        <v>Cítricos</v>
      </c>
      <c r="F3858" t="s">
        <v>218</v>
      </c>
      <c r="G3858" s="51">
        <v>690.67</v>
      </c>
    </row>
    <row r="3859" spans="1:7" x14ac:dyDescent="0.35">
      <c r="A3859">
        <v>2017</v>
      </c>
      <c r="B3859">
        <v>8</v>
      </c>
      <c r="C3859" t="str">
        <f>+VLOOKUP(Precio_mayoristas_consumidores[[#This Row],[Cod_mes]],Códigos_mes[],2,0)</f>
        <v>Agosto</v>
      </c>
      <c r="D3859" t="s">
        <v>796</v>
      </c>
      <c r="E3859" t="str">
        <f>+VLOOKUP(Precio_mayoristas_consumidores[[#This Row],[Producto]],Codigos_class_frutas[],2,0)</f>
        <v>Tropicales y subtropicales</v>
      </c>
      <c r="F3859" t="s">
        <v>229</v>
      </c>
      <c r="G3859" s="51">
        <v>2500</v>
      </c>
    </row>
    <row r="3860" spans="1:7" x14ac:dyDescent="0.35">
      <c r="A3860">
        <v>2017</v>
      </c>
      <c r="B3860">
        <v>8</v>
      </c>
      <c r="C3860" t="str">
        <f>+VLOOKUP(Precio_mayoristas_consumidores[[#This Row],[Cod_mes]],Códigos_mes[],2,0)</f>
        <v>Agosto</v>
      </c>
      <c r="D3860" t="s">
        <v>796</v>
      </c>
      <c r="E3860" t="str">
        <f>+VLOOKUP(Precio_mayoristas_consumidores[[#This Row],[Producto]],Codigos_class_frutas[],2,0)</f>
        <v>Frutos de pepita</v>
      </c>
      <c r="F3860" t="s">
        <v>231</v>
      </c>
      <c r="G3860" s="51">
        <v>552.20000000000005</v>
      </c>
    </row>
    <row r="3861" spans="1:7" x14ac:dyDescent="0.35">
      <c r="A3861">
        <v>2017</v>
      </c>
      <c r="B3861">
        <v>8</v>
      </c>
      <c r="C3861" t="str">
        <f>+VLOOKUP(Precio_mayoristas_consumidores[[#This Row],[Cod_mes]],Códigos_mes[],2,0)</f>
        <v>Agosto</v>
      </c>
      <c r="D3861" t="s">
        <v>796</v>
      </c>
      <c r="E3861" t="str">
        <f>+VLOOKUP(Precio_mayoristas_consumidores[[#This Row],[Producto]],Codigos_class_frutas[],2,0)</f>
        <v>Cítricos</v>
      </c>
      <c r="F3861" t="s">
        <v>221</v>
      </c>
      <c r="G3861" s="51">
        <v>556.23</v>
      </c>
    </row>
    <row r="3862" spans="1:7" x14ac:dyDescent="0.35">
      <c r="A3862">
        <v>2017</v>
      </c>
      <c r="B3862">
        <v>8</v>
      </c>
      <c r="C3862" t="str">
        <f>+VLOOKUP(Precio_mayoristas_consumidores[[#This Row],[Cod_mes]],Códigos_mes[],2,0)</f>
        <v>Agosto</v>
      </c>
      <c r="D3862" t="s">
        <v>796</v>
      </c>
      <c r="E3862" t="str">
        <f>+VLOOKUP(Precio_mayoristas_consumidores[[#This Row],[Producto]],Codigos_class_frutas[],2,0)</f>
        <v>Oleaginosos</v>
      </c>
      <c r="F3862" t="s">
        <v>225</v>
      </c>
      <c r="G3862" s="51">
        <v>2579.46</v>
      </c>
    </row>
    <row r="3863" spans="1:7" x14ac:dyDescent="0.35">
      <c r="A3863">
        <v>2017</v>
      </c>
      <c r="B3863">
        <v>8</v>
      </c>
      <c r="C3863" t="str">
        <f>+VLOOKUP(Precio_mayoristas_consumidores[[#This Row],[Cod_mes]],Códigos_mes[],2,0)</f>
        <v>Agosto</v>
      </c>
      <c r="D3863" t="s">
        <v>796</v>
      </c>
      <c r="E3863" t="str">
        <f>+VLOOKUP(Precio_mayoristas_consumidores[[#This Row],[Producto]],Codigos_class_frutas[],2,0)</f>
        <v>Frutos de pepita</v>
      </c>
      <c r="F3863" t="s">
        <v>242</v>
      </c>
      <c r="G3863" s="51">
        <v>605.94000000000005</v>
      </c>
    </row>
    <row r="3864" spans="1:7" x14ac:dyDescent="0.35">
      <c r="A3864">
        <v>2017</v>
      </c>
      <c r="B3864">
        <v>8</v>
      </c>
      <c r="C3864" t="str">
        <f>+VLOOKUP(Precio_mayoristas_consumidores[[#This Row],[Cod_mes]],Códigos_mes[],2,0)</f>
        <v>Agosto</v>
      </c>
      <c r="D3864" t="s">
        <v>796</v>
      </c>
      <c r="E3864" t="str">
        <f>+VLOOKUP(Precio_mayoristas_consumidores[[#This Row],[Producto]],Codigos_class_frutas[],2,0)</f>
        <v>Tropicales y subtropicales</v>
      </c>
      <c r="F3864" t="s">
        <v>204</v>
      </c>
      <c r="G3864" s="51">
        <v>547.13</v>
      </c>
    </row>
    <row r="3865" spans="1:7" x14ac:dyDescent="0.35">
      <c r="A3865">
        <v>2017</v>
      </c>
      <c r="B3865">
        <v>8</v>
      </c>
      <c r="C3865" t="str">
        <f>+VLOOKUP(Precio_mayoristas_consumidores[[#This Row],[Cod_mes]],Códigos_mes[],2,0)</f>
        <v>Agosto</v>
      </c>
      <c r="D3865" t="s">
        <v>797</v>
      </c>
      <c r="E3865" t="str">
        <f>+VLOOKUP(Precio_mayoristas_consumidores[[#This Row],[Producto]],Codigos_class_frutas[],2,0)</f>
        <v>Berries</v>
      </c>
      <c r="F3865" t="s">
        <v>249</v>
      </c>
      <c r="G3865" s="51">
        <v>1033.23</v>
      </c>
    </row>
    <row r="3866" spans="1:7" x14ac:dyDescent="0.35">
      <c r="A3866">
        <v>2017</v>
      </c>
      <c r="B3866">
        <v>8</v>
      </c>
      <c r="C3866" t="str">
        <f>+VLOOKUP(Precio_mayoristas_consumidores[[#This Row],[Cod_mes]],Códigos_mes[],2,0)</f>
        <v>Agosto</v>
      </c>
      <c r="D3866" t="s">
        <v>797</v>
      </c>
      <c r="E3866" t="str">
        <f>+VLOOKUP(Precio_mayoristas_consumidores[[#This Row],[Producto]],Codigos_class_frutas[],2,0)</f>
        <v>Cítricos</v>
      </c>
      <c r="F3866" t="s">
        <v>214</v>
      </c>
      <c r="G3866" s="51">
        <v>910.9</v>
      </c>
    </row>
    <row r="3867" spans="1:7" x14ac:dyDescent="0.35">
      <c r="A3867">
        <v>2017</v>
      </c>
      <c r="B3867">
        <v>8</v>
      </c>
      <c r="C3867" t="str">
        <f>+VLOOKUP(Precio_mayoristas_consumidores[[#This Row],[Cod_mes]],Códigos_mes[],2,0)</f>
        <v>Agosto</v>
      </c>
      <c r="D3867" t="s">
        <v>797</v>
      </c>
      <c r="E3867" t="str">
        <f>+VLOOKUP(Precio_mayoristas_consumidores[[#This Row],[Producto]],Codigos_class_frutas[],2,0)</f>
        <v>Cítricos</v>
      </c>
      <c r="F3867" t="s">
        <v>218</v>
      </c>
      <c r="G3867" s="51">
        <v>1511.31</v>
      </c>
    </row>
    <row r="3868" spans="1:7" x14ac:dyDescent="0.35">
      <c r="A3868">
        <v>2017</v>
      </c>
      <c r="B3868">
        <v>8</v>
      </c>
      <c r="C3868" t="str">
        <f>+VLOOKUP(Precio_mayoristas_consumidores[[#This Row],[Cod_mes]],Códigos_mes[],2,0)</f>
        <v>Agosto</v>
      </c>
      <c r="D3868" t="s">
        <v>797</v>
      </c>
      <c r="E3868" t="str">
        <f>+VLOOKUP(Precio_mayoristas_consumidores[[#This Row],[Producto]],Codigos_class_frutas[],2,0)</f>
        <v>Tropicales y subtropicales</v>
      </c>
      <c r="F3868" t="s">
        <v>229</v>
      </c>
      <c r="G3868" s="51">
        <v>2085.4699999999998</v>
      </c>
    </row>
    <row r="3869" spans="1:7" x14ac:dyDescent="0.35">
      <c r="A3869">
        <v>2017</v>
      </c>
      <c r="B3869">
        <v>8</v>
      </c>
      <c r="C3869" t="str">
        <f>+VLOOKUP(Precio_mayoristas_consumidores[[#This Row],[Cod_mes]],Códigos_mes[],2,0)</f>
        <v>Agosto</v>
      </c>
      <c r="D3869" t="s">
        <v>797</v>
      </c>
      <c r="E3869" t="str">
        <f>+VLOOKUP(Precio_mayoristas_consumidores[[#This Row],[Producto]],Codigos_class_frutas[],2,0)</f>
        <v>Frutos de pepita</v>
      </c>
      <c r="F3869" t="s">
        <v>231</v>
      </c>
      <c r="G3869" s="51">
        <v>1137.94</v>
      </c>
    </row>
    <row r="3870" spans="1:7" x14ac:dyDescent="0.35">
      <c r="A3870">
        <v>2017</v>
      </c>
      <c r="B3870">
        <v>8</v>
      </c>
      <c r="C3870" t="str">
        <f>+VLOOKUP(Precio_mayoristas_consumidores[[#This Row],[Cod_mes]],Códigos_mes[],2,0)</f>
        <v>Agosto</v>
      </c>
      <c r="D3870" t="s">
        <v>797</v>
      </c>
      <c r="E3870" t="str">
        <f>+VLOOKUP(Precio_mayoristas_consumidores[[#This Row],[Producto]],Codigos_class_frutas[],2,0)</f>
        <v>Cítricos</v>
      </c>
      <c r="F3870" t="s">
        <v>221</v>
      </c>
      <c r="G3870" s="51">
        <v>925.27</v>
      </c>
    </row>
    <row r="3871" spans="1:7" x14ac:dyDescent="0.35">
      <c r="A3871">
        <v>2017</v>
      </c>
      <c r="B3871">
        <v>8</v>
      </c>
      <c r="C3871" t="str">
        <f>+VLOOKUP(Precio_mayoristas_consumidores[[#This Row],[Cod_mes]],Códigos_mes[],2,0)</f>
        <v>Agosto</v>
      </c>
      <c r="D3871" t="s">
        <v>797</v>
      </c>
      <c r="E3871" t="str">
        <f>+VLOOKUP(Precio_mayoristas_consumidores[[#This Row],[Producto]],Codigos_class_frutas[],2,0)</f>
        <v>Oleaginosos</v>
      </c>
      <c r="F3871" t="s">
        <v>225</v>
      </c>
      <c r="G3871" s="51">
        <v>3284.98</v>
      </c>
    </row>
    <row r="3872" spans="1:7" x14ac:dyDescent="0.35">
      <c r="A3872">
        <v>2017</v>
      </c>
      <c r="B3872">
        <v>8</v>
      </c>
      <c r="C3872" t="str">
        <f>+VLOOKUP(Precio_mayoristas_consumidores[[#This Row],[Cod_mes]],Códigos_mes[],2,0)</f>
        <v>Agosto</v>
      </c>
      <c r="D3872" t="s">
        <v>797</v>
      </c>
      <c r="E3872" t="str">
        <f>+VLOOKUP(Precio_mayoristas_consumidores[[#This Row],[Producto]],Codigos_class_frutas[],2,0)</f>
        <v>Frutos de pepita</v>
      </c>
      <c r="F3872" t="s">
        <v>242</v>
      </c>
      <c r="G3872" s="51">
        <v>1016.76</v>
      </c>
    </row>
    <row r="3873" spans="1:7" x14ac:dyDescent="0.35">
      <c r="A3873">
        <v>2017</v>
      </c>
      <c r="B3873">
        <v>8</v>
      </c>
      <c r="C3873" t="str">
        <f>+VLOOKUP(Precio_mayoristas_consumidores[[#This Row],[Cod_mes]],Códigos_mes[],2,0)</f>
        <v>Agosto</v>
      </c>
      <c r="D3873" t="s">
        <v>797</v>
      </c>
      <c r="E3873" t="str">
        <f>+VLOOKUP(Precio_mayoristas_consumidores[[#This Row],[Producto]],Codigos_class_frutas[],2,0)</f>
        <v>Tropicales y subtropicales</v>
      </c>
      <c r="F3873" t="s">
        <v>204</v>
      </c>
      <c r="G3873" s="51">
        <v>850.56</v>
      </c>
    </row>
    <row r="3874" spans="1:7" x14ac:dyDescent="0.35">
      <c r="A3874">
        <v>2017</v>
      </c>
      <c r="B3874">
        <v>8</v>
      </c>
      <c r="C3874" t="str">
        <f>+VLOOKUP(Precio_mayoristas_consumidores[[#This Row],[Cod_mes]],Códigos_mes[],2,0)</f>
        <v>Agosto</v>
      </c>
      <c r="D3874" t="s">
        <v>796</v>
      </c>
      <c r="E3874" t="str">
        <f>+VLOOKUP(Precio_mayoristas_consumidores[[#This Row],[Producto]],Codigos_class_frutas[],2,0)</f>
        <v>Berries</v>
      </c>
      <c r="F3874" t="s">
        <v>249</v>
      </c>
      <c r="G3874" s="51">
        <v>570.54</v>
      </c>
    </row>
    <row r="3875" spans="1:7" x14ac:dyDescent="0.35">
      <c r="A3875">
        <v>2017</v>
      </c>
      <c r="B3875">
        <v>8</v>
      </c>
      <c r="C3875" t="str">
        <f>+VLOOKUP(Precio_mayoristas_consumidores[[#This Row],[Cod_mes]],Códigos_mes[],2,0)</f>
        <v>Agosto</v>
      </c>
      <c r="D3875" t="s">
        <v>796</v>
      </c>
      <c r="E3875" t="str">
        <f>+VLOOKUP(Precio_mayoristas_consumidores[[#This Row],[Producto]],Codigos_class_frutas[],2,0)</f>
        <v>Cítricos</v>
      </c>
      <c r="F3875" t="s">
        <v>214</v>
      </c>
      <c r="G3875" s="51">
        <v>374.94</v>
      </c>
    </row>
    <row r="3876" spans="1:7" x14ac:dyDescent="0.35">
      <c r="A3876">
        <v>2017</v>
      </c>
      <c r="B3876">
        <v>8</v>
      </c>
      <c r="C3876" t="str">
        <f>+VLOOKUP(Precio_mayoristas_consumidores[[#This Row],[Cod_mes]],Códigos_mes[],2,0)</f>
        <v>Agosto</v>
      </c>
      <c r="D3876" t="s">
        <v>796</v>
      </c>
      <c r="E3876" t="str">
        <f>+VLOOKUP(Precio_mayoristas_consumidores[[#This Row],[Producto]],Codigos_class_frutas[],2,0)</f>
        <v>Cítricos</v>
      </c>
      <c r="F3876" t="s">
        <v>218</v>
      </c>
      <c r="G3876" s="51">
        <v>663.35</v>
      </c>
    </row>
    <row r="3877" spans="1:7" x14ac:dyDescent="0.35">
      <c r="A3877">
        <v>2017</v>
      </c>
      <c r="B3877">
        <v>8</v>
      </c>
      <c r="C3877" t="str">
        <f>+VLOOKUP(Precio_mayoristas_consumidores[[#This Row],[Cod_mes]],Códigos_mes[],2,0)</f>
        <v>Agosto</v>
      </c>
      <c r="D3877" t="s">
        <v>796</v>
      </c>
      <c r="E3877" t="str">
        <f>+VLOOKUP(Precio_mayoristas_consumidores[[#This Row],[Producto]],Codigos_class_frutas[],2,0)</f>
        <v>Tropicales y subtropicales</v>
      </c>
      <c r="F3877" t="s">
        <v>229</v>
      </c>
      <c r="G3877" s="51">
        <v>2833.33</v>
      </c>
    </row>
    <row r="3878" spans="1:7" x14ac:dyDescent="0.35">
      <c r="A3878">
        <v>2017</v>
      </c>
      <c r="B3878">
        <v>8</v>
      </c>
      <c r="C3878" t="str">
        <f>+VLOOKUP(Precio_mayoristas_consumidores[[#This Row],[Cod_mes]],Códigos_mes[],2,0)</f>
        <v>Agosto</v>
      </c>
      <c r="D3878" t="s">
        <v>796</v>
      </c>
      <c r="E3878" t="str">
        <f>+VLOOKUP(Precio_mayoristas_consumidores[[#This Row],[Producto]],Codigos_class_frutas[],2,0)</f>
        <v>Frutos de pepita</v>
      </c>
      <c r="F3878" t="s">
        <v>231</v>
      </c>
      <c r="G3878" s="51">
        <v>573.35</v>
      </c>
    </row>
    <row r="3879" spans="1:7" x14ac:dyDescent="0.35">
      <c r="A3879">
        <v>2017</v>
      </c>
      <c r="B3879">
        <v>8</v>
      </c>
      <c r="C3879" t="str">
        <f>+VLOOKUP(Precio_mayoristas_consumidores[[#This Row],[Cod_mes]],Códigos_mes[],2,0)</f>
        <v>Agosto</v>
      </c>
      <c r="D3879" t="s">
        <v>796</v>
      </c>
      <c r="E3879" t="str">
        <f>+VLOOKUP(Precio_mayoristas_consumidores[[#This Row],[Producto]],Codigos_class_frutas[],2,0)</f>
        <v>Cítricos</v>
      </c>
      <c r="F3879" t="s">
        <v>221</v>
      </c>
      <c r="G3879" s="51">
        <v>567.98</v>
      </c>
    </row>
    <row r="3880" spans="1:7" x14ac:dyDescent="0.35">
      <c r="A3880">
        <v>2017</v>
      </c>
      <c r="B3880">
        <v>8</v>
      </c>
      <c r="C3880" t="str">
        <f>+VLOOKUP(Precio_mayoristas_consumidores[[#This Row],[Cod_mes]],Códigos_mes[],2,0)</f>
        <v>Agosto</v>
      </c>
      <c r="D3880" t="s">
        <v>796</v>
      </c>
      <c r="E3880" t="str">
        <f>+VLOOKUP(Precio_mayoristas_consumidores[[#This Row],[Producto]],Codigos_class_frutas[],2,0)</f>
        <v>Oleaginosos</v>
      </c>
      <c r="F3880" t="s">
        <v>225</v>
      </c>
      <c r="G3880" s="51">
        <v>2211.21</v>
      </c>
    </row>
    <row r="3881" spans="1:7" x14ac:dyDescent="0.35">
      <c r="A3881">
        <v>2017</v>
      </c>
      <c r="B3881">
        <v>8</v>
      </c>
      <c r="C3881" t="str">
        <f>+VLOOKUP(Precio_mayoristas_consumidores[[#This Row],[Cod_mes]],Códigos_mes[],2,0)</f>
        <v>Agosto</v>
      </c>
      <c r="D3881" t="s">
        <v>796</v>
      </c>
      <c r="E3881" t="str">
        <f>+VLOOKUP(Precio_mayoristas_consumidores[[#This Row],[Producto]],Codigos_class_frutas[],2,0)</f>
        <v>Frutos de pepita</v>
      </c>
      <c r="F3881" t="s">
        <v>242</v>
      </c>
      <c r="G3881" s="51">
        <v>623.91</v>
      </c>
    </row>
    <row r="3882" spans="1:7" x14ac:dyDescent="0.35">
      <c r="A3882">
        <v>2017</v>
      </c>
      <c r="B3882">
        <v>8</v>
      </c>
      <c r="C3882" t="str">
        <f>+VLOOKUP(Precio_mayoristas_consumidores[[#This Row],[Cod_mes]],Códigos_mes[],2,0)</f>
        <v>Agosto</v>
      </c>
      <c r="D3882" t="s">
        <v>796</v>
      </c>
      <c r="E3882" t="str">
        <f>+VLOOKUP(Precio_mayoristas_consumidores[[#This Row],[Producto]],Codigos_class_frutas[],2,0)</f>
        <v>Tropicales y subtropicales</v>
      </c>
      <c r="F3882" t="s">
        <v>204</v>
      </c>
      <c r="G3882" s="51">
        <v>526.73</v>
      </c>
    </row>
    <row r="3883" spans="1:7" x14ac:dyDescent="0.35">
      <c r="A3883">
        <v>2017</v>
      </c>
      <c r="B3883">
        <v>8</v>
      </c>
      <c r="C3883" t="str">
        <f>+VLOOKUP(Precio_mayoristas_consumidores[[#This Row],[Cod_mes]],Códigos_mes[],2,0)</f>
        <v>Agosto</v>
      </c>
      <c r="D3883" t="s">
        <v>797</v>
      </c>
      <c r="E3883" t="str">
        <f>+VLOOKUP(Precio_mayoristas_consumidores[[#This Row],[Producto]],Codigos_class_frutas[],2,0)</f>
        <v>Berries</v>
      </c>
      <c r="F3883" t="s">
        <v>249</v>
      </c>
      <c r="G3883" s="51">
        <v>1023.38</v>
      </c>
    </row>
    <row r="3884" spans="1:7" x14ac:dyDescent="0.35">
      <c r="A3884">
        <v>2017</v>
      </c>
      <c r="B3884">
        <v>8</v>
      </c>
      <c r="C3884" t="str">
        <f>+VLOOKUP(Precio_mayoristas_consumidores[[#This Row],[Cod_mes]],Códigos_mes[],2,0)</f>
        <v>Agosto</v>
      </c>
      <c r="D3884" t="s">
        <v>797</v>
      </c>
      <c r="E3884" t="str">
        <f>+VLOOKUP(Precio_mayoristas_consumidores[[#This Row],[Producto]],Codigos_class_frutas[],2,0)</f>
        <v>Cítricos</v>
      </c>
      <c r="F3884" t="s">
        <v>214</v>
      </c>
      <c r="G3884" s="51">
        <v>889.13</v>
      </c>
    </row>
    <row r="3885" spans="1:7" x14ac:dyDescent="0.35">
      <c r="A3885">
        <v>2017</v>
      </c>
      <c r="B3885">
        <v>8</v>
      </c>
      <c r="C3885" t="str">
        <f>+VLOOKUP(Precio_mayoristas_consumidores[[#This Row],[Cod_mes]],Códigos_mes[],2,0)</f>
        <v>Agosto</v>
      </c>
      <c r="D3885" t="s">
        <v>797</v>
      </c>
      <c r="E3885" t="str">
        <f>+VLOOKUP(Precio_mayoristas_consumidores[[#This Row],[Producto]],Codigos_class_frutas[],2,0)</f>
        <v>Cítricos</v>
      </c>
      <c r="F3885" t="s">
        <v>218</v>
      </c>
      <c r="G3885" s="51">
        <v>1608.77</v>
      </c>
    </row>
    <row r="3886" spans="1:7" x14ac:dyDescent="0.35">
      <c r="A3886">
        <v>2017</v>
      </c>
      <c r="B3886">
        <v>8</v>
      </c>
      <c r="C3886" t="str">
        <f>+VLOOKUP(Precio_mayoristas_consumidores[[#This Row],[Cod_mes]],Códigos_mes[],2,0)</f>
        <v>Agosto</v>
      </c>
      <c r="D3886" t="s">
        <v>797</v>
      </c>
      <c r="E3886" t="str">
        <f>+VLOOKUP(Precio_mayoristas_consumidores[[#This Row],[Producto]],Codigos_class_frutas[],2,0)</f>
        <v>Tropicales y subtropicales</v>
      </c>
      <c r="F3886" t="s">
        <v>229</v>
      </c>
      <c r="G3886" s="51">
        <v>2098.25</v>
      </c>
    </row>
    <row r="3887" spans="1:7" x14ac:dyDescent="0.35">
      <c r="A3887">
        <v>2017</v>
      </c>
      <c r="B3887">
        <v>8</v>
      </c>
      <c r="C3887" t="str">
        <f>+VLOOKUP(Precio_mayoristas_consumidores[[#This Row],[Cod_mes]],Códigos_mes[],2,0)</f>
        <v>Agosto</v>
      </c>
      <c r="D3887" t="s">
        <v>797</v>
      </c>
      <c r="E3887" t="str">
        <f>+VLOOKUP(Precio_mayoristas_consumidores[[#This Row],[Producto]],Codigos_class_frutas[],2,0)</f>
        <v>Frutos de pepita</v>
      </c>
      <c r="F3887" t="s">
        <v>231</v>
      </c>
      <c r="G3887" s="51">
        <v>1096.9000000000001</v>
      </c>
    </row>
    <row r="3888" spans="1:7" x14ac:dyDescent="0.35">
      <c r="A3888">
        <v>2017</v>
      </c>
      <c r="B3888">
        <v>8</v>
      </c>
      <c r="C3888" t="str">
        <f>+VLOOKUP(Precio_mayoristas_consumidores[[#This Row],[Cod_mes]],Códigos_mes[],2,0)</f>
        <v>Agosto</v>
      </c>
      <c r="D3888" t="s">
        <v>797</v>
      </c>
      <c r="E3888" t="str">
        <f>+VLOOKUP(Precio_mayoristas_consumidores[[#This Row],[Producto]],Codigos_class_frutas[],2,0)</f>
        <v>Cítricos</v>
      </c>
      <c r="F3888" t="s">
        <v>221</v>
      </c>
      <c r="G3888" s="51">
        <v>1041.4100000000001</v>
      </c>
    </row>
    <row r="3889" spans="1:7" x14ac:dyDescent="0.35">
      <c r="A3889">
        <v>2017</v>
      </c>
      <c r="B3889">
        <v>8</v>
      </c>
      <c r="C3889" t="str">
        <f>+VLOOKUP(Precio_mayoristas_consumidores[[#This Row],[Cod_mes]],Códigos_mes[],2,0)</f>
        <v>Agosto</v>
      </c>
      <c r="D3889" t="s">
        <v>797</v>
      </c>
      <c r="E3889" t="str">
        <f>+VLOOKUP(Precio_mayoristas_consumidores[[#This Row],[Producto]],Codigos_class_frutas[],2,0)</f>
        <v>Oleaginosos</v>
      </c>
      <c r="F3889" t="s">
        <v>225</v>
      </c>
      <c r="G3889" s="51">
        <v>3068.22</v>
      </c>
    </row>
    <row r="3890" spans="1:7" x14ac:dyDescent="0.35">
      <c r="A3890">
        <v>2017</v>
      </c>
      <c r="B3890">
        <v>8</v>
      </c>
      <c r="C3890" t="str">
        <f>+VLOOKUP(Precio_mayoristas_consumidores[[#This Row],[Cod_mes]],Códigos_mes[],2,0)</f>
        <v>Agosto</v>
      </c>
      <c r="D3890" t="s">
        <v>797</v>
      </c>
      <c r="E3890" t="str">
        <f>+VLOOKUP(Precio_mayoristas_consumidores[[#This Row],[Producto]],Codigos_class_frutas[],2,0)</f>
        <v>Frutos de pepita</v>
      </c>
      <c r="F3890" t="s">
        <v>242</v>
      </c>
      <c r="G3890" s="51">
        <v>1076.45</v>
      </c>
    </row>
    <row r="3891" spans="1:7" x14ac:dyDescent="0.35">
      <c r="A3891">
        <v>2017</v>
      </c>
      <c r="B3891">
        <v>8</v>
      </c>
      <c r="C3891" t="str">
        <f>+VLOOKUP(Precio_mayoristas_consumidores[[#This Row],[Cod_mes]],Códigos_mes[],2,0)</f>
        <v>Agosto</v>
      </c>
      <c r="D3891" t="s">
        <v>797</v>
      </c>
      <c r="E3891" t="str">
        <f>+VLOOKUP(Precio_mayoristas_consumidores[[#This Row],[Producto]],Codigos_class_frutas[],2,0)</f>
        <v>Tropicales y subtropicales</v>
      </c>
      <c r="F3891" t="s">
        <v>204</v>
      </c>
      <c r="G3891" s="51">
        <v>798.02</v>
      </c>
    </row>
    <row r="3892" spans="1:7" x14ac:dyDescent="0.35">
      <c r="A3892">
        <v>2017</v>
      </c>
      <c r="B3892">
        <v>8</v>
      </c>
      <c r="C3892" t="str">
        <f>+VLOOKUP(Precio_mayoristas_consumidores[[#This Row],[Cod_mes]],Códigos_mes[],2,0)</f>
        <v>Agosto</v>
      </c>
      <c r="D3892" t="s">
        <v>796</v>
      </c>
      <c r="E3892" t="str">
        <f>+VLOOKUP(Precio_mayoristas_consumidores[[#This Row],[Producto]],Codigos_class_frutas[],2,0)</f>
        <v>Berries</v>
      </c>
      <c r="F3892" t="s">
        <v>249</v>
      </c>
      <c r="G3892" s="51">
        <v>591.04</v>
      </c>
    </row>
    <row r="3893" spans="1:7" x14ac:dyDescent="0.35">
      <c r="A3893">
        <v>2017</v>
      </c>
      <c r="B3893">
        <v>8</v>
      </c>
      <c r="C3893" t="str">
        <f>+VLOOKUP(Precio_mayoristas_consumidores[[#This Row],[Cod_mes]],Códigos_mes[],2,0)</f>
        <v>Agosto</v>
      </c>
      <c r="D3893" t="s">
        <v>796</v>
      </c>
      <c r="E3893" t="str">
        <f>+VLOOKUP(Precio_mayoristas_consumidores[[#This Row],[Producto]],Codigos_class_frutas[],2,0)</f>
        <v>Cítricos</v>
      </c>
      <c r="F3893" t="s">
        <v>214</v>
      </c>
      <c r="G3893" s="51">
        <v>386.33</v>
      </c>
    </row>
    <row r="3894" spans="1:7" x14ac:dyDescent="0.35">
      <c r="A3894">
        <v>2017</v>
      </c>
      <c r="B3894">
        <v>8</v>
      </c>
      <c r="C3894" t="str">
        <f>+VLOOKUP(Precio_mayoristas_consumidores[[#This Row],[Cod_mes]],Códigos_mes[],2,0)</f>
        <v>Agosto</v>
      </c>
      <c r="D3894" t="s">
        <v>796</v>
      </c>
      <c r="E3894" t="str">
        <f>+VLOOKUP(Precio_mayoristas_consumidores[[#This Row],[Producto]],Codigos_class_frutas[],2,0)</f>
        <v>Cítricos</v>
      </c>
      <c r="F3894" t="s">
        <v>218</v>
      </c>
      <c r="G3894" s="51">
        <v>728.54</v>
      </c>
    </row>
    <row r="3895" spans="1:7" x14ac:dyDescent="0.35">
      <c r="A3895">
        <v>2017</v>
      </c>
      <c r="B3895">
        <v>8</v>
      </c>
      <c r="C3895" t="str">
        <f>+VLOOKUP(Precio_mayoristas_consumidores[[#This Row],[Cod_mes]],Códigos_mes[],2,0)</f>
        <v>Agosto</v>
      </c>
      <c r="D3895" t="s">
        <v>796</v>
      </c>
      <c r="E3895" t="str">
        <f>+VLOOKUP(Precio_mayoristas_consumidores[[#This Row],[Producto]],Codigos_class_frutas[],2,0)</f>
        <v>Tropicales y subtropicales</v>
      </c>
      <c r="F3895" t="s">
        <v>229</v>
      </c>
      <c r="G3895" s="51">
        <v>2173.81</v>
      </c>
    </row>
    <row r="3896" spans="1:7" x14ac:dyDescent="0.35">
      <c r="A3896">
        <v>2017</v>
      </c>
      <c r="B3896">
        <v>8</v>
      </c>
      <c r="C3896" t="str">
        <f>+VLOOKUP(Precio_mayoristas_consumidores[[#This Row],[Cod_mes]],Códigos_mes[],2,0)</f>
        <v>Agosto</v>
      </c>
      <c r="D3896" t="s">
        <v>796</v>
      </c>
      <c r="E3896" t="str">
        <f>+VLOOKUP(Precio_mayoristas_consumidores[[#This Row],[Producto]],Codigos_class_frutas[],2,0)</f>
        <v>Frutos de pepita</v>
      </c>
      <c r="F3896" t="s">
        <v>231</v>
      </c>
      <c r="G3896" s="51">
        <v>567.61</v>
      </c>
    </row>
    <row r="3897" spans="1:7" x14ac:dyDescent="0.35">
      <c r="A3897">
        <v>2017</v>
      </c>
      <c r="B3897">
        <v>8</v>
      </c>
      <c r="C3897" t="str">
        <f>+VLOOKUP(Precio_mayoristas_consumidores[[#This Row],[Cod_mes]],Códigos_mes[],2,0)</f>
        <v>Agosto</v>
      </c>
      <c r="D3897" t="s">
        <v>796</v>
      </c>
      <c r="E3897" t="str">
        <f>+VLOOKUP(Precio_mayoristas_consumidores[[#This Row],[Producto]],Codigos_class_frutas[],2,0)</f>
        <v>Cítricos</v>
      </c>
      <c r="F3897" t="s">
        <v>221</v>
      </c>
      <c r="G3897" s="51">
        <v>590.55999999999995</v>
      </c>
    </row>
    <row r="3898" spans="1:7" x14ac:dyDescent="0.35">
      <c r="A3898">
        <v>2017</v>
      </c>
      <c r="B3898">
        <v>8</v>
      </c>
      <c r="C3898" t="str">
        <f>+VLOOKUP(Precio_mayoristas_consumidores[[#This Row],[Cod_mes]],Códigos_mes[],2,0)</f>
        <v>Agosto</v>
      </c>
      <c r="D3898" t="s">
        <v>796</v>
      </c>
      <c r="E3898" t="str">
        <f>+VLOOKUP(Precio_mayoristas_consumidores[[#This Row],[Producto]],Codigos_class_frutas[],2,0)</f>
        <v>Oleaginosos</v>
      </c>
      <c r="F3898" t="s">
        <v>225</v>
      </c>
      <c r="G3898" s="51">
        <v>2130.12</v>
      </c>
    </row>
    <row r="3899" spans="1:7" x14ac:dyDescent="0.35">
      <c r="A3899">
        <v>2017</v>
      </c>
      <c r="B3899">
        <v>8</v>
      </c>
      <c r="C3899" t="str">
        <f>+VLOOKUP(Precio_mayoristas_consumidores[[#This Row],[Cod_mes]],Códigos_mes[],2,0)</f>
        <v>Agosto</v>
      </c>
      <c r="D3899" t="s">
        <v>796</v>
      </c>
      <c r="E3899" t="str">
        <f>+VLOOKUP(Precio_mayoristas_consumidores[[#This Row],[Producto]],Codigos_class_frutas[],2,0)</f>
        <v>Frutos de pepita</v>
      </c>
      <c r="F3899" t="s">
        <v>242</v>
      </c>
      <c r="G3899" s="51">
        <v>632.96</v>
      </c>
    </row>
    <row r="3900" spans="1:7" x14ac:dyDescent="0.35">
      <c r="A3900">
        <v>2017</v>
      </c>
      <c r="B3900">
        <v>8</v>
      </c>
      <c r="C3900" t="str">
        <f>+VLOOKUP(Precio_mayoristas_consumidores[[#This Row],[Cod_mes]],Códigos_mes[],2,0)</f>
        <v>Agosto</v>
      </c>
      <c r="D3900" t="s">
        <v>796</v>
      </c>
      <c r="E3900" t="str">
        <f>+VLOOKUP(Precio_mayoristas_consumidores[[#This Row],[Producto]],Codigos_class_frutas[],2,0)</f>
        <v>Tropicales y subtropicales</v>
      </c>
      <c r="F3900" t="s">
        <v>204</v>
      </c>
      <c r="G3900" s="51">
        <v>567.59</v>
      </c>
    </row>
    <row r="3901" spans="1:7" x14ac:dyDescent="0.35">
      <c r="A3901">
        <v>2017</v>
      </c>
      <c r="B3901">
        <v>8</v>
      </c>
      <c r="C3901" t="str">
        <f>+VLOOKUP(Precio_mayoristas_consumidores[[#This Row],[Cod_mes]],Códigos_mes[],2,0)</f>
        <v>Agosto</v>
      </c>
      <c r="D3901" t="s">
        <v>797</v>
      </c>
      <c r="E3901" t="str">
        <f>+VLOOKUP(Precio_mayoristas_consumidores[[#This Row],[Producto]],Codigos_class_frutas[],2,0)</f>
        <v>Berries</v>
      </c>
      <c r="F3901" t="s">
        <v>249</v>
      </c>
      <c r="G3901" s="51">
        <v>1058.45</v>
      </c>
    </row>
    <row r="3902" spans="1:7" x14ac:dyDescent="0.35">
      <c r="A3902">
        <v>2017</v>
      </c>
      <c r="B3902">
        <v>8</v>
      </c>
      <c r="C3902" t="str">
        <f>+VLOOKUP(Precio_mayoristas_consumidores[[#This Row],[Cod_mes]],Códigos_mes[],2,0)</f>
        <v>Agosto</v>
      </c>
      <c r="D3902" t="s">
        <v>797</v>
      </c>
      <c r="E3902" t="str">
        <f>+VLOOKUP(Precio_mayoristas_consumidores[[#This Row],[Producto]],Codigos_class_frutas[],2,0)</f>
        <v>Cítricos</v>
      </c>
      <c r="F3902" t="s">
        <v>214</v>
      </c>
      <c r="G3902" s="51">
        <v>867.02</v>
      </c>
    </row>
    <row r="3903" spans="1:7" x14ac:dyDescent="0.35">
      <c r="A3903">
        <v>2017</v>
      </c>
      <c r="B3903">
        <v>8</v>
      </c>
      <c r="C3903" t="str">
        <f>+VLOOKUP(Precio_mayoristas_consumidores[[#This Row],[Cod_mes]],Códigos_mes[],2,0)</f>
        <v>Agosto</v>
      </c>
      <c r="D3903" t="s">
        <v>797</v>
      </c>
      <c r="E3903" t="str">
        <f>+VLOOKUP(Precio_mayoristas_consumidores[[#This Row],[Producto]],Codigos_class_frutas[],2,0)</f>
        <v>Cítricos</v>
      </c>
      <c r="F3903" t="s">
        <v>218</v>
      </c>
      <c r="G3903" s="51">
        <v>1570.34</v>
      </c>
    </row>
    <row r="3904" spans="1:7" x14ac:dyDescent="0.35">
      <c r="A3904">
        <v>2017</v>
      </c>
      <c r="B3904">
        <v>8</v>
      </c>
      <c r="C3904" t="str">
        <f>+VLOOKUP(Precio_mayoristas_consumidores[[#This Row],[Cod_mes]],Códigos_mes[],2,0)</f>
        <v>Agosto</v>
      </c>
      <c r="D3904" t="s">
        <v>797</v>
      </c>
      <c r="E3904" t="str">
        <f>+VLOOKUP(Precio_mayoristas_consumidores[[#This Row],[Producto]],Codigos_class_frutas[],2,0)</f>
        <v>Tropicales y subtropicales</v>
      </c>
      <c r="F3904" t="s">
        <v>229</v>
      </c>
      <c r="G3904" s="51">
        <v>2084.0700000000002</v>
      </c>
    </row>
    <row r="3905" spans="1:7" x14ac:dyDescent="0.35">
      <c r="A3905">
        <v>2017</v>
      </c>
      <c r="B3905">
        <v>8</v>
      </c>
      <c r="C3905" t="str">
        <f>+VLOOKUP(Precio_mayoristas_consumidores[[#This Row],[Cod_mes]],Códigos_mes[],2,0)</f>
        <v>Agosto</v>
      </c>
      <c r="D3905" t="s">
        <v>797</v>
      </c>
      <c r="E3905" t="str">
        <f>+VLOOKUP(Precio_mayoristas_consumidores[[#This Row],[Producto]],Codigos_class_frutas[],2,0)</f>
        <v>Frutos de pepita</v>
      </c>
      <c r="F3905" t="s">
        <v>231</v>
      </c>
      <c r="G3905" s="51">
        <v>1030.27</v>
      </c>
    </row>
    <row r="3906" spans="1:7" x14ac:dyDescent="0.35">
      <c r="A3906">
        <v>2017</v>
      </c>
      <c r="B3906">
        <v>8</v>
      </c>
      <c r="C3906" t="str">
        <f>+VLOOKUP(Precio_mayoristas_consumidores[[#This Row],[Cod_mes]],Códigos_mes[],2,0)</f>
        <v>Agosto</v>
      </c>
      <c r="D3906" t="s">
        <v>797</v>
      </c>
      <c r="E3906" t="str">
        <f>+VLOOKUP(Precio_mayoristas_consumidores[[#This Row],[Producto]],Codigos_class_frutas[],2,0)</f>
        <v>Cítricos</v>
      </c>
      <c r="F3906" t="s">
        <v>221</v>
      </c>
      <c r="G3906" s="51">
        <v>956.19</v>
      </c>
    </row>
    <row r="3907" spans="1:7" x14ac:dyDescent="0.35">
      <c r="A3907">
        <v>2017</v>
      </c>
      <c r="B3907">
        <v>8</v>
      </c>
      <c r="C3907" t="str">
        <f>+VLOOKUP(Precio_mayoristas_consumidores[[#This Row],[Cod_mes]],Códigos_mes[],2,0)</f>
        <v>Agosto</v>
      </c>
      <c r="D3907" t="s">
        <v>797</v>
      </c>
      <c r="E3907" t="str">
        <f>+VLOOKUP(Precio_mayoristas_consumidores[[#This Row],[Producto]],Codigos_class_frutas[],2,0)</f>
        <v>Oleaginosos</v>
      </c>
      <c r="F3907" t="s">
        <v>225</v>
      </c>
      <c r="G3907" s="51">
        <v>3023.41</v>
      </c>
    </row>
    <row r="3908" spans="1:7" x14ac:dyDescent="0.35">
      <c r="A3908">
        <v>2017</v>
      </c>
      <c r="B3908">
        <v>8</v>
      </c>
      <c r="C3908" t="str">
        <f>+VLOOKUP(Precio_mayoristas_consumidores[[#This Row],[Cod_mes]],Códigos_mes[],2,0)</f>
        <v>Agosto</v>
      </c>
      <c r="D3908" t="s">
        <v>797</v>
      </c>
      <c r="E3908" t="str">
        <f>+VLOOKUP(Precio_mayoristas_consumidores[[#This Row],[Producto]],Codigos_class_frutas[],2,0)</f>
        <v>Frutos de pepita</v>
      </c>
      <c r="F3908" t="s">
        <v>242</v>
      </c>
      <c r="G3908" s="51">
        <v>1059.28</v>
      </c>
    </row>
    <row r="3909" spans="1:7" x14ac:dyDescent="0.35">
      <c r="A3909">
        <v>2017</v>
      </c>
      <c r="B3909">
        <v>8</v>
      </c>
      <c r="C3909" t="str">
        <f>+VLOOKUP(Precio_mayoristas_consumidores[[#This Row],[Cod_mes]],Códigos_mes[],2,0)</f>
        <v>Agosto</v>
      </c>
      <c r="D3909" t="s">
        <v>797</v>
      </c>
      <c r="E3909" t="str">
        <f>+VLOOKUP(Precio_mayoristas_consumidores[[#This Row],[Producto]],Codigos_class_frutas[],2,0)</f>
        <v>Tropicales y subtropicales</v>
      </c>
      <c r="F3909" t="s">
        <v>204</v>
      </c>
      <c r="G3909" s="51">
        <v>826.62</v>
      </c>
    </row>
    <row r="3910" spans="1:7" x14ac:dyDescent="0.35">
      <c r="A3910">
        <v>2017</v>
      </c>
      <c r="B3910">
        <v>9</v>
      </c>
      <c r="C3910" t="str">
        <f>+VLOOKUP(Precio_mayoristas_consumidores[[#This Row],[Cod_mes]],Códigos_mes[],2,0)</f>
        <v>Septiembre</v>
      </c>
      <c r="D3910" t="s">
        <v>796</v>
      </c>
      <c r="E3910" t="str">
        <f>+VLOOKUP(Precio_mayoristas_consumidores[[#This Row],[Producto]],Codigos_class_frutas[],2,0)</f>
        <v>Berries</v>
      </c>
      <c r="F3910" t="s">
        <v>249</v>
      </c>
      <c r="G3910" s="51">
        <v>588.62</v>
      </c>
    </row>
    <row r="3911" spans="1:7" x14ac:dyDescent="0.35">
      <c r="A3911">
        <v>2017</v>
      </c>
      <c r="B3911">
        <v>9</v>
      </c>
      <c r="C3911" t="str">
        <f>+VLOOKUP(Precio_mayoristas_consumidores[[#This Row],[Cod_mes]],Códigos_mes[],2,0)</f>
        <v>Septiembre</v>
      </c>
      <c r="D3911" t="s">
        <v>796</v>
      </c>
      <c r="E3911" t="str">
        <f>+VLOOKUP(Precio_mayoristas_consumidores[[#This Row],[Producto]],Codigos_class_frutas[],2,0)</f>
        <v>Cítricos</v>
      </c>
      <c r="F3911" t="s">
        <v>214</v>
      </c>
      <c r="G3911" s="51">
        <v>433.85</v>
      </c>
    </row>
    <row r="3912" spans="1:7" x14ac:dyDescent="0.35">
      <c r="A3912">
        <v>2017</v>
      </c>
      <c r="B3912">
        <v>9</v>
      </c>
      <c r="C3912" t="str">
        <f>+VLOOKUP(Precio_mayoristas_consumidores[[#This Row],[Cod_mes]],Códigos_mes[],2,0)</f>
        <v>Septiembre</v>
      </c>
      <c r="D3912" t="s">
        <v>796</v>
      </c>
      <c r="E3912" t="str">
        <f>+VLOOKUP(Precio_mayoristas_consumidores[[#This Row],[Producto]],Codigos_class_frutas[],2,0)</f>
        <v>Cítricos</v>
      </c>
      <c r="F3912" t="s">
        <v>218</v>
      </c>
      <c r="G3912" s="51">
        <v>702</v>
      </c>
    </row>
    <row r="3913" spans="1:7" x14ac:dyDescent="0.35">
      <c r="A3913">
        <v>2017</v>
      </c>
      <c r="B3913">
        <v>9</v>
      </c>
      <c r="C3913" t="str">
        <f>+VLOOKUP(Precio_mayoristas_consumidores[[#This Row],[Cod_mes]],Códigos_mes[],2,0)</f>
        <v>Septiembre</v>
      </c>
      <c r="D3913" t="s">
        <v>796</v>
      </c>
      <c r="E3913" t="str">
        <f>+VLOOKUP(Precio_mayoristas_consumidores[[#This Row],[Producto]],Codigos_class_frutas[],2,0)</f>
        <v>Tropicales y subtropicales</v>
      </c>
      <c r="F3913" t="s">
        <v>229</v>
      </c>
      <c r="G3913" s="51">
        <v>2201.52</v>
      </c>
    </row>
    <row r="3914" spans="1:7" x14ac:dyDescent="0.35">
      <c r="A3914">
        <v>2017</v>
      </c>
      <c r="B3914">
        <v>9</v>
      </c>
      <c r="C3914" t="str">
        <f>+VLOOKUP(Precio_mayoristas_consumidores[[#This Row],[Cod_mes]],Códigos_mes[],2,0)</f>
        <v>Septiembre</v>
      </c>
      <c r="D3914" t="s">
        <v>796</v>
      </c>
      <c r="E3914" t="str">
        <f>+VLOOKUP(Precio_mayoristas_consumidores[[#This Row],[Producto]],Codigos_class_frutas[],2,0)</f>
        <v>Frutos de pepita</v>
      </c>
      <c r="F3914" t="s">
        <v>231</v>
      </c>
      <c r="G3914" s="51">
        <v>615.08000000000004</v>
      </c>
    </row>
    <row r="3915" spans="1:7" x14ac:dyDescent="0.35">
      <c r="A3915">
        <v>2017</v>
      </c>
      <c r="B3915">
        <v>9</v>
      </c>
      <c r="C3915" t="str">
        <f>+VLOOKUP(Precio_mayoristas_consumidores[[#This Row],[Cod_mes]],Códigos_mes[],2,0)</f>
        <v>Septiembre</v>
      </c>
      <c r="D3915" t="s">
        <v>796</v>
      </c>
      <c r="E3915" t="str">
        <f>+VLOOKUP(Precio_mayoristas_consumidores[[#This Row],[Producto]],Codigos_class_frutas[],2,0)</f>
        <v>Cítricos</v>
      </c>
      <c r="F3915" t="s">
        <v>221</v>
      </c>
      <c r="G3915" s="51">
        <v>636.44000000000005</v>
      </c>
    </row>
    <row r="3916" spans="1:7" x14ac:dyDescent="0.35">
      <c r="A3916">
        <v>2017</v>
      </c>
      <c r="B3916">
        <v>9</v>
      </c>
      <c r="C3916" t="str">
        <f>+VLOOKUP(Precio_mayoristas_consumidores[[#This Row],[Cod_mes]],Códigos_mes[],2,0)</f>
        <v>Septiembre</v>
      </c>
      <c r="D3916" t="s">
        <v>796</v>
      </c>
      <c r="E3916" t="str">
        <f>+VLOOKUP(Precio_mayoristas_consumidores[[#This Row],[Producto]],Codigos_class_frutas[],2,0)</f>
        <v>Oleaginosos</v>
      </c>
      <c r="F3916" t="s">
        <v>225</v>
      </c>
      <c r="G3916" s="51">
        <v>2101.46</v>
      </c>
    </row>
    <row r="3917" spans="1:7" x14ac:dyDescent="0.35">
      <c r="A3917">
        <v>2017</v>
      </c>
      <c r="B3917">
        <v>9</v>
      </c>
      <c r="C3917" t="str">
        <f>+VLOOKUP(Precio_mayoristas_consumidores[[#This Row],[Cod_mes]],Códigos_mes[],2,0)</f>
        <v>Septiembre</v>
      </c>
      <c r="D3917" t="s">
        <v>796</v>
      </c>
      <c r="E3917" t="str">
        <f>+VLOOKUP(Precio_mayoristas_consumidores[[#This Row],[Producto]],Codigos_class_frutas[],2,0)</f>
        <v>Frutos de pepita</v>
      </c>
      <c r="F3917" t="s">
        <v>242</v>
      </c>
      <c r="G3917" s="51">
        <v>659.07</v>
      </c>
    </row>
    <row r="3918" spans="1:7" x14ac:dyDescent="0.35">
      <c r="A3918">
        <v>2017</v>
      </c>
      <c r="B3918">
        <v>9</v>
      </c>
      <c r="C3918" t="str">
        <f>+VLOOKUP(Precio_mayoristas_consumidores[[#This Row],[Cod_mes]],Códigos_mes[],2,0)</f>
        <v>Septiembre</v>
      </c>
      <c r="D3918" t="s">
        <v>796</v>
      </c>
      <c r="E3918" t="str">
        <f>+VLOOKUP(Precio_mayoristas_consumidores[[#This Row],[Producto]],Codigos_class_frutas[],2,0)</f>
        <v>Tropicales y subtropicales</v>
      </c>
      <c r="F3918" t="s">
        <v>204</v>
      </c>
      <c r="G3918" s="51">
        <v>541.78</v>
      </c>
    </row>
    <row r="3919" spans="1:7" x14ac:dyDescent="0.35">
      <c r="A3919">
        <v>2017</v>
      </c>
      <c r="B3919">
        <v>9</v>
      </c>
      <c r="C3919" t="str">
        <f>+VLOOKUP(Precio_mayoristas_consumidores[[#This Row],[Cod_mes]],Códigos_mes[],2,0)</f>
        <v>Septiembre</v>
      </c>
      <c r="D3919" t="s">
        <v>797</v>
      </c>
      <c r="E3919" t="str">
        <f>+VLOOKUP(Precio_mayoristas_consumidores[[#This Row],[Producto]],Codigos_class_frutas[],2,0)</f>
        <v>Berries</v>
      </c>
      <c r="F3919" t="s">
        <v>249</v>
      </c>
      <c r="G3919" s="51">
        <v>1108.57</v>
      </c>
    </row>
    <row r="3920" spans="1:7" x14ac:dyDescent="0.35">
      <c r="A3920">
        <v>2017</v>
      </c>
      <c r="B3920">
        <v>9</v>
      </c>
      <c r="C3920" t="str">
        <f>+VLOOKUP(Precio_mayoristas_consumidores[[#This Row],[Cod_mes]],Códigos_mes[],2,0)</f>
        <v>Septiembre</v>
      </c>
      <c r="D3920" t="s">
        <v>797</v>
      </c>
      <c r="E3920" t="str">
        <f>+VLOOKUP(Precio_mayoristas_consumidores[[#This Row],[Producto]],Codigos_class_frutas[],2,0)</f>
        <v>Cítricos</v>
      </c>
      <c r="F3920" t="s">
        <v>214</v>
      </c>
      <c r="G3920" s="51">
        <v>900.86</v>
      </c>
    </row>
    <row r="3921" spans="1:7" x14ac:dyDescent="0.35">
      <c r="A3921">
        <v>2017</v>
      </c>
      <c r="B3921">
        <v>9</v>
      </c>
      <c r="C3921" t="str">
        <f>+VLOOKUP(Precio_mayoristas_consumidores[[#This Row],[Cod_mes]],Códigos_mes[],2,0)</f>
        <v>Septiembre</v>
      </c>
      <c r="D3921" t="s">
        <v>797</v>
      </c>
      <c r="E3921" t="str">
        <f>+VLOOKUP(Precio_mayoristas_consumidores[[#This Row],[Producto]],Codigos_class_frutas[],2,0)</f>
        <v>Cítricos</v>
      </c>
      <c r="F3921" t="s">
        <v>218</v>
      </c>
      <c r="G3921" s="51">
        <v>1494.61</v>
      </c>
    </row>
    <row r="3922" spans="1:7" x14ac:dyDescent="0.35">
      <c r="A3922">
        <v>2017</v>
      </c>
      <c r="B3922">
        <v>9</v>
      </c>
      <c r="C3922" t="str">
        <f>+VLOOKUP(Precio_mayoristas_consumidores[[#This Row],[Cod_mes]],Códigos_mes[],2,0)</f>
        <v>Septiembre</v>
      </c>
      <c r="D3922" t="s">
        <v>797</v>
      </c>
      <c r="E3922" t="str">
        <f>+VLOOKUP(Precio_mayoristas_consumidores[[#This Row],[Producto]],Codigos_class_frutas[],2,0)</f>
        <v>Tropicales y subtropicales</v>
      </c>
      <c r="F3922" t="s">
        <v>229</v>
      </c>
      <c r="G3922" s="51">
        <v>2054.65</v>
      </c>
    </row>
    <row r="3923" spans="1:7" x14ac:dyDescent="0.35">
      <c r="A3923">
        <v>2017</v>
      </c>
      <c r="B3923">
        <v>9</v>
      </c>
      <c r="C3923" t="str">
        <f>+VLOOKUP(Precio_mayoristas_consumidores[[#This Row],[Cod_mes]],Códigos_mes[],2,0)</f>
        <v>Septiembre</v>
      </c>
      <c r="D3923" t="s">
        <v>797</v>
      </c>
      <c r="E3923" t="str">
        <f>+VLOOKUP(Precio_mayoristas_consumidores[[#This Row],[Producto]],Codigos_class_frutas[],2,0)</f>
        <v>Frutos de pepita</v>
      </c>
      <c r="F3923" t="s">
        <v>231</v>
      </c>
      <c r="G3923" s="51">
        <v>1064.3599999999999</v>
      </c>
    </row>
    <row r="3924" spans="1:7" x14ac:dyDescent="0.35">
      <c r="A3924">
        <v>2017</v>
      </c>
      <c r="B3924">
        <v>9</v>
      </c>
      <c r="C3924" t="str">
        <f>+VLOOKUP(Precio_mayoristas_consumidores[[#This Row],[Cod_mes]],Códigos_mes[],2,0)</f>
        <v>Septiembre</v>
      </c>
      <c r="D3924" t="s">
        <v>797</v>
      </c>
      <c r="E3924" t="str">
        <f>+VLOOKUP(Precio_mayoristas_consumidores[[#This Row],[Producto]],Codigos_class_frutas[],2,0)</f>
        <v>Cítricos</v>
      </c>
      <c r="F3924" t="s">
        <v>221</v>
      </c>
      <c r="G3924" s="51">
        <v>959.66</v>
      </c>
    </row>
    <row r="3925" spans="1:7" x14ac:dyDescent="0.35">
      <c r="A3925">
        <v>2017</v>
      </c>
      <c r="B3925">
        <v>9</v>
      </c>
      <c r="C3925" t="str">
        <f>+VLOOKUP(Precio_mayoristas_consumidores[[#This Row],[Cod_mes]],Códigos_mes[],2,0)</f>
        <v>Septiembre</v>
      </c>
      <c r="D3925" t="s">
        <v>797</v>
      </c>
      <c r="E3925" t="str">
        <f>+VLOOKUP(Precio_mayoristas_consumidores[[#This Row],[Producto]],Codigos_class_frutas[],2,0)</f>
        <v>Oleaginosos</v>
      </c>
      <c r="F3925" t="s">
        <v>225</v>
      </c>
      <c r="G3925" s="51">
        <v>3117.61</v>
      </c>
    </row>
    <row r="3926" spans="1:7" x14ac:dyDescent="0.35">
      <c r="A3926">
        <v>2017</v>
      </c>
      <c r="B3926">
        <v>9</v>
      </c>
      <c r="C3926" t="str">
        <f>+VLOOKUP(Precio_mayoristas_consumidores[[#This Row],[Cod_mes]],Códigos_mes[],2,0)</f>
        <v>Septiembre</v>
      </c>
      <c r="D3926" t="s">
        <v>797</v>
      </c>
      <c r="E3926" t="str">
        <f>+VLOOKUP(Precio_mayoristas_consumidores[[#This Row],[Producto]],Codigos_class_frutas[],2,0)</f>
        <v>Frutos de pepita</v>
      </c>
      <c r="F3926" t="s">
        <v>242</v>
      </c>
      <c r="G3926" s="51">
        <v>1086.0899999999999</v>
      </c>
    </row>
    <row r="3927" spans="1:7" x14ac:dyDescent="0.35">
      <c r="A3927">
        <v>2017</v>
      </c>
      <c r="B3927">
        <v>9</v>
      </c>
      <c r="C3927" t="str">
        <f>+VLOOKUP(Precio_mayoristas_consumidores[[#This Row],[Cod_mes]],Códigos_mes[],2,0)</f>
        <v>Septiembre</v>
      </c>
      <c r="D3927" t="s">
        <v>797</v>
      </c>
      <c r="E3927" t="str">
        <f>+VLOOKUP(Precio_mayoristas_consumidores[[#This Row],[Producto]],Codigos_class_frutas[],2,0)</f>
        <v>Tropicales y subtropicales</v>
      </c>
      <c r="F3927" t="s">
        <v>204</v>
      </c>
      <c r="G3927" s="51">
        <v>828.83</v>
      </c>
    </row>
    <row r="3928" spans="1:7" x14ac:dyDescent="0.35">
      <c r="A3928">
        <v>2017</v>
      </c>
      <c r="B3928">
        <v>9</v>
      </c>
      <c r="C3928" t="str">
        <f>+VLOOKUP(Precio_mayoristas_consumidores[[#This Row],[Cod_mes]],Códigos_mes[],2,0)</f>
        <v>Septiembre</v>
      </c>
      <c r="D3928" t="s">
        <v>796</v>
      </c>
      <c r="E3928" t="str">
        <f>+VLOOKUP(Precio_mayoristas_consumidores[[#This Row],[Producto]],Codigos_class_frutas[],2,0)</f>
        <v>Berries</v>
      </c>
      <c r="F3928" t="s">
        <v>249</v>
      </c>
      <c r="G3928" s="51">
        <v>578.91</v>
      </c>
    </row>
    <row r="3929" spans="1:7" x14ac:dyDescent="0.35">
      <c r="A3929">
        <v>2017</v>
      </c>
      <c r="B3929">
        <v>9</v>
      </c>
      <c r="C3929" t="str">
        <f>+VLOOKUP(Precio_mayoristas_consumidores[[#This Row],[Cod_mes]],Códigos_mes[],2,0)</f>
        <v>Septiembre</v>
      </c>
      <c r="D3929" t="s">
        <v>796</v>
      </c>
      <c r="E3929" t="str">
        <f>+VLOOKUP(Precio_mayoristas_consumidores[[#This Row],[Producto]],Codigos_class_frutas[],2,0)</f>
        <v>Cítricos</v>
      </c>
      <c r="F3929" t="s">
        <v>214</v>
      </c>
      <c r="G3929" s="51">
        <v>419.62</v>
      </c>
    </row>
    <row r="3930" spans="1:7" x14ac:dyDescent="0.35">
      <c r="A3930">
        <v>2017</v>
      </c>
      <c r="B3930">
        <v>9</v>
      </c>
      <c r="C3930" t="str">
        <f>+VLOOKUP(Precio_mayoristas_consumidores[[#This Row],[Cod_mes]],Códigos_mes[],2,0)</f>
        <v>Septiembre</v>
      </c>
      <c r="D3930" t="s">
        <v>796</v>
      </c>
      <c r="E3930" t="str">
        <f>+VLOOKUP(Precio_mayoristas_consumidores[[#This Row],[Producto]],Codigos_class_frutas[],2,0)</f>
        <v>Cítricos</v>
      </c>
      <c r="F3930" t="s">
        <v>218</v>
      </c>
      <c r="G3930" s="51">
        <v>714.72</v>
      </c>
    </row>
    <row r="3931" spans="1:7" x14ac:dyDescent="0.35">
      <c r="A3931">
        <v>2017</v>
      </c>
      <c r="B3931">
        <v>9</v>
      </c>
      <c r="C3931" t="str">
        <f>+VLOOKUP(Precio_mayoristas_consumidores[[#This Row],[Cod_mes]],Códigos_mes[],2,0)</f>
        <v>Septiembre</v>
      </c>
      <c r="D3931" t="s">
        <v>796</v>
      </c>
      <c r="E3931" t="str">
        <f>+VLOOKUP(Precio_mayoristas_consumidores[[#This Row],[Producto]],Codigos_class_frutas[],2,0)</f>
        <v>Tropicales y subtropicales</v>
      </c>
      <c r="F3931" t="s">
        <v>229</v>
      </c>
      <c r="G3931" s="51">
        <v>2518.75</v>
      </c>
    </row>
    <row r="3932" spans="1:7" x14ac:dyDescent="0.35">
      <c r="A3932">
        <v>2017</v>
      </c>
      <c r="B3932">
        <v>9</v>
      </c>
      <c r="C3932" t="str">
        <f>+VLOOKUP(Precio_mayoristas_consumidores[[#This Row],[Cod_mes]],Códigos_mes[],2,0)</f>
        <v>Septiembre</v>
      </c>
      <c r="D3932" t="s">
        <v>796</v>
      </c>
      <c r="E3932" t="str">
        <f>+VLOOKUP(Precio_mayoristas_consumidores[[#This Row],[Producto]],Codigos_class_frutas[],2,0)</f>
        <v>Frutos de pepita</v>
      </c>
      <c r="F3932" t="s">
        <v>231</v>
      </c>
      <c r="G3932" s="51">
        <v>580.05999999999995</v>
      </c>
    </row>
    <row r="3933" spans="1:7" x14ac:dyDescent="0.35">
      <c r="A3933">
        <v>2017</v>
      </c>
      <c r="B3933">
        <v>9</v>
      </c>
      <c r="C3933" t="str">
        <f>+VLOOKUP(Precio_mayoristas_consumidores[[#This Row],[Cod_mes]],Códigos_mes[],2,0)</f>
        <v>Septiembre</v>
      </c>
      <c r="D3933" t="s">
        <v>796</v>
      </c>
      <c r="E3933" t="str">
        <f>+VLOOKUP(Precio_mayoristas_consumidores[[#This Row],[Producto]],Codigos_class_frutas[],2,0)</f>
        <v>Cítricos</v>
      </c>
      <c r="F3933" t="s">
        <v>221</v>
      </c>
      <c r="G3933" s="51">
        <v>623.54999999999995</v>
      </c>
    </row>
    <row r="3934" spans="1:7" x14ac:dyDescent="0.35">
      <c r="A3934">
        <v>2017</v>
      </c>
      <c r="B3934">
        <v>9</v>
      </c>
      <c r="C3934" t="str">
        <f>+VLOOKUP(Precio_mayoristas_consumidores[[#This Row],[Cod_mes]],Códigos_mes[],2,0)</f>
        <v>Septiembre</v>
      </c>
      <c r="D3934" t="s">
        <v>796</v>
      </c>
      <c r="E3934" t="str">
        <f>+VLOOKUP(Precio_mayoristas_consumidores[[#This Row],[Producto]],Codigos_class_frutas[],2,0)</f>
        <v>Oleaginosos</v>
      </c>
      <c r="F3934" t="s">
        <v>225</v>
      </c>
      <c r="G3934" s="51">
        <v>2137.7199999999998</v>
      </c>
    </row>
    <row r="3935" spans="1:7" x14ac:dyDescent="0.35">
      <c r="A3935">
        <v>2017</v>
      </c>
      <c r="B3935">
        <v>9</v>
      </c>
      <c r="C3935" t="str">
        <f>+VLOOKUP(Precio_mayoristas_consumidores[[#This Row],[Cod_mes]],Códigos_mes[],2,0)</f>
        <v>Septiembre</v>
      </c>
      <c r="D3935" t="s">
        <v>796</v>
      </c>
      <c r="E3935" t="str">
        <f>+VLOOKUP(Precio_mayoristas_consumidores[[#This Row],[Producto]],Codigos_class_frutas[],2,0)</f>
        <v>Frutos de pepita</v>
      </c>
      <c r="F3935" t="s">
        <v>242</v>
      </c>
      <c r="G3935" s="51">
        <v>646.5</v>
      </c>
    </row>
    <row r="3936" spans="1:7" x14ac:dyDescent="0.35">
      <c r="A3936">
        <v>2017</v>
      </c>
      <c r="B3936">
        <v>9</v>
      </c>
      <c r="C3936" t="str">
        <f>+VLOOKUP(Precio_mayoristas_consumidores[[#This Row],[Cod_mes]],Códigos_mes[],2,0)</f>
        <v>Septiembre</v>
      </c>
      <c r="D3936" t="s">
        <v>796</v>
      </c>
      <c r="E3936" t="str">
        <f>+VLOOKUP(Precio_mayoristas_consumidores[[#This Row],[Producto]],Codigos_class_frutas[],2,0)</f>
        <v>Tropicales y subtropicales</v>
      </c>
      <c r="F3936" t="s">
        <v>204</v>
      </c>
      <c r="G3936" s="51">
        <v>535.16</v>
      </c>
    </row>
    <row r="3937" spans="1:7" x14ac:dyDescent="0.35">
      <c r="A3937">
        <v>2017</v>
      </c>
      <c r="B3937">
        <v>9</v>
      </c>
      <c r="C3937" t="str">
        <f>+VLOOKUP(Precio_mayoristas_consumidores[[#This Row],[Cod_mes]],Códigos_mes[],2,0)</f>
        <v>Septiembre</v>
      </c>
      <c r="D3937" t="s">
        <v>797</v>
      </c>
      <c r="E3937" t="str">
        <f>+VLOOKUP(Precio_mayoristas_consumidores[[#This Row],[Producto]],Codigos_class_frutas[],2,0)</f>
        <v>Berries</v>
      </c>
      <c r="F3937" t="s">
        <v>249</v>
      </c>
      <c r="G3937" s="51">
        <v>1112.28</v>
      </c>
    </row>
    <row r="3938" spans="1:7" x14ac:dyDescent="0.35">
      <c r="A3938">
        <v>2017</v>
      </c>
      <c r="B3938">
        <v>9</v>
      </c>
      <c r="C3938" t="str">
        <f>+VLOOKUP(Precio_mayoristas_consumidores[[#This Row],[Cod_mes]],Códigos_mes[],2,0)</f>
        <v>Septiembre</v>
      </c>
      <c r="D3938" t="s">
        <v>797</v>
      </c>
      <c r="E3938" t="str">
        <f>+VLOOKUP(Precio_mayoristas_consumidores[[#This Row],[Producto]],Codigos_class_frutas[],2,0)</f>
        <v>Cítricos</v>
      </c>
      <c r="F3938" t="s">
        <v>214</v>
      </c>
      <c r="G3938" s="51">
        <v>866.33</v>
      </c>
    </row>
    <row r="3939" spans="1:7" x14ac:dyDescent="0.35">
      <c r="A3939">
        <v>2017</v>
      </c>
      <c r="B3939">
        <v>9</v>
      </c>
      <c r="C3939" t="str">
        <f>+VLOOKUP(Precio_mayoristas_consumidores[[#This Row],[Cod_mes]],Códigos_mes[],2,0)</f>
        <v>Septiembre</v>
      </c>
      <c r="D3939" t="s">
        <v>797</v>
      </c>
      <c r="E3939" t="str">
        <f>+VLOOKUP(Precio_mayoristas_consumidores[[#This Row],[Producto]],Codigos_class_frutas[],2,0)</f>
        <v>Cítricos</v>
      </c>
      <c r="F3939" t="s">
        <v>218</v>
      </c>
      <c r="G3939" s="51">
        <v>1573.62</v>
      </c>
    </row>
    <row r="3940" spans="1:7" x14ac:dyDescent="0.35">
      <c r="A3940">
        <v>2017</v>
      </c>
      <c r="B3940">
        <v>9</v>
      </c>
      <c r="C3940" t="str">
        <f>+VLOOKUP(Precio_mayoristas_consumidores[[#This Row],[Cod_mes]],Códigos_mes[],2,0)</f>
        <v>Septiembre</v>
      </c>
      <c r="D3940" t="s">
        <v>797</v>
      </c>
      <c r="E3940" t="str">
        <f>+VLOOKUP(Precio_mayoristas_consumidores[[#This Row],[Producto]],Codigos_class_frutas[],2,0)</f>
        <v>Tropicales y subtropicales</v>
      </c>
      <c r="F3940" t="s">
        <v>229</v>
      </c>
      <c r="G3940" s="51">
        <v>2136.2600000000002</v>
      </c>
    </row>
    <row r="3941" spans="1:7" x14ac:dyDescent="0.35">
      <c r="A3941">
        <v>2017</v>
      </c>
      <c r="B3941">
        <v>9</v>
      </c>
      <c r="C3941" t="str">
        <f>+VLOOKUP(Precio_mayoristas_consumidores[[#This Row],[Cod_mes]],Códigos_mes[],2,0)</f>
        <v>Septiembre</v>
      </c>
      <c r="D3941" t="s">
        <v>797</v>
      </c>
      <c r="E3941" t="str">
        <f>+VLOOKUP(Precio_mayoristas_consumidores[[#This Row],[Producto]],Codigos_class_frutas[],2,0)</f>
        <v>Frutos de pepita</v>
      </c>
      <c r="F3941" t="s">
        <v>231</v>
      </c>
      <c r="G3941" s="51">
        <v>1115.94</v>
      </c>
    </row>
    <row r="3942" spans="1:7" x14ac:dyDescent="0.35">
      <c r="A3942">
        <v>2017</v>
      </c>
      <c r="B3942">
        <v>9</v>
      </c>
      <c r="C3942" t="str">
        <f>+VLOOKUP(Precio_mayoristas_consumidores[[#This Row],[Cod_mes]],Códigos_mes[],2,0)</f>
        <v>Septiembre</v>
      </c>
      <c r="D3942" t="s">
        <v>797</v>
      </c>
      <c r="E3942" t="str">
        <f>+VLOOKUP(Precio_mayoristas_consumidores[[#This Row],[Producto]],Codigos_class_frutas[],2,0)</f>
        <v>Cítricos</v>
      </c>
      <c r="F3942" t="s">
        <v>221</v>
      </c>
      <c r="G3942" s="51">
        <v>1004.9</v>
      </c>
    </row>
    <row r="3943" spans="1:7" x14ac:dyDescent="0.35">
      <c r="A3943">
        <v>2017</v>
      </c>
      <c r="B3943">
        <v>9</v>
      </c>
      <c r="C3943" t="str">
        <f>+VLOOKUP(Precio_mayoristas_consumidores[[#This Row],[Cod_mes]],Códigos_mes[],2,0)</f>
        <v>Septiembre</v>
      </c>
      <c r="D3943" t="s">
        <v>797</v>
      </c>
      <c r="E3943" t="str">
        <f>+VLOOKUP(Precio_mayoristas_consumidores[[#This Row],[Producto]],Codigos_class_frutas[],2,0)</f>
        <v>Oleaginosos</v>
      </c>
      <c r="F3943" t="s">
        <v>225</v>
      </c>
      <c r="G3943" s="51">
        <v>2992.67</v>
      </c>
    </row>
    <row r="3944" spans="1:7" x14ac:dyDescent="0.35">
      <c r="A3944">
        <v>2017</v>
      </c>
      <c r="B3944">
        <v>9</v>
      </c>
      <c r="C3944" t="str">
        <f>+VLOOKUP(Precio_mayoristas_consumidores[[#This Row],[Cod_mes]],Códigos_mes[],2,0)</f>
        <v>Septiembre</v>
      </c>
      <c r="D3944" t="s">
        <v>797</v>
      </c>
      <c r="E3944" t="str">
        <f>+VLOOKUP(Precio_mayoristas_consumidores[[#This Row],[Producto]],Codigos_class_frutas[],2,0)</f>
        <v>Frutos de pepita</v>
      </c>
      <c r="F3944" t="s">
        <v>242</v>
      </c>
      <c r="G3944" s="51">
        <v>1100.82</v>
      </c>
    </row>
    <row r="3945" spans="1:7" x14ac:dyDescent="0.35">
      <c r="A3945">
        <v>2017</v>
      </c>
      <c r="B3945">
        <v>9</v>
      </c>
      <c r="C3945" t="str">
        <f>+VLOOKUP(Precio_mayoristas_consumidores[[#This Row],[Cod_mes]],Códigos_mes[],2,0)</f>
        <v>Septiembre</v>
      </c>
      <c r="D3945" t="s">
        <v>797</v>
      </c>
      <c r="E3945" t="str">
        <f>+VLOOKUP(Precio_mayoristas_consumidores[[#This Row],[Producto]],Codigos_class_frutas[],2,0)</f>
        <v>Tropicales y subtropicales</v>
      </c>
      <c r="F3945" t="s">
        <v>204</v>
      </c>
      <c r="G3945" s="51">
        <v>824.57</v>
      </c>
    </row>
    <row r="3946" spans="1:7" x14ac:dyDescent="0.35">
      <c r="A3946">
        <v>2017</v>
      </c>
      <c r="B3946">
        <v>9</v>
      </c>
      <c r="C3946" t="str">
        <f>+VLOOKUP(Precio_mayoristas_consumidores[[#This Row],[Cod_mes]],Códigos_mes[],2,0)</f>
        <v>Septiembre</v>
      </c>
      <c r="D3946" t="s">
        <v>796</v>
      </c>
      <c r="E3946" t="str">
        <f>+VLOOKUP(Precio_mayoristas_consumidores[[#This Row],[Producto]],Codigos_class_frutas[],2,0)</f>
        <v>Berries</v>
      </c>
      <c r="F3946" t="s">
        <v>249</v>
      </c>
      <c r="G3946" s="51">
        <v>610.48</v>
      </c>
    </row>
    <row r="3947" spans="1:7" x14ac:dyDescent="0.35">
      <c r="A3947">
        <v>2017</v>
      </c>
      <c r="B3947">
        <v>9</v>
      </c>
      <c r="C3947" t="str">
        <f>+VLOOKUP(Precio_mayoristas_consumidores[[#This Row],[Cod_mes]],Códigos_mes[],2,0)</f>
        <v>Septiembre</v>
      </c>
      <c r="D3947" t="s">
        <v>796</v>
      </c>
      <c r="E3947" t="str">
        <f>+VLOOKUP(Precio_mayoristas_consumidores[[#This Row],[Producto]],Codigos_class_frutas[],2,0)</f>
        <v>Cítricos</v>
      </c>
      <c r="F3947" t="s">
        <v>214</v>
      </c>
      <c r="G3947" s="51">
        <v>411.5</v>
      </c>
    </row>
    <row r="3948" spans="1:7" x14ac:dyDescent="0.35">
      <c r="A3948">
        <v>2017</v>
      </c>
      <c r="B3948">
        <v>9</v>
      </c>
      <c r="C3948" t="str">
        <f>+VLOOKUP(Precio_mayoristas_consumidores[[#This Row],[Cod_mes]],Códigos_mes[],2,0)</f>
        <v>Septiembre</v>
      </c>
      <c r="D3948" t="s">
        <v>796</v>
      </c>
      <c r="E3948" t="str">
        <f>+VLOOKUP(Precio_mayoristas_consumidores[[#This Row],[Producto]],Codigos_class_frutas[],2,0)</f>
        <v>Cítricos</v>
      </c>
      <c r="F3948" t="s">
        <v>218</v>
      </c>
      <c r="G3948" s="51">
        <v>764.06</v>
      </c>
    </row>
    <row r="3949" spans="1:7" x14ac:dyDescent="0.35">
      <c r="A3949">
        <v>2017</v>
      </c>
      <c r="B3949">
        <v>9</v>
      </c>
      <c r="C3949" t="str">
        <f>+VLOOKUP(Precio_mayoristas_consumidores[[#This Row],[Cod_mes]],Códigos_mes[],2,0)</f>
        <v>Septiembre</v>
      </c>
      <c r="D3949" t="s">
        <v>796</v>
      </c>
      <c r="E3949" t="str">
        <f>+VLOOKUP(Precio_mayoristas_consumidores[[#This Row],[Producto]],Codigos_class_frutas[],2,0)</f>
        <v>Tropicales y subtropicales</v>
      </c>
      <c r="F3949" t="s">
        <v>229</v>
      </c>
      <c r="G3949" s="51">
        <v>2550</v>
      </c>
    </row>
    <row r="3950" spans="1:7" x14ac:dyDescent="0.35">
      <c r="A3950">
        <v>2017</v>
      </c>
      <c r="B3950">
        <v>9</v>
      </c>
      <c r="C3950" t="str">
        <f>+VLOOKUP(Precio_mayoristas_consumidores[[#This Row],[Cod_mes]],Códigos_mes[],2,0)</f>
        <v>Septiembre</v>
      </c>
      <c r="D3950" t="s">
        <v>796</v>
      </c>
      <c r="E3950" t="str">
        <f>+VLOOKUP(Precio_mayoristas_consumidores[[#This Row],[Producto]],Codigos_class_frutas[],2,0)</f>
        <v>Frutos de pepita</v>
      </c>
      <c r="F3950" t="s">
        <v>231</v>
      </c>
      <c r="G3950" s="51">
        <v>623.02</v>
      </c>
    </row>
    <row r="3951" spans="1:7" x14ac:dyDescent="0.35">
      <c r="A3951">
        <v>2017</v>
      </c>
      <c r="B3951">
        <v>9</v>
      </c>
      <c r="C3951" t="str">
        <f>+VLOOKUP(Precio_mayoristas_consumidores[[#This Row],[Cod_mes]],Códigos_mes[],2,0)</f>
        <v>Septiembre</v>
      </c>
      <c r="D3951" t="s">
        <v>796</v>
      </c>
      <c r="E3951" t="str">
        <f>+VLOOKUP(Precio_mayoristas_consumidores[[#This Row],[Producto]],Codigos_class_frutas[],2,0)</f>
        <v>Cítricos</v>
      </c>
      <c r="F3951" t="s">
        <v>221</v>
      </c>
      <c r="G3951" s="51">
        <v>624.14</v>
      </c>
    </row>
    <row r="3952" spans="1:7" x14ac:dyDescent="0.35">
      <c r="A3952">
        <v>2017</v>
      </c>
      <c r="B3952">
        <v>9</v>
      </c>
      <c r="C3952" t="str">
        <f>+VLOOKUP(Precio_mayoristas_consumidores[[#This Row],[Cod_mes]],Códigos_mes[],2,0)</f>
        <v>Septiembre</v>
      </c>
      <c r="D3952" t="s">
        <v>796</v>
      </c>
      <c r="E3952" t="str">
        <f>+VLOOKUP(Precio_mayoristas_consumidores[[#This Row],[Producto]],Codigos_class_frutas[],2,0)</f>
        <v>Oleaginosos</v>
      </c>
      <c r="F3952" t="s">
        <v>225</v>
      </c>
      <c r="G3952" s="51">
        <v>2217.87</v>
      </c>
    </row>
    <row r="3953" spans="1:7" x14ac:dyDescent="0.35">
      <c r="A3953">
        <v>2017</v>
      </c>
      <c r="B3953">
        <v>9</v>
      </c>
      <c r="C3953" t="str">
        <f>+VLOOKUP(Precio_mayoristas_consumidores[[#This Row],[Cod_mes]],Códigos_mes[],2,0)</f>
        <v>Septiembre</v>
      </c>
      <c r="D3953" t="s">
        <v>796</v>
      </c>
      <c r="E3953" t="str">
        <f>+VLOOKUP(Precio_mayoristas_consumidores[[#This Row],[Producto]],Codigos_class_frutas[],2,0)</f>
        <v>Frutos de pepita</v>
      </c>
      <c r="F3953" t="s">
        <v>242</v>
      </c>
      <c r="G3953" s="51">
        <v>634.07000000000005</v>
      </c>
    </row>
    <row r="3954" spans="1:7" x14ac:dyDescent="0.35">
      <c r="A3954">
        <v>2017</v>
      </c>
      <c r="B3954">
        <v>9</v>
      </c>
      <c r="C3954" t="str">
        <f>+VLOOKUP(Precio_mayoristas_consumidores[[#This Row],[Cod_mes]],Códigos_mes[],2,0)</f>
        <v>Septiembre</v>
      </c>
      <c r="D3954" t="s">
        <v>796</v>
      </c>
      <c r="E3954" t="str">
        <f>+VLOOKUP(Precio_mayoristas_consumidores[[#This Row],[Producto]],Codigos_class_frutas[],2,0)</f>
        <v>Tropicales y subtropicales</v>
      </c>
      <c r="F3954" t="s">
        <v>204</v>
      </c>
      <c r="G3954" s="51">
        <v>520.74</v>
      </c>
    </row>
    <row r="3955" spans="1:7" x14ac:dyDescent="0.35">
      <c r="A3955">
        <v>2017</v>
      </c>
      <c r="B3955">
        <v>9</v>
      </c>
      <c r="C3955" t="str">
        <f>+VLOOKUP(Precio_mayoristas_consumidores[[#This Row],[Cod_mes]],Códigos_mes[],2,0)</f>
        <v>Septiembre</v>
      </c>
      <c r="D3955" t="s">
        <v>797</v>
      </c>
      <c r="E3955" t="str">
        <f>+VLOOKUP(Precio_mayoristas_consumidores[[#This Row],[Producto]],Codigos_class_frutas[],2,0)</f>
        <v>Berries</v>
      </c>
      <c r="F3955" t="s">
        <v>249</v>
      </c>
      <c r="G3955" s="51">
        <v>1115.55</v>
      </c>
    </row>
    <row r="3956" spans="1:7" x14ac:dyDescent="0.35">
      <c r="A3956">
        <v>2017</v>
      </c>
      <c r="B3956">
        <v>9</v>
      </c>
      <c r="C3956" t="str">
        <f>+VLOOKUP(Precio_mayoristas_consumidores[[#This Row],[Cod_mes]],Códigos_mes[],2,0)</f>
        <v>Septiembre</v>
      </c>
      <c r="D3956" t="s">
        <v>797</v>
      </c>
      <c r="E3956" t="str">
        <f>+VLOOKUP(Precio_mayoristas_consumidores[[#This Row],[Producto]],Codigos_class_frutas[],2,0)</f>
        <v>Cítricos</v>
      </c>
      <c r="F3956" t="s">
        <v>214</v>
      </c>
      <c r="G3956" s="51">
        <v>876.09</v>
      </c>
    </row>
    <row r="3957" spans="1:7" x14ac:dyDescent="0.35">
      <c r="A3957">
        <v>2017</v>
      </c>
      <c r="B3957">
        <v>9</v>
      </c>
      <c r="C3957" t="str">
        <f>+VLOOKUP(Precio_mayoristas_consumidores[[#This Row],[Cod_mes]],Códigos_mes[],2,0)</f>
        <v>Septiembre</v>
      </c>
      <c r="D3957" t="s">
        <v>797</v>
      </c>
      <c r="E3957" t="str">
        <f>+VLOOKUP(Precio_mayoristas_consumidores[[#This Row],[Producto]],Codigos_class_frutas[],2,0)</f>
        <v>Cítricos</v>
      </c>
      <c r="F3957" t="s">
        <v>218</v>
      </c>
      <c r="G3957" s="51">
        <v>1586.35</v>
      </c>
    </row>
    <row r="3958" spans="1:7" x14ac:dyDescent="0.35">
      <c r="A3958">
        <v>2017</v>
      </c>
      <c r="B3958">
        <v>9</v>
      </c>
      <c r="C3958" t="str">
        <f>+VLOOKUP(Precio_mayoristas_consumidores[[#This Row],[Cod_mes]],Códigos_mes[],2,0)</f>
        <v>Septiembre</v>
      </c>
      <c r="D3958" t="s">
        <v>797</v>
      </c>
      <c r="E3958" t="str">
        <f>+VLOOKUP(Precio_mayoristas_consumidores[[#This Row],[Producto]],Codigos_class_frutas[],2,0)</f>
        <v>Tropicales y subtropicales</v>
      </c>
      <c r="F3958" t="s">
        <v>229</v>
      </c>
      <c r="G3958" s="51">
        <v>2031.67</v>
      </c>
    </row>
    <row r="3959" spans="1:7" x14ac:dyDescent="0.35">
      <c r="A3959">
        <v>2017</v>
      </c>
      <c r="B3959">
        <v>9</v>
      </c>
      <c r="C3959" t="str">
        <f>+VLOOKUP(Precio_mayoristas_consumidores[[#This Row],[Cod_mes]],Códigos_mes[],2,0)</f>
        <v>Septiembre</v>
      </c>
      <c r="D3959" t="s">
        <v>797</v>
      </c>
      <c r="E3959" t="str">
        <f>+VLOOKUP(Precio_mayoristas_consumidores[[#This Row],[Producto]],Codigos_class_frutas[],2,0)</f>
        <v>Frutos de pepita</v>
      </c>
      <c r="F3959" t="s">
        <v>231</v>
      </c>
      <c r="G3959" s="51">
        <v>1154.67</v>
      </c>
    </row>
    <row r="3960" spans="1:7" x14ac:dyDescent="0.35">
      <c r="A3960">
        <v>2017</v>
      </c>
      <c r="B3960">
        <v>9</v>
      </c>
      <c r="C3960" t="str">
        <f>+VLOOKUP(Precio_mayoristas_consumidores[[#This Row],[Cod_mes]],Códigos_mes[],2,0)</f>
        <v>Septiembre</v>
      </c>
      <c r="D3960" t="s">
        <v>797</v>
      </c>
      <c r="E3960" t="str">
        <f>+VLOOKUP(Precio_mayoristas_consumidores[[#This Row],[Producto]],Codigos_class_frutas[],2,0)</f>
        <v>Cítricos</v>
      </c>
      <c r="F3960" t="s">
        <v>221</v>
      </c>
      <c r="G3960" s="51">
        <v>1004.78</v>
      </c>
    </row>
    <row r="3961" spans="1:7" x14ac:dyDescent="0.35">
      <c r="A3961">
        <v>2017</v>
      </c>
      <c r="B3961">
        <v>9</v>
      </c>
      <c r="C3961" t="str">
        <f>+VLOOKUP(Precio_mayoristas_consumidores[[#This Row],[Cod_mes]],Códigos_mes[],2,0)</f>
        <v>Septiembre</v>
      </c>
      <c r="D3961" t="s">
        <v>797</v>
      </c>
      <c r="E3961" t="str">
        <f>+VLOOKUP(Precio_mayoristas_consumidores[[#This Row],[Producto]],Codigos_class_frutas[],2,0)</f>
        <v>Oleaginosos</v>
      </c>
      <c r="F3961" t="s">
        <v>225</v>
      </c>
      <c r="G3961" s="51">
        <v>3079.85</v>
      </c>
    </row>
    <row r="3962" spans="1:7" x14ac:dyDescent="0.35">
      <c r="A3962">
        <v>2017</v>
      </c>
      <c r="B3962">
        <v>9</v>
      </c>
      <c r="C3962" t="str">
        <f>+VLOOKUP(Precio_mayoristas_consumidores[[#This Row],[Cod_mes]],Códigos_mes[],2,0)</f>
        <v>Septiembre</v>
      </c>
      <c r="D3962" t="s">
        <v>797</v>
      </c>
      <c r="E3962" t="str">
        <f>+VLOOKUP(Precio_mayoristas_consumidores[[#This Row],[Producto]],Codigos_class_frutas[],2,0)</f>
        <v>Frutos de pepita</v>
      </c>
      <c r="F3962" t="s">
        <v>242</v>
      </c>
      <c r="G3962" s="51">
        <v>1088.99</v>
      </c>
    </row>
    <row r="3963" spans="1:7" x14ac:dyDescent="0.35">
      <c r="A3963">
        <v>2017</v>
      </c>
      <c r="B3963">
        <v>9</v>
      </c>
      <c r="C3963" t="str">
        <f>+VLOOKUP(Precio_mayoristas_consumidores[[#This Row],[Cod_mes]],Códigos_mes[],2,0)</f>
        <v>Septiembre</v>
      </c>
      <c r="D3963" t="s">
        <v>797</v>
      </c>
      <c r="E3963" t="str">
        <f>+VLOOKUP(Precio_mayoristas_consumidores[[#This Row],[Producto]],Codigos_class_frutas[],2,0)</f>
        <v>Tropicales y subtropicales</v>
      </c>
      <c r="F3963" t="s">
        <v>204</v>
      </c>
      <c r="G3963" s="51">
        <v>835.09</v>
      </c>
    </row>
    <row r="3964" spans="1:7" x14ac:dyDescent="0.35">
      <c r="A3964">
        <v>2017</v>
      </c>
      <c r="B3964">
        <v>9</v>
      </c>
      <c r="C3964" t="str">
        <f>+VLOOKUP(Precio_mayoristas_consumidores[[#This Row],[Cod_mes]],Códigos_mes[],2,0)</f>
        <v>Septiembre</v>
      </c>
      <c r="D3964" t="s">
        <v>796</v>
      </c>
      <c r="E3964" t="str">
        <f>+VLOOKUP(Precio_mayoristas_consumidores[[#This Row],[Producto]],Codigos_class_frutas[],2,0)</f>
        <v>Otros</v>
      </c>
      <c r="F3964" t="s">
        <v>209</v>
      </c>
      <c r="G3964" s="51">
        <v>1950.36</v>
      </c>
    </row>
    <row r="3965" spans="1:7" x14ac:dyDescent="0.35">
      <c r="A3965">
        <v>2017</v>
      </c>
      <c r="B3965">
        <v>9</v>
      </c>
      <c r="C3965" t="str">
        <f>+VLOOKUP(Precio_mayoristas_consumidores[[#This Row],[Cod_mes]],Códigos_mes[],2,0)</f>
        <v>Septiembre</v>
      </c>
      <c r="D3965" t="s">
        <v>796</v>
      </c>
      <c r="E3965" t="str">
        <f>+VLOOKUP(Precio_mayoristas_consumidores[[#This Row],[Producto]],Codigos_class_frutas[],2,0)</f>
        <v>Berries</v>
      </c>
      <c r="F3965" t="s">
        <v>249</v>
      </c>
      <c r="G3965" s="51">
        <v>667.07</v>
      </c>
    </row>
    <row r="3966" spans="1:7" x14ac:dyDescent="0.35">
      <c r="A3966">
        <v>2017</v>
      </c>
      <c r="B3966">
        <v>9</v>
      </c>
      <c r="C3966" t="str">
        <f>+VLOOKUP(Precio_mayoristas_consumidores[[#This Row],[Cod_mes]],Códigos_mes[],2,0)</f>
        <v>Septiembre</v>
      </c>
      <c r="D3966" t="s">
        <v>796</v>
      </c>
      <c r="E3966" t="str">
        <f>+VLOOKUP(Precio_mayoristas_consumidores[[#This Row],[Producto]],Codigos_class_frutas[],2,0)</f>
        <v>Cítricos</v>
      </c>
      <c r="F3966" t="s">
        <v>214</v>
      </c>
      <c r="G3966" s="51">
        <v>434.9</v>
      </c>
    </row>
    <row r="3967" spans="1:7" x14ac:dyDescent="0.35">
      <c r="A3967">
        <v>2017</v>
      </c>
      <c r="B3967">
        <v>9</v>
      </c>
      <c r="C3967" t="str">
        <f>+VLOOKUP(Precio_mayoristas_consumidores[[#This Row],[Cod_mes]],Códigos_mes[],2,0)</f>
        <v>Septiembre</v>
      </c>
      <c r="D3967" t="s">
        <v>796</v>
      </c>
      <c r="E3967" t="str">
        <f>+VLOOKUP(Precio_mayoristas_consumidores[[#This Row],[Producto]],Codigos_class_frutas[],2,0)</f>
        <v>Cítricos</v>
      </c>
      <c r="F3967" t="s">
        <v>218</v>
      </c>
      <c r="G3967" s="51">
        <v>727.35</v>
      </c>
    </row>
    <row r="3968" spans="1:7" x14ac:dyDescent="0.35">
      <c r="A3968">
        <v>2017</v>
      </c>
      <c r="B3968">
        <v>9</v>
      </c>
      <c r="C3968" t="str">
        <f>+VLOOKUP(Precio_mayoristas_consumidores[[#This Row],[Cod_mes]],Códigos_mes[],2,0)</f>
        <v>Septiembre</v>
      </c>
      <c r="D3968" t="s">
        <v>796</v>
      </c>
      <c r="E3968" t="str">
        <f>+VLOOKUP(Precio_mayoristas_consumidores[[#This Row],[Producto]],Codigos_class_frutas[],2,0)</f>
        <v>Tropicales y subtropicales</v>
      </c>
      <c r="F3968" t="s">
        <v>229</v>
      </c>
      <c r="G3968" s="51">
        <v>2287.5</v>
      </c>
    </row>
    <row r="3969" spans="1:7" x14ac:dyDescent="0.35">
      <c r="A3969">
        <v>2017</v>
      </c>
      <c r="B3969">
        <v>9</v>
      </c>
      <c r="C3969" t="str">
        <f>+VLOOKUP(Precio_mayoristas_consumidores[[#This Row],[Cod_mes]],Códigos_mes[],2,0)</f>
        <v>Septiembre</v>
      </c>
      <c r="D3969" t="s">
        <v>796</v>
      </c>
      <c r="E3969" t="str">
        <f>+VLOOKUP(Precio_mayoristas_consumidores[[#This Row],[Producto]],Codigos_class_frutas[],2,0)</f>
        <v>Frutos de pepita</v>
      </c>
      <c r="F3969" t="s">
        <v>231</v>
      </c>
      <c r="G3969" s="51">
        <v>642.6</v>
      </c>
    </row>
    <row r="3970" spans="1:7" x14ac:dyDescent="0.35">
      <c r="A3970">
        <v>2017</v>
      </c>
      <c r="B3970">
        <v>9</v>
      </c>
      <c r="C3970" t="str">
        <f>+VLOOKUP(Precio_mayoristas_consumidores[[#This Row],[Cod_mes]],Códigos_mes[],2,0)</f>
        <v>Septiembre</v>
      </c>
      <c r="D3970" t="s">
        <v>796</v>
      </c>
      <c r="E3970" t="str">
        <f>+VLOOKUP(Precio_mayoristas_consumidores[[#This Row],[Producto]],Codigos_class_frutas[],2,0)</f>
        <v>Cítricos</v>
      </c>
      <c r="F3970" t="s">
        <v>221</v>
      </c>
      <c r="G3970" s="51">
        <v>658.12</v>
      </c>
    </row>
    <row r="3971" spans="1:7" x14ac:dyDescent="0.35">
      <c r="A3971">
        <v>2017</v>
      </c>
      <c r="B3971">
        <v>9</v>
      </c>
      <c r="C3971" t="str">
        <f>+VLOOKUP(Precio_mayoristas_consumidores[[#This Row],[Cod_mes]],Códigos_mes[],2,0)</f>
        <v>Septiembre</v>
      </c>
      <c r="D3971" t="s">
        <v>796</v>
      </c>
      <c r="E3971" t="str">
        <f>+VLOOKUP(Precio_mayoristas_consumidores[[#This Row],[Producto]],Codigos_class_frutas[],2,0)</f>
        <v>Oleaginosos</v>
      </c>
      <c r="F3971" t="s">
        <v>225</v>
      </c>
      <c r="G3971" s="51">
        <v>2214.1</v>
      </c>
    </row>
    <row r="3972" spans="1:7" x14ac:dyDescent="0.35">
      <c r="A3972">
        <v>2017</v>
      </c>
      <c r="B3972">
        <v>9</v>
      </c>
      <c r="C3972" t="str">
        <f>+VLOOKUP(Precio_mayoristas_consumidores[[#This Row],[Cod_mes]],Códigos_mes[],2,0)</f>
        <v>Septiembre</v>
      </c>
      <c r="D3972" t="s">
        <v>796</v>
      </c>
      <c r="E3972" t="str">
        <f>+VLOOKUP(Precio_mayoristas_consumidores[[#This Row],[Producto]],Codigos_class_frutas[],2,0)</f>
        <v>Frutos de pepita</v>
      </c>
      <c r="F3972" t="s">
        <v>242</v>
      </c>
      <c r="G3972" s="51">
        <v>701.73</v>
      </c>
    </row>
    <row r="3973" spans="1:7" x14ac:dyDescent="0.35">
      <c r="A3973">
        <v>2017</v>
      </c>
      <c r="B3973">
        <v>9</v>
      </c>
      <c r="C3973" t="str">
        <f>+VLOOKUP(Precio_mayoristas_consumidores[[#This Row],[Cod_mes]],Códigos_mes[],2,0)</f>
        <v>Septiembre</v>
      </c>
      <c r="D3973" t="s">
        <v>796</v>
      </c>
      <c r="E3973" t="str">
        <f>+VLOOKUP(Precio_mayoristas_consumidores[[#This Row],[Producto]],Codigos_class_frutas[],2,0)</f>
        <v>Tropicales y subtropicales</v>
      </c>
      <c r="F3973" t="s">
        <v>204</v>
      </c>
      <c r="G3973" s="51">
        <v>536.24</v>
      </c>
    </row>
    <row r="3974" spans="1:7" x14ac:dyDescent="0.35">
      <c r="A3974">
        <v>2017</v>
      </c>
      <c r="B3974">
        <v>9</v>
      </c>
      <c r="C3974" t="str">
        <f>+VLOOKUP(Precio_mayoristas_consumidores[[#This Row],[Cod_mes]],Códigos_mes[],2,0)</f>
        <v>Septiembre</v>
      </c>
      <c r="D3974" t="s">
        <v>797</v>
      </c>
      <c r="E3974" t="str">
        <f>+VLOOKUP(Precio_mayoristas_consumidores[[#This Row],[Producto]],Codigos_class_frutas[],2,0)</f>
        <v>Otros</v>
      </c>
      <c r="F3974" t="s">
        <v>209</v>
      </c>
      <c r="G3974" s="51">
        <v>2452.8000000000002</v>
      </c>
    </row>
    <row r="3975" spans="1:7" x14ac:dyDescent="0.35">
      <c r="A3975">
        <v>2017</v>
      </c>
      <c r="B3975">
        <v>9</v>
      </c>
      <c r="C3975" t="str">
        <f>+VLOOKUP(Precio_mayoristas_consumidores[[#This Row],[Cod_mes]],Códigos_mes[],2,0)</f>
        <v>Septiembre</v>
      </c>
      <c r="D3975" t="s">
        <v>797</v>
      </c>
      <c r="E3975" t="str">
        <f>+VLOOKUP(Precio_mayoristas_consumidores[[#This Row],[Producto]],Codigos_class_frutas[],2,0)</f>
        <v>Berries</v>
      </c>
      <c r="F3975" t="s">
        <v>249</v>
      </c>
      <c r="G3975" s="51">
        <v>1112.77</v>
      </c>
    </row>
    <row r="3976" spans="1:7" x14ac:dyDescent="0.35">
      <c r="A3976">
        <v>2017</v>
      </c>
      <c r="B3976">
        <v>9</v>
      </c>
      <c r="C3976" t="str">
        <f>+VLOOKUP(Precio_mayoristas_consumidores[[#This Row],[Cod_mes]],Códigos_mes[],2,0)</f>
        <v>Septiembre</v>
      </c>
      <c r="D3976" t="s">
        <v>797</v>
      </c>
      <c r="E3976" t="str">
        <f>+VLOOKUP(Precio_mayoristas_consumidores[[#This Row],[Producto]],Codigos_class_frutas[],2,0)</f>
        <v>Cítricos</v>
      </c>
      <c r="F3976" t="s">
        <v>214</v>
      </c>
      <c r="G3976" s="51">
        <v>835.53</v>
      </c>
    </row>
    <row r="3977" spans="1:7" x14ac:dyDescent="0.35">
      <c r="A3977">
        <v>2017</v>
      </c>
      <c r="B3977">
        <v>9</v>
      </c>
      <c r="C3977" t="str">
        <f>+VLOOKUP(Precio_mayoristas_consumidores[[#This Row],[Cod_mes]],Códigos_mes[],2,0)</f>
        <v>Septiembre</v>
      </c>
      <c r="D3977" t="s">
        <v>797</v>
      </c>
      <c r="E3977" t="str">
        <f>+VLOOKUP(Precio_mayoristas_consumidores[[#This Row],[Producto]],Codigos_class_frutas[],2,0)</f>
        <v>Cítricos</v>
      </c>
      <c r="F3977" t="s">
        <v>218</v>
      </c>
      <c r="G3977" s="51">
        <v>1573.25</v>
      </c>
    </row>
    <row r="3978" spans="1:7" x14ac:dyDescent="0.35">
      <c r="A3978">
        <v>2017</v>
      </c>
      <c r="B3978">
        <v>9</v>
      </c>
      <c r="C3978" t="str">
        <f>+VLOOKUP(Precio_mayoristas_consumidores[[#This Row],[Cod_mes]],Códigos_mes[],2,0)</f>
        <v>Septiembre</v>
      </c>
      <c r="D3978" t="s">
        <v>797</v>
      </c>
      <c r="E3978" t="str">
        <f>+VLOOKUP(Precio_mayoristas_consumidores[[#This Row],[Producto]],Codigos_class_frutas[],2,0)</f>
        <v>Tropicales y subtropicales</v>
      </c>
      <c r="F3978" t="s">
        <v>229</v>
      </c>
      <c r="G3978" s="51">
        <v>1940</v>
      </c>
    </row>
    <row r="3979" spans="1:7" x14ac:dyDescent="0.35">
      <c r="A3979">
        <v>2017</v>
      </c>
      <c r="B3979">
        <v>9</v>
      </c>
      <c r="C3979" t="str">
        <f>+VLOOKUP(Precio_mayoristas_consumidores[[#This Row],[Cod_mes]],Códigos_mes[],2,0)</f>
        <v>Septiembre</v>
      </c>
      <c r="D3979" t="s">
        <v>797</v>
      </c>
      <c r="E3979" t="str">
        <f>+VLOOKUP(Precio_mayoristas_consumidores[[#This Row],[Producto]],Codigos_class_frutas[],2,0)</f>
        <v>Frutos de pepita</v>
      </c>
      <c r="F3979" t="s">
        <v>231</v>
      </c>
      <c r="G3979" s="51">
        <v>1020.94</v>
      </c>
    </row>
    <row r="3980" spans="1:7" x14ac:dyDescent="0.35">
      <c r="A3980">
        <v>2017</v>
      </c>
      <c r="B3980">
        <v>9</v>
      </c>
      <c r="C3980" t="str">
        <f>+VLOOKUP(Precio_mayoristas_consumidores[[#This Row],[Cod_mes]],Códigos_mes[],2,0)</f>
        <v>Septiembre</v>
      </c>
      <c r="D3980" t="s">
        <v>797</v>
      </c>
      <c r="E3980" t="str">
        <f>+VLOOKUP(Precio_mayoristas_consumidores[[#This Row],[Producto]],Codigos_class_frutas[],2,0)</f>
        <v>Cítricos</v>
      </c>
      <c r="F3980" t="s">
        <v>221</v>
      </c>
      <c r="G3980" s="51">
        <v>990.6</v>
      </c>
    </row>
    <row r="3981" spans="1:7" x14ac:dyDescent="0.35">
      <c r="A3981">
        <v>2017</v>
      </c>
      <c r="B3981">
        <v>9</v>
      </c>
      <c r="C3981" t="str">
        <f>+VLOOKUP(Precio_mayoristas_consumidores[[#This Row],[Cod_mes]],Códigos_mes[],2,0)</f>
        <v>Septiembre</v>
      </c>
      <c r="D3981" t="s">
        <v>797</v>
      </c>
      <c r="E3981" t="str">
        <f>+VLOOKUP(Precio_mayoristas_consumidores[[#This Row],[Producto]],Codigos_class_frutas[],2,0)</f>
        <v>Oleaginosos</v>
      </c>
      <c r="F3981" t="s">
        <v>225</v>
      </c>
      <c r="G3981" s="51">
        <v>3161.78</v>
      </c>
    </row>
    <row r="3982" spans="1:7" x14ac:dyDescent="0.35">
      <c r="A3982">
        <v>2017</v>
      </c>
      <c r="B3982">
        <v>9</v>
      </c>
      <c r="C3982" t="str">
        <f>+VLOOKUP(Precio_mayoristas_consumidores[[#This Row],[Cod_mes]],Códigos_mes[],2,0)</f>
        <v>Septiembre</v>
      </c>
      <c r="D3982" t="s">
        <v>797</v>
      </c>
      <c r="E3982" t="str">
        <f>+VLOOKUP(Precio_mayoristas_consumidores[[#This Row],[Producto]],Codigos_class_frutas[],2,0)</f>
        <v>Frutos de pepita</v>
      </c>
      <c r="F3982" t="s">
        <v>242</v>
      </c>
      <c r="G3982" s="51">
        <v>1102.6300000000001</v>
      </c>
    </row>
    <row r="3983" spans="1:7" x14ac:dyDescent="0.35">
      <c r="A3983">
        <v>2017</v>
      </c>
      <c r="B3983">
        <v>9</v>
      </c>
      <c r="C3983" t="str">
        <f>+VLOOKUP(Precio_mayoristas_consumidores[[#This Row],[Cod_mes]],Códigos_mes[],2,0)</f>
        <v>Septiembre</v>
      </c>
      <c r="D3983" t="s">
        <v>797</v>
      </c>
      <c r="E3983" t="str">
        <f>+VLOOKUP(Precio_mayoristas_consumidores[[#This Row],[Producto]],Codigos_class_frutas[],2,0)</f>
        <v>Tropicales y subtropicales</v>
      </c>
      <c r="F3983" t="s">
        <v>204</v>
      </c>
      <c r="G3983" s="51">
        <v>779.44</v>
      </c>
    </row>
    <row r="3984" spans="1:7" x14ac:dyDescent="0.35">
      <c r="A3984">
        <v>2017</v>
      </c>
      <c r="B3984">
        <v>10</v>
      </c>
      <c r="C3984" t="str">
        <f>+VLOOKUP(Precio_mayoristas_consumidores[[#This Row],[Cod_mes]],Códigos_mes[],2,0)</f>
        <v>Octubre</v>
      </c>
      <c r="D3984" t="s">
        <v>796</v>
      </c>
      <c r="E3984" t="str">
        <f>+VLOOKUP(Precio_mayoristas_consumidores[[#This Row],[Producto]],Codigos_class_frutas[],2,0)</f>
        <v>Otros</v>
      </c>
      <c r="F3984" t="s">
        <v>209</v>
      </c>
      <c r="G3984" s="51">
        <v>1913.52</v>
      </c>
    </row>
    <row r="3985" spans="1:7" x14ac:dyDescent="0.35">
      <c r="A3985">
        <v>2017</v>
      </c>
      <c r="B3985">
        <v>10</v>
      </c>
      <c r="C3985" t="str">
        <f>+VLOOKUP(Precio_mayoristas_consumidores[[#This Row],[Cod_mes]],Códigos_mes[],2,0)</f>
        <v>Octubre</v>
      </c>
      <c r="D3985" t="s">
        <v>796</v>
      </c>
      <c r="E3985" t="str">
        <f>+VLOOKUP(Precio_mayoristas_consumidores[[#This Row],[Producto]],Codigos_class_frutas[],2,0)</f>
        <v>Berries</v>
      </c>
      <c r="F3985" t="s">
        <v>249</v>
      </c>
      <c r="G3985" s="51">
        <v>746.66</v>
      </c>
    </row>
    <row r="3986" spans="1:7" x14ac:dyDescent="0.35">
      <c r="A3986">
        <v>2017</v>
      </c>
      <c r="B3986">
        <v>10</v>
      </c>
      <c r="C3986" t="str">
        <f>+VLOOKUP(Precio_mayoristas_consumidores[[#This Row],[Cod_mes]],Códigos_mes[],2,0)</f>
        <v>Octubre</v>
      </c>
      <c r="D3986" t="s">
        <v>796</v>
      </c>
      <c r="E3986" t="str">
        <f>+VLOOKUP(Precio_mayoristas_consumidores[[#This Row],[Producto]],Codigos_class_frutas[],2,0)</f>
        <v>Cítricos</v>
      </c>
      <c r="F3986" t="s">
        <v>214</v>
      </c>
      <c r="G3986" s="51">
        <v>432.24</v>
      </c>
    </row>
    <row r="3987" spans="1:7" x14ac:dyDescent="0.35">
      <c r="A3987">
        <v>2017</v>
      </c>
      <c r="B3987">
        <v>10</v>
      </c>
      <c r="C3987" t="str">
        <f>+VLOOKUP(Precio_mayoristas_consumidores[[#This Row],[Cod_mes]],Códigos_mes[],2,0)</f>
        <v>Octubre</v>
      </c>
      <c r="D3987" t="s">
        <v>796</v>
      </c>
      <c r="E3987" t="str">
        <f>+VLOOKUP(Precio_mayoristas_consumidores[[#This Row],[Producto]],Codigos_class_frutas[],2,0)</f>
        <v>Cítricos</v>
      </c>
      <c r="F3987" t="s">
        <v>218</v>
      </c>
      <c r="G3987" s="51">
        <v>764.53</v>
      </c>
    </row>
    <row r="3988" spans="1:7" x14ac:dyDescent="0.35">
      <c r="A3988">
        <v>2017</v>
      </c>
      <c r="B3988">
        <v>10</v>
      </c>
      <c r="C3988" t="str">
        <f>+VLOOKUP(Precio_mayoristas_consumidores[[#This Row],[Cod_mes]],Códigos_mes[],2,0)</f>
        <v>Octubre</v>
      </c>
      <c r="D3988" t="s">
        <v>796</v>
      </c>
      <c r="E3988" t="str">
        <f>+VLOOKUP(Precio_mayoristas_consumidores[[#This Row],[Producto]],Codigos_class_frutas[],2,0)</f>
        <v>Tropicales y subtropicales</v>
      </c>
      <c r="F3988" t="s">
        <v>229</v>
      </c>
      <c r="G3988" s="51">
        <v>2631.25</v>
      </c>
    </row>
    <row r="3989" spans="1:7" x14ac:dyDescent="0.35">
      <c r="A3989">
        <v>2017</v>
      </c>
      <c r="B3989">
        <v>10</v>
      </c>
      <c r="C3989" t="str">
        <f>+VLOOKUP(Precio_mayoristas_consumidores[[#This Row],[Cod_mes]],Códigos_mes[],2,0)</f>
        <v>Octubre</v>
      </c>
      <c r="D3989" t="s">
        <v>796</v>
      </c>
      <c r="E3989" t="str">
        <f>+VLOOKUP(Precio_mayoristas_consumidores[[#This Row],[Producto]],Codigos_class_frutas[],2,0)</f>
        <v>Frutos de pepita</v>
      </c>
      <c r="F3989" t="s">
        <v>231</v>
      </c>
      <c r="G3989" s="51">
        <v>681.85</v>
      </c>
    </row>
    <row r="3990" spans="1:7" x14ac:dyDescent="0.35">
      <c r="A3990">
        <v>2017</v>
      </c>
      <c r="B3990">
        <v>10</v>
      </c>
      <c r="C3990" t="str">
        <f>+VLOOKUP(Precio_mayoristas_consumidores[[#This Row],[Cod_mes]],Códigos_mes[],2,0)</f>
        <v>Octubre</v>
      </c>
      <c r="D3990" t="s">
        <v>796</v>
      </c>
      <c r="E3990" t="str">
        <f>+VLOOKUP(Precio_mayoristas_consumidores[[#This Row],[Producto]],Codigos_class_frutas[],2,0)</f>
        <v>Cítricos</v>
      </c>
      <c r="F3990" t="s">
        <v>221</v>
      </c>
      <c r="G3990" s="51">
        <v>672.7</v>
      </c>
    </row>
    <row r="3991" spans="1:7" x14ac:dyDescent="0.35">
      <c r="A3991">
        <v>2017</v>
      </c>
      <c r="B3991">
        <v>10</v>
      </c>
      <c r="C3991" t="str">
        <f>+VLOOKUP(Precio_mayoristas_consumidores[[#This Row],[Cod_mes]],Códigos_mes[],2,0)</f>
        <v>Octubre</v>
      </c>
      <c r="D3991" t="s">
        <v>796</v>
      </c>
      <c r="E3991" t="str">
        <f>+VLOOKUP(Precio_mayoristas_consumidores[[#This Row],[Producto]],Codigos_class_frutas[],2,0)</f>
        <v>Oleaginosos</v>
      </c>
      <c r="F3991" t="s">
        <v>225</v>
      </c>
      <c r="G3991" s="51">
        <v>2171.9299999999998</v>
      </c>
    </row>
    <row r="3992" spans="1:7" x14ac:dyDescent="0.35">
      <c r="A3992">
        <v>2017</v>
      </c>
      <c r="B3992">
        <v>10</v>
      </c>
      <c r="C3992" t="str">
        <f>+VLOOKUP(Precio_mayoristas_consumidores[[#This Row],[Cod_mes]],Códigos_mes[],2,0)</f>
        <v>Octubre</v>
      </c>
      <c r="D3992" t="s">
        <v>796</v>
      </c>
      <c r="E3992" t="str">
        <f>+VLOOKUP(Precio_mayoristas_consumidores[[#This Row],[Producto]],Codigos_class_frutas[],2,0)</f>
        <v>Frutos de pepita</v>
      </c>
      <c r="F3992" t="s">
        <v>242</v>
      </c>
      <c r="G3992" s="51">
        <v>743.38</v>
      </c>
    </row>
    <row r="3993" spans="1:7" x14ac:dyDescent="0.35">
      <c r="A3993">
        <v>2017</v>
      </c>
      <c r="B3993">
        <v>10</v>
      </c>
      <c r="C3993" t="str">
        <f>+VLOOKUP(Precio_mayoristas_consumidores[[#This Row],[Cod_mes]],Códigos_mes[],2,0)</f>
        <v>Octubre</v>
      </c>
      <c r="D3993" t="s">
        <v>796</v>
      </c>
      <c r="E3993" t="str">
        <f>+VLOOKUP(Precio_mayoristas_consumidores[[#This Row],[Producto]],Codigos_class_frutas[],2,0)</f>
        <v>Tropicales y subtropicales</v>
      </c>
      <c r="F3993" t="s">
        <v>204</v>
      </c>
      <c r="G3993" s="51">
        <v>544</v>
      </c>
    </row>
    <row r="3994" spans="1:7" x14ac:dyDescent="0.35">
      <c r="A3994">
        <v>2017</v>
      </c>
      <c r="B3994">
        <v>10</v>
      </c>
      <c r="C3994" t="str">
        <f>+VLOOKUP(Precio_mayoristas_consumidores[[#This Row],[Cod_mes]],Códigos_mes[],2,0)</f>
        <v>Octubre</v>
      </c>
      <c r="D3994" t="s">
        <v>797</v>
      </c>
      <c r="E3994" t="str">
        <f>+VLOOKUP(Precio_mayoristas_consumidores[[#This Row],[Producto]],Codigos_class_frutas[],2,0)</f>
        <v>Otros</v>
      </c>
      <c r="F3994" t="s">
        <v>209</v>
      </c>
      <c r="G3994" s="51">
        <v>2500.1799999999998</v>
      </c>
    </row>
    <row r="3995" spans="1:7" x14ac:dyDescent="0.35">
      <c r="A3995">
        <v>2017</v>
      </c>
      <c r="B3995">
        <v>10</v>
      </c>
      <c r="C3995" t="str">
        <f>+VLOOKUP(Precio_mayoristas_consumidores[[#This Row],[Cod_mes]],Códigos_mes[],2,0)</f>
        <v>Octubre</v>
      </c>
      <c r="D3995" t="s">
        <v>797</v>
      </c>
      <c r="E3995" t="str">
        <f>+VLOOKUP(Precio_mayoristas_consumidores[[#This Row],[Producto]],Codigos_class_frutas[],2,0)</f>
        <v>Berries</v>
      </c>
      <c r="F3995" t="s">
        <v>249</v>
      </c>
      <c r="G3995" s="51">
        <v>1184.72</v>
      </c>
    </row>
    <row r="3996" spans="1:7" x14ac:dyDescent="0.35">
      <c r="A3996">
        <v>2017</v>
      </c>
      <c r="B3996">
        <v>10</v>
      </c>
      <c r="C3996" t="str">
        <f>+VLOOKUP(Precio_mayoristas_consumidores[[#This Row],[Cod_mes]],Códigos_mes[],2,0)</f>
        <v>Octubre</v>
      </c>
      <c r="D3996" t="s">
        <v>797</v>
      </c>
      <c r="E3996" t="str">
        <f>+VLOOKUP(Precio_mayoristas_consumidores[[#This Row],[Producto]],Codigos_class_frutas[],2,0)</f>
        <v>Cítricos</v>
      </c>
      <c r="F3996" t="s">
        <v>214</v>
      </c>
      <c r="G3996" s="51">
        <v>885.08</v>
      </c>
    </row>
    <row r="3997" spans="1:7" x14ac:dyDescent="0.35">
      <c r="A3997">
        <v>2017</v>
      </c>
      <c r="B3997">
        <v>10</v>
      </c>
      <c r="C3997" t="str">
        <f>+VLOOKUP(Precio_mayoristas_consumidores[[#This Row],[Cod_mes]],Códigos_mes[],2,0)</f>
        <v>Octubre</v>
      </c>
      <c r="D3997" t="s">
        <v>797</v>
      </c>
      <c r="E3997" t="str">
        <f>+VLOOKUP(Precio_mayoristas_consumidores[[#This Row],[Producto]],Codigos_class_frutas[],2,0)</f>
        <v>Cítricos</v>
      </c>
      <c r="F3997" t="s">
        <v>218</v>
      </c>
      <c r="G3997" s="51">
        <v>1585.55</v>
      </c>
    </row>
    <row r="3998" spans="1:7" x14ac:dyDescent="0.35">
      <c r="A3998">
        <v>2017</v>
      </c>
      <c r="B3998">
        <v>10</v>
      </c>
      <c r="C3998" t="str">
        <f>+VLOOKUP(Precio_mayoristas_consumidores[[#This Row],[Cod_mes]],Códigos_mes[],2,0)</f>
        <v>Octubre</v>
      </c>
      <c r="D3998" t="s">
        <v>797</v>
      </c>
      <c r="E3998" t="str">
        <f>+VLOOKUP(Precio_mayoristas_consumidores[[#This Row],[Producto]],Codigos_class_frutas[],2,0)</f>
        <v>Tropicales y subtropicales</v>
      </c>
      <c r="F3998" t="s">
        <v>229</v>
      </c>
      <c r="G3998" s="51">
        <v>2006.02</v>
      </c>
    </row>
    <row r="3999" spans="1:7" x14ac:dyDescent="0.35">
      <c r="A3999">
        <v>2017</v>
      </c>
      <c r="B3999">
        <v>10</v>
      </c>
      <c r="C3999" t="str">
        <f>+VLOOKUP(Precio_mayoristas_consumidores[[#This Row],[Cod_mes]],Códigos_mes[],2,0)</f>
        <v>Octubre</v>
      </c>
      <c r="D3999" t="s">
        <v>797</v>
      </c>
      <c r="E3999" t="str">
        <f>+VLOOKUP(Precio_mayoristas_consumidores[[#This Row],[Producto]],Codigos_class_frutas[],2,0)</f>
        <v>Frutos de pepita</v>
      </c>
      <c r="F3999" t="s">
        <v>231</v>
      </c>
      <c r="G3999" s="51">
        <v>1157.4000000000001</v>
      </c>
    </row>
    <row r="4000" spans="1:7" x14ac:dyDescent="0.35">
      <c r="A4000">
        <v>2017</v>
      </c>
      <c r="B4000">
        <v>10</v>
      </c>
      <c r="C4000" t="str">
        <f>+VLOOKUP(Precio_mayoristas_consumidores[[#This Row],[Cod_mes]],Códigos_mes[],2,0)</f>
        <v>Octubre</v>
      </c>
      <c r="D4000" t="s">
        <v>797</v>
      </c>
      <c r="E4000" t="str">
        <f>+VLOOKUP(Precio_mayoristas_consumidores[[#This Row],[Producto]],Codigos_class_frutas[],2,0)</f>
        <v>Cítricos</v>
      </c>
      <c r="F4000" t="s">
        <v>221</v>
      </c>
      <c r="G4000" s="51">
        <v>1055.17</v>
      </c>
    </row>
    <row r="4001" spans="1:7" x14ac:dyDescent="0.35">
      <c r="A4001">
        <v>2017</v>
      </c>
      <c r="B4001">
        <v>10</v>
      </c>
      <c r="C4001" t="str">
        <f>+VLOOKUP(Precio_mayoristas_consumidores[[#This Row],[Cod_mes]],Códigos_mes[],2,0)</f>
        <v>Octubre</v>
      </c>
      <c r="D4001" t="s">
        <v>797</v>
      </c>
      <c r="E4001" t="str">
        <f>+VLOOKUP(Precio_mayoristas_consumidores[[#This Row],[Producto]],Codigos_class_frutas[],2,0)</f>
        <v>Oleaginosos</v>
      </c>
      <c r="F4001" t="s">
        <v>225</v>
      </c>
      <c r="G4001" s="51">
        <v>3129.45</v>
      </c>
    </row>
    <row r="4002" spans="1:7" x14ac:dyDescent="0.35">
      <c r="A4002">
        <v>2017</v>
      </c>
      <c r="B4002">
        <v>10</v>
      </c>
      <c r="C4002" t="str">
        <f>+VLOOKUP(Precio_mayoristas_consumidores[[#This Row],[Cod_mes]],Códigos_mes[],2,0)</f>
        <v>Octubre</v>
      </c>
      <c r="D4002" t="s">
        <v>797</v>
      </c>
      <c r="E4002" t="str">
        <f>+VLOOKUP(Precio_mayoristas_consumidores[[#This Row],[Producto]],Codigos_class_frutas[],2,0)</f>
        <v>Frutos de pepita</v>
      </c>
      <c r="F4002" t="s">
        <v>242</v>
      </c>
      <c r="G4002" s="51">
        <v>1115.8699999999999</v>
      </c>
    </row>
    <row r="4003" spans="1:7" x14ac:dyDescent="0.35">
      <c r="A4003">
        <v>2017</v>
      </c>
      <c r="B4003">
        <v>10</v>
      </c>
      <c r="C4003" t="str">
        <f>+VLOOKUP(Precio_mayoristas_consumidores[[#This Row],[Cod_mes]],Códigos_mes[],2,0)</f>
        <v>Octubre</v>
      </c>
      <c r="D4003" t="s">
        <v>797</v>
      </c>
      <c r="E4003" t="str">
        <f>+VLOOKUP(Precio_mayoristas_consumidores[[#This Row],[Producto]],Codigos_class_frutas[],2,0)</f>
        <v>Tropicales y subtropicales</v>
      </c>
      <c r="F4003" t="s">
        <v>204</v>
      </c>
      <c r="G4003" s="51">
        <v>774.07</v>
      </c>
    </row>
    <row r="4004" spans="1:7" x14ac:dyDescent="0.35">
      <c r="A4004">
        <v>2017</v>
      </c>
      <c r="B4004">
        <v>10</v>
      </c>
      <c r="C4004" t="str">
        <f>+VLOOKUP(Precio_mayoristas_consumidores[[#This Row],[Cod_mes]],Códigos_mes[],2,0)</f>
        <v>Octubre</v>
      </c>
      <c r="D4004" t="s">
        <v>796</v>
      </c>
      <c r="E4004" t="str">
        <f>+VLOOKUP(Precio_mayoristas_consumidores[[#This Row],[Producto]],Codigos_class_frutas[],2,0)</f>
        <v>Otros</v>
      </c>
      <c r="F4004" t="s">
        <v>209</v>
      </c>
      <c r="G4004" s="51">
        <v>1892.85</v>
      </c>
    </row>
    <row r="4005" spans="1:7" x14ac:dyDescent="0.35">
      <c r="A4005">
        <v>2017</v>
      </c>
      <c r="B4005">
        <v>10</v>
      </c>
      <c r="C4005" t="str">
        <f>+VLOOKUP(Precio_mayoristas_consumidores[[#This Row],[Cod_mes]],Códigos_mes[],2,0)</f>
        <v>Octubre</v>
      </c>
      <c r="D4005" t="s">
        <v>796</v>
      </c>
      <c r="E4005" t="str">
        <f>+VLOOKUP(Precio_mayoristas_consumidores[[#This Row],[Producto]],Codigos_class_frutas[],2,0)</f>
        <v>Berries</v>
      </c>
      <c r="F4005" t="s">
        <v>249</v>
      </c>
      <c r="G4005" s="51">
        <v>746.42</v>
      </c>
    </row>
    <row r="4006" spans="1:7" x14ac:dyDescent="0.35">
      <c r="A4006">
        <v>2017</v>
      </c>
      <c r="B4006">
        <v>10</v>
      </c>
      <c r="C4006" t="str">
        <f>+VLOOKUP(Precio_mayoristas_consumidores[[#This Row],[Cod_mes]],Códigos_mes[],2,0)</f>
        <v>Octubre</v>
      </c>
      <c r="D4006" t="s">
        <v>796</v>
      </c>
      <c r="E4006" t="str">
        <f>+VLOOKUP(Precio_mayoristas_consumidores[[#This Row],[Producto]],Codigos_class_frutas[],2,0)</f>
        <v>Cítricos</v>
      </c>
      <c r="F4006" t="s">
        <v>214</v>
      </c>
      <c r="G4006" s="51">
        <v>415.33</v>
      </c>
    </row>
    <row r="4007" spans="1:7" x14ac:dyDescent="0.35">
      <c r="A4007">
        <v>2017</v>
      </c>
      <c r="B4007">
        <v>10</v>
      </c>
      <c r="C4007" t="str">
        <f>+VLOOKUP(Precio_mayoristas_consumidores[[#This Row],[Cod_mes]],Códigos_mes[],2,0)</f>
        <v>Octubre</v>
      </c>
      <c r="D4007" t="s">
        <v>796</v>
      </c>
      <c r="E4007" t="str">
        <f>+VLOOKUP(Precio_mayoristas_consumidores[[#This Row],[Producto]],Codigos_class_frutas[],2,0)</f>
        <v>Cítricos</v>
      </c>
      <c r="F4007" t="s">
        <v>218</v>
      </c>
      <c r="G4007" s="51">
        <v>752</v>
      </c>
    </row>
    <row r="4008" spans="1:7" x14ac:dyDescent="0.35">
      <c r="A4008">
        <v>2017</v>
      </c>
      <c r="B4008">
        <v>10</v>
      </c>
      <c r="C4008" t="str">
        <f>+VLOOKUP(Precio_mayoristas_consumidores[[#This Row],[Cod_mes]],Códigos_mes[],2,0)</f>
        <v>Octubre</v>
      </c>
      <c r="D4008" t="s">
        <v>796</v>
      </c>
      <c r="E4008" t="str">
        <f>+VLOOKUP(Precio_mayoristas_consumidores[[#This Row],[Producto]],Codigos_class_frutas[],2,0)</f>
        <v>Tropicales y subtropicales</v>
      </c>
      <c r="F4008" t="s">
        <v>229</v>
      </c>
      <c r="G4008" s="51">
        <v>2657.14</v>
      </c>
    </row>
    <row r="4009" spans="1:7" x14ac:dyDescent="0.35">
      <c r="A4009">
        <v>2017</v>
      </c>
      <c r="B4009">
        <v>10</v>
      </c>
      <c r="C4009" t="str">
        <f>+VLOOKUP(Precio_mayoristas_consumidores[[#This Row],[Cod_mes]],Códigos_mes[],2,0)</f>
        <v>Octubre</v>
      </c>
      <c r="D4009" t="s">
        <v>796</v>
      </c>
      <c r="E4009" t="str">
        <f>+VLOOKUP(Precio_mayoristas_consumidores[[#This Row],[Producto]],Codigos_class_frutas[],2,0)</f>
        <v>Frutos de pepita</v>
      </c>
      <c r="F4009" t="s">
        <v>231</v>
      </c>
      <c r="G4009" s="51">
        <v>691.34</v>
      </c>
    </row>
    <row r="4010" spans="1:7" x14ac:dyDescent="0.35">
      <c r="A4010">
        <v>2017</v>
      </c>
      <c r="B4010">
        <v>10</v>
      </c>
      <c r="C4010" t="str">
        <f>+VLOOKUP(Precio_mayoristas_consumidores[[#This Row],[Cod_mes]],Códigos_mes[],2,0)</f>
        <v>Octubre</v>
      </c>
      <c r="D4010" t="s">
        <v>796</v>
      </c>
      <c r="E4010" t="str">
        <f>+VLOOKUP(Precio_mayoristas_consumidores[[#This Row],[Producto]],Codigos_class_frutas[],2,0)</f>
        <v>Cítricos</v>
      </c>
      <c r="F4010" t="s">
        <v>221</v>
      </c>
      <c r="G4010" s="51">
        <v>718.04</v>
      </c>
    </row>
    <row r="4011" spans="1:7" x14ac:dyDescent="0.35">
      <c r="A4011">
        <v>2017</v>
      </c>
      <c r="B4011">
        <v>10</v>
      </c>
      <c r="C4011" t="str">
        <f>+VLOOKUP(Precio_mayoristas_consumidores[[#This Row],[Cod_mes]],Códigos_mes[],2,0)</f>
        <v>Octubre</v>
      </c>
      <c r="D4011" t="s">
        <v>796</v>
      </c>
      <c r="E4011" t="str">
        <f>+VLOOKUP(Precio_mayoristas_consumidores[[#This Row],[Producto]],Codigos_class_frutas[],2,0)</f>
        <v>Oleaginosos</v>
      </c>
      <c r="F4011" t="s">
        <v>225</v>
      </c>
      <c r="G4011" s="51">
        <v>2148.69</v>
      </c>
    </row>
    <row r="4012" spans="1:7" x14ac:dyDescent="0.35">
      <c r="A4012">
        <v>2017</v>
      </c>
      <c r="B4012">
        <v>10</v>
      </c>
      <c r="C4012" t="str">
        <f>+VLOOKUP(Precio_mayoristas_consumidores[[#This Row],[Cod_mes]],Códigos_mes[],2,0)</f>
        <v>Octubre</v>
      </c>
      <c r="D4012" t="s">
        <v>796</v>
      </c>
      <c r="E4012" t="str">
        <f>+VLOOKUP(Precio_mayoristas_consumidores[[#This Row],[Producto]],Codigos_class_frutas[],2,0)</f>
        <v>Frutos de pepita</v>
      </c>
      <c r="F4012" t="s">
        <v>242</v>
      </c>
      <c r="G4012" s="51">
        <v>749.81</v>
      </c>
    </row>
    <row r="4013" spans="1:7" x14ac:dyDescent="0.35">
      <c r="A4013">
        <v>2017</v>
      </c>
      <c r="B4013">
        <v>10</v>
      </c>
      <c r="C4013" t="str">
        <f>+VLOOKUP(Precio_mayoristas_consumidores[[#This Row],[Cod_mes]],Códigos_mes[],2,0)</f>
        <v>Octubre</v>
      </c>
      <c r="D4013" t="s">
        <v>796</v>
      </c>
      <c r="E4013" t="str">
        <f>+VLOOKUP(Precio_mayoristas_consumidores[[#This Row],[Producto]],Codigos_class_frutas[],2,0)</f>
        <v>Tropicales y subtropicales</v>
      </c>
      <c r="F4013" t="s">
        <v>204</v>
      </c>
      <c r="G4013" s="51">
        <v>529.32000000000005</v>
      </c>
    </row>
    <row r="4014" spans="1:7" x14ac:dyDescent="0.35">
      <c r="A4014">
        <v>2017</v>
      </c>
      <c r="B4014">
        <v>10</v>
      </c>
      <c r="C4014" t="str">
        <f>+VLOOKUP(Precio_mayoristas_consumidores[[#This Row],[Cod_mes]],Códigos_mes[],2,0)</f>
        <v>Octubre</v>
      </c>
      <c r="D4014" t="s">
        <v>797</v>
      </c>
      <c r="E4014" t="str">
        <f>+VLOOKUP(Precio_mayoristas_consumidores[[#This Row],[Producto]],Codigos_class_frutas[],2,0)</f>
        <v>Otros</v>
      </c>
      <c r="F4014" t="s">
        <v>209</v>
      </c>
      <c r="G4014" s="51">
        <v>2559.16</v>
      </c>
    </row>
    <row r="4015" spans="1:7" x14ac:dyDescent="0.35">
      <c r="A4015">
        <v>2017</v>
      </c>
      <c r="B4015">
        <v>10</v>
      </c>
      <c r="C4015" t="str">
        <f>+VLOOKUP(Precio_mayoristas_consumidores[[#This Row],[Cod_mes]],Códigos_mes[],2,0)</f>
        <v>Octubre</v>
      </c>
      <c r="D4015" t="s">
        <v>797</v>
      </c>
      <c r="E4015" t="str">
        <f>+VLOOKUP(Precio_mayoristas_consumidores[[#This Row],[Producto]],Codigos_class_frutas[],2,0)</f>
        <v>Berries</v>
      </c>
      <c r="F4015" t="s">
        <v>249</v>
      </c>
      <c r="G4015" s="51">
        <v>1275.72</v>
      </c>
    </row>
    <row r="4016" spans="1:7" x14ac:dyDescent="0.35">
      <c r="A4016">
        <v>2017</v>
      </c>
      <c r="B4016">
        <v>10</v>
      </c>
      <c r="C4016" t="str">
        <f>+VLOOKUP(Precio_mayoristas_consumidores[[#This Row],[Cod_mes]],Códigos_mes[],2,0)</f>
        <v>Octubre</v>
      </c>
      <c r="D4016" t="s">
        <v>797</v>
      </c>
      <c r="E4016" t="str">
        <f>+VLOOKUP(Precio_mayoristas_consumidores[[#This Row],[Producto]],Codigos_class_frutas[],2,0)</f>
        <v>Cítricos</v>
      </c>
      <c r="F4016" t="s">
        <v>214</v>
      </c>
      <c r="G4016" s="51">
        <v>870.71</v>
      </c>
    </row>
    <row r="4017" spans="1:7" x14ac:dyDescent="0.35">
      <c r="A4017">
        <v>2017</v>
      </c>
      <c r="B4017">
        <v>10</v>
      </c>
      <c r="C4017" t="str">
        <f>+VLOOKUP(Precio_mayoristas_consumidores[[#This Row],[Cod_mes]],Códigos_mes[],2,0)</f>
        <v>Octubre</v>
      </c>
      <c r="D4017" t="s">
        <v>797</v>
      </c>
      <c r="E4017" t="str">
        <f>+VLOOKUP(Precio_mayoristas_consumidores[[#This Row],[Producto]],Codigos_class_frutas[],2,0)</f>
        <v>Cítricos</v>
      </c>
      <c r="F4017" t="s">
        <v>218</v>
      </c>
      <c r="G4017" s="51">
        <v>1584.85</v>
      </c>
    </row>
    <row r="4018" spans="1:7" x14ac:dyDescent="0.35">
      <c r="A4018">
        <v>2017</v>
      </c>
      <c r="B4018">
        <v>10</v>
      </c>
      <c r="C4018" t="str">
        <f>+VLOOKUP(Precio_mayoristas_consumidores[[#This Row],[Cod_mes]],Códigos_mes[],2,0)</f>
        <v>Octubre</v>
      </c>
      <c r="D4018" t="s">
        <v>797</v>
      </c>
      <c r="E4018" t="str">
        <f>+VLOOKUP(Precio_mayoristas_consumidores[[#This Row],[Producto]],Codigos_class_frutas[],2,0)</f>
        <v>Tropicales y subtropicales</v>
      </c>
      <c r="F4018" t="s">
        <v>229</v>
      </c>
      <c r="G4018" s="51">
        <v>2057.87</v>
      </c>
    </row>
    <row r="4019" spans="1:7" x14ac:dyDescent="0.35">
      <c r="A4019">
        <v>2017</v>
      </c>
      <c r="B4019">
        <v>10</v>
      </c>
      <c r="C4019" t="str">
        <f>+VLOOKUP(Precio_mayoristas_consumidores[[#This Row],[Cod_mes]],Códigos_mes[],2,0)</f>
        <v>Octubre</v>
      </c>
      <c r="D4019" t="s">
        <v>797</v>
      </c>
      <c r="E4019" t="str">
        <f>+VLOOKUP(Precio_mayoristas_consumidores[[#This Row],[Producto]],Codigos_class_frutas[],2,0)</f>
        <v>Frutos de pepita</v>
      </c>
      <c r="F4019" t="s">
        <v>231</v>
      </c>
      <c r="G4019" s="51">
        <v>1185.5</v>
      </c>
    </row>
    <row r="4020" spans="1:7" x14ac:dyDescent="0.35">
      <c r="A4020">
        <v>2017</v>
      </c>
      <c r="B4020">
        <v>10</v>
      </c>
      <c r="C4020" t="str">
        <f>+VLOOKUP(Precio_mayoristas_consumidores[[#This Row],[Cod_mes]],Códigos_mes[],2,0)</f>
        <v>Octubre</v>
      </c>
      <c r="D4020" t="s">
        <v>797</v>
      </c>
      <c r="E4020" t="str">
        <f>+VLOOKUP(Precio_mayoristas_consumidores[[#This Row],[Producto]],Codigos_class_frutas[],2,0)</f>
        <v>Cítricos</v>
      </c>
      <c r="F4020" t="s">
        <v>221</v>
      </c>
      <c r="G4020" s="51">
        <v>1064.92</v>
      </c>
    </row>
    <row r="4021" spans="1:7" x14ac:dyDescent="0.35">
      <c r="A4021">
        <v>2017</v>
      </c>
      <c r="B4021">
        <v>10</v>
      </c>
      <c r="C4021" t="str">
        <f>+VLOOKUP(Precio_mayoristas_consumidores[[#This Row],[Cod_mes]],Códigos_mes[],2,0)</f>
        <v>Octubre</v>
      </c>
      <c r="D4021" t="s">
        <v>797</v>
      </c>
      <c r="E4021" t="str">
        <f>+VLOOKUP(Precio_mayoristas_consumidores[[#This Row],[Producto]],Codigos_class_frutas[],2,0)</f>
        <v>Oleaginosos</v>
      </c>
      <c r="F4021" t="s">
        <v>225</v>
      </c>
      <c r="G4021" s="51">
        <v>3150.32</v>
      </c>
    </row>
    <row r="4022" spans="1:7" x14ac:dyDescent="0.35">
      <c r="A4022">
        <v>2017</v>
      </c>
      <c r="B4022">
        <v>10</v>
      </c>
      <c r="C4022" t="str">
        <f>+VLOOKUP(Precio_mayoristas_consumidores[[#This Row],[Cod_mes]],Códigos_mes[],2,0)</f>
        <v>Octubre</v>
      </c>
      <c r="D4022" t="s">
        <v>797</v>
      </c>
      <c r="E4022" t="str">
        <f>+VLOOKUP(Precio_mayoristas_consumidores[[#This Row],[Producto]],Codigos_class_frutas[],2,0)</f>
        <v>Frutos de pepita</v>
      </c>
      <c r="F4022" t="s">
        <v>242</v>
      </c>
      <c r="G4022" s="51">
        <v>1123.67</v>
      </c>
    </row>
    <row r="4023" spans="1:7" x14ac:dyDescent="0.35">
      <c r="A4023">
        <v>2017</v>
      </c>
      <c r="B4023">
        <v>10</v>
      </c>
      <c r="C4023" t="str">
        <f>+VLOOKUP(Precio_mayoristas_consumidores[[#This Row],[Cod_mes]],Códigos_mes[],2,0)</f>
        <v>Octubre</v>
      </c>
      <c r="D4023" t="s">
        <v>797</v>
      </c>
      <c r="E4023" t="str">
        <f>+VLOOKUP(Precio_mayoristas_consumidores[[#This Row],[Producto]],Codigos_class_frutas[],2,0)</f>
        <v>Tropicales y subtropicales</v>
      </c>
      <c r="F4023" t="s">
        <v>204</v>
      </c>
      <c r="G4023" s="51">
        <v>824.07</v>
      </c>
    </row>
    <row r="4024" spans="1:7" x14ac:dyDescent="0.35">
      <c r="A4024">
        <v>2017</v>
      </c>
      <c r="B4024">
        <v>10</v>
      </c>
      <c r="C4024" t="str">
        <f>+VLOOKUP(Precio_mayoristas_consumidores[[#This Row],[Cod_mes]],Códigos_mes[],2,0)</f>
        <v>Octubre</v>
      </c>
      <c r="D4024" t="s">
        <v>796</v>
      </c>
      <c r="E4024" t="str">
        <f>+VLOOKUP(Precio_mayoristas_consumidores[[#This Row],[Producto]],Codigos_class_frutas[],2,0)</f>
        <v>Otros</v>
      </c>
      <c r="F4024" t="s">
        <v>209</v>
      </c>
      <c r="G4024" s="51">
        <v>1959.29</v>
      </c>
    </row>
    <row r="4025" spans="1:7" x14ac:dyDescent="0.35">
      <c r="A4025">
        <v>2017</v>
      </c>
      <c r="B4025">
        <v>10</v>
      </c>
      <c r="C4025" t="str">
        <f>+VLOOKUP(Precio_mayoristas_consumidores[[#This Row],[Cod_mes]],Códigos_mes[],2,0)</f>
        <v>Octubre</v>
      </c>
      <c r="D4025" t="s">
        <v>796</v>
      </c>
      <c r="E4025" t="str">
        <f>+VLOOKUP(Precio_mayoristas_consumidores[[#This Row],[Producto]],Codigos_class_frutas[],2,0)</f>
        <v>Berries</v>
      </c>
      <c r="F4025" t="s">
        <v>212</v>
      </c>
      <c r="G4025" s="51">
        <v>1460.54</v>
      </c>
    </row>
    <row r="4026" spans="1:7" x14ac:dyDescent="0.35">
      <c r="A4026">
        <v>2017</v>
      </c>
      <c r="B4026">
        <v>10</v>
      </c>
      <c r="C4026" t="str">
        <f>+VLOOKUP(Precio_mayoristas_consumidores[[#This Row],[Cod_mes]],Códigos_mes[],2,0)</f>
        <v>Octubre</v>
      </c>
      <c r="D4026" t="s">
        <v>796</v>
      </c>
      <c r="E4026" t="str">
        <f>+VLOOKUP(Precio_mayoristas_consumidores[[#This Row],[Producto]],Codigos_class_frutas[],2,0)</f>
        <v>Berries</v>
      </c>
      <c r="F4026" t="s">
        <v>249</v>
      </c>
      <c r="G4026" s="51">
        <v>805.38</v>
      </c>
    </row>
    <row r="4027" spans="1:7" x14ac:dyDescent="0.35">
      <c r="A4027">
        <v>2017</v>
      </c>
      <c r="B4027">
        <v>10</v>
      </c>
      <c r="C4027" t="str">
        <f>+VLOOKUP(Precio_mayoristas_consumidores[[#This Row],[Cod_mes]],Códigos_mes[],2,0)</f>
        <v>Octubre</v>
      </c>
      <c r="D4027" t="s">
        <v>796</v>
      </c>
      <c r="E4027" t="str">
        <f>+VLOOKUP(Precio_mayoristas_consumidores[[#This Row],[Producto]],Codigos_class_frutas[],2,0)</f>
        <v>Cítricos</v>
      </c>
      <c r="F4027" t="s">
        <v>214</v>
      </c>
      <c r="G4027" s="51">
        <v>427.57</v>
      </c>
    </row>
    <row r="4028" spans="1:7" x14ac:dyDescent="0.35">
      <c r="A4028">
        <v>2017</v>
      </c>
      <c r="B4028">
        <v>10</v>
      </c>
      <c r="C4028" t="str">
        <f>+VLOOKUP(Precio_mayoristas_consumidores[[#This Row],[Cod_mes]],Códigos_mes[],2,0)</f>
        <v>Octubre</v>
      </c>
      <c r="D4028" t="s">
        <v>796</v>
      </c>
      <c r="E4028" t="str">
        <f>+VLOOKUP(Precio_mayoristas_consumidores[[#This Row],[Producto]],Codigos_class_frutas[],2,0)</f>
        <v>Cítricos</v>
      </c>
      <c r="F4028" t="s">
        <v>218</v>
      </c>
      <c r="G4028" s="51">
        <v>792.62</v>
      </c>
    </row>
    <row r="4029" spans="1:7" x14ac:dyDescent="0.35">
      <c r="A4029">
        <v>2017</v>
      </c>
      <c r="B4029">
        <v>10</v>
      </c>
      <c r="C4029" t="str">
        <f>+VLOOKUP(Precio_mayoristas_consumidores[[#This Row],[Cod_mes]],Códigos_mes[],2,0)</f>
        <v>Octubre</v>
      </c>
      <c r="D4029" t="s">
        <v>796</v>
      </c>
      <c r="E4029" t="str">
        <f>+VLOOKUP(Precio_mayoristas_consumidores[[#This Row],[Producto]],Codigos_class_frutas[],2,0)</f>
        <v>Tropicales y subtropicales</v>
      </c>
      <c r="F4029" t="s">
        <v>229</v>
      </c>
      <c r="G4029" s="51">
        <v>2358</v>
      </c>
    </row>
    <row r="4030" spans="1:7" x14ac:dyDescent="0.35">
      <c r="A4030">
        <v>2017</v>
      </c>
      <c r="B4030">
        <v>10</v>
      </c>
      <c r="C4030" t="str">
        <f>+VLOOKUP(Precio_mayoristas_consumidores[[#This Row],[Cod_mes]],Códigos_mes[],2,0)</f>
        <v>Octubre</v>
      </c>
      <c r="D4030" t="s">
        <v>796</v>
      </c>
      <c r="E4030" t="str">
        <f>+VLOOKUP(Precio_mayoristas_consumidores[[#This Row],[Producto]],Codigos_class_frutas[],2,0)</f>
        <v>Frutos de pepita</v>
      </c>
      <c r="F4030" t="s">
        <v>231</v>
      </c>
      <c r="G4030" s="51">
        <v>705.9</v>
      </c>
    </row>
    <row r="4031" spans="1:7" x14ac:dyDescent="0.35">
      <c r="A4031">
        <v>2017</v>
      </c>
      <c r="B4031">
        <v>10</v>
      </c>
      <c r="C4031" t="str">
        <f>+VLOOKUP(Precio_mayoristas_consumidores[[#This Row],[Cod_mes]],Códigos_mes[],2,0)</f>
        <v>Octubre</v>
      </c>
      <c r="D4031" t="s">
        <v>796</v>
      </c>
      <c r="E4031" t="str">
        <f>+VLOOKUP(Precio_mayoristas_consumidores[[#This Row],[Producto]],Codigos_class_frutas[],2,0)</f>
        <v>Cítricos</v>
      </c>
      <c r="F4031" t="s">
        <v>221</v>
      </c>
      <c r="G4031" s="51">
        <v>724.19</v>
      </c>
    </row>
    <row r="4032" spans="1:7" x14ac:dyDescent="0.35">
      <c r="A4032">
        <v>2017</v>
      </c>
      <c r="B4032">
        <v>10</v>
      </c>
      <c r="C4032" t="str">
        <f>+VLOOKUP(Precio_mayoristas_consumidores[[#This Row],[Cod_mes]],Códigos_mes[],2,0)</f>
        <v>Octubre</v>
      </c>
      <c r="D4032" t="s">
        <v>796</v>
      </c>
      <c r="E4032" t="str">
        <f>+VLOOKUP(Precio_mayoristas_consumidores[[#This Row],[Producto]],Codigos_class_frutas[],2,0)</f>
        <v>Oleaginosos</v>
      </c>
      <c r="F4032" t="s">
        <v>225</v>
      </c>
      <c r="G4032" s="51">
        <v>2223.4899999999998</v>
      </c>
    </row>
    <row r="4033" spans="1:7" x14ac:dyDescent="0.35">
      <c r="A4033">
        <v>2017</v>
      </c>
      <c r="B4033">
        <v>10</v>
      </c>
      <c r="C4033" t="str">
        <f>+VLOOKUP(Precio_mayoristas_consumidores[[#This Row],[Cod_mes]],Códigos_mes[],2,0)</f>
        <v>Octubre</v>
      </c>
      <c r="D4033" t="s">
        <v>796</v>
      </c>
      <c r="E4033" t="str">
        <f>+VLOOKUP(Precio_mayoristas_consumidores[[#This Row],[Producto]],Codigos_class_frutas[],2,0)</f>
        <v>Frutos de pepita</v>
      </c>
      <c r="F4033" t="s">
        <v>242</v>
      </c>
      <c r="G4033" s="51">
        <v>777.21</v>
      </c>
    </row>
    <row r="4034" spans="1:7" x14ac:dyDescent="0.35">
      <c r="A4034">
        <v>2017</v>
      </c>
      <c r="B4034">
        <v>10</v>
      </c>
      <c r="C4034" t="str">
        <f>+VLOOKUP(Precio_mayoristas_consumidores[[#This Row],[Cod_mes]],Códigos_mes[],2,0)</f>
        <v>Octubre</v>
      </c>
      <c r="D4034" t="s">
        <v>796</v>
      </c>
      <c r="E4034" t="str">
        <f>+VLOOKUP(Precio_mayoristas_consumidores[[#This Row],[Producto]],Codigos_class_frutas[],2,0)</f>
        <v>Tropicales y subtropicales</v>
      </c>
      <c r="F4034" t="s">
        <v>204</v>
      </c>
      <c r="G4034" s="51">
        <v>594.6</v>
      </c>
    </row>
    <row r="4035" spans="1:7" x14ac:dyDescent="0.35">
      <c r="A4035">
        <v>2017</v>
      </c>
      <c r="B4035">
        <v>10</v>
      </c>
      <c r="C4035" t="str">
        <f>+VLOOKUP(Precio_mayoristas_consumidores[[#This Row],[Cod_mes]],Códigos_mes[],2,0)</f>
        <v>Octubre</v>
      </c>
      <c r="D4035" t="s">
        <v>797</v>
      </c>
      <c r="E4035" t="str">
        <f>+VLOOKUP(Precio_mayoristas_consumidores[[#This Row],[Producto]],Codigos_class_frutas[],2,0)</f>
        <v>Otros</v>
      </c>
      <c r="F4035" t="s">
        <v>209</v>
      </c>
      <c r="G4035" s="51">
        <v>2389.19</v>
      </c>
    </row>
    <row r="4036" spans="1:7" x14ac:dyDescent="0.35">
      <c r="A4036">
        <v>2017</v>
      </c>
      <c r="B4036">
        <v>10</v>
      </c>
      <c r="C4036" t="str">
        <f>+VLOOKUP(Precio_mayoristas_consumidores[[#This Row],[Cod_mes]],Códigos_mes[],2,0)</f>
        <v>Octubre</v>
      </c>
      <c r="D4036" t="s">
        <v>797</v>
      </c>
      <c r="E4036" t="str">
        <f>+VLOOKUP(Precio_mayoristas_consumidores[[#This Row],[Producto]],Codigos_class_frutas[],2,0)</f>
        <v>Berries</v>
      </c>
      <c r="F4036" t="s">
        <v>212</v>
      </c>
      <c r="G4036" s="51">
        <v>6213.57</v>
      </c>
    </row>
    <row r="4037" spans="1:7" x14ac:dyDescent="0.35">
      <c r="A4037">
        <v>2017</v>
      </c>
      <c r="B4037">
        <v>10</v>
      </c>
      <c r="C4037" t="str">
        <f>+VLOOKUP(Precio_mayoristas_consumidores[[#This Row],[Cod_mes]],Códigos_mes[],2,0)</f>
        <v>Octubre</v>
      </c>
      <c r="D4037" t="s">
        <v>797</v>
      </c>
      <c r="E4037" t="str">
        <f>+VLOOKUP(Precio_mayoristas_consumidores[[#This Row],[Producto]],Codigos_class_frutas[],2,0)</f>
        <v>Berries</v>
      </c>
      <c r="F4037" t="s">
        <v>249</v>
      </c>
      <c r="G4037" s="51">
        <v>1327.84</v>
      </c>
    </row>
    <row r="4038" spans="1:7" x14ac:dyDescent="0.35">
      <c r="A4038">
        <v>2017</v>
      </c>
      <c r="B4038">
        <v>10</v>
      </c>
      <c r="C4038" t="str">
        <f>+VLOOKUP(Precio_mayoristas_consumidores[[#This Row],[Cod_mes]],Códigos_mes[],2,0)</f>
        <v>Octubre</v>
      </c>
      <c r="D4038" t="s">
        <v>797</v>
      </c>
      <c r="E4038" t="str">
        <f>+VLOOKUP(Precio_mayoristas_consumidores[[#This Row],[Producto]],Codigos_class_frutas[],2,0)</f>
        <v>Cítricos</v>
      </c>
      <c r="F4038" t="s">
        <v>214</v>
      </c>
      <c r="G4038" s="51">
        <v>856.09</v>
      </c>
    </row>
    <row r="4039" spans="1:7" x14ac:dyDescent="0.35">
      <c r="A4039">
        <v>2017</v>
      </c>
      <c r="B4039">
        <v>10</v>
      </c>
      <c r="C4039" t="str">
        <f>+VLOOKUP(Precio_mayoristas_consumidores[[#This Row],[Cod_mes]],Códigos_mes[],2,0)</f>
        <v>Octubre</v>
      </c>
      <c r="D4039" t="s">
        <v>797</v>
      </c>
      <c r="E4039" t="str">
        <f>+VLOOKUP(Precio_mayoristas_consumidores[[#This Row],[Producto]],Codigos_class_frutas[],2,0)</f>
        <v>Cítricos</v>
      </c>
      <c r="F4039" t="s">
        <v>218</v>
      </c>
      <c r="G4039" s="51">
        <v>1654.52</v>
      </c>
    </row>
    <row r="4040" spans="1:7" x14ac:dyDescent="0.35">
      <c r="A4040">
        <v>2017</v>
      </c>
      <c r="B4040">
        <v>10</v>
      </c>
      <c r="C4040" t="str">
        <f>+VLOOKUP(Precio_mayoristas_consumidores[[#This Row],[Cod_mes]],Códigos_mes[],2,0)</f>
        <v>Octubre</v>
      </c>
      <c r="D4040" t="s">
        <v>797</v>
      </c>
      <c r="E4040" t="str">
        <f>+VLOOKUP(Precio_mayoristas_consumidores[[#This Row],[Producto]],Codigos_class_frutas[],2,0)</f>
        <v>Tropicales y subtropicales</v>
      </c>
      <c r="F4040" t="s">
        <v>229</v>
      </c>
      <c r="G4040" s="51">
        <v>2079.37</v>
      </c>
    </row>
    <row r="4041" spans="1:7" x14ac:dyDescent="0.35">
      <c r="A4041">
        <v>2017</v>
      </c>
      <c r="B4041">
        <v>10</v>
      </c>
      <c r="C4041" t="str">
        <f>+VLOOKUP(Precio_mayoristas_consumidores[[#This Row],[Cod_mes]],Códigos_mes[],2,0)</f>
        <v>Octubre</v>
      </c>
      <c r="D4041" t="s">
        <v>797</v>
      </c>
      <c r="E4041" t="str">
        <f>+VLOOKUP(Precio_mayoristas_consumidores[[#This Row],[Producto]],Codigos_class_frutas[],2,0)</f>
        <v>Frutos de pepita</v>
      </c>
      <c r="F4041" t="s">
        <v>231</v>
      </c>
      <c r="G4041" s="51">
        <v>1200.33</v>
      </c>
    </row>
    <row r="4042" spans="1:7" x14ac:dyDescent="0.35">
      <c r="A4042">
        <v>2017</v>
      </c>
      <c r="B4042">
        <v>10</v>
      </c>
      <c r="C4042" t="str">
        <f>+VLOOKUP(Precio_mayoristas_consumidores[[#This Row],[Cod_mes]],Códigos_mes[],2,0)</f>
        <v>Octubre</v>
      </c>
      <c r="D4042" t="s">
        <v>797</v>
      </c>
      <c r="E4042" t="str">
        <f>+VLOOKUP(Precio_mayoristas_consumidores[[#This Row],[Producto]],Codigos_class_frutas[],2,0)</f>
        <v>Cítricos</v>
      </c>
      <c r="F4042" t="s">
        <v>221</v>
      </c>
      <c r="G4042" s="51">
        <v>1051.6199999999999</v>
      </c>
    </row>
    <row r="4043" spans="1:7" x14ac:dyDescent="0.35">
      <c r="A4043">
        <v>2017</v>
      </c>
      <c r="B4043">
        <v>10</v>
      </c>
      <c r="C4043" t="str">
        <f>+VLOOKUP(Precio_mayoristas_consumidores[[#This Row],[Cod_mes]],Códigos_mes[],2,0)</f>
        <v>Octubre</v>
      </c>
      <c r="D4043" t="s">
        <v>797</v>
      </c>
      <c r="E4043" t="str">
        <f>+VLOOKUP(Precio_mayoristas_consumidores[[#This Row],[Producto]],Codigos_class_frutas[],2,0)</f>
        <v>Oleaginosos</v>
      </c>
      <c r="F4043" t="s">
        <v>225</v>
      </c>
      <c r="G4043" s="51">
        <v>3080.07</v>
      </c>
    </row>
    <row r="4044" spans="1:7" x14ac:dyDescent="0.35">
      <c r="A4044">
        <v>2017</v>
      </c>
      <c r="B4044">
        <v>10</v>
      </c>
      <c r="C4044" t="str">
        <f>+VLOOKUP(Precio_mayoristas_consumidores[[#This Row],[Cod_mes]],Códigos_mes[],2,0)</f>
        <v>Octubre</v>
      </c>
      <c r="D4044" t="s">
        <v>797</v>
      </c>
      <c r="E4044" t="str">
        <f>+VLOOKUP(Precio_mayoristas_consumidores[[#This Row],[Producto]],Codigos_class_frutas[],2,0)</f>
        <v>Frutos de pepita</v>
      </c>
      <c r="F4044" t="s">
        <v>242</v>
      </c>
      <c r="G4044" s="51">
        <v>1111.71</v>
      </c>
    </row>
    <row r="4045" spans="1:7" x14ac:dyDescent="0.35">
      <c r="A4045">
        <v>2017</v>
      </c>
      <c r="B4045">
        <v>10</v>
      </c>
      <c r="C4045" t="str">
        <f>+VLOOKUP(Precio_mayoristas_consumidores[[#This Row],[Cod_mes]],Códigos_mes[],2,0)</f>
        <v>Octubre</v>
      </c>
      <c r="D4045" t="s">
        <v>797</v>
      </c>
      <c r="E4045" t="str">
        <f>+VLOOKUP(Precio_mayoristas_consumidores[[#This Row],[Producto]],Codigos_class_frutas[],2,0)</f>
        <v>Tropicales y subtropicales</v>
      </c>
      <c r="F4045" t="s">
        <v>204</v>
      </c>
      <c r="G4045" s="51">
        <v>828.9</v>
      </c>
    </row>
    <row r="4046" spans="1:7" x14ac:dyDescent="0.35">
      <c r="A4046">
        <v>2017</v>
      </c>
      <c r="B4046">
        <v>10</v>
      </c>
      <c r="C4046" t="str">
        <f>+VLOOKUP(Precio_mayoristas_consumidores[[#This Row],[Cod_mes]],Códigos_mes[],2,0)</f>
        <v>Octubre</v>
      </c>
      <c r="D4046" t="s">
        <v>796</v>
      </c>
      <c r="E4046" t="str">
        <f>+VLOOKUP(Precio_mayoristas_consumidores[[#This Row],[Producto]],Codigos_class_frutas[],2,0)</f>
        <v>Otros</v>
      </c>
      <c r="F4046" t="s">
        <v>209</v>
      </c>
      <c r="G4046" s="51">
        <v>1914.54</v>
      </c>
    </row>
    <row r="4047" spans="1:7" x14ac:dyDescent="0.35">
      <c r="A4047">
        <v>2017</v>
      </c>
      <c r="B4047">
        <v>10</v>
      </c>
      <c r="C4047" t="str">
        <f>+VLOOKUP(Precio_mayoristas_consumidores[[#This Row],[Cod_mes]],Códigos_mes[],2,0)</f>
        <v>Octubre</v>
      </c>
      <c r="D4047" t="s">
        <v>796</v>
      </c>
      <c r="E4047" t="str">
        <f>+VLOOKUP(Precio_mayoristas_consumidores[[#This Row],[Producto]],Codigos_class_frutas[],2,0)</f>
        <v>Berries</v>
      </c>
      <c r="F4047" t="s">
        <v>212</v>
      </c>
      <c r="G4047" s="51">
        <v>1485.02</v>
      </c>
    </row>
    <row r="4048" spans="1:7" x14ac:dyDescent="0.35">
      <c r="A4048">
        <v>2017</v>
      </c>
      <c r="B4048">
        <v>10</v>
      </c>
      <c r="C4048" t="str">
        <f>+VLOOKUP(Precio_mayoristas_consumidores[[#This Row],[Cod_mes]],Códigos_mes[],2,0)</f>
        <v>Octubre</v>
      </c>
      <c r="D4048" t="s">
        <v>796</v>
      </c>
      <c r="E4048" t="str">
        <f>+VLOOKUP(Precio_mayoristas_consumidores[[#This Row],[Producto]],Codigos_class_frutas[],2,0)</f>
        <v>Berries</v>
      </c>
      <c r="F4048" t="s">
        <v>249</v>
      </c>
      <c r="G4048" s="51">
        <v>878.77</v>
      </c>
    </row>
    <row r="4049" spans="1:7" x14ac:dyDescent="0.35">
      <c r="A4049">
        <v>2017</v>
      </c>
      <c r="B4049">
        <v>10</v>
      </c>
      <c r="C4049" t="str">
        <f>+VLOOKUP(Precio_mayoristas_consumidores[[#This Row],[Cod_mes]],Códigos_mes[],2,0)</f>
        <v>Octubre</v>
      </c>
      <c r="D4049" t="s">
        <v>796</v>
      </c>
      <c r="E4049" t="str">
        <f>+VLOOKUP(Precio_mayoristas_consumidores[[#This Row],[Producto]],Codigos_class_frutas[],2,0)</f>
        <v>Cítricos</v>
      </c>
      <c r="F4049" t="s">
        <v>214</v>
      </c>
      <c r="G4049" s="51">
        <v>452.78</v>
      </c>
    </row>
    <row r="4050" spans="1:7" x14ac:dyDescent="0.35">
      <c r="A4050">
        <v>2017</v>
      </c>
      <c r="B4050">
        <v>10</v>
      </c>
      <c r="C4050" t="str">
        <f>+VLOOKUP(Precio_mayoristas_consumidores[[#This Row],[Cod_mes]],Códigos_mes[],2,0)</f>
        <v>Octubre</v>
      </c>
      <c r="D4050" t="s">
        <v>796</v>
      </c>
      <c r="E4050" t="str">
        <f>+VLOOKUP(Precio_mayoristas_consumidores[[#This Row],[Producto]],Codigos_class_frutas[],2,0)</f>
        <v>Cítricos</v>
      </c>
      <c r="F4050" t="s">
        <v>218</v>
      </c>
      <c r="G4050" s="51">
        <v>808.83</v>
      </c>
    </row>
    <row r="4051" spans="1:7" x14ac:dyDescent="0.35">
      <c r="A4051">
        <v>2017</v>
      </c>
      <c r="B4051">
        <v>10</v>
      </c>
      <c r="C4051" t="str">
        <f>+VLOOKUP(Precio_mayoristas_consumidores[[#This Row],[Cod_mes]],Códigos_mes[],2,0)</f>
        <v>Octubre</v>
      </c>
      <c r="D4051" t="s">
        <v>796</v>
      </c>
      <c r="E4051" t="str">
        <f>+VLOOKUP(Precio_mayoristas_consumidores[[#This Row],[Producto]],Codigos_class_frutas[],2,0)</f>
        <v>Tropicales y subtropicales</v>
      </c>
      <c r="F4051" t="s">
        <v>229</v>
      </c>
      <c r="G4051" s="51">
        <v>2408.9299999999998</v>
      </c>
    </row>
    <row r="4052" spans="1:7" x14ac:dyDescent="0.35">
      <c r="A4052">
        <v>2017</v>
      </c>
      <c r="B4052">
        <v>10</v>
      </c>
      <c r="C4052" t="str">
        <f>+VLOOKUP(Precio_mayoristas_consumidores[[#This Row],[Cod_mes]],Códigos_mes[],2,0)</f>
        <v>Octubre</v>
      </c>
      <c r="D4052" t="s">
        <v>796</v>
      </c>
      <c r="E4052" t="str">
        <f>+VLOOKUP(Precio_mayoristas_consumidores[[#This Row],[Producto]],Codigos_class_frutas[],2,0)</f>
        <v>Frutos de pepita</v>
      </c>
      <c r="F4052" t="s">
        <v>231</v>
      </c>
      <c r="G4052" s="51">
        <v>787.9</v>
      </c>
    </row>
    <row r="4053" spans="1:7" x14ac:dyDescent="0.35">
      <c r="A4053">
        <v>2017</v>
      </c>
      <c r="B4053">
        <v>10</v>
      </c>
      <c r="C4053" t="str">
        <f>+VLOOKUP(Precio_mayoristas_consumidores[[#This Row],[Cod_mes]],Códigos_mes[],2,0)</f>
        <v>Octubre</v>
      </c>
      <c r="D4053" t="s">
        <v>796</v>
      </c>
      <c r="E4053" t="str">
        <f>+VLOOKUP(Precio_mayoristas_consumidores[[#This Row],[Producto]],Codigos_class_frutas[],2,0)</f>
        <v>Cítricos</v>
      </c>
      <c r="F4053" t="s">
        <v>221</v>
      </c>
      <c r="G4053" s="51">
        <v>776.45</v>
      </c>
    </row>
    <row r="4054" spans="1:7" x14ac:dyDescent="0.35">
      <c r="A4054">
        <v>2017</v>
      </c>
      <c r="B4054">
        <v>10</v>
      </c>
      <c r="C4054" t="str">
        <f>+VLOOKUP(Precio_mayoristas_consumidores[[#This Row],[Cod_mes]],Códigos_mes[],2,0)</f>
        <v>Octubre</v>
      </c>
      <c r="D4054" t="s">
        <v>796</v>
      </c>
      <c r="E4054" t="str">
        <f>+VLOOKUP(Precio_mayoristas_consumidores[[#This Row],[Producto]],Codigos_class_frutas[],2,0)</f>
        <v>Oleaginosos</v>
      </c>
      <c r="F4054" t="s">
        <v>225</v>
      </c>
      <c r="G4054" s="51">
        <v>2209.08</v>
      </c>
    </row>
    <row r="4055" spans="1:7" x14ac:dyDescent="0.35">
      <c r="A4055">
        <v>2017</v>
      </c>
      <c r="B4055">
        <v>10</v>
      </c>
      <c r="C4055" t="str">
        <f>+VLOOKUP(Precio_mayoristas_consumidores[[#This Row],[Cod_mes]],Códigos_mes[],2,0)</f>
        <v>Octubre</v>
      </c>
      <c r="D4055" t="s">
        <v>796</v>
      </c>
      <c r="E4055" t="str">
        <f>+VLOOKUP(Precio_mayoristas_consumidores[[#This Row],[Producto]],Codigos_class_frutas[],2,0)</f>
        <v>Frutos de pepita</v>
      </c>
      <c r="F4055" t="s">
        <v>242</v>
      </c>
      <c r="G4055" s="51">
        <v>805.94</v>
      </c>
    </row>
    <row r="4056" spans="1:7" x14ac:dyDescent="0.35">
      <c r="A4056">
        <v>2017</v>
      </c>
      <c r="B4056">
        <v>10</v>
      </c>
      <c r="C4056" t="str">
        <f>+VLOOKUP(Precio_mayoristas_consumidores[[#This Row],[Cod_mes]],Códigos_mes[],2,0)</f>
        <v>Octubre</v>
      </c>
      <c r="D4056" t="s">
        <v>796</v>
      </c>
      <c r="E4056" t="str">
        <f>+VLOOKUP(Precio_mayoristas_consumidores[[#This Row],[Producto]],Codigos_class_frutas[],2,0)</f>
        <v>Tropicales y subtropicales</v>
      </c>
      <c r="F4056" t="s">
        <v>204</v>
      </c>
      <c r="G4056" s="51">
        <v>598.04999999999995</v>
      </c>
    </row>
    <row r="4057" spans="1:7" x14ac:dyDescent="0.35">
      <c r="A4057">
        <v>2017</v>
      </c>
      <c r="B4057">
        <v>10</v>
      </c>
      <c r="C4057" t="str">
        <f>+VLOOKUP(Precio_mayoristas_consumidores[[#This Row],[Cod_mes]],Códigos_mes[],2,0)</f>
        <v>Octubre</v>
      </c>
      <c r="D4057" t="s">
        <v>797</v>
      </c>
      <c r="E4057" t="str">
        <f>+VLOOKUP(Precio_mayoristas_consumidores[[#This Row],[Producto]],Codigos_class_frutas[],2,0)</f>
        <v>Otros</v>
      </c>
      <c r="F4057" t="s">
        <v>209</v>
      </c>
      <c r="G4057" s="51">
        <v>2385.46</v>
      </c>
    </row>
    <row r="4058" spans="1:7" x14ac:dyDescent="0.35">
      <c r="A4058">
        <v>2017</v>
      </c>
      <c r="B4058">
        <v>10</v>
      </c>
      <c r="C4058" t="str">
        <f>+VLOOKUP(Precio_mayoristas_consumidores[[#This Row],[Cod_mes]],Códigos_mes[],2,0)</f>
        <v>Octubre</v>
      </c>
      <c r="D4058" t="s">
        <v>797</v>
      </c>
      <c r="E4058" t="str">
        <f>+VLOOKUP(Precio_mayoristas_consumidores[[#This Row],[Producto]],Codigos_class_frutas[],2,0)</f>
        <v>Berries</v>
      </c>
      <c r="F4058" t="s">
        <v>212</v>
      </c>
      <c r="G4058" s="51">
        <v>4652.05</v>
      </c>
    </row>
    <row r="4059" spans="1:7" x14ac:dyDescent="0.35">
      <c r="A4059">
        <v>2017</v>
      </c>
      <c r="B4059">
        <v>10</v>
      </c>
      <c r="C4059" t="str">
        <f>+VLOOKUP(Precio_mayoristas_consumidores[[#This Row],[Cod_mes]],Códigos_mes[],2,0)</f>
        <v>Octubre</v>
      </c>
      <c r="D4059" t="s">
        <v>797</v>
      </c>
      <c r="E4059" t="str">
        <f>+VLOOKUP(Precio_mayoristas_consumidores[[#This Row],[Producto]],Codigos_class_frutas[],2,0)</f>
        <v>Berries</v>
      </c>
      <c r="F4059" t="s">
        <v>249</v>
      </c>
      <c r="G4059" s="51">
        <v>1404.75</v>
      </c>
    </row>
    <row r="4060" spans="1:7" x14ac:dyDescent="0.35">
      <c r="A4060">
        <v>2017</v>
      </c>
      <c r="B4060">
        <v>10</v>
      </c>
      <c r="C4060" t="str">
        <f>+VLOOKUP(Precio_mayoristas_consumidores[[#This Row],[Cod_mes]],Códigos_mes[],2,0)</f>
        <v>Octubre</v>
      </c>
      <c r="D4060" t="s">
        <v>797</v>
      </c>
      <c r="E4060" t="str">
        <f>+VLOOKUP(Precio_mayoristas_consumidores[[#This Row],[Producto]],Codigos_class_frutas[],2,0)</f>
        <v>Cítricos</v>
      </c>
      <c r="F4060" t="s">
        <v>214</v>
      </c>
      <c r="G4060" s="51">
        <v>858.76</v>
      </c>
    </row>
    <row r="4061" spans="1:7" x14ac:dyDescent="0.35">
      <c r="A4061">
        <v>2017</v>
      </c>
      <c r="B4061">
        <v>10</v>
      </c>
      <c r="C4061" t="str">
        <f>+VLOOKUP(Precio_mayoristas_consumidores[[#This Row],[Cod_mes]],Códigos_mes[],2,0)</f>
        <v>Octubre</v>
      </c>
      <c r="D4061" t="s">
        <v>797</v>
      </c>
      <c r="E4061" t="str">
        <f>+VLOOKUP(Precio_mayoristas_consumidores[[#This Row],[Producto]],Codigos_class_frutas[],2,0)</f>
        <v>Cítricos</v>
      </c>
      <c r="F4061" t="s">
        <v>218</v>
      </c>
      <c r="G4061" s="51">
        <v>1625.97</v>
      </c>
    </row>
    <row r="4062" spans="1:7" x14ac:dyDescent="0.35">
      <c r="A4062">
        <v>2017</v>
      </c>
      <c r="B4062">
        <v>10</v>
      </c>
      <c r="C4062" t="str">
        <f>+VLOOKUP(Precio_mayoristas_consumidores[[#This Row],[Cod_mes]],Códigos_mes[],2,0)</f>
        <v>Octubre</v>
      </c>
      <c r="D4062" t="s">
        <v>797</v>
      </c>
      <c r="E4062" t="str">
        <f>+VLOOKUP(Precio_mayoristas_consumidores[[#This Row],[Producto]],Codigos_class_frutas[],2,0)</f>
        <v>Tropicales y subtropicales</v>
      </c>
      <c r="F4062" t="s">
        <v>229</v>
      </c>
      <c r="G4062" s="51">
        <v>2129.7399999999998</v>
      </c>
    </row>
    <row r="4063" spans="1:7" x14ac:dyDescent="0.35">
      <c r="A4063">
        <v>2017</v>
      </c>
      <c r="B4063">
        <v>10</v>
      </c>
      <c r="C4063" t="str">
        <f>+VLOOKUP(Precio_mayoristas_consumidores[[#This Row],[Cod_mes]],Códigos_mes[],2,0)</f>
        <v>Octubre</v>
      </c>
      <c r="D4063" t="s">
        <v>797</v>
      </c>
      <c r="E4063" t="str">
        <f>+VLOOKUP(Precio_mayoristas_consumidores[[#This Row],[Producto]],Codigos_class_frutas[],2,0)</f>
        <v>Frutos de pepita</v>
      </c>
      <c r="F4063" t="s">
        <v>231</v>
      </c>
      <c r="G4063" s="51">
        <v>1180.7</v>
      </c>
    </row>
    <row r="4064" spans="1:7" x14ac:dyDescent="0.35">
      <c r="A4064">
        <v>2017</v>
      </c>
      <c r="B4064">
        <v>10</v>
      </c>
      <c r="C4064" t="str">
        <f>+VLOOKUP(Precio_mayoristas_consumidores[[#This Row],[Cod_mes]],Códigos_mes[],2,0)</f>
        <v>Octubre</v>
      </c>
      <c r="D4064" t="s">
        <v>797</v>
      </c>
      <c r="E4064" t="str">
        <f>+VLOOKUP(Precio_mayoristas_consumidores[[#This Row],[Producto]],Codigos_class_frutas[],2,0)</f>
        <v>Cítricos</v>
      </c>
      <c r="F4064" t="s">
        <v>221</v>
      </c>
      <c r="G4064" s="51">
        <v>1069.82</v>
      </c>
    </row>
    <row r="4065" spans="1:7" x14ac:dyDescent="0.35">
      <c r="A4065">
        <v>2017</v>
      </c>
      <c r="B4065">
        <v>10</v>
      </c>
      <c r="C4065" t="str">
        <f>+VLOOKUP(Precio_mayoristas_consumidores[[#This Row],[Cod_mes]],Códigos_mes[],2,0)</f>
        <v>Octubre</v>
      </c>
      <c r="D4065" t="s">
        <v>797</v>
      </c>
      <c r="E4065" t="str">
        <f>+VLOOKUP(Precio_mayoristas_consumidores[[#This Row],[Producto]],Codigos_class_frutas[],2,0)</f>
        <v>Oleaginosos</v>
      </c>
      <c r="F4065" t="s">
        <v>225</v>
      </c>
      <c r="G4065" s="51">
        <v>3074.35</v>
      </c>
    </row>
    <row r="4066" spans="1:7" x14ac:dyDescent="0.35">
      <c r="A4066">
        <v>2017</v>
      </c>
      <c r="B4066">
        <v>10</v>
      </c>
      <c r="C4066" t="str">
        <f>+VLOOKUP(Precio_mayoristas_consumidores[[#This Row],[Cod_mes]],Códigos_mes[],2,0)</f>
        <v>Octubre</v>
      </c>
      <c r="D4066" t="s">
        <v>797</v>
      </c>
      <c r="E4066" t="str">
        <f>+VLOOKUP(Precio_mayoristas_consumidores[[#This Row],[Producto]],Codigos_class_frutas[],2,0)</f>
        <v>Frutos de pepita</v>
      </c>
      <c r="F4066" t="s">
        <v>242</v>
      </c>
      <c r="G4066" s="51">
        <v>1162.17</v>
      </c>
    </row>
    <row r="4067" spans="1:7" x14ac:dyDescent="0.35">
      <c r="A4067">
        <v>2017</v>
      </c>
      <c r="B4067">
        <v>10</v>
      </c>
      <c r="C4067" t="str">
        <f>+VLOOKUP(Precio_mayoristas_consumidores[[#This Row],[Cod_mes]],Códigos_mes[],2,0)</f>
        <v>Octubre</v>
      </c>
      <c r="D4067" t="s">
        <v>797</v>
      </c>
      <c r="E4067" t="str">
        <f>+VLOOKUP(Precio_mayoristas_consumidores[[#This Row],[Producto]],Codigos_class_frutas[],2,0)</f>
        <v>Tropicales y subtropicales</v>
      </c>
      <c r="F4067" t="s">
        <v>204</v>
      </c>
      <c r="G4067" s="51">
        <v>810.74</v>
      </c>
    </row>
    <row r="4068" spans="1:7" x14ac:dyDescent="0.35">
      <c r="A4068">
        <v>2017</v>
      </c>
      <c r="B4068">
        <v>11</v>
      </c>
      <c r="C4068" t="str">
        <f>+VLOOKUP(Precio_mayoristas_consumidores[[#This Row],[Cod_mes]],Códigos_mes[],2,0)</f>
        <v>Noviembre</v>
      </c>
      <c r="D4068" t="s">
        <v>796</v>
      </c>
      <c r="E4068" t="str">
        <f>+VLOOKUP(Precio_mayoristas_consumidores[[#This Row],[Producto]],Codigos_class_frutas[],2,0)</f>
        <v>Otros</v>
      </c>
      <c r="F4068" t="s">
        <v>209</v>
      </c>
      <c r="G4068" s="51">
        <v>1992.16</v>
      </c>
    </row>
    <row r="4069" spans="1:7" x14ac:dyDescent="0.35">
      <c r="A4069">
        <v>2017</v>
      </c>
      <c r="B4069">
        <v>11</v>
      </c>
      <c r="C4069" t="str">
        <f>+VLOOKUP(Precio_mayoristas_consumidores[[#This Row],[Cod_mes]],Códigos_mes[],2,0)</f>
        <v>Noviembre</v>
      </c>
      <c r="D4069" t="s">
        <v>796</v>
      </c>
      <c r="E4069" t="str">
        <f>+VLOOKUP(Precio_mayoristas_consumidores[[#This Row],[Producto]],Codigos_class_frutas[],2,0)</f>
        <v>Berries</v>
      </c>
      <c r="F4069" t="s">
        <v>212</v>
      </c>
      <c r="G4069" s="51">
        <v>1115.17</v>
      </c>
    </row>
    <row r="4070" spans="1:7" x14ac:dyDescent="0.35">
      <c r="A4070">
        <v>2017</v>
      </c>
      <c r="B4070">
        <v>11</v>
      </c>
      <c r="C4070" t="str">
        <f>+VLOOKUP(Precio_mayoristas_consumidores[[#This Row],[Cod_mes]],Códigos_mes[],2,0)</f>
        <v>Noviembre</v>
      </c>
      <c r="D4070" t="s">
        <v>796</v>
      </c>
      <c r="E4070" t="str">
        <f>+VLOOKUP(Precio_mayoristas_consumidores[[#This Row],[Producto]],Codigos_class_frutas[],2,0)</f>
        <v>Berries</v>
      </c>
      <c r="F4070" t="s">
        <v>249</v>
      </c>
      <c r="G4070" s="51">
        <v>825.45</v>
      </c>
    </row>
    <row r="4071" spans="1:7" x14ac:dyDescent="0.35">
      <c r="A4071">
        <v>2017</v>
      </c>
      <c r="B4071">
        <v>11</v>
      </c>
      <c r="C4071" t="str">
        <f>+VLOOKUP(Precio_mayoristas_consumidores[[#This Row],[Cod_mes]],Códigos_mes[],2,0)</f>
        <v>Noviembre</v>
      </c>
      <c r="D4071" t="s">
        <v>796</v>
      </c>
      <c r="E4071" t="str">
        <f>+VLOOKUP(Precio_mayoristas_consumidores[[#This Row],[Producto]],Codigos_class_frutas[],2,0)</f>
        <v>Cítricos</v>
      </c>
      <c r="F4071" t="s">
        <v>214</v>
      </c>
      <c r="G4071" s="51">
        <v>424.49</v>
      </c>
    </row>
    <row r="4072" spans="1:7" x14ac:dyDescent="0.35">
      <c r="A4072">
        <v>2017</v>
      </c>
      <c r="B4072">
        <v>11</v>
      </c>
      <c r="C4072" t="str">
        <f>+VLOOKUP(Precio_mayoristas_consumidores[[#This Row],[Cod_mes]],Códigos_mes[],2,0)</f>
        <v>Noviembre</v>
      </c>
      <c r="D4072" t="s">
        <v>796</v>
      </c>
      <c r="E4072" t="str">
        <f>+VLOOKUP(Precio_mayoristas_consumidores[[#This Row],[Producto]],Codigos_class_frutas[],2,0)</f>
        <v>Cítricos</v>
      </c>
      <c r="F4072" t="s">
        <v>218</v>
      </c>
      <c r="G4072" s="51">
        <v>857.59</v>
      </c>
    </row>
    <row r="4073" spans="1:7" x14ac:dyDescent="0.35">
      <c r="A4073">
        <v>2017</v>
      </c>
      <c r="B4073">
        <v>11</v>
      </c>
      <c r="C4073" t="str">
        <f>+VLOOKUP(Precio_mayoristas_consumidores[[#This Row],[Cod_mes]],Códigos_mes[],2,0)</f>
        <v>Noviembre</v>
      </c>
      <c r="D4073" t="s">
        <v>796</v>
      </c>
      <c r="E4073" t="str">
        <f>+VLOOKUP(Precio_mayoristas_consumidores[[#This Row],[Producto]],Codigos_class_frutas[],2,0)</f>
        <v>Tropicales y subtropicales</v>
      </c>
      <c r="F4073" t="s">
        <v>229</v>
      </c>
      <c r="G4073" s="51">
        <v>2266.67</v>
      </c>
    </row>
    <row r="4074" spans="1:7" x14ac:dyDescent="0.35">
      <c r="A4074">
        <v>2017</v>
      </c>
      <c r="B4074">
        <v>11</v>
      </c>
      <c r="C4074" t="str">
        <f>+VLOOKUP(Precio_mayoristas_consumidores[[#This Row],[Cod_mes]],Códigos_mes[],2,0)</f>
        <v>Noviembre</v>
      </c>
      <c r="D4074" t="s">
        <v>796</v>
      </c>
      <c r="E4074" t="str">
        <f>+VLOOKUP(Precio_mayoristas_consumidores[[#This Row],[Producto]],Codigos_class_frutas[],2,0)</f>
        <v>Frutos de pepita</v>
      </c>
      <c r="F4074" t="s">
        <v>231</v>
      </c>
      <c r="G4074" s="51">
        <v>753.53</v>
      </c>
    </row>
    <row r="4075" spans="1:7" x14ac:dyDescent="0.35">
      <c r="A4075">
        <v>2017</v>
      </c>
      <c r="B4075">
        <v>11</v>
      </c>
      <c r="C4075" t="str">
        <f>+VLOOKUP(Precio_mayoristas_consumidores[[#This Row],[Cod_mes]],Códigos_mes[],2,0)</f>
        <v>Noviembre</v>
      </c>
      <c r="D4075" t="s">
        <v>796</v>
      </c>
      <c r="E4075" t="str">
        <f>+VLOOKUP(Precio_mayoristas_consumidores[[#This Row],[Producto]],Codigos_class_frutas[],2,0)</f>
        <v>Cítricos</v>
      </c>
      <c r="F4075" t="s">
        <v>221</v>
      </c>
      <c r="G4075" s="51">
        <v>804.78</v>
      </c>
    </row>
    <row r="4076" spans="1:7" x14ac:dyDescent="0.35">
      <c r="A4076">
        <v>2017</v>
      </c>
      <c r="B4076">
        <v>11</v>
      </c>
      <c r="C4076" t="str">
        <f>+VLOOKUP(Precio_mayoristas_consumidores[[#This Row],[Cod_mes]],Códigos_mes[],2,0)</f>
        <v>Noviembre</v>
      </c>
      <c r="D4076" t="s">
        <v>796</v>
      </c>
      <c r="E4076" t="str">
        <f>+VLOOKUP(Precio_mayoristas_consumidores[[#This Row],[Producto]],Codigos_class_frutas[],2,0)</f>
        <v>Oleaginosos</v>
      </c>
      <c r="F4076" t="s">
        <v>225</v>
      </c>
      <c r="G4076" s="51">
        <v>2223.0300000000002</v>
      </c>
    </row>
    <row r="4077" spans="1:7" x14ac:dyDescent="0.35">
      <c r="A4077">
        <v>2017</v>
      </c>
      <c r="B4077">
        <v>11</v>
      </c>
      <c r="C4077" t="str">
        <f>+VLOOKUP(Precio_mayoristas_consumidores[[#This Row],[Cod_mes]],Códigos_mes[],2,0)</f>
        <v>Noviembre</v>
      </c>
      <c r="D4077" t="s">
        <v>796</v>
      </c>
      <c r="E4077" t="str">
        <f>+VLOOKUP(Precio_mayoristas_consumidores[[#This Row],[Producto]],Codigos_class_frutas[],2,0)</f>
        <v>Frutos de pepita</v>
      </c>
      <c r="F4077" t="s">
        <v>242</v>
      </c>
      <c r="G4077" s="51">
        <v>761.71</v>
      </c>
    </row>
    <row r="4078" spans="1:7" x14ac:dyDescent="0.35">
      <c r="A4078">
        <v>2017</v>
      </c>
      <c r="B4078">
        <v>11</v>
      </c>
      <c r="C4078" t="str">
        <f>+VLOOKUP(Precio_mayoristas_consumidores[[#This Row],[Cod_mes]],Códigos_mes[],2,0)</f>
        <v>Noviembre</v>
      </c>
      <c r="D4078" t="s">
        <v>796</v>
      </c>
      <c r="E4078" t="str">
        <f>+VLOOKUP(Precio_mayoristas_consumidores[[#This Row],[Producto]],Codigos_class_frutas[],2,0)</f>
        <v>Tropicales y subtropicales</v>
      </c>
      <c r="F4078" t="s">
        <v>204</v>
      </c>
      <c r="G4078" s="51">
        <v>610.51</v>
      </c>
    </row>
    <row r="4079" spans="1:7" x14ac:dyDescent="0.35">
      <c r="A4079">
        <v>2017</v>
      </c>
      <c r="B4079">
        <v>11</v>
      </c>
      <c r="C4079" t="str">
        <f>+VLOOKUP(Precio_mayoristas_consumidores[[#This Row],[Cod_mes]],Códigos_mes[],2,0)</f>
        <v>Noviembre</v>
      </c>
      <c r="D4079" t="s">
        <v>797</v>
      </c>
      <c r="E4079" t="str">
        <f>+VLOOKUP(Precio_mayoristas_consumidores[[#This Row],[Producto]],Codigos_class_frutas[],2,0)</f>
        <v>Otros</v>
      </c>
      <c r="F4079" t="s">
        <v>209</v>
      </c>
      <c r="G4079" s="51">
        <v>2336.44</v>
      </c>
    </row>
    <row r="4080" spans="1:7" x14ac:dyDescent="0.35">
      <c r="A4080">
        <v>2017</v>
      </c>
      <c r="B4080">
        <v>11</v>
      </c>
      <c r="C4080" t="str">
        <f>+VLOOKUP(Precio_mayoristas_consumidores[[#This Row],[Cod_mes]],Códigos_mes[],2,0)</f>
        <v>Noviembre</v>
      </c>
      <c r="D4080" t="s">
        <v>797</v>
      </c>
      <c r="E4080" t="str">
        <f>+VLOOKUP(Precio_mayoristas_consumidores[[#This Row],[Producto]],Codigos_class_frutas[],2,0)</f>
        <v>Berries</v>
      </c>
      <c r="F4080" t="s">
        <v>212</v>
      </c>
      <c r="G4080" s="51">
        <v>5956.13</v>
      </c>
    </row>
    <row r="4081" spans="1:7" x14ac:dyDescent="0.35">
      <c r="A4081">
        <v>2017</v>
      </c>
      <c r="B4081">
        <v>11</v>
      </c>
      <c r="C4081" t="str">
        <f>+VLOOKUP(Precio_mayoristas_consumidores[[#This Row],[Cod_mes]],Códigos_mes[],2,0)</f>
        <v>Noviembre</v>
      </c>
      <c r="D4081" t="s">
        <v>797</v>
      </c>
      <c r="E4081" t="str">
        <f>+VLOOKUP(Precio_mayoristas_consumidores[[#This Row],[Producto]],Codigos_class_frutas[],2,0)</f>
        <v>Berries</v>
      </c>
      <c r="F4081" t="s">
        <v>249</v>
      </c>
      <c r="G4081" s="51">
        <v>1519.86</v>
      </c>
    </row>
    <row r="4082" spans="1:7" x14ac:dyDescent="0.35">
      <c r="A4082">
        <v>2017</v>
      </c>
      <c r="B4082">
        <v>11</v>
      </c>
      <c r="C4082" t="str">
        <f>+VLOOKUP(Precio_mayoristas_consumidores[[#This Row],[Cod_mes]],Códigos_mes[],2,0)</f>
        <v>Noviembre</v>
      </c>
      <c r="D4082" t="s">
        <v>797</v>
      </c>
      <c r="E4082" t="str">
        <f>+VLOOKUP(Precio_mayoristas_consumidores[[#This Row],[Producto]],Codigos_class_frutas[],2,0)</f>
        <v>Cítricos</v>
      </c>
      <c r="F4082" t="s">
        <v>214</v>
      </c>
      <c r="G4082" s="51">
        <v>846.4</v>
      </c>
    </row>
    <row r="4083" spans="1:7" x14ac:dyDescent="0.35">
      <c r="A4083">
        <v>2017</v>
      </c>
      <c r="B4083">
        <v>11</v>
      </c>
      <c r="C4083" t="str">
        <f>+VLOOKUP(Precio_mayoristas_consumidores[[#This Row],[Cod_mes]],Códigos_mes[],2,0)</f>
        <v>Noviembre</v>
      </c>
      <c r="D4083" t="s">
        <v>797</v>
      </c>
      <c r="E4083" t="str">
        <f>+VLOOKUP(Precio_mayoristas_consumidores[[#This Row],[Producto]],Codigos_class_frutas[],2,0)</f>
        <v>Cítricos</v>
      </c>
      <c r="F4083" t="s">
        <v>218</v>
      </c>
      <c r="G4083" s="51">
        <v>1651.23</v>
      </c>
    </row>
    <row r="4084" spans="1:7" x14ac:dyDescent="0.35">
      <c r="A4084">
        <v>2017</v>
      </c>
      <c r="B4084">
        <v>11</v>
      </c>
      <c r="C4084" t="str">
        <f>+VLOOKUP(Precio_mayoristas_consumidores[[#This Row],[Cod_mes]],Códigos_mes[],2,0)</f>
        <v>Noviembre</v>
      </c>
      <c r="D4084" t="s">
        <v>797</v>
      </c>
      <c r="E4084" t="str">
        <f>+VLOOKUP(Precio_mayoristas_consumidores[[#This Row],[Producto]],Codigos_class_frutas[],2,0)</f>
        <v>Tropicales y subtropicales</v>
      </c>
      <c r="F4084" t="s">
        <v>229</v>
      </c>
      <c r="G4084" s="51">
        <v>2052.6799999999998</v>
      </c>
    </row>
    <row r="4085" spans="1:7" x14ac:dyDescent="0.35">
      <c r="A4085">
        <v>2017</v>
      </c>
      <c r="B4085">
        <v>11</v>
      </c>
      <c r="C4085" t="str">
        <f>+VLOOKUP(Precio_mayoristas_consumidores[[#This Row],[Cod_mes]],Códigos_mes[],2,0)</f>
        <v>Noviembre</v>
      </c>
      <c r="D4085" t="s">
        <v>797</v>
      </c>
      <c r="E4085" t="str">
        <f>+VLOOKUP(Precio_mayoristas_consumidores[[#This Row],[Producto]],Codigos_class_frutas[],2,0)</f>
        <v>Frutos de pepita</v>
      </c>
      <c r="F4085" t="s">
        <v>231</v>
      </c>
      <c r="G4085" s="51">
        <v>1212.42</v>
      </c>
    </row>
    <row r="4086" spans="1:7" x14ac:dyDescent="0.35">
      <c r="A4086">
        <v>2017</v>
      </c>
      <c r="B4086">
        <v>11</v>
      </c>
      <c r="C4086" t="str">
        <f>+VLOOKUP(Precio_mayoristas_consumidores[[#This Row],[Cod_mes]],Códigos_mes[],2,0)</f>
        <v>Noviembre</v>
      </c>
      <c r="D4086" t="s">
        <v>797</v>
      </c>
      <c r="E4086" t="str">
        <f>+VLOOKUP(Precio_mayoristas_consumidores[[#This Row],[Producto]],Codigos_class_frutas[],2,0)</f>
        <v>Cítricos</v>
      </c>
      <c r="F4086" t="s">
        <v>221</v>
      </c>
      <c r="G4086" s="51">
        <v>1012.98</v>
      </c>
    </row>
    <row r="4087" spans="1:7" x14ac:dyDescent="0.35">
      <c r="A4087">
        <v>2017</v>
      </c>
      <c r="B4087">
        <v>11</v>
      </c>
      <c r="C4087" t="str">
        <f>+VLOOKUP(Precio_mayoristas_consumidores[[#This Row],[Cod_mes]],Códigos_mes[],2,0)</f>
        <v>Noviembre</v>
      </c>
      <c r="D4087" t="s">
        <v>797</v>
      </c>
      <c r="E4087" t="str">
        <f>+VLOOKUP(Precio_mayoristas_consumidores[[#This Row],[Producto]],Codigos_class_frutas[],2,0)</f>
        <v>Oleaginosos</v>
      </c>
      <c r="F4087" t="s">
        <v>225</v>
      </c>
      <c r="G4087" s="51">
        <v>3094.5</v>
      </c>
    </row>
    <row r="4088" spans="1:7" x14ac:dyDescent="0.35">
      <c r="A4088">
        <v>2017</v>
      </c>
      <c r="B4088">
        <v>11</v>
      </c>
      <c r="C4088" t="str">
        <f>+VLOOKUP(Precio_mayoristas_consumidores[[#This Row],[Cod_mes]],Códigos_mes[],2,0)</f>
        <v>Noviembre</v>
      </c>
      <c r="D4088" t="s">
        <v>797</v>
      </c>
      <c r="E4088" t="str">
        <f>+VLOOKUP(Precio_mayoristas_consumidores[[#This Row],[Producto]],Codigos_class_frutas[],2,0)</f>
        <v>Frutos de pepita</v>
      </c>
      <c r="F4088" t="s">
        <v>242</v>
      </c>
      <c r="G4088" s="51">
        <v>1160.9100000000001</v>
      </c>
    </row>
    <row r="4089" spans="1:7" x14ac:dyDescent="0.35">
      <c r="A4089">
        <v>2017</v>
      </c>
      <c r="B4089">
        <v>11</v>
      </c>
      <c r="C4089" t="str">
        <f>+VLOOKUP(Precio_mayoristas_consumidores[[#This Row],[Cod_mes]],Códigos_mes[],2,0)</f>
        <v>Noviembre</v>
      </c>
      <c r="D4089" t="s">
        <v>797</v>
      </c>
      <c r="E4089" t="str">
        <f>+VLOOKUP(Precio_mayoristas_consumidores[[#This Row],[Producto]],Codigos_class_frutas[],2,0)</f>
        <v>Tropicales y subtropicales</v>
      </c>
      <c r="F4089" t="s">
        <v>204</v>
      </c>
      <c r="G4089" s="51">
        <v>813.47</v>
      </c>
    </row>
    <row r="4090" spans="1:7" x14ac:dyDescent="0.35">
      <c r="A4090">
        <v>2017</v>
      </c>
      <c r="B4090">
        <v>11</v>
      </c>
      <c r="C4090" t="str">
        <f>+VLOOKUP(Precio_mayoristas_consumidores[[#This Row],[Cod_mes]],Códigos_mes[],2,0)</f>
        <v>Noviembre</v>
      </c>
      <c r="D4090" t="s">
        <v>796</v>
      </c>
      <c r="E4090" t="str">
        <f>+VLOOKUP(Precio_mayoristas_consumidores[[#This Row],[Producto]],Codigos_class_frutas[],2,0)</f>
        <v>Otros</v>
      </c>
      <c r="F4090" t="s">
        <v>209</v>
      </c>
      <c r="G4090" s="51">
        <v>1896.02</v>
      </c>
    </row>
    <row r="4091" spans="1:7" x14ac:dyDescent="0.35">
      <c r="A4091">
        <v>2017</v>
      </c>
      <c r="B4091">
        <v>11</v>
      </c>
      <c r="C4091" t="str">
        <f>+VLOOKUP(Precio_mayoristas_consumidores[[#This Row],[Cod_mes]],Códigos_mes[],2,0)</f>
        <v>Noviembre</v>
      </c>
      <c r="D4091" t="s">
        <v>796</v>
      </c>
      <c r="E4091" t="str">
        <f>+VLOOKUP(Precio_mayoristas_consumidores[[#This Row],[Producto]],Codigos_class_frutas[],2,0)</f>
        <v>Berries</v>
      </c>
      <c r="F4091" t="s">
        <v>212</v>
      </c>
      <c r="G4091" s="51">
        <v>1290.08</v>
      </c>
    </row>
    <row r="4092" spans="1:7" x14ac:dyDescent="0.35">
      <c r="A4092">
        <v>2017</v>
      </c>
      <c r="B4092">
        <v>11</v>
      </c>
      <c r="C4092" t="str">
        <f>+VLOOKUP(Precio_mayoristas_consumidores[[#This Row],[Cod_mes]],Códigos_mes[],2,0)</f>
        <v>Noviembre</v>
      </c>
      <c r="D4092" t="s">
        <v>796</v>
      </c>
      <c r="E4092" t="str">
        <f>+VLOOKUP(Precio_mayoristas_consumidores[[#This Row],[Producto]],Codigos_class_frutas[],2,0)</f>
        <v>Berries</v>
      </c>
      <c r="F4092" t="s">
        <v>249</v>
      </c>
      <c r="G4092" s="51">
        <v>910.09</v>
      </c>
    </row>
    <row r="4093" spans="1:7" x14ac:dyDescent="0.35">
      <c r="A4093">
        <v>2017</v>
      </c>
      <c r="B4093">
        <v>11</v>
      </c>
      <c r="C4093" t="str">
        <f>+VLOOKUP(Precio_mayoristas_consumidores[[#This Row],[Cod_mes]],Códigos_mes[],2,0)</f>
        <v>Noviembre</v>
      </c>
      <c r="D4093" t="s">
        <v>796</v>
      </c>
      <c r="E4093" t="str">
        <f>+VLOOKUP(Precio_mayoristas_consumidores[[#This Row],[Producto]],Codigos_class_frutas[],2,0)</f>
        <v>Cítricos</v>
      </c>
      <c r="F4093" t="s">
        <v>214</v>
      </c>
      <c r="G4093" s="51">
        <v>539.59</v>
      </c>
    </row>
    <row r="4094" spans="1:7" x14ac:dyDescent="0.35">
      <c r="A4094">
        <v>2017</v>
      </c>
      <c r="B4094">
        <v>11</v>
      </c>
      <c r="C4094" t="str">
        <f>+VLOOKUP(Precio_mayoristas_consumidores[[#This Row],[Cod_mes]],Códigos_mes[],2,0)</f>
        <v>Noviembre</v>
      </c>
      <c r="D4094" t="s">
        <v>796</v>
      </c>
      <c r="E4094" t="str">
        <f>+VLOOKUP(Precio_mayoristas_consumidores[[#This Row],[Producto]],Codigos_class_frutas[],2,0)</f>
        <v>Cítricos</v>
      </c>
      <c r="F4094" t="s">
        <v>218</v>
      </c>
      <c r="G4094" s="51">
        <v>843.95</v>
      </c>
    </row>
    <row r="4095" spans="1:7" x14ac:dyDescent="0.35">
      <c r="A4095">
        <v>2017</v>
      </c>
      <c r="B4095">
        <v>11</v>
      </c>
      <c r="C4095" t="str">
        <f>+VLOOKUP(Precio_mayoristas_consumidores[[#This Row],[Cod_mes]],Códigos_mes[],2,0)</f>
        <v>Noviembre</v>
      </c>
      <c r="D4095" t="s">
        <v>796</v>
      </c>
      <c r="E4095" t="str">
        <f>+VLOOKUP(Precio_mayoristas_consumidores[[#This Row],[Producto]],Codigos_class_frutas[],2,0)</f>
        <v>Tropicales y subtropicales</v>
      </c>
      <c r="F4095" t="s">
        <v>229</v>
      </c>
      <c r="G4095" s="51">
        <v>1915.08</v>
      </c>
    </row>
    <row r="4096" spans="1:7" x14ac:dyDescent="0.35">
      <c r="A4096">
        <v>2017</v>
      </c>
      <c r="B4096">
        <v>11</v>
      </c>
      <c r="C4096" t="str">
        <f>+VLOOKUP(Precio_mayoristas_consumidores[[#This Row],[Cod_mes]],Códigos_mes[],2,0)</f>
        <v>Noviembre</v>
      </c>
      <c r="D4096" t="s">
        <v>796</v>
      </c>
      <c r="E4096" t="str">
        <f>+VLOOKUP(Precio_mayoristas_consumidores[[#This Row],[Producto]],Codigos_class_frutas[],2,0)</f>
        <v>Frutos de pepita</v>
      </c>
      <c r="F4096" t="s">
        <v>231</v>
      </c>
      <c r="G4096" s="51">
        <v>773.22</v>
      </c>
    </row>
    <row r="4097" spans="1:7" x14ac:dyDescent="0.35">
      <c r="A4097">
        <v>2017</v>
      </c>
      <c r="B4097">
        <v>11</v>
      </c>
      <c r="C4097" t="str">
        <f>+VLOOKUP(Precio_mayoristas_consumidores[[#This Row],[Cod_mes]],Códigos_mes[],2,0)</f>
        <v>Noviembre</v>
      </c>
      <c r="D4097" t="s">
        <v>796</v>
      </c>
      <c r="E4097" t="str">
        <f>+VLOOKUP(Precio_mayoristas_consumidores[[#This Row],[Producto]],Codigos_class_frutas[],2,0)</f>
        <v>Cítricos</v>
      </c>
      <c r="F4097" t="s">
        <v>221</v>
      </c>
      <c r="G4097" s="51">
        <v>884.91</v>
      </c>
    </row>
    <row r="4098" spans="1:7" x14ac:dyDescent="0.35">
      <c r="A4098">
        <v>2017</v>
      </c>
      <c r="B4098">
        <v>11</v>
      </c>
      <c r="C4098" t="str">
        <f>+VLOOKUP(Precio_mayoristas_consumidores[[#This Row],[Cod_mes]],Códigos_mes[],2,0)</f>
        <v>Noviembre</v>
      </c>
      <c r="D4098" t="s">
        <v>796</v>
      </c>
      <c r="E4098" t="str">
        <f>+VLOOKUP(Precio_mayoristas_consumidores[[#This Row],[Producto]],Codigos_class_frutas[],2,0)</f>
        <v>Oleaginosos</v>
      </c>
      <c r="F4098" t="s">
        <v>225</v>
      </c>
      <c r="G4098" s="51">
        <v>2126.0700000000002</v>
      </c>
    </row>
    <row r="4099" spans="1:7" x14ac:dyDescent="0.35">
      <c r="A4099">
        <v>2017</v>
      </c>
      <c r="B4099">
        <v>11</v>
      </c>
      <c r="C4099" t="str">
        <f>+VLOOKUP(Precio_mayoristas_consumidores[[#This Row],[Cod_mes]],Códigos_mes[],2,0)</f>
        <v>Noviembre</v>
      </c>
      <c r="D4099" t="s">
        <v>796</v>
      </c>
      <c r="E4099" t="str">
        <f>+VLOOKUP(Precio_mayoristas_consumidores[[#This Row],[Producto]],Codigos_class_frutas[],2,0)</f>
        <v>Frutos de pepita</v>
      </c>
      <c r="F4099" t="s">
        <v>242</v>
      </c>
      <c r="G4099" s="51">
        <v>839.8</v>
      </c>
    </row>
    <row r="4100" spans="1:7" x14ac:dyDescent="0.35">
      <c r="A4100">
        <v>2017</v>
      </c>
      <c r="B4100">
        <v>11</v>
      </c>
      <c r="C4100" t="str">
        <f>+VLOOKUP(Precio_mayoristas_consumidores[[#This Row],[Cod_mes]],Códigos_mes[],2,0)</f>
        <v>Noviembre</v>
      </c>
      <c r="D4100" t="s">
        <v>796</v>
      </c>
      <c r="E4100" t="str">
        <f>+VLOOKUP(Precio_mayoristas_consumidores[[#This Row],[Producto]],Codigos_class_frutas[],2,0)</f>
        <v>Tropicales y subtropicales</v>
      </c>
      <c r="F4100" t="s">
        <v>204</v>
      </c>
      <c r="G4100" s="51">
        <v>681.68</v>
      </c>
    </row>
    <row r="4101" spans="1:7" x14ac:dyDescent="0.35">
      <c r="A4101">
        <v>2017</v>
      </c>
      <c r="B4101">
        <v>11</v>
      </c>
      <c r="C4101" t="str">
        <f>+VLOOKUP(Precio_mayoristas_consumidores[[#This Row],[Cod_mes]],Códigos_mes[],2,0)</f>
        <v>Noviembre</v>
      </c>
      <c r="D4101" t="s">
        <v>797</v>
      </c>
      <c r="E4101" t="str">
        <f>+VLOOKUP(Precio_mayoristas_consumidores[[#This Row],[Producto]],Codigos_class_frutas[],2,0)</f>
        <v>Otros</v>
      </c>
      <c r="F4101" t="s">
        <v>209</v>
      </c>
      <c r="G4101" s="51">
        <v>2306.52</v>
      </c>
    </row>
    <row r="4102" spans="1:7" x14ac:dyDescent="0.35">
      <c r="A4102">
        <v>2017</v>
      </c>
      <c r="B4102">
        <v>11</v>
      </c>
      <c r="C4102" t="str">
        <f>+VLOOKUP(Precio_mayoristas_consumidores[[#This Row],[Cod_mes]],Códigos_mes[],2,0)</f>
        <v>Noviembre</v>
      </c>
      <c r="D4102" t="s">
        <v>797</v>
      </c>
      <c r="E4102" t="str">
        <f>+VLOOKUP(Precio_mayoristas_consumidores[[#This Row],[Producto]],Codigos_class_frutas[],2,0)</f>
        <v>Berries</v>
      </c>
      <c r="F4102" t="s">
        <v>212</v>
      </c>
      <c r="G4102" s="51">
        <v>4885.5600000000004</v>
      </c>
    </row>
    <row r="4103" spans="1:7" x14ac:dyDescent="0.35">
      <c r="A4103">
        <v>2017</v>
      </c>
      <c r="B4103">
        <v>11</v>
      </c>
      <c r="C4103" t="str">
        <f>+VLOOKUP(Precio_mayoristas_consumidores[[#This Row],[Cod_mes]],Códigos_mes[],2,0)</f>
        <v>Noviembre</v>
      </c>
      <c r="D4103" t="s">
        <v>797</v>
      </c>
      <c r="E4103" t="str">
        <f>+VLOOKUP(Precio_mayoristas_consumidores[[#This Row],[Producto]],Codigos_class_frutas[],2,0)</f>
        <v>Berries</v>
      </c>
      <c r="F4103" t="s">
        <v>249</v>
      </c>
      <c r="G4103" s="51">
        <v>1571.91</v>
      </c>
    </row>
    <row r="4104" spans="1:7" x14ac:dyDescent="0.35">
      <c r="A4104">
        <v>2017</v>
      </c>
      <c r="B4104">
        <v>11</v>
      </c>
      <c r="C4104" t="str">
        <f>+VLOOKUP(Precio_mayoristas_consumidores[[#This Row],[Cod_mes]],Códigos_mes[],2,0)</f>
        <v>Noviembre</v>
      </c>
      <c r="D4104" t="s">
        <v>797</v>
      </c>
      <c r="E4104" t="str">
        <f>+VLOOKUP(Precio_mayoristas_consumidores[[#This Row],[Producto]],Codigos_class_frutas[],2,0)</f>
        <v>Cítricos</v>
      </c>
      <c r="F4104" t="s">
        <v>214</v>
      </c>
      <c r="G4104" s="51">
        <v>862.61</v>
      </c>
    </row>
    <row r="4105" spans="1:7" x14ac:dyDescent="0.35">
      <c r="A4105">
        <v>2017</v>
      </c>
      <c r="B4105">
        <v>11</v>
      </c>
      <c r="C4105" t="str">
        <f>+VLOOKUP(Precio_mayoristas_consumidores[[#This Row],[Cod_mes]],Códigos_mes[],2,0)</f>
        <v>Noviembre</v>
      </c>
      <c r="D4105" t="s">
        <v>797</v>
      </c>
      <c r="E4105" t="str">
        <f>+VLOOKUP(Precio_mayoristas_consumidores[[#This Row],[Producto]],Codigos_class_frutas[],2,0)</f>
        <v>Cítricos</v>
      </c>
      <c r="F4105" t="s">
        <v>218</v>
      </c>
      <c r="G4105" s="51">
        <v>1652.39</v>
      </c>
    </row>
    <row r="4106" spans="1:7" x14ac:dyDescent="0.35">
      <c r="A4106">
        <v>2017</v>
      </c>
      <c r="B4106">
        <v>11</v>
      </c>
      <c r="C4106" t="str">
        <f>+VLOOKUP(Precio_mayoristas_consumidores[[#This Row],[Cod_mes]],Códigos_mes[],2,0)</f>
        <v>Noviembre</v>
      </c>
      <c r="D4106" t="s">
        <v>797</v>
      </c>
      <c r="E4106" t="str">
        <f>+VLOOKUP(Precio_mayoristas_consumidores[[#This Row],[Producto]],Codigos_class_frutas[],2,0)</f>
        <v>Tropicales y subtropicales</v>
      </c>
      <c r="F4106" t="s">
        <v>229</v>
      </c>
      <c r="G4106" s="51">
        <v>1753.71</v>
      </c>
    </row>
    <row r="4107" spans="1:7" x14ac:dyDescent="0.35">
      <c r="A4107">
        <v>2017</v>
      </c>
      <c r="B4107">
        <v>11</v>
      </c>
      <c r="C4107" t="str">
        <f>+VLOOKUP(Precio_mayoristas_consumidores[[#This Row],[Cod_mes]],Códigos_mes[],2,0)</f>
        <v>Noviembre</v>
      </c>
      <c r="D4107" t="s">
        <v>797</v>
      </c>
      <c r="E4107" t="str">
        <f>+VLOOKUP(Precio_mayoristas_consumidores[[#This Row],[Producto]],Codigos_class_frutas[],2,0)</f>
        <v>Frutos de pepita</v>
      </c>
      <c r="F4107" t="s">
        <v>231</v>
      </c>
      <c r="G4107" s="51">
        <v>1242.7</v>
      </c>
    </row>
    <row r="4108" spans="1:7" x14ac:dyDescent="0.35">
      <c r="A4108">
        <v>2017</v>
      </c>
      <c r="B4108">
        <v>11</v>
      </c>
      <c r="C4108" t="str">
        <f>+VLOOKUP(Precio_mayoristas_consumidores[[#This Row],[Cod_mes]],Códigos_mes[],2,0)</f>
        <v>Noviembre</v>
      </c>
      <c r="D4108" t="s">
        <v>797</v>
      </c>
      <c r="E4108" t="str">
        <f>+VLOOKUP(Precio_mayoristas_consumidores[[#This Row],[Producto]],Codigos_class_frutas[],2,0)</f>
        <v>Cítricos</v>
      </c>
      <c r="F4108" t="s">
        <v>221</v>
      </c>
      <c r="G4108" s="51">
        <v>1074.03</v>
      </c>
    </row>
    <row r="4109" spans="1:7" x14ac:dyDescent="0.35">
      <c r="A4109">
        <v>2017</v>
      </c>
      <c r="B4109">
        <v>11</v>
      </c>
      <c r="C4109" t="str">
        <f>+VLOOKUP(Precio_mayoristas_consumidores[[#This Row],[Cod_mes]],Códigos_mes[],2,0)</f>
        <v>Noviembre</v>
      </c>
      <c r="D4109" t="s">
        <v>797</v>
      </c>
      <c r="E4109" t="str">
        <f>+VLOOKUP(Precio_mayoristas_consumidores[[#This Row],[Producto]],Codigos_class_frutas[],2,0)</f>
        <v>Oleaginosos</v>
      </c>
      <c r="F4109" t="s">
        <v>225</v>
      </c>
      <c r="G4109" s="51">
        <v>3081.9</v>
      </c>
    </row>
    <row r="4110" spans="1:7" x14ac:dyDescent="0.35">
      <c r="A4110">
        <v>2017</v>
      </c>
      <c r="B4110">
        <v>11</v>
      </c>
      <c r="C4110" t="str">
        <f>+VLOOKUP(Precio_mayoristas_consumidores[[#This Row],[Cod_mes]],Códigos_mes[],2,0)</f>
        <v>Noviembre</v>
      </c>
      <c r="D4110" t="s">
        <v>797</v>
      </c>
      <c r="E4110" t="str">
        <f>+VLOOKUP(Precio_mayoristas_consumidores[[#This Row],[Producto]],Codigos_class_frutas[],2,0)</f>
        <v>Frutos de pepita</v>
      </c>
      <c r="F4110" t="s">
        <v>242</v>
      </c>
      <c r="G4110" s="51">
        <v>1166.42</v>
      </c>
    </row>
    <row r="4111" spans="1:7" x14ac:dyDescent="0.35">
      <c r="A4111">
        <v>2017</v>
      </c>
      <c r="B4111">
        <v>11</v>
      </c>
      <c r="C4111" t="str">
        <f>+VLOOKUP(Precio_mayoristas_consumidores[[#This Row],[Cod_mes]],Códigos_mes[],2,0)</f>
        <v>Noviembre</v>
      </c>
      <c r="D4111" t="s">
        <v>797</v>
      </c>
      <c r="E4111" t="str">
        <f>+VLOOKUP(Precio_mayoristas_consumidores[[#This Row],[Producto]],Codigos_class_frutas[],2,0)</f>
        <v>Tropicales y subtropicales</v>
      </c>
      <c r="F4111" t="s">
        <v>204</v>
      </c>
      <c r="G4111" s="51">
        <v>824.18</v>
      </c>
    </row>
    <row r="4112" spans="1:7" x14ac:dyDescent="0.35">
      <c r="A4112">
        <v>2017</v>
      </c>
      <c r="B4112">
        <v>11</v>
      </c>
      <c r="C4112" t="str">
        <f>+VLOOKUP(Precio_mayoristas_consumidores[[#This Row],[Cod_mes]],Códigos_mes[],2,0)</f>
        <v>Noviembre</v>
      </c>
      <c r="D4112" t="s">
        <v>796</v>
      </c>
      <c r="E4112" t="str">
        <f>+VLOOKUP(Precio_mayoristas_consumidores[[#This Row],[Producto]],Codigos_class_frutas[],2,0)</f>
        <v>Otros</v>
      </c>
      <c r="F4112" t="s">
        <v>209</v>
      </c>
      <c r="G4112" s="51">
        <v>2022.73</v>
      </c>
    </row>
    <row r="4113" spans="1:7" x14ac:dyDescent="0.35">
      <c r="A4113">
        <v>2017</v>
      </c>
      <c r="B4113">
        <v>11</v>
      </c>
      <c r="C4113" t="str">
        <f>+VLOOKUP(Precio_mayoristas_consumidores[[#This Row],[Cod_mes]],Códigos_mes[],2,0)</f>
        <v>Noviembre</v>
      </c>
      <c r="D4113" t="s">
        <v>796</v>
      </c>
      <c r="E4113" t="str">
        <f>+VLOOKUP(Precio_mayoristas_consumidores[[#This Row],[Producto]],Codigos_class_frutas[],2,0)</f>
        <v>Berries</v>
      </c>
      <c r="F4113" t="s">
        <v>212</v>
      </c>
      <c r="G4113" s="51">
        <v>1304.83</v>
      </c>
    </row>
    <row r="4114" spans="1:7" x14ac:dyDescent="0.35">
      <c r="A4114">
        <v>2017</v>
      </c>
      <c r="B4114">
        <v>11</v>
      </c>
      <c r="C4114" t="str">
        <f>+VLOOKUP(Precio_mayoristas_consumidores[[#This Row],[Cod_mes]],Códigos_mes[],2,0)</f>
        <v>Noviembre</v>
      </c>
      <c r="D4114" t="s">
        <v>796</v>
      </c>
      <c r="E4114" t="str">
        <f>+VLOOKUP(Precio_mayoristas_consumidores[[#This Row],[Producto]],Codigos_class_frutas[],2,0)</f>
        <v>Cítricos</v>
      </c>
      <c r="F4114" t="s">
        <v>214</v>
      </c>
      <c r="G4114" s="51">
        <v>605.97</v>
      </c>
    </row>
    <row r="4115" spans="1:7" x14ac:dyDescent="0.35">
      <c r="A4115">
        <v>2017</v>
      </c>
      <c r="B4115">
        <v>11</v>
      </c>
      <c r="C4115" t="str">
        <f>+VLOOKUP(Precio_mayoristas_consumidores[[#This Row],[Cod_mes]],Códigos_mes[],2,0)</f>
        <v>Noviembre</v>
      </c>
      <c r="D4115" t="s">
        <v>796</v>
      </c>
      <c r="E4115" t="str">
        <f>+VLOOKUP(Precio_mayoristas_consumidores[[#This Row],[Producto]],Codigos_class_frutas[],2,0)</f>
        <v>Tropicales y subtropicales</v>
      </c>
      <c r="F4115" t="s">
        <v>229</v>
      </c>
      <c r="G4115" s="51">
        <v>1800.68</v>
      </c>
    </row>
    <row r="4116" spans="1:7" x14ac:dyDescent="0.35">
      <c r="A4116">
        <v>2017</v>
      </c>
      <c r="B4116">
        <v>11</v>
      </c>
      <c r="C4116" t="str">
        <f>+VLOOKUP(Precio_mayoristas_consumidores[[#This Row],[Cod_mes]],Códigos_mes[],2,0)</f>
        <v>Noviembre</v>
      </c>
      <c r="D4116" t="s">
        <v>796</v>
      </c>
      <c r="E4116" t="str">
        <f>+VLOOKUP(Precio_mayoristas_consumidores[[#This Row],[Producto]],Codigos_class_frutas[],2,0)</f>
        <v>Frutos de pepita</v>
      </c>
      <c r="F4116" t="s">
        <v>231</v>
      </c>
      <c r="G4116" s="51">
        <v>829.14</v>
      </c>
    </row>
    <row r="4117" spans="1:7" x14ac:dyDescent="0.35">
      <c r="A4117">
        <v>2017</v>
      </c>
      <c r="B4117">
        <v>11</v>
      </c>
      <c r="C4117" t="str">
        <f>+VLOOKUP(Precio_mayoristas_consumidores[[#This Row],[Cod_mes]],Códigos_mes[],2,0)</f>
        <v>Noviembre</v>
      </c>
      <c r="D4117" t="s">
        <v>796</v>
      </c>
      <c r="E4117" t="str">
        <f>+VLOOKUP(Precio_mayoristas_consumidores[[#This Row],[Producto]],Codigos_class_frutas[],2,0)</f>
        <v>Cítricos</v>
      </c>
      <c r="F4117" t="s">
        <v>221</v>
      </c>
      <c r="G4117" s="51">
        <v>926.57</v>
      </c>
    </row>
    <row r="4118" spans="1:7" x14ac:dyDescent="0.35">
      <c r="A4118">
        <v>2017</v>
      </c>
      <c r="B4118">
        <v>11</v>
      </c>
      <c r="C4118" t="str">
        <f>+VLOOKUP(Precio_mayoristas_consumidores[[#This Row],[Cod_mes]],Códigos_mes[],2,0)</f>
        <v>Noviembre</v>
      </c>
      <c r="D4118" t="s">
        <v>796</v>
      </c>
      <c r="E4118" t="str">
        <f>+VLOOKUP(Precio_mayoristas_consumidores[[#This Row],[Producto]],Codigos_class_frutas[],2,0)</f>
        <v>Oleaginosos</v>
      </c>
      <c r="F4118" t="s">
        <v>225</v>
      </c>
      <c r="G4118" s="51">
        <v>2209.84</v>
      </c>
    </row>
    <row r="4119" spans="1:7" x14ac:dyDescent="0.35">
      <c r="A4119">
        <v>2017</v>
      </c>
      <c r="B4119">
        <v>11</v>
      </c>
      <c r="C4119" t="str">
        <f>+VLOOKUP(Precio_mayoristas_consumidores[[#This Row],[Cod_mes]],Códigos_mes[],2,0)</f>
        <v>Noviembre</v>
      </c>
      <c r="D4119" t="s">
        <v>796</v>
      </c>
      <c r="E4119" t="str">
        <f>+VLOOKUP(Precio_mayoristas_consumidores[[#This Row],[Producto]],Codigos_class_frutas[],2,0)</f>
        <v>Frutos de pepita</v>
      </c>
      <c r="F4119" t="s">
        <v>242</v>
      </c>
      <c r="G4119" s="51">
        <v>871.45</v>
      </c>
    </row>
    <row r="4120" spans="1:7" x14ac:dyDescent="0.35">
      <c r="A4120">
        <v>2017</v>
      </c>
      <c r="B4120">
        <v>11</v>
      </c>
      <c r="C4120" t="str">
        <f>+VLOOKUP(Precio_mayoristas_consumidores[[#This Row],[Cod_mes]],Códigos_mes[],2,0)</f>
        <v>Noviembre</v>
      </c>
      <c r="D4120" t="s">
        <v>796</v>
      </c>
      <c r="E4120" t="str">
        <f>+VLOOKUP(Precio_mayoristas_consumidores[[#This Row],[Producto]],Codigos_class_frutas[],2,0)</f>
        <v>Tropicales y subtropicales</v>
      </c>
      <c r="F4120" t="s">
        <v>204</v>
      </c>
      <c r="G4120" s="51">
        <v>647.66</v>
      </c>
    </row>
    <row r="4121" spans="1:7" x14ac:dyDescent="0.35">
      <c r="A4121">
        <v>2017</v>
      </c>
      <c r="B4121">
        <v>11</v>
      </c>
      <c r="C4121" t="str">
        <f>+VLOOKUP(Precio_mayoristas_consumidores[[#This Row],[Cod_mes]],Códigos_mes[],2,0)</f>
        <v>Noviembre</v>
      </c>
      <c r="D4121" t="s">
        <v>797</v>
      </c>
      <c r="E4121" t="str">
        <f>+VLOOKUP(Precio_mayoristas_consumidores[[#This Row],[Producto]],Codigos_class_frutas[],2,0)</f>
        <v>Otros</v>
      </c>
      <c r="F4121" t="s">
        <v>209</v>
      </c>
      <c r="G4121" s="51">
        <v>2442.04</v>
      </c>
    </row>
    <row r="4122" spans="1:7" x14ac:dyDescent="0.35">
      <c r="A4122">
        <v>2017</v>
      </c>
      <c r="B4122">
        <v>11</v>
      </c>
      <c r="C4122" t="str">
        <f>+VLOOKUP(Precio_mayoristas_consumidores[[#This Row],[Cod_mes]],Códigos_mes[],2,0)</f>
        <v>Noviembre</v>
      </c>
      <c r="D4122" t="s">
        <v>797</v>
      </c>
      <c r="E4122" t="str">
        <f>+VLOOKUP(Precio_mayoristas_consumidores[[#This Row],[Producto]],Codigos_class_frutas[],2,0)</f>
        <v>Berries</v>
      </c>
      <c r="F4122" t="s">
        <v>212</v>
      </c>
      <c r="G4122" s="51">
        <v>5626.75</v>
      </c>
    </row>
    <row r="4123" spans="1:7" x14ac:dyDescent="0.35">
      <c r="A4123">
        <v>2017</v>
      </c>
      <c r="B4123">
        <v>11</v>
      </c>
      <c r="C4123" t="str">
        <f>+VLOOKUP(Precio_mayoristas_consumidores[[#This Row],[Cod_mes]],Códigos_mes[],2,0)</f>
        <v>Noviembre</v>
      </c>
      <c r="D4123" t="s">
        <v>797</v>
      </c>
      <c r="E4123" t="str">
        <f>+VLOOKUP(Precio_mayoristas_consumidores[[#This Row],[Producto]],Codigos_class_frutas[],2,0)</f>
        <v>Cítricos</v>
      </c>
      <c r="F4123" t="s">
        <v>214</v>
      </c>
      <c r="G4123" s="51">
        <v>879.97</v>
      </c>
    </row>
    <row r="4124" spans="1:7" x14ac:dyDescent="0.35">
      <c r="A4124">
        <v>2017</v>
      </c>
      <c r="B4124">
        <v>11</v>
      </c>
      <c r="C4124" t="str">
        <f>+VLOOKUP(Precio_mayoristas_consumidores[[#This Row],[Cod_mes]],Códigos_mes[],2,0)</f>
        <v>Noviembre</v>
      </c>
      <c r="D4124" t="s">
        <v>797</v>
      </c>
      <c r="E4124" t="str">
        <f>+VLOOKUP(Precio_mayoristas_consumidores[[#This Row],[Producto]],Codigos_class_frutas[],2,0)</f>
        <v>Tropicales y subtropicales</v>
      </c>
      <c r="F4124" t="s">
        <v>229</v>
      </c>
      <c r="G4124" s="51">
        <v>1953.83</v>
      </c>
    </row>
    <row r="4125" spans="1:7" x14ac:dyDescent="0.35">
      <c r="A4125">
        <v>2017</v>
      </c>
      <c r="B4125">
        <v>11</v>
      </c>
      <c r="C4125" t="str">
        <f>+VLOOKUP(Precio_mayoristas_consumidores[[#This Row],[Cod_mes]],Códigos_mes[],2,0)</f>
        <v>Noviembre</v>
      </c>
      <c r="D4125" t="s">
        <v>797</v>
      </c>
      <c r="E4125" t="str">
        <f>+VLOOKUP(Precio_mayoristas_consumidores[[#This Row],[Producto]],Codigos_class_frutas[],2,0)</f>
        <v>Frutos de pepita</v>
      </c>
      <c r="F4125" t="s">
        <v>231</v>
      </c>
      <c r="G4125" s="51">
        <v>1238.97</v>
      </c>
    </row>
    <row r="4126" spans="1:7" x14ac:dyDescent="0.35">
      <c r="A4126">
        <v>2017</v>
      </c>
      <c r="B4126">
        <v>11</v>
      </c>
      <c r="C4126" t="str">
        <f>+VLOOKUP(Precio_mayoristas_consumidores[[#This Row],[Cod_mes]],Códigos_mes[],2,0)</f>
        <v>Noviembre</v>
      </c>
      <c r="D4126" t="s">
        <v>797</v>
      </c>
      <c r="E4126" t="str">
        <f>+VLOOKUP(Precio_mayoristas_consumidores[[#This Row],[Producto]],Codigos_class_frutas[],2,0)</f>
        <v>Cítricos</v>
      </c>
      <c r="F4126" t="s">
        <v>221</v>
      </c>
      <c r="G4126" s="51">
        <v>1067.44</v>
      </c>
    </row>
    <row r="4127" spans="1:7" x14ac:dyDescent="0.35">
      <c r="A4127">
        <v>2017</v>
      </c>
      <c r="B4127">
        <v>11</v>
      </c>
      <c r="C4127" t="str">
        <f>+VLOOKUP(Precio_mayoristas_consumidores[[#This Row],[Cod_mes]],Códigos_mes[],2,0)</f>
        <v>Noviembre</v>
      </c>
      <c r="D4127" t="s">
        <v>797</v>
      </c>
      <c r="E4127" t="str">
        <f>+VLOOKUP(Precio_mayoristas_consumidores[[#This Row],[Producto]],Codigos_class_frutas[],2,0)</f>
        <v>Oleaginosos</v>
      </c>
      <c r="F4127" t="s">
        <v>225</v>
      </c>
      <c r="G4127" s="51">
        <v>3023.42</v>
      </c>
    </row>
    <row r="4128" spans="1:7" x14ac:dyDescent="0.35">
      <c r="A4128">
        <v>2017</v>
      </c>
      <c r="B4128">
        <v>11</v>
      </c>
      <c r="C4128" t="str">
        <f>+VLOOKUP(Precio_mayoristas_consumidores[[#This Row],[Cod_mes]],Códigos_mes[],2,0)</f>
        <v>Noviembre</v>
      </c>
      <c r="D4128" t="s">
        <v>797</v>
      </c>
      <c r="E4128" t="str">
        <f>+VLOOKUP(Precio_mayoristas_consumidores[[#This Row],[Producto]],Codigos_class_frutas[],2,0)</f>
        <v>Frutos de pepita</v>
      </c>
      <c r="F4128" t="s">
        <v>242</v>
      </c>
      <c r="G4128" s="51">
        <v>1189.8699999999999</v>
      </c>
    </row>
    <row r="4129" spans="1:7" x14ac:dyDescent="0.35">
      <c r="A4129">
        <v>2017</v>
      </c>
      <c r="B4129">
        <v>11</v>
      </c>
      <c r="C4129" t="str">
        <f>+VLOOKUP(Precio_mayoristas_consumidores[[#This Row],[Cod_mes]],Códigos_mes[],2,0)</f>
        <v>Noviembre</v>
      </c>
      <c r="D4129" t="s">
        <v>797</v>
      </c>
      <c r="E4129" t="str">
        <f>+VLOOKUP(Precio_mayoristas_consumidores[[#This Row],[Producto]],Codigos_class_frutas[],2,0)</f>
        <v>Tropicales y subtropicales</v>
      </c>
      <c r="F4129" t="s">
        <v>204</v>
      </c>
      <c r="G4129" s="51">
        <v>813.7</v>
      </c>
    </row>
    <row r="4130" spans="1:7" x14ac:dyDescent="0.35">
      <c r="A4130">
        <v>2017</v>
      </c>
      <c r="B4130">
        <v>11</v>
      </c>
      <c r="C4130" t="str">
        <f>+VLOOKUP(Precio_mayoristas_consumidores[[#This Row],[Cod_mes]],Códigos_mes[],2,0)</f>
        <v>Noviembre</v>
      </c>
      <c r="D4130" t="s">
        <v>796</v>
      </c>
      <c r="E4130" t="str">
        <f>+VLOOKUP(Precio_mayoristas_consumidores[[#This Row],[Producto]],Codigos_class_frutas[],2,0)</f>
        <v>Otros</v>
      </c>
      <c r="F4130" t="s">
        <v>209</v>
      </c>
      <c r="G4130" s="51">
        <v>1829.02</v>
      </c>
    </row>
    <row r="4131" spans="1:7" x14ac:dyDescent="0.35">
      <c r="A4131">
        <v>2017</v>
      </c>
      <c r="B4131">
        <v>11</v>
      </c>
      <c r="C4131" t="str">
        <f>+VLOOKUP(Precio_mayoristas_consumidores[[#This Row],[Cod_mes]],Códigos_mes[],2,0)</f>
        <v>Noviembre</v>
      </c>
      <c r="D4131" t="s">
        <v>796</v>
      </c>
      <c r="E4131" t="str">
        <f>+VLOOKUP(Precio_mayoristas_consumidores[[#This Row],[Producto]],Codigos_class_frutas[],2,0)</f>
        <v>Berries</v>
      </c>
      <c r="F4131" t="s">
        <v>212</v>
      </c>
      <c r="G4131" s="51">
        <v>1232.55</v>
      </c>
    </row>
    <row r="4132" spans="1:7" x14ac:dyDescent="0.35">
      <c r="A4132">
        <v>2017</v>
      </c>
      <c r="B4132">
        <v>11</v>
      </c>
      <c r="C4132" t="str">
        <f>+VLOOKUP(Precio_mayoristas_consumidores[[#This Row],[Cod_mes]],Códigos_mes[],2,0)</f>
        <v>Noviembre</v>
      </c>
      <c r="D4132" t="s">
        <v>796</v>
      </c>
      <c r="E4132" t="str">
        <f>+VLOOKUP(Precio_mayoristas_consumidores[[#This Row],[Producto]],Codigos_class_frutas[],2,0)</f>
        <v>Cítricos</v>
      </c>
      <c r="F4132" t="s">
        <v>214</v>
      </c>
      <c r="G4132" s="51">
        <v>574.82000000000005</v>
      </c>
    </row>
    <row r="4133" spans="1:7" x14ac:dyDescent="0.35">
      <c r="A4133">
        <v>2017</v>
      </c>
      <c r="B4133">
        <v>11</v>
      </c>
      <c r="C4133" t="str">
        <f>+VLOOKUP(Precio_mayoristas_consumidores[[#This Row],[Cod_mes]],Códigos_mes[],2,0)</f>
        <v>Noviembre</v>
      </c>
      <c r="D4133" t="s">
        <v>796</v>
      </c>
      <c r="E4133" t="str">
        <f>+VLOOKUP(Precio_mayoristas_consumidores[[#This Row],[Producto]],Codigos_class_frutas[],2,0)</f>
        <v>Tropicales y subtropicales</v>
      </c>
      <c r="F4133" t="s">
        <v>229</v>
      </c>
      <c r="G4133" s="51">
        <v>1845.13</v>
      </c>
    </row>
    <row r="4134" spans="1:7" x14ac:dyDescent="0.35">
      <c r="A4134">
        <v>2017</v>
      </c>
      <c r="B4134">
        <v>11</v>
      </c>
      <c r="C4134" t="str">
        <f>+VLOOKUP(Precio_mayoristas_consumidores[[#This Row],[Cod_mes]],Códigos_mes[],2,0)</f>
        <v>Noviembre</v>
      </c>
      <c r="D4134" t="s">
        <v>796</v>
      </c>
      <c r="E4134" t="str">
        <f>+VLOOKUP(Precio_mayoristas_consumidores[[#This Row],[Producto]],Codigos_class_frutas[],2,0)</f>
        <v>Frutos de pepita</v>
      </c>
      <c r="F4134" t="s">
        <v>231</v>
      </c>
      <c r="G4134" s="51">
        <v>807.28</v>
      </c>
    </row>
    <row r="4135" spans="1:7" x14ac:dyDescent="0.35">
      <c r="A4135">
        <v>2017</v>
      </c>
      <c r="B4135">
        <v>11</v>
      </c>
      <c r="C4135" t="str">
        <f>+VLOOKUP(Precio_mayoristas_consumidores[[#This Row],[Cod_mes]],Códigos_mes[],2,0)</f>
        <v>Noviembre</v>
      </c>
      <c r="D4135" t="s">
        <v>796</v>
      </c>
      <c r="E4135" t="str">
        <f>+VLOOKUP(Precio_mayoristas_consumidores[[#This Row],[Producto]],Codigos_class_frutas[],2,0)</f>
        <v>Cítricos</v>
      </c>
      <c r="F4135" t="s">
        <v>221</v>
      </c>
      <c r="G4135" s="51">
        <v>878.93</v>
      </c>
    </row>
    <row r="4136" spans="1:7" x14ac:dyDescent="0.35">
      <c r="A4136">
        <v>2017</v>
      </c>
      <c r="B4136">
        <v>11</v>
      </c>
      <c r="C4136" t="str">
        <f>+VLOOKUP(Precio_mayoristas_consumidores[[#This Row],[Cod_mes]],Códigos_mes[],2,0)</f>
        <v>Noviembre</v>
      </c>
      <c r="D4136" t="s">
        <v>796</v>
      </c>
      <c r="E4136" t="str">
        <f>+VLOOKUP(Precio_mayoristas_consumidores[[#This Row],[Producto]],Codigos_class_frutas[],2,0)</f>
        <v>Oleaginosos</v>
      </c>
      <c r="F4136" t="s">
        <v>225</v>
      </c>
      <c r="G4136" s="51">
        <v>2044.98</v>
      </c>
    </row>
    <row r="4137" spans="1:7" x14ac:dyDescent="0.35">
      <c r="A4137">
        <v>2017</v>
      </c>
      <c r="B4137">
        <v>11</v>
      </c>
      <c r="C4137" t="str">
        <f>+VLOOKUP(Precio_mayoristas_consumidores[[#This Row],[Cod_mes]],Códigos_mes[],2,0)</f>
        <v>Noviembre</v>
      </c>
      <c r="D4137" t="s">
        <v>796</v>
      </c>
      <c r="E4137" t="str">
        <f>+VLOOKUP(Precio_mayoristas_consumidores[[#This Row],[Producto]],Codigos_class_frutas[],2,0)</f>
        <v>Frutos de pepita</v>
      </c>
      <c r="F4137" t="s">
        <v>242</v>
      </c>
      <c r="G4137" s="51">
        <v>874.52</v>
      </c>
    </row>
    <row r="4138" spans="1:7" x14ac:dyDescent="0.35">
      <c r="A4138">
        <v>2017</v>
      </c>
      <c r="B4138">
        <v>11</v>
      </c>
      <c r="C4138" t="str">
        <f>+VLOOKUP(Precio_mayoristas_consumidores[[#This Row],[Cod_mes]],Códigos_mes[],2,0)</f>
        <v>Noviembre</v>
      </c>
      <c r="D4138" t="s">
        <v>796</v>
      </c>
      <c r="E4138" t="str">
        <f>+VLOOKUP(Precio_mayoristas_consumidores[[#This Row],[Producto]],Codigos_class_frutas[],2,0)</f>
        <v>Tropicales y subtropicales</v>
      </c>
      <c r="F4138" t="s">
        <v>204</v>
      </c>
      <c r="G4138" s="51">
        <v>626.15</v>
      </c>
    </row>
    <row r="4139" spans="1:7" x14ac:dyDescent="0.35">
      <c r="A4139">
        <v>2017</v>
      </c>
      <c r="B4139">
        <v>11</v>
      </c>
      <c r="C4139" t="str">
        <f>+VLOOKUP(Precio_mayoristas_consumidores[[#This Row],[Cod_mes]],Códigos_mes[],2,0)</f>
        <v>Noviembre</v>
      </c>
      <c r="D4139" t="s">
        <v>797</v>
      </c>
      <c r="E4139" t="str">
        <f>+VLOOKUP(Precio_mayoristas_consumidores[[#This Row],[Producto]],Codigos_class_frutas[],2,0)</f>
        <v>Otros</v>
      </c>
      <c r="F4139" t="s">
        <v>209</v>
      </c>
      <c r="G4139" s="51">
        <v>2166.8000000000002</v>
      </c>
    </row>
    <row r="4140" spans="1:7" x14ac:dyDescent="0.35">
      <c r="A4140">
        <v>2017</v>
      </c>
      <c r="B4140">
        <v>11</v>
      </c>
      <c r="C4140" t="str">
        <f>+VLOOKUP(Precio_mayoristas_consumidores[[#This Row],[Cod_mes]],Códigos_mes[],2,0)</f>
        <v>Noviembre</v>
      </c>
      <c r="D4140" t="s">
        <v>797</v>
      </c>
      <c r="E4140" t="str">
        <f>+VLOOKUP(Precio_mayoristas_consumidores[[#This Row],[Producto]],Codigos_class_frutas[],2,0)</f>
        <v>Berries</v>
      </c>
      <c r="F4140" t="s">
        <v>212</v>
      </c>
      <c r="G4140" s="51">
        <v>2957</v>
      </c>
    </row>
    <row r="4141" spans="1:7" x14ac:dyDescent="0.35">
      <c r="A4141">
        <v>2017</v>
      </c>
      <c r="B4141">
        <v>11</v>
      </c>
      <c r="C4141" t="str">
        <f>+VLOOKUP(Precio_mayoristas_consumidores[[#This Row],[Cod_mes]],Códigos_mes[],2,0)</f>
        <v>Noviembre</v>
      </c>
      <c r="D4141" t="s">
        <v>797</v>
      </c>
      <c r="E4141" t="str">
        <f>+VLOOKUP(Precio_mayoristas_consumidores[[#This Row],[Producto]],Codigos_class_frutas[],2,0)</f>
        <v>Cítricos</v>
      </c>
      <c r="F4141" t="s">
        <v>214</v>
      </c>
      <c r="G4141" s="51">
        <v>921.74</v>
      </c>
    </row>
    <row r="4142" spans="1:7" x14ac:dyDescent="0.35">
      <c r="A4142">
        <v>2017</v>
      </c>
      <c r="B4142">
        <v>11</v>
      </c>
      <c r="C4142" t="str">
        <f>+VLOOKUP(Precio_mayoristas_consumidores[[#This Row],[Cod_mes]],Códigos_mes[],2,0)</f>
        <v>Noviembre</v>
      </c>
      <c r="D4142" t="s">
        <v>797</v>
      </c>
      <c r="E4142" t="str">
        <f>+VLOOKUP(Precio_mayoristas_consumidores[[#This Row],[Producto]],Codigos_class_frutas[],2,0)</f>
        <v>Tropicales y subtropicales</v>
      </c>
      <c r="F4142" t="s">
        <v>229</v>
      </c>
      <c r="G4142" s="51">
        <v>1816.05</v>
      </c>
    </row>
    <row r="4143" spans="1:7" x14ac:dyDescent="0.35">
      <c r="A4143">
        <v>2017</v>
      </c>
      <c r="B4143">
        <v>11</v>
      </c>
      <c r="C4143" t="str">
        <f>+VLOOKUP(Precio_mayoristas_consumidores[[#This Row],[Cod_mes]],Códigos_mes[],2,0)</f>
        <v>Noviembre</v>
      </c>
      <c r="D4143" t="s">
        <v>797</v>
      </c>
      <c r="E4143" t="str">
        <f>+VLOOKUP(Precio_mayoristas_consumidores[[#This Row],[Producto]],Codigos_class_frutas[],2,0)</f>
        <v>Frutos de pepita</v>
      </c>
      <c r="F4143" t="s">
        <v>231</v>
      </c>
      <c r="G4143" s="51">
        <v>1305.69</v>
      </c>
    </row>
    <row r="4144" spans="1:7" x14ac:dyDescent="0.35">
      <c r="A4144">
        <v>2017</v>
      </c>
      <c r="B4144">
        <v>11</v>
      </c>
      <c r="C4144" t="str">
        <f>+VLOOKUP(Precio_mayoristas_consumidores[[#This Row],[Cod_mes]],Códigos_mes[],2,0)</f>
        <v>Noviembre</v>
      </c>
      <c r="D4144" t="s">
        <v>797</v>
      </c>
      <c r="E4144" t="str">
        <f>+VLOOKUP(Precio_mayoristas_consumidores[[#This Row],[Producto]],Codigos_class_frutas[],2,0)</f>
        <v>Cítricos</v>
      </c>
      <c r="F4144" t="s">
        <v>221</v>
      </c>
      <c r="G4144" s="51">
        <v>1082.26</v>
      </c>
    </row>
    <row r="4145" spans="1:7" x14ac:dyDescent="0.35">
      <c r="A4145">
        <v>2017</v>
      </c>
      <c r="B4145">
        <v>11</v>
      </c>
      <c r="C4145" t="str">
        <f>+VLOOKUP(Precio_mayoristas_consumidores[[#This Row],[Cod_mes]],Códigos_mes[],2,0)</f>
        <v>Noviembre</v>
      </c>
      <c r="D4145" t="s">
        <v>797</v>
      </c>
      <c r="E4145" t="str">
        <f>+VLOOKUP(Precio_mayoristas_consumidores[[#This Row],[Producto]],Codigos_class_frutas[],2,0)</f>
        <v>Oleaginosos</v>
      </c>
      <c r="F4145" t="s">
        <v>225</v>
      </c>
      <c r="G4145" s="51">
        <v>3097.41</v>
      </c>
    </row>
    <row r="4146" spans="1:7" x14ac:dyDescent="0.35">
      <c r="A4146">
        <v>2017</v>
      </c>
      <c r="B4146">
        <v>11</v>
      </c>
      <c r="C4146" t="str">
        <f>+VLOOKUP(Precio_mayoristas_consumidores[[#This Row],[Cod_mes]],Códigos_mes[],2,0)</f>
        <v>Noviembre</v>
      </c>
      <c r="D4146" t="s">
        <v>797</v>
      </c>
      <c r="E4146" t="str">
        <f>+VLOOKUP(Precio_mayoristas_consumidores[[#This Row],[Producto]],Codigos_class_frutas[],2,0)</f>
        <v>Frutos de pepita</v>
      </c>
      <c r="F4146" t="s">
        <v>242</v>
      </c>
      <c r="G4146" s="51">
        <v>1257.1400000000001</v>
      </c>
    </row>
    <row r="4147" spans="1:7" x14ac:dyDescent="0.35">
      <c r="A4147">
        <v>2017</v>
      </c>
      <c r="B4147">
        <v>11</v>
      </c>
      <c r="C4147" t="str">
        <f>+VLOOKUP(Precio_mayoristas_consumidores[[#This Row],[Cod_mes]],Códigos_mes[],2,0)</f>
        <v>Noviembre</v>
      </c>
      <c r="D4147" t="s">
        <v>797</v>
      </c>
      <c r="E4147" t="str">
        <f>+VLOOKUP(Precio_mayoristas_consumidores[[#This Row],[Producto]],Codigos_class_frutas[],2,0)</f>
        <v>Tropicales y subtropicales</v>
      </c>
      <c r="F4147" t="s">
        <v>204</v>
      </c>
      <c r="G4147" s="51">
        <v>852.87</v>
      </c>
    </row>
    <row r="4148" spans="1:7" x14ac:dyDescent="0.35">
      <c r="A4148">
        <v>2017</v>
      </c>
      <c r="B4148">
        <v>11</v>
      </c>
      <c r="C4148" t="str">
        <f>+VLOOKUP(Precio_mayoristas_consumidores[[#This Row],[Cod_mes]],Códigos_mes[],2,0)</f>
        <v>Noviembre</v>
      </c>
      <c r="D4148" t="s">
        <v>796</v>
      </c>
      <c r="E4148" t="str">
        <f>+VLOOKUP(Precio_mayoristas_consumidores[[#This Row],[Producto]],Codigos_class_frutas[],2,0)</f>
        <v>Frutos de hueso (carozo)</v>
      </c>
      <c r="F4148" t="s">
        <v>281</v>
      </c>
      <c r="G4148" s="51">
        <v>1470.4</v>
      </c>
    </row>
    <row r="4149" spans="1:7" x14ac:dyDescent="0.35">
      <c r="A4149">
        <v>2017</v>
      </c>
      <c r="B4149">
        <v>11</v>
      </c>
      <c r="C4149" t="str">
        <f>+VLOOKUP(Precio_mayoristas_consumidores[[#This Row],[Cod_mes]],Códigos_mes[],2,0)</f>
        <v>Noviembre</v>
      </c>
      <c r="D4149" t="s">
        <v>796</v>
      </c>
      <c r="E4149" t="str">
        <f>+VLOOKUP(Precio_mayoristas_consumidores[[#This Row],[Producto]],Codigos_class_frutas[],2,0)</f>
        <v>Otros</v>
      </c>
      <c r="F4149" t="s">
        <v>209</v>
      </c>
      <c r="G4149" s="51">
        <v>1953.58</v>
      </c>
    </row>
    <row r="4150" spans="1:7" x14ac:dyDescent="0.35">
      <c r="A4150">
        <v>2017</v>
      </c>
      <c r="B4150">
        <v>11</v>
      </c>
      <c r="C4150" t="str">
        <f>+VLOOKUP(Precio_mayoristas_consumidores[[#This Row],[Cod_mes]],Códigos_mes[],2,0)</f>
        <v>Noviembre</v>
      </c>
      <c r="D4150" t="s">
        <v>796</v>
      </c>
      <c r="E4150" t="str">
        <f>+VLOOKUP(Precio_mayoristas_consumidores[[#This Row],[Producto]],Codigos_class_frutas[],2,0)</f>
        <v>Frutos de hueso (carozo)</v>
      </c>
      <c r="F4150" t="s">
        <v>277</v>
      </c>
      <c r="G4150" s="51">
        <v>1101.6600000000001</v>
      </c>
    </row>
    <row r="4151" spans="1:7" x14ac:dyDescent="0.35">
      <c r="A4151">
        <v>2017</v>
      </c>
      <c r="B4151">
        <v>11</v>
      </c>
      <c r="C4151" t="str">
        <f>+VLOOKUP(Precio_mayoristas_consumidores[[#This Row],[Cod_mes]],Códigos_mes[],2,0)</f>
        <v>Noviembre</v>
      </c>
      <c r="D4151" t="s">
        <v>796</v>
      </c>
      <c r="E4151" t="str">
        <f>+VLOOKUP(Precio_mayoristas_consumidores[[#This Row],[Producto]],Codigos_class_frutas[],2,0)</f>
        <v>Berries</v>
      </c>
      <c r="F4151" t="s">
        <v>212</v>
      </c>
      <c r="G4151" s="51">
        <v>1279.94</v>
      </c>
    </row>
    <row r="4152" spans="1:7" x14ac:dyDescent="0.35">
      <c r="A4152">
        <v>2017</v>
      </c>
      <c r="B4152">
        <v>11</v>
      </c>
      <c r="C4152" t="str">
        <f>+VLOOKUP(Precio_mayoristas_consumidores[[#This Row],[Cod_mes]],Códigos_mes[],2,0)</f>
        <v>Noviembre</v>
      </c>
      <c r="D4152" t="s">
        <v>796</v>
      </c>
      <c r="E4152" t="str">
        <f>+VLOOKUP(Precio_mayoristas_consumidores[[#This Row],[Producto]],Codigos_class_frutas[],2,0)</f>
        <v>Cítricos</v>
      </c>
      <c r="F4152" t="s">
        <v>214</v>
      </c>
      <c r="G4152" s="51">
        <v>664.57</v>
      </c>
    </row>
    <row r="4153" spans="1:7" x14ac:dyDescent="0.35">
      <c r="A4153">
        <v>2017</v>
      </c>
      <c r="B4153">
        <v>11</v>
      </c>
      <c r="C4153" t="str">
        <f>+VLOOKUP(Precio_mayoristas_consumidores[[#This Row],[Cod_mes]],Códigos_mes[],2,0)</f>
        <v>Noviembre</v>
      </c>
      <c r="D4153" t="s">
        <v>796</v>
      </c>
      <c r="E4153" t="str">
        <f>+VLOOKUP(Precio_mayoristas_consumidores[[#This Row],[Producto]],Codigos_class_frutas[],2,0)</f>
        <v>Tropicales y subtropicales</v>
      </c>
      <c r="F4153" t="s">
        <v>229</v>
      </c>
      <c r="G4153" s="51">
        <v>1851.08</v>
      </c>
    </row>
    <row r="4154" spans="1:7" x14ac:dyDescent="0.35">
      <c r="A4154">
        <v>2017</v>
      </c>
      <c r="B4154">
        <v>11</v>
      </c>
      <c r="C4154" t="str">
        <f>+VLOOKUP(Precio_mayoristas_consumidores[[#This Row],[Cod_mes]],Códigos_mes[],2,0)</f>
        <v>Noviembre</v>
      </c>
      <c r="D4154" t="s">
        <v>796</v>
      </c>
      <c r="E4154" t="str">
        <f>+VLOOKUP(Precio_mayoristas_consumidores[[#This Row],[Producto]],Codigos_class_frutas[],2,0)</f>
        <v>Frutos de pepita</v>
      </c>
      <c r="F4154" t="s">
        <v>231</v>
      </c>
      <c r="G4154" s="51">
        <v>888.3</v>
      </c>
    </row>
    <row r="4155" spans="1:7" x14ac:dyDescent="0.35">
      <c r="A4155">
        <v>2017</v>
      </c>
      <c r="B4155">
        <v>11</v>
      </c>
      <c r="C4155" t="str">
        <f>+VLOOKUP(Precio_mayoristas_consumidores[[#This Row],[Cod_mes]],Códigos_mes[],2,0)</f>
        <v>Noviembre</v>
      </c>
      <c r="D4155" t="s">
        <v>796</v>
      </c>
      <c r="E4155" t="str">
        <f>+VLOOKUP(Precio_mayoristas_consumidores[[#This Row],[Producto]],Codigos_class_frutas[],2,0)</f>
        <v>Cítricos</v>
      </c>
      <c r="F4155" t="s">
        <v>221</v>
      </c>
      <c r="G4155" s="51">
        <v>935.08</v>
      </c>
    </row>
    <row r="4156" spans="1:7" x14ac:dyDescent="0.35">
      <c r="A4156">
        <v>2017</v>
      </c>
      <c r="B4156">
        <v>11</v>
      </c>
      <c r="C4156" t="str">
        <f>+VLOOKUP(Precio_mayoristas_consumidores[[#This Row],[Cod_mes]],Códigos_mes[],2,0)</f>
        <v>Noviembre</v>
      </c>
      <c r="D4156" t="s">
        <v>796</v>
      </c>
      <c r="E4156" t="str">
        <f>+VLOOKUP(Precio_mayoristas_consumidores[[#This Row],[Producto]],Codigos_class_frutas[],2,0)</f>
        <v>Oleaginosos</v>
      </c>
      <c r="F4156" t="s">
        <v>225</v>
      </c>
      <c r="G4156" s="51">
        <v>2229.37</v>
      </c>
    </row>
    <row r="4157" spans="1:7" x14ac:dyDescent="0.35">
      <c r="A4157">
        <v>2017</v>
      </c>
      <c r="B4157">
        <v>11</v>
      </c>
      <c r="C4157" t="str">
        <f>+VLOOKUP(Precio_mayoristas_consumidores[[#This Row],[Cod_mes]],Códigos_mes[],2,0)</f>
        <v>Noviembre</v>
      </c>
      <c r="D4157" t="s">
        <v>796</v>
      </c>
      <c r="E4157" t="str">
        <f>+VLOOKUP(Precio_mayoristas_consumidores[[#This Row],[Producto]],Codigos_class_frutas[],2,0)</f>
        <v>Frutos de pepita</v>
      </c>
      <c r="F4157" t="s">
        <v>242</v>
      </c>
      <c r="G4157" s="51">
        <v>977.5</v>
      </c>
    </row>
    <row r="4158" spans="1:7" x14ac:dyDescent="0.35">
      <c r="A4158">
        <v>2017</v>
      </c>
      <c r="B4158">
        <v>11</v>
      </c>
      <c r="C4158" t="str">
        <f>+VLOOKUP(Precio_mayoristas_consumidores[[#This Row],[Cod_mes]],Códigos_mes[],2,0)</f>
        <v>Noviembre</v>
      </c>
      <c r="D4158" t="s">
        <v>796</v>
      </c>
      <c r="E4158" t="str">
        <f>+VLOOKUP(Precio_mayoristas_consumidores[[#This Row],[Producto]],Codigos_class_frutas[],2,0)</f>
        <v>Tropicales y subtropicales</v>
      </c>
      <c r="F4158" t="s">
        <v>204</v>
      </c>
      <c r="G4158" s="51">
        <v>657.15</v>
      </c>
    </row>
    <row r="4159" spans="1:7" x14ac:dyDescent="0.35">
      <c r="A4159">
        <v>2017</v>
      </c>
      <c r="B4159">
        <v>11</v>
      </c>
      <c r="C4159" t="str">
        <f>+VLOOKUP(Precio_mayoristas_consumidores[[#This Row],[Cod_mes]],Códigos_mes[],2,0)</f>
        <v>Noviembre</v>
      </c>
      <c r="D4159" t="s">
        <v>797</v>
      </c>
      <c r="E4159" t="str">
        <f>+VLOOKUP(Precio_mayoristas_consumidores[[#This Row],[Producto]],Codigos_class_frutas[],2,0)</f>
        <v>Frutos de hueso (carozo)</v>
      </c>
      <c r="F4159" t="s">
        <v>281</v>
      </c>
      <c r="G4159" s="51">
        <v>4182.25</v>
      </c>
    </row>
    <row r="4160" spans="1:7" x14ac:dyDescent="0.35">
      <c r="A4160">
        <v>2017</v>
      </c>
      <c r="B4160">
        <v>11</v>
      </c>
      <c r="C4160" t="str">
        <f>+VLOOKUP(Precio_mayoristas_consumidores[[#This Row],[Cod_mes]],Códigos_mes[],2,0)</f>
        <v>Noviembre</v>
      </c>
      <c r="D4160" t="s">
        <v>797</v>
      </c>
      <c r="E4160" t="str">
        <f>+VLOOKUP(Precio_mayoristas_consumidores[[#This Row],[Producto]],Codigos_class_frutas[],2,0)</f>
        <v>Otros</v>
      </c>
      <c r="F4160" t="s">
        <v>209</v>
      </c>
      <c r="G4160" s="51">
        <v>2371.17</v>
      </c>
    </row>
    <row r="4161" spans="1:7" x14ac:dyDescent="0.35">
      <c r="A4161">
        <v>2017</v>
      </c>
      <c r="B4161">
        <v>11</v>
      </c>
      <c r="C4161" t="str">
        <f>+VLOOKUP(Precio_mayoristas_consumidores[[#This Row],[Cod_mes]],Códigos_mes[],2,0)</f>
        <v>Noviembre</v>
      </c>
      <c r="D4161" t="s">
        <v>797</v>
      </c>
      <c r="E4161" t="str">
        <f>+VLOOKUP(Precio_mayoristas_consumidores[[#This Row],[Producto]],Codigos_class_frutas[],2,0)</f>
        <v>Frutos de hueso (carozo)</v>
      </c>
      <c r="F4161" t="s">
        <v>277</v>
      </c>
      <c r="G4161" s="51">
        <v>2175.6999999999998</v>
      </c>
    </row>
    <row r="4162" spans="1:7" x14ac:dyDescent="0.35">
      <c r="A4162">
        <v>2017</v>
      </c>
      <c r="B4162">
        <v>11</v>
      </c>
      <c r="C4162" t="str">
        <f>+VLOOKUP(Precio_mayoristas_consumidores[[#This Row],[Cod_mes]],Códigos_mes[],2,0)</f>
        <v>Noviembre</v>
      </c>
      <c r="D4162" t="s">
        <v>797</v>
      </c>
      <c r="E4162" t="str">
        <f>+VLOOKUP(Precio_mayoristas_consumidores[[#This Row],[Producto]],Codigos_class_frutas[],2,0)</f>
        <v>Berries</v>
      </c>
      <c r="F4162" t="s">
        <v>212</v>
      </c>
      <c r="G4162" s="51">
        <v>3887.22</v>
      </c>
    </row>
    <row r="4163" spans="1:7" x14ac:dyDescent="0.35">
      <c r="A4163">
        <v>2017</v>
      </c>
      <c r="B4163">
        <v>11</v>
      </c>
      <c r="C4163" t="str">
        <f>+VLOOKUP(Precio_mayoristas_consumidores[[#This Row],[Cod_mes]],Códigos_mes[],2,0)</f>
        <v>Noviembre</v>
      </c>
      <c r="D4163" t="s">
        <v>797</v>
      </c>
      <c r="E4163" t="str">
        <f>+VLOOKUP(Precio_mayoristas_consumidores[[#This Row],[Producto]],Codigos_class_frutas[],2,0)</f>
        <v>Cítricos</v>
      </c>
      <c r="F4163" t="s">
        <v>214</v>
      </c>
      <c r="G4163" s="51">
        <v>932.34</v>
      </c>
    </row>
    <row r="4164" spans="1:7" x14ac:dyDescent="0.35">
      <c r="A4164">
        <v>2017</v>
      </c>
      <c r="B4164">
        <v>11</v>
      </c>
      <c r="C4164" t="str">
        <f>+VLOOKUP(Precio_mayoristas_consumidores[[#This Row],[Cod_mes]],Códigos_mes[],2,0)</f>
        <v>Noviembre</v>
      </c>
      <c r="D4164" t="s">
        <v>797</v>
      </c>
      <c r="E4164" t="str">
        <f>+VLOOKUP(Precio_mayoristas_consumidores[[#This Row],[Producto]],Codigos_class_frutas[],2,0)</f>
        <v>Tropicales y subtropicales</v>
      </c>
      <c r="F4164" t="s">
        <v>229</v>
      </c>
      <c r="G4164" s="51">
        <v>1809.1</v>
      </c>
    </row>
    <row r="4165" spans="1:7" x14ac:dyDescent="0.35">
      <c r="A4165">
        <v>2017</v>
      </c>
      <c r="B4165">
        <v>11</v>
      </c>
      <c r="C4165" t="str">
        <f>+VLOOKUP(Precio_mayoristas_consumidores[[#This Row],[Cod_mes]],Códigos_mes[],2,0)</f>
        <v>Noviembre</v>
      </c>
      <c r="D4165" t="s">
        <v>797</v>
      </c>
      <c r="E4165" t="str">
        <f>+VLOOKUP(Precio_mayoristas_consumidores[[#This Row],[Producto]],Codigos_class_frutas[],2,0)</f>
        <v>Frutos de pepita</v>
      </c>
      <c r="F4165" t="s">
        <v>231</v>
      </c>
      <c r="G4165" s="51">
        <v>1297.04</v>
      </c>
    </row>
    <row r="4166" spans="1:7" x14ac:dyDescent="0.35">
      <c r="A4166">
        <v>2017</v>
      </c>
      <c r="B4166">
        <v>11</v>
      </c>
      <c r="C4166" t="str">
        <f>+VLOOKUP(Precio_mayoristas_consumidores[[#This Row],[Cod_mes]],Códigos_mes[],2,0)</f>
        <v>Noviembre</v>
      </c>
      <c r="D4166" t="s">
        <v>797</v>
      </c>
      <c r="E4166" t="str">
        <f>+VLOOKUP(Precio_mayoristas_consumidores[[#This Row],[Producto]],Codigos_class_frutas[],2,0)</f>
        <v>Cítricos</v>
      </c>
      <c r="F4166" t="s">
        <v>221</v>
      </c>
      <c r="G4166" s="51">
        <v>1125.95</v>
      </c>
    </row>
    <row r="4167" spans="1:7" x14ac:dyDescent="0.35">
      <c r="A4167">
        <v>2017</v>
      </c>
      <c r="B4167">
        <v>11</v>
      </c>
      <c r="C4167" t="str">
        <f>+VLOOKUP(Precio_mayoristas_consumidores[[#This Row],[Cod_mes]],Códigos_mes[],2,0)</f>
        <v>Noviembre</v>
      </c>
      <c r="D4167" t="s">
        <v>797</v>
      </c>
      <c r="E4167" t="str">
        <f>+VLOOKUP(Precio_mayoristas_consumidores[[#This Row],[Producto]],Codigos_class_frutas[],2,0)</f>
        <v>Oleaginosos</v>
      </c>
      <c r="F4167" t="s">
        <v>225</v>
      </c>
      <c r="G4167" s="51">
        <v>3143.46</v>
      </c>
    </row>
    <row r="4168" spans="1:7" x14ac:dyDescent="0.35">
      <c r="A4168">
        <v>2017</v>
      </c>
      <c r="B4168">
        <v>11</v>
      </c>
      <c r="C4168" t="str">
        <f>+VLOOKUP(Precio_mayoristas_consumidores[[#This Row],[Cod_mes]],Códigos_mes[],2,0)</f>
        <v>Noviembre</v>
      </c>
      <c r="D4168" t="s">
        <v>797</v>
      </c>
      <c r="E4168" t="str">
        <f>+VLOOKUP(Precio_mayoristas_consumidores[[#This Row],[Producto]],Codigos_class_frutas[],2,0)</f>
        <v>Frutos de pepita</v>
      </c>
      <c r="F4168" t="s">
        <v>242</v>
      </c>
      <c r="G4168" s="51">
        <v>1265.53</v>
      </c>
    </row>
    <row r="4169" spans="1:7" x14ac:dyDescent="0.35">
      <c r="A4169">
        <v>2017</v>
      </c>
      <c r="B4169">
        <v>11</v>
      </c>
      <c r="C4169" t="str">
        <f>+VLOOKUP(Precio_mayoristas_consumidores[[#This Row],[Cod_mes]],Códigos_mes[],2,0)</f>
        <v>Noviembre</v>
      </c>
      <c r="D4169" t="s">
        <v>797</v>
      </c>
      <c r="E4169" t="str">
        <f>+VLOOKUP(Precio_mayoristas_consumidores[[#This Row],[Producto]],Codigos_class_frutas[],2,0)</f>
        <v>Tropicales y subtropicales</v>
      </c>
      <c r="F4169" t="s">
        <v>204</v>
      </c>
      <c r="G4169" s="51">
        <v>837.15</v>
      </c>
    </row>
    <row r="4170" spans="1:7" x14ac:dyDescent="0.35">
      <c r="A4170">
        <v>2017</v>
      </c>
      <c r="B4170">
        <v>12</v>
      </c>
      <c r="C4170" t="str">
        <f>+VLOOKUP(Precio_mayoristas_consumidores[[#This Row],[Cod_mes]],Códigos_mes[],2,0)</f>
        <v>Diciembre</v>
      </c>
      <c r="D4170" t="s">
        <v>796</v>
      </c>
      <c r="E4170" t="str">
        <f>+VLOOKUP(Precio_mayoristas_consumidores[[#This Row],[Producto]],Codigos_class_frutas[],2,0)</f>
        <v>Frutos de hueso (carozo)</v>
      </c>
      <c r="F4170" t="s">
        <v>281</v>
      </c>
      <c r="G4170" s="51">
        <v>1192.8900000000001</v>
      </c>
    </row>
    <row r="4171" spans="1:7" x14ac:dyDescent="0.35">
      <c r="A4171">
        <v>2017</v>
      </c>
      <c r="B4171">
        <v>12</v>
      </c>
      <c r="C4171" t="str">
        <f>+VLOOKUP(Precio_mayoristas_consumidores[[#This Row],[Cod_mes]],Códigos_mes[],2,0)</f>
        <v>Diciembre</v>
      </c>
      <c r="D4171" t="s">
        <v>796</v>
      </c>
      <c r="E4171" t="str">
        <f>+VLOOKUP(Precio_mayoristas_consumidores[[#This Row],[Producto]],Codigos_class_frutas[],2,0)</f>
        <v>Otros</v>
      </c>
      <c r="F4171" t="s">
        <v>209</v>
      </c>
      <c r="G4171" s="51">
        <v>1866.26</v>
      </c>
    </row>
    <row r="4172" spans="1:7" x14ac:dyDescent="0.35">
      <c r="A4172">
        <v>2017</v>
      </c>
      <c r="B4172">
        <v>12</v>
      </c>
      <c r="C4172" t="str">
        <f>+VLOOKUP(Precio_mayoristas_consumidores[[#This Row],[Cod_mes]],Códigos_mes[],2,0)</f>
        <v>Diciembre</v>
      </c>
      <c r="D4172" t="s">
        <v>796</v>
      </c>
      <c r="E4172" t="str">
        <f>+VLOOKUP(Precio_mayoristas_consumidores[[#This Row],[Producto]],Codigos_class_frutas[],2,0)</f>
        <v>Frutos de hueso (carozo)</v>
      </c>
      <c r="F4172" t="s">
        <v>277</v>
      </c>
      <c r="G4172" s="51">
        <v>1065.72</v>
      </c>
    </row>
    <row r="4173" spans="1:7" x14ac:dyDescent="0.35">
      <c r="A4173">
        <v>2017</v>
      </c>
      <c r="B4173">
        <v>12</v>
      </c>
      <c r="C4173" t="str">
        <f>+VLOOKUP(Precio_mayoristas_consumidores[[#This Row],[Cod_mes]],Códigos_mes[],2,0)</f>
        <v>Diciembre</v>
      </c>
      <c r="D4173" t="s">
        <v>796</v>
      </c>
      <c r="E4173" t="str">
        <f>+VLOOKUP(Precio_mayoristas_consumidores[[#This Row],[Producto]],Codigos_class_frutas[],2,0)</f>
        <v>Berries</v>
      </c>
      <c r="F4173" t="s">
        <v>212</v>
      </c>
      <c r="G4173" s="51">
        <v>1216.8</v>
      </c>
    </row>
    <row r="4174" spans="1:7" x14ac:dyDescent="0.35">
      <c r="A4174">
        <v>2017</v>
      </c>
      <c r="B4174">
        <v>12</v>
      </c>
      <c r="C4174" t="str">
        <f>+VLOOKUP(Precio_mayoristas_consumidores[[#This Row],[Cod_mes]],Códigos_mes[],2,0)</f>
        <v>Diciembre</v>
      </c>
      <c r="D4174" t="s">
        <v>796</v>
      </c>
      <c r="E4174" t="str">
        <f>+VLOOKUP(Precio_mayoristas_consumidores[[#This Row],[Producto]],Codigos_class_frutas[],2,0)</f>
        <v>Cítricos</v>
      </c>
      <c r="F4174" t="s">
        <v>214</v>
      </c>
      <c r="G4174" s="51">
        <v>682.14</v>
      </c>
    </row>
    <row r="4175" spans="1:7" x14ac:dyDescent="0.35">
      <c r="A4175">
        <v>2017</v>
      </c>
      <c r="B4175">
        <v>12</v>
      </c>
      <c r="C4175" t="str">
        <f>+VLOOKUP(Precio_mayoristas_consumidores[[#This Row],[Cod_mes]],Códigos_mes[],2,0)</f>
        <v>Diciembre</v>
      </c>
      <c r="D4175" t="s">
        <v>796</v>
      </c>
      <c r="E4175" t="str">
        <f>+VLOOKUP(Precio_mayoristas_consumidores[[#This Row],[Producto]],Codigos_class_frutas[],2,0)</f>
        <v>Tropicales y subtropicales</v>
      </c>
      <c r="F4175" t="s">
        <v>229</v>
      </c>
      <c r="G4175" s="51">
        <v>1919</v>
      </c>
    </row>
    <row r="4176" spans="1:7" x14ac:dyDescent="0.35">
      <c r="A4176">
        <v>2017</v>
      </c>
      <c r="B4176">
        <v>12</v>
      </c>
      <c r="C4176" t="str">
        <f>+VLOOKUP(Precio_mayoristas_consumidores[[#This Row],[Cod_mes]],Códigos_mes[],2,0)</f>
        <v>Diciembre</v>
      </c>
      <c r="D4176" t="s">
        <v>796</v>
      </c>
      <c r="E4176" t="str">
        <f>+VLOOKUP(Precio_mayoristas_consumidores[[#This Row],[Producto]],Codigos_class_frutas[],2,0)</f>
        <v>Frutos de pepita</v>
      </c>
      <c r="F4176" t="s">
        <v>231</v>
      </c>
      <c r="G4176" s="51">
        <v>871.3</v>
      </c>
    </row>
    <row r="4177" spans="1:7" x14ac:dyDescent="0.35">
      <c r="A4177">
        <v>2017</v>
      </c>
      <c r="B4177">
        <v>12</v>
      </c>
      <c r="C4177" t="str">
        <f>+VLOOKUP(Precio_mayoristas_consumidores[[#This Row],[Cod_mes]],Códigos_mes[],2,0)</f>
        <v>Diciembre</v>
      </c>
      <c r="D4177" t="s">
        <v>796</v>
      </c>
      <c r="E4177" t="str">
        <f>+VLOOKUP(Precio_mayoristas_consumidores[[#This Row],[Producto]],Codigos_class_frutas[],2,0)</f>
        <v>Cítricos</v>
      </c>
      <c r="F4177" t="s">
        <v>221</v>
      </c>
      <c r="G4177" s="51">
        <v>914.07</v>
      </c>
    </row>
    <row r="4178" spans="1:7" x14ac:dyDescent="0.35">
      <c r="A4178">
        <v>2017</v>
      </c>
      <c r="B4178">
        <v>12</v>
      </c>
      <c r="C4178" t="str">
        <f>+VLOOKUP(Precio_mayoristas_consumidores[[#This Row],[Cod_mes]],Códigos_mes[],2,0)</f>
        <v>Diciembre</v>
      </c>
      <c r="D4178" t="s">
        <v>796</v>
      </c>
      <c r="E4178" t="str">
        <f>+VLOOKUP(Precio_mayoristas_consumidores[[#This Row],[Producto]],Codigos_class_frutas[],2,0)</f>
        <v>Oleaginosos</v>
      </c>
      <c r="F4178" t="s">
        <v>225</v>
      </c>
      <c r="G4178" s="51">
        <v>2180.73</v>
      </c>
    </row>
    <row r="4179" spans="1:7" x14ac:dyDescent="0.35">
      <c r="A4179">
        <v>2017</v>
      </c>
      <c r="B4179">
        <v>12</v>
      </c>
      <c r="C4179" t="str">
        <f>+VLOOKUP(Precio_mayoristas_consumidores[[#This Row],[Cod_mes]],Códigos_mes[],2,0)</f>
        <v>Diciembre</v>
      </c>
      <c r="D4179" t="s">
        <v>796</v>
      </c>
      <c r="E4179" t="str">
        <f>+VLOOKUP(Precio_mayoristas_consumidores[[#This Row],[Producto]],Codigos_class_frutas[],2,0)</f>
        <v>Frutos de pepita</v>
      </c>
      <c r="F4179" t="s">
        <v>242</v>
      </c>
      <c r="G4179" s="51">
        <v>913.65</v>
      </c>
    </row>
    <row r="4180" spans="1:7" x14ac:dyDescent="0.35">
      <c r="A4180">
        <v>2017</v>
      </c>
      <c r="B4180">
        <v>12</v>
      </c>
      <c r="C4180" t="str">
        <f>+VLOOKUP(Precio_mayoristas_consumidores[[#This Row],[Cod_mes]],Códigos_mes[],2,0)</f>
        <v>Diciembre</v>
      </c>
      <c r="D4180" t="s">
        <v>796</v>
      </c>
      <c r="E4180" t="str">
        <f>+VLOOKUP(Precio_mayoristas_consumidores[[#This Row],[Producto]],Codigos_class_frutas[],2,0)</f>
        <v>Tropicales y subtropicales</v>
      </c>
      <c r="F4180" t="s">
        <v>204</v>
      </c>
      <c r="G4180" s="51">
        <v>650.25</v>
      </c>
    </row>
    <row r="4181" spans="1:7" x14ac:dyDescent="0.35">
      <c r="A4181">
        <v>2017</v>
      </c>
      <c r="B4181">
        <v>12</v>
      </c>
      <c r="C4181" t="str">
        <f>+VLOOKUP(Precio_mayoristas_consumidores[[#This Row],[Cod_mes]],Códigos_mes[],2,0)</f>
        <v>Diciembre</v>
      </c>
      <c r="D4181" t="s">
        <v>797</v>
      </c>
      <c r="E4181" t="str">
        <f>+VLOOKUP(Precio_mayoristas_consumidores[[#This Row],[Producto]],Codigos_class_frutas[],2,0)</f>
        <v>Frutos de hueso (carozo)</v>
      </c>
      <c r="F4181" t="s">
        <v>281</v>
      </c>
      <c r="G4181" s="51">
        <v>3387.78</v>
      </c>
    </row>
    <row r="4182" spans="1:7" x14ac:dyDescent="0.35">
      <c r="A4182">
        <v>2017</v>
      </c>
      <c r="B4182">
        <v>12</v>
      </c>
      <c r="C4182" t="str">
        <f>+VLOOKUP(Precio_mayoristas_consumidores[[#This Row],[Cod_mes]],Códigos_mes[],2,0)</f>
        <v>Diciembre</v>
      </c>
      <c r="D4182" t="s">
        <v>797</v>
      </c>
      <c r="E4182" t="str">
        <f>+VLOOKUP(Precio_mayoristas_consumidores[[#This Row],[Producto]],Codigos_class_frutas[],2,0)</f>
        <v>Otros</v>
      </c>
      <c r="F4182" t="s">
        <v>209</v>
      </c>
      <c r="G4182" s="51">
        <v>2454.7600000000002</v>
      </c>
    </row>
    <row r="4183" spans="1:7" x14ac:dyDescent="0.35">
      <c r="A4183">
        <v>2017</v>
      </c>
      <c r="B4183">
        <v>12</v>
      </c>
      <c r="C4183" t="str">
        <f>+VLOOKUP(Precio_mayoristas_consumidores[[#This Row],[Cod_mes]],Códigos_mes[],2,0)</f>
        <v>Diciembre</v>
      </c>
      <c r="D4183" t="s">
        <v>797</v>
      </c>
      <c r="E4183" t="str">
        <f>+VLOOKUP(Precio_mayoristas_consumidores[[#This Row],[Producto]],Codigos_class_frutas[],2,0)</f>
        <v>Frutos de hueso (carozo)</v>
      </c>
      <c r="F4183" t="s">
        <v>277</v>
      </c>
      <c r="G4183" s="51">
        <v>2022.19</v>
      </c>
    </row>
    <row r="4184" spans="1:7" x14ac:dyDescent="0.35">
      <c r="A4184">
        <v>2017</v>
      </c>
      <c r="B4184">
        <v>12</v>
      </c>
      <c r="C4184" t="str">
        <f>+VLOOKUP(Precio_mayoristas_consumidores[[#This Row],[Cod_mes]],Códigos_mes[],2,0)</f>
        <v>Diciembre</v>
      </c>
      <c r="D4184" t="s">
        <v>797</v>
      </c>
      <c r="E4184" t="str">
        <f>+VLOOKUP(Precio_mayoristas_consumidores[[#This Row],[Producto]],Codigos_class_frutas[],2,0)</f>
        <v>Berries</v>
      </c>
      <c r="F4184" t="s">
        <v>212</v>
      </c>
      <c r="G4184" s="51">
        <v>4190.55</v>
      </c>
    </row>
    <row r="4185" spans="1:7" x14ac:dyDescent="0.35">
      <c r="A4185">
        <v>2017</v>
      </c>
      <c r="B4185">
        <v>12</v>
      </c>
      <c r="C4185" t="str">
        <f>+VLOOKUP(Precio_mayoristas_consumidores[[#This Row],[Cod_mes]],Códigos_mes[],2,0)</f>
        <v>Diciembre</v>
      </c>
      <c r="D4185" t="s">
        <v>797</v>
      </c>
      <c r="E4185" t="str">
        <f>+VLOOKUP(Precio_mayoristas_consumidores[[#This Row],[Producto]],Codigos_class_frutas[],2,0)</f>
        <v>Cítricos</v>
      </c>
      <c r="F4185" t="s">
        <v>214</v>
      </c>
      <c r="G4185" s="51">
        <v>1009.48</v>
      </c>
    </row>
    <row r="4186" spans="1:7" x14ac:dyDescent="0.35">
      <c r="A4186">
        <v>2017</v>
      </c>
      <c r="B4186">
        <v>12</v>
      </c>
      <c r="C4186" t="str">
        <f>+VLOOKUP(Precio_mayoristas_consumidores[[#This Row],[Cod_mes]],Códigos_mes[],2,0)</f>
        <v>Diciembre</v>
      </c>
      <c r="D4186" t="s">
        <v>797</v>
      </c>
      <c r="E4186" t="str">
        <f>+VLOOKUP(Precio_mayoristas_consumidores[[#This Row],[Producto]],Codigos_class_frutas[],2,0)</f>
        <v>Tropicales y subtropicales</v>
      </c>
      <c r="F4186" t="s">
        <v>229</v>
      </c>
      <c r="G4186" s="51">
        <v>1729.28</v>
      </c>
    </row>
    <row r="4187" spans="1:7" x14ac:dyDescent="0.35">
      <c r="A4187">
        <v>2017</v>
      </c>
      <c r="B4187">
        <v>12</v>
      </c>
      <c r="C4187" t="str">
        <f>+VLOOKUP(Precio_mayoristas_consumidores[[#This Row],[Cod_mes]],Códigos_mes[],2,0)</f>
        <v>Diciembre</v>
      </c>
      <c r="D4187" t="s">
        <v>797</v>
      </c>
      <c r="E4187" t="str">
        <f>+VLOOKUP(Precio_mayoristas_consumidores[[#This Row],[Producto]],Codigos_class_frutas[],2,0)</f>
        <v>Frutos de pepita</v>
      </c>
      <c r="F4187" t="s">
        <v>231</v>
      </c>
      <c r="G4187" s="51">
        <v>1326.24</v>
      </c>
    </row>
    <row r="4188" spans="1:7" x14ac:dyDescent="0.35">
      <c r="A4188">
        <v>2017</v>
      </c>
      <c r="B4188">
        <v>12</v>
      </c>
      <c r="C4188" t="str">
        <f>+VLOOKUP(Precio_mayoristas_consumidores[[#This Row],[Cod_mes]],Códigos_mes[],2,0)</f>
        <v>Diciembre</v>
      </c>
      <c r="D4188" t="s">
        <v>797</v>
      </c>
      <c r="E4188" t="str">
        <f>+VLOOKUP(Precio_mayoristas_consumidores[[#This Row],[Producto]],Codigos_class_frutas[],2,0)</f>
        <v>Cítricos</v>
      </c>
      <c r="F4188" t="s">
        <v>221</v>
      </c>
      <c r="G4188" s="51">
        <v>1130.26</v>
      </c>
    </row>
    <row r="4189" spans="1:7" x14ac:dyDescent="0.35">
      <c r="A4189">
        <v>2017</v>
      </c>
      <c r="B4189">
        <v>12</v>
      </c>
      <c r="C4189" t="str">
        <f>+VLOOKUP(Precio_mayoristas_consumidores[[#This Row],[Cod_mes]],Códigos_mes[],2,0)</f>
        <v>Diciembre</v>
      </c>
      <c r="D4189" t="s">
        <v>797</v>
      </c>
      <c r="E4189" t="str">
        <f>+VLOOKUP(Precio_mayoristas_consumidores[[#This Row],[Producto]],Codigos_class_frutas[],2,0)</f>
        <v>Oleaginosos</v>
      </c>
      <c r="F4189" t="s">
        <v>225</v>
      </c>
      <c r="G4189" s="51">
        <v>3088.74</v>
      </c>
    </row>
    <row r="4190" spans="1:7" x14ac:dyDescent="0.35">
      <c r="A4190">
        <v>2017</v>
      </c>
      <c r="B4190">
        <v>12</v>
      </c>
      <c r="C4190" t="str">
        <f>+VLOOKUP(Precio_mayoristas_consumidores[[#This Row],[Cod_mes]],Códigos_mes[],2,0)</f>
        <v>Diciembre</v>
      </c>
      <c r="D4190" t="s">
        <v>797</v>
      </c>
      <c r="E4190" t="str">
        <f>+VLOOKUP(Precio_mayoristas_consumidores[[#This Row],[Producto]],Codigos_class_frutas[],2,0)</f>
        <v>Frutos de pepita</v>
      </c>
      <c r="F4190" t="s">
        <v>242</v>
      </c>
      <c r="G4190" s="51">
        <v>1260.8399999999999</v>
      </c>
    </row>
    <row r="4191" spans="1:7" x14ac:dyDescent="0.35">
      <c r="A4191">
        <v>2017</v>
      </c>
      <c r="B4191">
        <v>12</v>
      </c>
      <c r="C4191" t="str">
        <f>+VLOOKUP(Precio_mayoristas_consumidores[[#This Row],[Cod_mes]],Códigos_mes[],2,0)</f>
        <v>Diciembre</v>
      </c>
      <c r="D4191" t="s">
        <v>797</v>
      </c>
      <c r="E4191" t="str">
        <f>+VLOOKUP(Precio_mayoristas_consumidores[[#This Row],[Producto]],Codigos_class_frutas[],2,0)</f>
        <v>Tropicales y subtropicales</v>
      </c>
      <c r="F4191" t="s">
        <v>204</v>
      </c>
      <c r="G4191" s="51">
        <v>846.29</v>
      </c>
    </row>
    <row r="4192" spans="1:7" x14ac:dyDescent="0.35">
      <c r="A4192">
        <v>2017</v>
      </c>
      <c r="B4192">
        <v>12</v>
      </c>
      <c r="C4192" t="str">
        <f>+VLOOKUP(Precio_mayoristas_consumidores[[#This Row],[Cod_mes]],Códigos_mes[],2,0)</f>
        <v>Diciembre</v>
      </c>
      <c r="D4192" t="s">
        <v>796</v>
      </c>
      <c r="E4192" t="str">
        <f>+VLOOKUP(Precio_mayoristas_consumidores[[#This Row],[Producto]],Codigos_class_frutas[],2,0)</f>
        <v>Frutos de hueso (carozo)</v>
      </c>
      <c r="F4192" t="s">
        <v>281</v>
      </c>
      <c r="G4192" s="51">
        <v>1255.6400000000001</v>
      </c>
    </row>
    <row r="4193" spans="1:7" x14ac:dyDescent="0.35">
      <c r="A4193">
        <v>2017</v>
      </c>
      <c r="B4193">
        <v>12</v>
      </c>
      <c r="C4193" t="str">
        <f>+VLOOKUP(Precio_mayoristas_consumidores[[#This Row],[Cod_mes]],Códigos_mes[],2,0)</f>
        <v>Diciembre</v>
      </c>
      <c r="D4193" t="s">
        <v>796</v>
      </c>
      <c r="E4193" t="str">
        <f>+VLOOKUP(Precio_mayoristas_consumidores[[#This Row],[Producto]],Codigos_class_frutas[],2,0)</f>
        <v>Otros</v>
      </c>
      <c r="F4193" t="s">
        <v>209</v>
      </c>
      <c r="G4193" s="51">
        <v>1889.47</v>
      </c>
    </row>
    <row r="4194" spans="1:7" x14ac:dyDescent="0.35">
      <c r="A4194">
        <v>2017</v>
      </c>
      <c r="B4194">
        <v>12</v>
      </c>
      <c r="C4194" t="str">
        <f>+VLOOKUP(Precio_mayoristas_consumidores[[#This Row],[Cod_mes]],Códigos_mes[],2,0)</f>
        <v>Diciembre</v>
      </c>
      <c r="D4194" t="s">
        <v>796</v>
      </c>
      <c r="E4194" t="str">
        <f>+VLOOKUP(Precio_mayoristas_consumidores[[#This Row],[Producto]],Codigos_class_frutas[],2,0)</f>
        <v>Frutos de hueso (carozo)</v>
      </c>
      <c r="F4194" t="s">
        <v>277</v>
      </c>
      <c r="G4194" s="51">
        <v>1085.83</v>
      </c>
    </row>
    <row r="4195" spans="1:7" x14ac:dyDescent="0.35">
      <c r="A4195">
        <v>2017</v>
      </c>
      <c r="B4195">
        <v>12</v>
      </c>
      <c r="C4195" t="str">
        <f>+VLOOKUP(Precio_mayoristas_consumidores[[#This Row],[Cod_mes]],Códigos_mes[],2,0)</f>
        <v>Diciembre</v>
      </c>
      <c r="D4195" t="s">
        <v>796</v>
      </c>
      <c r="E4195" t="str">
        <f>+VLOOKUP(Precio_mayoristas_consumidores[[#This Row],[Producto]],Codigos_class_frutas[],2,0)</f>
        <v>Berries</v>
      </c>
      <c r="F4195" t="s">
        <v>212</v>
      </c>
      <c r="G4195" s="51">
        <v>1238.42</v>
      </c>
    </row>
    <row r="4196" spans="1:7" x14ac:dyDescent="0.35">
      <c r="A4196">
        <v>2017</v>
      </c>
      <c r="B4196">
        <v>12</v>
      </c>
      <c r="C4196" t="str">
        <f>+VLOOKUP(Precio_mayoristas_consumidores[[#This Row],[Cod_mes]],Códigos_mes[],2,0)</f>
        <v>Diciembre</v>
      </c>
      <c r="D4196" t="s">
        <v>796</v>
      </c>
      <c r="E4196" t="str">
        <f>+VLOOKUP(Precio_mayoristas_consumidores[[#This Row],[Producto]],Codigos_class_frutas[],2,0)</f>
        <v>Cítricos</v>
      </c>
      <c r="F4196" t="s">
        <v>214</v>
      </c>
      <c r="G4196" s="51">
        <v>721.8</v>
      </c>
    </row>
    <row r="4197" spans="1:7" x14ac:dyDescent="0.35">
      <c r="A4197">
        <v>2017</v>
      </c>
      <c r="B4197">
        <v>12</v>
      </c>
      <c r="C4197" t="str">
        <f>+VLOOKUP(Precio_mayoristas_consumidores[[#This Row],[Cod_mes]],Códigos_mes[],2,0)</f>
        <v>Diciembre</v>
      </c>
      <c r="D4197" t="s">
        <v>796</v>
      </c>
      <c r="E4197" t="str">
        <f>+VLOOKUP(Precio_mayoristas_consumidores[[#This Row],[Producto]],Codigos_class_frutas[],2,0)</f>
        <v>Tropicales y subtropicales</v>
      </c>
      <c r="F4197" t="s">
        <v>229</v>
      </c>
      <c r="G4197" s="51">
        <v>1824.54</v>
      </c>
    </row>
    <row r="4198" spans="1:7" x14ac:dyDescent="0.35">
      <c r="A4198">
        <v>2017</v>
      </c>
      <c r="B4198">
        <v>12</v>
      </c>
      <c r="C4198" t="str">
        <f>+VLOOKUP(Precio_mayoristas_consumidores[[#This Row],[Cod_mes]],Códigos_mes[],2,0)</f>
        <v>Diciembre</v>
      </c>
      <c r="D4198" t="s">
        <v>796</v>
      </c>
      <c r="E4198" t="str">
        <f>+VLOOKUP(Precio_mayoristas_consumidores[[#This Row],[Producto]],Codigos_class_frutas[],2,0)</f>
        <v>Frutos de pepita</v>
      </c>
      <c r="F4198" t="s">
        <v>231</v>
      </c>
      <c r="G4198" s="51">
        <v>965.72</v>
      </c>
    </row>
    <row r="4199" spans="1:7" x14ac:dyDescent="0.35">
      <c r="A4199">
        <v>2017</v>
      </c>
      <c r="B4199">
        <v>12</v>
      </c>
      <c r="C4199" t="str">
        <f>+VLOOKUP(Precio_mayoristas_consumidores[[#This Row],[Cod_mes]],Códigos_mes[],2,0)</f>
        <v>Diciembre</v>
      </c>
      <c r="D4199" t="s">
        <v>796</v>
      </c>
      <c r="E4199" t="str">
        <f>+VLOOKUP(Precio_mayoristas_consumidores[[#This Row],[Producto]],Codigos_class_frutas[],2,0)</f>
        <v>Cítricos</v>
      </c>
      <c r="F4199" t="s">
        <v>221</v>
      </c>
      <c r="G4199" s="51">
        <v>968.75</v>
      </c>
    </row>
    <row r="4200" spans="1:7" x14ac:dyDescent="0.35">
      <c r="A4200">
        <v>2017</v>
      </c>
      <c r="B4200">
        <v>12</v>
      </c>
      <c r="C4200" t="str">
        <f>+VLOOKUP(Precio_mayoristas_consumidores[[#This Row],[Cod_mes]],Códigos_mes[],2,0)</f>
        <v>Diciembre</v>
      </c>
      <c r="D4200" t="s">
        <v>796</v>
      </c>
      <c r="E4200" t="str">
        <f>+VLOOKUP(Precio_mayoristas_consumidores[[#This Row],[Producto]],Codigos_class_frutas[],2,0)</f>
        <v>Frutos de hueso (carozo)</v>
      </c>
      <c r="F4200" t="s">
        <v>665</v>
      </c>
      <c r="G4200" s="51">
        <v>1082.6400000000001</v>
      </c>
    </row>
    <row r="4201" spans="1:7" x14ac:dyDescent="0.35">
      <c r="A4201">
        <v>2017</v>
      </c>
      <c r="B4201">
        <v>12</v>
      </c>
      <c r="C4201" t="str">
        <f>+VLOOKUP(Precio_mayoristas_consumidores[[#This Row],[Cod_mes]],Códigos_mes[],2,0)</f>
        <v>Diciembre</v>
      </c>
      <c r="D4201" t="s">
        <v>796</v>
      </c>
      <c r="E4201" t="str">
        <f>+VLOOKUP(Precio_mayoristas_consumidores[[#This Row],[Producto]],Codigos_class_frutas[],2,0)</f>
        <v>Oleaginosos</v>
      </c>
      <c r="F4201" t="s">
        <v>225</v>
      </c>
      <c r="G4201" s="51">
        <v>2257.14</v>
      </c>
    </row>
    <row r="4202" spans="1:7" x14ac:dyDescent="0.35">
      <c r="A4202">
        <v>2017</v>
      </c>
      <c r="B4202">
        <v>12</v>
      </c>
      <c r="C4202" t="str">
        <f>+VLOOKUP(Precio_mayoristas_consumidores[[#This Row],[Cod_mes]],Códigos_mes[],2,0)</f>
        <v>Diciembre</v>
      </c>
      <c r="D4202" t="s">
        <v>796</v>
      </c>
      <c r="E4202" t="str">
        <f>+VLOOKUP(Precio_mayoristas_consumidores[[#This Row],[Producto]],Codigos_class_frutas[],2,0)</f>
        <v>Frutos de pepita</v>
      </c>
      <c r="F4202" t="s">
        <v>242</v>
      </c>
      <c r="G4202" s="51">
        <v>910.34</v>
      </c>
    </row>
    <row r="4203" spans="1:7" x14ac:dyDescent="0.35">
      <c r="A4203">
        <v>2017</v>
      </c>
      <c r="B4203">
        <v>12</v>
      </c>
      <c r="C4203" t="str">
        <f>+VLOOKUP(Precio_mayoristas_consumidores[[#This Row],[Cod_mes]],Códigos_mes[],2,0)</f>
        <v>Diciembre</v>
      </c>
      <c r="D4203" t="s">
        <v>796</v>
      </c>
      <c r="E4203" t="str">
        <f>+VLOOKUP(Precio_mayoristas_consumidores[[#This Row],[Producto]],Codigos_class_frutas[],2,0)</f>
        <v>Tropicales y subtropicales</v>
      </c>
      <c r="F4203" t="s">
        <v>204</v>
      </c>
      <c r="G4203" s="51">
        <v>664.59</v>
      </c>
    </row>
    <row r="4204" spans="1:7" x14ac:dyDescent="0.35">
      <c r="A4204">
        <v>2017</v>
      </c>
      <c r="B4204">
        <v>12</v>
      </c>
      <c r="C4204" t="str">
        <f>+VLOOKUP(Precio_mayoristas_consumidores[[#This Row],[Cod_mes]],Códigos_mes[],2,0)</f>
        <v>Diciembre</v>
      </c>
      <c r="D4204" t="s">
        <v>797</v>
      </c>
      <c r="E4204" t="str">
        <f>+VLOOKUP(Precio_mayoristas_consumidores[[#This Row],[Producto]],Codigos_class_frutas[],2,0)</f>
        <v>Frutos de hueso (carozo)</v>
      </c>
      <c r="F4204" t="s">
        <v>281</v>
      </c>
      <c r="G4204" s="51">
        <v>2207.41</v>
      </c>
    </row>
    <row r="4205" spans="1:7" x14ac:dyDescent="0.35">
      <c r="A4205">
        <v>2017</v>
      </c>
      <c r="B4205">
        <v>12</v>
      </c>
      <c r="C4205" t="str">
        <f>+VLOOKUP(Precio_mayoristas_consumidores[[#This Row],[Cod_mes]],Códigos_mes[],2,0)</f>
        <v>Diciembre</v>
      </c>
      <c r="D4205" t="s">
        <v>797</v>
      </c>
      <c r="E4205" t="str">
        <f>+VLOOKUP(Precio_mayoristas_consumidores[[#This Row],[Producto]],Codigos_class_frutas[],2,0)</f>
        <v>Otros</v>
      </c>
      <c r="F4205" t="s">
        <v>209</v>
      </c>
      <c r="G4205" s="51">
        <v>2292.1799999999998</v>
      </c>
    </row>
    <row r="4206" spans="1:7" x14ac:dyDescent="0.35">
      <c r="A4206">
        <v>2017</v>
      </c>
      <c r="B4206">
        <v>12</v>
      </c>
      <c r="C4206" t="str">
        <f>+VLOOKUP(Precio_mayoristas_consumidores[[#This Row],[Cod_mes]],Códigos_mes[],2,0)</f>
        <v>Diciembre</v>
      </c>
      <c r="D4206" t="s">
        <v>797</v>
      </c>
      <c r="E4206" t="str">
        <f>+VLOOKUP(Precio_mayoristas_consumidores[[#This Row],[Producto]],Codigos_class_frutas[],2,0)</f>
        <v>Frutos de hueso (carozo)</v>
      </c>
      <c r="F4206" t="s">
        <v>277</v>
      </c>
      <c r="G4206" s="51">
        <v>2009.41</v>
      </c>
    </row>
    <row r="4207" spans="1:7" x14ac:dyDescent="0.35">
      <c r="A4207">
        <v>2017</v>
      </c>
      <c r="B4207">
        <v>12</v>
      </c>
      <c r="C4207" t="str">
        <f>+VLOOKUP(Precio_mayoristas_consumidores[[#This Row],[Cod_mes]],Códigos_mes[],2,0)</f>
        <v>Diciembre</v>
      </c>
      <c r="D4207" t="s">
        <v>797</v>
      </c>
      <c r="E4207" t="str">
        <f>+VLOOKUP(Precio_mayoristas_consumidores[[#This Row],[Producto]],Codigos_class_frutas[],2,0)</f>
        <v>Berries</v>
      </c>
      <c r="F4207" t="s">
        <v>212</v>
      </c>
      <c r="G4207" s="51">
        <v>3788.94</v>
      </c>
    </row>
    <row r="4208" spans="1:7" x14ac:dyDescent="0.35">
      <c r="A4208">
        <v>2017</v>
      </c>
      <c r="B4208">
        <v>12</v>
      </c>
      <c r="C4208" t="str">
        <f>+VLOOKUP(Precio_mayoristas_consumidores[[#This Row],[Cod_mes]],Códigos_mes[],2,0)</f>
        <v>Diciembre</v>
      </c>
      <c r="D4208" t="s">
        <v>797</v>
      </c>
      <c r="E4208" t="str">
        <f>+VLOOKUP(Precio_mayoristas_consumidores[[#This Row],[Producto]],Codigos_class_frutas[],2,0)</f>
        <v>Cítricos</v>
      </c>
      <c r="F4208" t="s">
        <v>214</v>
      </c>
      <c r="G4208" s="51">
        <v>1052.6099999999999</v>
      </c>
    </row>
    <row r="4209" spans="1:7" x14ac:dyDescent="0.35">
      <c r="A4209">
        <v>2017</v>
      </c>
      <c r="B4209">
        <v>12</v>
      </c>
      <c r="C4209" t="str">
        <f>+VLOOKUP(Precio_mayoristas_consumidores[[#This Row],[Cod_mes]],Códigos_mes[],2,0)</f>
        <v>Diciembre</v>
      </c>
      <c r="D4209" t="s">
        <v>797</v>
      </c>
      <c r="E4209" t="str">
        <f>+VLOOKUP(Precio_mayoristas_consumidores[[#This Row],[Producto]],Codigos_class_frutas[],2,0)</f>
        <v>Tropicales y subtropicales</v>
      </c>
      <c r="F4209" t="s">
        <v>229</v>
      </c>
      <c r="G4209" s="51">
        <v>1626.07</v>
      </c>
    </row>
    <row r="4210" spans="1:7" x14ac:dyDescent="0.35">
      <c r="A4210">
        <v>2017</v>
      </c>
      <c r="B4210">
        <v>12</v>
      </c>
      <c r="C4210" t="str">
        <f>+VLOOKUP(Precio_mayoristas_consumidores[[#This Row],[Cod_mes]],Códigos_mes[],2,0)</f>
        <v>Diciembre</v>
      </c>
      <c r="D4210" t="s">
        <v>797</v>
      </c>
      <c r="E4210" t="str">
        <f>+VLOOKUP(Precio_mayoristas_consumidores[[#This Row],[Producto]],Codigos_class_frutas[],2,0)</f>
        <v>Frutos de pepita</v>
      </c>
      <c r="F4210" t="s">
        <v>231</v>
      </c>
      <c r="G4210" s="51">
        <v>1362.35</v>
      </c>
    </row>
    <row r="4211" spans="1:7" x14ac:dyDescent="0.35">
      <c r="A4211">
        <v>2017</v>
      </c>
      <c r="B4211">
        <v>12</v>
      </c>
      <c r="C4211" t="str">
        <f>+VLOOKUP(Precio_mayoristas_consumidores[[#This Row],[Cod_mes]],Códigos_mes[],2,0)</f>
        <v>Diciembre</v>
      </c>
      <c r="D4211" t="s">
        <v>797</v>
      </c>
      <c r="E4211" t="str">
        <f>+VLOOKUP(Precio_mayoristas_consumidores[[#This Row],[Producto]],Codigos_class_frutas[],2,0)</f>
        <v>Cítricos</v>
      </c>
      <c r="F4211" t="s">
        <v>221</v>
      </c>
      <c r="G4211" s="51">
        <v>1161.07</v>
      </c>
    </row>
    <row r="4212" spans="1:7" x14ac:dyDescent="0.35">
      <c r="A4212">
        <v>2017</v>
      </c>
      <c r="B4212">
        <v>12</v>
      </c>
      <c r="C4212" t="str">
        <f>+VLOOKUP(Precio_mayoristas_consumidores[[#This Row],[Cod_mes]],Códigos_mes[],2,0)</f>
        <v>Diciembre</v>
      </c>
      <c r="D4212" t="s">
        <v>797</v>
      </c>
      <c r="E4212" t="str">
        <f>+VLOOKUP(Precio_mayoristas_consumidores[[#This Row],[Producto]],Codigos_class_frutas[],2,0)</f>
        <v>Frutos de hueso (carozo)</v>
      </c>
      <c r="F4212" t="s">
        <v>665</v>
      </c>
      <c r="G4212" s="51">
        <v>1678.58</v>
      </c>
    </row>
    <row r="4213" spans="1:7" x14ac:dyDescent="0.35">
      <c r="A4213">
        <v>2017</v>
      </c>
      <c r="B4213">
        <v>12</v>
      </c>
      <c r="C4213" t="str">
        <f>+VLOOKUP(Precio_mayoristas_consumidores[[#This Row],[Cod_mes]],Códigos_mes[],2,0)</f>
        <v>Diciembre</v>
      </c>
      <c r="D4213" t="s">
        <v>797</v>
      </c>
      <c r="E4213" t="str">
        <f>+VLOOKUP(Precio_mayoristas_consumidores[[#This Row],[Producto]],Codigos_class_frutas[],2,0)</f>
        <v>Oleaginosos</v>
      </c>
      <c r="F4213" t="s">
        <v>225</v>
      </c>
      <c r="G4213" s="51">
        <v>3079.05</v>
      </c>
    </row>
    <row r="4214" spans="1:7" x14ac:dyDescent="0.35">
      <c r="A4214">
        <v>2017</v>
      </c>
      <c r="B4214">
        <v>12</v>
      </c>
      <c r="C4214" t="str">
        <f>+VLOOKUP(Precio_mayoristas_consumidores[[#This Row],[Cod_mes]],Códigos_mes[],2,0)</f>
        <v>Diciembre</v>
      </c>
      <c r="D4214" t="s">
        <v>797</v>
      </c>
      <c r="E4214" t="str">
        <f>+VLOOKUP(Precio_mayoristas_consumidores[[#This Row],[Producto]],Codigos_class_frutas[],2,0)</f>
        <v>Frutos de pepita</v>
      </c>
      <c r="F4214" t="s">
        <v>242</v>
      </c>
      <c r="G4214" s="51">
        <v>1323.89</v>
      </c>
    </row>
    <row r="4215" spans="1:7" x14ac:dyDescent="0.35">
      <c r="A4215">
        <v>2017</v>
      </c>
      <c r="B4215">
        <v>12</v>
      </c>
      <c r="C4215" t="str">
        <f>+VLOOKUP(Precio_mayoristas_consumidores[[#This Row],[Cod_mes]],Códigos_mes[],2,0)</f>
        <v>Diciembre</v>
      </c>
      <c r="D4215" t="s">
        <v>797</v>
      </c>
      <c r="E4215" t="str">
        <f>+VLOOKUP(Precio_mayoristas_consumidores[[#This Row],[Producto]],Codigos_class_frutas[],2,0)</f>
        <v>Tropicales y subtropicales</v>
      </c>
      <c r="F4215" t="s">
        <v>204</v>
      </c>
      <c r="G4215" s="51">
        <v>853.58</v>
      </c>
    </row>
    <row r="4216" spans="1:7" x14ac:dyDescent="0.35">
      <c r="A4216">
        <v>2017</v>
      </c>
      <c r="B4216">
        <v>12</v>
      </c>
      <c r="C4216" t="str">
        <f>+VLOOKUP(Precio_mayoristas_consumidores[[#This Row],[Cod_mes]],Códigos_mes[],2,0)</f>
        <v>Diciembre</v>
      </c>
      <c r="D4216" t="s">
        <v>796</v>
      </c>
      <c r="E4216" t="str">
        <f>+VLOOKUP(Precio_mayoristas_consumidores[[#This Row],[Producto]],Codigos_class_frutas[],2,0)</f>
        <v>Frutos de hueso (carozo)</v>
      </c>
      <c r="F4216" t="s">
        <v>281</v>
      </c>
      <c r="G4216" s="51">
        <v>1033.3699999999999</v>
      </c>
    </row>
    <row r="4217" spans="1:7" x14ac:dyDescent="0.35">
      <c r="A4217">
        <v>2017</v>
      </c>
      <c r="B4217">
        <v>12</v>
      </c>
      <c r="C4217" t="str">
        <f>+VLOOKUP(Precio_mayoristas_consumidores[[#This Row],[Cod_mes]],Códigos_mes[],2,0)</f>
        <v>Diciembre</v>
      </c>
      <c r="D4217" t="s">
        <v>796</v>
      </c>
      <c r="E4217" t="str">
        <f>+VLOOKUP(Precio_mayoristas_consumidores[[#This Row],[Producto]],Codigos_class_frutas[],2,0)</f>
        <v>Frutos de hueso (carozo)</v>
      </c>
      <c r="F4217" t="s">
        <v>277</v>
      </c>
      <c r="G4217" s="51">
        <v>1014.15</v>
      </c>
    </row>
    <row r="4218" spans="1:7" x14ac:dyDescent="0.35">
      <c r="A4218">
        <v>2017</v>
      </c>
      <c r="B4218">
        <v>12</v>
      </c>
      <c r="C4218" t="str">
        <f>+VLOOKUP(Precio_mayoristas_consumidores[[#This Row],[Cod_mes]],Códigos_mes[],2,0)</f>
        <v>Diciembre</v>
      </c>
      <c r="D4218" t="s">
        <v>796</v>
      </c>
      <c r="E4218" t="str">
        <f>+VLOOKUP(Precio_mayoristas_consumidores[[#This Row],[Producto]],Codigos_class_frutas[],2,0)</f>
        <v>Berries</v>
      </c>
      <c r="F4218" t="s">
        <v>212</v>
      </c>
      <c r="G4218" s="51">
        <v>1170.46</v>
      </c>
    </row>
    <row r="4219" spans="1:7" x14ac:dyDescent="0.35">
      <c r="A4219">
        <v>2017</v>
      </c>
      <c r="B4219">
        <v>12</v>
      </c>
      <c r="C4219" t="str">
        <f>+VLOOKUP(Precio_mayoristas_consumidores[[#This Row],[Cod_mes]],Códigos_mes[],2,0)</f>
        <v>Diciembre</v>
      </c>
      <c r="D4219" t="s">
        <v>796</v>
      </c>
      <c r="E4219" t="str">
        <f>+VLOOKUP(Precio_mayoristas_consumidores[[#This Row],[Producto]],Codigos_class_frutas[],2,0)</f>
        <v>Cítricos</v>
      </c>
      <c r="F4219" t="s">
        <v>214</v>
      </c>
      <c r="G4219" s="51">
        <v>794.47</v>
      </c>
    </row>
    <row r="4220" spans="1:7" x14ac:dyDescent="0.35">
      <c r="A4220">
        <v>2017</v>
      </c>
      <c r="B4220">
        <v>12</v>
      </c>
      <c r="C4220" t="str">
        <f>+VLOOKUP(Precio_mayoristas_consumidores[[#This Row],[Cod_mes]],Códigos_mes[],2,0)</f>
        <v>Diciembre</v>
      </c>
      <c r="D4220" t="s">
        <v>796</v>
      </c>
      <c r="E4220" t="str">
        <f>+VLOOKUP(Precio_mayoristas_consumidores[[#This Row],[Producto]],Codigos_class_frutas[],2,0)</f>
        <v>Tropicales y subtropicales</v>
      </c>
      <c r="F4220" t="s">
        <v>229</v>
      </c>
      <c r="G4220" s="51">
        <v>1754.85</v>
      </c>
    </row>
    <row r="4221" spans="1:7" x14ac:dyDescent="0.35">
      <c r="A4221">
        <v>2017</v>
      </c>
      <c r="B4221">
        <v>12</v>
      </c>
      <c r="C4221" t="str">
        <f>+VLOOKUP(Precio_mayoristas_consumidores[[#This Row],[Cod_mes]],Códigos_mes[],2,0)</f>
        <v>Diciembre</v>
      </c>
      <c r="D4221" t="s">
        <v>796</v>
      </c>
      <c r="E4221" t="str">
        <f>+VLOOKUP(Precio_mayoristas_consumidores[[#This Row],[Producto]],Codigos_class_frutas[],2,0)</f>
        <v>Frutos de pepita</v>
      </c>
      <c r="F4221" t="s">
        <v>231</v>
      </c>
      <c r="G4221" s="51">
        <v>991.08</v>
      </c>
    </row>
    <row r="4222" spans="1:7" x14ac:dyDescent="0.35">
      <c r="A4222">
        <v>2017</v>
      </c>
      <c r="B4222">
        <v>12</v>
      </c>
      <c r="C4222" t="str">
        <f>+VLOOKUP(Precio_mayoristas_consumidores[[#This Row],[Cod_mes]],Códigos_mes[],2,0)</f>
        <v>Diciembre</v>
      </c>
      <c r="D4222" t="s">
        <v>796</v>
      </c>
      <c r="E4222" t="str">
        <f>+VLOOKUP(Precio_mayoristas_consumidores[[#This Row],[Producto]],Codigos_class_frutas[],2,0)</f>
        <v>Cítricos</v>
      </c>
      <c r="F4222" t="s">
        <v>221</v>
      </c>
      <c r="G4222" s="51">
        <v>1025.3399999999999</v>
      </c>
    </row>
    <row r="4223" spans="1:7" x14ac:dyDescent="0.35">
      <c r="A4223">
        <v>2017</v>
      </c>
      <c r="B4223">
        <v>12</v>
      </c>
      <c r="C4223" t="str">
        <f>+VLOOKUP(Precio_mayoristas_consumidores[[#This Row],[Cod_mes]],Códigos_mes[],2,0)</f>
        <v>Diciembre</v>
      </c>
      <c r="D4223" t="s">
        <v>796</v>
      </c>
      <c r="E4223" t="str">
        <f>+VLOOKUP(Precio_mayoristas_consumidores[[#This Row],[Producto]],Codigos_class_frutas[],2,0)</f>
        <v>Frutos de hueso (carozo)</v>
      </c>
      <c r="F4223" t="s">
        <v>665</v>
      </c>
      <c r="G4223" s="51">
        <v>984.4</v>
      </c>
    </row>
    <row r="4224" spans="1:7" x14ac:dyDescent="0.35">
      <c r="A4224">
        <v>2017</v>
      </c>
      <c r="B4224">
        <v>12</v>
      </c>
      <c r="C4224" t="str">
        <f>+VLOOKUP(Precio_mayoristas_consumidores[[#This Row],[Cod_mes]],Códigos_mes[],2,0)</f>
        <v>Diciembre</v>
      </c>
      <c r="D4224" t="s">
        <v>796</v>
      </c>
      <c r="E4224" t="str">
        <f>+VLOOKUP(Precio_mayoristas_consumidores[[#This Row],[Producto]],Codigos_class_frutas[],2,0)</f>
        <v>Oleaginosos</v>
      </c>
      <c r="F4224" t="s">
        <v>225</v>
      </c>
      <c r="G4224" s="51">
        <v>2234.13</v>
      </c>
    </row>
    <row r="4225" spans="1:7" x14ac:dyDescent="0.35">
      <c r="A4225">
        <v>2017</v>
      </c>
      <c r="B4225">
        <v>12</v>
      </c>
      <c r="C4225" t="str">
        <f>+VLOOKUP(Precio_mayoristas_consumidores[[#This Row],[Cod_mes]],Códigos_mes[],2,0)</f>
        <v>Diciembre</v>
      </c>
      <c r="D4225" t="s">
        <v>796</v>
      </c>
      <c r="E4225" t="str">
        <f>+VLOOKUP(Precio_mayoristas_consumidores[[#This Row],[Producto]],Codigos_class_frutas[],2,0)</f>
        <v>Frutos de pepita</v>
      </c>
      <c r="F4225" t="s">
        <v>242</v>
      </c>
      <c r="G4225" s="51">
        <v>952.22</v>
      </c>
    </row>
    <row r="4226" spans="1:7" x14ac:dyDescent="0.35">
      <c r="A4226">
        <v>2017</v>
      </c>
      <c r="B4226">
        <v>12</v>
      </c>
      <c r="C4226" t="str">
        <f>+VLOOKUP(Precio_mayoristas_consumidores[[#This Row],[Cod_mes]],Códigos_mes[],2,0)</f>
        <v>Diciembre</v>
      </c>
      <c r="D4226" t="s">
        <v>796</v>
      </c>
      <c r="E4226" t="str">
        <f>+VLOOKUP(Precio_mayoristas_consumidores[[#This Row],[Producto]],Codigos_class_frutas[],2,0)</f>
        <v>Tropicales y subtropicales</v>
      </c>
      <c r="F4226" t="s">
        <v>204</v>
      </c>
      <c r="G4226" s="51">
        <v>654.22</v>
      </c>
    </row>
    <row r="4227" spans="1:7" x14ac:dyDescent="0.35">
      <c r="A4227">
        <v>2017</v>
      </c>
      <c r="B4227">
        <v>12</v>
      </c>
      <c r="C4227" t="str">
        <f>+VLOOKUP(Precio_mayoristas_consumidores[[#This Row],[Cod_mes]],Códigos_mes[],2,0)</f>
        <v>Diciembre</v>
      </c>
      <c r="D4227" t="s">
        <v>797</v>
      </c>
      <c r="E4227" t="str">
        <f>+VLOOKUP(Precio_mayoristas_consumidores[[#This Row],[Producto]],Codigos_class_frutas[],2,0)</f>
        <v>Frutos de hueso (carozo)</v>
      </c>
      <c r="F4227" t="s">
        <v>281</v>
      </c>
      <c r="G4227" s="51">
        <v>2222.39</v>
      </c>
    </row>
    <row r="4228" spans="1:7" x14ac:dyDescent="0.35">
      <c r="A4228">
        <v>2017</v>
      </c>
      <c r="B4228">
        <v>12</v>
      </c>
      <c r="C4228" t="str">
        <f>+VLOOKUP(Precio_mayoristas_consumidores[[#This Row],[Cod_mes]],Códigos_mes[],2,0)</f>
        <v>Diciembre</v>
      </c>
      <c r="D4228" t="s">
        <v>797</v>
      </c>
      <c r="E4228" t="str">
        <f>+VLOOKUP(Precio_mayoristas_consumidores[[#This Row],[Producto]],Codigos_class_frutas[],2,0)</f>
        <v>Otros</v>
      </c>
      <c r="F4228" t="s">
        <v>209</v>
      </c>
      <c r="G4228" s="51">
        <v>2190</v>
      </c>
    </row>
    <row r="4229" spans="1:7" x14ac:dyDescent="0.35">
      <c r="A4229">
        <v>2017</v>
      </c>
      <c r="B4229">
        <v>12</v>
      </c>
      <c r="C4229" t="str">
        <f>+VLOOKUP(Precio_mayoristas_consumidores[[#This Row],[Cod_mes]],Códigos_mes[],2,0)</f>
        <v>Diciembre</v>
      </c>
      <c r="D4229" t="s">
        <v>797</v>
      </c>
      <c r="E4229" t="str">
        <f>+VLOOKUP(Precio_mayoristas_consumidores[[#This Row],[Producto]],Codigos_class_frutas[],2,0)</f>
        <v>Frutos de hueso (carozo)</v>
      </c>
      <c r="F4229" t="s">
        <v>277</v>
      </c>
      <c r="G4229" s="51">
        <v>1861.19</v>
      </c>
    </row>
    <row r="4230" spans="1:7" x14ac:dyDescent="0.35">
      <c r="A4230">
        <v>2017</v>
      </c>
      <c r="B4230">
        <v>12</v>
      </c>
      <c r="C4230" t="str">
        <f>+VLOOKUP(Precio_mayoristas_consumidores[[#This Row],[Cod_mes]],Códigos_mes[],2,0)</f>
        <v>Diciembre</v>
      </c>
      <c r="D4230" t="s">
        <v>797</v>
      </c>
      <c r="E4230" t="str">
        <f>+VLOOKUP(Precio_mayoristas_consumidores[[#This Row],[Producto]],Codigos_class_frutas[],2,0)</f>
        <v>Berries</v>
      </c>
      <c r="F4230" t="s">
        <v>212</v>
      </c>
      <c r="G4230" s="51">
        <v>3340.29</v>
      </c>
    </row>
    <row r="4231" spans="1:7" x14ac:dyDescent="0.35">
      <c r="A4231">
        <v>2017</v>
      </c>
      <c r="B4231">
        <v>12</v>
      </c>
      <c r="C4231" t="str">
        <f>+VLOOKUP(Precio_mayoristas_consumidores[[#This Row],[Cod_mes]],Códigos_mes[],2,0)</f>
        <v>Diciembre</v>
      </c>
      <c r="D4231" t="s">
        <v>797</v>
      </c>
      <c r="E4231" t="str">
        <f>+VLOOKUP(Precio_mayoristas_consumidores[[#This Row],[Producto]],Codigos_class_frutas[],2,0)</f>
        <v>Cítricos</v>
      </c>
      <c r="F4231" t="s">
        <v>214</v>
      </c>
      <c r="G4231" s="51">
        <v>1189.1600000000001</v>
      </c>
    </row>
    <row r="4232" spans="1:7" x14ac:dyDescent="0.35">
      <c r="A4232">
        <v>2017</v>
      </c>
      <c r="B4232">
        <v>12</v>
      </c>
      <c r="C4232" t="str">
        <f>+VLOOKUP(Precio_mayoristas_consumidores[[#This Row],[Cod_mes]],Códigos_mes[],2,0)</f>
        <v>Diciembre</v>
      </c>
      <c r="D4232" t="s">
        <v>797</v>
      </c>
      <c r="E4232" t="str">
        <f>+VLOOKUP(Precio_mayoristas_consumidores[[#This Row],[Producto]],Codigos_class_frutas[],2,0)</f>
        <v>Tropicales y subtropicales</v>
      </c>
      <c r="F4232" t="s">
        <v>229</v>
      </c>
      <c r="G4232" s="51">
        <v>1507.35</v>
      </c>
    </row>
    <row r="4233" spans="1:7" x14ac:dyDescent="0.35">
      <c r="A4233">
        <v>2017</v>
      </c>
      <c r="B4233">
        <v>12</v>
      </c>
      <c r="C4233" t="str">
        <f>+VLOOKUP(Precio_mayoristas_consumidores[[#This Row],[Cod_mes]],Códigos_mes[],2,0)</f>
        <v>Diciembre</v>
      </c>
      <c r="D4233" t="s">
        <v>797</v>
      </c>
      <c r="E4233" t="str">
        <f>+VLOOKUP(Precio_mayoristas_consumidores[[#This Row],[Producto]],Codigos_class_frutas[],2,0)</f>
        <v>Frutos de pepita</v>
      </c>
      <c r="F4233" t="s">
        <v>231</v>
      </c>
      <c r="G4233" s="51">
        <v>1386.03</v>
      </c>
    </row>
    <row r="4234" spans="1:7" x14ac:dyDescent="0.35">
      <c r="A4234">
        <v>2017</v>
      </c>
      <c r="B4234">
        <v>12</v>
      </c>
      <c r="C4234" t="str">
        <f>+VLOOKUP(Precio_mayoristas_consumidores[[#This Row],[Cod_mes]],Códigos_mes[],2,0)</f>
        <v>Diciembre</v>
      </c>
      <c r="D4234" t="s">
        <v>797</v>
      </c>
      <c r="E4234" t="str">
        <f>+VLOOKUP(Precio_mayoristas_consumidores[[#This Row],[Producto]],Codigos_class_frutas[],2,0)</f>
        <v>Cítricos</v>
      </c>
      <c r="F4234" t="s">
        <v>221</v>
      </c>
      <c r="G4234" s="51">
        <v>1221.99</v>
      </c>
    </row>
    <row r="4235" spans="1:7" x14ac:dyDescent="0.35">
      <c r="A4235">
        <v>2017</v>
      </c>
      <c r="B4235">
        <v>12</v>
      </c>
      <c r="C4235" t="str">
        <f>+VLOOKUP(Precio_mayoristas_consumidores[[#This Row],[Cod_mes]],Códigos_mes[],2,0)</f>
        <v>Diciembre</v>
      </c>
      <c r="D4235" t="s">
        <v>797</v>
      </c>
      <c r="E4235" t="str">
        <f>+VLOOKUP(Precio_mayoristas_consumidores[[#This Row],[Producto]],Codigos_class_frutas[],2,0)</f>
        <v>Frutos de hueso (carozo)</v>
      </c>
      <c r="F4235" t="s">
        <v>665</v>
      </c>
      <c r="G4235" s="51">
        <v>1703.99</v>
      </c>
    </row>
    <row r="4236" spans="1:7" x14ac:dyDescent="0.35">
      <c r="A4236">
        <v>2017</v>
      </c>
      <c r="B4236">
        <v>12</v>
      </c>
      <c r="C4236" t="str">
        <f>+VLOOKUP(Precio_mayoristas_consumidores[[#This Row],[Cod_mes]],Códigos_mes[],2,0)</f>
        <v>Diciembre</v>
      </c>
      <c r="D4236" t="s">
        <v>797</v>
      </c>
      <c r="E4236" t="str">
        <f>+VLOOKUP(Precio_mayoristas_consumidores[[#This Row],[Producto]],Codigos_class_frutas[],2,0)</f>
        <v>Oleaginosos</v>
      </c>
      <c r="F4236" t="s">
        <v>225</v>
      </c>
      <c r="G4236" s="51">
        <v>3030.44</v>
      </c>
    </row>
    <row r="4237" spans="1:7" x14ac:dyDescent="0.35">
      <c r="A4237">
        <v>2017</v>
      </c>
      <c r="B4237">
        <v>12</v>
      </c>
      <c r="C4237" t="str">
        <f>+VLOOKUP(Precio_mayoristas_consumidores[[#This Row],[Cod_mes]],Códigos_mes[],2,0)</f>
        <v>Diciembre</v>
      </c>
      <c r="D4237" t="s">
        <v>797</v>
      </c>
      <c r="E4237" t="str">
        <f>+VLOOKUP(Precio_mayoristas_consumidores[[#This Row],[Producto]],Codigos_class_frutas[],2,0)</f>
        <v>Frutos de pepita</v>
      </c>
      <c r="F4237" t="s">
        <v>242</v>
      </c>
      <c r="G4237" s="51">
        <v>1444.29</v>
      </c>
    </row>
    <row r="4238" spans="1:7" x14ac:dyDescent="0.35">
      <c r="A4238">
        <v>2017</v>
      </c>
      <c r="B4238">
        <v>12</v>
      </c>
      <c r="C4238" t="str">
        <f>+VLOOKUP(Precio_mayoristas_consumidores[[#This Row],[Cod_mes]],Códigos_mes[],2,0)</f>
        <v>Diciembre</v>
      </c>
      <c r="D4238" t="s">
        <v>797</v>
      </c>
      <c r="E4238" t="str">
        <f>+VLOOKUP(Precio_mayoristas_consumidores[[#This Row],[Producto]],Codigos_class_frutas[],2,0)</f>
        <v>Tropicales y subtropicales</v>
      </c>
      <c r="F4238" t="s">
        <v>204</v>
      </c>
      <c r="G4238" s="51">
        <v>828.79</v>
      </c>
    </row>
    <row r="4239" spans="1:7" x14ac:dyDescent="0.35">
      <c r="A4239">
        <v>2017</v>
      </c>
      <c r="B4239">
        <v>12</v>
      </c>
      <c r="C4239" t="str">
        <f>+VLOOKUP(Precio_mayoristas_consumidores[[#This Row],[Cod_mes]],Códigos_mes[],2,0)</f>
        <v>Diciembre</v>
      </c>
      <c r="D4239" t="s">
        <v>796</v>
      </c>
      <c r="E4239" t="str">
        <f>+VLOOKUP(Precio_mayoristas_consumidores[[#This Row],[Producto]],Codigos_class_frutas[],2,0)</f>
        <v>Frutos de hueso (carozo)</v>
      </c>
      <c r="F4239" t="s">
        <v>281</v>
      </c>
      <c r="G4239" s="51">
        <v>972.75</v>
      </c>
    </row>
    <row r="4240" spans="1:7" x14ac:dyDescent="0.35">
      <c r="A4240">
        <v>2017</v>
      </c>
      <c r="B4240">
        <v>12</v>
      </c>
      <c r="C4240" t="str">
        <f>+VLOOKUP(Precio_mayoristas_consumidores[[#This Row],[Cod_mes]],Códigos_mes[],2,0)</f>
        <v>Diciembre</v>
      </c>
      <c r="D4240" t="s">
        <v>796</v>
      </c>
      <c r="E4240" t="str">
        <f>+VLOOKUP(Precio_mayoristas_consumidores[[#This Row],[Producto]],Codigos_class_frutas[],2,0)</f>
        <v>Frutos de hueso (carozo)</v>
      </c>
      <c r="F4240" t="s">
        <v>277</v>
      </c>
      <c r="G4240" s="51">
        <v>904.58</v>
      </c>
    </row>
    <row r="4241" spans="1:7" x14ac:dyDescent="0.35">
      <c r="A4241">
        <v>2017</v>
      </c>
      <c r="B4241">
        <v>12</v>
      </c>
      <c r="C4241" t="str">
        <f>+VLOOKUP(Precio_mayoristas_consumidores[[#This Row],[Cod_mes]],Códigos_mes[],2,0)</f>
        <v>Diciembre</v>
      </c>
      <c r="D4241" t="s">
        <v>796</v>
      </c>
      <c r="E4241" t="str">
        <f>+VLOOKUP(Precio_mayoristas_consumidores[[#This Row],[Producto]],Codigos_class_frutas[],2,0)</f>
        <v>Berries</v>
      </c>
      <c r="F4241" t="s">
        <v>212</v>
      </c>
      <c r="G4241" s="51">
        <v>1205.48</v>
      </c>
    </row>
    <row r="4242" spans="1:7" x14ac:dyDescent="0.35">
      <c r="A4242">
        <v>2017</v>
      </c>
      <c r="B4242">
        <v>12</v>
      </c>
      <c r="C4242" t="str">
        <f>+VLOOKUP(Precio_mayoristas_consumidores[[#This Row],[Cod_mes]],Códigos_mes[],2,0)</f>
        <v>Diciembre</v>
      </c>
      <c r="D4242" t="s">
        <v>796</v>
      </c>
      <c r="E4242" t="str">
        <f>+VLOOKUP(Precio_mayoristas_consumidores[[#This Row],[Producto]],Codigos_class_frutas[],2,0)</f>
        <v>Cítricos</v>
      </c>
      <c r="F4242" t="s">
        <v>214</v>
      </c>
      <c r="G4242" s="51">
        <v>1012.17</v>
      </c>
    </row>
    <row r="4243" spans="1:7" x14ac:dyDescent="0.35">
      <c r="A4243">
        <v>2017</v>
      </c>
      <c r="B4243">
        <v>12</v>
      </c>
      <c r="C4243" t="str">
        <f>+VLOOKUP(Precio_mayoristas_consumidores[[#This Row],[Cod_mes]],Códigos_mes[],2,0)</f>
        <v>Diciembre</v>
      </c>
      <c r="D4243" t="s">
        <v>796</v>
      </c>
      <c r="E4243" t="str">
        <f>+VLOOKUP(Precio_mayoristas_consumidores[[#This Row],[Producto]],Codigos_class_frutas[],2,0)</f>
        <v>Tropicales y subtropicales</v>
      </c>
      <c r="F4243" t="s">
        <v>229</v>
      </c>
      <c r="G4243" s="51">
        <v>1761.01</v>
      </c>
    </row>
    <row r="4244" spans="1:7" x14ac:dyDescent="0.35">
      <c r="A4244">
        <v>2017</v>
      </c>
      <c r="B4244">
        <v>12</v>
      </c>
      <c r="C4244" t="str">
        <f>+VLOOKUP(Precio_mayoristas_consumidores[[#This Row],[Cod_mes]],Códigos_mes[],2,0)</f>
        <v>Diciembre</v>
      </c>
      <c r="D4244" t="s">
        <v>796</v>
      </c>
      <c r="E4244" t="str">
        <f>+VLOOKUP(Precio_mayoristas_consumidores[[#This Row],[Producto]],Codigos_class_frutas[],2,0)</f>
        <v>Frutos de pepita</v>
      </c>
      <c r="F4244" t="s">
        <v>231</v>
      </c>
      <c r="G4244" s="51">
        <v>991.27</v>
      </c>
    </row>
    <row r="4245" spans="1:7" x14ac:dyDescent="0.35">
      <c r="A4245">
        <v>2017</v>
      </c>
      <c r="B4245">
        <v>12</v>
      </c>
      <c r="C4245" t="str">
        <f>+VLOOKUP(Precio_mayoristas_consumidores[[#This Row],[Cod_mes]],Códigos_mes[],2,0)</f>
        <v>Diciembre</v>
      </c>
      <c r="D4245" t="s">
        <v>796</v>
      </c>
      <c r="E4245" t="str">
        <f>+VLOOKUP(Precio_mayoristas_consumidores[[#This Row],[Producto]],Codigos_class_frutas[],2,0)</f>
        <v>Cítricos</v>
      </c>
      <c r="F4245" t="s">
        <v>221</v>
      </c>
      <c r="G4245" s="51">
        <v>1026.8800000000001</v>
      </c>
    </row>
    <row r="4246" spans="1:7" x14ac:dyDescent="0.35">
      <c r="A4246">
        <v>2017</v>
      </c>
      <c r="B4246">
        <v>12</v>
      </c>
      <c r="C4246" t="str">
        <f>+VLOOKUP(Precio_mayoristas_consumidores[[#This Row],[Cod_mes]],Códigos_mes[],2,0)</f>
        <v>Diciembre</v>
      </c>
      <c r="D4246" t="s">
        <v>796</v>
      </c>
      <c r="E4246" t="str">
        <f>+VLOOKUP(Precio_mayoristas_consumidores[[#This Row],[Producto]],Codigos_class_frutas[],2,0)</f>
        <v>Frutos de hueso (carozo)</v>
      </c>
      <c r="F4246" t="s">
        <v>665</v>
      </c>
      <c r="G4246" s="51">
        <v>950.43</v>
      </c>
    </row>
    <row r="4247" spans="1:7" x14ac:dyDescent="0.35">
      <c r="A4247">
        <v>2017</v>
      </c>
      <c r="B4247">
        <v>12</v>
      </c>
      <c r="C4247" t="str">
        <f>+VLOOKUP(Precio_mayoristas_consumidores[[#This Row],[Cod_mes]],Códigos_mes[],2,0)</f>
        <v>Diciembre</v>
      </c>
      <c r="D4247" t="s">
        <v>796</v>
      </c>
      <c r="E4247" t="str">
        <f>+VLOOKUP(Precio_mayoristas_consumidores[[#This Row],[Producto]],Codigos_class_frutas[],2,0)</f>
        <v>Oleaginosos</v>
      </c>
      <c r="F4247" t="s">
        <v>225</v>
      </c>
      <c r="G4247" s="51">
        <v>2205.33</v>
      </c>
    </row>
    <row r="4248" spans="1:7" x14ac:dyDescent="0.35">
      <c r="A4248">
        <v>2017</v>
      </c>
      <c r="B4248">
        <v>12</v>
      </c>
      <c r="C4248" t="str">
        <f>+VLOOKUP(Precio_mayoristas_consumidores[[#This Row],[Cod_mes]],Códigos_mes[],2,0)</f>
        <v>Diciembre</v>
      </c>
      <c r="D4248" t="s">
        <v>796</v>
      </c>
      <c r="E4248" t="str">
        <f>+VLOOKUP(Precio_mayoristas_consumidores[[#This Row],[Producto]],Codigos_class_frutas[],2,0)</f>
        <v>Frutos de pepita</v>
      </c>
      <c r="F4248" t="s">
        <v>242</v>
      </c>
      <c r="G4248" s="51">
        <v>942.5</v>
      </c>
    </row>
    <row r="4249" spans="1:7" x14ac:dyDescent="0.35">
      <c r="A4249">
        <v>2017</v>
      </c>
      <c r="B4249">
        <v>12</v>
      </c>
      <c r="C4249" t="str">
        <f>+VLOOKUP(Precio_mayoristas_consumidores[[#This Row],[Cod_mes]],Códigos_mes[],2,0)</f>
        <v>Diciembre</v>
      </c>
      <c r="D4249" t="s">
        <v>796</v>
      </c>
      <c r="E4249" t="str">
        <f>+VLOOKUP(Precio_mayoristas_consumidores[[#This Row],[Producto]],Codigos_class_frutas[],2,0)</f>
        <v>Tropicales y subtropicales</v>
      </c>
      <c r="F4249" t="s">
        <v>204</v>
      </c>
      <c r="G4249" s="51">
        <v>672.45</v>
      </c>
    </row>
    <row r="4250" spans="1:7" x14ac:dyDescent="0.35">
      <c r="A4250">
        <v>2017</v>
      </c>
      <c r="B4250">
        <v>12</v>
      </c>
      <c r="C4250" t="str">
        <f>+VLOOKUP(Precio_mayoristas_consumidores[[#This Row],[Cod_mes]],Códigos_mes[],2,0)</f>
        <v>Diciembre</v>
      </c>
      <c r="D4250" t="s">
        <v>797</v>
      </c>
      <c r="E4250" t="str">
        <f>+VLOOKUP(Precio_mayoristas_consumidores[[#This Row],[Producto]],Codigos_class_frutas[],2,0)</f>
        <v>Frutos de hueso (carozo)</v>
      </c>
      <c r="F4250" t="s">
        <v>281</v>
      </c>
      <c r="G4250" s="51">
        <v>2338.96</v>
      </c>
    </row>
    <row r="4251" spans="1:7" x14ac:dyDescent="0.35">
      <c r="A4251">
        <v>2017</v>
      </c>
      <c r="B4251">
        <v>12</v>
      </c>
      <c r="C4251" t="str">
        <f>+VLOOKUP(Precio_mayoristas_consumidores[[#This Row],[Cod_mes]],Códigos_mes[],2,0)</f>
        <v>Diciembre</v>
      </c>
      <c r="D4251" t="s">
        <v>797</v>
      </c>
      <c r="E4251" t="str">
        <f>+VLOOKUP(Precio_mayoristas_consumidores[[#This Row],[Producto]],Codigos_class_frutas[],2,0)</f>
        <v>Frutos de hueso (carozo)</v>
      </c>
      <c r="F4251" t="s">
        <v>277</v>
      </c>
      <c r="G4251" s="51">
        <v>1788.05</v>
      </c>
    </row>
    <row r="4252" spans="1:7" x14ac:dyDescent="0.35">
      <c r="A4252">
        <v>2017</v>
      </c>
      <c r="B4252">
        <v>12</v>
      </c>
      <c r="C4252" t="str">
        <f>+VLOOKUP(Precio_mayoristas_consumidores[[#This Row],[Cod_mes]],Códigos_mes[],2,0)</f>
        <v>Diciembre</v>
      </c>
      <c r="D4252" t="s">
        <v>797</v>
      </c>
      <c r="E4252" t="str">
        <f>+VLOOKUP(Precio_mayoristas_consumidores[[#This Row],[Producto]],Codigos_class_frutas[],2,0)</f>
        <v>Berries</v>
      </c>
      <c r="F4252" t="s">
        <v>212</v>
      </c>
      <c r="G4252" s="51">
        <v>2962.75</v>
      </c>
    </row>
    <row r="4253" spans="1:7" x14ac:dyDescent="0.35">
      <c r="A4253">
        <v>2017</v>
      </c>
      <c r="B4253">
        <v>12</v>
      </c>
      <c r="C4253" t="str">
        <f>+VLOOKUP(Precio_mayoristas_consumidores[[#This Row],[Cod_mes]],Códigos_mes[],2,0)</f>
        <v>Diciembre</v>
      </c>
      <c r="D4253" t="s">
        <v>797</v>
      </c>
      <c r="E4253" t="str">
        <f>+VLOOKUP(Precio_mayoristas_consumidores[[#This Row],[Producto]],Codigos_class_frutas[],2,0)</f>
        <v>Cítricos</v>
      </c>
      <c r="F4253" t="s">
        <v>214</v>
      </c>
      <c r="G4253" s="51">
        <v>1212.06</v>
      </c>
    </row>
    <row r="4254" spans="1:7" x14ac:dyDescent="0.35">
      <c r="A4254">
        <v>2017</v>
      </c>
      <c r="B4254">
        <v>12</v>
      </c>
      <c r="C4254" t="str">
        <f>+VLOOKUP(Precio_mayoristas_consumidores[[#This Row],[Cod_mes]],Códigos_mes[],2,0)</f>
        <v>Diciembre</v>
      </c>
      <c r="D4254" t="s">
        <v>797</v>
      </c>
      <c r="E4254" t="str">
        <f>+VLOOKUP(Precio_mayoristas_consumidores[[#This Row],[Producto]],Codigos_class_frutas[],2,0)</f>
        <v>Tropicales y subtropicales</v>
      </c>
      <c r="F4254" t="s">
        <v>229</v>
      </c>
      <c r="G4254" s="51">
        <v>1648.86</v>
      </c>
    </row>
    <row r="4255" spans="1:7" x14ac:dyDescent="0.35">
      <c r="A4255">
        <v>2017</v>
      </c>
      <c r="B4255">
        <v>12</v>
      </c>
      <c r="C4255" t="str">
        <f>+VLOOKUP(Precio_mayoristas_consumidores[[#This Row],[Cod_mes]],Códigos_mes[],2,0)</f>
        <v>Diciembre</v>
      </c>
      <c r="D4255" t="s">
        <v>797</v>
      </c>
      <c r="E4255" t="str">
        <f>+VLOOKUP(Precio_mayoristas_consumidores[[#This Row],[Producto]],Codigos_class_frutas[],2,0)</f>
        <v>Frutos de pepita</v>
      </c>
      <c r="F4255" t="s">
        <v>231</v>
      </c>
      <c r="G4255" s="51">
        <v>1322.75</v>
      </c>
    </row>
    <row r="4256" spans="1:7" x14ac:dyDescent="0.35">
      <c r="A4256">
        <v>2017</v>
      </c>
      <c r="B4256">
        <v>12</v>
      </c>
      <c r="C4256" t="str">
        <f>+VLOOKUP(Precio_mayoristas_consumidores[[#This Row],[Cod_mes]],Códigos_mes[],2,0)</f>
        <v>Diciembre</v>
      </c>
      <c r="D4256" t="s">
        <v>797</v>
      </c>
      <c r="E4256" t="str">
        <f>+VLOOKUP(Precio_mayoristas_consumidores[[#This Row],[Producto]],Codigos_class_frutas[],2,0)</f>
        <v>Cítricos</v>
      </c>
      <c r="F4256" t="s">
        <v>221</v>
      </c>
      <c r="G4256" s="51">
        <v>1274.25</v>
      </c>
    </row>
    <row r="4257" spans="1:7" x14ac:dyDescent="0.35">
      <c r="A4257">
        <v>2017</v>
      </c>
      <c r="B4257">
        <v>12</v>
      </c>
      <c r="C4257" t="str">
        <f>+VLOOKUP(Precio_mayoristas_consumidores[[#This Row],[Cod_mes]],Códigos_mes[],2,0)</f>
        <v>Diciembre</v>
      </c>
      <c r="D4257" t="s">
        <v>797</v>
      </c>
      <c r="E4257" t="str">
        <f>+VLOOKUP(Precio_mayoristas_consumidores[[#This Row],[Producto]],Codigos_class_frutas[],2,0)</f>
        <v>Frutos de hueso (carozo)</v>
      </c>
      <c r="F4257" t="s">
        <v>665</v>
      </c>
      <c r="G4257" s="51">
        <v>1796.02</v>
      </c>
    </row>
    <row r="4258" spans="1:7" x14ac:dyDescent="0.35">
      <c r="A4258">
        <v>2017</v>
      </c>
      <c r="B4258">
        <v>12</v>
      </c>
      <c r="C4258" t="str">
        <f>+VLOOKUP(Precio_mayoristas_consumidores[[#This Row],[Cod_mes]],Códigos_mes[],2,0)</f>
        <v>Diciembre</v>
      </c>
      <c r="D4258" t="s">
        <v>797</v>
      </c>
      <c r="E4258" t="str">
        <f>+VLOOKUP(Precio_mayoristas_consumidores[[#This Row],[Producto]],Codigos_class_frutas[],2,0)</f>
        <v>Oleaginosos</v>
      </c>
      <c r="F4258" t="s">
        <v>225</v>
      </c>
      <c r="G4258" s="51">
        <v>3034.69</v>
      </c>
    </row>
    <row r="4259" spans="1:7" x14ac:dyDescent="0.35">
      <c r="A4259">
        <v>2017</v>
      </c>
      <c r="B4259">
        <v>12</v>
      </c>
      <c r="C4259" t="str">
        <f>+VLOOKUP(Precio_mayoristas_consumidores[[#This Row],[Cod_mes]],Códigos_mes[],2,0)</f>
        <v>Diciembre</v>
      </c>
      <c r="D4259" t="s">
        <v>797</v>
      </c>
      <c r="E4259" t="str">
        <f>+VLOOKUP(Precio_mayoristas_consumidores[[#This Row],[Producto]],Codigos_class_frutas[],2,0)</f>
        <v>Frutos de pepita</v>
      </c>
      <c r="F4259" t="s">
        <v>242</v>
      </c>
      <c r="G4259" s="51">
        <v>1364.31</v>
      </c>
    </row>
    <row r="4260" spans="1:7" x14ac:dyDescent="0.35">
      <c r="A4260">
        <v>2017</v>
      </c>
      <c r="B4260">
        <v>12</v>
      </c>
      <c r="C4260" t="str">
        <f>+VLOOKUP(Precio_mayoristas_consumidores[[#This Row],[Cod_mes]],Códigos_mes[],2,0)</f>
        <v>Diciembre</v>
      </c>
      <c r="D4260" t="s">
        <v>797</v>
      </c>
      <c r="E4260" t="str">
        <f>+VLOOKUP(Precio_mayoristas_consumidores[[#This Row],[Producto]],Codigos_class_frutas[],2,0)</f>
        <v>Tropicales y subtropicales</v>
      </c>
      <c r="F4260" t="s">
        <v>204</v>
      </c>
      <c r="G4260" s="51">
        <v>839.29</v>
      </c>
    </row>
    <row r="4261" spans="1:7" x14ac:dyDescent="0.35">
      <c r="A4261">
        <v>2018</v>
      </c>
      <c r="B4261">
        <v>1</v>
      </c>
      <c r="C4261" t="str">
        <f>+VLOOKUP(Precio_mayoristas_consumidores[[#This Row],[Cod_mes]],Códigos_mes[],2,0)</f>
        <v>Enero</v>
      </c>
      <c r="D4261" t="s">
        <v>796</v>
      </c>
      <c r="E4261" t="str">
        <f>+VLOOKUP(Precio_mayoristas_consumidores[[#This Row],[Producto]],Codigos_class_frutas[],2,0)</f>
        <v>Frutos de hueso (carozo)</v>
      </c>
      <c r="F4261" t="s">
        <v>281</v>
      </c>
      <c r="G4261" s="51">
        <v>945.98</v>
      </c>
    </row>
    <row r="4262" spans="1:7" x14ac:dyDescent="0.35">
      <c r="A4262">
        <v>2018</v>
      </c>
      <c r="B4262">
        <v>1</v>
      </c>
      <c r="C4262" t="str">
        <f>+VLOOKUP(Precio_mayoristas_consumidores[[#This Row],[Cod_mes]],Códigos_mes[],2,0)</f>
        <v>Enero</v>
      </c>
      <c r="D4262" t="s">
        <v>796</v>
      </c>
      <c r="E4262" t="str">
        <f>+VLOOKUP(Precio_mayoristas_consumidores[[#This Row],[Producto]],Codigos_class_frutas[],2,0)</f>
        <v>Frutos de hueso (carozo)</v>
      </c>
      <c r="F4262" t="s">
        <v>277</v>
      </c>
      <c r="G4262" s="51">
        <v>941.41</v>
      </c>
    </row>
    <row r="4263" spans="1:7" x14ac:dyDescent="0.35">
      <c r="A4263">
        <v>2018</v>
      </c>
      <c r="B4263">
        <v>1</v>
      </c>
      <c r="C4263" t="str">
        <f>+VLOOKUP(Precio_mayoristas_consumidores[[#This Row],[Cod_mes]],Códigos_mes[],2,0)</f>
        <v>Enero</v>
      </c>
      <c r="D4263" t="s">
        <v>796</v>
      </c>
      <c r="E4263" t="str">
        <f>+VLOOKUP(Precio_mayoristas_consumidores[[#This Row],[Producto]],Codigos_class_frutas[],2,0)</f>
        <v>Berries</v>
      </c>
      <c r="F4263" t="s">
        <v>212</v>
      </c>
      <c r="G4263" s="51">
        <v>1281.32</v>
      </c>
    </row>
    <row r="4264" spans="1:7" x14ac:dyDescent="0.35">
      <c r="A4264">
        <v>2018</v>
      </c>
      <c r="B4264">
        <v>1</v>
      </c>
      <c r="C4264" t="str">
        <f>+VLOOKUP(Precio_mayoristas_consumidores[[#This Row],[Cod_mes]],Códigos_mes[],2,0)</f>
        <v>Enero</v>
      </c>
      <c r="D4264" t="s">
        <v>796</v>
      </c>
      <c r="E4264" t="str">
        <f>+VLOOKUP(Precio_mayoristas_consumidores[[#This Row],[Producto]],Codigos_class_frutas[],2,0)</f>
        <v>Cítricos</v>
      </c>
      <c r="F4264" t="s">
        <v>214</v>
      </c>
      <c r="G4264" s="51">
        <v>1224.47</v>
      </c>
    </row>
    <row r="4265" spans="1:7" x14ac:dyDescent="0.35">
      <c r="A4265">
        <v>2018</v>
      </c>
      <c r="B4265">
        <v>1</v>
      </c>
      <c r="C4265" t="str">
        <f>+VLOOKUP(Precio_mayoristas_consumidores[[#This Row],[Cod_mes]],Códigos_mes[],2,0)</f>
        <v>Enero</v>
      </c>
      <c r="D4265" t="s">
        <v>796</v>
      </c>
      <c r="E4265" t="str">
        <f>+VLOOKUP(Precio_mayoristas_consumidores[[#This Row],[Producto]],Codigos_class_frutas[],2,0)</f>
        <v>Tropicales y subtropicales</v>
      </c>
      <c r="F4265" t="s">
        <v>229</v>
      </c>
      <c r="G4265" s="51">
        <v>1687.78</v>
      </c>
    </row>
    <row r="4266" spans="1:7" x14ac:dyDescent="0.35">
      <c r="A4266">
        <v>2018</v>
      </c>
      <c r="B4266">
        <v>1</v>
      </c>
      <c r="C4266" t="str">
        <f>+VLOOKUP(Precio_mayoristas_consumidores[[#This Row],[Cod_mes]],Códigos_mes[],2,0)</f>
        <v>Enero</v>
      </c>
      <c r="D4266" t="s">
        <v>796</v>
      </c>
      <c r="E4266" t="str">
        <f>+VLOOKUP(Precio_mayoristas_consumidores[[#This Row],[Producto]],Codigos_class_frutas[],2,0)</f>
        <v>Frutos de pepita</v>
      </c>
      <c r="F4266" t="s">
        <v>231</v>
      </c>
      <c r="G4266" s="51">
        <v>1004.43</v>
      </c>
    </row>
    <row r="4267" spans="1:7" x14ac:dyDescent="0.35">
      <c r="A4267">
        <v>2018</v>
      </c>
      <c r="B4267">
        <v>1</v>
      </c>
      <c r="C4267" t="str">
        <f>+VLOOKUP(Precio_mayoristas_consumidores[[#This Row],[Cod_mes]],Códigos_mes[],2,0)</f>
        <v>Enero</v>
      </c>
      <c r="D4267" t="s">
        <v>796</v>
      </c>
      <c r="E4267" t="str">
        <f>+VLOOKUP(Precio_mayoristas_consumidores[[#This Row],[Producto]],Codigos_class_frutas[],2,0)</f>
        <v>Cítricos</v>
      </c>
      <c r="F4267" t="s">
        <v>221</v>
      </c>
      <c r="G4267" s="51">
        <v>1108.3699999999999</v>
      </c>
    </row>
    <row r="4268" spans="1:7" x14ac:dyDescent="0.35">
      <c r="A4268">
        <v>2018</v>
      </c>
      <c r="B4268">
        <v>1</v>
      </c>
      <c r="C4268" t="str">
        <f>+VLOOKUP(Precio_mayoristas_consumidores[[#This Row],[Cod_mes]],Códigos_mes[],2,0)</f>
        <v>Enero</v>
      </c>
      <c r="D4268" t="s">
        <v>796</v>
      </c>
      <c r="E4268" t="str">
        <f>+VLOOKUP(Precio_mayoristas_consumidores[[#This Row],[Producto]],Codigos_class_frutas[],2,0)</f>
        <v>Frutos de hueso (carozo)</v>
      </c>
      <c r="F4268" t="s">
        <v>665</v>
      </c>
      <c r="G4268" s="51">
        <v>913.6</v>
      </c>
    </row>
    <row r="4269" spans="1:7" x14ac:dyDescent="0.35">
      <c r="A4269">
        <v>2018</v>
      </c>
      <c r="B4269">
        <v>1</v>
      </c>
      <c r="C4269" t="str">
        <f>+VLOOKUP(Precio_mayoristas_consumidores[[#This Row],[Cod_mes]],Códigos_mes[],2,0)</f>
        <v>Enero</v>
      </c>
      <c r="D4269" t="s">
        <v>796</v>
      </c>
      <c r="E4269" t="str">
        <f>+VLOOKUP(Precio_mayoristas_consumidores[[#This Row],[Producto]],Codigos_class_frutas[],2,0)</f>
        <v>Oleaginosos</v>
      </c>
      <c r="F4269" t="s">
        <v>225</v>
      </c>
      <c r="G4269" s="51">
        <v>2240.02</v>
      </c>
    </row>
    <row r="4270" spans="1:7" x14ac:dyDescent="0.35">
      <c r="A4270">
        <v>2018</v>
      </c>
      <c r="B4270">
        <v>1</v>
      </c>
      <c r="C4270" t="str">
        <f>+VLOOKUP(Precio_mayoristas_consumidores[[#This Row],[Cod_mes]],Códigos_mes[],2,0)</f>
        <v>Enero</v>
      </c>
      <c r="D4270" t="s">
        <v>796</v>
      </c>
      <c r="E4270" t="str">
        <f>+VLOOKUP(Precio_mayoristas_consumidores[[#This Row],[Producto]],Codigos_class_frutas[],2,0)</f>
        <v>Frutos de pepita</v>
      </c>
      <c r="F4270" t="s">
        <v>242</v>
      </c>
      <c r="G4270" s="51">
        <v>1050</v>
      </c>
    </row>
    <row r="4271" spans="1:7" x14ac:dyDescent="0.35">
      <c r="A4271">
        <v>2018</v>
      </c>
      <c r="B4271">
        <v>1</v>
      </c>
      <c r="C4271" t="str">
        <f>+VLOOKUP(Precio_mayoristas_consumidores[[#This Row],[Cod_mes]],Códigos_mes[],2,0)</f>
        <v>Enero</v>
      </c>
      <c r="D4271" t="s">
        <v>796</v>
      </c>
      <c r="E4271" t="str">
        <f>+VLOOKUP(Precio_mayoristas_consumidores[[#This Row],[Producto]],Codigos_class_frutas[],2,0)</f>
        <v>Tropicales y subtropicales</v>
      </c>
      <c r="F4271" t="s">
        <v>204</v>
      </c>
      <c r="G4271" s="51">
        <v>646.53</v>
      </c>
    </row>
    <row r="4272" spans="1:7" x14ac:dyDescent="0.35">
      <c r="A4272">
        <v>2018</v>
      </c>
      <c r="B4272">
        <v>1</v>
      </c>
      <c r="C4272" t="str">
        <f>+VLOOKUP(Precio_mayoristas_consumidores[[#This Row],[Cod_mes]],Códigos_mes[],2,0)</f>
        <v>Enero</v>
      </c>
      <c r="D4272" t="s">
        <v>797</v>
      </c>
      <c r="E4272" t="str">
        <f>+VLOOKUP(Precio_mayoristas_consumidores[[#This Row],[Producto]],Codigos_class_frutas[],2,0)</f>
        <v>Frutos de hueso (carozo)</v>
      </c>
      <c r="F4272" t="s">
        <v>281</v>
      </c>
      <c r="G4272" s="51">
        <v>2388.86</v>
      </c>
    </row>
    <row r="4273" spans="1:7" x14ac:dyDescent="0.35">
      <c r="A4273">
        <v>2018</v>
      </c>
      <c r="B4273">
        <v>1</v>
      </c>
      <c r="C4273" t="str">
        <f>+VLOOKUP(Precio_mayoristas_consumidores[[#This Row],[Cod_mes]],Códigos_mes[],2,0)</f>
        <v>Enero</v>
      </c>
      <c r="D4273" t="s">
        <v>797</v>
      </c>
      <c r="E4273" t="str">
        <f>+VLOOKUP(Precio_mayoristas_consumidores[[#This Row],[Producto]],Codigos_class_frutas[],2,0)</f>
        <v>Frutos de hueso (carozo)</v>
      </c>
      <c r="F4273" t="s">
        <v>277</v>
      </c>
      <c r="G4273" s="51">
        <v>1762.85</v>
      </c>
    </row>
    <row r="4274" spans="1:7" x14ac:dyDescent="0.35">
      <c r="A4274">
        <v>2018</v>
      </c>
      <c r="B4274">
        <v>1</v>
      </c>
      <c r="C4274" t="str">
        <f>+VLOOKUP(Precio_mayoristas_consumidores[[#This Row],[Cod_mes]],Códigos_mes[],2,0)</f>
        <v>Enero</v>
      </c>
      <c r="D4274" t="s">
        <v>797</v>
      </c>
      <c r="E4274" t="str">
        <f>+VLOOKUP(Precio_mayoristas_consumidores[[#This Row],[Producto]],Codigos_class_frutas[],2,0)</f>
        <v>Berries</v>
      </c>
      <c r="F4274" t="s">
        <v>212</v>
      </c>
      <c r="G4274" s="51">
        <v>2966</v>
      </c>
    </row>
    <row r="4275" spans="1:7" x14ac:dyDescent="0.35">
      <c r="A4275">
        <v>2018</v>
      </c>
      <c r="B4275">
        <v>1</v>
      </c>
      <c r="C4275" t="str">
        <f>+VLOOKUP(Precio_mayoristas_consumidores[[#This Row],[Cod_mes]],Códigos_mes[],2,0)</f>
        <v>Enero</v>
      </c>
      <c r="D4275" t="s">
        <v>797</v>
      </c>
      <c r="E4275" t="str">
        <f>+VLOOKUP(Precio_mayoristas_consumidores[[#This Row],[Producto]],Codigos_class_frutas[],2,0)</f>
        <v>Cítricos</v>
      </c>
      <c r="F4275" t="s">
        <v>214</v>
      </c>
      <c r="G4275" s="51">
        <v>1561.13</v>
      </c>
    </row>
    <row r="4276" spans="1:7" x14ac:dyDescent="0.35">
      <c r="A4276">
        <v>2018</v>
      </c>
      <c r="B4276">
        <v>1</v>
      </c>
      <c r="C4276" t="str">
        <f>+VLOOKUP(Precio_mayoristas_consumidores[[#This Row],[Cod_mes]],Códigos_mes[],2,0)</f>
        <v>Enero</v>
      </c>
      <c r="D4276" t="s">
        <v>797</v>
      </c>
      <c r="E4276" t="str">
        <f>+VLOOKUP(Precio_mayoristas_consumidores[[#This Row],[Producto]],Codigos_class_frutas[],2,0)</f>
        <v>Tropicales y subtropicales</v>
      </c>
      <c r="F4276" t="s">
        <v>229</v>
      </c>
      <c r="G4276" s="51">
        <v>1669.62</v>
      </c>
    </row>
    <row r="4277" spans="1:7" x14ac:dyDescent="0.35">
      <c r="A4277">
        <v>2018</v>
      </c>
      <c r="B4277">
        <v>1</v>
      </c>
      <c r="C4277" t="str">
        <f>+VLOOKUP(Precio_mayoristas_consumidores[[#This Row],[Cod_mes]],Códigos_mes[],2,0)</f>
        <v>Enero</v>
      </c>
      <c r="D4277" t="s">
        <v>797</v>
      </c>
      <c r="E4277" t="str">
        <f>+VLOOKUP(Precio_mayoristas_consumidores[[#This Row],[Producto]],Codigos_class_frutas[],2,0)</f>
        <v>Frutos de pepita</v>
      </c>
      <c r="F4277" t="s">
        <v>231</v>
      </c>
      <c r="G4277" s="51">
        <v>1422.65</v>
      </c>
    </row>
    <row r="4278" spans="1:7" x14ac:dyDescent="0.35">
      <c r="A4278">
        <v>2018</v>
      </c>
      <c r="B4278">
        <v>1</v>
      </c>
      <c r="C4278" t="str">
        <f>+VLOOKUP(Precio_mayoristas_consumidores[[#This Row],[Cod_mes]],Códigos_mes[],2,0)</f>
        <v>Enero</v>
      </c>
      <c r="D4278" t="s">
        <v>797</v>
      </c>
      <c r="E4278" t="str">
        <f>+VLOOKUP(Precio_mayoristas_consumidores[[#This Row],[Producto]],Codigos_class_frutas[],2,0)</f>
        <v>Cítricos</v>
      </c>
      <c r="F4278" t="s">
        <v>221</v>
      </c>
      <c r="G4278" s="51">
        <v>1373.64</v>
      </c>
    </row>
    <row r="4279" spans="1:7" x14ac:dyDescent="0.35">
      <c r="A4279">
        <v>2018</v>
      </c>
      <c r="B4279">
        <v>1</v>
      </c>
      <c r="C4279" t="str">
        <f>+VLOOKUP(Precio_mayoristas_consumidores[[#This Row],[Cod_mes]],Códigos_mes[],2,0)</f>
        <v>Enero</v>
      </c>
      <c r="D4279" t="s">
        <v>797</v>
      </c>
      <c r="E4279" t="str">
        <f>+VLOOKUP(Precio_mayoristas_consumidores[[#This Row],[Producto]],Codigos_class_frutas[],2,0)</f>
        <v>Frutos de hueso (carozo)</v>
      </c>
      <c r="F4279" t="s">
        <v>665</v>
      </c>
      <c r="G4279" s="51">
        <v>1683.56</v>
      </c>
    </row>
    <row r="4280" spans="1:7" x14ac:dyDescent="0.35">
      <c r="A4280">
        <v>2018</v>
      </c>
      <c r="B4280">
        <v>1</v>
      </c>
      <c r="C4280" t="str">
        <f>+VLOOKUP(Precio_mayoristas_consumidores[[#This Row],[Cod_mes]],Códigos_mes[],2,0)</f>
        <v>Enero</v>
      </c>
      <c r="D4280" t="s">
        <v>797</v>
      </c>
      <c r="E4280" t="str">
        <f>+VLOOKUP(Precio_mayoristas_consumidores[[#This Row],[Producto]],Codigos_class_frutas[],2,0)</f>
        <v>Oleaginosos</v>
      </c>
      <c r="F4280" t="s">
        <v>225</v>
      </c>
      <c r="G4280" s="51">
        <v>3124.35</v>
      </c>
    </row>
    <row r="4281" spans="1:7" x14ac:dyDescent="0.35">
      <c r="A4281">
        <v>2018</v>
      </c>
      <c r="B4281">
        <v>1</v>
      </c>
      <c r="C4281" t="str">
        <f>+VLOOKUP(Precio_mayoristas_consumidores[[#This Row],[Cod_mes]],Códigos_mes[],2,0)</f>
        <v>Enero</v>
      </c>
      <c r="D4281" t="s">
        <v>797</v>
      </c>
      <c r="E4281" t="str">
        <f>+VLOOKUP(Precio_mayoristas_consumidores[[#This Row],[Producto]],Codigos_class_frutas[],2,0)</f>
        <v>Frutos de pepita</v>
      </c>
      <c r="F4281" t="s">
        <v>242</v>
      </c>
      <c r="G4281" s="51">
        <v>1431.93</v>
      </c>
    </row>
    <row r="4282" spans="1:7" x14ac:dyDescent="0.35">
      <c r="A4282">
        <v>2018</v>
      </c>
      <c r="B4282">
        <v>1</v>
      </c>
      <c r="C4282" t="str">
        <f>+VLOOKUP(Precio_mayoristas_consumidores[[#This Row],[Cod_mes]],Códigos_mes[],2,0)</f>
        <v>Enero</v>
      </c>
      <c r="D4282" t="s">
        <v>797</v>
      </c>
      <c r="E4282" t="str">
        <f>+VLOOKUP(Precio_mayoristas_consumidores[[#This Row],[Producto]],Codigos_class_frutas[],2,0)</f>
        <v>Tropicales y subtropicales</v>
      </c>
      <c r="F4282" t="s">
        <v>204</v>
      </c>
      <c r="G4282" s="51">
        <v>834.24</v>
      </c>
    </row>
    <row r="4283" spans="1:7" x14ac:dyDescent="0.35">
      <c r="A4283">
        <v>2018</v>
      </c>
      <c r="B4283">
        <v>1</v>
      </c>
      <c r="C4283" t="str">
        <f>+VLOOKUP(Precio_mayoristas_consumidores[[#This Row],[Cod_mes]],Códigos_mes[],2,0)</f>
        <v>Enero</v>
      </c>
      <c r="D4283" t="s">
        <v>796</v>
      </c>
      <c r="E4283" t="str">
        <f>+VLOOKUP(Precio_mayoristas_consumidores[[#This Row],[Producto]],Codigos_class_frutas[],2,0)</f>
        <v>Frutos de hueso (carozo)</v>
      </c>
      <c r="F4283" t="s">
        <v>281</v>
      </c>
      <c r="G4283" s="51">
        <v>851.09</v>
      </c>
    </row>
    <row r="4284" spans="1:7" x14ac:dyDescent="0.35">
      <c r="A4284">
        <v>2018</v>
      </c>
      <c r="B4284">
        <v>1</v>
      </c>
      <c r="C4284" t="str">
        <f>+VLOOKUP(Precio_mayoristas_consumidores[[#This Row],[Cod_mes]],Códigos_mes[],2,0)</f>
        <v>Enero</v>
      </c>
      <c r="D4284" t="s">
        <v>796</v>
      </c>
      <c r="E4284" t="str">
        <f>+VLOOKUP(Precio_mayoristas_consumidores[[#This Row],[Producto]],Codigos_class_frutas[],2,0)</f>
        <v>Frutos de hueso (carozo)</v>
      </c>
      <c r="F4284" t="s">
        <v>702</v>
      </c>
      <c r="G4284" s="51">
        <v>733.51</v>
      </c>
    </row>
    <row r="4285" spans="1:7" x14ac:dyDescent="0.35">
      <c r="A4285">
        <v>2018</v>
      </c>
      <c r="B4285">
        <v>1</v>
      </c>
      <c r="C4285" t="str">
        <f>+VLOOKUP(Precio_mayoristas_consumidores[[#This Row],[Cod_mes]],Códigos_mes[],2,0)</f>
        <v>Enero</v>
      </c>
      <c r="D4285" t="s">
        <v>796</v>
      </c>
      <c r="E4285" t="str">
        <f>+VLOOKUP(Precio_mayoristas_consumidores[[#This Row],[Producto]],Codigos_class_frutas[],2,0)</f>
        <v>Frutos de hueso (carozo)</v>
      </c>
      <c r="F4285" t="s">
        <v>277</v>
      </c>
      <c r="G4285" s="51">
        <v>850.83</v>
      </c>
    </row>
    <row r="4286" spans="1:7" x14ac:dyDescent="0.35">
      <c r="A4286">
        <v>2018</v>
      </c>
      <c r="B4286">
        <v>1</v>
      </c>
      <c r="C4286" t="str">
        <f>+VLOOKUP(Precio_mayoristas_consumidores[[#This Row],[Cod_mes]],Códigos_mes[],2,0)</f>
        <v>Enero</v>
      </c>
      <c r="D4286" t="s">
        <v>796</v>
      </c>
      <c r="E4286" t="str">
        <f>+VLOOKUP(Precio_mayoristas_consumidores[[#This Row],[Producto]],Codigos_class_frutas[],2,0)</f>
        <v>Berries</v>
      </c>
      <c r="F4286" t="s">
        <v>212</v>
      </c>
      <c r="G4286" s="51">
        <v>1162.8499999999999</v>
      </c>
    </row>
    <row r="4287" spans="1:7" x14ac:dyDescent="0.35">
      <c r="A4287">
        <v>2018</v>
      </c>
      <c r="B4287">
        <v>1</v>
      </c>
      <c r="C4287" t="str">
        <f>+VLOOKUP(Precio_mayoristas_consumidores[[#This Row],[Cod_mes]],Códigos_mes[],2,0)</f>
        <v>Enero</v>
      </c>
      <c r="D4287" t="s">
        <v>796</v>
      </c>
      <c r="E4287" t="str">
        <f>+VLOOKUP(Precio_mayoristas_consumidores[[#This Row],[Producto]],Codigos_class_frutas[],2,0)</f>
        <v>Cítricos</v>
      </c>
      <c r="F4287" t="s">
        <v>214</v>
      </c>
      <c r="G4287" s="51">
        <v>1390.03</v>
      </c>
    </row>
    <row r="4288" spans="1:7" x14ac:dyDescent="0.35">
      <c r="A4288">
        <v>2018</v>
      </c>
      <c r="B4288">
        <v>1</v>
      </c>
      <c r="C4288" t="str">
        <f>+VLOOKUP(Precio_mayoristas_consumidores[[#This Row],[Cod_mes]],Códigos_mes[],2,0)</f>
        <v>Enero</v>
      </c>
      <c r="D4288" t="s">
        <v>796</v>
      </c>
      <c r="E4288" t="str">
        <f>+VLOOKUP(Precio_mayoristas_consumidores[[#This Row],[Producto]],Codigos_class_frutas[],2,0)</f>
        <v>Tropicales y subtropicales</v>
      </c>
      <c r="F4288" t="s">
        <v>229</v>
      </c>
      <c r="G4288" s="51">
        <v>1820.83</v>
      </c>
    </row>
    <row r="4289" spans="1:7" x14ac:dyDescent="0.35">
      <c r="A4289">
        <v>2018</v>
      </c>
      <c r="B4289">
        <v>1</v>
      </c>
      <c r="C4289" t="str">
        <f>+VLOOKUP(Precio_mayoristas_consumidores[[#This Row],[Cod_mes]],Códigos_mes[],2,0)</f>
        <v>Enero</v>
      </c>
      <c r="D4289" t="s">
        <v>796</v>
      </c>
      <c r="E4289" t="str">
        <f>+VLOOKUP(Precio_mayoristas_consumidores[[#This Row],[Producto]],Codigos_class_frutas[],2,0)</f>
        <v>Frutos de pepita</v>
      </c>
      <c r="F4289" t="s">
        <v>231</v>
      </c>
      <c r="G4289" s="51">
        <v>1043.54</v>
      </c>
    </row>
    <row r="4290" spans="1:7" x14ac:dyDescent="0.35">
      <c r="A4290">
        <v>2018</v>
      </c>
      <c r="B4290">
        <v>1</v>
      </c>
      <c r="C4290" t="str">
        <f>+VLOOKUP(Precio_mayoristas_consumidores[[#This Row],[Cod_mes]],Códigos_mes[],2,0)</f>
        <v>Enero</v>
      </c>
      <c r="D4290" t="s">
        <v>796</v>
      </c>
      <c r="E4290" t="str">
        <f>+VLOOKUP(Precio_mayoristas_consumidores[[#This Row],[Producto]],Codigos_class_frutas[],2,0)</f>
        <v>Cítricos</v>
      </c>
      <c r="F4290" t="s">
        <v>221</v>
      </c>
      <c r="G4290" s="51">
        <v>1119.3599999999999</v>
      </c>
    </row>
    <row r="4291" spans="1:7" x14ac:dyDescent="0.35">
      <c r="A4291">
        <v>2018</v>
      </c>
      <c r="B4291">
        <v>1</v>
      </c>
      <c r="C4291" t="str">
        <f>+VLOOKUP(Precio_mayoristas_consumidores[[#This Row],[Cod_mes]],Códigos_mes[],2,0)</f>
        <v>Enero</v>
      </c>
      <c r="D4291" t="s">
        <v>796</v>
      </c>
      <c r="E4291" t="str">
        <f>+VLOOKUP(Precio_mayoristas_consumidores[[#This Row],[Producto]],Codigos_class_frutas[],2,0)</f>
        <v>Frutos de hueso (carozo)</v>
      </c>
      <c r="F4291" t="s">
        <v>665</v>
      </c>
      <c r="G4291" s="51">
        <v>871.94</v>
      </c>
    </row>
    <row r="4292" spans="1:7" x14ac:dyDescent="0.35">
      <c r="A4292">
        <v>2018</v>
      </c>
      <c r="B4292">
        <v>1</v>
      </c>
      <c r="C4292" t="str">
        <f>+VLOOKUP(Precio_mayoristas_consumidores[[#This Row],[Cod_mes]],Códigos_mes[],2,0)</f>
        <v>Enero</v>
      </c>
      <c r="D4292" t="s">
        <v>796</v>
      </c>
      <c r="E4292" t="str">
        <f>+VLOOKUP(Precio_mayoristas_consumidores[[#This Row],[Producto]],Codigos_class_frutas[],2,0)</f>
        <v>Oleaginosos</v>
      </c>
      <c r="F4292" t="s">
        <v>225</v>
      </c>
      <c r="G4292" s="51">
        <v>2525.04</v>
      </c>
    </row>
    <row r="4293" spans="1:7" x14ac:dyDescent="0.35">
      <c r="A4293">
        <v>2018</v>
      </c>
      <c r="B4293">
        <v>1</v>
      </c>
      <c r="C4293" t="str">
        <f>+VLOOKUP(Precio_mayoristas_consumidores[[#This Row],[Cod_mes]],Códigos_mes[],2,0)</f>
        <v>Enero</v>
      </c>
      <c r="D4293" t="s">
        <v>796</v>
      </c>
      <c r="E4293" t="str">
        <f>+VLOOKUP(Precio_mayoristas_consumidores[[#This Row],[Producto]],Codigos_class_frutas[],2,0)</f>
        <v>Frutos de pepita</v>
      </c>
      <c r="F4293" t="s">
        <v>242</v>
      </c>
      <c r="G4293" s="51">
        <v>1118.75</v>
      </c>
    </row>
    <row r="4294" spans="1:7" x14ac:dyDescent="0.35">
      <c r="A4294">
        <v>2018</v>
      </c>
      <c r="B4294">
        <v>1</v>
      </c>
      <c r="C4294" t="str">
        <f>+VLOOKUP(Precio_mayoristas_consumidores[[#This Row],[Cod_mes]],Códigos_mes[],2,0)</f>
        <v>Enero</v>
      </c>
      <c r="D4294" t="s">
        <v>796</v>
      </c>
      <c r="E4294" t="str">
        <f>+VLOOKUP(Precio_mayoristas_consumidores[[#This Row],[Producto]],Codigos_class_frutas[],2,0)</f>
        <v>Tropicales y subtropicales</v>
      </c>
      <c r="F4294" t="s">
        <v>204</v>
      </c>
      <c r="G4294" s="51">
        <v>641.4</v>
      </c>
    </row>
    <row r="4295" spans="1:7" x14ac:dyDescent="0.35">
      <c r="A4295">
        <v>2018</v>
      </c>
      <c r="B4295">
        <v>1</v>
      </c>
      <c r="C4295" t="str">
        <f>+VLOOKUP(Precio_mayoristas_consumidores[[#This Row],[Cod_mes]],Códigos_mes[],2,0)</f>
        <v>Enero</v>
      </c>
      <c r="D4295" t="s">
        <v>797</v>
      </c>
      <c r="E4295" t="str">
        <f>+VLOOKUP(Precio_mayoristas_consumidores[[#This Row],[Producto]],Codigos_class_frutas[],2,0)</f>
        <v>Frutos de hueso (carozo)</v>
      </c>
      <c r="F4295" t="s">
        <v>281</v>
      </c>
      <c r="G4295" s="51">
        <v>2015.19</v>
      </c>
    </row>
    <row r="4296" spans="1:7" x14ac:dyDescent="0.35">
      <c r="A4296">
        <v>2018</v>
      </c>
      <c r="B4296">
        <v>1</v>
      </c>
      <c r="C4296" t="str">
        <f>+VLOOKUP(Precio_mayoristas_consumidores[[#This Row],[Cod_mes]],Códigos_mes[],2,0)</f>
        <v>Enero</v>
      </c>
      <c r="D4296" t="s">
        <v>797</v>
      </c>
      <c r="E4296" t="str">
        <f>+VLOOKUP(Precio_mayoristas_consumidores[[#This Row],[Producto]],Codigos_class_frutas[],2,0)</f>
        <v>Frutos de hueso (carozo)</v>
      </c>
      <c r="F4296" t="s">
        <v>702</v>
      </c>
      <c r="G4296" s="51">
        <v>1594.41</v>
      </c>
    </row>
    <row r="4297" spans="1:7" x14ac:dyDescent="0.35">
      <c r="A4297">
        <v>2018</v>
      </c>
      <c r="B4297">
        <v>1</v>
      </c>
      <c r="C4297" t="str">
        <f>+VLOOKUP(Precio_mayoristas_consumidores[[#This Row],[Cod_mes]],Códigos_mes[],2,0)</f>
        <v>Enero</v>
      </c>
      <c r="D4297" t="s">
        <v>797</v>
      </c>
      <c r="E4297" t="str">
        <f>+VLOOKUP(Precio_mayoristas_consumidores[[#This Row],[Producto]],Codigos_class_frutas[],2,0)</f>
        <v>Frutos de hueso (carozo)</v>
      </c>
      <c r="F4297" t="s">
        <v>277</v>
      </c>
      <c r="G4297" s="51">
        <v>1661.55</v>
      </c>
    </row>
    <row r="4298" spans="1:7" x14ac:dyDescent="0.35">
      <c r="A4298">
        <v>2018</v>
      </c>
      <c r="B4298">
        <v>1</v>
      </c>
      <c r="C4298" t="str">
        <f>+VLOOKUP(Precio_mayoristas_consumidores[[#This Row],[Cod_mes]],Códigos_mes[],2,0)</f>
        <v>Enero</v>
      </c>
      <c r="D4298" t="s">
        <v>797</v>
      </c>
      <c r="E4298" t="str">
        <f>+VLOOKUP(Precio_mayoristas_consumidores[[#This Row],[Producto]],Codigos_class_frutas[],2,0)</f>
        <v>Berries</v>
      </c>
      <c r="F4298" t="s">
        <v>212</v>
      </c>
      <c r="G4298" s="51">
        <v>3490.56</v>
      </c>
    </row>
    <row r="4299" spans="1:7" x14ac:dyDescent="0.35">
      <c r="A4299">
        <v>2018</v>
      </c>
      <c r="B4299">
        <v>1</v>
      </c>
      <c r="C4299" t="str">
        <f>+VLOOKUP(Precio_mayoristas_consumidores[[#This Row],[Cod_mes]],Códigos_mes[],2,0)</f>
        <v>Enero</v>
      </c>
      <c r="D4299" t="s">
        <v>797</v>
      </c>
      <c r="E4299" t="str">
        <f>+VLOOKUP(Precio_mayoristas_consumidores[[#This Row],[Producto]],Codigos_class_frutas[],2,0)</f>
        <v>Cítricos</v>
      </c>
      <c r="F4299" t="s">
        <v>214</v>
      </c>
      <c r="G4299" s="51">
        <v>1825</v>
      </c>
    </row>
    <row r="4300" spans="1:7" x14ac:dyDescent="0.35">
      <c r="A4300">
        <v>2018</v>
      </c>
      <c r="B4300">
        <v>1</v>
      </c>
      <c r="C4300" t="str">
        <f>+VLOOKUP(Precio_mayoristas_consumidores[[#This Row],[Cod_mes]],Códigos_mes[],2,0)</f>
        <v>Enero</v>
      </c>
      <c r="D4300" t="s">
        <v>797</v>
      </c>
      <c r="E4300" t="str">
        <f>+VLOOKUP(Precio_mayoristas_consumidores[[#This Row],[Producto]],Codigos_class_frutas[],2,0)</f>
        <v>Tropicales y subtropicales</v>
      </c>
      <c r="F4300" t="s">
        <v>229</v>
      </c>
      <c r="G4300" s="51">
        <v>1604.18</v>
      </c>
    </row>
    <row r="4301" spans="1:7" x14ac:dyDescent="0.35">
      <c r="A4301">
        <v>2018</v>
      </c>
      <c r="B4301">
        <v>1</v>
      </c>
      <c r="C4301" t="str">
        <f>+VLOOKUP(Precio_mayoristas_consumidores[[#This Row],[Cod_mes]],Códigos_mes[],2,0)</f>
        <v>Enero</v>
      </c>
      <c r="D4301" t="s">
        <v>797</v>
      </c>
      <c r="E4301" t="str">
        <f>+VLOOKUP(Precio_mayoristas_consumidores[[#This Row],[Producto]],Codigos_class_frutas[],2,0)</f>
        <v>Frutos de pepita</v>
      </c>
      <c r="F4301" t="s">
        <v>231</v>
      </c>
      <c r="G4301" s="51">
        <v>1534.05</v>
      </c>
    </row>
    <row r="4302" spans="1:7" x14ac:dyDescent="0.35">
      <c r="A4302">
        <v>2018</v>
      </c>
      <c r="B4302">
        <v>1</v>
      </c>
      <c r="C4302" t="str">
        <f>+VLOOKUP(Precio_mayoristas_consumidores[[#This Row],[Cod_mes]],Códigos_mes[],2,0)</f>
        <v>Enero</v>
      </c>
      <c r="D4302" t="s">
        <v>797</v>
      </c>
      <c r="E4302" t="str">
        <f>+VLOOKUP(Precio_mayoristas_consumidores[[#This Row],[Producto]],Codigos_class_frutas[],2,0)</f>
        <v>Cítricos</v>
      </c>
      <c r="F4302" t="s">
        <v>221</v>
      </c>
      <c r="G4302" s="51">
        <v>1507.21</v>
      </c>
    </row>
    <row r="4303" spans="1:7" x14ac:dyDescent="0.35">
      <c r="A4303">
        <v>2018</v>
      </c>
      <c r="B4303">
        <v>1</v>
      </c>
      <c r="C4303" t="str">
        <f>+VLOOKUP(Precio_mayoristas_consumidores[[#This Row],[Cod_mes]],Códigos_mes[],2,0)</f>
        <v>Enero</v>
      </c>
      <c r="D4303" t="s">
        <v>797</v>
      </c>
      <c r="E4303" t="str">
        <f>+VLOOKUP(Precio_mayoristas_consumidores[[#This Row],[Producto]],Codigos_class_frutas[],2,0)</f>
        <v>Frutos de hueso (carozo)</v>
      </c>
      <c r="F4303" t="s">
        <v>665</v>
      </c>
      <c r="G4303" s="51">
        <v>1661.4</v>
      </c>
    </row>
    <row r="4304" spans="1:7" x14ac:dyDescent="0.35">
      <c r="A4304">
        <v>2018</v>
      </c>
      <c r="B4304">
        <v>1</v>
      </c>
      <c r="C4304" t="str">
        <f>+VLOOKUP(Precio_mayoristas_consumidores[[#This Row],[Cod_mes]],Códigos_mes[],2,0)</f>
        <v>Enero</v>
      </c>
      <c r="D4304" t="s">
        <v>797</v>
      </c>
      <c r="E4304" t="str">
        <f>+VLOOKUP(Precio_mayoristas_consumidores[[#This Row],[Producto]],Codigos_class_frutas[],2,0)</f>
        <v>Oleaginosos</v>
      </c>
      <c r="F4304" t="s">
        <v>225</v>
      </c>
      <c r="G4304" s="51">
        <v>3110.64</v>
      </c>
    </row>
    <row r="4305" spans="1:7" x14ac:dyDescent="0.35">
      <c r="A4305">
        <v>2018</v>
      </c>
      <c r="B4305">
        <v>1</v>
      </c>
      <c r="C4305" t="str">
        <f>+VLOOKUP(Precio_mayoristas_consumidores[[#This Row],[Cod_mes]],Códigos_mes[],2,0)</f>
        <v>Enero</v>
      </c>
      <c r="D4305" t="s">
        <v>797</v>
      </c>
      <c r="E4305" t="str">
        <f>+VLOOKUP(Precio_mayoristas_consumidores[[#This Row],[Producto]],Codigos_class_frutas[],2,0)</f>
        <v>Frutos de pepita</v>
      </c>
      <c r="F4305" t="s">
        <v>242</v>
      </c>
      <c r="G4305" s="51">
        <v>1480.12</v>
      </c>
    </row>
    <row r="4306" spans="1:7" x14ac:dyDescent="0.35">
      <c r="A4306">
        <v>2018</v>
      </c>
      <c r="B4306">
        <v>1</v>
      </c>
      <c r="C4306" t="str">
        <f>+VLOOKUP(Precio_mayoristas_consumidores[[#This Row],[Cod_mes]],Códigos_mes[],2,0)</f>
        <v>Enero</v>
      </c>
      <c r="D4306" t="s">
        <v>797</v>
      </c>
      <c r="E4306" t="str">
        <f>+VLOOKUP(Precio_mayoristas_consumidores[[#This Row],[Producto]],Codigos_class_frutas[],2,0)</f>
        <v>Tropicales y subtropicales</v>
      </c>
      <c r="F4306" t="s">
        <v>204</v>
      </c>
      <c r="G4306" s="51">
        <v>760.96</v>
      </c>
    </row>
    <row r="4307" spans="1:7" x14ac:dyDescent="0.35">
      <c r="A4307">
        <v>2018</v>
      </c>
      <c r="B4307">
        <v>1</v>
      </c>
      <c r="C4307" t="str">
        <f>+VLOOKUP(Precio_mayoristas_consumidores[[#This Row],[Cod_mes]],Códigos_mes[],2,0)</f>
        <v>Enero</v>
      </c>
      <c r="D4307" t="s">
        <v>796</v>
      </c>
      <c r="E4307" t="str">
        <f>+VLOOKUP(Precio_mayoristas_consumidores[[#This Row],[Producto]],Codigos_class_frutas[],2,0)</f>
        <v>Berries</v>
      </c>
      <c r="F4307" t="s">
        <v>207</v>
      </c>
      <c r="G4307" s="51">
        <v>1646.76</v>
      </c>
    </row>
    <row r="4308" spans="1:7" x14ac:dyDescent="0.35">
      <c r="A4308">
        <v>2018</v>
      </c>
      <c r="B4308">
        <v>1</v>
      </c>
      <c r="C4308" t="str">
        <f>+VLOOKUP(Precio_mayoristas_consumidores[[#This Row],[Cod_mes]],Códigos_mes[],2,0)</f>
        <v>Enero</v>
      </c>
      <c r="D4308" t="s">
        <v>796</v>
      </c>
      <c r="E4308" t="str">
        <f>+VLOOKUP(Precio_mayoristas_consumidores[[#This Row],[Producto]],Codigos_class_frutas[],2,0)</f>
        <v>Frutos de hueso (carozo)</v>
      </c>
      <c r="F4308" t="s">
        <v>281</v>
      </c>
      <c r="G4308" s="51">
        <v>804.67</v>
      </c>
    </row>
    <row r="4309" spans="1:7" x14ac:dyDescent="0.35">
      <c r="A4309">
        <v>2018</v>
      </c>
      <c r="B4309">
        <v>1</v>
      </c>
      <c r="C4309" t="str">
        <f>+VLOOKUP(Precio_mayoristas_consumidores[[#This Row],[Cod_mes]],Códigos_mes[],2,0)</f>
        <v>Enero</v>
      </c>
      <c r="D4309" t="s">
        <v>796</v>
      </c>
      <c r="E4309" t="str">
        <f>+VLOOKUP(Precio_mayoristas_consumidores[[#This Row],[Producto]],Codigos_class_frutas[],2,0)</f>
        <v>Frutos de hueso (carozo)</v>
      </c>
      <c r="F4309" t="s">
        <v>702</v>
      </c>
      <c r="G4309" s="51">
        <v>741.95</v>
      </c>
    </row>
    <row r="4310" spans="1:7" x14ac:dyDescent="0.35">
      <c r="A4310">
        <v>2018</v>
      </c>
      <c r="B4310">
        <v>1</v>
      </c>
      <c r="C4310" t="str">
        <f>+VLOOKUP(Precio_mayoristas_consumidores[[#This Row],[Cod_mes]],Códigos_mes[],2,0)</f>
        <v>Enero</v>
      </c>
      <c r="D4310" t="s">
        <v>796</v>
      </c>
      <c r="E4310" t="str">
        <f>+VLOOKUP(Precio_mayoristas_consumidores[[#This Row],[Producto]],Codigos_class_frutas[],2,0)</f>
        <v>Frutos de hueso (carozo)</v>
      </c>
      <c r="F4310" t="s">
        <v>277</v>
      </c>
      <c r="G4310" s="51">
        <v>857.36</v>
      </c>
    </row>
    <row r="4311" spans="1:7" x14ac:dyDescent="0.35">
      <c r="A4311">
        <v>2018</v>
      </c>
      <c r="B4311">
        <v>1</v>
      </c>
      <c r="C4311" t="str">
        <f>+VLOOKUP(Precio_mayoristas_consumidores[[#This Row],[Cod_mes]],Códigos_mes[],2,0)</f>
        <v>Enero</v>
      </c>
      <c r="D4311" t="s">
        <v>796</v>
      </c>
      <c r="E4311" t="str">
        <f>+VLOOKUP(Precio_mayoristas_consumidores[[#This Row],[Producto]],Codigos_class_frutas[],2,0)</f>
        <v>Berries</v>
      </c>
      <c r="F4311" t="s">
        <v>799</v>
      </c>
      <c r="G4311" s="51">
        <v>2350</v>
      </c>
    </row>
    <row r="4312" spans="1:7" x14ac:dyDescent="0.35">
      <c r="A4312">
        <v>2018</v>
      </c>
      <c r="B4312">
        <v>1</v>
      </c>
      <c r="C4312" t="str">
        <f>+VLOOKUP(Precio_mayoristas_consumidores[[#This Row],[Cod_mes]],Códigos_mes[],2,0)</f>
        <v>Enero</v>
      </c>
      <c r="D4312" t="s">
        <v>796</v>
      </c>
      <c r="E4312" t="str">
        <f>+VLOOKUP(Precio_mayoristas_consumidores[[#This Row],[Producto]],Codigos_class_frutas[],2,0)</f>
        <v>Berries</v>
      </c>
      <c r="F4312" t="s">
        <v>212</v>
      </c>
      <c r="G4312" s="51">
        <v>1235.6099999999999</v>
      </c>
    </row>
    <row r="4313" spans="1:7" x14ac:dyDescent="0.35">
      <c r="A4313">
        <v>2018</v>
      </c>
      <c r="B4313">
        <v>1</v>
      </c>
      <c r="C4313" t="str">
        <f>+VLOOKUP(Precio_mayoristas_consumidores[[#This Row],[Cod_mes]],Códigos_mes[],2,0)</f>
        <v>Enero</v>
      </c>
      <c r="D4313" t="s">
        <v>796</v>
      </c>
      <c r="E4313" t="str">
        <f>+VLOOKUP(Precio_mayoristas_consumidores[[#This Row],[Producto]],Codigos_class_frutas[],2,0)</f>
        <v>Cítricos</v>
      </c>
      <c r="F4313" t="s">
        <v>214</v>
      </c>
      <c r="G4313" s="51">
        <v>1485.82</v>
      </c>
    </row>
    <row r="4314" spans="1:7" x14ac:dyDescent="0.35">
      <c r="A4314">
        <v>2018</v>
      </c>
      <c r="B4314">
        <v>1</v>
      </c>
      <c r="C4314" t="str">
        <f>+VLOOKUP(Precio_mayoristas_consumidores[[#This Row],[Cod_mes]],Códigos_mes[],2,0)</f>
        <v>Enero</v>
      </c>
      <c r="D4314" t="s">
        <v>796</v>
      </c>
      <c r="E4314" t="str">
        <f>+VLOOKUP(Precio_mayoristas_consumidores[[#This Row],[Producto]],Codigos_class_frutas[],2,0)</f>
        <v>Tropicales y subtropicales</v>
      </c>
      <c r="F4314" t="s">
        <v>229</v>
      </c>
      <c r="G4314" s="51">
        <v>1857.2</v>
      </c>
    </row>
    <row r="4315" spans="1:7" x14ac:dyDescent="0.35">
      <c r="A4315">
        <v>2018</v>
      </c>
      <c r="B4315">
        <v>1</v>
      </c>
      <c r="C4315" t="str">
        <f>+VLOOKUP(Precio_mayoristas_consumidores[[#This Row],[Cod_mes]],Códigos_mes[],2,0)</f>
        <v>Enero</v>
      </c>
      <c r="D4315" t="s">
        <v>796</v>
      </c>
      <c r="E4315" t="str">
        <f>+VLOOKUP(Precio_mayoristas_consumidores[[#This Row],[Producto]],Codigos_class_frutas[],2,0)</f>
        <v>Frutos de pepita</v>
      </c>
      <c r="F4315" t="s">
        <v>231</v>
      </c>
      <c r="G4315" s="51">
        <v>1113.43</v>
      </c>
    </row>
    <row r="4316" spans="1:7" x14ac:dyDescent="0.35">
      <c r="A4316">
        <v>2018</v>
      </c>
      <c r="B4316">
        <v>1</v>
      </c>
      <c r="C4316" t="str">
        <f>+VLOOKUP(Precio_mayoristas_consumidores[[#This Row],[Cod_mes]],Códigos_mes[],2,0)</f>
        <v>Enero</v>
      </c>
      <c r="D4316" t="s">
        <v>796</v>
      </c>
      <c r="E4316" t="str">
        <f>+VLOOKUP(Precio_mayoristas_consumidores[[#This Row],[Producto]],Codigos_class_frutas[],2,0)</f>
        <v>Cítricos</v>
      </c>
      <c r="F4316" t="s">
        <v>221</v>
      </c>
      <c r="G4316" s="51">
        <v>1122.58</v>
      </c>
    </row>
    <row r="4317" spans="1:7" x14ac:dyDescent="0.35">
      <c r="A4317">
        <v>2018</v>
      </c>
      <c r="B4317">
        <v>1</v>
      </c>
      <c r="C4317" t="str">
        <f>+VLOOKUP(Precio_mayoristas_consumidores[[#This Row],[Cod_mes]],Códigos_mes[],2,0)</f>
        <v>Enero</v>
      </c>
      <c r="D4317" t="s">
        <v>796</v>
      </c>
      <c r="E4317" t="str">
        <f>+VLOOKUP(Precio_mayoristas_consumidores[[#This Row],[Producto]],Codigos_class_frutas[],2,0)</f>
        <v>Frutos de hueso (carozo)</v>
      </c>
      <c r="F4317" t="s">
        <v>665</v>
      </c>
      <c r="G4317" s="51">
        <v>865.46</v>
      </c>
    </row>
    <row r="4318" spans="1:7" x14ac:dyDescent="0.35">
      <c r="A4318">
        <v>2018</v>
      </c>
      <c r="B4318">
        <v>1</v>
      </c>
      <c r="C4318" t="str">
        <f>+VLOOKUP(Precio_mayoristas_consumidores[[#This Row],[Cod_mes]],Códigos_mes[],2,0)</f>
        <v>Enero</v>
      </c>
      <c r="D4318" t="s">
        <v>796</v>
      </c>
      <c r="E4318" t="str">
        <f>+VLOOKUP(Precio_mayoristas_consumidores[[#This Row],[Producto]],Codigos_class_frutas[],2,0)</f>
        <v>Oleaginosos</v>
      </c>
      <c r="F4318" t="s">
        <v>225</v>
      </c>
      <c r="G4318" s="51">
        <v>2576.88</v>
      </c>
    </row>
    <row r="4319" spans="1:7" x14ac:dyDescent="0.35">
      <c r="A4319">
        <v>2018</v>
      </c>
      <c r="B4319">
        <v>1</v>
      </c>
      <c r="C4319" t="str">
        <f>+VLOOKUP(Precio_mayoristas_consumidores[[#This Row],[Cod_mes]],Códigos_mes[],2,0)</f>
        <v>Enero</v>
      </c>
      <c r="D4319" t="s">
        <v>796</v>
      </c>
      <c r="E4319" t="str">
        <f>+VLOOKUP(Precio_mayoristas_consumidores[[#This Row],[Producto]],Codigos_class_frutas[],2,0)</f>
        <v>Frutos de pepita</v>
      </c>
      <c r="F4319" t="s">
        <v>242</v>
      </c>
      <c r="G4319" s="51">
        <v>905.77</v>
      </c>
    </row>
    <row r="4320" spans="1:7" x14ac:dyDescent="0.35">
      <c r="A4320">
        <v>2018</v>
      </c>
      <c r="B4320">
        <v>1</v>
      </c>
      <c r="C4320" t="str">
        <f>+VLOOKUP(Precio_mayoristas_consumidores[[#This Row],[Cod_mes]],Códigos_mes[],2,0)</f>
        <v>Enero</v>
      </c>
      <c r="D4320" t="s">
        <v>796</v>
      </c>
      <c r="E4320" t="str">
        <f>+VLOOKUP(Precio_mayoristas_consumidores[[#This Row],[Producto]],Codigos_class_frutas[],2,0)</f>
        <v>Tropicales y subtropicales</v>
      </c>
      <c r="F4320" t="s">
        <v>204</v>
      </c>
      <c r="G4320" s="51">
        <v>641.67999999999995</v>
      </c>
    </row>
    <row r="4321" spans="1:7" x14ac:dyDescent="0.35">
      <c r="A4321">
        <v>2018</v>
      </c>
      <c r="B4321">
        <v>1</v>
      </c>
      <c r="C4321" t="str">
        <f>+VLOOKUP(Precio_mayoristas_consumidores[[#This Row],[Cod_mes]],Códigos_mes[],2,0)</f>
        <v>Enero</v>
      </c>
      <c r="D4321" t="s">
        <v>797</v>
      </c>
      <c r="E4321" t="str">
        <f>+VLOOKUP(Precio_mayoristas_consumidores[[#This Row],[Producto]],Codigos_class_frutas[],2,0)</f>
        <v>Berries</v>
      </c>
      <c r="F4321" t="s">
        <v>207</v>
      </c>
      <c r="G4321" s="51">
        <v>6439.07</v>
      </c>
    </row>
    <row r="4322" spans="1:7" x14ac:dyDescent="0.35">
      <c r="A4322">
        <v>2018</v>
      </c>
      <c r="B4322">
        <v>1</v>
      </c>
      <c r="C4322" t="str">
        <f>+VLOOKUP(Precio_mayoristas_consumidores[[#This Row],[Cod_mes]],Códigos_mes[],2,0)</f>
        <v>Enero</v>
      </c>
      <c r="D4322" t="s">
        <v>797</v>
      </c>
      <c r="E4322" t="str">
        <f>+VLOOKUP(Precio_mayoristas_consumidores[[#This Row],[Producto]],Codigos_class_frutas[],2,0)</f>
        <v>Frutos de hueso (carozo)</v>
      </c>
      <c r="F4322" t="s">
        <v>281</v>
      </c>
      <c r="G4322" s="51">
        <v>2099.83</v>
      </c>
    </row>
    <row r="4323" spans="1:7" x14ac:dyDescent="0.35">
      <c r="A4323">
        <v>2018</v>
      </c>
      <c r="B4323">
        <v>1</v>
      </c>
      <c r="C4323" t="str">
        <f>+VLOOKUP(Precio_mayoristas_consumidores[[#This Row],[Cod_mes]],Códigos_mes[],2,0)</f>
        <v>Enero</v>
      </c>
      <c r="D4323" t="s">
        <v>797</v>
      </c>
      <c r="E4323" t="str">
        <f>+VLOOKUP(Precio_mayoristas_consumidores[[#This Row],[Producto]],Codigos_class_frutas[],2,0)</f>
        <v>Frutos de hueso (carozo)</v>
      </c>
      <c r="F4323" t="s">
        <v>702</v>
      </c>
      <c r="G4323" s="51">
        <v>1542.63</v>
      </c>
    </row>
    <row r="4324" spans="1:7" x14ac:dyDescent="0.35">
      <c r="A4324">
        <v>2018</v>
      </c>
      <c r="B4324">
        <v>1</v>
      </c>
      <c r="C4324" t="str">
        <f>+VLOOKUP(Precio_mayoristas_consumidores[[#This Row],[Cod_mes]],Códigos_mes[],2,0)</f>
        <v>Enero</v>
      </c>
      <c r="D4324" t="s">
        <v>797</v>
      </c>
      <c r="E4324" t="str">
        <f>+VLOOKUP(Precio_mayoristas_consumidores[[#This Row],[Producto]],Codigos_class_frutas[],2,0)</f>
        <v>Frutos de hueso (carozo)</v>
      </c>
      <c r="F4324" t="s">
        <v>277</v>
      </c>
      <c r="G4324" s="51">
        <v>1602.39</v>
      </c>
    </row>
    <row r="4325" spans="1:7" x14ac:dyDescent="0.35">
      <c r="A4325">
        <v>2018</v>
      </c>
      <c r="B4325">
        <v>1</v>
      </c>
      <c r="C4325" t="str">
        <f>+VLOOKUP(Precio_mayoristas_consumidores[[#This Row],[Cod_mes]],Códigos_mes[],2,0)</f>
        <v>Enero</v>
      </c>
      <c r="D4325" t="s">
        <v>797</v>
      </c>
      <c r="E4325" t="str">
        <f>+VLOOKUP(Precio_mayoristas_consumidores[[#This Row],[Producto]],Codigos_class_frutas[],2,0)</f>
        <v>Berries</v>
      </c>
      <c r="F4325" t="s">
        <v>212</v>
      </c>
      <c r="G4325" s="51">
        <v>3431.5</v>
      </c>
    </row>
    <row r="4326" spans="1:7" x14ac:dyDescent="0.35">
      <c r="A4326">
        <v>2018</v>
      </c>
      <c r="B4326">
        <v>1</v>
      </c>
      <c r="C4326" t="str">
        <f>+VLOOKUP(Precio_mayoristas_consumidores[[#This Row],[Cod_mes]],Códigos_mes[],2,0)</f>
        <v>Enero</v>
      </c>
      <c r="D4326" t="s">
        <v>797</v>
      </c>
      <c r="E4326" t="str">
        <f>+VLOOKUP(Precio_mayoristas_consumidores[[#This Row],[Producto]],Codigos_class_frutas[],2,0)</f>
        <v>Cítricos</v>
      </c>
      <c r="F4326" t="s">
        <v>214</v>
      </c>
      <c r="G4326" s="51">
        <v>2063.31</v>
      </c>
    </row>
    <row r="4327" spans="1:7" x14ac:dyDescent="0.35">
      <c r="A4327">
        <v>2018</v>
      </c>
      <c r="B4327">
        <v>1</v>
      </c>
      <c r="C4327" t="str">
        <f>+VLOOKUP(Precio_mayoristas_consumidores[[#This Row],[Cod_mes]],Códigos_mes[],2,0)</f>
        <v>Enero</v>
      </c>
      <c r="D4327" t="s">
        <v>797</v>
      </c>
      <c r="E4327" t="str">
        <f>+VLOOKUP(Precio_mayoristas_consumidores[[#This Row],[Producto]],Codigos_class_frutas[],2,0)</f>
        <v>Tropicales y subtropicales</v>
      </c>
      <c r="F4327" t="s">
        <v>229</v>
      </c>
      <c r="G4327" s="51">
        <v>1615.42</v>
      </c>
    </row>
    <row r="4328" spans="1:7" x14ac:dyDescent="0.35">
      <c r="A4328">
        <v>2018</v>
      </c>
      <c r="B4328">
        <v>1</v>
      </c>
      <c r="C4328" t="str">
        <f>+VLOOKUP(Precio_mayoristas_consumidores[[#This Row],[Cod_mes]],Códigos_mes[],2,0)</f>
        <v>Enero</v>
      </c>
      <c r="D4328" t="s">
        <v>797</v>
      </c>
      <c r="E4328" t="str">
        <f>+VLOOKUP(Precio_mayoristas_consumidores[[#This Row],[Producto]],Codigos_class_frutas[],2,0)</f>
        <v>Frutos de pepita</v>
      </c>
      <c r="F4328" t="s">
        <v>231</v>
      </c>
      <c r="G4328" s="51">
        <v>1604.2</v>
      </c>
    </row>
    <row r="4329" spans="1:7" x14ac:dyDescent="0.35">
      <c r="A4329">
        <v>2018</v>
      </c>
      <c r="B4329">
        <v>1</v>
      </c>
      <c r="C4329" t="str">
        <f>+VLOOKUP(Precio_mayoristas_consumidores[[#This Row],[Cod_mes]],Códigos_mes[],2,0)</f>
        <v>Enero</v>
      </c>
      <c r="D4329" t="s">
        <v>797</v>
      </c>
      <c r="E4329" t="str">
        <f>+VLOOKUP(Precio_mayoristas_consumidores[[#This Row],[Producto]],Codigos_class_frutas[],2,0)</f>
        <v>Cítricos</v>
      </c>
      <c r="F4329" t="s">
        <v>221</v>
      </c>
      <c r="G4329" s="51">
        <v>1508.15</v>
      </c>
    </row>
    <row r="4330" spans="1:7" x14ac:dyDescent="0.35">
      <c r="A4330">
        <v>2018</v>
      </c>
      <c r="B4330">
        <v>1</v>
      </c>
      <c r="C4330" t="str">
        <f>+VLOOKUP(Precio_mayoristas_consumidores[[#This Row],[Cod_mes]],Códigos_mes[],2,0)</f>
        <v>Enero</v>
      </c>
      <c r="D4330" t="s">
        <v>797</v>
      </c>
      <c r="E4330" t="str">
        <f>+VLOOKUP(Precio_mayoristas_consumidores[[#This Row],[Producto]],Codigos_class_frutas[],2,0)</f>
        <v>Frutos de hueso (carozo)</v>
      </c>
      <c r="F4330" t="s">
        <v>665</v>
      </c>
      <c r="G4330" s="51">
        <v>1620.06</v>
      </c>
    </row>
    <row r="4331" spans="1:7" x14ac:dyDescent="0.35">
      <c r="A4331">
        <v>2018</v>
      </c>
      <c r="B4331">
        <v>1</v>
      </c>
      <c r="C4331" t="str">
        <f>+VLOOKUP(Precio_mayoristas_consumidores[[#This Row],[Cod_mes]],Códigos_mes[],2,0)</f>
        <v>Enero</v>
      </c>
      <c r="D4331" t="s">
        <v>797</v>
      </c>
      <c r="E4331" t="str">
        <f>+VLOOKUP(Precio_mayoristas_consumidores[[#This Row],[Producto]],Codigos_class_frutas[],2,0)</f>
        <v>Oleaginosos</v>
      </c>
      <c r="F4331" t="s">
        <v>225</v>
      </c>
      <c r="G4331" s="51">
        <v>3107.47</v>
      </c>
    </row>
    <row r="4332" spans="1:7" x14ac:dyDescent="0.35">
      <c r="A4332">
        <v>2018</v>
      </c>
      <c r="B4332">
        <v>1</v>
      </c>
      <c r="C4332" t="str">
        <f>+VLOOKUP(Precio_mayoristas_consumidores[[#This Row],[Cod_mes]],Códigos_mes[],2,0)</f>
        <v>Enero</v>
      </c>
      <c r="D4332" t="s">
        <v>797</v>
      </c>
      <c r="E4332" t="str">
        <f>+VLOOKUP(Precio_mayoristas_consumidores[[#This Row],[Producto]],Codigos_class_frutas[],2,0)</f>
        <v>Frutos de pepita</v>
      </c>
      <c r="F4332" t="s">
        <v>242</v>
      </c>
      <c r="G4332" s="51">
        <v>1497.55</v>
      </c>
    </row>
    <row r="4333" spans="1:7" x14ac:dyDescent="0.35">
      <c r="A4333">
        <v>2018</v>
      </c>
      <c r="B4333">
        <v>1</v>
      </c>
      <c r="C4333" t="str">
        <f>+VLOOKUP(Precio_mayoristas_consumidores[[#This Row],[Cod_mes]],Códigos_mes[],2,0)</f>
        <v>Enero</v>
      </c>
      <c r="D4333" t="s">
        <v>797</v>
      </c>
      <c r="E4333" t="str">
        <f>+VLOOKUP(Precio_mayoristas_consumidores[[#This Row],[Producto]],Codigos_class_frutas[],2,0)</f>
        <v>Tropicales y subtropicales</v>
      </c>
      <c r="F4333" t="s">
        <v>204</v>
      </c>
      <c r="G4333" s="51">
        <v>847.63</v>
      </c>
    </row>
    <row r="4334" spans="1:7" x14ac:dyDescent="0.35">
      <c r="A4334">
        <v>2018</v>
      </c>
      <c r="B4334">
        <v>1</v>
      </c>
      <c r="C4334" t="str">
        <f>+VLOOKUP(Precio_mayoristas_consumidores[[#This Row],[Cod_mes]],Códigos_mes[],2,0)</f>
        <v>Enero</v>
      </c>
      <c r="D4334" t="s">
        <v>796</v>
      </c>
      <c r="E4334" t="str">
        <f>+VLOOKUP(Precio_mayoristas_consumidores[[#This Row],[Producto]],Codigos_class_frutas[],2,0)</f>
        <v>Berries</v>
      </c>
      <c r="F4334" t="s">
        <v>207</v>
      </c>
      <c r="G4334" s="51">
        <v>1779.02</v>
      </c>
    </row>
    <row r="4335" spans="1:7" x14ac:dyDescent="0.35">
      <c r="A4335">
        <v>2018</v>
      </c>
      <c r="B4335">
        <v>1</v>
      </c>
      <c r="C4335" t="str">
        <f>+VLOOKUP(Precio_mayoristas_consumidores[[#This Row],[Cod_mes]],Códigos_mes[],2,0)</f>
        <v>Enero</v>
      </c>
      <c r="D4335" t="s">
        <v>796</v>
      </c>
      <c r="E4335" t="str">
        <f>+VLOOKUP(Precio_mayoristas_consumidores[[#This Row],[Producto]],Codigos_class_frutas[],2,0)</f>
        <v>Frutos de hueso (carozo)</v>
      </c>
      <c r="F4335" t="s">
        <v>281</v>
      </c>
      <c r="G4335" s="51">
        <v>786.54</v>
      </c>
    </row>
    <row r="4336" spans="1:7" x14ac:dyDescent="0.35">
      <c r="A4336">
        <v>2018</v>
      </c>
      <c r="B4336">
        <v>1</v>
      </c>
      <c r="C4336" t="str">
        <f>+VLOOKUP(Precio_mayoristas_consumidores[[#This Row],[Cod_mes]],Códigos_mes[],2,0)</f>
        <v>Enero</v>
      </c>
      <c r="D4336" t="s">
        <v>796</v>
      </c>
      <c r="E4336" t="str">
        <f>+VLOOKUP(Precio_mayoristas_consumidores[[#This Row],[Producto]],Codigos_class_frutas[],2,0)</f>
        <v>Frutos de hueso (carozo)</v>
      </c>
      <c r="F4336" t="s">
        <v>702</v>
      </c>
      <c r="G4336" s="51">
        <v>712.56</v>
      </c>
    </row>
    <row r="4337" spans="1:7" x14ac:dyDescent="0.35">
      <c r="A4337">
        <v>2018</v>
      </c>
      <c r="B4337">
        <v>1</v>
      </c>
      <c r="C4337" t="str">
        <f>+VLOOKUP(Precio_mayoristas_consumidores[[#This Row],[Cod_mes]],Códigos_mes[],2,0)</f>
        <v>Enero</v>
      </c>
      <c r="D4337" t="s">
        <v>796</v>
      </c>
      <c r="E4337" t="str">
        <f>+VLOOKUP(Precio_mayoristas_consumidores[[#This Row],[Producto]],Codigos_class_frutas[],2,0)</f>
        <v>Frutos de hueso (carozo)</v>
      </c>
      <c r="F4337" t="s">
        <v>277</v>
      </c>
      <c r="G4337" s="51">
        <v>851.28</v>
      </c>
    </row>
    <row r="4338" spans="1:7" x14ac:dyDescent="0.35">
      <c r="A4338">
        <v>2018</v>
      </c>
      <c r="B4338">
        <v>1</v>
      </c>
      <c r="C4338" t="str">
        <f>+VLOOKUP(Precio_mayoristas_consumidores[[#This Row],[Cod_mes]],Códigos_mes[],2,0)</f>
        <v>Enero</v>
      </c>
      <c r="D4338" t="s">
        <v>796</v>
      </c>
      <c r="E4338" t="str">
        <f>+VLOOKUP(Precio_mayoristas_consumidores[[#This Row],[Producto]],Codigos_class_frutas[],2,0)</f>
        <v>Berries</v>
      </c>
      <c r="F4338" t="s">
        <v>799</v>
      </c>
      <c r="G4338" s="51">
        <v>2136.5500000000002</v>
      </c>
    </row>
    <row r="4339" spans="1:7" x14ac:dyDescent="0.35">
      <c r="A4339">
        <v>2018</v>
      </c>
      <c r="B4339">
        <v>1</v>
      </c>
      <c r="C4339" t="str">
        <f>+VLOOKUP(Precio_mayoristas_consumidores[[#This Row],[Cod_mes]],Códigos_mes[],2,0)</f>
        <v>Enero</v>
      </c>
      <c r="D4339" t="s">
        <v>796</v>
      </c>
      <c r="E4339" t="str">
        <f>+VLOOKUP(Precio_mayoristas_consumidores[[#This Row],[Producto]],Codigos_class_frutas[],2,0)</f>
        <v>Berries</v>
      </c>
      <c r="F4339" t="s">
        <v>212</v>
      </c>
      <c r="G4339" s="51">
        <v>1339.11</v>
      </c>
    </row>
    <row r="4340" spans="1:7" x14ac:dyDescent="0.35">
      <c r="A4340">
        <v>2018</v>
      </c>
      <c r="B4340">
        <v>1</v>
      </c>
      <c r="C4340" t="str">
        <f>+VLOOKUP(Precio_mayoristas_consumidores[[#This Row],[Cod_mes]],Códigos_mes[],2,0)</f>
        <v>Enero</v>
      </c>
      <c r="D4340" t="s">
        <v>796</v>
      </c>
      <c r="E4340" t="str">
        <f>+VLOOKUP(Precio_mayoristas_consumidores[[#This Row],[Producto]],Codigos_class_frutas[],2,0)</f>
        <v>Cítricos</v>
      </c>
      <c r="F4340" t="s">
        <v>214</v>
      </c>
      <c r="G4340" s="51">
        <v>1487.5</v>
      </c>
    </row>
    <row r="4341" spans="1:7" x14ac:dyDescent="0.35">
      <c r="A4341">
        <v>2018</v>
      </c>
      <c r="B4341">
        <v>1</v>
      </c>
      <c r="C4341" t="str">
        <f>+VLOOKUP(Precio_mayoristas_consumidores[[#This Row],[Cod_mes]],Códigos_mes[],2,0)</f>
        <v>Enero</v>
      </c>
      <c r="D4341" t="s">
        <v>796</v>
      </c>
      <c r="E4341" t="str">
        <f>+VLOOKUP(Precio_mayoristas_consumidores[[#This Row],[Producto]],Codigos_class_frutas[],2,0)</f>
        <v>Tropicales y subtropicales</v>
      </c>
      <c r="F4341" t="s">
        <v>229</v>
      </c>
      <c r="G4341" s="51">
        <v>1618.18</v>
      </c>
    </row>
    <row r="4342" spans="1:7" x14ac:dyDescent="0.35">
      <c r="A4342">
        <v>2018</v>
      </c>
      <c r="B4342">
        <v>1</v>
      </c>
      <c r="C4342" t="str">
        <f>+VLOOKUP(Precio_mayoristas_consumidores[[#This Row],[Cod_mes]],Códigos_mes[],2,0)</f>
        <v>Enero</v>
      </c>
      <c r="D4342" t="s">
        <v>796</v>
      </c>
      <c r="E4342" t="str">
        <f>+VLOOKUP(Precio_mayoristas_consumidores[[#This Row],[Producto]],Codigos_class_frutas[],2,0)</f>
        <v>Frutos de pepita</v>
      </c>
      <c r="F4342" t="s">
        <v>231</v>
      </c>
      <c r="G4342" s="51">
        <v>913.79</v>
      </c>
    </row>
    <row r="4343" spans="1:7" x14ac:dyDescent="0.35">
      <c r="A4343">
        <v>2018</v>
      </c>
      <c r="B4343">
        <v>1</v>
      </c>
      <c r="C4343" t="str">
        <f>+VLOOKUP(Precio_mayoristas_consumidores[[#This Row],[Cod_mes]],Códigos_mes[],2,0)</f>
        <v>Enero</v>
      </c>
      <c r="D4343" t="s">
        <v>796</v>
      </c>
      <c r="E4343" t="str">
        <f>+VLOOKUP(Precio_mayoristas_consumidores[[#This Row],[Producto]],Codigos_class_frutas[],2,0)</f>
        <v>Cítricos</v>
      </c>
      <c r="F4343" t="s">
        <v>221</v>
      </c>
      <c r="G4343" s="51">
        <v>1135.05</v>
      </c>
    </row>
    <row r="4344" spans="1:7" x14ac:dyDescent="0.35">
      <c r="A4344">
        <v>2018</v>
      </c>
      <c r="B4344">
        <v>1</v>
      </c>
      <c r="C4344" t="str">
        <f>+VLOOKUP(Precio_mayoristas_consumidores[[#This Row],[Cod_mes]],Códigos_mes[],2,0)</f>
        <v>Enero</v>
      </c>
      <c r="D4344" t="s">
        <v>796</v>
      </c>
      <c r="E4344" t="str">
        <f>+VLOOKUP(Precio_mayoristas_consumidores[[#This Row],[Producto]],Codigos_class_frutas[],2,0)</f>
        <v>Frutos de hueso (carozo)</v>
      </c>
      <c r="F4344" t="s">
        <v>665</v>
      </c>
      <c r="G4344" s="51">
        <v>890.25</v>
      </c>
    </row>
    <row r="4345" spans="1:7" x14ac:dyDescent="0.35">
      <c r="A4345">
        <v>2018</v>
      </c>
      <c r="B4345">
        <v>1</v>
      </c>
      <c r="C4345" t="str">
        <f>+VLOOKUP(Precio_mayoristas_consumidores[[#This Row],[Cod_mes]],Códigos_mes[],2,0)</f>
        <v>Enero</v>
      </c>
      <c r="D4345" t="s">
        <v>796</v>
      </c>
      <c r="E4345" t="str">
        <f>+VLOOKUP(Precio_mayoristas_consumidores[[#This Row],[Producto]],Codigos_class_frutas[],2,0)</f>
        <v>Oleaginosos</v>
      </c>
      <c r="F4345" t="s">
        <v>225</v>
      </c>
      <c r="G4345" s="51">
        <v>2548.02</v>
      </c>
    </row>
    <row r="4346" spans="1:7" x14ac:dyDescent="0.35">
      <c r="A4346">
        <v>2018</v>
      </c>
      <c r="B4346">
        <v>1</v>
      </c>
      <c r="C4346" t="str">
        <f>+VLOOKUP(Precio_mayoristas_consumidores[[#This Row],[Cod_mes]],Códigos_mes[],2,0)</f>
        <v>Enero</v>
      </c>
      <c r="D4346" t="s">
        <v>796</v>
      </c>
      <c r="E4346" t="str">
        <f>+VLOOKUP(Precio_mayoristas_consumidores[[#This Row],[Producto]],Codigos_class_frutas[],2,0)</f>
        <v>Frutos de pepita</v>
      </c>
      <c r="F4346" t="s">
        <v>242</v>
      </c>
      <c r="G4346" s="51">
        <v>944.85</v>
      </c>
    </row>
    <row r="4347" spans="1:7" x14ac:dyDescent="0.35">
      <c r="A4347">
        <v>2018</v>
      </c>
      <c r="B4347">
        <v>1</v>
      </c>
      <c r="C4347" t="str">
        <f>+VLOOKUP(Precio_mayoristas_consumidores[[#This Row],[Cod_mes]],Códigos_mes[],2,0)</f>
        <v>Enero</v>
      </c>
      <c r="D4347" t="s">
        <v>796</v>
      </c>
      <c r="E4347" t="str">
        <f>+VLOOKUP(Precio_mayoristas_consumidores[[#This Row],[Producto]],Codigos_class_frutas[],2,0)</f>
        <v>Tropicales y subtropicales</v>
      </c>
      <c r="F4347" t="s">
        <v>204</v>
      </c>
      <c r="G4347" s="51">
        <v>609.45000000000005</v>
      </c>
    </row>
    <row r="4348" spans="1:7" x14ac:dyDescent="0.35">
      <c r="A4348">
        <v>2018</v>
      </c>
      <c r="B4348">
        <v>1</v>
      </c>
      <c r="C4348" t="str">
        <f>+VLOOKUP(Precio_mayoristas_consumidores[[#This Row],[Cod_mes]],Códigos_mes[],2,0)</f>
        <v>Enero</v>
      </c>
      <c r="D4348" t="s">
        <v>796</v>
      </c>
      <c r="E4348" t="str">
        <f>+VLOOKUP(Precio_mayoristas_consumidores[[#This Row],[Producto]],Codigos_class_frutas[],2,0)</f>
        <v>Uva</v>
      </c>
      <c r="F4348" t="s">
        <v>295</v>
      </c>
      <c r="G4348" s="51">
        <v>999.53</v>
      </c>
    </row>
    <row r="4349" spans="1:7" x14ac:dyDescent="0.35">
      <c r="A4349">
        <v>2018</v>
      </c>
      <c r="B4349">
        <v>1</v>
      </c>
      <c r="C4349" t="str">
        <f>+VLOOKUP(Precio_mayoristas_consumidores[[#This Row],[Cod_mes]],Códigos_mes[],2,0)</f>
        <v>Enero</v>
      </c>
      <c r="D4349" t="s">
        <v>797</v>
      </c>
      <c r="E4349" t="str">
        <f>+VLOOKUP(Precio_mayoristas_consumidores[[#This Row],[Producto]],Codigos_class_frutas[],2,0)</f>
        <v>Berries</v>
      </c>
      <c r="F4349" t="s">
        <v>207</v>
      </c>
      <c r="G4349" s="51">
        <v>6910.67</v>
      </c>
    </row>
    <row r="4350" spans="1:7" x14ac:dyDescent="0.35">
      <c r="A4350">
        <v>2018</v>
      </c>
      <c r="B4350">
        <v>1</v>
      </c>
      <c r="C4350" t="str">
        <f>+VLOOKUP(Precio_mayoristas_consumidores[[#This Row],[Cod_mes]],Códigos_mes[],2,0)</f>
        <v>Enero</v>
      </c>
      <c r="D4350" t="s">
        <v>797</v>
      </c>
      <c r="E4350" t="str">
        <f>+VLOOKUP(Precio_mayoristas_consumidores[[#This Row],[Producto]],Codigos_class_frutas[],2,0)</f>
        <v>Frutos de hueso (carozo)</v>
      </c>
      <c r="F4350" t="s">
        <v>281</v>
      </c>
      <c r="G4350" s="51">
        <v>2006.63</v>
      </c>
    </row>
    <row r="4351" spans="1:7" x14ac:dyDescent="0.35">
      <c r="A4351">
        <v>2018</v>
      </c>
      <c r="B4351">
        <v>1</v>
      </c>
      <c r="C4351" t="str">
        <f>+VLOOKUP(Precio_mayoristas_consumidores[[#This Row],[Cod_mes]],Códigos_mes[],2,0)</f>
        <v>Enero</v>
      </c>
      <c r="D4351" t="s">
        <v>797</v>
      </c>
      <c r="E4351" t="str">
        <f>+VLOOKUP(Precio_mayoristas_consumidores[[#This Row],[Producto]],Codigos_class_frutas[],2,0)</f>
        <v>Frutos de hueso (carozo)</v>
      </c>
      <c r="F4351" t="s">
        <v>702</v>
      </c>
      <c r="G4351" s="51">
        <v>1554.68</v>
      </c>
    </row>
    <row r="4352" spans="1:7" x14ac:dyDescent="0.35">
      <c r="A4352">
        <v>2018</v>
      </c>
      <c r="B4352">
        <v>1</v>
      </c>
      <c r="C4352" t="str">
        <f>+VLOOKUP(Precio_mayoristas_consumidores[[#This Row],[Cod_mes]],Códigos_mes[],2,0)</f>
        <v>Enero</v>
      </c>
      <c r="D4352" t="s">
        <v>797</v>
      </c>
      <c r="E4352" t="str">
        <f>+VLOOKUP(Precio_mayoristas_consumidores[[#This Row],[Producto]],Codigos_class_frutas[],2,0)</f>
        <v>Frutos de hueso (carozo)</v>
      </c>
      <c r="F4352" t="s">
        <v>277</v>
      </c>
      <c r="G4352" s="51">
        <v>1631.38</v>
      </c>
    </row>
    <row r="4353" spans="1:7" x14ac:dyDescent="0.35">
      <c r="A4353">
        <v>2018</v>
      </c>
      <c r="B4353">
        <v>1</v>
      </c>
      <c r="C4353" t="str">
        <f>+VLOOKUP(Precio_mayoristas_consumidores[[#This Row],[Cod_mes]],Códigos_mes[],2,0)</f>
        <v>Enero</v>
      </c>
      <c r="D4353" t="s">
        <v>797</v>
      </c>
      <c r="E4353" t="str">
        <f>+VLOOKUP(Precio_mayoristas_consumidores[[#This Row],[Producto]],Codigos_class_frutas[],2,0)</f>
        <v>Berries</v>
      </c>
      <c r="F4353" t="s">
        <v>212</v>
      </c>
      <c r="G4353" s="51">
        <v>3367.9</v>
      </c>
    </row>
    <row r="4354" spans="1:7" x14ac:dyDescent="0.35">
      <c r="A4354">
        <v>2018</v>
      </c>
      <c r="B4354">
        <v>1</v>
      </c>
      <c r="C4354" t="str">
        <f>+VLOOKUP(Precio_mayoristas_consumidores[[#This Row],[Cod_mes]],Códigos_mes[],2,0)</f>
        <v>Enero</v>
      </c>
      <c r="D4354" t="s">
        <v>797</v>
      </c>
      <c r="E4354" t="str">
        <f>+VLOOKUP(Precio_mayoristas_consumidores[[#This Row],[Producto]],Codigos_class_frutas[],2,0)</f>
        <v>Cítricos</v>
      </c>
      <c r="F4354" t="s">
        <v>214</v>
      </c>
      <c r="G4354" s="51">
        <v>2119.7399999999998</v>
      </c>
    </row>
    <row r="4355" spans="1:7" x14ac:dyDescent="0.35">
      <c r="A4355">
        <v>2018</v>
      </c>
      <c r="B4355">
        <v>1</v>
      </c>
      <c r="C4355" t="str">
        <f>+VLOOKUP(Precio_mayoristas_consumidores[[#This Row],[Cod_mes]],Códigos_mes[],2,0)</f>
        <v>Enero</v>
      </c>
      <c r="D4355" t="s">
        <v>797</v>
      </c>
      <c r="E4355" t="str">
        <f>+VLOOKUP(Precio_mayoristas_consumidores[[#This Row],[Producto]],Codigos_class_frutas[],2,0)</f>
        <v>Tropicales y subtropicales</v>
      </c>
      <c r="F4355" t="s">
        <v>229</v>
      </c>
      <c r="G4355" s="51">
        <v>1618.43</v>
      </c>
    </row>
    <row r="4356" spans="1:7" x14ac:dyDescent="0.35">
      <c r="A4356">
        <v>2018</v>
      </c>
      <c r="B4356">
        <v>1</v>
      </c>
      <c r="C4356" t="str">
        <f>+VLOOKUP(Precio_mayoristas_consumidores[[#This Row],[Cod_mes]],Códigos_mes[],2,0)</f>
        <v>Enero</v>
      </c>
      <c r="D4356" t="s">
        <v>797</v>
      </c>
      <c r="E4356" t="str">
        <f>+VLOOKUP(Precio_mayoristas_consumidores[[#This Row],[Producto]],Codigos_class_frutas[],2,0)</f>
        <v>Frutos de pepita</v>
      </c>
      <c r="F4356" t="s">
        <v>231</v>
      </c>
      <c r="G4356" s="51">
        <v>1505.75</v>
      </c>
    </row>
    <row r="4357" spans="1:7" x14ac:dyDescent="0.35">
      <c r="A4357">
        <v>2018</v>
      </c>
      <c r="B4357">
        <v>1</v>
      </c>
      <c r="C4357" t="str">
        <f>+VLOOKUP(Precio_mayoristas_consumidores[[#This Row],[Cod_mes]],Códigos_mes[],2,0)</f>
        <v>Enero</v>
      </c>
      <c r="D4357" t="s">
        <v>797</v>
      </c>
      <c r="E4357" t="str">
        <f>+VLOOKUP(Precio_mayoristas_consumidores[[#This Row],[Producto]],Codigos_class_frutas[],2,0)</f>
        <v>Cítricos</v>
      </c>
      <c r="F4357" t="s">
        <v>221</v>
      </c>
      <c r="G4357" s="51">
        <v>1511.52</v>
      </c>
    </row>
    <row r="4358" spans="1:7" x14ac:dyDescent="0.35">
      <c r="A4358">
        <v>2018</v>
      </c>
      <c r="B4358">
        <v>1</v>
      </c>
      <c r="C4358" t="str">
        <f>+VLOOKUP(Precio_mayoristas_consumidores[[#This Row],[Cod_mes]],Códigos_mes[],2,0)</f>
        <v>Enero</v>
      </c>
      <c r="D4358" t="s">
        <v>797</v>
      </c>
      <c r="E4358" t="str">
        <f>+VLOOKUP(Precio_mayoristas_consumidores[[#This Row],[Producto]],Codigos_class_frutas[],2,0)</f>
        <v>Frutos de hueso (carozo)</v>
      </c>
      <c r="F4358" t="s">
        <v>665</v>
      </c>
      <c r="G4358" s="51">
        <v>1529.58</v>
      </c>
    </row>
    <row r="4359" spans="1:7" x14ac:dyDescent="0.35">
      <c r="A4359">
        <v>2018</v>
      </c>
      <c r="B4359">
        <v>1</v>
      </c>
      <c r="C4359" t="str">
        <f>+VLOOKUP(Precio_mayoristas_consumidores[[#This Row],[Cod_mes]],Códigos_mes[],2,0)</f>
        <v>Enero</v>
      </c>
      <c r="D4359" t="s">
        <v>797</v>
      </c>
      <c r="E4359" t="str">
        <f>+VLOOKUP(Precio_mayoristas_consumidores[[#This Row],[Producto]],Codigos_class_frutas[],2,0)</f>
        <v>Oleaginosos</v>
      </c>
      <c r="F4359" t="s">
        <v>225</v>
      </c>
      <c r="G4359" s="51">
        <v>3193.07</v>
      </c>
    </row>
    <row r="4360" spans="1:7" x14ac:dyDescent="0.35">
      <c r="A4360">
        <v>2018</v>
      </c>
      <c r="B4360">
        <v>1</v>
      </c>
      <c r="C4360" t="str">
        <f>+VLOOKUP(Precio_mayoristas_consumidores[[#This Row],[Cod_mes]],Códigos_mes[],2,0)</f>
        <v>Enero</v>
      </c>
      <c r="D4360" t="s">
        <v>797</v>
      </c>
      <c r="E4360" t="str">
        <f>+VLOOKUP(Precio_mayoristas_consumidores[[#This Row],[Producto]],Codigos_class_frutas[],2,0)</f>
        <v>Frutos de pepita</v>
      </c>
      <c r="F4360" t="s">
        <v>242</v>
      </c>
      <c r="G4360" s="51">
        <v>1334.53</v>
      </c>
    </row>
    <row r="4361" spans="1:7" x14ac:dyDescent="0.35">
      <c r="A4361">
        <v>2018</v>
      </c>
      <c r="B4361">
        <v>1</v>
      </c>
      <c r="C4361" t="str">
        <f>+VLOOKUP(Precio_mayoristas_consumidores[[#This Row],[Cod_mes]],Códigos_mes[],2,0)</f>
        <v>Enero</v>
      </c>
      <c r="D4361" t="s">
        <v>797</v>
      </c>
      <c r="E4361" t="str">
        <f>+VLOOKUP(Precio_mayoristas_consumidores[[#This Row],[Producto]],Codigos_class_frutas[],2,0)</f>
        <v>Tropicales y subtropicales</v>
      </c>
      <c r="F4361" t="s">
        <v>204</v>
      </c>
      <c r="G4361" s="51">
        <v>828.66</v>
      </c>
    </row>
    <row r="4362" spans="1:7" x14ac:dyDescent="0.35">
      <c r="A4362">
        <v>2018</v>
      </c>
      <c r="B4362">
        <v>1</v>
      </c>
      <c r="C4362" t="str">
        <f>+VLOOKUP(Precio_mayoristas_consumidores[[#This Row],[Cod_mes]],Códigos_mes[],2,0)</f>
        <v>Enero</v>
      </c>
      <c r="D4362" t="s">
        <v>797</v>
      </c>
      <c r="E4362" t="str">
        <f>+VLOOKUP(Precio_mayoristas_consumidores[[#This Row],[Producto]],Codigos_class_frutas[],2,0)</f>
        <v>Uva</v>
      </c>
      <c r="F4362" t="s">
        <v>295</v>
      </c>
      <c r="G4362" s="51">
        <v>2955.26</v>
      </c>
    </row>
    <row r="4363" spans="1:7" x14ac:dyDescent="0.35">
      <c r="A4363">
        <v>2018</v>
      </c>
      <c r="B4363">
        <v>1</v>
      </c>
      <c r="C4363" t="str">
        <f>+VLOOKUP(Precio_mayoristas_consumidores[[#This Row],[Cod_mes]],Códigos_mes[],2,0)</f>
        <v>Enero</v>
      </c>
      <c r="D4363" t="s">
        <v>796</v>
      </c>
      <c r="E4363" t="str">
        <f>+VLOOKUP(Precio_mayoristas_consumidores[[#This Row],[Producto]],Codigos_class_frutas[],2,0)</f>
        <v>Berries</v>
      </c>
      <c r="F4363" t="s">
        <v>207</v>
      </c>
      <c r="G4363" s="51">
        <v>1775.06</v>
      </c>
    </row>
    <row r="4364" spans="1:7" x14ac:dyDescent="0.35">
      <c r="A4364">
        <v>2018</v>
      </c>
      <c r="B4364">
        <v>1</v>
      </c>
      <c r="C4364" t="str">
        <f>+VLOOKUP(Precio_mayoristas_consumidores[[#This Row],[Cod_mes]],Códigos_mes[],2,0)</f>
        <v>Enero</v>
      </c>
      <c r="D4364" t="s">
        <v>796</v>
      </c>
      <c r="E4364" t="str">
        <f>+VLOOKUP(Precio_mayoristas_consumidores[[#This Row],[Producto]],Codigos_class_frutas[],2,0)</f>
        <v>Frutos de hueso (carozo)</v>
      </c>
      <c r="F4364" t="s">
        <v>702</v>
      </c>
      <c r="G4364" s="51">
        <v>685.97</v>
      </c>
    </row>
    <row r="4365" spans="1:7" x14ac:dyDescent="0.35">
      <c r="A4365">
        <v>2018</v>
      </c>
      <c r="B4365">
        <v>1</v>
      </c>
      <c r="C4365" t="str">
        <f>+VLOOKUP(Precio_mayoristas_consumidores[[#This Row],[Cod_mes]],Códigos_mes[],2,0)</f>
        <v>Enero</v>
      </c>
      <c r="D4365" t="s">
        <v>796</v>
      </c>
      <c r="E4365" t="str">
        <f>+VLOOKUP(Precio_mayoristas_consumidores[[#This Row],[Producto]],Codigos_class_frutas[],2,0)</f>
        <v>Frutos de hueso (carozo)</v>
      </c>
      <c r="F4365" t="s">
        <v>277</v>
      </c>
      <c r="G4365" s="51">
        <v>834.47</v>
      </c>
    </row>
    <row r="4366" spans="1:7" x14ac:dyDescent="0.35">
      <c r="A4366">
        <v>2018</v>
      </c>
      <c r="B4366">
        <v>1</v>
      </c>
      <c r="C4366" t="str">
        <f>+VLOOKUP(Precio_mayoristas_consumidores[[#This Row],[Cod_mes]],Códigos_mes[],2,0)</f>
        <v>Enero</v>
      </c>
      <c r="D4366" t="s">
        <v>796</v>
      </c>
      <c r="E4366" t="str">
        <f>+VLOOKUP(Precio_mayoristas_consumidores[[#This Row],[Producto]],Codigos_class_frutas[],2,0)</f>
        <v>Berries</v>
      </c>
      <c r="F4366" t="s">
        <v>799</v>
      </c>
      <c r="G4366" s="51">
        <v>1913.73</v>
      </c>
    </row>
    <row r="4367" spans="1:7" x14ac:dyDescent="0.35">
      <c r="A4367">
        <v>2018</v>
      </c>
      <c r="B4367">
        <v>1</v>
      </c>
      <c r="C4367" t="str">
        <f>+VLOOKUP(Precio_mayoristas_consumidores[[#This Row],[Cod_mes]],Códigos_mes[],2,0)</f>
        <v>Enero</v>
      </c>
      <c r="D4367" t="s">
        <v>796</v>
      </c>
      <c r="E4367" t="str">
        <f>+VLOOKUP(Precio_mayoristas_consumidores[[#This Row],[Producto]],Codigos_class_frutas[],2,0)</f>
        <v>Berries</v>
      </c>
      <c r="F4367" t="s">
        <v>212</v>
      </c>
      <c r="G4367" s="51">
        <v>1267.0899999999999</v>
      </c>
    </row>
    <row r="4368" spans="1:7" x14ac:dyDescent="0.35">
      <c r="A4368">
        <v>2018</v>
      </c>
      <c r="B4368">
        <v>1</v>
      </c>
      <c r="C4368" t="str">
        <f>+VLOOKUP(Precio_mayoristas_consumidores[[#This Row],[Cod_mes]],Códigos_mes[],2,0)</f>
        <v>Enero</v>
      </c>
      <c r="D4368" t="s">
        <v>796</v>
      </c>
      <c r="E4368" t="str">
        <f>+VLOOKUP(Precio_mayoristas_consumidores[[#This Row],[Producto]],Codigos_class_frutas[],2,0)</f>
        <v>Cítricos</v>
      </c>
      <c r="F4368" t="s">
        <v>214</v>
      </c>
      <c r="G4368" s="51">
        <v>1451</v>
      </c>
    </row>
    <row r="4369" spans="1:7" x14ac:dyDescent="0.35">
      <c r="A4369">
        <v>2018</v>
      </c>
      <c r="B4369">
        <v>1</v>
      </c>
      <c r="C4369" t="str">
        <f>+VLOOKUP(Precio_mayoristas_consumidores[[#This Row],[Cod_mes]],Códigos_mes[],2,0)</f>
        <v>Enero</v>
      </c>
      <c r="D4369" t="s">
        <v>796</v>
      </c>
      <c r="E4369" t="str">
        <f>+VLOOKUP(Precio_mayoristas_consumidores[[#This Row],[Producto]],Codigos_class_frutas[],2,0)</f>
        <v>Tropicales y subtropicales</v>
      </c>
      <c r="F4369" t="s">
        <v>229</v>
      </c>
      <c r="G4369" s="51">
        <v>1553.12</v>
      </c>
    </row>
    <row r="4370" spans="1:7" x14ac:dyDescent="0.35">
      <c r="A4370">
        <v>2018</v>
      </c>
      <c r="B4370">
        <v>1</v>
      </c>
      <c r="C4370" t="str">
        <f>+VLOOKUP(Precio_mayoristas_consumidores[[#This Row],[Cod_mes]],Códigos_mes[],2,0)</f>
        <v>Enero</v>
      </c>
      <c r="D4370" t="s">
        <v>796</v>
      </c>
      <c r="E4370" t="str">
        <f>+VLOOKUP(Precio_mayoristas_consumidores[[#This Row],[Producto]],Codigos_class_frutas[],2,0)</f>
        <v>Frutos de pepita</v>
      </c>
      <c r="F4370" t="s">
        <v>231</v>
      </c>
      <c r="G4370" s="51">
        <v>897.99</v>
      </c>
    </row>
    <row r="4371" spans="1:7" x14ac:dyDescent="0.35">
      <c r="A4371">
        <v>2018</v>
      </c>
      <c r="B4371">
        <v>1</v>
      </c>
      <c r="C4371" t="str">
        <f>+VLOOKUP(Precio_mayoristas_consumidores[[#This Row],[Cod_mes]],Códigos_mes[],2,0)</f>
        <v>Enero</v>
      </c>
      <c r="D4371" t="s">
        <v>796</v>
      </c>
      <c r="E4371" t="str">
        <f>+VLOOKUP(Precio_mayoristas_consumidores[[#This Row],[Producto]],Codigos_class_frutas[],2,0)</f>
        <v>Cítricos</v>
      </c>
      <c r="F4371" t="s">
        <v>221</v>
      </c>
      <c r="G4371" s="51">
        <v>1106.1199999999999</v>
      </c>
    </row>
    <row r="4372" spans="1:7" x14ac:dyDescent="0.35">
      <c r="A4372">
        <v>2018</v>
      </c>
      <c r="B4372">
        <v>1</v>
      </c>
      <c r="C4372" t="str">
        <f>+VLOOKUP(Precio_mayoristas_consumidores[[#This Row],[Cod_mes]],Códigos_mes[],2,0)</f>
        <v>Enero</v>
      </c>
      <c r="D4372" t="s">
        <v>796</v>
      </c>
      <c r="E4372" t="str">
        <f>+VLOOKUP(Precio_mayoristas_consumidores[[#This Row],[Producto]],Codigos_class_frutas[],2,0)</f>
        <v>Frutos de hueso (carozo)</v>
      </c>
      <c r="F4372" t="s">
        <v>665</v>
      </c>
      <c r="G4372" s="51">
        <v>835.69</v>
      </c>
    </row>
    <row r="4373" spans="1:7" x14ac:dyDescent="0.35">
      <c r="A4373">
        <v>2018</v>
      </c>
      <c r="B4373">
        <v>1</v>
      </c>
      <c r="C4373" t="str">
        <f>+VLOOKUP(Precio_mayoristas_consumidores[[#This Row],[Cod_mes]],Códigos_mes[],2,0)</f>
        <v>Enero</v>
      </c>
      <c r="D4373" t="s">
        <v>796</v>
      </c>
      <c r="E4373" t="str">
        <f>+VLOOKUP(Precio_mayoristas_consumidores[[#This Row],[Producto]],Codigos_class_frutas[],2,0)</f>
        <v>Oleaginosos</v>
      </c>
      <c r="F4373" t="s">
        <v>225</v>
      </c>
      <c r="G4373" s="51">
        <v>2556.59</v>
      </c>
    </row>
    <row r="4374" spans="1:7" x14ac:dyDescent="0.35">
      <c r="A4374">
        <v>2018</v>
      </c>
      <c r="B4374">
        <v>1</v>
      </c>
      <c r="C4374" t="str">
        <f>+VLOOKUP(Precio_mayoristas_consumidores[[#This Row],[Cod_mes]],Códigos_mes[],2,0)</f>
        <v>Enero</v>
      </c>
      <c r="D4374" t="s">
        <v>796</v>
      </c>
      <c r="E4374" t="str">
        <f>+VLOOKUP(Precio_mayoristas_consumidores[[#This Row],[Producto]],Codigos_class_frutas[],2,0)</f>
        <v>Frutos de pepita</v>
      </c>
      <c r="F4374" t="s">
        <v>242</v>
      </c>
      <c r="G4374" s="51">
        <v>822.22</v>
      </c>
    </row>
    <row r="4375" spans="1:7" x14ac:dyDescent="0.35">
      <c r="A4375">
        <v>2018</v>
      </c>
      <c r="B4375">
        <v>1</v>
      </c>
      <c r="C4375" t="str">
        <f>+VLOOKUP(Precio_mayoristas_consumidores[[#This Row],[Cod_mes]],Códigos_mes[],2,0)</f>
        <v>Enero</v>
      </c>
      <c r="D4375" t="s">
        <v>796</v>
      </c>
      <c r="E4375" t="str">
        <f>+VLOOKUP(Precio_mayoristas_consumidores[[#This Row],[Producto]],Codigos_class_frutas[],2,0)</f>
        <v>Tropicales y subtropicales</v>
      </c>
      <c r="F4375" t="s">
        <v>204</v>
      </c>
      <c r="G4375" s="51">
        <v>608.74</v>
      </c>
    </row>
    <row r="4376" spans="1:7" x14ac:dyDescent="0.35">
      <c r="A4376">
        <v>2018</v>
      </c>
      <c r="B4376">
        <v>1</v>
      </c>
      <c r="C4376" t="str">
        <f>+VLOOKUP(Precio_mayoristas_consumidores[[#This Row],[Cod_mes]],Códigos_mes[],2,0)</f>
        <v>Enero</v>
      </c>
      <c r="D4376" t="s">
        <v>796</v>
      </c>
      <c r="E4376" t="str">
        <f>+VLOOKUP(Precio_mayoristas_consumidores[[#This Row],[Producto]],Codigos_class_frutas[],2,0)</f>
        <v>Uva</v>
      </c>
      <c r="F4376" t="s">
        <v>295</v>
      </c>
      <c r="G4376" s="51">
        <v>1008.57</v>
      </c>
    </row>
    <row r="4377" spans="1:7" x14ac:dyDescent="0.35">
      <c r="A4377">
        <v>2018</v>
      </c>
      <c r="B4377">
        <v>1</v>
      </c>
      <c r="C4377" t="str">
        <f>+VLOOKUP(Precio_mayoristas_consumidores[[#This Row],[Cod_mes]],Códigos_mes[],2,0)</f>
        <v>Enero</v>
      </c>
      <c r="D4377" t="s">
        <v>797</v>
      </c>
      <c r="E4377" t="str">
        <f>+VLOOKUP(Precio_mayoristas_consumidores[[#This Row],[Producto]],Codigos_class_frutas[],2,0)</f>
        <v>Berries</v>
      </c>
      <c r="F4377" t="s">
        <v>207</v>
      </c>
      <c r="G4377" s="51">
        <v>7781</v>
      </c>
    </row>
    <row r="4378" spans="1:7" x14ac:dyDescent="0.35">
      <c r="A4378">
        <v>2018</v>
      </c>
      <c r="B4378">
        <v>1</v>
      </c>
      <c r="C4378" t="str">
        <f>+VLOOKUP(Precio_mayoristas_consumidores[[#This Row],[Cod_mes]],Códigos_mes[],2,0)</f>
        <v>Enero</v>
      </c>
      <c r="D4378" t="s">
        <v>797</v>
      </c>
      <c r="E4378" t="str">
        <f>+VLOOKUP(Precio_mayoristas_consumidores[[#This Row],[Producto]],Codigos_class_frutas[],2,0)</f>
        <v>Frutos de hueso (carozo)</v>
      </c>
      <c r="F4378" t="s">
        <v>702</v>
      </c>
      <c r="G4378" s="51">
        <v>1577.97</v>
      </c>
    </row>
    <row r="4379" spans="1:7" x14ac:dyDescent="0.35">
      <c r="A4379">
        <v>2018</v>
      </c>
      <c r="B4379">
        <v>1</v>
      </c>
      <c r="C4379" t="str">
        <f>+VLOOKUP(Precio_mayoristas_consumidores[[#This Row],[Cod_mes]],Códigos_mes[],2,0)</f>
        <v>Enero</v>
      </c>
      <c r="D4379" t="s">
        <v>797</v>
      </c>
      <c r="E4379" t="str">
        <f>+VLOOKUP(Precio_mayoristas_consumidores[[#This Row],[Producto]],Codigos_class_frutas[],2,0)</f>
        <v>Frutos de hueso (carozo)</v>
      </c>
      <c r="F4379" t="s">
        <v>277</v>
      </c>
      <c r="G4379" s="51">
        <v>1550.13</v>
      </c>
    </row>
    <row r="4380" spans="1:7" x14ac:dyDescent="0.35">
      <c r="A4380">
        <v>2018</v>
      </c>
      <c r="B4380">
        <v>1</v>
      </c>
      <c r="C4380" t="str">
        <f>+VLOOKUP(Precio_mayoristas_consumidores[[#This Row],[Cod_mes]],Códigos_mes[],2,0)</f>
        <v>Enero</v>
      </c>
      <c r="D4380" t="s">
        <v>797</v>
      </c>
      <c r="E4380" t="str">
        <f>+VLOOKUP(Precio_mayoristas_consumidores[[#This Row],[Producto]],Codigos_class_frutas[],2,0)</f>
        <v>Berries</v>
      </c>
      <c r="F4380" t="s">
        <v>799</v>
      </c>
      <c r="G4380" s="51">
        <v>6295</v>
      </c>
    </row>
    <row r="4381" spans="1:7" x14ac:dyDescent="0.35">
      <c r="A4381">
        <v>2018</v>
      </c>
      <c r="B4381">
        <v>1</v>
      </c>
      <c r="C4381" t="str">
        <f>+VLOOKUP(Precio_mayoristas_consumidores[[#This Row],[Cod_mes]],Códigos_mes[],2,0)</f>
        <v>Enero</v>
      </c>
      <c r="D4381" t="s">
        <v>797</v>
      </c>
      <c r="E4381" t="str">
        <f>+VLOOKUP(Precio_mayoristas_consumidores[[#This Row],[Producto]],Codigos_class_frutas[],2,0)</f>
        <v>Berries</v>
      </c>
      <c r="F4381" t="s">
        <v>212</v>
      </c>
      <c r="G4381" s="51">
        <v>3819.92</v>
      </c>
    </row>
    <row r="4382" spans="1:7" x14ac:dyDescent="0.35">
      <c r="A4382">
        <v>2018</v>
      </c>
      <c r="B4382">
        <v>1</v>
      </c>
      <c r="C4382" t="str">
        <f>+VLOOKUP(Precio_mayoristas_consumidores[[#This Row],[Cod_mes]],Códigos_mes[],2,0)</f>
        <v>Enero</v>
      </c>
      <c r="D4382" t="s">
        <v>797</v>
      </c>
      <c r="E4382" t="str">
        <f>+VLOOKUP(Precio_mayoristas_consumidores[[#This Row],[Producto]],Codigos_class_frutas[],2,0)</f>
        <v>Cítricos</v>
      </c>
      <c r="F4382" t="s">
        <v>214</v>
      </c>
      <c r="G4382" s="51">
        <v>2111.41</v>
      </c>
    </row>
    <row r="4383" spans="1:7" x14ac:dyDescent="0.35">
      <c r="A4383">
        <v>2018</v>
      </c>
      <c r="B4383">
        <v>1</v>
      </c>
      <c r="C4383" t="str">
        <f>+VLOOKUP(Precio_mayoristas_consumidores[[#This Row],[Cod_mes]],Códigos_mes[],2,0)</f>
        <v>Enero</v>
      </c>
      <c r="D4383" t="s">
        <v>797</v>
      </c>
      <c r="E4383" t="str">
        <f>+VLOOKUP(Precio_mayoristas_consumidores[[#This Row],[Producto]],Codigos_class_frutas[],2,0)</f>
        <v>Tropicales y subtropicales</v>
      </c>
      <c r="F4383" t="s">
        <v>229</v>
      </c>
      <c r="G4383" s="51">
        <v>1584.53</v>
      </c>
    </row>
    <row r="4384" spans="1:7" x14ac:dyDescent="0.35">
      <c r="A4384">
        <v>2018</v>
      </c>
      <c r="B4384">
        <v>1</v>
      </c>
      <c r="C4384" t="str">
        <f>+VLOOKUP(Precio_mayoristas_consumidores[[#This Row],[Cod_mes]],Códigos_mes[],2,0)</f>
        <v>Enero</v>
      </c>
      <c r="D4384" t="s">
        <v>797</v>
      </c>
      <c r="E4384" t="str">
        <f>+VLOOKUP(Precio_mayoristas_consumidores[[#This Row],[Producto]],Codigos_class_frutas[],2,0)</f>
        <v>Frutos de pepita</v>
      </c>
      <c r="F4384" t="s">
        <v>231</v>
      </c>
      <c r="G4384" s="51">
        <v>1568.7</v>
      </c>
    </row>
    <row r="4385" spans="1:7" x14ac:dyDescent="0.35">
      <c r="A4385">
        <v>2018</v>
      </c>
      <c r="B4385">
        <v>1</v>
      </c>
      <c r="C4385" t="str">
        <f>+VLOOKUP(Precio_mayoristas_consumidores[[#This Row],[Cod_mes]],Códigos_mes[],2,0)</f>
        <v>Enero</v>
      </c>
      <c r="D4385" t="s">
        <v>797</v>
      </c>
      <c r="E4385" t="str">
        <f>+VLOOKUP(Precio_mayoristas_consumidores[[#This Row],[Producto]],Codigos_class_frutas[],2,0)</f>
        <v>Cítricos</v>
      </c>
      <c r="F4385" t="s">
        <v>221</v>
      </c>
      <c r="G4385" s="51">
        <v>1532.9</v>
      </c>
    </row>
    <row r="4386" spans="1:7" x14ac:dyDescent="0.35">
      <c r="A4386">
        <v>2018</v>
      </c>
      <c r="B4386">
        <v>1</v>
      </c>
      <c r="C4386" t="str">
        <f>+VLOOKUP(Precio_mayoristas_consumidores[[#This Row],[Cod_mes]],Códigos_mes[],2,0)</f>
        <v>Enero</v>
      </c>
      <c r="D4386" t="s">
        <v>797</v>
      </c>
      <c r="E4386" t="str">
        <f>+VLOOKUP(Precio_mayoristas_consumidores[[#This Row],[Producto]],Codigos_class_frutas[],2,0)</f>
        <v>Frutos de hueso (carozo)</v>
      </c>
      <c r="F4386" t="s">
        <v>665</v>
      </c>
      <c r="G4386" s="51">
        <v>1445</v>
      </c>
    </row>
    <row r="4387" spans="1:7" x14ac:dyDescent="0.35">
      <c r="A4387">
        <v>2018</v>
      </c>
      <c r="B4387">
        <v>1</v>
      </c>
      <c r="C4387" t="str">
        <f>+VLOOKUP(Precio_mayoristas_consumidores[[#This Row],[Cod_mes]],Códigos_mes[],2,0)</f>
        <v>Enero</v>
      </c>
      <c r="D4387" t="s">
        <v>797</v>
      </c>
      <c r="E4387" t="str">
        <f>+VLOOKUP(Precio_mayoristas_consumidores[[#This Row],[Producto]],Codigos_class_frutas[],2,0)</f>
        <v>Oleaginosos</v>
      </c>
      <c r="F4387" t="s">
        <v>225</v>
      </c>
      <c r="G4387" s="51">
        <v>3178.22</v>
      </c>
    </row>
    <row r="4388" spans="1:7" x14ac:dyDescent="0.35">
      <c r="A4388">
        <v>2018</v>
      </c>
      <c r="B4388">
        <v>1</v>
      </c>
      <c r="C4388" t="str">
        <f>+VLOOKUP(Precio_mayoristas_consumidores[[#This Row],[Cod_mes]],Códigos_mes[],2,0)</f>
        <v>Enero</v>
      </c>
      <c r="D4388" t="s">
        <v>797</v>
      </c>
      <c r="E4388" t="str">
        <f>+VLOOKUP(Precio_mayoristas_consumidores[[#This Row],[Producto]],Codigos_class_frutas[],2,0)</f>
        <v>Frutos de pepita</v>
      </c>
      <c r="F4388" t="s">
        <v>242</v>
      </c>
      <c r="G4388" s="51">
        <v>1450.23</v>
      </c>
    </row>
    <row r="4389" spans="1:7" x14ac:dyDescent="0.35">
      <c r="A4389">
        <v>2018</v>
      </c>
      <c r="B4389">
        <v>1</v>
      </c>
      <c r="C4389" t="str">
        <f>+VLOOKUP(Precio_mayoristas_consumidores[[#This Row],[Cod_mes]],Códigos_mes[],2,0)</f>
        <v>Enero</v>
      </c>
      <c r="D4389" t="s">
        <v>797</v>
      </c>
      <c r="E4389" t="str">
        <f>+VLOOKUP(Precio_mayoristas_consumidores[[#This Row],[Producto]],Codigos_class_frutas[],2,0)</f>
        <v>Tropicales y subtropicales</v>
      </c>
      <c r="F4389" t="s">
        <v>204</v>
      </c>
      <c r="G4389" s="51">
        <v>823.79</v>
      </c>
    </row>
    <row r="4390" spans="1:7" x14ac:dyDescent="0.35">
      <c r="A4390">
        <v>2018</v>
      </c>
      <c r="B4390">
        <v>1</v>
      </c>
      <c r="C4390" t="str">
        <f>+VLOOKUP(Precio_mayoristas_consumidores[[#This Row],[Cod_mes]],Códigos_mes[],2,0)</f>
        <v>Enero</v>
      </c>
      <c r="D4390" t="s">
        <v>797</v>
      </c>
      <c r="E4390" t="str">
        <f>+VLOOKUP(Precio_mayoristas_consumidores[[#This Row],[Producto]],Codigos_class_frutas[],2,0)</f>
        <v>Uva</v>
      </c>
      <c r="F4390" t="s">
        <v>295</v>
      </c>
      <c r="G4390" s="51">
        <v>3002.69</v>
      </c>
    </row>
    <row r="4391" spans="1:7" x14ac:dyDescent="0.35">
      <c r="A4391">
        <v>2018</v>
      </c>
      <c r="B4391">
        <v>1</v>
      </c>
      <c r="C4391" t="str">
        <f>+VLOOKUP(Precio_mayoristas_consumidores[[#This Row],[Cod_mes]],Códigos_mes[],2,0)</f>
        <v>Enero</v>
      </c>
      <c r="D4391" t="s">
        <v>796</v>
      </c>
      <c r="E4391" t="str">
        <f>+VLOOKUP(Precio_mayoristas_consumidores[[#This Row],[Producto]],Codigos_class_frutas[],2,0)</f>
        <v>Berries</v>
      </c>
      <c r="F4391" t="s">
        <v>207</v>
      </c>
      <c r="G4391" s="51">
        <v>1883.75</v>
      </c>
    </row>
    <row r="4392" spans="1:7" x14ac:dyDescent="0.35">
      <c r="A4392">
        <v>2018</v>
      </c>
      <c r="B4392">
        <v>1</v>
      </c>
      <c r="C4392" t="str">
        <f>+VLOOKUP(Precio_mayoristas_consumidores[[#This Row],[Cod_mes]],Códigos_mes[],2,0)</f>
        <v>Enero</v>
      </c>
      <c r="D4392" t="s">
        <v>796</v>
      </c>
      <c r="E4392" t="str">
        <f>+VLOOKUP(Precio_mayoristas_consumidores[[#This Row],[Producto]],Codigos_class_frutas[],2,0)</f>
        <v>Frutos de hueso (carozo)</v>
      </c>
      <c r="F4392" t="s">
        <v>281</v>
      </c>
      <c r="G4392" s="51">
        <v>1080.49</v>
      </c>
    </row>
    <row r="4393" spans="1:7" x14ac:dyDescent="0.35">
      <c r="A4393">
        <v>2018</v>
      </c>
      <c r="B4393">
        <v>1</v>
      </c>
      <c r="C4393" t="str">
        <f>+VLOOKUP(Precio_mayoristas_consumidores[[#This Row],[Cod_mes]],Códigos_mes[],2,0)</f>
        <v>Enero</v>
      </c>
      <c r="D4393" t="s">
        <v>796</v>
      </c>
      <c r="E4393" t="str">
        <f>+VLOOKUP(Precio_mayoristas_consumidores[[#This Row],[Producto]],Codigos_class_frutas[],2,0)</f>
        <v>Otros</v>
      </c>
      <c r="F4393" t="s">
        <v>209</v>
      </c>
      <c r="G4393" s="51">
        <v>2183.33</v>
      </c>
    </row>
    <row r="4394" spans="1:7" x14ac:dyDescent="0.35">
      <c r="A4394">
        <v>2018</v>
      </c>
      <c r="B4394">
        <v>1</v>
      </c>
      <c r="C4394" t="str">
        <f>+VLOOKUP(Precio_mayoristas_consumidores[[#This Row],[Cod_mes]],Códigos_mes[],2,0)</f>
        <v>Enero</v>
      </c>
      <c r="D4394" t="s">
        <v>796</v>
      </c>
      <c r="E4394" t="str">
        <f>+VLOOKUP(Precio_mayoristas_consumidores[[#This Row],[Producto]],Codigos_class_frutas[],2,0)</f>
        <v>Frutos de hueso (carozo)</v>
      </c>
      <c r="F4394" t="s">
        <v>669</v>
      </c>
      <c r="G4394" s="51">
        <v>1112.08</v>
      </c>
    </row>
    <row r="4395" spans="1:7" x14ac:dyDescent="0.35">
      <c r="A4395">
        <v>2018</v>
      </c>
      <c r="B4395">
        <v>1</v>
      </c>
      <c r="C4395" t="str">
        <f>+VLOOKUP(Precio_mayoristas_consumidores[[#This Row],[Cod_mes]],Códigos_mes[],2,0)</f>
        <v>Enero</v>
      </c>
      <c r="D4395" t="s">
        <v>796</v>
      </c>
      <c r="E4395" t="str">
        <f>+VLOOKUP(Precio_mayoristas_consumidores[[#This Row],[Producto]],Codigos_class_frutas[],2,0)</f>
        <v>Frutos de hueso (carozo)</v>
      </c>
      <c r="F4395" t="s">
        <v>277</v>
      </c>
      <c r="G4395" s="51">
        <v>942.27</v>
      </c>
    </row>
    <row r="4396" spans="1:7" x14ac:dyDescent="0.35">
      <c r="A4396">
        <v>2018</v>
      </c>
      <c r="B4396">
        <v>1</v>
      </c>
      <c r="C4396" t="str">
        <f>+VLOOKUP(Precio_mayoristas_consumidores[[#This Row],[Cod_mes]],Códigos_mes[],2,0)</f>
        <v>Enero</v>
      </c>
      <c r="D4396" t="s">
        <v>796</v>
      </c>
      <c r="E4396" t="str">
        <f>+VLOOKUP(Precio_mayoristas_consumidores[[#This Row],[Producto]],Codigos_class_frutas[],2,0)</f>
        <v>Berries</v>
      </c>
      <c r="F4396" t="s">
        <v>212</v>
      </c>
      <c r="G4396" s="51">
        <v>1287.57</v>
      </c>
    </row>
    <row r="4397" spans="1:7" x14ac:dyDescent="0.35">
      <c r="A4397">
        <v>2018</v>
      </c>
      <c r="B4397">
        <v>1</v>
      </c>
      <c r="C4397" t="str">
        <f>+VLOOKUP(Precio_mayoristas_consumidores[[#This Row],[Cod_mes]],Códigos_mes[],2,0)</f>
        <v>Enero</v>
      </c>
      <c r="D4397" t="s">
        <v>796</v>
      </c>
      <c r="E4397" t="str">
        <f>+VLOOKUP(Precio_mayoristas_consumidores[[#This Row],[Producto]],Codigos_class_frutas[],2,0)</f>
        <v>Cítricos</v>
      </c>
      <c r="F4397" t="s">
        <v>214</v>
      </c>
      <c r="G4397" s="51">
        <v>1413.77</v>
      </c>
    </row>
    <row r="4398" spans="1:7" x14ac:dyDescent="0.35">
      <c r="A4398">
        <v>2018</v>
      </c>
      <c r="B4398">
        <v>1</v>
      </c>
      <c r="C4398" t="str">
        <f>+VLOOKUP(Precio_mayoristas_consumidores[[#This Row],[Cod_mes]],Códigos_mes[],2,0)</f>
        <v>Enero</v>
      </c>
      <c r="D4398" t="s">
        <v>796</v>
      </c>
      <c r="E4398" t="str">
        <f>+VLOOKUP(Precio_mayoristas_consumidores[[#This Row],[Producto]],Codigos_class_frutas[],2,0)</f>
        <v>Tropicales y subtropicales</v>
      </c>
      <c r="F4398" t="s">
        <v>229</v>
      </c>
      <c r="G4398" s="51">
        <v>1876.25</v>
      </c>
    </row>
    <row r="4399" spans="1:7" x14ac:dyDescent="0.35">
      <c r="A4399">
        <v>2018</v>
      </c>
      <c r="B4399">
        <v>1</v>
      </c>
      <c r="C4399" t="str">
        <f>+VLOOKUP(Precio_mayoristas_consumidores[[#This Row],[Cod_mes]],Códigos_mes[],2,0)</f>
        <v>Enero</v>
      </c>
      <c r="D4399" t="s">
        <v>796</v>
      </c>
      <c r="E4399" t="str">
        <f>+VLOOKUP(Precio_mayoristas_consumidores[[#This Row],[Producto]],Codigos_class_frutas[],2,0)</f>
        <v>Frutos de pepita</v>
      </c>
      <c r="F4399" t="s">
        <v>231</v>
      </c>
      <c r="G4399" s="51">
        <v>826.29</v>
      </c>
    </row>
    <row r="4400" spans="1:7" x14ac:dyDescent="0.35">
      <c r="A4400">
        <v>2018</v>
      </c>
      <c r="B4400">
        <v>1</v>
      </c>
      <c r="C4400" t="str">
        <f>+VLOOKUP(Precio_mayoristas_consumidores[[#This Row],[Cod_mes]],Códigos_mes[],2,0)</f>
        <v>Enero</v>
      </c>
      <c r="D4400" t="s">
        <v>796</v>
      </c>
      <c r="E4400" t="str">
        <f>+VLOOKUP(Precio_mayoristas_consumidores[[#This Row],[Producto]],Codigos_class_frutas[],2,0)</f>
        <v>Cítricos</v>
      </c>
      <c r="F4400" t="s">
        <v>221</v>
      </c>
      <c r="G4400" s="51">
        <v>714.96</v>
      </c>
    </row>
    <row r="4401" spans="1:7" x14ac:dyDescent="0.35">
      <c r="A4401">
        <v>2018</v>
      </c>
      <c r="B4401">
        <v>1</v>
      </c>
      <c r="C4401" t="str">
        <f>+VLOOKUP(Precio_mayoristas_consumidores[[#This Row],[Cod_mes]],Códigos_mes[],2,0)</f>
        <v>Enero</v>
      </c>
      <c r="D4401" t="s">
        <v>796</v>
      </c>
      <c r="E4401" t="str">
        <f>+VLOOKUP(Precio_mayoristas_consumidores[[#This Row],[Producto]],Codigos_class_frutas[],2,0)</f>
        <v>Frutos de hueso (carozo)</v>
      </c>
      <c r="F4401" t="s">
        <v>665</v>
      </c>
      <c r="G4401" s="51">
        <v>908.23</v>
      </c>
    </row>
    <row r="4402" spans="1:7" x14ac:dyDescent="0.35">
      <c r="A4402">
        <v>2018</v>
      </c>
      <c r="B4402">
        <v>1</v>
      </c>
      <c r="C4402" t="str">
        <f>+VLOOKUP(Precio_mayoristas_consumidores[[#This Row],[Cod_mes]],Códigos_mes[],2,0)</f>
        <v>Enero</v>
      </c>
      <c r="D4402" t="s">
        <v>796</v>
      </c>
      <c r="E4402" t="str">
        <f>+VLOOKUP(Precio_mayoristas_consumidores[[#This Row],[Producto]],Codigos_class_frutas[],2,0)</f>
        <v>Oleaginosos</v>
      </c>
      <c r="F4402" t="s">
        <v>225</v>
      </c>
      <c r="G4402" s="51">
        <v>2185.39</v>
      </c>
    </row>
    <row r="4403" spans="1:7" x14ac:dyDescent="0.35">
      <c r="A4403">
        <v>2018</v>
      </c>
      <c r="B4403">
        <v>1</v>
      </c>
      <c r="C4403" t="str">
        <f>+VLOOKUP(Precio_mayoristas_consumidores[[#This Row],[Cod_mes]],Códigos_mes[],2,0)</f>
        <v>Enero</v>
      </c>
      <c r="D4403" t="s">
        <v>796</v>
      </c>
      <c r="E4403" t="str">
        <f>+VLOOKUP(Precio_mayoristas_consumidores[[#This Row],[Producto]],Codigos_class_frutas[],2,0)</f>
        <v>Frutos de pepita</v>
      </c>
      <c r="F4403" t="s">
        <v>242</v>
      </c>
      <c r="G4403" s="51">
        <v>858.33</v>
      </c>
    </row>
    <row r="4404" spans="1:7" x14ac:dyDescent="0.35">
      <c r="A4404">
        <v>2018</v>
      </c>
      <c r="B4404">
        <v>1</v>
      </c>
      <c r="C4404" t="str">
        <f>+VLOOKUP(Precio_mayoristas_consumidores[[#This Row],[Cod_mes]],Códigos_mes[],2,0)</f>
        <v>Enero</v>
      </c>
      <c r="D4404" t="s">
        <v>796</v>
      </c>
      <c r="E4404" t="str">
        <f>+VLOOKUP(Precio_mayoristas_consumidores[[#This Row],[Producto]],Codigos_class_frutas[],2,0)</f>
        <v>Tropicales y subtropicales</v>
      </c>
      <c r="F4404" t="s">
        <v>204</v>
      </c>
      <c r="G4404" s="51">
        <v>660.81</v>
      </c>
    </row>
    <row r="4405" spans="1:7" x14ac:dyDescent="0.35">
      <c r="A4405">
        <v>2018</v>
      </c>
      <c r="B4405">
        <v>1</v>
      </c>
      <c r="C4405" t="str">
        <f>+VLOOKUP(Precio_mayoristas_consumidores[[#This Row],[Cod_mes]],Códigos_mes[],2,0)</f>
        <v>Enero</v>
      </c>
      <c r="D4405" t="s">
        <v>797</v>
      </c>
      <c r="E4405" t="str">
        <f>+VLOOKUP(Precio_mayoristas_consumidores[[#This Row],[Producto]],Codigos_class_frutas[],2,0)</f>
        <v>Berries</v>
      </c>
      <c r="F4405" t="s">
        <v>207</v>
      </c>
      <c r="G4405" s="51">
        <v>7599.6</v>
      </c>
    </row>
    <row r="4406" spans="1:7" x14ac:dyDescent="0.35">
      <c r="A4406">
        <v>2018</v>
      </c>
      <c r="B4406">
        <v>1</v>
      </c>
      <c r="C4406" t="str">
        <f>+VLOOKUP(Precio_mayoristas_consumidores[[#This Row],[Cod_mes]],Códigos_mes[],2,0)</f>
        <v>Enero</v>
      </c>
      <c r="D4406" t="s">
        <v>797</v>
      </c>
      <c r="E4406" t="str">
        <f>+VLOOKUP(Precio_mayoristas_consumidores[[#This Row],[Producto]],Codigos_class_frutas[],2,0)</f>
        <v>Frutos de hueso (carozo)</v>
      </c>
      <c r="F4406" t="s">
        <v>281</v>
      </c>
      <c r="G4406" s="51">
        <v>2709.95</v>
      </c>
    </row>
    <row r="4407" spans="1:7" x14ac:dyDescent="0.35">
      <c r="A4407">
        <v>2018</v>
      </c>
      <c r="B4407">
        <v>1</v>
      </c>
      <c r="C4407" t="str">
        <f>+VLOOKUP(Precio_mayoristas_consumidores[[#This Row],[Cod_mes]],Códigos_mes[],2,0)</f>
        <v>Enero</v>
      </c>
      <c r="D4407" t="s">
        <v>797</v>
      </c>
      <c r="E4407" t="str">
        <f>+VLOOKUP(Precio_mayoristas_consumidores[[#This Row],[Producto]],Codigos_class_frutas[],2,0)</f>
        <v>Otros</v>
      </c>
      <c r="F4407" t="s">
        <v>209</v>
      </c>
      <c r="G4407" s="51">
        <v>2056.67</v>
      </c>
    </row>
    <row r="4408" spans="1:7" x14ac:dyDescent="0.35">
      <c r="A4408">
        <v>2018</v>
      </c>
      <c r="B4408">
        <v>1</v>
      </c>
      <c r="C4408" t="str">
        <f>+VLOOKUP(Precio_mayoristas_consumidores[[#This Row],[Cod_mes]],Códigos_mes[],2,0)</f>
        <v>Enero</v>
      </c>
      <c r="D4408" t="s">
        <v>797</v>
      </c>
      <c r="E4408" t="str">
        <f>+VLOOKUP(Precio_mayoristas_consumidores[[#This Row],[Producto]],Codigos_class_frutas[],2,0)</f>
        <v>Frutos de hueso (carozo)</v>
      </c>
      <c r="F4408" t="s">
        <v>669</v>
      </c>
      <c r="G4408" s="51">
        <v>2481.27</v>
      </c>
    </row>
    <row r="4409" spans="1:7" x14ac:dyDescent="0.35">
      <c r="A4409">
        <v>2018</v>
      </c>
      <c r="B4409">
        <v>1</v>
      </c>
      <c r="C4409" t="str">
        <f>+VLOOKUP(Precio_mayoristas_consumidores[[#This Row],[Cod_mes]],Códigos_mes[],2,0)</f>
        <v>Enero</v>
      </c>
      <c r="D4409" t="s">
        <v>797</v>
      </c>
      <c r="E4409" t="str">
        <f>+VLOOKUP(Precio_mayoristas_consumidores[[#This Row],[Producto]],Codigos_class_frutas[],2,0)</f>
        <v>Frutos de hueso (carozo)</v>
      </c>
      <c r="F4409" t="s">
        <v>277</v>
      </c>
      <c r="G4409" s="51">
        <v>1740.82</v>
      </c>
    </row>
    <row r="4410" spans="1:7" x14ac:dyDescent="0.35">
      <c r="A4410">
        <v>2018</v>
      </c>
      <c r="B4410">
        <v>1</v>
      </c>
      <c r="C4410" t="str">
        <f>+VLOOKUP(Precio_mayoristas_consumidores[[#This Row],[Cod_mes]],Códigos_mes[],2,0)</f>
        <v>Enero</v>
      </c>
      <c r="D4410" t="s">
        <v>797</v>
      </c>
      <c r="E4410" t="str">
        <f>+VLOOKUP(Precio_mayoristas_consumidores[[#This Row],[Producto]],Codigos_class_frutas[],2,0)</f>
        <v>Berries</v>
      </c>
      <c r="F4410" t="s">
        <v>212</v>
      </c>
      <c r="G4410" s="51">
        <v>4691.1400000000003</v>
      </c>
    </row>
    <row r="4411" spans="1:7" x14ac:dyDescent="0.35">
      <c r="A4411">
        <v>2018</v>
      </c>
      <c r="B4411">
        <v>1</v>
      </c>
      <c r="C4411" t="str">
        <f>+VLOOKUP(Precio_mayoristas_consumidores[[#This Row],[Cod_mes]],Códigos_mes[],2,0)</f>
        <v>Enero</v>
      </c>
      <c r="D4411" t="s">
        <v>797</v>
      </c>
      <c r="E4411" t="str">
        <f>+VLOOKUP(Precio_mayoristas_consumidores[[#This Row],[Producto]],Codigos_class_frutas[],2,0)</f>
        <v>Cítricos</v>
      </c>
      <c r="F4411" t="s">
        <v>214</v>
      </c>
      <c r="G4411" s="51">
        <v>1711.98</v>
      </c>
    </row>
    <row r="4412" spans="1:7" x14ac:dyDescent="0.35">
      <c r="A4412">
        <v>2018</v>
      </c>
      <c r="B4412">
        <v>1</v>
      </c>
      <c r="C4412" t="str">
        <f>+VLOOKUP(Precio_mayoristas_consumidores[[#This Row],[Cod_mes]],Códigos_mes[],2,0)</f>
        <v>Enero</v>
      </c>
      <c r="D4412" t="s">
        <v>797</v>
      </c>
      <c r="E4412" t="str">
        <f>+VLOOKUP(Precio_mayoristas_consumidores[[#This Row],[Producto]],Codigos_class_frutas[],2,0)</f>
        <v>Tropicales y subtropicales</v>
      </c>
      <c r="F4412" t="s">
        <v>229</v>
      </c>
      <c r="G4412" s="51">
        <v>1572.56</v>
      </c>
    </row>
    <row r="4413" spans="1:7" x14ac:dyDescent="0.35">
      <c r="A4413">
        <v>2018</v>
      </c>
      <c r="B4413">
        <v>1</v>
      </c>
      <c r="C4413" t="str">
        <f>+VLOOKUP(Precio_mayoristas_consumidores[[#This Row],[Cod_mes]],Códigos_mes[],2,0)</f>
        <v>Enero</v>
      </c>
      <c r="D4413" t="s">
        <v>797</v>
      </c>
      <c r="E4413" t="str">
        <f>+VLOOKUP(Precio_mayoristas_consumidores[[#This Row],[Producto]],Codigos_class_frutas[],2,0)</f>
        <v>Frutos de pepita</v>
      </c>
      <c r="F4413" t="s">
        <v>231</v>
      </c>
      <c r="G4413" s="51">
        <v>1490.15</v>
      </c>
    </row>
    <row r="4414" spans="1:7" x14ac:dyDescent="0.35">
      <c r="A4414">
        <v>2018</v>
      </c>
      <c r="B4414">
        <v>1</v>
      </c>
      <c r="C4414" t="str">
        <f>+VLOOKUP(Precio_mayoristas_consumidores[[#This Row],[Cod_mes]],Códigos_mes[],2,0)</f>
        <v>Enero</v>
      </c>
      <c r="D4414" t="s">
        <v>797</v>
      </c>
      <c r="E4414" t="str">
        <f>+VLOOKUP(Precio_mayoristas_consumidores[[#This Row],[Producto]],Codigos_class_frutas[],2,0)</f>
        <v>Cítricos</v>
      </c>
      <c r="F4414" t="s">
        <v>221</v>
      </c>
      <c r="G4414" s="51">
        <v>1012.93</v>
      </c>
    </row>
    <row r="4415" spans="1:7" x14ac:dyDescent="0.35">
      <c r="A4415">
        <v>2018</v>
      </c>
      <c r="B4415">
        <v>1</v>
      </c>
      <c r="C4415" t="str">
        <f>+VLOOKUP(Precio_mayoristas_consumidores[[#This Row],[Cod_mes]],Códigos_mes[],2,0)</f>
        <v>Enero</v>
      </c>
      <c r="D4415" t="s">
        <v>797</v>
      </c>
      <c r="E4415" t="str">
        <f>+VLOOKUP(Precio_mayoristas_consumidores[[#This Row],[Producto]],Codigos_class_frutas[],2,0)</f>
        <v>Frutos de hueso (carozo)</v>
      </c>
      <c r="F4415" t="s">
        <v>665</v>
      </c>
      <c r="G4415" s="51">
        <v>1643.69</v>
      </c>
    </row>
    <row r="4416" spans="1:7" x14ac:dyDescent="0.35">
      <c r="A4416">
        <v>2018</v>
      </c>
      <c r="B4416">
        <v>1</v>
      </c>
      <c r="C4416" t="str">
        <f>+VLOOKUP(Precio_mayoristas_consumidores[[#This Row],[Cod_mes]],Códigos_mes[],2,0)</f>
        <v>Enero</v>
      </c>
      <c r="D4416" t="s">
        <v>797</v>
      </c>
      <c r="E4416" t="str">
        <f>+VLOOKUP(Precio_mayoristas_consumidores[[#This Row],[Producto]],Codigos_class_frutas[],2,0)</f>
        <v>Oleaginosos</v>
      </c>
      <c r="F4416" t="s">
        <v>225</v>
      </c>
      <c r="G4416" s="51">
        <v>3171.51</v>
      </c>
    </row>
    <row r="4417" spans="1:7" x14ac:dyDescent="0.35">
      <c r="A4417">
        <v>2018</v>
      </c>
      <c r="B4417">
        <v>1</v>
      </c>
      <c r="C4417" t="str">
        <f>+VLOOKUP(Precio_mayoristas_consumidores[[#This Row],[Cod_mes]],Códigos_mes[],2,0)</f>
        <v>Enero</v>
      </c>
      <c r="D4417" t="s">
        <v>797</v>
      </c>
      <c r="E4417" t="str">
        <f>+VLOOKUP(Precio_mayoristas_consumidores[[#This Row],[Producto]],Codigos_class_frutas[],2,0)</f>
        <v>Frutos de pepita</v>
      </c>
      <c r="F4417" t="s">
        <v>242</v>
      </c>
      <c r="G4417" s="51">
        <v>1466.59</v>
      </c>
    </row>
    <row r="4418" spans="1:7" x14ac:dyDescent="0.35">
      <c r="A4418">
        <v>2018</v>
      </c>
      <c r="B4418">
        <v>1</v>
      </c>
      <c r="C4418" t="str">
        <f>+VLOOKUP(Precio_mayoristas_consumidores[[#This Row],[Cod_mes]],Códigos_mes[],2,0)</f>
        <v>Enero</v>
      </c>
      <c r="D4418" t="s">
        <v>797</v>
      </c>
      <c r="E4418" t="str">
        <f>+VLOOKUP(Precio_mayoristas_consumidores[[#This Row],[Producto]],Codigos_class_frutas[],2,0)</f>
        <v>Tropicales y subtropicales</v>
      </c>
      <c r="F4418" t="s">
        <v>204</v>
      </c>
      <c r="G4418" s="51">
        <v>846.8</v>
      </c>
    </row>
    <row r="4419" spans="1:7" x14ac:dyDescent="0.35">
      <c r="A4419">
        <v>2018</v>
      </c>
      <c r="B4419">
        <v>2</v>
      </c>
      <c r="C4419" t="str">
        <f>+VLOOKUP(Precio_mayoristas_consumidores[[#This Row],[Cod_mes]],Códigos_mes[],2,0)</f>
        <v>Febrero</v>
      </c>
      <c r="D4419" t="s">
        <v>796</v>
      </c>
      <c r="E4419" t="str">
        <f>+VLOOKUP(Precio_mayoristas_consumidores[[#This Row],[Producto]],Codigos_class_frutas[],2,0)</f>
        <v>Berries</v>
      </c>
      <c r="F4419" t="s">
        <v>207</v>
      </c>
      <c r="G4419" s="51">
        <v>1812.12</v>
      </c>
    </row>
    <row r="4420" spans="1:7" x14ac:dyDescent="0.35">
      <c r="A4420">
        <v>2018</v>
      </c>
      <c r="B4420">
        <v>2</v>
      </c>
      <c r="C4420" t="str">
        <f>+VLOOKUP(Precio_mayoristas_consumidores[[#This Row],[Cod_mes]],Códigos_mes[],2,0)</f>
        <v>Febrero</v>
      </c>
      <c r="D4420" t="s">
        <v>796</v>
      </c>
      <c r="E4420" t="str">
        <f>+VLOOKUP(Precio_mayoristas_consumidores[[#This Row],[Producto]],Codigos_class_frutas[],2,0)</f>
        <v>Frutos de hueso (carozo)</v>
      </c>
      <c r="F4420" t="s">
        <v>702</v>
      </c>
      <c r="G4420" s="51">
        <v>675.22</v>
      </c>
    </row>
    <row r="4421" spans="1:7" x14ac:dyDescent="0.35">
      <c r="A4421">
        <v>2018</v>
      </c>
      <c r="B4421">
        <v>2</v>
      </c>
      <c r="C4421" t="str">
        <f>+VLOOKUP(Precio_mayoristas_consumidores[[#This Row],[Cod_mes]],Códigos_mes[],2,0)</f>
        <v>Febrero</v>
      </c>
      <c r="D4421" t="s">
        <v>796</v>
      </c>
      <c r="E4421" t="str">
        <f>+VLOOKUP(Precio_mayoristas_consumidores[[#This Row],[Producto]],Codigos_class_frutas[],2,0)</f>
        <v>Frutos de hueso (carozo)</v>
      </c>
      <c r="F4421" t="s">
        <v>277</v>
      </c>
      <c r="G4421" s="51">
        <v>851.58</v>
      </c>
    </row>
    <row r="4422" spans="1:7" x14ac:dyDescent="0.35">
      <c r="A4422">
        <v>2018</v>
      </c>
      <c r="B4422">
        <v>2</v>
      </c>
      <c r="C4422" t="str">
        <f>+VLOOKUP(Precio_mayoristas_consumidores[[#This Row],[Cod_mes]],Códigos_mes[],2,0)</f>
        <v>Febrero</v>
      </c>
      <c r="D4422" t="s">
        <v>796</v>
      </c>
      <c r="E4422" t="str">
        <f>+VLOOKUP(Precio_mayoristas_consumidores[[#This Row],[Producto]],Codigos_class_frutas[],2,0)</f>
        <v>Berries</v>
      </c>
      <c r="F4422" t="s">
        <v>799</v>
      </c>
      <c r="G4422" s="51">
        <v>1945.43</v>
      </c>
    </row>
    <row r="4423" spans="1:7" x14ac:dyDescent="0.35">
      <c r="A4423">
        <v>2018</v>
      </c>
      <c r="B4423">
        <v>2</v>
      </c>
      <c r="C4423" t="str">
        <f>+VLOOKUP(Precio_mayoristas_consumidores[[#This Row],[Cod_mes]],Códigos_mes[],2,0)</f>
        <v>Febrero</v>
      </c>
      <c r="D4423" t="s">
        <v>796</v>
      </c>
      <c r="E4423" t="str">
        <f>+VLOOKUP(Precio_mayoristas_consumidores[[#This Row],[Producto]],Codigos_class_frutas[],2,0)</f>
        <v>Berries</v>
      </c>
      <c r="F4423" t="s">
        <v>212</v>
      </c>
      <c r="G4423" s="51">
        <v>1247.01</v>
      </c>
    </row>
    <row r="4424" spans="1:7" x14ac:dyDescent="0.35">
      <c r="A4424">
        <v>2018</v>
      </c>
      <c r="B4424">
        <v>2</v>
      </c>
      <c r="C4424" t="str">
        <f>+VLOOKUP(Precio_mayoristas_consumidores[[#This Row],[Cod_mes]],Códigos_mes[],2,0)</f>
        <v>Febrero</v>
      </c>
      <c r="D4424" t="s">
        <v>796</v>
      </c>
      <c r="E4424" t="str">
        <f>+VLOOKUP(Precio_mayoristas_consumidores[[#This Row],[Producto]],Codigos_class_frutas[],2,0)</f>
        <v>Cítricos</v>
      </c>
      <c r="F4424" t="s">
        <v>214</v>
      </c>
      <c r="G4424" s="51">
        <v>1443.85</v>
      </c>
    </row>
    <row r="4425" spans="1:7" x14ac:dyDescent="0.35">
      <c r="A4425">
        <v>2018</v>
      </c>
      <c r="B4425">
        <v>2</v>
      </c>
      <c r="C4425" t="str">
        <f>+VLOOKUP(Precio_mayoristas_consumidores[[#This Row],[Cod_mes]],Códigos_mes[],2,0)</f>
        <v>Febrero</v>
      </c>
      <c r="D4425" t="s">
        <v>796</v>
      </c>
      <c r="E4425" t="str">
        <f>+VLOOKUP(Precio_mayoristas_consumidores[[#This Row],[Producto]],Codigos_class_frutas[],2,0)</f>
        <v>Tropicales y subtropicales</v>
      </c>
      <c r="F4425" t="s">
        <v>229</v>
      </c>
      <c r="G4425" s="51">
        <v>1645.63</v>
      </c>
    </row>
    <row r="4426" spans="1:7" x14ac:dyDescent="0.35">
      <c r="A4426">
        <v>2018</v>
      </c>
      <c r="B4426">
        <v>2</v>
      </c>
      <c r="C4426" t="str">
        <f>+VLOOKUP(Precio_mayoristas_consumidores[[#This Row],[Cod_mes]],Códigos_mes[],2,0)</f>
        <v>Febrero</v>
      </c>
      <c r="D4426" t="s">
        <v>796</v>
      </c>
      <c r="E4426" t="str">
        <f>+VLOOKUP(Precio_mayoristas_consumidores[[#This Row],[Producto]],Codigos_class_frutas[],2,0)</f>
        <v>Frutos de pepita</v>
      </c>
      <c r="F4426" t="s">
        <v>231</v>
      </c>
      <c r="G4426" s="51">
        <v>823.88</v>
      </c>
    </row>
    <row r="4427" spans="1:7" x14ac:dyDescent="0.35">
      <c r="A4427">
        <v>2018</v>
      </c>
      <c r="B4427">
        <v>2</v>
      </c>
      <c r="C4427" t="str">
        <f>+VLOOKUP(Precio_mayoristas_consumidores[[#This Row],[Cod_mes]],Códigos_mes[],2,0)</f>
        <v>Febrero</v>
      </c>
      <c r="D4427" t="s">
        <v>796</v>
      </c>
      <c r="E4427" t="str">
        <f>+VLOOKUP(Precio_mayoristas_consumidores[[#This Row],[Producto]],Codigos_class_frutas[],2,0)</f>
        <v>Cítricos</v>
      </c>
      <c r="F4427" t="s">
        <v>221</v>
      </c>
      <c r="G4427" s="51">
        <v>1172.8599999999999</v>
      </c>
    </row>
    <row r="4428" spans="1:7" x14ac:dyDescent="0.35">
      <c r="A4428">
        <v>2018</v>
      </c>
      <c r="B4428">
        <v>2</v>
      </c>
      <c r="C4428" t="str">
        <f>+VLOOKUP(Precio_mayoristas_consumidores[[#This Row],[Cod_mes]],Códigos_mes[],2,0)</f>
        <v>Febrero</v>
      </c>
      <c r="D4428" t="s">
        <v>796</v>
      </c>
      <c r="E4428" t="str">
        <f>+VLOOKUP(Precio_mayoristas_consumidores[[#This Row],[Producto]],Codigos_class_frutas[],2,0)</f>
        <v>Frutos de hueso (carozo)</v>
      </c>
      <c r="F4428" t="s">
        <v>665</v>
      </c>
      <c r="G4428" s="51">
        <v>830.81</v>
      </c>
    </row>
    <row r="4429" spans="1:7" x14ac:dyDescent="0.35">
      <c r="A4429">
        <v>2018</v>
      </c>
      <c r="B4429">
        <v>2</v>
      </c>
      <c r="C4429" t="str">
        <f>+VLOOKUP(Precio_mayoristas_consumidores[[#This Row],[Cod_mes]],Códigos_mes[],2,0)</f>
        <v>Febrero</v>
      </c>
      <c r="D4429" t="s">
        <v>796</v>
      </c>
      <c r="E4429" t="str">
        <f>+VLOOKUP(Precio_mayoristas_consumidores[[#This Row],[Producto]],Codigos_class_frutas[],2,0)</f>
        <v>Oleaginosos</v>
      </c>
      <c r="F4429" t="s">
        <v>225</v>
      </c>
      <c r="G4429" s="51">
        <v>2494.69</v>
      </c>
    </row>
    <row r="4430" spans="1:7" x14ac:dyDescent="0.35">
      <c r="A4430">
        <v>2018</v>
      </c>
      <c r="B4430">
        <v>2</v>
      </c>
      <c r="C4430" t="str">
        <f>+VLOOKUP(Precio_mayoristas_consumidores[[#This Row],[Cod_mes]],Códigos_mes[],2,0)</f>
        <v>Febrero</v>
      </c>
      <c r="D4430" t="s">
        <v>796</v>
      </c>
      <c r="E4430" t="str">
        <f>+VLOOKUP(Precio_mayoristas_consumidores[[#This Row],[Producto]],Codigos_class_frutas[],2,0)</f>
        <v>Frutos de pepita</v>
      </c>
      <c r="F4430" t="s">
        <v>242</v>
      </c>
      <c r="G4430" s="51">
        <v>828.42</v>
      </c>
    </row>
    <row r="4431" spans="1:7" x14ac:dyDescent="0.35">
      <c r="A4431">
        <v>2018</v>
      </c>
      <c r="B4431">
        <v>2</v>
      </c>
      <c r="C4431" t="str">
        <f>+VLOOKUP(Precio_mayoristas_consumidores[[#This Row],[Cod_mes]],Códigos_mes[],2,0)</f>
        <v>Febrero</v>
      </c>
      <c r="D4431" t="s">
        <v>796</v>
      </c>
      <c r="E4431" t="str">
        <f>+VLOOKUP(Precio_mayoristas_consumidores[[#This Row],[Producto]],Codigos_class_frutas[],2,0)</f>
        <v>Tropicales y subtropicales</v>
      </c>
      <c r="F4431" t="s">
        <v>204</v>
      </c>
      <c r="G4431" s="51">
        <v>615.61</v>
      </c>
    </row>
    <row r="4432" spans="1:7" x14ac:dyDescent="0.35">
      <c r="A4432">
        <v>2018</v>
      </c>
      <c r="B4432">
        <v>2</v>
      </c>
      <c r="C4432" t="str">
        <f>+VLOOKUP(Precio_mayoristas_consumidores[[#This Row],[Cod_mes]],Códigos_mes[],2,0)</f>
        <v>Febrero</v>
      </c>
      <c r="D4432" t="s">
        <v>796</v>
      </c>
      <c r="E4432" t="str">
        <f>+VLOOKUP(Precio_mayoristas_consumidores[[#This Row],[Producto]],Codigos_class_frutas[],2,0)</f>
        <v>Uva</v>
      </c>
      <c r="F4432" t="s">
        <v>295</v>
      </c>
      <c r="G4432" s="51">
        <v>894.13</v>
      </c>
    </row>
    <row r="4433" spans="1:7" x14ac:dyDescent="0.35">
      <c r="A4433">
        <v>2018</v>
      </c>
      <c r="B4433">
        <v>2</v>
      </c>
      <c r="C4433" t="str">
        <f>+VLOOKUP(Precio_mayoristas_consumidores[[#This Row],[Cod_mes]],Códigos_mes[],2,0)</f>
        <v>Febrero</v>
      </c>
      <c r="D4433" t="s">
        <v>797</v>
      </c>
      <c r="E4433" t="str">
        <f>+VLOOKUP(Precio_mayoristas_consumidores[[#This Row],[Producto]],Codigos_class_frutas[],2,0)</f>
        <v>Berries</v>
      </c>
      <c r="F4433" t="s">
        <v>207</v>
      </c>
      <c r="G4433" s="51">
        <v>7304.17</v>
      </c>
    </row>
    <row r="4434" spans="1:7" x14ac:dyDescent="0.35">
      <c r="A4434">
        <v>2018</v>
      </c>
      <c r="B4434">
        <v>2</v>
      </c>
      <c r="C4434" t="str">
        <f>+VLOOKUP(Precio_mayoristas_consumidores[[#This Row],[Cod_mes]],Códigos_mes[],2,0)</f>
        <v>Febrero</v>
      </c>
      <c r="D4434" t="s">
        <v>797</v>
      </c>
      <c r="E4434" t="str">
        <f>+VLOOKUP(Precio_mayoristas_consumidores[[#This Row],[Producto]],Codigos_class_frutas[],2,0)</f>
        <v>Frutos de hueso (carozo)</v>
      </c>
      <c r="F4434" t="s">
        <v>702</v>
      </c>
      <c r="G4434" s="51">
        <v>1349.24</v>
      </c>
    </row>
    <row r="4435" spans="1:7" x14ac:dyDescent="0.35">
      <c r="A4435">
        <v>2018</v>
      </c>
      <c r="B4435">
        <v>2</v>
      </c>
      <c r="C4435" t="str">
        <f>+VLOOKUP(Precio_mayoristas_consumidores[[#This Row],[Cod_mes]],Códigos_mes[],2,0)</f>
        <v>Febrero</v>
      </c>
      <c r="D4435" t="s">
        <v>797</v>
      </c>
      <c r="E4435" t="str">
        <f>+VLOOKUP(Precio_mayoristas_consumidores[[#This Row],[Producto]],Codigos_class_frutas[],2,0)</f>
        <v>Frutos de hueso (carozo)</v>
      </c>
      <c r="F4435" t="s">
        <v>277</v>
      </c>
      <c r="G4435" s="51">
        <v>1463.89</v>
      </c>
    </row>
    <row r="4436" spans="1:7" x14ac:dyDescent="0.35">
      <c r="A4436">
        <v>2018</v>
      </c>
      <c r="B4436">
        <v>2</v>
      </c>
      <c r="C4436" t="str">
        <f>+VLOOKUP(Precio_mayoristas_consumidores[[#This Row],[Cod_mes]],Códigos_mes[],2,0)</f>
        <v>Febrero</v>
      </c>
      <c r="D4436" t="s">
        <v>797</v>
      </c>
      <c r="E4436" t="str">
        <f>+VLOOKUP(Precio_mayoristas_consumidores[[#This Row],[Producto]],Codigos_class_frutas[],2,0)</f>
        <v>Berries</v>
      </c>
      <c r="F4436" t="s">
        <v>799</v>
      </c>
      <c r="G4436" s="51">
        <v>2595</v>
      </c>
    </row>
    <row r="4437" spans="1:7" x14ac:dyDescent="0.35">
      <c r="A4437">
        <v>2018</v>
      </c>
      <c r="B4437">
        <v>2</v>
      </c>
      <c r="C4437" t="str">
        <f>+VLOOKUP(Precio_mayoristas_consumidores[[#This Row],[Cod_mes]],Códigos_mes[],2,0)</f>
        <v>Febrero</v>
      </c>
      <c r="D4437" t="s">
        <v>797</v>
      </c>
      <c r="E4437" t="str">
        <f>+VLOOKUP(Precio_mayoristas_consumidores[[#This Row],[Producto]],Codigos_class_frutas[],2,0)</f>
        <v>Berries</v>
      </c>
      <c r="F4437" t="s">
        <v>212</v>
      </c>
      <c r="G4437" s="51">
        <v>4017.62</v>
      </c>
    </row>
    <row r="4438" spans="1:7" x14ac:dyDescent="0.35">
      <c r="A4438">
        <v>2018</v>
      </c>
      <c r="B4438">
        <v>2</v>
      </c>
      <c r="C4438" t="str">
        <f>+VLOOKUP(Precio_mayoristas_consumidores[[#This Row],[Cod_mes]],Códigos_mes[],2,0)</f>
        <v>Febrero</v>
      </c>
      <c r="D4438" t="s">
        <v>797</v>
      </c>
      <c r="E4438" t="str">
        <f>+VLOOKUP(Precio_mayoristas_consumidores[[#This Row],[Producto]],Codigos_class_frutas[],2,0)</f>
        <v>Cítricos</v>
      </c>
      <c r="F4438" t="s">
        <v>214</v>
      </c>
      <c r="G4438" s="51">
        <v>2124.06</v>
      </c>
    </row>
    <row r="4439" spans="1:7" x14ac:dyDescent="0.35">
      <c r="A4439">
        <v>2018</v>
      </c>
      <c r="B4439">
        <v>2</v>
      </c>
      <c r="C4439" t="str">
        <f>+VLOOKUP(Precio_mayoristas_consumidores[[#This Row],[Cod_mes]],Códigos_mes[],2,0)</f>
        <v>Febrero</v>
      </c>
      <c r="D4439" t="s">
        <v>797</v>
      </c>
      <c r="E4439" t="str">
        <f>+VLOOKUP(Precio_mayoristas_consumidores[[#This Row],[Producto]],Codigos_class_frutas[],2,0)</f>
        <v>Tropicales y subtropicales</v>
      </c>
      <c r="F4439" t="s">
        <v>229</v>
      </c>
      <c r="G4439" s="51">
        <v>1686.56</v>
      </c>
    </row>
    <row r="4440" spans="1:7" x14ac:dyDescent="0.35">
      <c r="A4440">
        <v>2018</v>
      </c>
      <c r="B4440">
        <v>2</v>
      </c>
      <c r="C4440" t="str">
        <f>+VLOOKUP(Precio_mayoristas_consumidores[[#This Row],[Cod_mes]],Códigos_mes[],2,0)</f>
        <v>Febrero</v>
      </c>
      <c r="D4440" t="s">
        <v>797</v>
      </c>
      <c r="E4440" t="str">
        <f>+VLOOKUP(Precio_mayoristas_consumidores[[#This Row],[Producto]],Codigos_class_frutas[],2,0)</f>
        <v>Frutos de pepita</v>
      </c>
      <c r="F4440" t="s">
        <v>231</v>
      </c>
      <c r="G4440" s="51">
        <v>1480.84</v>
      </c>
    </row>
    <row r="4441" spans="1:7" x14ac:dyDescent="0.35">
      <c r="A4441">
        <v>2018</v>
      </c>
      <c r="B4441">
        <v>2</v>
      </c>
      <c r="C4441" t="str">
        <f>+VLOOKUP(Precio_mayoristas_consumidores[[#This Row],[Cod_mes]],Códigos_mes[],2,0)</f>
        <v>Febrero</v>
      </c>
      <c r="D4441" t="s">
        <v>797</v>
      </c>
      <c r="E4441" t="str">
        <f>+VLOOKUP(Precio_mayoristas_consumidores[[#This Row],[Producto]],Codigos_class_frutas[],2,0)</f>
        <v>Cítricos</v>
      </c>
      <c r="F4441" t="s">
        <v>221</v>
      </c>
      <c r="G4441" s="51">
        <v>1589.37</v>
      </c>
    </row>
    <row r="4442" spans="1:7" x14ac:dyDescent="0.35">
      <c r="A4442">
        <v>2018</v>
      </c>
      <c r="B4442">
        <v>2</v>
      </c>
      <c r="C4442" t="str">
        <f>+VLOOKUP(Precio_mayoristas_consumidores[[#This Row],[Cod_mes]],Códigos_mes[],2,0)</f>
        <v>Febrero</v>
      </c>
      <c r="D4442" t="s">
        <v>797</v>
      </c>
      <c r="E4442" t="str">
        <f>+VLOOKUP(Precio_mayoristas_consumidores[[#This Row],[Producto]],Codigos_class_frutas[],2,0)</f>
        <v>Frutos de hueso (carozo)</v>
      </c>
      <c r="F4442" t="s">
        <v>665</v>
      </c>
      <c r="G4442" s="51">
        <v>1426.62</v>
      </c>
    </row>
    <row r="4443" spans="1:7" x14ac:dyDescent="0.35">
      <c r="A4443">
        <v>2018</v>
      </c>
      <c r="B4443">
        <v>2</v>
      </c>
      <c r="C4443" t="str">
        <f>+VLOOKUP(Precio_mayoristas_consumidores[[#This Row],[Cod_mes]],Códigos_mes[],2,0)</f>
        <v>Febrero</v>
      </c>
      <c r="D4443" t="s">
        <v>797</v>
      </c>
      <c r="E4443" t="str">
        <f>+VLOOKUP(Precio_mayoristas_consumidores[[#This Row],[Producto]],Codigos_class_frutas[],2,0)</f>
        <v>Oleaginosos</v>
      </c>
      <c r="F4443" t="s">
        <v>225</v>
      </c>
      <c r="G4443" s="51">
        <v>3178.91</v>
      </c>
    </row>
    <row r="4444" spans="1:7" x14ac:dyDescent="0.35">
      <c r="A4444">
        <v>2018</v>
      </c>
      <c r="B4444">
        <v>2</v>
      </c>
      <c r="C4444" t="str">
        <f>+VLOOKUP(Precio_mayoristas_consumidores[[#This Row],[Cod_mes]],Códigos_mes[],2,0)</f>
        <v>Febrero</v>
      </c>
      <c r="D4444" t="s">
        <v>797</v>
      </c>
      <c r="E4444" t="str">
        <f>+VLOOKUP(Precio_mayoristas_consumidores[[#This Row],[Producto]],Codigos_class_frutas[],2,0)</f>
        <v>Frutos de pepita</v>
      </c>
      <c r="F4444" t="s">
        <v>242</v>
      </c>
      <c r="G4444" s="51">
        <v>1435.85</v>
      </c>
    </row>
    <row r="4445" spans="1:7" x14ac:dyDescent="0.35">
      <c r="A4445">
        <v>2018</v>
      </c>
      <c r="B4445">
        <v>2</v>
      </c>
      <c r="C4445" t="str">
        <f>+VLOOKUP(Precio_mayoristas_consumidores[[#This Row],[Cod_mes]],Códigos_mes[],2,0)</f>
        <v>Febrero</v>
      </c>
      <c r="D4445" t="s">
        <v>797</v>
      </c>
      <c r="E4445" t="str">
        <f>+VLOOKUP(Precio_mayoristas_consumidores[[#This Row],[Producto]],Codigos_class_frutas[],2,0)</f>
        <v>Tropicales y subtropicales</v>
      </c>
      <c r="F4445" t="s">
        <v>204</v>
      </c>
      <c r="G4445" s="51">
        <v>843.49</v>
      </c>
    </row>
    <row r="4446" spans="1:7" x14ac:dyDescent="0.35">
      <c r="A4446">
        <v>2018</v>
      </c>
      <c r="B4446">
        <v>2</v>
      </c>
      <c r="C4446" t="str">
        <f>+VLOOKUP(Precio_mayoristas_consumidores[[#This Row],[Cod_mes]],Códigos_mes[],2,0)</f>
        <v>Febrero</v>
      </c>
      <c r="D4446" t="s">
        <v>797</v>
      </c>
      <c r="E4446" t="str">
        <f>+VLOOKUP(Precio_mayoristas_consumidores[[#This Row],[Producto]],Codigos_class_frutas[],2,0)</f>
        <v>Uva</v>
      </c>
      <c r="F4446" t="s">
        <v>295</v>
      </c>
      <c r="G4446" s="51">
        <v>2612.17</v>
      </c>
    </row>
    <row r="4447" spans="1:7" x14ac:dyDescent="0.35">
      <c r="A4447">
        <v>2018</v>
      </c>
      <c r="B4447">
        <v>2</v>
      </c>
      <c r="C4447" t="str">
        <f>+VLOOKUP(Precio_mayoristas_consumidores[[#This Row],[Cod_mes]],Códigos_mes[],2,0)</f>
        <v>Febrero</v>
      </c>
      <c r="D4447" t="s">
        <v>796</v>
      </c>
      <c r="E4447" t="str">
        <f>+VLOOKUP(Precio_mayoristas_consumidores[[#This Row],[Producto]],Codigos_class_frutas[],2,0)</f>
        <v>Berries</v>
      </c>
      <c r="F4447" t="s">
        <v>207</v>
      </c>
      <c r="G4447" s="51">
        <v>1987.37</v>
      </c>
    </row>
    <row r="4448" spans="1:7" x14ac:dyDescent="0.35">
      <c r="A4448">
        <v>2018</v>
      </c>
      <c r="B4448">
        <v>2</v>
      </c>
      <c r="C4448" t="str">
        <f>+VLOOKUP(Precio_mayoristas_consumidores[[#This Row],[Cod_mes]],Códigos_mes[],2,0)</f>
        <v>Febrero</v>
      </c>
      <c r="D4448" t="s">
        <v>796</v>
      </c>
      <c r="E4448" t="str">
        <f>+VLOOKUP(Precio_mayoristas_consumidores[[#This Row],[Producto]],Codigos_class_frutas[],2,0)</f>
        <v>Frutos de hueso (carozo)</v>
      </c>
      <c r="F4448" t="s">
        <v>702</v>
      </c>
      <c r="G4448" s="51">
        <v>665.66</v>
      </c>
    </row>
    <row r="4449" spans="1:7" x14ac:dyDescent="0.35">
      <c r="A4449">
        <v>2018</v>
      </c>
      <c r="B4449">
        <v>2</v>
      </c>
      <c r="C4449" t="str">
        <f>+VLOOKUP(Precio_mayoristas_consumidores[[#This Row],[Cod_mes]],Códigos_mes[],2,0)</f>
        <v>Febrero</v>
      </c>
      <c r="D4449" t="s">
        <v>796</v>
      </c>
      <c r="E4449" t="str">
        <f>+VLOOKUP(Precio_mayoristas_consumidores[[#This Row],[Producto]],Codigos_class_frutas[],2,0)</f>
        <v>Frutos de hueso (carozo)</v>
      </c>
      <c r="F4449" t="s">
        <v>277</v>
      </c>
      <c r="G4449" s="51">
        <v>822.18</v>
      </c>
    </row>
    <row r="4450" spans="1:7" x14ac:dyDescent="0.35">
      <c r="A4450">
        <v>2018</v>
      </c>
      <c r="B4450">
        <v>2</v>
      </c>
      <c r="C4450" t="str">
        <f>+VLOOKUP(Precio_mayoristas_consumidores[[#This Row],[Cod_mes]],Códigos_mes[],2,0)</f>
        <v>Febrero</v>
      </c>
      <c r="D4450" t="s">
        <v>796</v>
      </c>
      <c r="E4450" t="str">
        <f>+VLOOKUP(Precio_mayoristas_consumidores[[#This Row],[Producto]],Codigos_class_frutas[],2,0)</f>
        <v>Berries</v>
      </c>
      <c r="F4450" t="s">
        <v>799</v>
      </c>
      <c r="G4450" s="51">
        <v>2066.67</v>
      </c>
    </row>
    <row r="4451" spans="1:7" x14ac:dyDescent="0.35">
      <c r="A4451">
        <v>2018</v>
      </c>
      <c r="B4451">
        <v>2</v>
      </c>
      <c r="C4451" t="str">
        <f>+VLOOKUP(Precio_mayoristas_consumidores[[#This Row],[Cod_mes]],Códigos_mes[],2,0)</f>
        <v>Febrero</v>
      </c>
      <c r="D4451" t="s">
        <v>796</v>
      </c>
      <c r="E4451" t="str">
        <f>+VLOOKUP(Precio_mayoristas_consumidores[[#This Row],[Producto]],Codigos_class_frutas[],2,0)</f>
        <v>Berries</v>
      </c>
      <c r="F4451" t="s">
        <v>212</v>
      </c>
      <c r="G4451" s="51">
        <v>1343.63</v>
      </c>
    </row>
    <row r="4452" spans="1:7" x14ac:dyDescent="0.35">
      <c r="A4452">
        <v>2018</v>
      </c>
      <c r="B4452">
        <v>2</v>
      </c>
      <c r="C4452" t="str">
        <f>+VLOOKUP(Precio_mayoristas_consumidores[[#This Row],[Cod_mes]],Códigos_mes[],2,0)</f>
        <v>Febrero</v>
      </c>
      <c r="D4452" t="s">
        <v>796</v>
      </c>
      <c r="E4452" t="str">
        <f>+VLOOKUP(Precio_mayoristas_consumidores[[#This Row],[Producto]],Codigos_class_frutas[],2,0)</f>
        <v>Cítricos</v>
      </c>
      <c r="F4452" t="s">
        <v>214</v>
      </c>
      <c r="G4452" s="51">
        <v>1697.65</v>
      </c>
    </row>
    <row r="4453" spans="1:7" x14ac:dyDescent="0.35">
      <c r="A4453">
        <v>2018</v>
      </c>
      <c r="B4453">
        <v>2</v>
      </c>
      <c r="C4453" t="str">
        <f>+VLOOKUP(Precio_mayoristas_consumidores[[#This Row],[Cod_mes]],Códigos_mes[],2,0)</f>
        <v>Febrero</v>
      </c>
      <c r="D4453" t="s">
        <v>796</v>
      </c>
      <c r="E4453" t="str">
        <f>+VLOOKUP(Precio_mayoristas_consumidores[[#This Row],[Producto]],Codigos_class_frutas[],2,0)</f>
        <v>Tropicales y subtropicales</v>
      </c>
      <c r="F4453" t="s">
        <v>229</v>
      </c>
      <c r="G4453" s="51">
        <v>1807.92</v>
      </c>
    </row>
    <row r="4454" spans="1:7" x14ac:dyDescent="0.35">
      <c r="A4454">
        <v>2018</v>
      </c>
      <c r="B4454">
        <v>2</v>
      </c>
      <c r="C4454" t="str">
        <f>+VLOOKUP(Precio_mayoristas_consumidores[[#This Row],[Cod_mes]],Códigos_mes[],2,0)</f>
        <v>Febrero</v>
      </c>
      <c r="D4454" t="s">
        <v>796</v>
      </c>
      <c r="E4454" t="str">
        <f>+VLOOKUP(Precio_mayoristas_consumidores[[#This Row],[Producto]],Codigos_class_frutas[],2,0)</f>
        <v>Frutos de pepita</v>
      </c>
      <c r="F4454" t="s">
        <v>231</v>
      </c>
      <c r="G4454" s="51">
        <v>780.2</v>
      </c>
    </row>
    <row r="4455" spans="1:7" x14ac:dyDescent="0.35">
      <c r="A4455">
        <v>2018</v>
      </c>
      <c r="B4455">
        <v>2</v>
      </c>
      <c r="C4455" t="str">
        <f>+VLOOKUP(Precio_mayoristas_consumidores[[#This Row],[Cod_mes]],Códigos_mes[],2,0)</f>
        <v>Febrero</v>
      </c>
      <c r="D4455" t="s">
        <v>796</v>
      </c>
      <c r="E4455" t="str">
        <f>+VLOOKUP(Precio_mayoristas_consumidores[[#This Row],[Producto]],Codigos_class_frutas[],2,0)</f>
        <v>Cítricos</v>
      </c>
      <c r="F4455" t="s">
        <v>221</v>
      </c>
      <c r="G4455" s="51">
        <v>1164.2</v>
      </c>
    </row>
    <row r="4456" spans="1:7" x14ac:dyDescent="0.35">
      <c r="A4456">
        <v>2018</v>
      </c>
      <c r="B4456">
        <v>2</v>
      </c>
      <c r="C4456" t="str">
        <f>+VLOOKUP(Precio_mayoristas_consumidores[[#This Row],[Cod_mes]],Códigos_mes[],2,0)</f>
        <v>Febrero</v>
      </c>
      <c r="D4456" t="s">
        <v>796</v>
      </c>
      <c r="E4456" t="str">
        <f>+VLOOKUP(Precio_mayoristas_consumidores[[#This Row],[Producto]],Codigos_class_frutas[],2,0)</f>
        <v>Frutos de hueso (carozo)</v>
      </c>
      <c r="F4456" t="s">
        <v>665</v>
      </c>
      <c r="G4456" s="51">
        <v>838.37</v>
      </c>
    </row>
    <row r="4457" spans="1:7" x14ac:dyDescent="0.35">
      <c r="A4457">
        <v>2018</v>
      </c>
      <c r="B4457">
        <v>2</v>
      </c>
      <c r="C4457" t="str">
        <f>+VLOOKUP(Precio_mayoristas_consumidores[[#This Row],[Cod_mes]],Códigos_mes[],2,0)</f>
        <v>Febrero</v>
      </c>
      <c r="D4457" t="s">
        <v>796</v>
      </c>
      <c r="E4457" t="str">
        <f>+VLOOKUP(Precio_mayoristas_consumidores[[#This Row],[Producto]],Codigos_class_frutas[],2,0)</f>
        <v>Oleaginosos</v>
      </c>
      <c r="F4457" t="s">
        <v>225</v>
      </c>
      <c r="G4457" s="51">
        <v>2734.13</v>
      </c>
    </row>
    <row r="4458" spans="1:7" x14ac:dyDescent="0.35">
      <c r="A4458">
        <v>2018</v>
      </c>
      <c r="B4458">
        <v>2</v>
      </c>
      <c r="C4458" t="str">
        <f>+VLOOKUP(Precio_mayoristas_consumidores[[#This Row],[Cod_mes]],Códigos_mes[],2,0)</f>
        <v>Febrero</v>
      </c>
      <c r="D4458" t="s">
        <v>796</v>
      </c>
      <c r="E4458" t="str">
        <f>+VLOOKUP(Precio_mayoristas_consumidores[[#This Row],[Producto]],Codigos_class_frutas[],2,0)</f>
        <v>Frutos de pepita</v>
      </c>
      <c r="F4458" t="s">
        <v>242</v>
      </c>
      <c r="G4458" s="51">
        <v>770.76</v>
      </c>
    </row>
    <row r="4459" spans="1:7" x14ac:dyDescent="0.35">
      <c r="A4459">
        <v>2018</v>
      </c>
      <c r="B4459">
        <v>2</v>
      </c>
      <c r="C4459" t="str">
        <f>+VLOOKUP(Precio_mayoristas_consumidores[[#This Row],[Cod_mes]],Códigos_mes[],2,0)</f>
        <v>Febrero</v>
      </c>
      <c r="D4459" t="s">
        <v>796</v>
      </c>
      <c r="E4459" t="str">
        <f>+VLOOKUP(Precio_mayoristas_consumidores[[#This Row],[Producto]],Codigos_class_frutas[],2,0)</f>
        <v>Tropicales y subtropicales</v>
      </c>
      <c r="F4459" t="s">
        <v>204</v>
      </c>
      <c r="G4459" s="51">
        <v>619.62</v>
      </c>
    </row>
    <row r="4460" spans="1:7" x14ac:dyDescent="0.35">
      <c r="A4460">
        <v>2018</v>
      </c>
      <c r="B4460">
        <v>2</v>
      </c>
      <c r="C4460" t="str">
        <f>+VLOOKUP(Precio_mayoristas_consumidores[[#This Row],[Cod_mes]],Códigos_mes[],2,0)</f>
        <v>Febrero</v>
      </c>
      <c r="D4460" t="s">
        <v>796</v>
      </c>
      <c r="E4460" t="str">
        <f>+VLOOKUP(Precio_mayoristas_consumidores[[#This Row],[Producto]],Codigos_class_frutas[],2,0)</f>
        <v>Uva</v>
      </c>
      <c r="F4460" t="s">
        <v>295</v>
      </c>
      <c r="G4460" s="51">
        <v>933.05</v>
      </c>
    </row>
    <row r="4461" spans="1:7" x14ac:dyDescent="0.35">
      <c r="A4461">
        <v>2018</v>
      </c>
      <c r="B4461">
        <v>2</v>
      </c>
      <c r="C4461" t="str">
        <f>+VLOOKUP(Precio_mayoristas_consumidores[[#This Row],[Cod_mes]],Códigos_mes[],2,0)</f>
        <v>Febrero</v>
      </c>
      <c r="D4461" t="s">
        <v>797</v>
      </c>
      <c r="E4461" t="str">
        <f>+VLOOKUP(Precio_mayoristas_consumidores[[#This Row],[Producto]],Codigos_class_frutas[],2,0)</f>
        <v>Berries</v>
      </c>
      <c r="F4461" t="s">
        <v>207</v>
      </c>
      <c r="G4461" s="51">
        <v>8481.86</v>
      </c>
    </row>
    <row r="4462" spans="1:7" x14ac:dyDescent="0.35">
      <c r="A4462">
        <v>2018</v>
      </c>
      <c r="B4462">
        <v>2</v>
      </c>
      <c r="C4462" t="str">
        <f>+VLOOKUP(Precio_mayoristas_consumidores[[#This Row],[Cod_mes]],Códigos_mes[],2,0)</f>
        <v>Febrero</v>
      </c>
      <c r="D4462" t="s">
        <v>797</v>
      </c>
      <c r="E4462" t="str">
        <f>+VLOOKUP(Precio_mayoristas_consumidores[[#This Row],[Producto]],Codigos_class_frutas[],2,0)</f>
        <v>Frutos de hueso (carozo)</v>
      </c>
      <c r="F4462" t="s">
        <v>702</v>
      </c>
      <c r="G4462" s="51">
        <v>1492.38</v>
      </c>
    </row>
    <row r="4463" spans="1:7" x14ac:dyDescent="0.35">
      <c r="A4463">
        <v>2018</v>
      </c>
      <c r="B4463">
        <v>2</v>
      </c>
      <c r="C4463" t="str">
        <f>+VLOOKUP(Precio_mayoristas_consumidores[[#This Row],[Cod_mes]],Códigos_mes[],2,0)</f>
        <v>Febrero</v>
      </c>
      <c r="D4463" t="s">
        <v>797</v>
      </c>
      <c r="E4463" t="str">
        <f>+VLOOKUP(Precio_mayoristas_consumidores[[#This Row],[Producto]],Codigos_class_frutas[],2,0)</f>
        <v>Frutos de hueso (carozo)</v>
      </c>
      <c r="F4463" t="s">
        <v>277</v>
      </c>
      <c r="G4463" s="51">
        <v>1522.65</v>
      </c>
    </row>
    <row r="4464" spans="1:7" x14ac:dyDescent="0.35">
      <c r="A4464">
        <v>2018</v>
      </c>
      <c r="B4464">
        <v>2</v>
      </c>
      <c r="C4464" t="str">
        <f>+VLOOKUP(Precio_mayoristas_consumidores[[#This Row],[Cod_mes]],Códigos_mes[],2,0)</f>
        <v>Febrero</v>
      </c>
      <c r="D4464" t="s">
        <v>797</v>
      </c>
      <c r="E4464" t="str">
        <f>+VLOOKUP(Precio_mayoristas_consumidores[[#This Row],[Producto]],Codigos_class_frutas[],2,0)</f>
        <v>Berries</v>
      </c>
      <c r="F4464" t="s">
        <v>799</v>
      </c>
      <c r="G4464" s="51">
        <v>8844</v>
      </c>
    </row>
    <row r="4465" spans="1:7" x14ac:dyDescent="0.35">
      <c r="A4465">
        <v>2018</v>
      </c>
      <c r="B4465">
        <v>2</v>
      </c>
      <c r="C4465" t="str">
        <f>+VLOOKUP(Precio_mayoristas_consumidores[[#This Row],[Cod_mes]],Códigos_mes[],2,0)</f>
        <v>Febrero</v>
      </c>
      <c r="D4465" t="s">
        <v>797</v>
      </c>
      <c r="E4465" t="str">
        <f>+VLOOKUP(Precio_mayoristas_consumidores[[#This Row],[Producto]],Codigos_class_frutas[],2,0)</f>
        <v>Berries</v>
      </c>
      <c r="F4465" t="s">
        <v>212</v>
      </c>
      <c r="G4465" s="51">
        <v>3780.07</v>
      </c>
    </row>
    <row r="4466" spans="1:7" x14ac:dyDescent="0.35">
      <c r="A4466">
        <v>2018</v>
      </c>
      <c r="B4466">
        <v>2</v>
      </c>
      <c r="C4466" t="str">
        <f>+VLOOKUP(Precio_mayoristas_consumidores[[#This Row],[Cod_mes]],Códigos_mes[],2,0)</f>
        <v>Febrero</v>
      </c>
      <c r="D4466" t="s">
        <v>797</v>
      </c>
      <c r="E4466" t="str">
        <f>+VLOOKUP(Precio_mayoristas_consumidores[[#This Row],[Producto]],Codigos_class_frutas[],2,0)</f>
        <v>Cítricos</v>
      </c>
      <c r="F4466" t="s">
        <v>214</v>
      </c>
      <c r="G4466" s="51">
        <v>2041.47</v>
      </c>
    </row>
    <row r="4467" spans="1:7" x14ac:dyDescent="0.35">
      <c r="A4467">
        <v>2018</v>
      </c>
      <c r="B4467">
        <v>2</v>
      </c>
      <c r="C4467" t="str">
        <f>+VLOOKUP(Precio_mayoristas_consumidores[[#This Row],[Cod_mes]],Códigos_mes[],2,0)</f>
        <v>Febrero</v>
      </c>
      <c r="D4467" t="s">
        <v>797</v>
      </c>
      <c r="E4467" t="str">
        <f>+VLOOKUP(Precio_mayoristas_consumidores[[#This Row],[Producto]],Codigos_class_frutas[],2,0)</f>
        <v>Tropicales y subtropicales</v>
      </c>
      <c r="F4467" t="s">
        <v>229</v>
      </c>
      <c r="G4467" s="51">
        <v>1673.69</v>
      </c>
    </row>
    <row r="4468" spans="1:7" x14ac:dyDescent="0.35">
      <c r="A4468">
        <v>2018</v>
      </c>
      <c r="B4468">
        <v>2</v>
      </c>
      <c r="C4468" t="str">
        <f>+VLOOKUP(Precio_mayoristas_consumidores[[#This Row],[Cod_mes]],Códigos_mes[],2,0)</f>
        <v>Febrero</v>
      </c>
      <c r="D4468" t="s">
        <v>797</v>
      </c>
      <c r="E4468" t="str">
        <f>+VLOOKUP(Precio_mayoristas_consumidores[[#This Row],[Producto]],Codigos_class_frutas[],2,0)</f>
        <v>Frutos de pepita</v>
      </c>
      <c r="F4468" t="s">
        <v>231</v>
      </c>
      <c r="G4468" s="51">
        <v>1407.73</v>
      </c>
    </row>
    <row r="4469" spans="1:7" x14ac:dyDescent="0.35">
      <c r="A4469">
        <v>2018</v>
      </c>
      <c r="B4469">
        <v>2</v>
      </c>
      <c r="C4469" t="str">
        <f>+VLOOKUP(Precio_mayoristas_consumidores[[#This Row],[Cod_mes]],Códigos_mes[],2,0)</f>
        <v>Febrero</v>
      </c>
      <c r="D4469" t="s">
        <v>797</v>
      </c>
      <c r="E4469" t="str">
        <f>+VLOOKUP(Precio_mayoristas_consumidores[[#This Row],[Producto]],Codigos_class_frutas[],2,0)</f>
        <v>Cítricos</v>
      </c>
      <c r="F4469" t="s">
        <v>221</v>
      </c>
      <c r="G4469" s="51">
        <v>1588.81</v>
      </c>
    </row>
    <row r="4470" spans="1:7" x14ac:dyDescent="0.35">
      <c r="A4470">
        <v>2018</v>
      </c>
      <c r="B4470">
        <v>2</v>
      </c>
      <c r="C4470" t="str">
        <f>+VLOOKUP(Precio_mayoristas_consumidores[[#This Row],[Cod_mes]],Códigos_mes[],2,0)</f>
        <v>Febrero</v>
      </c>
      <c r="D4470" t="s">
        <v>797</v>
      </c>
      <c r="E4470" t="str">
        <f>+VLOOKUP(Precio_mayoristas_consumidores[[#This Row],[Producto]],Codigos_class_frutas[],2,0)</f>
        <v>Frutos de hueso (carozo)</v>
      </c>
      <c r="F4470" t="s">
        <v>665</v>
      </c>
      <c r="G4470" s="51">
        <v>1440.25</v>
      </c>
    </row>
    <row r="4471" spans="1:7" x14ac:dyDescent="0.35">
      <c r="A4471">
        <v>2018</v>
      </c>
      <c r="B4471">
        <v>2</v>
      </c>
      <c r="C4471" t="str">
        <f>+VLOOKUP(Precio_mayoristas_consumidores[[#This Row],[Cod_mes]],Códigos_mes[],2,0)</f>
        <v>Febrero</v>
      </c>
      <c r="D4471" t="s">
        <v>797</v>
      </c>
      <c r="E4471" t="str">
        <f>+VLOOKUP(Precio_mayoristas_consumidores[[#This Row],[Producto]],Codigos_class_frutas[],2,0)</f>
        <v>Oleaginosos</v>
      </c>
      <c r="F4471" t="s">
        <v>225</v>
      </c>
      <c r="G4471" s="51">
        <v>3201.18</v>
      </c>
    </row>
    <row r="4472" spans="1:7" x14ac:dyDescent="0.35">
      <c r="A4472">
        <v>2018</v>
      </c>
      <c r="B4472">
        <v>2</v>
      </c>
      <c r="C4472" t="str">
        <f>+VLOOKUP(Precio_mayoristas_consumidores[[#This Row],[Cod_mes]],Códigos_mes[],2,0)</f>
        <v>Febrero</v>
      </c>
      <c r="D4472" t="s">
        <v>797</v>
      </c>
      <c r="E4472" t="str">
        <f>+VLOOKUP(Precio_mayoristas_consumidores[[#This Row],[Producto]],Codigos_class_frutas[],2,0)</f>
        <v>Frutos de pepita</v>
      </c>
      <c r="F4472" t="s">
        <v>242</v>
      </c>
      <c r="G4472" s="51">
        <v>1413.67</v>
      </c>
    </row>
    <row r="4473" spans="1:7" x14ac:dyDescent="0.35">
      <c r="A4473">
        <v>2018</v>
      </c>
      <c r="B4473">
        <v>2</v>
      </c>
      <c r="C4473" t="str">
        <f>+VLOOKUP(Precio_mayoristas_consumidores[[#This Row],[Cod_mes]],Códigos_mes[],2,0)</f>
        <v>Febrero</v>
      </c>
      <c r="D4473" t="s">
        <v>797</v>
      </c>
      <c r="E4473" t="str">
        <f>+VLOOKUP(Precio_mayoristas_consumidores[[#This Row],[Producto]],Codigos_class_frutas[],2,0)</f>
        <v>Tropicales y subtropicales</v>
      </c>
      <c r="F4473" t="s">
        <v>204</v>
      </c>
      <c r="G4473" s="51">
        <v>821.57</v>
      </c>
    </row>
    <row r="4474" spans="1:7" x14ac:dyDescent="0.35">
      <c r="A4474">
        <v>2018</v>
      </c>
      <c r="B4474">
        <v>2</v>
      </c>
      <c r="C4474" t="str">
        <f>+VLOOKUP(Precio_mayoristas_consumidores[[#This Row],[Cod_mes]],Códigos_mes[],2,0)</f>
        <v>Febrero</v>
      </c>
      <c r="D4474" t="s">
        <v>797</v>
      </c>
      <c r="E4474" t="str">
        <f>+VLOOKUP(Precio_mayoristas_consumidores[[#This Row],[Producto]],Codigos_class_frutas[],2,0)</f>
        <v>Uva</v>
      </c>
      <c r="F4474" t="s">
        <v>295</v>
      </c>
      <c r="G4474" s="51">
        <v>2897.74</v>
      </c>
    </row>
    <row r="4475" spans="1:7" x14ac:dyDescent="0.35">
      <c r="A4475">
        <v>2018</v>
      </c>
      <c r="B4475">
        <v>2</v>
      </c>
      <c r="C4475" t="str">
        <f>+VLOOKUP(Precio_mayoristas_consumidores[[#This Row],[Cod_mes]],Códigos_mes[],2,0)</f>
        <v>Febrero</v>
      </c>
      <c r="D4475" t="s">
        <v>796</v>
      </c>
      <c r="E4475" t="str">
        <f>+VLOOKUP(Precio_mayoristas_consumidores[[#This Row],[Producto]],Codigos_class_frutas[],2,0)</f>
        <v>Berries</v>
      </c>
      <c r="F4475" t="s">
        <v>207</v>
      </c>
      <c r="G4475" s="51">
        <v>2018.12</v>
      </c>
    </row>
    <row r="4476" spans="1:7" x14ac:dyDescent="0.35">
      <c r="A4476">
        <v>2018</v>
      </c>
      <c r="B4476">
        <v>2</v>
      </c>
      <c r="C4476" t="str">
        <f>+VLOOKUP(Precio_mayoristas_consumidores[[#This Row],[Cod_mes]],Códigos_mes[],2,0)</f>
        <v>Febrero</v>
      </c>
      <c r="D4476" t="s">
        <v>796</v>
      </c>
      <c r="E4476" t="str">
        <f>+VLOOKUP(Precio_mayoristas_consumidores[[#This Row],[Producto]],Codigos_class_frutas[],2,0)</f>
        <v>Frutos de hueso (carozo)</v>
      </c>
      <c r="F4476" t="s">
        <v>702</v>
      </c>
      <c r="G4476" s="51">
        <v>633.63</v>
      </c>
    </row>
    <row r="4477" spans="1:7" x14ac:dyDescent="0.35">
      <c r="A4477">
        <v>2018</v>
      </c>
      <c r="B4477">
        <v>2</v>
      </c>
      <c r="C4477" t="str">
        <f>+VLOOKUP(Precio_mayoristas_consumidores[[#This Row],[Cod_mes]],Códigos_mes[],2,0)</f>
        <v>Febrero</v>
      </c>
      <c r="D4477" t="s">
        <v>796</v>
      </c>
      <c r="E4477" t="str">
        <f>+VLOOKUP(Precio_mayoristas_consumidores[[#This Row],[Producto]],Codigos_class_frutas[],2,0)</f>
        <v>Frutos de hueso (carozo)</v>
      </c>
      <c r="F4477" t="s">
        <v>277</v>
      </c>
      <c r="G4477" s="51">
        <v>821.65</v>
      </c>
    </row>
    <row r="4478" spans="1:7" x14ac:dyDescent="0.35">
      <c r="A4478">
        <v>2018</v>
      </c>
      <c r="B4478">
        <v>2</v>
      </c>
      <c r="C4478" t="str">
        <f>+VLOOKUP(Precio_mayoristas_consumidores[[#This Row],[Cod_mes]],Códigos_mes[],2,0)</f>
        <v>Febrero</v>
      </c>
      <c r="D4478" t="s">
        <v>796</v>
      </c>
      <c r="E4478" t="str">
        <f>+VLOOKUP(Precio_mayoristas_consumidores[[#This Row],[Producto]],Codigos_class_frutas[],2,0)</f>
        <v>Berries</v>
      </c>
      <c r="F4478" t="s">
        <v>799</v>
      </c>
      <c r="G4478" s="51">
        <v>2205.1799999999998</v>
      </c>
    </row>
    <row r="4479" spans="1:7" x14ac:dyDescent="0.35">
      <c r="A4479">
        <v>2018</v>
      </c>
      <c r="B4479">
        <v>2</v>
      </c>
      <c r="C4479" t="str">
        <f>+VLOOKUP(Precio_mayoristas_consumidores[[#This Row],[Cod_mes]],Códigos_mes[],2,0)</f>
        <v>Febrero</v>
      </c>
      <c r="D4479" t="s">
        <v>796</v>
      </c>
      <c r="E4479" t="str">
        <f>+VLOOKUP(Precio_mayoristas_consumidores[[#This Row],[Producto]],Codigos_class_frutas[],2,0)</f>
        <v>Berries</v>
      </c>
      <c r="F4479" t="s">
        <v>212</v>
      </c>
      <c r="G4479" s="51">
        <v>1374.95</v>
      </c>
    </row>
    <row r="4480" spans="1:7" x14ac:dyDescent="0.35">
      <c r="A4480">
        <v>2018</v>
      </c>
      <c r="B4480">
        <v>2</v>
      </c>
      <c r="C4480" t="str">
        <f>+VLOOKUP(Precio_mayoristas_consumidores[[#This Row],[Cod_mes]],Códigos_mes[],2,0)</f>
        <v>Febrero</v>
      </c>
      <c r="D4480" t="s">
        <v>796</v>
      </c>
      <c r="E4480" t="str">
        <f>+VLOOKUP(Precio_mayoristas_consumidores[[#This Row],[Producto]],Codigos_class_frutas[],2,0)</f>
        <v>Cítricos</v>
      </c>
      <c r="F4480" t="s">
        <v>214</v>
      </c>
      <c r="G4480" s="51">
        <v>1807.23</v>
      </c>
    </row>
    <row r="4481" spans="1:7" x14ac:dyDescent="0.35">
      <c r="A4481">
        <v>2018</v>
      </c>
      <c r="B4481">
        <v>2</v>
      </c>
      <c r="C4481" t="str">
        <f>+VLOOKUP(Precio_mayoristas_consumidores[[#This Row],[Cod_mes]],Códigos_mes[],2,0)</f>
        <v>Febrero</v>
      </c>
      <c r="D4481" t="s">
        <v>796</v>
      </c>
      <c r="E4481" t="str">
        <f>+VLOOKUP(Precio_mayoristas_consumidores[[#This Row],[Producto]],Codigos_class_frutas[],2,0)</f>
        <v>Tropicales y subtropicales</v>
      </c>
      <c r="F4481" t="s">
        <v>229</v>
      </c>
      <c r="G4481" s="51">
        <v>1726.47</v>
      </c>
    </row>
    <row r="4482" spans="1:7" x14ac:dyDescent="0.35">
      <c r="A4482">
        <v>2018</v>
      </c>
      <c r="B4482">
        <v>2</v>
      </c>
      <c r="C4482" t="str">
        <f>+VLOOKUP(Precio_mayoristas_consumidores[[#This Row],[Cod_mes]],Códigos_mes[],2,0)</f>
        <v>Febrero</v>
      </c>
      <c r="D4482" t="s">
        <v>796</v>
      </c>
      <c r="E4482" t="str">
        <f>+VLOOKUP(Precio_mayoristas_consumidores[[#This Row],[Producto]],Codigos_class_frutas[],2,0)</f>
        <v>Frutos de pepita</v>
      </c>
      <c r="F4482" t="s">
        <v>231</v>
      </c>
      <c r="G4482" s="51">
        <v>707.83</v>
      </c>
    </row>
    <row r="4483" spans="1:7" x14ac:dyDescent="0.35">
      <c r="A4483">
        <v>2018</v>
      </c>
      <c r="B4483">
        <v>2</v>
      </c>
      <c r="C4483" t="str">
        <f>+VLOOKUP(Precio_mayoristas_consumidores[[#This Row],[Cod_mes]],Códigos_mes[],2,0)</f>
        <v>Febrero</v>
      </c>
      <c r="D4483" t="s">
        <v>796</v>
      </c>
      <c r="E4483" t="str">
        <f>+VLOOKUP(Precio_mayoristas_consumidores[[#This Row],[Producto]],Codigos_class_frutas[],2,0)</f>
        <v>Cítricos</v>
      </c>
      <c r="F4483" t="s">
        <v>221</v>
      </c>
      <c r="G4483" s="51">
        <v>1158.6500000000001</v>
      </c>
    </row>
    <row r="4484" spans="1:7" x14ac:dyDescent="0.35">
      <c r="A4484">
        <v>2018</v>
      </c>
      <c r="B4484">
        <v>2</v>
      </c>
      <c r="C4484" t="str">
        <f>+VLOOKUP(Precio_mayoristas_consumidores[[#This Row],[Cod_mes]],Códigos_mes[],2,0)</f>
        <v>Febrero</v>
      </c>
      <c r="D4484" t="s">
        <v>796</v>
      </c>
      <c r="E4484" t="str">
        <f>+VLOOKUP(Precio_mayoristas_consumidores[[#This Row],[Producto]],Codigos_class_frutas[],2,0)</f>
        <v>Frutos de hueso (carozo)</v>
      </c>
      <c r="F4484" t="s">
        <v>665</v>
      </c>
      <c r="G4484" s="51">
        <v>828.92</v>
      </c>
    </row>
    <row r="4485" spans="1:7" x14ac:dyDescent="0.35">
      <c r="A4485">
        <v>2018</v>
      </c>
      <c r="B4485">
        <v>2</v>
      </c>
      <c r="C4485" t="str">
        <f>+VLOOKUP(Precio_mayoristas_consumidores[[#This Row],[Cod_mes]],Códigos_mes[],2,0)</f>
        <v>Febrero</v>
      </c>
      <c r="D4485" t="s">
        <v>796</v>
      </c>
      <c r="E4485" t="str">
        <f>+VLOOKUP(Precio_mayoristas_consumidores[[#This Row],[Producto]],Codigos_class_frutas[],2,0)</f>
        <v>Oleaginosos</v>
      </c>
      <c r="F4485" t="s">
        <v>225</v>
      </c>
      <c r="G4485" s="51">
        <v>2723.22</v>
      </c>
    </row>
    <row r="4486" spans="1:7" x14ac:dyDescent="0.35">
      <c r="A4486">
        <v>2018</v>
      </c>
      <c r="B4486">
        <v>2</v>
      </c>
      <c r="C4486" t="str">
        <f>+VLOOKUP(Precio_mayoristas_consumidores[[#This Row],[Cod_mes]],Códigos_mes[],2,0)</f>
        <v>Febrero</v>
      </c>
      <c r="D4486" t="s">
        <v>796</v>
      </c>
      <c r="E4486" t="str">
        <f>+VLOOKUP(Precio_mayoristas_consumidores[[#This Row],[Producto]],Codigos_class_frutas[],2,0)</f>
        <v>Frutos de pepita</v>
      </c>
      <c r="F4486" t="s">
        <v>242</v>
      </c>
      <c r="G4486" s="51">
        <v>769.11</v>
      </c>
    </row>
    <row r="4487" spans="1:7" x14ac:dyDescent="0.35">
      <c r="A4487">
        <v>2018</v>
      </c>
      <c r="B4487">
        <v>2</v>
      </c>
      <c r="C4487" t="str">
        <f>+VLOOKUP(Precio_mayoristas_consumidores[[#This Row],[Cod_mes]],Códigos_mes[],2,0)</f>
        <v>Febrero</v>
      </c>
      <c r="D4487" t="s">
        <v>796</v>
      </c>
      <c r="E4487" t="str">
        <f>+VLOOKUP(Precio_mayoristas_consumidores[[#This Row],[Producto]],Codigos_class_frutas[],2,0)</f>
        <v>Tropicales y subtropicales</v>
      </c>
      <c r="F4487" t="s">
        <v>204</v>
      </c>
      <c r="G4487" s="51">
        <v>604.34</v>
      </c>
    </row>
    <row r="4488" spans="1:7" x14ac:dyDescent="0.35">
      <c r="A4488">
        <v>2018</v>
      </c>
      <c r="B4488">
        <v>2</v>
      </c>
      <c r="C4488" t="str">
        <f>+VLOOKUP(Precio_mayoristas_consumidores[[#This Row],[Cod_mes]],Códigos_mes[],2,0)</f>
        <v>Febrero</v>
      </c>
      <c r="D4488" t="s">
        <v>796</v>
      </c>
      <c r="E4488" t="str">
        <f>+VLOOKUP(Precio_mayoristas_consumidores[[#This Row],[Producto]],Codigos_class_frutas[],2,0)</f>
        <v>Uva</v>
      </c>
      <c r="F4488" t="s">
        <v>295</v>
      </c>
      <c r="G4488" s="51">
        <v>861.21</v>
      </c>
    </row>
    <row r="4489" spans="1:7" x14ac:dyDescent="0.35">
      <c r="A4489">
        <v>2018</v>
      </c>
      <c r="B4489">
        <v>2</v>
      </c>
      <c r="C4489" t="str">
        <f>+VLOOKUP(Precio_mayoristas_consumidores[[#This Row],[Cod_mes]],Códigos_mes[],2,0)</f>
        <v>Febrero</v>
      </c>
      <c r="D4489" t="s">
        <v>797</v>
      </c>
      <c r="E4489" t="str">
        <f>+VLOOKUP(Precio_mayoristas_consumidores[[#This Row],[Producto]],Codigos_class_frutas[],2,0)</f>
        <v>Berries</v>
      </c>
      <c r="F4489" t="s">
        <v>207</v>
      </c>
      <c r="G4489" s="51">
        <v>7946.67</v>
      </c>
    </row>
    <row r="4490" spans="1:7" x14ac:dyDescent="0.35">
      <c r="A4490">
        <v>2018</v>
      </c>
      <c r="B4490">
        <v>2</v>
      </c>
      <c r="C4490" t="str">
        <f>+VLOOKUP(Precio_mayoristas_consumidores[[#This Row],[Cod_mes]],Códigos_mes[],2,0)</f>
        <v>Febrero</v>
      </c>
      <c r="D4490" t="s">
        <v>797</v>
      </c>
      <c r="E4490" t="str">
        <f>+VLOOKUP(Precio_mayoristas_consumidores[[#This Row],[Producto]],Codigos_class_frutas[],2,0)</f>
        <v>Frutos de hueso (carozo)</v>
      </c>
      <c r="F4490" t="s">
        <v>702</v>
      </c>
      <c r="G4490" s="51">
        <v>1252.3800000000001</v>
      </c>
    </row>
    <row r="4491" spans="1:7" x14ac:dyDescent="0.35">
      <c r="A4491">
        <v>2018</v>
      </c>
      <c r="B4491">
        <v>2</v>
      </c>
      <c r="C4491" t="str">
        <f>+VLOOKUP(Precio_mayoristas_consumidores[[#This Row],[Cod_mes]],Códigos_mes[],2,0)</f>
        <v>Febrero</v>
      </c>
      <c r="D4491" t="s">
        <v>797</v>
      </c>
      <c r="E4491" t="str">
        <f>+VLOOKUP(Precio_mayoristas_consumidores[[#This Row],[Producto]],Codigos_class_frutas[],2,0)</f>
        <v>Frutos de hueso (carozo)</v>
      </c>
      <c r="F4491" t="s">
        <v>277</v>
      </c>
      <c r="G4491" s="51">
        <v>1466.54</v>
      </c>
    </row>
    <row r="4492" spans="1:7" x14ac:dyDescent="0.35">
      <c r="A4492">
        <v>2018</v>
      </c>
      <c r="B4492">
        <v>2</v>
      </c>
      <c r="C4492" t="str">
        <f>+VLOOKUP(Precio_mayoristas_consumidores[[#This Row],[Cod_mes]],Códigos_mes[],2,0)</f>
        <v>Febrero</v>
      </c>
      <c r="D4492" t="s">
        <v>797</v>
      </c>
      <c r="E4492" t="str">
        <f>+VLOOKUP(Precio_mayoristas_consumidores[[#This Row],[Producto]],Codigos_class_frutas[],2,0)</f>
        <v>Berries</v>
      </c>
      <c r="F4492" t="s">
        <v>799</v>
      </c>
      <c r="G4492" s="51">
        <v>7200.25</v>
      </c>
    </row>
    <row r="4493" spans="1:7" x14ac:dyDescent="0.35">
      <c r="A4493">
        <v>2018</v>
      </c>
      <c r="B4493">
        <v>2</v>
      </c>
      <c r="C4493" t="str">
        <f>+VLOOKUP(Precio_mayoristas_consumidores[[#This Row],[Cod_mes]],Códigos_mes[],2,0)</f>
        <v>Febrero</v>
      </c>
      <c r="D4493" t="s">
        <v>797</v>
      </c>
      <c r="E4493" t="str">
        <f>+VLOOKUP(Precio_mayoristas_consumidores[[#This Row],[Producto]],Codigos_class_frutas[],2,0)</f>
        <v>Berries</v>
      </c>
      <c r="F4493" t="s">
        <v>212</v>
      </c>
      <c r="G4493" s="51">
        <v>3575.56</v>
      </c>
    </row>
    <row r="4494" spans="1:7" x14ac:dyDescent="0.35">
      <c r="A4494">
        <v>2018</v>
      </c>
      <c r="B4494">
        <v>2</v>
      </c>
      <c r="C4494" t="str">
        <f>+VLOOKUP(Precio_mayoristas_consumidores[[#This Row],[Cod_mes]],Códigos_mes[],2,0)</f>
        <v>Febrero</v>
      </c>
      <c r="D4494" t="s">
        <v>797</v>
      </c>
      <c r="E4494" t="str">
        <f>+VLOOKUP(Precio_mayoristas_consumidores[[#This Row],[Producto]],Codigos_class_frutas[],2,0)</f>
        <v>Cítricos</v>
      </c>
      <c r="F4494" t="s">
        <v>214</v>
      </c>
      <c r="G4494" s="51">
        <v>2123.14</v>
      </c>
    </row>
    <row r="4495" spans="1:7" x14ac:dyDescent="0.35">
      <c r="A4495">
        <v>2018</v>
      </c>
      <c r="B4495">
        <v>2</v>
      </c>
      <c r="C4495" t="str">
        <f>+VLOOKUP(Precio_mayoristas_consumidores[[#This Row],[Cod_mes]],Códigos_mes[],2,0)</f>
        <v>Febrero</v>
      </c>
      <c r="D4495" t="s">
        <v>797</v>
      </c>
      <c r="E4495" t="str">
        <f>+VLOOKUP(Precio_mayoristas_consumidores[[#This Row],[Producto]],Codigos_class_frutas[],2,0)</f>
        <v>Tropicales y subtropicales</v>
      </c>
      <c r="F4495" t="s">
        <v>229</v>
      </c>
      <c r="G4495" s="51">
        <v>1680.39</v>
      </c>
    </row>
    <row r="4496" spans="1:7" x14ac:dyDescent="0.35">
      <c r="A4496">
        <v>2018</v>
      </c>
      <c r="B4496">
        <v>2</v>
      </c>
      <c r="C4496" t="str">
        <f>+VLOOKUP(Precio_mayoristas_consumidores[[#This Row],[Cod_mes]],Códigos_mes[],2,0)</f>
        <v>Febrero</v>
      </c>
      <c r="D4496" t="s">
        <v>797</v>
      </c>
      <c r="E4496" t="str">
        <f>+VLOOKUP(Precio_mayoristas_consumidores[[#This Row],[Producto]],Codigos_class_frutas[],2,0)</f>
        <v>Frutos de pepita</v>
      </c>
      <c r="F4496" t="s">
        <v>231</v>
      </c>
      <c r="G4496" s="51">
        <v>1263.07</v>
      </c>
    </row>
    <row r="4497" spans="1:7" x14ac:dyDescent="0.35">
      <c r="A4497">
        <v>2018</v>
      </c>
      <c r="B4497">
        <v>2</v>
      </c>
      <c r="C4497" t="str">
        <f>+VLOOKUP(Precio_mayoristas_consumidores[[#This Row],[Cod_mes]],Códigos_mes[],2,0)</f>
        <v>Febrero</v>
      </c>
      <c r="D4497" t="s">
        <v>797</v>
      </c>
      <c r="E4497" t="str">
        <f>+VLOOKUP(Precio_mayoristas_consumidores[[#This Row],[Producto]],Codigos_class_frutas[],2,0)</f>
        <v>Cítricos</v>
      </c>
      <c r="F4497" t="s">
        <v>221</v>
      </c>
      <c r="G4497" s="51">
        <v>1609.2</v>
      </c>
    </row>
    <row r="4498" spans="1:7" x14ac:dyDescent="0.35">
      <c r="A4498">
        <v>2018</v>
      </c>
      <c r="B4498">
        <v>2</v>
      </c>
      <c r="C4498" t="str">
        <f>+VLOOKUP(Precio_mayoristas_consumidores[[#This Row],[Cod_mes]],Códigos_mes[],2,0)</f>
        <v>Febrero</v>
      </c>
      <c r="D4498" t="s">
        <v>797</v>
      </c>
      <c r="E4498" t="str">
        <f>+VLOOKUP(Precio_mayoristas_consumidores[[#This Row],[Producto]],Codigos_class_frutas[],2,0)</f>
        <v>Frutos de hueso (carozo)</v>
      </c>
      <c r="F4498" t="s">
        <v>665</v>
      </c>
      <c r="G4498" s="51">
        <v>1499.84</v>
      </c>
    </row>
    <row r="4499" spans="1:7" x14ac:dyDescent="0.35">
      <c r="A4499">
        <v>2018</v>
      </c>
      <c r="B4499">
        <v>2</v>
      </c>
      <c r="C4499" t="str">
        <f>+VLOOKUP(Precio_mayoristas_consumidores[[#This Row],[Cod_mes]],Códigos_mes[],2,0)</f>
        <v>Febrero</v>
      </c>
      <c r="D4499" t="s">
        <v>797</v>
      </c>
      <c r="E4499" t="str">
        <f>+VLOOKUP(Precio_mayoristas_consumidores[[#This Row],[Producto]],Codigos_class_frutas[],2,0)</f>
        <v>Oleaginosos</v>
      </c>
      <c r="F4499" t="s">
        <v>225</v>
      </c>
      <c r="G4499" s="51">
        <v>3256.23</v>
      </c>
    </row>
    <row r="4500" spans="1:7" x14ac:dyDescent="0.35">
      <c r="A4500">
        <v>2018</v>
      </c>
      <c r="B4500">
        <v>2</v>
      </c>
      <c r="C4500" t="str">
        <f>+VLOOKUP(Precio_mayoristas_consumidores[[#This Row],[Cod_mes]],Códigos_mes[],2,0)</f>
        <v>Febrero</v>
      </c>
      <c r="D4500" t="s">
        <v>797</v>
      </c>
      <c r="E4500" t="str">
        <f>+VLOOKUP(Precio_mayoristas_consumidores[[#This Row],[Producto]],Codigos_class_frutas[],2,0)</f>
        <v>Frutos de pepita</v>
      </c>
      <c r="F4500" t="s">
        <v>242</v>
      </c>
      <c r="G4500" s="51">
        <v>1311.88</v>
      </c>
    </row>
    <row r="4501" spans="1:7" x14ac:dyDescent="0.35">
      <c r="A4501">
        <v>2018</v>
      </c>
      <c r="B4501">
        <v>2</v>
      </c>
      <c r="C4501" t="str">
        <f>+VLOOKUP(Precio_mayoristas_consumidores[[#This Row],[Cod_mes]],Códigos_mes[],2,0)</f>
        <v>Febrero</v>
      </c>
      <c r="D4501" t="s">
        <v>797</v>
      </c>
      <c r="E4501" t="str">
        <f>+VLOOKUP(Precio_mayoristas_consumidores[[#This Row],[Producto]],Codigos_class_frutas[],2,0)</f>
        <v>Tropicales y subtropicales</v>
      </c>
      <c r="F4501" t="s">
        <v>204</v>
      </c>
      <c r="G4501" s="51">
        <v>803.09</v>
      </c>
    </row>
    <row r="4502" spans="1:7" x14ac:dyDescent="0.35">
      <c r="A4502">
        <v>2018</v>
      </c>
      <c r="B4502">
        <v>2</v>
      </c>
      <c r="C4502" t="str">
        <f>+VLOOKUP(Precio_mayoristas_consumidores[[#This Row],[Cod_mes]],Códigos_mes[],2,0)</f>
        <v>Febrero</v>
      </c>
      <c r="D4502" t="s">
        <v>797</v>
      </c>
      <c r="E4502" t="str">
        <f>+VLOOKUP(Precio_mayoristas_consumidores[[#This Row],[Producto]],Codigos_class_frutas[],2,0)</f>
        <v>Uva</v>
      </c>
      <c r="F4502" t="s">
        <v>295</v>
      </c>
      <c r="G4502" s="51">
        <v>2737.33</v>
      </c>
    </row>
    <row r="4503" spans="1:7" x14ac:dyDescent="0.35">
      <c r="A4503">
        <v>2018</v>
      </c>
      <c r="B4503">
        <v>2</v>
      </c>
      <c r="C4503" t="str">
        <f>+VLOOKUP(Precio_mayoristas_consumidores[[#This Row],[Cod_mes]],Códigos_mes[],2,0)</f>
        <v>Febrero</v>
      </c>
      <c r="D4503" t="s">
        <v>796</v>
      </c>
      <c r="E4503" t="str">
        <f>+VLOOKUP(Precio_mayoristas_consumidores[[#This Row],[Producto]],Codigos_class_frutas[],2,0)</f>
        <v>Berries</v>
      </c>
      <c r="F4503" t="s">
        <v>207</v>
      </c>
      <c r="G4503" s="51">
        <v>1883.61</v>
      </c>
    </row>
    <row r="4504" spans="1:7" x14ac:dyDescent="0.35">
      <c r="A4504">
        <v>2018</v>
      </c>
      <c r="B4504">
        <v>2</v>
      </c>
      <c r="C4504" t="str">
        <f>+VLOOKUP(Precio_mayoristas_consumidores[[#This Row],[Cod_mes]],Códigos_mes[],2,0)</f>
        <v>Febrero</v>
      </c>
      <c r="D4504" t="s">
        <v>796</v>
      </c>
      <c r="E4504" t="str">
        <f>+VLOOKUP(Precio_mayoristas_consumidores[[#This Row],[Producto]],Codigos_class_frutas[],2,0)</f>
        <v>Frutos de hueso (carozo)</v>
      </c>
      <c r="F4504" t="s">
        <v>702</v>
      </c>
      <c r="G4504" s="51">
        <v>636.21</v>
      </c>
    </row>
    <row r="4505" spans="1:7" x14ac:dyDescent="0.35">
      <c r="A4505">
        <v>2018</v>
      </c>
      <c r="B4505">
        <v>2</v>
      </c>
      <c r="C4505" t="str">
        <f>+VLOOKUP(Precio_mayoristas_consumidores[[#This Row],[Cod_mes]],Códigos_mes[],2,0)</f>
        <v>Febrero</v>
      </c>
      <c r="D4505" t="s">
        <v>796</v>
      </c>
      <c r="E4505" t="str">
        <f>+VLOOKUP(Precio_mayoristas_consumidores[[#This Row],[Producto]],Codigos_class_frutas[],2,0)</f>
        <v>Frutos de hueso (carozo)</v>
      </c>
      <c r="F4505" t="s">
        <v>277</v>
      </c>
      <c r="G4505" s="51">
        <v>837.58</v>
      </c>
    </row>
    <row r="4506" spans="1:7" x14ac:dyDescent="0.35">
      <c r="A4506">
        <v>2018</v>
      </c>
      <c r="B4506">
        <v>2</v>
      </c>
      <c r="C4506" t="str">
        <f>+VLOOKUP(Precio_mayoristas_consumidores[[#This Row],[Cod_mes]],Códigos_mes[],2,0)</f>
        <v>Febrero</v>
      </c>
      <c r="D4506" t="s">
        <v>796</v>
      </c>
      <c r="E4506" t="str">
        <f>+VLOOKUP(Precio_mayoristas_consumidores[[#This Row],[Producto]],Codigos_class_frutas[],2,0)</f>
        <v>Berries</v>
      </c>
      <c r="F4506" t="s">
        <v>799</v>
      </c>
      <c r="G4506" s="51">
        <v>1939.58</v>
      </c>
    </row>
    <row r="4507" spans="1:7" x14ac:dyDescent="0.35">
      <c r="A4507">
        <v>2018</v>
      </c>
      <c r="B4507">
        <v>2</v>
      </c>
      <c r="C4507" t="str">
        <f>+VLOOKUP(Precio_mayoristas_consumidores[[#This Row],[Cod_mes]],Códigos_mes[],2,0)</f>
        <v>Febrero</v>
      </c>
      <c r="D4507" t="s">
        <v>796</v>
      </c>
      <c r="E4507" t="str">
        <f>+VLOOKUP(Precio_mayoristas_consumidores[[#This Row],[Producto]],Codigos_class_frutas[],2,0)</f>
        <v>Berries</v>
      </c>
      <c r="F4507" t="s">
        <v>212</v>
      </c>
      <c r="G4507" s="51">
        <v>1298.24</v>
      </c>
    </row>
    <row r="4508" spans="1:7" x14ac:dyDescent="0.35">
      <c r="A4508">
        <v>2018</v>
      </c>
      <c r="B4508">
        <v>2</v>
      </c>
      <c r="C4508" t="str">
        <f>+VLOOKUP(Precio_mayoristas_consumidores[[#This Row],[Cod_mes]],Códigos_mes[],2,0)</f>
        <v>Febrero</v>
      </c>
      <c r="D4508" t="s">
        <v>796</v>
      </c>
      <c r="E4508" t="str">
        <f>+VLOOKUP(Precio_mayoristas_consumidores[[#This Row],[Producto]],Codigos_class_frutas[],2,0)</f>
        <v>Cítricos</v>
      </c>
      <c r="F4508" t="s">
        <v>214</v>
      </c>
      <c r="G4508" s="51">
        <v>1832.43</v>
      </c>
    </row>
    <row r="4509" spans="1:7" x14ac:dyDescent="0.35">
      <c r="A4509">
        <v>2018</v>
      </c>
      <c r="B4509">
        <v>2</v>
      </c>
      <c r="C4509" t="str">
        <f>+VLOOKUP(Precio_mayoristas_consumidores[[#This Row],[Cod_mes]],Códigos_mes[],2,0)</f>
        <v>Febrero</v>
      </c>
      <c r="D4509" t="s">
        <v>796</v>
      </c>
      <c r="E4509" t="str">
        <f>+VLOOKUP(Precio_mayoristas_consumidores[[#This Row],[Producto]],Codigos_class_frutas[],2,0)</f>
        <v>Tropicales y subtropicales</v>
      </c>
      <c r="F4509" t="s">
        <v>229</v>
      </c>
      <c r="G4509" s="51">
        <v>1666.88</v>
      </c>
    </row>
    <row r="4510" spans="1:7" x14ac:dyDescent="0.35">
      <c r="A4510">
        <v>2018</v>
      </c>
      <c r="B4510">
        <v>2</v>
      </c>
      <c r="C4510" t="str">
        <f>+VLOOKUP(Precio_mayoristas_consumidores[[#This Row],[Cod_mes]],Códigos_mes[],2,0)</f>
        <v>Febrero</v>
      </c>
      <c r="D4510" t="s">
        <v>796</v>
      </c>
      <c r="E4510" t="str">
        <f>+VLOOKUP(Precio_mayoristas_consumidores[[#This Row],[Producto]],Codigos_class_frutas[],2,0)</f>
        <v>Frutos de pepita</v>
      </c>
      <c r="F4510" t="s">
        <v>231</v>
      </c>
      <c r="G4510" s="51">
        <v>724.62</v>
      </c>
    </row>
    <row r="4511" spans="1:7" x14ac:dyDescent="0.35">
      <c r="A4511">
        <v>2018</v>
      </c>
      <c r="B4511">
        <v>2</v>
      </c>
      <c r="C4511" t="str">
        <f>+VLOOKUP(Precio_mayoristas_consumidores[[#This Row],[Cod_mes]],Códigos_mes[],2,0)</f>
        <v>Febrero</v>
      </c>
      <c r="D4511" t="s">
        <v>796</v>
      </c>
      <c r="E4511" t="str">
        <f>+VLOOKUP(Precio_mayoristas_consumidores[[#This Row],[Producto]],Codigos_class_frutas[],2,0)</f>
        <v>Cítricos</v>
      </c>
      <c r="F4511" t="s">
        <v>221</v>
      </c>
      <c r="G4511" s="51">
        <v>1219.3499999999999</v>
      </c>
    </row>
    <row r="4512" spans="1:7" x14ac:dyDescent="0.35">
      <c r="A4512">
        <v>2018</v>
      </c>
      <c r="B4512">
        <v>2</v>
      </c>
      <c r="C4512" t="str">
        <f>+VLOOKUP(Precio_mayoristas_consumidores[[#This Row],[Cod_mes]],Códigos_mes[],2,0)</f>
        <v>Febrero</v>
      </c>
      <c r="D4512" t="s">
        <v>796</v>
      </c>
      <c r="E4512" t="str">
        <f>+VLOOKUP(Precio_mayoristas_consumidores[[#This Row],[Producto]],Codigos_class_frutas[],2,0)</f>
        <v>Frutos de hueso (carozo)</v>
      </c>
      <c r="F4512" t="s">
        <v>665</v>
      </c>
      <c r="G4512" s="51">
        <v>796.16</v>
      </c>
    </row>
    <row r="4513" spans="1:7" x14ac:dyDescent="0.35">
      <c r="A4513">
        <v>2018</v>
      </c>
      <c r="B4513">
        <v>2</v>
      </c>
      <c r="C4513" t="str">
        <f>+VLOOKUP(Precio_mayoristas_consumidores[[#This Row],[Cod_mes]],Códigos_mes[],2,0)</f>
        <v>Febrero</v>
      </c>
      <c r="D4513" t="s">
        <v>796</v>
      </c>
      <c r="E4513" t="str">
        <f>+VLOOKUP(Precio_mayoristas_consumidores[[#This Row],[Producto]],Codigos_class_frutas[],2,0)</f>
        <v>Oleaginosos</v>
      </c>
      <c r="F4513" t="s">
        <v>225</v>
      </c>
      <c r="G4513" s="51">
        <v>2979.69</v>
      </c>
    </row>
    <row r="4514" spans="1:7" x14ac:dyDescent="0.35">
      <c r="A4514">
        <v>2018</v>
      </c>
      <c r="B4514">
        <v>2</v>
      </c>
      <c r="C4514" t="str">
        <f>+VLOOKUP(Precio_mayoristas_consumidores[[#This Row],[Cod_mes]],Códigos_mes[],2,0)</f>
        <v>Febrero</v>
      </c>
      <c r="D4514" t="s">
        <v>796</v>
      </c>
      <c r="E4514" t="str">
        <f>+VLOOKUP(Precio_mayoristas_consumidores[[#This Row],[Producto]],Codigos_class_frutas[],2,0)</f>
        <v>Frutos de pepita</v>
      </c>
      <c r="F4514" t="s">
        <v>242</v>
      </c>
      <c r="G4514" s="51">
        <v>802.08</v>
      </c>
    </row>
    <row r="4515" spans="1:7" x14ac:dyDescent="0.35">
      <c r="A4515">
        <v>2018</v>
      </c>
      <c r="B4515">
        <v>2</v>
      </c>
      <c r="C4515" t="str">
        <f>+VLOOKUP(Precio_mayoristas_consumidores[[#This Row],[Cod_mes]],Códigos_mes[],2,0)</f>
        <v>Febrero</v>
      </c>
      <c r="D4515" t="s">
        <v>796</v>
      </c>
      <c r="E4515" t="str">
        <f>+VLOOKUP(Precio_mayoristas_consumidores[[#This Row],[Producto]],Codigos_class_frutas[],2,0)</f>
        <v>Tropicales y subtropicales</v>
      </c>
      <c r="F4515" t="s">
        <v>204</v>
      </c>
      <c r="G4515" s="51">
        <v>652.38</v>
      </c>
    </row>
    <row r="4516" spans="1:7" x14ac:dyDescent="0.35">
      <c r="A4516">
        <v>2018</v>
      </c>
      <c r="B4516">
        <v>2</v>
      </c>
      <c r="C4516" t="str">
        <f>+VLOOKUP(Precio_mayoristas_consumidores[[#This Row],[Cod_mes]],Códigos_mes[],2,0)</f>
        <v>Febrero</v>
      </c>
      <c r="D4516" t="s">
        <v>796</v>
      </c>
      <c r="E4516" t="str">
        <f>+VLOOKUP(Precio_mayoristas_consumidores[[#This Row],[Producto]],Codigos_class_frutas[],2,0)</f>
        <v>Uva</v>
      </c>
      <c r="F4516" t="s">
        <v>295</v>
      </c>
      <c r="G4516" s="51">
        <v>928.18</v>
      </c>
    </row>
    <row r="4517" spans="1:7" x14ac:dyDescent="0.35">
      <c r="A4517">
        <v>2018</v>
      </c>
      <c r="B4517">
        <v>2</v>
      </c>
      <c r="C4517" t="str">
        <f>+VLOOKUP(Precio_mayoristas_consumidores[[#This Row],[Cod_mes]],Códigos_mes[],2,0)</f>
        <v>Febrero</v>
      </c>
      <c r="D4517" t="s">
        <v>797</v>
      </c>
      <c r="E4517" t="str">
        <f>+VLOOKUP(Precio_mayoristas_consumidores[[#This Row],[Producto]],Codigos_class_frutas[],2,0)</f>
        <v>Berries</v>
      </c>
      <c r="F4517" t="s">
        <v>207</v>
      </c>
      <c r="G4517" s="51">
        <v>5097.33</v>
      </c>
    </row>
    <row r="4518" spans="1:7" x14ac:dyDescent="0.35">
      <c r="A4518">
        <v>2018</v>
      </c>
      <c r="B4518">
        <v>2</v>
      </c>
      <c r="C4518" t="str">
        <f>+VLOOKUP(Precio_mayoristas_consumidores[[#This Row],[Cod_mes]],Códigos_mes[],2,0)</f>
        <v>Febrero</v>
      </c>
      <c r="D4518" t="s">
        <v>797</v>
      </c>
      <c r="E4518" t="str">
        <f>+VLOOKUP(Precio_mayoristas_consumidores[[#This Row],[Producto]],Codigos_class_frutas[],2,0)</f>
        <v>Frutos de hueso (carozo)</v>
      </c>
      <c r="F4518" t="s">
        <v>702</v>
      </c>
      <c r="G4518" s="51">
        <v>1483.24</v>
      </c>
    </row>
    <row r="4519" spans="1:7" x14ac:dyDescent="0.35">
      <c r="A4519">
        <v>2018</v>
      </c>
      <c r="B4519">
        <v>2</v>
      </c>
      <c r="C4519" t="str">
        <f>+VLOOKUP(Precio_mayoristas_consumidores[[#This Row],[Cod_mes]],Códigos_mes[],2,0)</f>
        <v>Febrero</v>
      </c>
      <c r="D4519" t="s">
        <v>797</v>
      </c>
      <c r="E4519" t="str">
        <f>+VLOOKUP(Precio_mayoristas_consumidores[[#This Row],[Producto]],Codigos_class_frutas[],2,0)</f>
        <v>Frutos de hueso (carozo)</v>
      </c>
      <c r="F4519" t="s">
        <v>277</v>
      </c>
      <c r="G4519" s="51">
        <v>1491.31</v>
      </c>
    </row>
    <row r="4520" spans="1:7" x14ac:dyDescent="0.35">
      <c r="A4520">
        <v>2018</v>
      </c>
      <c r="B4520">
        <v>2</v>
      </c>
      <c r="C4520" t="str">
        <f>+VLOOKUP(Precio_mayoristas_consumidores[[#This Row],[Cod_mes]],Códigos_mes[],2,0)</f>
        <v>Febrero</v>
      </c>
      <c r="D4520" t="s">
        <v>797</v>
      </c>
      <c r="E4520" t="str">
        <f>+VLOOKUP(Precio_mayoristas_consumidores[[#This Row],[Producto]],Codigos_class_frutas[],2,0)</f>
        <v>Berries</v>
      </c>
      <c r="F4520" t="s">
        <v>799</v>
      </c>
      <c r="G4520" s="51">
        <v>5990</v>
      </c>
    </row>
    <row r="4521" spans="1:7" x14ac:dyDescent="0.35">
      <c r="A4521">
        <v>2018</v>
      </c>
      <c r="B4521">
        <v>2</v>
      </c>
      <c r="C4521" t="str">
        <f>+VLOOKUP(Precio_mayoristas_consumidores[[#This Row],[Cod_mes]],Códigos_mes[],2,0)</f>
        <v>Febrero</v>
      </c>
      <c r="D4521" t="s">
        <v>797</v>
      </c>
      <c r="E4521" t="str">
        <f>+VLOOKUP(Precio_mayoristas_consumidores[[#This Row],[Producto]],Codigos_class_frutas[],2,0)</f>
        <v>Berries</v>
      </c>
      <c r="F4521" t="s">
        <v>212</v>
      </c>
      <c r="G4521" s="51">
        <v>3370</v>
      </c>
    </row>
    <row r="4522" spans="1:7" x14ac:dyDescent="0.35">
      <c r="A4522">
        <v>2018</v>
      </c>
      <c r="B4522">
        <v>2</v>
      </c>
      <c r="C4522" t="str">
        <f>+VLOOKUP(Precio_mayoristas_consumidores[[#This Row],[Cod_mes]],Códigos_mes[],2,0)</f>
        <v>Febrero</v>
      </c>
      <c r="D4522" t="s">
        <v>797</v>
      </c>
      <c r="E4522" t="str">
        <f>+VLOOKUP(Precio_mayoristas_consumidores[[#This Row],[Producto]],Codigos_class_frutas[],2,0)</f>
        <v>Cítricos</v>
      </c>
      <c r="F4522" t="s">
        <v>214</v>
      </c>
      <c r="G4522" s="51">
        <v>2111.67</v>
      </c>
    </row>
    <row r="4523" spans="1:7" x14ac:dyDescent="0.35">
      <c r="A4523">
        <v>2018</v>
      </c>
      <c r="B4523">
        <v>2</v>
      </c>
      <c r="C4523" t="str">
        <f>+VLOOKUP(Precio_mayoristas_consumidores[[#This Row],[Cod_mes]],Códigos_mes[],2,0)</f>
        <v>Febrero</v>
      </c>
      <c r="D4523" t="s">
        <v>797</v>
      </c>
      <c r="E4523" t="str">
        <f>+VLOOKUP(Precio_mayoristas_consumidores[[#This Row],[Producto]],Codigos_class_frutas[],2,0)</f>
        <v>Tropicales y subtropicales</v>
      </c>
      <c r="F4523" t="s">
        <v>229</v>
      </c>
      <c r="G4523" s="51">
        <v>1570.5</v>
      </c>
    </row>
    <row r="4524" spans="1:7" x14ac:dyDescent="0.35">
      <c r="A4524">
        <v>2018</v>
      </c>
      <c r="B4524">
        <v>2</v>
      </c>
      <c r="C4524" t="str">
        <f>+VLOOKUP(Precio_mayoristas_consumidores[[#This Row],[Cod_mes]],Códigos_mes[],2,0)</f>
        <v>Febrero</v>
      </c>
      <c r="D4524" t="s">
        <v>797</v>
      </c>
      <c r="E4524" t="str">
        <f>+VLOOKUP(Precio_mayoristas_consumidores[[#This Row],[Producto]],Codigos_class_frutas[],2,0)</f>
        <v>Frutos de pepita</v>
      </c>
      <c r="F4524" t="s">
        <v>231</v>
      </c>
      <c r="G4524" s="51">
        <v>1448.14</v>
      </c>
    </row>
    <row r="4525" spans="1:7" x14ac:dyDescent="0.35">
      <c r="A4525">
        <v>2018</v>
      </c>
      <c r="B4525">
        <v>2</v>
      </c>
      <c r="C4525" t="str">
        <f>+VLOOKUP(Precio_mayoristas_consumidores[[#This Row],[Cod_mes]],Códigos_mes[],2,0)</f>
        <v>Febrero</v>
      </c>
      <c r="D4525" t="s">
        <v>797</v>
      </c>
      <c r="E4525" t="str">
        <f>+VLOOKUP(Precio_mayoristas_consumidores[[#This Row],[Producto]],Codigos_class_frutas[],2,0)</f>
        <v>Cítricos</v>
      </c>
      <c r="F4525" t="s">
        <v>221</v>
      </c>
      <c r="G4525" s="51">
        <v>1568.38</v>
      </c>
    </row>
    <row r="4526" spans="1:7" x14ac:dyDescent="0.35">
      <c r="A4526">
        <v>2018</v>
      </c>
      <c r="B4526">
        <v>2</v>
      </c>
      <c r="C4526" t="str">
        <f>+VLOOKUP(Precio_mayoristas_consumidores[[#This Row],[Cod_mes]],Códigos_mes[],2,0)</f>
        <v>Febrero</v>
      </c>
      <c r="D4526" t="s">
        <v>797</v>
      </c>
      <c r="E4526" t="str">
        <f>+VLOOKUP(Precio_mayoristas_consumidores[[#This Row],[Producto]],Codigos_class_frutas[],2,0)</f>
        <v>Frutos de hueso (carozo)</v>
      </c>
      <c r="F4526" t="s">
        <v>665</v>
      </c>
      <c r="G4526" s="51">
        <v>1463.83</v>
      </c>
    </row>
    <row r="4527" spans="1:7" x14ac:dyDescent="0.35">
      <c r="A4527">
        <v>2018</v>
      </c>
      <c r="B4527">
        <v>2</v>
      </c>
      <c r="C4527" t="str">
        <f>+VLOOKUP(Precio_mayoristas_consumidores[[#This Row],[Cod_mes]],Códigos_mes[],2,0)</f>
        <v>Febrero</v>
      </c>
      <c r="D4527" t="s">
        <v>797</v>
      </c>
      <c r="E4527" t="str">
        <f>+VLOOKUP(Precio_mayoristas_consumidores[[#This Row],[Producto]],Codigos_class_frutas[],2,0)</f>
        <v>Oleaginosos</v>
      </c>
      <c r="F4527" t="s">
        <v>225</v>
      </c>
      <c r="G4527" s="51">
        <v>3370.04</v>
      </c>
    </row>
    <row r="4528" spans="1:7" x14ac:dyDescent="0.35">
      <c r="A4528">
        <v>2018</v>
      </c>
      <c r="B4528">
        <v>2</v>
      </c>
      <c r="C4528" t="str">
        <f>+VLOOKUP(Precio_mayoristas_consumidores[[#This Row],[Cod_mes]],Códigos_mes[],2,0)</f>
        <v>Febrero</v>
      </c>
      <c r="D4528" t="s">
        <v>797</v>
      </c>
      <c r="E4528" t="str">
        <f>+VLOOKUP(Precio_mayoristas_consumidores[[#This Row],[Producto]],Codigos_class_frutas[],2,0)</f>
        <v>Frutos de pepita</v>
      </c>
      <c r="F4528" t="s">
        <v>242</v>
      </c>
      <c r="G4528" s="51">
        <v>1190.55</v>
      </c>
    </row>
    <row r="4529" spans="1:7" x14ac:dyDescent="0.35">
      <c r="A4529">
        <v>2018</v>
      </c>
      <c r="B4529">
        <v>2</v>
      </c>
      <c r="C4529" t="str">
        <f>+VLOOKUP(Precio_mayoristas_consumidores[[#This Row],[Cod_mes]],Códigos_mes[],2,0)</f>
        <v>Febrero</v>
      </c>
      <c r="D4529" t="s">
        <v>797</v>
      </c>
      <c r="E4529" t="str">
        <f>+VLOOKUP(Precio_mayoristas_consumidores[[#This Row],[Producto]],Codigos_class_frutas[],2,0)</f>
        <v>Tropicales y subtropicales</v>
      </c>
      <c r="F4529" t="s">
        <v>204</v>
      </c>
      <c r="G4529" s="51">
        <v>819.66</v>
      </c>
    </row>
    <row r="4530" spans="1:7" x14ac:dyDescent="0.35">
      <c r="A4530">
        <v>2018</v>
      </c>
      <c r="B4530">
        <v>2</v>
      </c>
      <c r="C4530" t="str">
        <f>+VLOOKUP(Precio_mayoristas_consumidores[[#This Row],[Cod_mes]],Códigos_mes[],2,0)</f>
        <v>Febrero</v>
      </c>
      <c r="D4530" t="s">
        <v>797</v>
      </c>
      <c r="E4530" t="str">
        <f>+VLOOKUP(Precio_mayoristas_consumidores[[#This Row],[Producto]],Codigos_class_frutas[],2,0)</f>
        <v>Uva</v>
      </c>
      <c r="F4530" t="s">
        <v>295</v>
      </c>
      <c r="G4530" s="51">
        <v>2963.59</v>
      </c>
    </row>
    <row r="4531" spans="1:7" x14ac:dyDescent="0.35">
      <c r="A4531">
        <v>2018</v>
      </c>
      <c r="B4531">
        <v>3</v>
      </c>
      <c r="C4531" t="str">
        <f>+VLOOKUP(Precio_mayoristas_consumidores[[#This Row],[Cod_mes]],Códigos_mes[],2,0)</f>
        <v>Marzo</v>
      </c>
      <c r="D4531" t="s">
        <v>796</v>
      </c>
      <c r="E4531" t="str">
        <f>+VLOOKUP(Precio_mayoristas_consumidores[[#This Row],[Producto]],Codigos_class_frutas[],2,0)</f>
        <v>Berries</v>
      </c>
      <c r="F4531" t="s">
        <v>207</v>
      </c>
      <c r="G4531" s="51">
        <v>1850.28</v>
      </c>
    </row>
    <row r="4532" spans="1:7" x14ac:dyDescent="0.35">
      <c r="A4532">
        <v>2018</v>
      </c>
      <c r="B4532">
        <v>3</v>
      </c>
      <c r="C4532" t="str">
        <f>+VLOOKUP(Precio_mayoristas_consumidores[[#This Row],[Cod_mes]],Códigos_mes[],2,0)</f>
        <v>Marzo</v>
      </c>
      <c r="D4532" t="s">
        <v>796</v>
      </c>
      <c r="E4532" t="str">
        <f>+VLOOKUP(Precio_mayoristas_consumidores[[#This Row],[Producto]],Codigos_class_frutas[],2,0)</f>
        <v>Frutos de hueso (carozo)</v>
      </c>
      <c r="F4532" t="s">
        <v>702</v>
      </c>
      <c r="G4532" s="51">
        <v>580.74</v>
      </c>
    </row>
    <row r="4533" spans="1:7" x14ac:dyDescent="0.35">
      <c r="A4533">
        <v>2018</v>
      </c>
      <c r="B4533">
        <v>3</v>
      </c>
      <c r="C4533" t="str">
        <f>+VLOOKUP(Precio_mayoristas_consumidores[[#This Row],[Cod_mes]],Códigos_mes[],2,0)</f>
        <v>Marzo</v>
      </c>
      <c r="D4533" t="s">
        <v>796</v>
      </c>
      <c r="E4533" t="str">
        <f>+VLOOKUP(Precio_mayoristas_consumidores[[#This Row],[Producto]],Codigos_class_frutas[],2,0)</f>
        <v>Frutos de hueso (carozo)</v>
      </c>
      <c r="F4533" t="s">
        <v>277</v>
      </c>
      <c r="G4533" s="51">
        <v>829.24</v>
      </c>
    </row>
    <row r="4534" spans="1:7" x14ac:dyDescent="0.35">
      <c r="A4534">
        <v>2018</v>
      </c>
      <c r="B4534">
        <v>3</v>
      </c>
      <c r="C4534" t="str">
        <f>+VLOOKUP(Precio_mayoristas_consumidores[[#This Row],[Cod_mes]],Códigos_mes[],2,0)</f>
        <v>Marzo</v>
      </c>
      <c r="D4534" t="s">
        <v>796</v>
      </c>
      <c r="E4534" t="str">
        <f>+VLOOKUP(Precio_mayoristas_consumidores[[#This Row],[Producto]],Codigos_class_frutas[],2,0)</f>
        <v>Berries</v>
      </c>
      <c r="F4534" t="s">
        <v>799</v>
      </c>
      <c r="G4534" s="51">
        <v>1967.93</v>
      </c>
    </row>
    <row r="4535" spans="1:7" x14ac:dyDescent="0.35">
      <c r="A4535">
        <v>2018</v>
      </c>
      <c r="B4535">
        <v>3</v>
      </c>
      <c r="C4535" t="str">
        <f>+VLOOKUP(Precio_mayoristas_consumidores[[#This Row],[Cod_mes]],Códigos_mes[],2,0)</f>
        <v>Marzo</v>
      </c>
      <c r="D4535" t="s">
        <v>796</v>
      </c>
      <c r="E4535" t="str">
        <f>+VLOOKUP(Precio_mayoristas_consumidores[[#This Row],[Producto]],Codigos_class_frutas[],2,0)</f>
        <v>Berries</v>
      </c>
      <c r="F4535" t="s">
        <v>212</v>
      </c>
      <c r="G4535" s="51">
        <v>1224.01</v>
      </c>
    </row>
    <row r="4536" spans="1:7" x14ac:dyDescent="0.35">
      <c r="A4536">
        <v>2018</v>
      </c>
      <c r="B4536">
        <v>3</v>
      </c>
      <c r="C4536" t="str">
        <f>+VLOOKUP(Precio_mayoristas_consumidores[[#This Row],[Cod_mes]],Códigos_mes[],2,0)</f>
        <v>Marzo</v>
      </c>
      <c r="D4536" t="s">
        <v>796</v>
      </c>
      <c r="E4536" t="str">
        <f>+VLOOKUP(Precio_mayoristas_consumidores[[#This Row],[Producto]],Codigos_class_frutas[],2,0)</f>
        <v>Cítricos</v>
      </c>
      <c r="F4536" t="s">
        <v>214</v>
      </c>
      <c r="G4536" s="51">
        <v>1906.16</v>
      </c>
    </row>
    <row r="4537" spans="1:7" x14ac:dyDescent="0.35">
      <c r="A4537">
        <v>2018</v>
      </c>
      <c r="B4537">
        <v>3</v>
      </c>
      <c r="C4537" t="str">
        <f>+VLOOKUP(Precio_mayoristas_consumidores[[#This Row],[Cod_mes]],Códigos_mes[],2,0)</f>
        <v>Marzo</v>
      </c>
      <c r="D4537" t="s">
        <v>796</v>
      </c>
      <c r="E4537" t="str">
        <f>+VLOOKUP(Precio_mayoristas_consumidores[[#This Row],[Producto]],Codigos_class_frutas[],2,0)</f>
        <v>Tropicales y subtropicales</v>
      </c>
      <c r="F4537" t="s">
        <v>229</v>
      </c>
      <c r="G4537" s="51">
        <v>1946.35</v>
      </c>
    </row>
    <row r="4538" spans="1:7" x14ac:dyDescent="0.35">
      <c r="A4538">
        <v>2018</v>
      </c>
      <c r="B4538">
        <v>3</v>
      </c>
      <c r="C4538" t="str">
        <f>+VLOOKUP(Precio_mayoristas_consumidores[[#This Row],[Cod_mes]],Códigos_mes[],2,0)</f>
        <v>Marzo</v>
      </c>
      <c r="D4538" t="s">
        <v>796</v>
      </c>
      <c r="E4538" t="str">
        <f>+VLOOKUP(Precio_mayoristas_consumidores[[#This Row],[Producto]],Codigos_class_frutas[],2,0)</f>
        <v>Frutos de pepita</v>
      </c>
      <c r="F4538" t="s">
        <v>231</v>
      </c>
      <c r="G4538" s="51">
        <v>641.65</v>
      </c>
    </row>
    <row r="4539" spans="1:7" x14ac:dyDescent="0.35">
      <c r="A4539">
        <v>2018</v>
      </c>
      <c r="B4539">
        <v>3</v>
      </c>
      <c r="C4539" t="str">
        <f>+VLOOKUP(Precio_mayoristas_consumidores[[#This Row],[Cod_mes]],Códigos_mes[],2,0)</f>
        <v>Marzo</v>
      </c>
      <c r="D4539" t="s">
        <v>796</v>
      </c>
      <c r="E4539" t="str">
        <f>+VLOOKUP(Precio_mayoristas_consumidores[[#This Row],[Producto]],Codigos_class_frutas[],2,0)</f>
        <v>Cítricos</v>
      </c>
      <c r="F4539" t="s">
        <v>221</v>
      </c>
      <c r="G4539" s="51">
        <v>1191.02</v>
      </c>
    </row>
    <row r="4540" spans="1:7" x14ac:dyDescent="0.35">
      <c r="A4540">
        <v>2018</v>
      </c>
      <c r="B4540">
        <v>3</v>
      </c>
      <c r="C4540" t="str">
        <f>+VLOOKUP(Precio_mayoristas_consumidores[[#This Row],[Cod_mes]],Códigos_mes[],2,0)</f>
        <v>Marzo</v>
      </c>
      <c r="D4540" t="s">
        <v>796</v>
      </c>
      <c r="E4540" t="str">
        <f>+VLOOKUP(Precio_mayoristas_consumidores[[#This Row],[Producto]],Codigos_class_frutas[],2,0)</f>
        <v>Frutos de hueso (carozo)</v>
      </c>
      <c r="F4540" t="s">
        <v>665</v>
      </c>
      <c r="G4540" s="51">
        <v>817.1</v>
      </c>
    </row>
    <row r="4541" spans="1:7" x14ac:dyDescent="0.35">
      <c r="A4541">
        <v>2018</v>
      </c>
      <c r="B4541">
        <v>3</v>
      </c>
      <c r="C4541" t="str">
        <f>+VLOOKUP(Precio_mayoristas_consumidores[[#This Row],[Cod_mes]],Códigos_mes[],2,0)</f>
        <v>Marzo</v>
      </c>
      <c r="D4541" t="s">
        <v>796</v>
      </c>
      <c r="E4541" t="str">
        <f>+VLOOKUP(Precio_mayoristas_consumidores[[#This Row],[Producto]],Codigos_class_frutas[],2,0)</f>
        <v>Oleaginosos</v>
      </c>
      <c r="F4541" t="s">
        <v>225</v>
      </c>
      <c r="G4541" s="51">
        <v>3165.85</v>
      </c>
    </row>
    <row r="4542" spans="1:7" x14ac:dyDescent="0.35">
      <c r="A4542">
        <v>2018</v>
      </c>
      <c r="B4542">
        <v>3</v>
      </c>
      <c r="C4542" t="str">
        <f>+VLOOKUP(Precio_mayoristas_consumidores[[#This Row],[Cod_mes]],Códigos_mes[],2,0)</f>
        <v>Marzo</v>
      </c>
      <c r="D4542" t="s">
        <v>796</v>
      </c>
      <c r="E4542" t="str">
        <f>+VLOOKUP(Precio_mayoristas_consumidores[[#This Row],[Producto]],Codigos_class_frutas[],2,0)</f>
        <v>Frutos de pepita</v>
      </c>
      <c r="F4542" t="s">
        <v>242</v>
      </c>
      <c r="G4542" s="51">
        <v>699.1</v>
      </c>
    </row>
    <row r="4543" spans="1:7" x14ac:dyDescent="0.35">
      <c r="A4543">
        <v>2018</v>
      </c>
      <c r="B4543">
        <v>3</v>
      </c>
      <c r="C4543" t="str">
        <f>+VLOOKUP(Precio_mayoristas_consumidores[[#This Row],[Cod_mes]],Códigos_mes[],2,0)</f>
        <v>Marzo</v>
      </c>
      <c r="D4543" t="s">
        <v>796</v>
      </c>
      <c r="E4543" t="str">
        <f>+VLOOKUP(Precio_mayoristas_consumidores[[#This Row],[Producto]],Codigos_class_frutas[],2,0)</f>
        <v>Tropicales y subtropicales</v>
      </c>
      <c r="F4543" t="s">
        <v>204</v>
      </c>
      <c r="G4543" s="51">
        <v>705.57</v>
      </c>
    </row>
    <row r="4544" spans="1:7" x14ac:dyDescent="0.35">
      <c r="A4544">
        <v>2018</v>
      </c>
      <c r="B4544">
        <v>3</v>
      </c>
      <c r="C4544" t="str">
        <f>+VLOOKUP(Precio_mayoristas_consumidores[[#This Row],[Cod_mes]],Códigos_mes[],2,0)</f>
        <v>Marzo</v>
      </c>
      <c r="D4544" t="s">
        <v>796</v>
      </c>
      <c r="E4544" t="str">
        <f>+VLOOKUP(Precio_mayoristas_consumidores[[#This Row],[Producto]],Codigos_class_frutas[],2,0)</f>
        <v>Uva</v>
      </c>
      <c r="F4544" t="s">
        <v>295</v>
      </c>
      <c r="G4544" s="51">
        <v>848.97</v>
      </c>
    </row>
    <row r="4545" spans="1:7" x14ac:dyDescent="0.35">
      <c r="A4545">
        <v>2018</v>
      </c>
      <c r="B4545">
        <v>3</v>
      </c>
      <c r="C4545" t="str">
        <f>+VLOOKUP(Precio_mayoristas_consumidores[[#This Row],[Cod_mes]],Códigos_mes[],2,0)</f>
        <v>Marzo</v>
      </c>
      <c r="D4545" t="s">
        <v>797</v>
      </c>
      <c r="E4545" t="str">
        <f>+VLOOKUP(Precio_mayoristas_consumidores[[#This Row],[Producto]],Codigos_class_frutas[],2,0)</f>
        <v>Berries</v>
      </c>
      <c r="F4545" t="s">
        <v>207</v>
      </c>
      <c r="G4545" s="51">
        <v>7080.33</v>
      </c>
    </row>
    <row r="4546" spans="1:7" x14ac:dyDescent="0.35">
      <c r="A4546">
        <v>2018</v>
      </c>
      <c r="B4546">
        <v>3</v>
      </c>
      <c r="C4546" t="str">
        <f>+VLOOKUP(Precio_mayoristas_consumidores[[#This Row],[Cod_mes]],Códigos_mes[],2,0)</f>
        <v>Marzo</v>
      </c>
      <c r="D4546" t="s">
        <v>797</v>
      </c>
      <c r="E4546" t="str">
        <f>+VLOOKUP(Precio_mayoristas_consumidores[[#This Row],[Producto]],Codigos_class_frutas[],2,0)</f>
        <v>Frutos de hueso (carozo)</v>
      </c>
      <c r="F4546" t="s">
        <v>702</v>
      </c>
      <c r="G4546" s="51">
        <v>1368.53</v>
      </c>
    </row>
    <row r="4547" spans="1:7" x14ac:dyDescent="0.35">
      <c r="A4547">
        <v>2018</v>
      </c>
      <c r="B4547">
        <v>3</v>
      </c>
      <c r="C4547" t="str">
        <f>+VLOOKUP(Precio_mayoristas_consumidores[[#This Row],[Cod_mes]],Códigos_mes[],2,0)</f>
        <v>Marzo</v>
      </c>
      <c r="D4547" t="s">
        <v>797</v>
      </c>
      <c r="E4547" t="str">
        <f>+VLOOKUP(Precio_mayoristas_consumidores[[#This Row],[Producto]],Codigos_class_frutas[],2,0)</f>
        <v>Frutos de hueso (carozo)</v>
      </c>
      <c r="F4547" t="s">
        <v>277</v>
      </c>
      <c r="G4547" s="51">
        <v>1439.41</v>
      </c>
    </row>
    <row r="4548" spans="1:7" x14ac:dyDescent="0.35">
      <c r="A4548">
        <v>2018</v>
      </c>
      <c r="B4548">
        <v>3</v>
      </c>
      <c r="C4548" t="str">
        <f>+VLOOKUP(Precio_mayoristas_consumidores[[#This Row],[Cod_mes]],Códigos_mes[],2,0)</f>
        <v>Marzo</v>
      </c>
      <c r="D4548" t="s">
        <v>797</v>
      </c>
      <c r="E4548" t="str">
        <f>+VLOOKUP(Precio_mayoristas_consumidores[[#This Row],[Producto]],Codigos_class_frutas[],2,0)</f>
        <v>Berries</v>
      </c>
      <c r="F4548" t="s">
        <v>799</v>
      </c>
      <c r="G4548" s="51">
        <v>4590</v>
      </c>
    </row>
    <row r="4549" spans="1:7" x14ac:dyDescent="0.35">
      <c r="A4549">
        <v>2018</v>
      </c>
      <c r="B4549">
        <v>3</v>
      </c>
      <c r="C4549" t="str">
        <f>+VLOOKUP(Precio_mayoristas_consumidores[[#This Row],[Cod_mes]],Códigos_mes[],2,0)</f>
        <v>Marzo</v>
      </c>
      <c r="D4549" t="s">
        <v>797</v>
      </c>
      <c r="E4549" t="str">
        <f>+VLOOKUP(Precio_mayoristas_consumidores[[#This Row],[Producto]],Codigos_class_frutas[],2,0)</f>
        <v>Berries</v>
      </c>
      <c r="F4549" t="s">
        <v>212</v>
      </c>
      <c r="G4549" s="51">
        <v>3908.57</v>
      </c>
    </row>
    <row r="4550" spans="1:7" x14ac:dyDescent="0.35">
      <c r="A4550">
        <v>2018</v>
      </c>
      <c r="B4550">
        <v>3</v>
      </c>
      <c r="C4550" t="str">
        <f>+VLOOKUP(Precio_mayoristas_consumidores[[#This Row],[Cod_mes]],Códigos_mes[],2,0)</f>
        <v>Marzo</v>
      </c>
      <c r="D4550" t="s">
        <v>797</v>
      </c>
      <c r="E4550" t="str">
        <f>+VLOOKUP(Precio_mayoristas_consumidores[[#This Row],[Producto]],Codigos_class_frutas[],2,0)</f>
        <v>Cítricos</v>
      </c>
      <c r="F4550" t="s">
        <v>214</v>
      </c>
      <c r="G4550" s="51">
        <v>2185.7199999999998</v>
      </c>
    </row>
    <row r="4551" spans="1:7" x14ac:dyDescent="0.35">
      <c r="A4551">
        <v>2018</v>
      </c>
      <c r="B4551">
        <v>3</v>
      </c>
      <c r="C4551" t="str">
        <f>+VLOOKUP(Precio_mayoristas_consumidores[[#This Row],[Cod_mes]],Códigos_mes[],2,0)</f>
        <v>Marzo</v>
      </c>
      <c r="D4551" t="s">
        <v>797</v>
      </c>
      <c r="E4551" t="str">
        <f>+VLOOKUP(Precio_mayoristas_consumidores[[#This Row],[Producto]],Codigos_class_frutas[],2,0)</f>
        <v>Tropicales y subtropicales</v>
      </c>
      <c r="F4551" t="s">
        <v>229</v>
      </c>
      <c r="G4551" s="51">
        <v>1522.31</v>
      </c>
    </row>
    <row r="4552" spans="1:7" x14ac:dyDescent="0.35">
      <c r="A4552">
        <v>2018</v>
      </c>
      <c r="B4552">
        <v>3</v>
      </c>
      <c r="C4552" t="str">
        <f>+VLOOKUP(Precio_mayoristas_consumidores[[#This Row],[Cod_mes]],Códigos_mes[],2,0)</f>
        <v>Marzo</v>
      </c>
      <c r="D4552" t="s">
        <v>797</v>
      </c>
      <c r="E4552" t="str">
        <f>+VLOOKUP(Precio_mayoristas_consumidores[[#This Row],[Producto]],Codigos_class_frutas[],2,0)</f>
        <v>Frutos de pepita</v>
      </c>
      <c r="F4552" t="s">
        <v>231</v>
      </c>
      <c r="G4552" s="51">
        <v>1374.62</v>
      </c>
    </row>
    <row r="4553" spans="1:7" x14ac:dyDescent="0.35">
      <c r="A4553">
        <v>2018</v>
      </c>
      <c r="B4553">
        <v>3</v>
      </c>
      <c r="C4553" t="str">
        <f>+VLOOKUP(Precio_mayoristas_consumidores[[#This Row],[Cod_mes]],Códigos_mes[],2,0)</f>
        <v>Marzo</v>
      </c>
      <c r="D4553" t="s">
        <v>797</v>
      </c>
      <c r="E4553" t="str">
        <f>+VLOOKUP(Precio_mayoristas_consumidores[[#This Row],[Producto]],Codigos_class_frutas[],2,0)</f>
        <v>Cítricos</v>
      </c>
      <c r="F4553" t="s">
        <v>221</v>
      </c>
      <c r="G4553" s="51">
        <v>1680.31</v>
      </c>
    </row>
    <row r="4554" spans="1:7" x14ac:dyDescent="0.35">
      <c r="A4554">
        <v>2018</v>
      </c>
      <c r="B4554">
        <v>3</v>
      </c>
      <c r="C4554" t="str">
        <f>+VLOOKUP(Precio_mayoristas_consumidores[[#This Row],[Cod_mes]],Códigos_mes[],2,0)</f>
        <v>Marzo</v>
      </c>
      <c r="D4554" t="s">
        <v>797</v>
      </c>
      <c r="E4554" t="str">
        <f>+VLOOKUP(Precio_mayoristas_consumidores[[#This Row],[Producto]],Codigos_class_frutas[],2,0)</f>
        <v>Frutos de hueso (carozo)</v>
      </c>
      <c r="F4554" t="s">
        <v>665</v>
      </c>
      <c r="G4554" s="51">
        <v>1410.46</v>
      </c>
    </row>
    <row r="4555" spans="1:7" x14ac:dyDescent="0.35">
      <c r="A4555">
        <v>2018</v>
      </c>
      <c r="B4555">
        <v>3</v>
      </c>
      <c r="C4555" t="str">
        <f>+VLOOKUP(Precio_mayoristas_consumidores[[#This Row],[Cod_mes]],Códigos_mes[],2,0)</f>
        <v>Marzo</v>
      </c>
      <c r="D4555" t="s">
        <v>797</v>
      </c>
      <c r="E4555" t="str">
        <f>+VLOOKUP(Precio_mayoristas_consumidores[[#This Row],[Producto]],Codigos_class_frutas[],2,0)</f>
        <v>Oleaginosos</v>
      </c>
      <c r="F4555" t="s">
        <v>225</v>
      </c>
      <c r="G4555" s="51">
        <v>3407.48</v>
      </c>
    </row>
    <row r="4556" spans="1:7" x14ac:dyDescent="0.35">
      <c r="A4556">
        <v>2018</v>
      </c>
      <c r="B4556">
        <v>3</v>
      </c>
      <c r="C4556" t="str">
        <f>+VLOOKUP(Precio_mayoristas_consumidores[[#This Row],[Cod_mes]],Códigos_mes[],2,0)</f>
        <v>Marzo</v>
      </c>
      <c r="D4556" t="s">
        <v>797</v>
      </c>
      <c r="E4556" t="str">
        <f>+VLOOKUP(Precio_mayoristas_consumidores[[#This Row],[Producto]],Codigos_class_frutas[],2,0)</f>
        <v>Frutos de pepita</v>
      </c>
      <c r="F4556" t="s">
        <v>242</v>
      </c>
      <c r="G4556" s="51">
        <v>1264.31</v>
      </c>
    </row>
    <row r="4557" spans="1:7" x14ac:dyDescent="0.35">
      <c r="A4557">
        <v>2018</v>
      </c>
      <c r="B4557">
        <v>3</v>
      </c>
      <c r="C4557" t="str">
        <f>+VLOOKUP(Precio_mayoristas_consumidores[[#This Row],[Cod_mes]],Códigos_mes[],2,0)</f>
        <v>Marzo</v>
      </c>
      <c r="D4557" t="s">
        <v>797</v>
      </c>
      <c r="E4557" t="str">
        <f>+VLOOKUP(Precio_mayoristas_consumidores[[#This Row],[Producto]],Codigos_class_frutas[],2,0)</f>
        <v>Tropicales y subtropicales</v>
      </c>
      <c r="F4557" t="s">
        <v>204</v>
      </c>
      <c r="G4557" s="51">
        <v>839.69</v>
      </c>
    </row>
    <row r="4558" spans="1:7" x14ac:dyDescent="0.35">
      <c r="A4558">
        <v>2018</v>
      </c>
      <c r="B4558">
        <v>3</v>
      </c>
      <c r="C4558" t="str">
        <f>+VLOOKUP(Precio_mayoristas_consumidores[[#This Row],[Cod_mes]],Códigos_mes[],2,0)</f>
        <v>Marzo</v>
      </c>
      <c r="D4558" t="s">
        <v>797</v>
      </c>
      <c r="E4558" t="str">
        <f>+VLOOKUP(Precio_mayoristas_consumidores[[#This Row],[Producto]],Codigos_class_frutas[],2,0)</f>
        <v>Uva</v>
      </c>
      <c r="F4558" t="s">
        <v>295</v>
      </c>
      <c r="G4558" s="51">
        <v>2680.1</v>
      </c>
    </row>
    <row r="4559" spans="1:7" x14ac:dyDescent="0.35">
      <c r="A4559">
        <v>2018</v>
      </c>
      <c r="B4559">
        <v>3</v>
      </c>
      <c r="C4559" t="str">
        <f>+VLOOKUP(Precio_mayoristas_consumidores[[#This Row],[Cod_mes]],Códigos_mes[],2,0)</f>
        <v>Marzo</v>
      </c>
      <c r="D4559" t="s">
        <v>796</v>
      </c>
      <c r="E4559" t="str">
        <f>+VLOOKUP(Precio_mayoristas_consumidores[[#This Row],[Producto]],Codigos_class_frutas[],2,0)</f>
        <v>Berries</v>
      </c>
      <c r="F4559" t="s">
        <v>207</v>
      </c>
      <c r="G4559" s="51">
        <v>1811.56</v>
      </c>
    </row>
    <row r="4560" spans="1:7" x14ac:dyDescent="0.35">
      <c r="A4560">
        <v>2018</v>
      </c>
      <c r="B4560">
        <v>3</v>
      </c>
      <c r="C4560" t="str">
        <f>+VLOOKUP(Precio_mayoristas_consumidores[[#This Row],[Cod_mes]],Códigos_mes[],2,0)</f>
        <v>Marzo</v>
      </c>
      <c r="D4560" t="s">
        <v>796</v>
      </c>
      <c r="E4560" t="str">
        <f>+VLOOKUP(Precio_mayoristas_consumidores[[#This Row],[Producto]],Codigos_class_frutas[],2,0)</f>
        <v>Frutos de hueso (carozo)</v>
      </c>
      <c r="F4560" t="s">
        <v>702</v>
      </c>
      <c r="G4560" s="51">
        <v>590.15</v>
      </c>
    </row>
    <row r="4561" spans="1:7" x14ac:dyDescent="0.35">
      <c r="A4561">
        <v>2018</v>
      </c>
      <c r="B4561">
        <v>3</v>
      </c>
      <c r="C4561" t="str">
        <f>+VLOOKUP(Precio_mayoristas_consumidores[[#This Row],[Cod_mes]],Códigos_mes[],2,0)</f>
        <v>Marzo</v>
      </c>
      <c r="D4561" t="s">
        <v>796</v>
      </c>
      <c r="E4561" t="str">
        <f>+VLOOKUP(Precio_mayoristas_consumidores[[#This Row],[Producto]],Codigos_class_frutas[],2,0)</f>
        <v>Frutos de hueso (carozo)</v>
      </c>
      <c r="F4561" t="s">
        <v>277</v>
      </c>
      <c r="G4561" s="51">
        <v>804.33</v>
      </c>
    </row>
    <row r="4562" spans="1:7" x14ac:dyDescent="0.35">
      <c r="A4562">
        <v>2018</v>
      </c>
      <c r="B4562">
        <v>3</v>
      </c>
      <c r="C4562" t="str">
        <f>+VLOOKUP(Precio_mayoristas_consumidores[[#This Row],[Cod_mes]],Códigos_mes[],2,0)</f>
        <v>Marzo</v>
      </c>
      <c r="D4562" t="s">
        <v>796</v>
      </c>
      <c r="E4562" t="str">
        <f>+VLOOKUP(Precio_mayoristas_consumidores[[#This Row],[Producto]],Codigos_class_frutas[],2,0)</f>
        <v>Berries</v>
      </c>
      <c r="F4562" t="s">
        <v>799</v>
      </c>
      <c r="G4562" s="51">
        <v>1874.21</v>
      </c>
    </row>
    <row r="4563" spans="1:7" x14ac:dyDescent="0.35">
      <c r="A4563">
        <v>2018</v>
      </c>
      <c r="B4563">
        <v>3</v>
      </c>
      <c r="C4563" t="str">
        <f>+VLOOKUP(Precio_mayoristas_consumidores[[#This Row],[Cod_mes]],Códigos_mes[],2,0)</f>
        <v>Marzo</v>
      </c>
      <c r="D4563" t="s">
        <v>796</v>
      </c>
      <c r="E4563" t="str">
        <f>+VLOOKUP(Precio_mayoristas_consumidores[[#This Row],[Producto]],Codigos_class_frutas[],2,0)</f>
        <v>Berries</v>
      </c>
      <c r="F4563" t="s">
        <v>212</v>
      </c>
      <c r="G4563" s="51">
        <v>1316.6</v>
      </c>
    </row>
    <row r="4564" spans="1:7" x14ac:dyDescent="0.35">
      <c r="A4564">
        <v>2018</v>
      </c>
      <c r="B4564">
        <v>3</v>
      </c>
      <c r="C4564" t="str">
        <f>+VLOOKUP(Precio_mayoristas_consumidores[[#This Row],[Cod_mes]],Códigos_mes[],2,0)</f>
        <v>Marzo</v>
      </c>
      <c r="D4564" t="s">
        <v>796</v>
      </c>
      <c r="E4564" t="str">
        <f>+VLOOKUP(Precio_mayoristas_consumidores[[#This Row],[Producto]],Codigos_class_frutas[],2,0)</f>
        <v>Cítricos</v>
      </c>
      <c r="F4564" t="s">
        <v>214</v>
      </c>
      <c r="G4564" s="51">
        <v>1808.87</v>
      </c>
    </row>
    <row r="4565" spans="1:7" x14ac:dyDescent="0.35">
      <c r="A4565">
        <v>2018</v>
      </c>
      <c r="B4565">
        <v>3</v>
      </c>
      <c r="C4565" t="str">
        <f>+VLOOKUP(Precio_mayoristas_consumidores[[#This Row],[Cod_mes]],Códigos_mes[],2,0)</f>
        <v>Marzo</v>
      </c>
      <c r="D4565" t="s">
        <v>796</v>
      </c>
      <c r="E4565" t="str">
        <f>+VLOOKUP(Precio_mayoristas_consumidores[[#This Row],[Producto]],Codigos_class_frutas[],2,0)</f>
        <v>Tropicales y subtropicales</v>
      </c>
      <c r="F4565" t="s">
        <v>229</v>
      </c>
      <c r="G4565" s="51">
        <v>1950.56</v>
      </c>
    </row>
    <row r="4566" spans="1:7" x14ac:dyDescent="0.35">
      <c r="A4566">
        <v>2018</v>
      </c>
      <c r="B4566">
        <v>3</v>
      </c>
      <c r="C4566" t="str">
        <f>+VLOOKUP(Precio_mayoristas_consumidores[[#This Row],[Cod_mes]],Códigos_mes[],2,0)</f>
        <v>Marzo</v>
      </c>
      <c r="D4566" t="s">
        <v>796</v>
      </c>
      <c r="E4566" t="str">
        <f>+VLOOKUP(Precio_mayoristas_consumidores[[#This Row],[Producto]],Codigos_class_frutas[],2,0)</f>
        <v>Frutos de pepita</v>
      </c>
      <c r="F4566" t="s">
        <v>231</v>
      </c>
      <c r="G4566" s="51">
        <v>606.89</v>
      </c>
    </row>
    <row r="4567" spans="1:7" x14ac:dyDescent="0.35">
      <c r="A4567">
        <v>2018</v>
      </c>
      <c r="B4567">
        <v>3</v>
      </c>
      <c r="C4567" t="str">
        <f>+VLOOKUP(Precio_mayoristas_consumidores[[#This Row],[Cod_mes]],Códigos_mes[],2,0)</f>
        <v>Marzo</v>
      </c>
      <c r="D4567" t="s">
        <v>796</v>
      </c>
      <c r="E4567" t="str">
        <f>+VLOOKUP(Precio_mayoristas_consumidores[[#This Row],[Producto]],Codigos_class_frutas[],2,0)</f>
        <v>Cítricos</v>
      </c>
      <c r="F4567" t="s">
        <v>221</v>
      </c>
      <c r="G4567" s="51">
        <v>1254.8399999999999</v>
      </c>
    </row>
    <row r="4568" spans="1:7" x14ac:dyDescent="0.35">
      <c r="A4568">
        <v>2018</v>
      </c>
      <c r="B4568">
        <v>3</v>
      </c>
      <c r="C4568" t="str">
        <f>+VLOOKUP(Precio_mayoristas_consumidores[[#This Row],[Cod_mes]],Códigos_mes[],2,0)</f>
        <v>Marzo</v>
      </c>
      <c r="D4568" t="s">
        <v>796</v>
      </c>
      <c r="E4568" t="str">
        <f>+VLOOKUP(Precio_mayoristas_consumidores[[#This Row],[Producto]],Codigos_class_frutas[],2,0)</f>
        <v>Frutos de hueso (carozo)</v>
      </c>
      <c r="F4568" t="s">
        <v>665</v>
      </c>
      <c r="G4568" s="51">
        <v>827.29</v>
      </c>
    </row>
    <row r="4569" spans="1:7" x14ac:dyDescent="0.35">
      <c r="A4569">
        <v>2018</v>
      </c>
      <c r="B4569">
        <v>3</v>
      </c>
      <c r="C4569" t="str">
        <f>+VLOOKUP(Precio_mayoristas_consumidores[[#This Row],[Cod_mes]],Códigos_mes[],2,0)</f>
        <v>Marzo</v>
      </c>
      <c r="D4569" t="s">
        <v>796</v>
      </c>
      <c r="E4569" t="str">
        <f>+VLOOKUP(Precio_mayoristas_consumidores[[#This Row],[Producto]],Codigos_class_frutas[],2,0)</f>
        <v>Oleaginosos</v>
      </c>
      <c r="F4569" t="s">
        <v>225</v>
      </c>
      <c r="G4569" s="51">
        <v>3214.13</v>
      </c>
    </row>
    <row r="4570" spans="1:7" x14ac:dyDescent="0.35">
      <c r="A4570">
        <v>2018</v>
      </c>
      <c r="B4570">
        <v>3</v>
      </c>
      <c r="C4570" t="str">
        <f>+VLOOKUP(Precio_mayoristas_consumidores[[#This Row],[Cod_mes]],Códigos_mes[],2,0)</f>
        <v>Marzo</v>
      </c>
      <c r="D4570" t="s">
        <v>796</v>
      </c>
      <c r="E4570" t="str">
        <f>+VLOOKUP(Precio_mayoristas_consumidores[[#This Row],[Producto]],Codigos_class_frutas[],2,0)</f>
        <v>Frutos de pepita</v>
      </c>
      <c r="F4570" t="s">
        <v>242</v>
      </c>
      <c r="G4570" s="51">
        <v>681.97</v>
      </c>
    </row>
    <row r="4571" spans="1:7" x14ac:dyDescent="0.35">
      <c r="A4571">
        <v>2018</v>
      </c>
      <c r="B4571">
        <v>3</v>
      </c>
      <c r="C4571" t="str">
        <f>+VLOOKUP(Precio_mayoristas_consumidores[[#This Row],[Cod_mes]],Códigos_mes[],2,0)</f>
        <v>Marzo</v>
      </c>
      <c r="D4571" t="s">
        <v>796</v>
      </c>
      <c r="E4571" t="str">
        <f>+VLOOKUP(Precio_mayoristas_consumidores[[#This Row],[Producto]],Codigos_class_frutas[],2,0)</f>
        <v>Tropicales y subtropicales</v>
      </c>
      <c r="F4571" t="s">
        <v>204</v>
      </c>
      <c r="G4571" s="51">
        <v>759.07</v>
      </c>
    </row>
    <row r="4572" spans="1:7" x14ac:dyDescent="0.35">
      <c r="A4572">
        <v>2018</v>
      </c>
      <c r="B4572">
        <v>3</v>
      </c>
      <c r="C4572" t="str">
        <f>+VLOOKUP(Precio_mayoristas_consumidores[[#This Row],[Cod_mes]],Códigos_mes[],2,0)</f>
        <v>Marzo</v>
      </c>
      <c r="D4572" t="s">
        <v>796</v>
      </c>
      <c r="E4572" t="str">
        <f>+VLOOKUP(Precio_mayoristas_consumidores[[#This Row],[Producto]],Codigos_class_frutas[],2,0)</f>
        <v>Uva</v>
      </c>
      <c r="F4572" t="s">
        <v>295</v>
      </c>
      <c r="G4572" s="51">
        <v>836.2</v>
      </c>
    </row>
    <row r="4573" spans="1:7" x14ac:dyDescent="0.35">
      <c r="A4573">
        <v>2018</v>
      </c>
      <c r="B4573">
        <v>3</v>
      </c>
      <c r="C4573" t="str">
        <f>+VLOOKUP(Precio_mayoristas_consumidores[[#This Row],[Cod_mes]],Códigos_mes[],2,0)</f>
        <v>Marzo</v>
      </c>
      <c r="D4573" t="s">
        <v>797</v>
      </c>
      <c r="E4573" t="str">
        <f>+VLOOKUP(Precio_mayoristas_consumidores[[#This Row],[Producto]],Codigos_class_frutas[],2,0)</f>
        <v>Berries</v>
      </c>
      <c r="F4573" t="s">
        <v>207</v>
      </c>
      <c r="G4573" s="51">
        <v>6969.33</v>
      </c>
    </row>
    <row r="4574" spans="1:7" x14ac:dyDescent="0.35">
      <c r="A4574">
        <v>2018</v>
      </c>
      <c r="B4574">
        <v>3</v>
      </c>
      <c r="C4574" t="str">
        <f>+VLOOKUP(Precio_mayoristas_consumidores[[#This Row],[Cod_mes]],Códigos_mes[],2,0)</f>
        <v>Marzo</v>
      </c>
      <c r="D4574" t="s">
        <v>797</v>
      </c>
      <c r="E4574" t="str">
        <f>+VLOOKUP(Precio_mayoristas_consumidores[[#This Row],[Producto]],Codigos_class_frutas[],2,0)</f>
        <v>Frutos de hueso (carozo)</v>
      </c>
      <c r="F4574" t="s">
        <v>702</v>
      </c>
      <c r="G4574" s="51">
        <v>1381.91</v>
      </c>
    </row>
    <row r="4575" spans="1:7" x14ac:dyDescent="0.35">
      <c r="A4575">
        <v>2018</v>
      </c>
      <c r="B4575">
        <v>3</v>
      </c>
      <c r="C4575" t="str">
        <f>+VLOOKUP(Precio_mayoristas_consumidores[[#This Row],[Cod_mes]],Códigos_mes[],2,0)</f>
        <v>Marzo</v>
      </c>
      <c r="D4575" t="s">
        <v>797</v>
      </c>
      <c r="E4575" t="str">
        <f>+VLOOKUP(Precio_mayoristas_consumidores[[#This Row],[Producto]],Codigos_class_frutas[],2,0)</f>
        <v>Frutos de hueso (carozo)</v>
      </c>
      <c r="F4575" t="s">
        <v>277</v>
      </c>
      <c r="G4575" s="51">
        <v>1394.77</v>
      </c>
    </row>
    <row r="4576" spans="1:7" x14ac:dyDescent="0.35">
      <c r="A4576">
        <v>2018</v>
      </c>
      <c r="B4576">
        <v>3</v>
      </c>
      <c r="C4576" t="str">
        <f>+VLOOKUP(Precio_mayoristas_consumidores[[#This Row],[Cod_mes]],Códigos_mes[],2,0)</f>
        <v>Marzo</v>
      </c>
      <c r="D4576" t="s">
        <v>797</v>
      </c>
      <c r="E4576" t="str">
        <f>+VLOOKUP(Precio_mayoristas_consumidores[[#This Row],[Producto]],Codigos_class_frutas[],2,0)</f>
        <v>Berries</v>
      </c>
      <c r="F4576" t="s">
        <v>799</v>
      </c>
      <c r="G4576" s="51">
        <v>5190</v>
      </c>
    </row>
    <row r="4577" spans="1:7" x14ac:dyDescent="0.35">
      <c r="A4577">
        <v>2018</v>
      </c>
      <c r="B4577">
        <v>3</v>
      </c>
      <c r="C4577" t="str">
        <f>+VLOOKUP(Precio_mayoristas_consumidores[[#This Row],[Cod_mes]],Códigos_mes[],2,0)</f>
        <v>Marzo</v>
      </c>
      <c r="D4577" t="s">
        <v>797</v>
      </c>
      <c r="E4577" t="str">
        <f>+VLOOKUP(Precio_mayoristas_consumidores[[#This Row],[Producto]],Codigos_class_frutas[],2,0)</f>
        <v>Berries</v>
      </c>
      <c r="F4577" t="s">
        <v>212</v>
      </c>
      <c r="G4577" s="51">
        <v>4751</v>
      </c>
    </row>
    <row r="4578" spans="1:7" x14ac:dyDescent="0.35">
      <c r="A4578">
        <v>2018</v>
      </c>
      <c r="B4578">
        <v>3</v>
      </c>
      <c r="C4578" t="str">
        <f>+VLOOKUP(Precio_mayoristas_consumidores[[#This Row],[Cod_mes]],Códigos_mes[],2,0)</f>
        <v>Marzo</v>
      </c>
      <c r="D4578" t="s">
        <v>797</v>
      </c>
      <c r="E4578" t="str">
        <f>+VLOOKUP(Precio_mayoristas_consumidores[[#This Row],[Producto]],Codigos_class_frutas[],2,0)</f>
        <v>Cítricos</v>
      </c>
      <c r="F4578" t="s">
        <v>214</v>
      </c>
      <c r="G4578" s="51">
        <v>2303.6799999999998</v>
      </c>
    </row>
    <row r="4579" spans="1:7" x14ac:dyDescent="0.35">
      <c r="A4579">
        <v>2018</v>
      </c>
      <c r="B4579">
        <v>3</v>
      </c>
      <c r="C4579" t="str">
        <f>+VLOOKUP(Precio_mayoristas_consumidores[[#This Row],[Cod_mes]],Códigos_mes[],2,0)</f>
        <v>Marzo</v>
      </c>
      <c r="D4579" t="s">
        <v>797</v>
      </c>
      <c r="E4579" t="str">
        <f>+VLOOKUP(Precio_mayoristas_consumidores[[#This Row],[Producto]],Codigos_class_frutas[],2,0)</f>
        <v>Tropicales y subtropicales</v>
      </c>
      <c r="F4579" t="s">
        <v>229</v>
      </c>
      <c r="G4579" s="51">
        <v>1716.01</v>
      </c>
    </row>
    <row r="4580" spans="1:7" x14ac:dyDescent="0.35">
      <c r="A4580">
        <v>2018</v>
      </c>
      <c r="B4580">
        <v>3</v>
      </c>
      <c r="C4580" t="str">
        <f>+VLOOKUP(Precio_mayoristas_consumidores[[#This Row],[Cod_mes]],Códigos_mes[],2,0)</f>
        <v>Marzo</v>
      </c>
      <c r="D4580" t="s">
        <v>797</v>
      </c>
      <c r="E4580" t="str">
        <f>+VLOOKUP(Precio_mayoristas_consumidores[[#This Row],[Producto]],Codigos_class_frutas[],2,0)</f>
        <v>Frutos de pepita</v>
      </c>
      <c r="F4580" t="s">
        <v>231</v>
      </c>
      <c r="G4580" s="51">
        <v>1265.93</v>
      </c>
    </row>
    <row r="4581" spans="1:7" x14ac:dyDescent="0.35">
      <c r="A4581">
        <v>2018</v>
      </c>
      <c r="B4581">
        <v>3</v>
      </c>
      <c r="C4581" t="str">
        <f>+VLOOKUP(Precio_mayoristas_consumidores[[#This Row],[Cod_mes]],Códigos_mes[],2,0)</f>
        <v>Marzo</v>
      </c>
      <c r="D4581" t="s">
        <v>797</v>
      </c>
      <c r="E4581" t="str">
        <f>+VLOOKUP(Precio_mayoristas_consumidores[[#This Row],[Producto]],Codigos_class_frutas[],2,0)</f>
        <v>Cítricos</v>
      </c>
      <c r="F4581" t="s">
        <v>221</v>
      </c>
      <c r="G4581" s="51">
        <v>1630.66</v>
      </c>
    </row>
    <row r="4582" spans="1:7" x14ac:dyDescent="0.35">
      <c r="A4582">
        <v>2018</v>
      </c>
      <c r="B4582">
        <v>3</v>
      </c>
      <c r="C4582" t="str">
        <f>+VLOOKUP(Precio_mayoristas_consumidores[[#This Row],[Cod_mes]],Códigos_mes[],2,0)</f>
        <v>Marzo</v>
      </c>
      <c r="D4582" t="s">
        <v>797</v>
      </c>
      <c r="E4582" t="str">
        <f>+VLOOKUP(Precio_mayoristas_consumidores[[#This Row],[Producto]],Codigos_class_frutas[],2,0)</f>
        <v>Frutos de hueso (carozo)</v>
      </c>
      <c r="F4582" t="s">
        <v>665</v>
      </c>
      <c r="G4582" s="51">
        <v>1382.21</v>
      </c>
    </row>
    <row r="4583" spans="1:7" x14ac:dyDescent="0.35">
      <c r="A4583">
        <v>2018</v>
      </c>
      <c r="B4583">
        <v>3</v>
      </c>
      <c r="C4583" t="str">
        <f>+VLOOKUP(Precio_mayoristas_consumidores[[#This Row],[Cod_mes]],Códigos_mes[],2,0)</f>
        <v>Marzo</v>
      </c>
      <c r="D4583" t="s">
        <v>797</v>
      </c>
      <c r="E4583" t="str">
        <f>+VLOOKUP(Precio_mayoristas_consumidores[[#This Row],[Producto]],Codigos_class_frutas[],2,0)</f>
        <v>Oleaginosos</v>
      </c>
      <c r="F4583" t="s">
        <v>225</v>
      </c>
      <c r="G4583" s="51">
        <v>3456.48</v>
      </c>
    </row>
    <row r="4584" spans="1:7" x14ac:dyDescent="0.35">
      <c r="A4584">
        <v>2018</v>
      </c>
      <c r="B4584">
        <v>3</v>
      </c>
      <c r="C4584" t="str">
        <f>+VLOOKUP(Precio_mayoristas_consumidores[[#This Row],[Cod_mes]],Códigos_mes[],2,0)</f>
        <v>Marzo</v>
      </c>
      <c r="D4584" t="s">
        <v>797</v>
      </c>
      <c r="E4584" t="str">
        <f>+VLOOKUP(Precio_mayoristas_consumidores[[#This Row],[Producto]],Codigos_class_frutas[],2,0)</f>
        <v>Frutos de pepita</v>
      </c>
      <c r="F4584" t="s">
        <v>242</v>
      </c>
      <c r="G4584" s="51">
        <v>1132.57</v>
      </c>
    </row>
    <row r="4585" spans="1:7" x14ac:dyDescent="0.35">
      <c r="A4585">
        <v>2018</v>
      </c>
      <c r="B4585">
        <v>3</v>
      </c>
      <c r="C4585" t="str">
        <f>+VLOOKUP(Precio_mayoristas_consumidores[[#This Row],[Cod_mes]],Códigos_mes[],2,0)</f>
        <v>Marzo</v>
      </c>
      <c r="D4585" t="s">
        <v>797</v>
      </c>
      <c r="E4585" t="str">
        <f>+VLOOKUP(Precio_mayoristas_consumidores[[#This Row],[Producto]],Codigos_class_frutas[],2,0)</f>
        <v>Tropicales y subtropicales</v>
      </c>
      <c r="F4585" t="s">
        <v>204</v>
      </c>
      <c r="G4585" s="51">
        <v>850.14</v>
      </c>
    </row>
    <row r="4586" spans="1:7" x14ac:dyDescent="0.35">
      <c r="A4586">
        <v>2018</v>
      </c>
      <c r="B4586">
        <v>3</v>
      </c>
      <c r="C4586" t="str">
        <f>+VLOOKUP(Precio_mayoristas_consumidores[[#This Row],[Cod_mes]],Códigos_mes[],2,0)</f>
        <v>Marzo</v>
      </c>
      <c r="D4586" t="s">
        <v>797</v>
      </c>
      <c r="E4586" t="str">
        <f>+VLOOKUP(Precio_mayoristas_consumidores[[#This Row],[Producto]],Codigos_class_frutas[],2,0)</f>
        <v>Uva</v>
      </c>
      <c r="F4586" t="s">
        <v>295</v>
      </c>
      <c r="G4586" s="51">
        <v>2980.1</v>
      </c>
    </row>
    <row r="4587" spans="1:7" x14ac:dyDescent="0.35">
      <c r="A4587">
        <v>2018</v>
      </c>
      <c r="B4587">
        <v>3</v>
      </c>
      <c r="C4587" t="str">
        <f>+VLOOKUP(Precio_mayoristas_consumidores[[#This Row],[Cod_mes]],Códigos_mes[],2,0)</f>
        <v>Marzo</v>
      </c>
      <c r="D4587" t="s">
        <v>796</v>
      </c>
      <c r="E4587" t="str">
        <f>+VLOOKUP(Precio_mayoristas_consumidores[[#This Row],[Producto]],Codigos_class_frutas[],2,0)</f>
        <v>Berries</v>
      </c>
      <c r="F4587" t="s">
        <v>207</v>
      </c>
      <c r="G4587" s="51">
        <v>1929.03</v>
      </c>
    </row>
    <row r="4588" spans="1:7" x14ac:dyDescent="0.35">
      <c r="A4588">
        <v>2018</v>
      </c>
      <c r="B4588">
        <v>3</v>
      </c>
      <c r="C4588" t="str">
        <f>+VLOOKUP(Precio_mayoristas_consumidores[[#This Row],[Cod_mes]],Códigos_mes[],2,0)</f>
        <v>Marzo</v>
      </c>
      <c r="D4588" t="s">
        <v>796</v>
      </c>
      <c r="E4588" t="str">
        <f>+VLOOKUP(Precio_mayoristas_consumidores[[#This Row],[Producto]],Codigos_class_frutas[],2,0)</f>
        <v>Frutos de hueso (carozo)</v>
      </c>
      <c r="F4588" t="s">
        <v>702</v>
      </c>
      <c r="G4588" s="51">
        <v>570.16</v>
      </c>
    </row>
    <row r="4589" spans="1:7" x14ac:dyDescent="0.35">
      <c r="A4589">
        <v>2018</v>
      </c>
      <c r="B4589">
        <v>3</v>
      </c>
      <c r="C4589" t="str">
        <f>+VLOOKUP(Precio_mayoristas_consumidores[[#This Row],[Cod_mes]],Códigos_mes[],2,0)</f>
        <v>Marzo</v>
      </c>
      <c r="D4589" t="s">
        <v>796</v>
      </c>
      <c r="E4589" t="str">
        <f>+VLOOKUP(Precio_mayoristas_consumidores[[#This Row],[Producto]],Codigos_class_frutas[],2,0)</f>
        <v>Frutos de hueso (carozo)</v>
      </c>
      <c r="F4589" t="s">
        <v>277</v>
      </c>
      <c r="G4589" s="51">
        <v>805.4</v>
      </c>
    </row>
    <row r="4590" spans="1:7" x14ac:dyDescent="0.35">
      <c r="A4590">
        <v>2018</v>
      </c>
      <c r="B4590">
        <v>3</v>
      </c>
      <c r="C4590" t="str">
        <f>+VLOOKUP(Precio_mayoristas_consumidores[[#This Row],[Cod_mes]],Códigos_mes[],2,0)</f>
        <v>Marzo</v>
      </c>
      <c r="D4590" t="s">
        <v>796</v>
      </c>
      <c r="E4590" t="str">
        <f>+VLOOKUP(Precio_mayoristas_consumidores[[#This Row],[Producto]],Codigos_class_frutas[],2,0)</f>
        <v>Berries</v>
      </c>
      <c r="F4590" t="s">
        <v>799</v>
      </c>
      <c r="G4590" s="51">
        <v>2085.75</v>
      </c>
    </row>
    <row r="4591" spans="1:7" x14ac:dyDescent="0.35">
      <c r="A4591">
        <v>2018</v>
      </c>
      <c r="B4591">
        <v>3</v>
      </c>
      <c r="C4591" t="str">
        <f>+VLOOKUP(Precio_mayoristas_consumidores[[#This Row],[Cod_mes]],Códigos_mes[],2,0)</f>
        <v>Marzo</v>
      </c>
      <c r="D4591" t="s">
        <v>796</v>
      </c>
      <c r="E4591" t="str">
        <f>+VLOOKUP(Precio_mayoristas_consumidores[[#This Row],[Producto]],Codigos_class_frutas[],2,0)</f>
        <v>Berries</v>
      </c>
      <c r="F4591" t="s">
        <v>212</v>
      </c>
      <c r="G4591" s="51">
        <v>1294.3900000000001</v>
      </c>
    </row>
    <row r="4592" spans="1:7" x14ac:dyDescent="0.35">
      <c r="A4592">
        <v>2018</v>
      </c>
      <c r="B4592">
        <v>3</v>
      </c>
      <c r="C4592" t="str">
        <f>+VLOOKUP(Precio_mayoristas_consumidores[[#This Row],[Cod_mes]],Códigos_mes[],2,0)</f>
        <v>Marzo</v>
      </c>
      <c r="D4592" t="s">
        <v>796</v>
      </c>
      <c r="E4592" t="str">
        <f>+VLOOKUP(Precio_mayoristas_consumidores[[#This Row],[Producto]],Codigos_class_frutas[],2,0)</f>
        <v>Cítricos</v>
      </c>
      <c r="F4592" t="s">
        <v>214</v>
      </c>
      <c r="G4592" s="51">
        <v>1864.17</v>
      </c>
    </row>
    <row r="4593" spans="1:7" x14ac:dyDescent="0.35">
      <c r="A4593">
        <v>2018</v>
      </c>
      <c r="B4593">
        <v>3</v>
      </c>
      <c r="C4593" t="str">
        <f>+VLOOKUP(Precio_mayoristas_consumidores[[#This Row],[Cod_mes]],Códigos_mes[],2,0)</f>
        <v>Marzo</v>
      </c>
      <c r="D4593" t="s">
        <v>796</v>
      </c>
      <c r="E4593" t="str">
        <f>+VLOOKUP(Precio_mayoristas_consumidores[[#This Row],[Producto]],Codigos_class_frutas[],2,0)</f>
        <v>Tropicales y subtropicales</v>
      </c>
      <c r="F4593" t="s">
        <v>229</v>
      </c>
      <c r="G4593" s="51">
        <v>1847.47</v>
      </c>
    </row>
    <row r="4594" spans="1:7" x14ac:dyDescent="0.35">
      <c r="A4594">
        <v>2018</v>
      </c>
      <c r="B4594">
        <v>3</v>
      </c>
      <c r="C4594" t="str">
        <f>+VLOOKUP(Precio_mayoristas_consumidores[[#This Row],[Cod_mes]],Códigos_mes[],2,0)</f>
        <v>Marzo</v>
      </c>
      <c r="D4594" t="s">
        <v>796</v>
      </c>
      <c r="E4594" t="str">
        <f>+VLOOKUP(Precio_mayoristas_consumidores[[#This Row],[Producto]],Codigos_class_frutas[],2,0)</f>
        <v>Frutos de pepita</v>
      </c>
      <c r="F4594" t="s">
        <v>231</v>
      </c>
      <c r="G4594" s="51">
        <v>596.45000000000005</v>
      </c>
    </row>
    <row r="4595" spans="1:7" x14ac:dyDescent="0.35">
      <c r="A4595">
        <v>2018</v>
      </c>
      <c r="B4595">
        <v>3</v>
      </c>
      <c r="C4595" t="str">
        <f>+VLOOKUP(Precio_mayoristas_consumidores[[#This Row],[Cod_mes]],Códigos_mes[],2,0)</f>
        <v>Marzo</v>
      </c>
      <c r="D4595" t="s">
        <v>796</v>
      </c>
      <c r="E4595" t="str">
        <f>+VLOOKUP(Precio_mayoristas_consumidores[[#This Row],[Producto]],Codigos_class_frutas[],2,0)</f>
        <v>Cítricos</v>
      </c>
      <c r="F4595" t="s">
        <v>221</v>
      </c>
      <c r="G4595" s="51">
        <v>1332.71</v>
      </c>
    </row>
    <row r="4596" spans="1:7" x14ac:dyDescent="0.35">
      <c r="A4596">
        <v>2018</v>
      </c>
      <c r="B4596">
        <v>3</v>
      </c>
      <c r="C4596" t="str">
        <f>+VLOOKUP(Precio_mayoristas_consumidores[[#This Row],[Cod_mes]],Códigos_mes[],2,0)</f>
        <v>Marzo</v>
      </c>
      <c r="D4596" t="s">
        <v>796</v>
      </c>
      <c r="E4596" t="str">
        <f>+VLOOKUP(Precio_mayoristas_consumidores[[#This Row],[Producto]],Codigos_class_frutas[],2,0)</f>
        <v>Frutos de hueso (carozo)</v>
      </c>
      <c r="F4596" t="s">
        <v>665</v>
      </c>
      <c r="G4596" s="51">
        <v>776.96</v>
      </c>
    </row>
    <row r="4597" spans="1:7" x14ac:dyDescent="0.35">
      <c r="A4597">
        <v>2018</v>
      </c>
      <c r="B4597">
        <v>3</v>
      </c>
      <c r="C4597" t="str">
        <f>+VLOOKUP(Precio_mayoristas_consumidores[[#This Row],[Cod_mes]],Códigos_mes[],2,0)</f>
        <v>Marzo</v>
      </c>
      <c r="D4597" t="s">
        <v>796</v>
      </c>
      <c r="E4597" t="str">
        <f>+VLOOKUP(Precio_mayoristas_consumidores[[#This Row],[Producto]],Codigos_class_frutas[],2,0)</f>
        <v>Oleaginosos</v>
      </c>
      <c r="F4597" t="s">
        <v>225</v>
      </c>
      <c r="G4597" s="51">
        <v>3170.29</v>
      </c>
    </row>
    <row r="4598" spans="1:7" x14ac:dyDescent="0.35">
      <c r="A4598">
        <v>2018</v>
      </c>
      <c r="B4598">
        <v>3</v>
      </c>
      <c r="C4598" t="str">
        <f>+VLOOKUP(Precio_mayoristas_consumidores[[#This Row],[Cod_mes]],Códigos_mes[],2,0)</f>
        <v>Marzo</v>
      </c>
      <c r="D4598" t="s">
        <v>796</v>
      </c>
      <c r="E4598" t="str">
        <f>+VLOOKUP(Precio_mayoristas_consumidores[[#This Row],[Producto]],Codigos_class_frutas[],2,0)</f>
        <v>Frutos de pepita</v>
      </c>
      <c r="F4598" t="s">
        <v>242</v>
      </c>
      <c r="G4598" s="51">
        <v>663.31</v>
      </c>
    </row>
    <row r="4599" spans="1:7" x14ac:dyDescent="0.35">
      <c r="A4599">
        <v>2018</v>
      </c>
      <c r="B4599">
        <v>3</v>
      </c>
      <c r="C4599" t="str">
        <f>+VLOOKUP(Precio_mayoristas_consumidores[[#This Row],[Cod_mes]],Códigos_mes[],2,0)</f>
        <v>Marzo</v>
      </c>
      <c r="D4599" t="s">
        <v>796</v>
      </c>
      <c r="E4599" t="str">
        <f>+VLOOKUP(Precio_mayoristas_consumidores[[#This Row],[Producto]],Codigos_class_frutas[],2,0)</f>
        <v>Tropicales y subtropicales</v>
      </c>
      <c r="F4599" t="s">
        <v>204</v>
      </c>
      <c r="G4599" s="51">
        <v>705.48</v>
      </c>
    </row>
    <row r="4600" spans="1:7" x14ac:dyDescent="0.35">
      <c r="A4600">
        <v>2018</v>
      </c>
      <c r="B4600">
        <v>3</v>
      </c>
      <c r="C4600" t="str">
        <f>+VLOOKUP(Precio_mayoristas_consumidores[[#This Row],[Cod_mes]],Códigos_mes[],2,0)</f>
        <v>Marzo</v>
      </c>
      <c r="D4600" t="s">
        <v>796</v>
      </c>
      <c r="E4600" t="str">
        <f>+VLOOKUP(Precio_mayoristas_consumidores[[#This Row],[Producto]],Codigos_class_frutas[],2,0)</f>
        <v>Uva</v>
      </c>
      <c r="F4600" t="s">
        <v>295</v>
      </c>
      <c r="G4600" s="51">
        <v>804.9</v>
      </c>
    </row>
    <row r="4601" spans="1:7" x14ac:dyDescent="0.35">
      <c r="A4601">
        <v>2018</v>
      </c>
      <c r="B4601">
        <v>3</v>
      </c>
      <c r="C4601" t="str">
        <f>+VLOOKUP(Precio_mayoristas_consumidores[[#This Row],[Cod_mes]],Códigos_mes[],2,0)</f>
        <v>Marzo</v>
      </c>
      <c r="D4601" t="s">
        <v>797</v>
      </c>
      <c r="E4601" t="str">
        <f>+VLOOKUP(Precio_mayoristas_consumidores[[#This Row],[Producto]],Codigos_class_frutas[],2,0)</f>
        <v>Berries</v>
      </c>
      <c r="F4601" t="s">
        <v>207</v>
      </c>
      <c r="G4601" s="51">
        <v>10011</v>
      </c>
    </row>
    <row r="4602" spans="1:7" x14ac:dyDescent="0.35">
      <c r="A4602">
        <v>2018</v>
      </c>
      <c r="B4602">
        <v>3</v>
      </c>
      <c r="C4602" t="str">
        <f>+VLOOKUP(Precio_mayoristas_consumidores[[#This Row],[Cod_mes]],Códigos_mes[],2,0)</f>
        <v>Marzo</v>
      </c>
      <c r="D4602" t="s">
        <v>797</v>
      </c>
      <c r="E4602" t="str">
        <f>+VLOOKUP(Precio_mayoristas_consumidores[[#This Row],[Producto]],Codigos_class_frutas[],2,0)</f>
        <v>Frutos de hueso (carozo)</v>
      </c>
      <c r="F4602" t="s">
        <v>702</v>
      </c>
      <c r="G4602" s="51">
        <v>1404.47</v>
      </c>
    </row>
    <row r="4603" spans="1:7" x14ac:dyDescent="0.35">
      <c r="A4603">
        <v>2018</v>
      </c>
      <c r="B4603">
        <v>3</v>
      </c>
      <c r="C4603" t="str">
        <f>+VLOOKUP(Precio_mayoristas_consumidores[[#This Row],[Cod_mes]],Códigos_mes[],2,0)</f>
        <v>Marzo</v>
      </c>
      <c r="D4603" t="s">
        <v>797</v>
      </c>
      <c r="E4603" t="str">
        <f>+VLOOKUP(Precio_mayoristas_consumidores[[#This Row],[Producto]],Codigos_class_frutas[],2,0)</f>
        <v>Frutos de hueso (carozo)</v>
      </c>
      <c r="F4603" t="s">
        <v>277</v>
      </c>
      <c r="G4603" s="51">
        <v>1423.8</v>
      </c>
    </row>
    <row r="4604" spans="1:7" x14ac:dyDescent="0.35">
      <c r="A4604">
        <v>2018</v>
      </c>
      <c r="B4604">
        <v>3</v>
      </c>
      <c r="C4604" t="str">
        <f>+VLOOKUP(Precio_mayoristas_consumidores[[#This Row],[Cod_mes]],Códigos_mes[],2,0)</f>
        <v>Marzo</v>
      </c>
      <c r="D4604" t="s">
        <v>797</v>
      </c>
      <c r="E4604" t="str">
        <f>+VLOOKUP(Precio_mayoristas_consumidores[[#This Row],[Producto]],Codigos_class_frutas[],2,0)</f>
        <v>Berries</v>
      </c>
      <c r="F4604" t="s">
        <v>799</v>
      </c>
      <c r="G4604" s="51">
        <v>7606</v>
      </c>
    </row>
    <row r="4605" spans="1:7" x14ac:dyDescent="0.35">
      <c r="A4605">
        <v>2018</v>
      </c>
      <c r="B4605">
        <v>3</v>
      </c>
      <c r="C4605" t="str">
        <f>+VLOOKUP(Precio_mayoristas_consumidores[[#This Row],[Cod_mes]],Códigos_mes[],2,0)</f>
        <v>Marzo</v>
      </c>
      <c r="D4605" t="s">
        <v>797</v>
      </c>
      <c r="E4605" t="str">
        <f>+VLOOKUP(Precio_mayoristas_consumidores[[#This Row],[Producto]],Codigos_class_frutas[],2,0)</f>
        <v>Berries</v>
      </c>
      <c r="F4605" t="s">
        <v>212</v>
      </c>
      <c r="G4605" s="51">
        <v>4445</v>
      </c>
    </row>
    <row r="4606" spans="1:7" x14ac:dyDescent="0.35">
      <c r="A4606">
        <v>2018</v>
      </c>
      <c r="B4606">
        <v>3</v>
      </c>
      <c r="C4606" t="str">
        <f>+VLOOKUP(Precio_mayoristas_consumidores[[#This Row],[Cod_mes]],Códigos_mes[],2,0)</f>
        <v>Marzo</v>
      </c>
      <c r="D4606" t="s">
        <v>797</v>
      </c>
      <c r="E4606" t="str">
        <f>+VLOOKUP(Precio_mayoristas_consumidores[[#This Row],[Producto]],Codigos_class_frutas[],2,0)</f>
        <v>Cítricos</v>
      </c>
      <c r="F4606" t="s">
        <v>214</v>
      </c>
      <c r="G4606" s="51">
        <v>2335.36</v>
      </c>
    </row>
    <row r="4607" spans="1:7" x14ac:dyDescent="0.35">
      <c r="A4607">
        <v>2018</v>
      </c>
      <c r="B4607">
        <v>3</v>
      </c>
      <c r="C4607" t="str">
        <f>+VLOOKUP(Precio_mayoristas_consumidores[[#This Row],[Cod_mes]],Códigos_mes[],2,0)</f>
        <v>Marzo</v>
      </c>
      <c r="D4607" t="s">
        <v>797</v>
      </c>
      <c r="E4607" t="str">
        <f>+VLOOKUP(Precio_mayoristas_consumidores[[#This Row],[Producto]],Codigos_class_frutas[],2,0)</f>
        <v>Tropicales y subtropicales</v>
      </c>
      <c r="F4607" t="s">
        <v>229</v>
      </c>
      <c r="G4607" s="51">
        <v>1495.14</v>
      </c>
    </row>
    <row r="4608" spans="1:7" x14ac:dyDescent="0.35">
      <c r="A4608">
        <v>2018</v>
      </c>
      <c r="B4608">
        <v>3</v>
      </c>
      <c r="C4608" t="str">
        <f>+VLOOKUP(Precio_mayoristas_consumidores[[#This Row],[Cod_mes]],Códigos_mes[],2,0)</f>
        <v>Marzo</v>
      </c>
      <c r="D4608" t="s">
        <v>797</v>
      </c>
      <c r="E4608" t="str">
        <f>+VLOOKUP(Precio_mayoristas_consumidores[[#This Row],[Producto]],Codigos_class_frutas[],2,0)</f>
        <v>Frutos de pepita</v>
      </c>
      <c r="F4608" t="s">
        <v>231</v>
      </c>
      <c r="G4608" s="51">
        <v>1288.78</v>
      </c>
    </row>
    <row r="4609" spans="1:7" x14ac:dyDescent="0.35">
      <c r="A4609">
        <v>2018</v>
      </c>
      <c r="B4609">
        <v>3</v>
      </c>
      <c r="C4609" t="str">
        <f>+VLOOKUP(Precio_mayoristas_consumidores[[#This Row],[Cod_mes]],Códigos_mes[],2,0)</f>
        <v>Marzo</v>
      </c>
      <c r="D4609" t="s">
        <v>797</v>
      </c>
      <c r="E4609" t="str">
        <f>+VLOOKUP(Precio_mayoristas_consumidores[[#This Row],[Producto]],Codigos_class_frutas[],2,0)</f>
        <v>Cítricos</v>
      </c>
      <c r="F4609" t="s">
        <v>221</v>
      </c>
      <c r="G4609" s="51">
        <v>1590.87</v>
      </c>
    </row>
    <row r="4610" spans="1:7" x14ac:dyDescent="0.35">
      <c r="A4610">
        <v>2018</v>
      </c>
      <c r="B4610">
        <v>3</v>
      </c>
      <c r="C4610" t="str">
        <f>+VLOOKUP(Precio_mayoristas_consumidores[[#This Row],[Cod_mes]],Códigos_mes[],2,0)</f>
        <v>Marzo</v>
      </c>
      <c r="D4610" t="s">
        <v>797</v>
      </c>
      <c r="E4610" t="str">
        <f>+VLOOKUP(Precio_mayoristas_consumidores[[#This Row],[Producto]],Codigos_class_frutas[],2,0)</f>
        <v>Frutos de hueso (carozo)</v>
      </c>
      <c r="F4610" t="s">
        <v>665</v>
      </c>
      <c r="G4610" s="51">
        <v>1318.56</v>
      </c>
    </row>
    <row r="4611" spans="1:7" x14ac:dyDescent="0.35">
      <c r="A4611">
        <v>2018</v>
      </c>
      <c r="B4611">
        <v>3</v>
      </c>
      <c r="C4611" t="str">
        <f>+VLOOKUP(Precio_mayoristas_consumidores[[#This Row],[Cod_mes]],Códigos_mes[],2,0)</f>
        <v>Marzo</v>
      </c>
      <c r="D4611" t="s">
        <v>797</v>
      </c>
      <c r="E4611" t="str">
        <f>+VLOOKUP(Precio_mayoristas_consumidores[[#This Row],[Producto]],Codigos_class_frutas[],2,0)</f>
        <v>Oleaginosos</v>
      </c>
      <c r="F4611" t="s">
        <v>225</v>
      </c>
      <c r="G4611" s="51">
        <v>3453.8</v>
      </c>
    </row>
    <row r="4612" spans="1:7" x14ac:dyDescent="0.35">
      <c r="A4612">
        <v>2018</v>
      </c>
      <c r="B4612">
        <v>3</v>
      </c>
      <c r="C4612" t="str">
        <f>+VLOOKUP(Precio_mayoristas_consumidores[[#This Row],[Cod_mes]],Códigos_mes[],2,0)</f>
        <v>Marzo</v>
      </c>
      <c r="D4612" t="s">
        <v>797</v>
      </c>
      <c r="E4612" t="str">
        <f>+VLOOKUP(Precio_mayoristas_consumidores[[#This Row],[Producto]],Codigos_class_frutas[],2,0)</f>
        <v>Frutos de pepita</v>
      </c>
      <c r="F4612" t="s">
        <v>242</v>
      </c>
      <c r="G4612" s="51">
        <v>1135.68</v>
      </c>
    </row>
    <row r="4613" spans="1:7" x14ac:dyDescent="0.35">
      <c r="A4613">
        <v>2018</v>
      </c>
      <c r="B4613">
        <v>3</v>
      </c>
      <c r="C4613" t="str">
        <f>+VLOOKUP(Precio_mayoristas_consumidores[[#This Row],[Cod_mes]],Códigos_mes[],2,0)</f>
        <v>Marzo</v>
      </c>
      <c r="D4613" t="s">
        <v>797</v>
      </c>
      <c r="E4613" t="str">
        <f>+VLOOKUP(Precio_mayoristas_consumidores[[#This Row],[Producto]],Codigos_class_frutas[],2,0)</f>
        <v>Tropicales y subtropicales</v>
      </c>
      <c r="F4613" t="s">
        <v>204</v>
      </c>
      <c r="G4613" s="51">
        <v>842.64</v>
      </c>
    </row>
    <row r="4614" spans="1:7" x14ac:dyDescent="0.35">
      <c r="A4614">
        <v>2018</v>
      </c>
      <c r="B4614">
        <v>3</v>
      </c>
      <c r="C4614" t="str">
        <f>+VLOOKUP(Precio_mayoristas_consumidores[[#This Row],[Cod_mes]],Códigos_mes[],2,0)</f>
        <v>Marzo</v>
      </c>
      <c r="D4614" t="s">
        <v>797</v>
      </c>
      <c r="E4614" t="str">
        <f>+VLOOKUP(Precio_mayoristas_consumidores[[#This Row],[Producto]],Codigos_class_frutas[],2,0)</f>
        <v>Uva</v>
      </c>
      <c r="F4614" t="s">
        <v>295</v>
      </c>
      <c r="G4614" s="51">
        <v>2970.9</v>
      </c>
    </row>
    <row r="4615" spans="1:7" x14ac:dyDescent="0.35">
      <c r="A4615">
        <v>2018</v>
      </c>
      <c r="B4615">
        <v>3</v>
      </c>
      <c r="C4615" t="str">
        <f>+VLOOKUP(Precio_mayoristas_consumidores[[#This Row],[Cod_mes]],Códigos_mes[],2,0)</f>
        <v>Marzo</v>
      </c>
      <c r="D4615" t="s">
        <v>796</v>
      </c>
      <c r="E4615" t="str">
        <f>+VLOOKUP(Precio_mayoristas_consumidores[[#This Row],[Producto]],Codigos_class_frutas[],2,0)</f>
        <v>Berries</v>
      </c>
      <c r="F4615" t="s">
        <v>207</v>
      </c>
      <c r="G4615" s="51">
        <v>1852.65</v>
      </c>
    </row>
    <row r="4616" spans="1:7" x14ac:dyDescent="0.35">
      <c r="A4616">
        <v>2018</v>
      </c>
      <c r="B4616">
        <v>3</v>
      </c>
      <c r="C4616" t="str">
        <f>+VLOOKUP(Precio_mayoristas_consumidores[[#This Row],[Cod_mes]],Códigos_mes[],2,0)</f>
        <v>Marzo</v>
      </c>
      <c r="D4616" t="s">
        <v>796</v>
      </c>
      <c r="E4616" t="str">
        <f>+VLOOKUP(Precio_mayoristas_consumidores[[#This Row],[Producto]],Codigos_class_frutas[],2,0)</f>
        <v>Frutos de hueso (carozo)</v>
      </c>
      <c r="F4616" t="s">
        <v>702</v>
      </c>
      <c r="G4616" s="51">
        <v>574.98</v>
      </c>
    </row>
    <row r="4617" spans="1:7" x14ac:dyDescent="0.35">
      <c r="A4617">
        <v>2018</v>
      </c>
      <c r="B4617">
        <v>3</v>
      </c>
      <c r="C4617" t="str">
        <f>+VLOOKUP(Precio_mayoristas_consumidores[[#This Row],[Cod_mes]],Códigos_mes[],2,0)</f>
        <v>Marzo</v>
      </c>
      <c r="D4617" t="s">
        <v>796</v>
      </c>
      <c r="E4617" t="str">
        <f>+VLOOKUP(Precio_mayoristas_consumidores[[#This Row],[Producto]],Codigos_class_frutas[],2,0)</f>
        <v>Frutos de hueso (carozo)</v>
      </c>
      <c r="F4617" t="s">
        <v>277</v>
      </c>
      <c r="G4617" s="51">
        <v>929.17</v>
      </c>
    </row>
    <row r="4618" spans="1:7" x14ac:dyDescent="0.35">
      <c r="A4618">
        <v>2018</v>
      </c>
      <c r="B4618">
        <v>3</v>
      </c>
      <c r="C4618" t="str">
        <f>+VLOOKUP(Precio_mayoristas_consumidores[[#This Row],[Cod_mes]],Códigos_mes[],2,0)</f>
        <v>Marzo</v>
      </c>
      <c r="D4618" t="s">
        <v>796</v>
      </c>
      <c r="E4618" t="str">
        <f>+VLOOKUP(Precio_mayoristas_consumidores[[#This Row],[Producto]],Codigos_class_frutas[],2,0)</f>
        <v>Berries</v>
      </c>
      <c r="F4618" t="s">
        <v>799</v>
      </c>
      <c r="G4618" s="51">
        <v>2029.56</v>
      </c>
    </row>
    <row r="4619" spans="1:7" x14ac:dyDescent="0.35">
      <c r="A4619">
        <v>2018</v>
      </c>
      <c r="B4619">
        <v>3</v>
      </c>
      <c r="C4619" t="str">
        <f>+VLOOKUP(Precio_mayoristas_consumidores[[#This Row],[Cod_mes]],Códigos_mes[],2,0)</f>
        <v>Marzo</v>
      </c>
      <c r="D4619" t="s">
        <v>796</v>
      </c>
      <c r="E4619" t="str">
        <f>+VLOOKUP(Precio_mayoristas_consumidores[[#This Row],[Producto]],Codigos_class_frutas[],2,0)</f>
        <v>Berries</v>
      </c>
      <c r="F4619" t="s">
        <v>212</v>
      </c>
      <c r="G4619" s="51">
        <v>1326.72</v>
      </c>
    </row>
    <row r="4620" spans="1:7" x14ac:dyDescent="0.35">
      <c r="A4620">
        <v>2018</v>
      </c>
      <c r="B4620">
        <v>3</v>
      </c>
      <c r="C4620" t="str">
        <f>+VLOOKUP(Precio_mayoristas_consumidores[[#This Row],[Cod_mes]],Códigos_mes[],2,0)</f>
        <v>Marzo</v>
      </c>
      <c r="D4620" t="s">
        <v>796</v>
      </c>
      <c r="E4620" t="str">
        <f>+VLOOKUP(Precio_mayoristas_consumidores[[#This Row],[Producto]],Codigos_class_frutas[],2,0)</f>
        <v>Cítricos</v>
      </c>
      <c r="F4620" t="s">
        <v>214</v>
      </c>
      <c r="G4620" s="51">
        <v>1697.19</v>
      </c>
    </row>
    <row r="4621" spans="1:7" x14ac:dyDescent="0.35">
      <c r="A4621">
        <v>2018</v>
      </c>
      <c r="B4621">
        <v>3</v>
      </c>
      <c r="C4621" t="str">
        <f>+VLOOKUP(Precio_mayoristas_consumidores[[#This Row],[Cod_mes]],Códigos_mes[],2,0)</f>
        <v>Marzo</v>
      </c>
      <c r="D4621" t="s">
        <v>796</v>
      </c>
      <c r="E4621" t="str">
        <f>+VLOOKUP(Precio_mayoristas_consumidores[[#This Row],[Producto]],Codigos_class_frutas[],2,0)</f>
        <v>Tropicales y subtropicales</v>
      </c>
      <c r="F4621" t="s">
        <v>229</v>
      </c>
      <c r="G4621" s="51">
        <v>1791.94</v>
      </c>
    </row>
    <row r="4622" spans="1:7" x14ac:dyDescent="0.35">
      <c r="A4622">
        <v>2018</v>
      </c>
      <c r="B4622">
        <v>3</v>
      </c>
      <c r="C4622" t="str">
        <f>+VLOOKUP(Precio_mayoristas_consumidores[[#This Row],[Cod_mes]],Códigos_mes[],2,0)</f>
        <v>Marzo</v>
      </c>
      <c r="D4622" t="s">
        <v>796</v>
      </c>
      <c r="E4622" t="str">
        <f>+VLOOKUP(Precio_mayoristas_consumidores[[#This Row],[Producto]],Codigos_class_frutas[],2,0)</f>
        <v>Frutos de pepita</v>
      </c>
      <c r="F4622" t="s">
        <v>231</v>
      </c>
      <c r="G4622" s="51">
        <v>628.42999999999995</v>
      </c>
    </row>
    <row r="4623" spans="1:7" x14ac:dyDescent="0.35">
      <c r="A4623">
        <v>2018</v>
      </c>
      <c r="B4623">
        <v>3</v>
      </c>
      <c r="C4623" t="str">
        <f>+VLOOKUP(Precio_mayoristas_consumidores[[#This Row],[Cod_mes]],Códigos_mes[],2,0)</f>
        <v>Marzo</v>
      </c>
      <c r="D4623" t="s">
        <v>796</v>
      </c>
      <c r="E4623" t="str">
        <f>+VLOOKUP(Precio_mayoristas_consumidores[[#This Row],[Producto]],Codigos_class_frutas[],2,0)</f>
        <v>Cítricos</v>
      </c>
      <c r="F4623" t="s">
        <v>221</v>
      </c>
      <c r="G4623" s="51">
        <v>1207.78</v>
      </c>
    </row>
    <row r="4624" spans="1:7" x14ac:dyDescent="0.35">
      <c r="A4624">
        <v>2018</v>
      </c>
      <c r="B4624">
        <v>3</v>
      </c>
      <c r="C4624" t="str">
        <f>+VLOOKUP(Precio_mayoristas_consumidores[[#This Row],[Cod_mes]],Códigos_mes[],2,0)</f>
        <v>Marzo</v>
      </c>
      <c r="D4624" t="s">
        <v>796</v>
      </c>
      <c r="E4624" t="str">
        <f>+VLOOKUP(Precio_mayoristas_consumidores[[#This Row],[Producto]],Codigos_class_frutas[],2,0)</f>
        <v>Frutos de hueso (carozo)</v>
      </c>
      <c r="F4624" t="s">
        <v>665</v>
      </c>
      <c r="G4624" s="51">
        <v>974.45</v>
      </c>
    </row>
    <row r="4625" spans="1:7" x14ac:dyDescent="0.35">
      <c r="A4625">
        <v>2018</v>
      </c>
      <c r="B4625">
        <v>3</v>
      </c>
      <c r="C4625" t="str">
        <f>+VLOOKUP(Precio_mayoristas_consumidores[[#This Row],[Cod_mes]],Códigos_mes[],2,0)</f>
        <v>Marzo</v>
      </c>
      <c r="D4625" t="s">
        <v>796</v>
      </c>
      <c r="E4625" t="str">
        <f>+VLOOKUP(Precio_mayoristas_consumidores[[#This Row],[Producto]],Codigos_class_frutas[],2,0)</f>
        <v>Oleaginosos</v>
      </c>
      <c r="F4625" t="s">
        <v>225</v>
      </c>
      <c r="G4625" s="51">
        <v>3291.75</v>
      </c>
    </row>
    <row r="4626" spans="1:7" x14ac:dyDescent="0.35">
      <c r="A4626">
        <v>2018</v>
      </c>
      <c r="B4626">
        <v>3</v>
      </c>
      <c r="C4626" t="str">
        <f>+VLOOKUP(Precio_mayoristas_consumidores[[#This Row],[Cod_mes]],Códigos_mes[],2,0)</f>
        <v>Marzo</v>
      </c>
      <c r="D4626" t="s">
        <v>796</v>
      </c>
      <c r="E4626" t="str">
        <f>+VLOOKUP(Precio_mayoristas_consumidores[[#This Row],[Producto]],Codigos_class_frutas[],2,0)</f>
        <v>Frutos de pepita</v>
      </c>
      <c r="F4626" t="s">
        <v>242</v>
      </c>
      <c r="G4626" s="51">
        <v>689.82</v>
      </c>
    </row>
    <row r="4627" spans="1:7" x14ac:dyDescent="0.35">
      <c r="A4627">
        <v>2018</v>
      </c>
      <c r="B4627">
        <v>3</v>
      </c>
      <c r="C4627" t="str">
        <f>+VLOOKUP(Precio_mayoristas_consumidores[[#This Row],[Cod_mes]],Códigos_mes[],2,0)</f>
        <v>Marzo</v>
      </c>
      <c r="D4627" t="s">
        <v>796</v>
      </c>
      <c r="E4627" t="str">
        <f>+VLOOKUP(Precio_mayoristas_consumidores[[#This Row],[Producto]],Codigos_class_frutas[],2,0)</f>
        <v>Tropicales y subtropicales</v>
      </c>
      <c r="F4627" t="s">
        <v>204</v>
      </c>
      <c r="G4627" s="51">
        <v>688.75</v>
      </c>
    </row>
    <row r="4628" spans="1:7" x14ac:dyDescent="0.35">
      <c r="A4628">
        <v>2018</v>
      </c>
      <c r="B4628">
        <v>3</v>
      </c>
      <c r="C4628" t="str">
        <f>+VLOOKUP(Precio_mayoristas_consumidores[[#This Row],[Cod_mes]],Códigos_mes[],2,0)</f>
        <v>Marzo</v>
      </c>
      <c r="D4628" t="s">
        <v>796</v>
      </c>
      <c r="E4628" t="str">
        <f>+VLOOKUP(Precio_mayoristas_consumidores[[#This Row],[Producto]],Codigos_class_frutas[],2,0)</f>
        <v>Uva</v>
      </c>
      <c r="F4628" t="s">
        <v>295</v>
      </c>
      <c r="G4628" s="51">
        <v>817.5</v>
      </c>
    </row>
    <row r="4629" spans="1:7" x14ac:dyDescent="0.35">
      <c r="A4629">
        <v>2018</v>
      </c>
      <c r="B4629">
        <v>3</v>
      </c>
      <c r="C4629" t="str">
        <f>+VLOOKUP(Precio_mayoristas_consumidores[[#This Row],[Cod_mes]],Códigos_mes[],2,0)</f>
        <v>Marzo</v>
      </c>
      <c r="D4629" t="s">
        <v>797</v>
      </c>
      <c r="E4629" t="str">
        <f>+VLOOKUP(Precio_mayoristas_consumidores[[#This Row],[Producto]],Codigos_class_frutas[],2,0)</f>
        <v>Berries</v>
      </c>
      <c r="F4629" t="s">
        <v>207</v>
      </c>
      <c r="G4629" s="51">
        <v>7484.6</v>
      </c>
    </row>
    <row r="4630" spans="1:7" x14ac:dyDescent="0.35">
      <c r="A4630">
        <v>2018</v>
      </c>
      <c r="B4630">
        <v>3</v>
      </c>
      <c r="C4630" t="str">
        <f>+VLOOKUP(Precio_mayoristas_consumidores[[#This Row],[Cod_mes]],Códigos_mes[],2,0)</f>
        <v>Marzo</v>
      </c>
      <c r="D4630" t="s">
        <v>797</v>
      </c>
      <c r="E4630" t="str">
        <f>+VLOOKUP(Precio_mayoristas_consumidores[[#This Row],[Producto]],Codigos_class_frutas[],2,0)</f>
        <v>Frutos de hueso (carozo)</v>
      </c>
      <c r="F4630" t="s">
        <v>702</v>
      </c>
      <c r="G4630" s="51">
        <v>1263.8499999999999</v>
      </c>
    </row>
    <row r="4631" spans="1:7" x14ac:dyDescent="0.35">
      <c r="A4631">
        <v>2018</v>
      </c>
      <c r="B4631">
        <v>3</v>
      </c>
      <c r="C4631" t="str">
        <f>+VLOOKUP(Precio_mayoristas_consumidores[[#This Row],[Cod_mes]],Códigos_mes[],2,0)</f>
        <v>Marzo</v>
      </c>
      <c r="D4631" t="s">
        <v>797</v>
      </c>
      <c r="E4631" t="str">
        <f>+VLOOKUP(Precio_mayoristas_consumidores[[#This Row],[Producto]],Codigos_class_frutas[],2,0)</f>
        <v>Frutos de hueso (carozo)</v>
      </c>
      <c r="F4631" t="s">
        <v>277</v>
      </c>
      <c r="G4631" s="51">
        <v>1290</v>
      </c>
    </row>
    <row r="4632" spans="1:7" x14ac:dyDescent="0.35">
      <c r="A4632">
        <v>2018</v>
      </c>
      <c r="B4632">
        <v>3</v>
      </c>
      <c r="C4632" t="str">
        <f>+VLOOKUP(Precio_mayoristas_consumidores[[#This Row],[Cod_mes]],Códigos_mes[],2,0)</f>
        <v>Marzo</v>
      </c>
      <c r="D4632" t="s">
        <v>797</v>
      </c>
      <c r="E4632" t="str">
        <f>+VLOOKUP(Precio_mayoristas_consumidores[[#This Row],[Producto]],Codigos_class_frutas[],2,0)</f>
        <v>Berries</v>
      </c>
      <c r="F4632" t="s">
        <v>799</v>
      </c>
      <c r="G4632" s="51">
        <v>4340</v>
      </c>
    </row>
    <row r="4633" spans="1:7" x14ac:dyDescent="0.35">
      <c r="A4633">
        <v>2018</v>
      </c>
      <c r="B4633">
        <v>3</v>
      </c>
      <c r="C4633" t="str">
        <f>+VLOOKUP(Precio_mayoristas_consumidores[[#This Row],[Cod_mes]],Códigos_mes[],2,0)</f>
        <v>Marzo</v>
      </c>
      <c r="D4633" t="s">
        <v>797</v>
      </c>
      <c r="E4633" t="str">
        <f>+VLOOKUP(Precio_mayoristas_consumidores[[#This Row],[Producto]],Codigos_class_frutas[],2,0)</f>
        <v>Berries</v>
      </c>
      <c r="F4633" t="s">
        <v>212</v>
      </c>
      <c r="G4633" s="51">
        <v>4352.2</v>
      </c>
    </row>
    <row r="4634" spans="1:7" x14ac:dyDescent="0.35">
      <c r="A4634">
        <v>2018</v>
      </c>
      <c r="B4634">
        <v>3</v>
      </c>
      <c r="C4634" t="str">
        <f>+VLOOKUP(Precio_mayoristas_consumidores[[#This Row],[Cod_mes]],Códigos_mes[],2,0)</f>
        <v>Marzo</v>
      </c>
      <c r="D4634" t="s">
        <v>797</v>
      </c>
      <c r="E4634" t="str">
        <f>+VLOOKUP(Precio_mayoristas_consumidores[[#This Row],[Producto]],Codigos_class_frutas[],2,0)</f>
        <v>Cítricos</v>
      </c>
      <c r="F4634" t="s">
        <v>214</v>
      </c>
      <c r="G4634" s="51">
        <v>2357.61</v>
      </c>
    </row>
    <row r="4635" spans="1:7" x14ac:dyDescent="0.35">
      <c r="A4635">
        <v>2018</v>
      </c>
      <c r="B4635">
        <v>3</v>
      </c>
      <c r="C4635" t="str">
        <f>+VLOOKUP(Precio_mayoristas_consumidores[[#This Row],[Cod_mes]],Códigos_mes[],2,0)</f>
        <v>Marzo</v>
      </c>
      <c r="D4635" t="s">
        <v>797</v>
      </c>
      <c r="E4635" t="str">
        <f>+VLOOKUP(Precio_mayoristas_consumidores[[#This Row],[Producto]],Codigos_class_frutas[],2,0)</f>
        <v>Tropicales y subtropicales</v>
      </c>
      <c r="F4635" t="s">
        <v>229</v>
      </c>
      <c r="G4635" s="51">
        <v>1735.99</v>
      </c>
    </row>
    <row r="4636" spans="1:7" x14ac:dyDescent="0.35">
      <c r="A4636">
        <v>2018</v>
      </c>
      <c r="B4636">
        <v>3</v>
      </c>
      <c r="C4636" t="str">
        <f>+VLOOKUP(Precio_mayoristas_consumidores[[#This Row],[Cod_mes]],Códigos_mes[],2,0)</f>
        <v>Marzo</v>
      </c>
      <c r="D4636" t="s">
        <v>797</v>
      </c>
      <c r="E4636" t="str">
        <f>+VLOOKUP(Precio_mayoristas_consumidores[[#This Row],[Producto]],Codigos_class_frutas[],2,0)</f>
        <v>Frutos de pepita</v>
      </c>
      <c r="F4636" t="s">
        <v>231</v>
      </c>
      <c r="G4636" s="51">
        <v>1377.58</v>
      </c>
    </row>
    <row r="4637" spans="1:7" x14ac:dyDescent="0.35">
      <c r="A4637">
        <v>2018</v>
      </c>
      <c r="B4637">
        <v>3</v>
      </c>
      <c r="C4637" t="str">
        <f>+VLOOKUP(Precio_mayoristas_consumidores[[#This Row],[Cod_mes]],Códigos_mes[],2,0)</f>
        <v>Marzo</v>
      </c>
      <c r="D4637" t="s">
        <v>797</v>
      </c>
      <c r="E4637" t="str">
        <f>+VLOOKUP(Precio_mayoristas_consumidores[[#This Row],[Producto]],Codigos_class_frutas[],2,0)</f>
        <v>Cítricos</v>
      </c>
      <c r="F4637" t="s">
        <v>221</v>
      </c>
      <c r="G4637" s="51">
        <v>1648.4</v>
      </c>
    </row>
    <row r="4638" spans="1:7" x14ac:dyDescent="0.35">
      <c r="A4638">
        <v>2018</v>
      </c>
      <c r="B4638">
        <v>3</v>
      </c>
      <c r="C4638" t="str">
        <f>+VLOOKUP(Precio_mayoristas_consumidores[[#This Row],[Cod_mes]],Códigos_mes[],2,0)</f>
        <v>Marzo</v>
      </c>
      <c r="D4638" t="s">
        <v>797</v>
      </c>
      <c r="E4638" t="str">
        <f>+VLOOKUP(Precio_mayoristas_consumidores[[#This Row],[Producto]],Codigos_class_frutas[],2,0)</f>
        <v>Frutos de hueso (carozo)</v>
      </c>
      <c r="F4638" t="s">
        <v>665</v>
      </c>
      <c r="G4638" s="51">
        <v>1400.67</v>
      </c>
    </row>
    <row r="4639" spans="1:7" x14ac:dyDescent="0.35">
      <c r="A4639">
        <v>2018</v>
      </c>
      <c r="B4639">
        <v>3</v>
      </c>
      <c r="C4639" t="str">
        <f>+VLOOKUP(Precio_mayoristas_consumidores[[#This Row],[Cod_mes]],Códigos_mes[],2,0)</f>
        <v>Marzo</v>
      </c>
      <c r="D4639" t="s">
        <v>797</v>
      </c>
      <c r="E4639" t="str">
        <f>+VLOOKUP(Precio_mayoristas_consumidores[[#This Row],[Producto]],Codigos_class_frutas[],2,0)</f>
        <v>Oleaginosos</v>
      </c>
      <c r="F4639" t="s">
        <v>225</v>
      </c>
      <c r="G4639" s="51">
        <v>3525.9</v>
      </c>
    </row>
    <row r="4640" spans="1:7" x14ac:dyDescent="0.35">
      <c r="A4640">
        <v>2018</v>
      </c>
      <c r="B4640">
        <v>3</v>
      </c>
      <c r="C4640" t="str">
        <f>+VLOOKUP(Precio_mayoristas_consumidores[[#This Row],[Cod_mes]],Códigos_mes[],2,0)</f>
        <v>Marzo</v>
      </c>
      <c r="D4640" t="s">
        <v>797</v>
      </c>
      <c r="E4640" t="str">
        <f>+VLOOKUP(Precio_mayoristas_consumidores[[#This Row],[Producto]],Codigos_class_frutas[],2,0)</f>
        <v>Frutos de pepita</v>
      </c>
      <c r="F4640" t="s">
        <v>242</v>
      </c>
      <c r="G4640" s="51">
        <v>1201.3900000000001</v>
      </c>
    </row>
    <row r="4641" spans="1:7" x14ac:dyDescent="0.35">
      <c r="A4641">
        <v>2018</v>
      </c>
      <c r="B4641">
        <v>3</v>
      </c>
      <c r="C4641" t="str">
        <f>+VLOOKUP(Precio_mayoristas_consumidores[[#This Row],[Cod_mes]],Códigos_mes[],2,0)</f>
        <v>Marzo</v>
      </c>
      <c r="D4641" t="s">
        <v>797</v>
      </c>
      <c r="E4641" t="str">
        <f>+VLOOKUP(Precio_mayoristas_consumidores[[#This Row],[Producto]],Codigos_class_frutas[],2,0)</f>
        <v>Tropicales y subtropicales</v>
      </c>
      <c r="F4641" t="s">
        <v>204</v>
      </c>
      <c r="G4641" s="51">
        <v>870.88</v>
      </c>
    </row>
    <row r="4642" spans="1:7" x14ac:dyDescent="0.35">
      <c r="A4642">
        <v>2018</v>
      </c>
      <c r="B4642">
        <v>3</v>
      </c>
      <c r="C4642" t="str">
        <f>+VLOOKUP(Precio_mayoristas_consumidores[[#This Row],[Cod_mes]],Códigos_mes[],2,0)</f>
        <v>Marzo</v>
      </c>
      <c r="D4642" t="s">
        <v>797</v>
      </c>
      <c r="E4642" t="str">
        <f>+VLOOKUP(Precio_mayoristas_consumidores[[#This Row],[Producto]],Codigos_class_frutas[],2,0)</f>
        <v>Uva</v>
      </c>
      <c r="F4642" t="s">
        <v>295</v>
      </c>
      <c r="G4642" s="51">
        <v>2684.14</v>
      </c>
    </row>
    <row r="4643" spans="1:7" x14ac:dyDescent="0.35">
      <c r="A4643">
        <v>2018</v>
      </c>
      <c r="B4643">
        <v>4</v>
      </c>
      <c r="C4643" t="str">
        <f>+VLOOKUP(Precio_mayoristas_consumidores[[#This Row],[Cod_mes]],Códigos_mes[],2,0)</f>
        <v>Abril</v>
      </c>
      <c r="D4643" t="s">
        <v>796</v>
      </c>
      <c r="E4643" t="str">
        <f>+VLOOKUP(Precio_mayoristas_consumidores[[#This Row],[Producto]],Codigos_class_frutas[],2,0)</f>
        <v>Berries</v>
      </c>
      <c r="F4643" t="s">
        <v>207</v>
      </c>
      <c r="G4643" s="51">
        <v>2030.64</v>
      </c>
    </row>
    <row r="4644" spans="1:7" x14ac:dyDescent="0.35">
      <c r="A4644">
        <v>2018</v>
      </c>
      <c r="B4644">
        <v>4</v>
      </c>
      <c r="C4644" t="str">
        <f>+VLOOKUP(Precio_mayoristas_consumidores[[#This Row],[Cod_mes]],Códigos_mes[],2,0)</f>
        <v>Abril</v>
      </c>
      <c r="D4644" t="s">
        <v>796</v>
      </c>
      <c r="E4644" t="str">
        <f>+VLOOKUP(Precio_mayoristas_consumidores[[#This Row],[Producto]],Codigos_class_frutas[],2,0)</f>
        <v>Frutos de hueso (carozo)</v>
      </c>
      <c r="F4644" t="s">
        <v>702</v>
      </c>
      <c r="G4644" s="51">
        <v>595.87</v>
      </c>
    </row>
    <row r="4645" spans="1:7" x14ac:dyDescent="0.35">
      <c r="A4645">
        <v>2018</v>
      </c>
      <c r="B4645">
        <v>4</v>
      </c>
      <c r="C4645" t="str">
        <f>+VLOOKUP(Precio_mayoristas_consumidores[[#This Row],[Cod_mes]],Códigos_mes[],2,0)</f>
        <v>Abril</v>
      </c>
      <c r="D4645" t="s">
        <v>796</v>
      </c>
      <c r="E4645" t="str">
        <f>+VLOOKUP(Precio_mayoristas_consumidores[[#This Row],[Producto]],Codigos_class_frutas[],2,0)</f>
        <v>Berries</v>
      </c>
      <c r="F4645" t="s">
        <v>799</v>
      </c>
      <c r="G4645" s="51">
        <v>2241.9299999999998</v>
      </c>
    </row>
    <row r="4646" spans="1:7" x14ac:dyDescent="0.35">
      <c r="A4646">
        <v>2018</v>
      </c>
      <c r="B4646">
        <v>4</v>
      </c>
      <c r="C4646" t="str">
        <f>+VLOOKUP(Precio_mayoristas_consumidores[[#This Row],[Cod_mes]],Códigos_mes[],2,0)</f>
        <v>Abril</v>
      </c>
      <c r="D4646" t="s">
        <v>796</v>
      </c>
      <c r="E4646" t="str">
        <f>+VLOOKUP(Precio_mayoristas_consumidores[[#This Row],[Producto]],Codigos_class_frutas[],2,0)</f>
        <v>Berries</v>
      </c>
      <c r="F4646" t="s">
        <v>212</v>
      </c>
      <c r="G4646" s="51">
        <v>1207.3599999999999</v>
      </c>
    </row>
    <row r="4647" spans="1:7" x14ac:dyDescent="0.35">
      <c r="A4647">
        <v>2018</v>
      </c>
      <c r="B4647">
        <v>4</v>
      </c>
      <c r="C4647" t="str">
        <f>+VLOOKUP(Precio_mayoristas_consumidores[[#This Row],[Cod_mes]],Códigos_mes[],2,0)</f>
        <v>Abril</v>
      </c>
      <c r="D4647" t="s">
        <v>796</v>
      </c>
      <c r="E4647" t="str">
        <f>+VLOOKUP(Precio_mayoristas_consumidores[[#This Row],[Producto]],Codigos_class_frutas[],2,0)</f>
        <v>Cítricos</v>
      </c>
      <c r="F4647" t="s">
        <v>214</v>
      </c>
      <c r="G4647" s="51">
        <v>1646.77</v>
      </c>
    </row>
    <row r="4648" spans="1:7" x14ac:dyDescent="0.35">
      <c r="A4648">
        <v>2018</v>
      </c>
      <c r="B4648">
        <v>4</v>
      </c>
      <c r="C4648" t="str">
        <f>+VLOOKUP(Precio_mayoristas_consumidores[[#This Row],[Cod_mes]],Códigos_mes[],2,0)</f>
        <v>Abril</v>
      </c>
      <c r="D4648" t="s">
        <v>796</v>
      </c>
      <c r="E4648" t="str">
        <f>+VLOOKUP(Precio_mayoristas_consumidores[[#This Row],[Producto]],Codigos_class_frutas[],2,0)</f>
        <v>Tropicales y subtropicales</v>
      </c>
      <c r="F4648" t="s">
        <v>229</v>
      </c>
      <c r="G4648" s="51">
        <v>1869.44</v>
      </c>
    </row>
    <row r="4649" spans="1:7" x14ac:dyDescent="0.35">
      <c r="A4649">
        <v>2018</v>
      </c>
      <c r="B4649">
        <v>4</v>
      </c>
      <c r="C4649" t="str">
        <f>+VLOOKUP(Precio_mayoristas_consumidores[[#This Row],[Cod_mes]],Códigos_mes[],2,0)</f>
        <v>Abril</v>
      </c>
      <c r="D4649" t="s">
        <v>796</v>
      </c>
      <c r="E4649" t="str">
        <f>+VLOOKUP(Precio_mayoristas_consumidores[[#This Row],[Producto]],Codigos_class_frutas[],2,0)</f>
        <v>Frutos de pepita</v>
      </c>
      <c r="F4649" t="s">
        <v>231</v>
      </c>
      <c r="G4649" s="51">
        <v>564.28</v>
      </c>
    </row>
    <row r="4650" spans="1:7" x14ac:dyDescent="0.35">
      <c r="A4650">
        <v>2018</v>
      </c>
      <c r="B4650">
        <v>4</v>
      </c>
      <c r="C4650" t="str">
        <f>+VLOOKUP(Precio_mayoristas_consumidores[[#This Row],[Cod_mes]],Códigos_mes[],2,0)</f>
        <v>Abril</v>
      </c>
      <c r="D4650" t="s">
        <v>796</v>
      </c>
      <c r="E4650" t="str">
        <f>+VLOOKUP(Precio_mayoristas_consumidores[[#This Row],[Producto]],Codigos_class_frutas[],2,0)</f>
        <v>Cítricos</v>
      </c>
      <c r="F4650" t="s">
        <v>221</v>
      </c>
      <c r="G4650" s="51">
        <v>1184.0999999999999</v>
      </c>
    </row>
    <row r="4651" spans="1:7" x14ac:dyDescent="0.35">
      <c r="A4651">
        <v>2018</v>
      </c>
      <c r="B4651">
        <v>4</v>
      </c>
      <c r="C4651" t="str">
        <f>+VLOOKUP(Precio_mayoristas_consumidores[[#This Row],[Cod_mes]],Códigos_mes[],2,0)</f>
        <v>Abril</v>
      </c>
      <c r="D4651" t="s">
        <v>796</v>
      </c>
      <c r="E4651" t="str">
        <f>+VLOOKUP(Precio_mayoristas_consumidores[[#This Row],[Producto]],Codigos_class_frutas[],2,0)</f>
        <v>Frutos de hueso (carozo)</v>
      </c>
      <c r="F4651" t="s">
        <v>665</v>
      </c>
      <c r="G4651" s="51">
        <v>946.26</v>
      </c>
    </row>
    <row r="4652" spans="1:7" x14ac:dyDescent="0.35">
      <c r="A4652">
        <v>2018</v>
      </c>
      <c r="B4652">
        <v>4</v>
      </c>
      <c r="C4652" t="str">
        <f>+VLOOKUP(Precio_mayoristas_consumidores[[#This Row],[Cod_mes]],Códigos_mes[],2,0)</f>
        <v>Abril</v>
      </c>
      <c r="D4652" t="s">
        <v>796</v>
      </c>
      <c r="E4652" t="str">
        <f>+VLOOKUP(Precio_mayoristas_consumidores[[#This Row],[Producto]],Codigos_class_frutas[],2,0)</f>
        <v>Oleaginosos</v>
      </c>
      <c r="F4652" t="s">
        <v>225</v>
      </c>
      <c r="G4652" s="51">
        <v>3348.1</v>
      </c>
    </row>
    <row r="4653" spans="1:7" x14ac:dyDescent="0.35">
      <c r="A4653">
        <v>2018</v>
      </c>
      <c r="B4653">
        <v>4</v>
      </c>
      <c r="C4653" t="str">
        <f>+VLOOKUP(Precio_mayoristas_consumidores[[#This Row],[Cod_mes]],Códigos_mes[],2,0)</f>
        <v>Abril</v>
      </c>
      <c r="D4653" t="s">
        <v>796</v>
      </c>
      <c r="E4653" t="str">
        <f>+VLOOKUP(Precio_mayoristas_consumidores[[#This Row],[Producto]],Codigos_class_frutas[],2,0)</f>
        <v>Frutos de pepita</v>
      </c>
      <c r="F4653" t="s">
        <v>242</v>
      </c>
      <c r="G4653" s="51">
        <v>656.62</v>
      </c>
    </row>
    <row r="4654" spans="1:7" x14ac:dyDescent="0.35">
      <c r="A4654">
        <v>2018</v>
      </c>
      <c r="B4654">
        <v>4</v>
      </c>
      <c r="C4654" t="str">
        <f>+VLOOKUP(Precio_mayoristas_consumidores[[#This Row],[Cod_mes]],Códigos_mes[],2,0)</f>
        <v>Abril</v>
      </c>
      <c r="D4654" t="s">
        <v>796</v>
      </c>
      <c r="E4654" t="str">
        <f>+VLOOKUP(Precio_mayoristas_consumidores[[#This Row],[Producto]],Codigos_class_frutas[],2,0)</f>
        <v>Tropicales y subtropicales</v>
      </c>
      <c r="F4654" t="s">
        <v>204</v>
      </c>
      <c r="G4654" s="51">
        <v>649.65</v>
      </c>
    </row>
    <row r="4655" spans="1:7" x14ac:dyDescent="0.35">
      <c r="A4655">
        <v>2018</v>
      </c>
      <c r="B4655">
        <v>4</v>
      </c>
      <c r="C4655" t="str">
        <f>+VLOOKUP(Precio_mayoristas_consumidores[[#This Row],[Cod_mes]],Códigos_mes[],2,0)</f>
        <v>Abril</v>
      </c>
      <c r="D4655" t="s">
        <v>796</v>
      </c>
      <c r="E4655" t="str">
        <f>+VLOOKUP(Precio_mayoristas_consumidores[[#This Row],[Producto]],Codigos_class_frutas[],2,0)</f>
        <v>Uva</v>
      </c>
      <c r="F4655" t="s">
        <v>295</v>
      </c>
      <c r="G4655" s="51">
        <v>815.5</v>
      </c>
    </row>
    <row r="4656" spans="1:7" x14ac:dyDescent="0.35">
      <c r="A4656">
        <v>2018</v>
      </c>
      <c r="B4656">
        <v>4</v>
      </c>
      <c r="C4656" t="str">
        <f>+VLOOKUP(Precio_mayoristas_consumidores[[#This Row],[Cod_mes]],Códigos_mes[],2,0)</f>
        <v>Abril</v>
      </c>
      <c r="D4656" t="s">
        <v>797</v>
      </c>
      <c r="E4656" t="str">
        <f>+VLOOKUP(Precio_mayoristas_consumidores[[#This Row],[Producto]],Codigos_class_frutas[],2,0)</f>
        <v>Berries</v>
      </c>
      <c r="F4656" t="s">
        <v>207</v>
      </c>
      <c r="G4656" s="51">
        <v>6650.8</v>
      </c>
    </row>
    <row r="4657" spans="1:7" x14ac:dyDescent="0.35">
      <c r="A4657">
        <v>2018</v>
      </c>
      <c r="B4657">
        <v>4</v>
      </c>
      <c r="C4657" t="str">
        <f>+VLOOKUP(Precio_mayoristas_consumidores[[#This Row],[Cod_mes]],Códigos_mes[],2,0)</f>
        <v>Abril</v>
      </c>
      <c r="D4657" t="s">
        <v>797</v>
      </c>
      <c r="E4657" t="str">
        <f>+VLOOKUP(Precio_mayoristas_consumidores[[#This Row],[Producto]],Codigos_class_frutas[],2,0)</f>
        <v>Frutos de hueso (carozo)</v>
      </c>
      <c r="F4657" t="s">
        <v>702</v>
      </c>
      <c r="G4657" s="51">
        <v>1313.61</v>
      </c>
    </row>
    <row r="4658" spans="1:7" x14ac:dyDescent="0.35">
      <c r="A4658">
        <v>2018</v>
      </c>
      <c r="B4658">
        <v>4</v>
      </c>
      <c r="C4658" t="str">
        <f>+VLOOKUP(Precio_mayoristas_consumidores[[#This Row],[Cod_mes]],Códigos_mes[],2,0)</f>
        <v>Abril</v>
      </c>
      <c r="D4658" t="s">
        <v>797</v>
      </c>
      <c r="E4658" t="str">
        <f>+VLOOKUP(Precio_mayoristas_consumidores[[#This Row],[Producto]],Codigos_class_frutas[],2,0)</f>
        <v>Berries</v>
      </c>
      <c r="F4658" t="s">
        <v>799</v>
      </c>
      <c r="G4658" s="51">
        <v>4590</v>
      </c>
    </row>
    <row r="4659" spans="1:7" x14ac:dyDescent="0.35">
      <c r="A4659">
        <v>2018</v>
      </c>
      <c r="B4659">
        <v>4</v>
      </c>
      <c r="C4659" t="str">
        <f>+VLOOKUP(Precio_mayoristas_consumidores[[#This Row],[Cod_mes]],Códigos_mes[],2,0)</f>
        <v>Abril</v>
      </c>
      <c r="D4659" t="s">
        <v>797</v>
      </c>
      <c r="E4659" t="str">
        <f>+VLOOKUP(Precio_mayoristas_consumidores[[#This Row],[Producto]],Codigos_class_frutas[],2,0)</f>
        <v>Berries</v>
      </c>
      <c r="F4659" t="s">
        <v>212</v>
      </c>
      <c r="G4659" s="51">
        <v>4155.3</v>
      </c>
    </row>
    <row r="4660" spans="1:7" x14ac:dyDescent="0.35">
      <c r="A4660">
        <v>2018</v>
      </c>
      <c r="B4660">
        <v>4</v>
      </c>
      <c r="C4660" t="str">
        <f>+VLOOKUP(Precio_mayoristas_consumidores[[#This Row],[Cod_mes]],Códigos_mes[],2,0)</f>
        <v>Abril</v>
      </c>
      <c r="D4660" t="s">
        <v>797</v>
      </c>
      <c r="E4660" t="str">
        <f>+VLOOKUP(Precio_mayoristas_consumidores[[#This Row],[Producto]],Codigos_class_frutas[],2,0)</f>
        <v>Cítricos</v>
      </c>
      <c r="F4660" t="s">
        <v>214</v>
      </c>
      <c r="G4660" s="51">
        <v>2234.54</v>
      </c>
    </row>
    <row r="4661" spans="1:7" x14ac:dyDescent="0.35">
      <c r="A4661">
        <v>2018</v>
      </c>
      <c r="B4661">
        <v>4</v>
      </c>
      <c r="C4661" t="str">
        <f>+VLOOKUP(Precio_mayoristas_consumidores[[#This Row],[Cod_mes]],Códigos_mes[],2,0)</f>
        <v>Abril</v>
      </c>
      <c r="D4661" t="s">
        <v>797</v>
      </c>
      <c r="E4661" t="str">
        <f>+VLOOKUP(Precio_mayoristas_consumidores[[#This Row],[Producto]],Codigos_class_frutas[],2,0)</f>
        <v>Tropicales y subtropicales</v>
      </c>
      <c r="F4661" t="s">
        <v>229</v>
      </c>
      <c r="G4661" s="51">
        <v>1617.07</v>
      </c>
    </row>
    <row r="4662" spans="1:7" x14ac:dyDescent="0.35">
      <c r="A4662">
        <v>2018</v>
      </c>
      <c r="B4662">
        <v>4</v>
      </c>
      <c r="C4662" t="str">
        <f>+VLOOKUP(Precio_mayoristas_consumidores[[#This Row],[Cod_mes]],Códigos_mes[],2,0)</f>
        <v>Abril</v>
      </c>
      <c r="D4662" t="s">
        <v>797</v>
      </c>
      <c r="E4662" t="str">
        <f>+VLOOKUP(Precio_mayoristas_consumidores[[#This Row],[Producto]],Codigos_class_frutas[],2,0)</f>
        <v>Frutos de pepita</v>
      </c>
      <c r="F4662" t="s">
        <v>231</v>
      </c>
      <c r="G4662" s="51">
        <v>1238.79</v>
      </c>
    </row>
    <row r="4663" spans="1:7" x14ac:dyDescent="0.35">
      <c r="A4663">
        <v>2018</v>
      </c>
      <c r="B4663">
        <v>4</v>
      </c>
      <c r="C4663" t="str">
        <f>+VLOOKUP(Precio_mayoristas_consumidores[[#This Row],[Cod_mes]],Códigos_mes[],2,0)</f>
        <v>Abril</v>
      </c>
      <c r="D4663" t="s">
        <v>797</v>
      </c>
      <c r="E4663" t="str">
        <f>+VLOOKUP(Precio_mayoristas_consumidores[[#This Row],[Producto]],Codigos_class_frutas[],2,0)</f>
        <v>Cítricos</v>
      </c>
      <c r="F4663" t="s">
        <v>221</v>
      </c>
      <c r="G4663" s="51">
        <v>1534.72</v>
      </c>
    </row>
    <row r="4664" spans="1:7" x14ac:dyDescent="0.35">
      <c r="A4664">
        <v>2018</v>
      </c>
      <c r="B4664">
        <v>4</v>
      </c>
      <c r="C4664" t="str">
        <f>+VLOOKUP(Precio_mayoristas_consumidores[[#This Row],[Cod_mes]],Códigos_mes[],2,0)</f>
        <v>Abril</v>
      </c>
      <c r="D4664" t="s">
        <v>797</v>
      </c>
      <c r="E4664" t="str">
        <f>+VLOOKUP(Precio_mayoristas_consumidores[[#This Row],[Producto]],Codigos_class_frutas[],2,0)</f>
        <v>Frutos de hueso (carozo)</v>
      </c>
      <c r="F4664" t="s">
        <v>665</v>
      </c>
      <c r="G4664" s="51">
        <v>1362.49</v>
      </c>
    </row>
    <row r="4665" spans="1:7" x14ac:dyDescent="0.35">
      <c r="A4665">
        <v>2018</v>
      </c>
      <c r="B4665">
        <v>4</v>
      </c>
      <c r="C4665" t="str">
        <f>+VLOOKUP(Precio_mayoristas_consumidores[[#This Row],[Cod_mes]],Códigos_mes[],2,0)</f>
        <v>Abril</v>
      </c>
      <c r="D4665" t="s">
        <v>797</v>
      </c>
      <c r="E4665" t="str">
        <f>+VLOOKUP(Precio_mayoristas_consumidores[[#This Row],[Producto]],Codigos_class_frutas[],2,0)</f>
        <v>Oleaginosos</v>
      </c>
      <c r="F4665" t="s">
        <v>225</v>
      </c>
      <c r="G4665" s="51">
        <v>3538.22</v>
      </c>
    </row>
    <row r="4666" spans="1:7" x14ac:dyDescent="0.35">
      <c r="A4666">
        <v>2018</v>
      </c>
      <c r="B4666">
        <v>4</v>
      </c>
      <c r="C4666" t="str">
        <f>+VLOOKUP(Precio_mayoristas_consumidores[[#This Row],[Cod_mes]],Códigos_mes[],2,0)</f>
        <v>Abril</v>
      </c>
      <c r="D4666" t="s">
        <v>797</v>
      </c>
      <c r="E4666" t="str">
        <f>+VLOOKUP(Precio_mayoristas_consumidores[[#This Row],[Producto]],Codigos_class_frutas[],2,0)</f>
        <v>Frutos de pepita</v>
      </c>
      <c r="F4666" t="s">
        <v>242</v>
      </c>
      <c r="G4666" s="51">
        <v>1151.56</v>
      </c>
    </row>
    <row r="4667" spans="1:7" x14ac:dyDescent="0.35">
      <c r="A4667">
        <v>2018</v>
      </c>
      <c r="B4667">
        <v>4</v>
      </c>
      <c r="C4667" t="str">
        <f>+VLOOKUP(Precio_mayoristas_consumidores[[#This Row],[Cod_mes]],Códigos_mes[],2,0)</f>
        <v>Abril</v>
      </c>
      <c r="D4667" t="s">
        <v>797</v>
      </c>
      <c r="E4667" t="str">
        <f>+VLOOKUP(Precio_mayoristas_consumidores[[#This Row],[Producto]],Codigos_class_frutas[],2,0)</f>
        <v>Tropicales y subtropicales</v>
      </c>
      <c r="F4667" t="s">
        <v>204</v>
      </c>
      <c r="G4667" s="51">
        <v>849.4</v>
      </c>
    </row>
    <row r="4668" spans="1:7" x14ac:dyDescent="0.35">
      <c r="A4668">
        <v>2018</v>
      </c>
      <c r="B4668">
        <v>4</v>
      </c>
      <c r="C4668" t="str">
        <f>+VLOOKUP(Precio_mayoristas_consumidores[[#This Row],[Cod_mes]],Códigos_mes[],2,0)</f>
        <v>Abril</v>
      </c>
      <c r="D4668" t="s">
        <v>797</v>
      </c>
      <c r="E4668" t="str">
        <f>+VLOOKUP(Precio_mayoristas_consumidores[[#This Row],[Producto]],Codigos_class_frutas[],2,0)</f>
        <v>Uva</v>
      </c>
      <c r="F4668" t="s">
        <v>295</v>
      </c>
      <c r="G4668" s="51">
        <v>2610.2399999999998</v>
      </c>
    </row>
    <row r="4669" spans="1:7" x14ac:dyDescent="0.35">
      <c r="A4669">
        <v>2018</v>
      </c>
      <c r="B4669">
        <v>4</v>
      </c>
      <c r="C4669" t="str">
        <f>+VLOOKUP(Precio_mayoristas_consumidores[[#This Row],[Cod_mes]],Códigos_mes[],2,0)</f>
        <v>Abril</v>
      </c>
      <c r="D4669" t="s">
        <v>796</v>
      </c>
      <c r="E4669" t="str">
        <f>+VLOOKUP(Precio_mayoristas_consumidores[[#This Row],[Producto]],Codigos_class_frutas[],2,0)</f>
        <v>Berries</v>
      </c>
      <c r="F4669" t="s">
        <v>207</v>
      </c>
      <c r="G4669" s="51">
        <v>1903.36</v>
      </c>
    </row>
    <row r="4670" spans="1:7" x14ac:dyDescent="0.35">
      <c r="A4670">
        <v>2018</v>
      </c>
      <c r="B4670">
        <v>4</v>
      </c>
      <c r="C4670" t="str">
        <f>+VLOOKUP(Precio_mayoristas_consumidores[[#This Row],[Cod_mes]],Códigos_mes[],2,0)</f>
        <v>Abril</v>
      </c>
      <c r="D4670" t="s">
        <v>796</v>
      </c>
      <c r="E4670" t="str">
        <f>+VLOOKUP(Precio_mayoristas_consumidores[[#This Row],[Producto]],Codigos_class_frutas[],2,0)</f>
        <v>Frutos de hueso (carozo)</v>
      </c>
      <c r="F4670" t="s">
        <v>702</v>
      </c>
      <c r="G4670" s="51">
        <v>550.86</v>
      </c>
    </row>
    <row r="4671" spans="1:7" x14ac:dyDescent="0.35">
      <c r="A4671">
        <v>2018</v>
      </c>
      <c r="B4671">
        <v>4</v>
      </c>
      <c r="C4671" t="str">
        <f>+VLOOKUP(Precio_mayoristas_consumidores[[#This Row],[Cod_mes]],Códigos_mes[],2,0)</f>
        <v>Abril</v>
      </c>
      <c r="D4671" t="s">
        <v>796</v>
      </c>
      <c r="E4671" t="str">
        <f>+VLOOKUP(Precio_mayoristas_consumidores[[#This Row],[Producto]],Codigos_class_frutas[],2,0)</f>
        <v>Berries</v>
      </c>
      <c r="F4671" t="s">
        <v>799</v>
      </c>
      <c r="G4671" s="51">
        <v>2261.11</v>
      </c>
    </row>
    <row r="4672" spans="1:7" x14ac:dyDescent="0.35">
      <c r="A4672">
        <v>2018</v>
      </c>
      <c r="B4672">
        <v>4</v>
      </c>
      <c r="C4672" t="str">
        <f>+VLOOKUP(Precio_mayoristas_consumidores[[#This Row],[Cod_mes]],Códigos_mes[],2,0)</f>
        <v>Abril</v>
      </c>
      <c r="D4672" t="s">
        <v>796</v>
      </c>
      <c r="E4672" t="str">
        <f>+VLOOKUP(Precio_mayoristas_consumidores[[#This Row],[Producto]],Codigos_class_frutas[],2,0)</f>
        <v>Berries</v>
      </c>
      <c r="F4672" t="s">
        <v>212</v>
      </c>
      <c r="G4672" s="51">
        <v>1267.0999999999999</v>
      </c>
    </row>
    <row r="4673" spans="1:7" x14ac:dyDescent="0.35">
      <c r="A4673">
        <v>2018</v>
      </c>
      <c r="B4673">
        <v>4</v>
      </c>
      <c r="C4673" t="str">
        <f>+VLOOKUP(Precio_mayoristas_consumidores[[#This Row],[Cod_mes]],Códigos_mes[],2,0)</f>
        <v>Abril</v>
      </c>
      <c r="D4673" t="s">
        <v>796</v>
      </c>
      <c r="E4673" t="str">
        <f>+VLOOKUP(Precio_mayoristas_consumidores[[#This Row],[Producto]],Codigos_class_frutas[],2,0)</f>
        <v>Cítricos</v>
      </c>
      <c r="F4673" t="s">
        <v>214</v>
      </c>
      <c r="G4673" s="51">
        <v>1639.44</v>
      </c>
    </row>
    <row r="4674" spans="1:7" x14ac:dyDescent="0.35">
      <c r="A4674">
        <v>2018</v>
      </c>
      <c r="B4674">
        <v>4</v>
      </c>
      <c r="C4674" t="str">
        <f>+VLOOKUP(Precio_mayoristas_consumidores[[#This Row],[Cod_mes]],Códigos_mes[],2,0)</f>
        <v>Abril</v>
      </c>
      <c r="D4674" t="s">
        <v>796</v>
      </c>
      <c r="E4674" t="str">
        <f>+VLOOKUP(Precio_mayoristas_consumidores[[#This Row],[Producto]],Codigos_class_frutas[],2,0)</f>
        <v>Tropicales y subtropicales</v>
      </c>
      <c r="F4674" t="s">
        <v>229</v>
      </c>
      <c r="G4674" s="51">
        <v>1943.75</v>
      </c>
    </row>
    <row r="4675" spans="1:7" x14ac:dyDescent="0.35">
      <c r="A4675">
        <v>2018</v>
      </c>
      <c r="B4675">
        <v>4</v>
      </c>
      <c r="C4675" t="str">
        <f>+VLOOKUP(Precio_mayoristas_consumidores[[#This Row],[Cod_mes]],Códigos_mes[],2,0)</f>
        <v>Abril</v>
      </c>
      <c r="D4675" t="s">
        <v>796</v>
      </c>
      <c r="E4675" t="str">
        <f>+VLOOKUP(Precio_mayoristas_consumidores[[#This Row],[Producto]],Codigos_class_frutas[],2,0)</f>
        <v>Frutos de pepita</v>
      </c>
      <c r="F4675" t="s">
        <v>231</v>
      </c>
      <c r="G4675" s="51">
        <v>561.38</v>
      </c>
    </row>
    <row r="4676" spans="1:7" x14ac:dyDescent="0.35">
      <c r="A4676">
        <v>2018</v>
      </c>
      <c r="B4676">
        <v>4</v>
      </c>
      <c r="C4676" t="str">
        <f>+VLOOKUP(Precio_mayoristas_consumidores[[#This Row],[Cod_mes]],Códigos_mes[],2,0)</f>
        <v>Abril</v>
      </c>
      <c r="D4676" t="s">
        <v>796</v>
      </c>
      <c r="E4676" t="str">
        <f>+VLOOKUP(Precio_mayoristas_consumidores[[#This Row],[Producto]],Codigos_class_frutas[],2,0)</f>
        <v>Cítricos</v>
      </c>
      <c r="F4676" t="s">
        <v>221</v>
      </c>
      <c r="G4676" s="51">
        <v>1188.93</v>
      </c>
    </row>
    <row r="4677" spans="1:7" x14ac:dyDescent="0.35">
      <c r="A4677">
        <v>2018</v>
      </c>
      <c r="B4677">
        <v>4</v>
      </c>
      <c r="C4677" t="str">
        <f>+VLOOKUP(Precio_mayoristas_consumidores[[#This Row],[Cod_mes]],Códigos_mes[],2,0)</f>
        <v>Abril</v>
      </c>
      <c r="D4677" t="s">
        <v>796</v>
      </c>
      <c r="E4677" t="str">
        <f>+VLOOKUP(Precio_mayoristas_consumidores[[#This Row],[Producto]],Codigos_class_frutas[],2,0)</f>
        <v>Frutos de hueso (carozo)</v>
      </c>
      <c r="F4677" t="s">
        <v>665</v>
      </c>
      <c r="G4677" s="51">
        <v>1056.45</v>
      </c>
    </row>
    <row r="4678" spans="1:7" x14ac:dyDescent="0.35">
      <c r="A4678">
        <v>2018</v>
      </c>
      <c r="B4678">
        <v>4</v>
      </c>
      <c r="C4678" t="str">
        <f>+VLOOKUP(Precio_mayoristas_consumidores[[#This Row],[Cod_mes]],Códigos_mes[],2,0)</f>
        <v>Abril</v>
      </c>
      <c r="D4678" t="s">
        <v>796</v>
      </c>
      <c r="E4678" t="str">
        <f>+VLOOKUP(Precio_mayoristas_consumidores[[#This Row],[Producto]],Codigos_class_frutas[],2,0)</f>
        <v>Oleaginosos</v>
      </c>
      <c r="F4678" t="s">
        <v>225</v>
      </c>
      <c r="G4678" s="51">
        <v>3281.69</v>
      </c>
    </row>
    <row r="4679" spans="1:7" x14ac:dyDescent="0.35">
      <c r="A4679">
        <v>2018</v>
      </c>
      <c r="B4679">
        <v>4</v>
      </c>
      <c r="C4679" t="str">
        <f>+VLOOKUP(Precio_mayoristas_consumidores[[#This Row],[Cod_mes]],Códigos_mes[],2,0)</f>
        <v>Abril</v>
      </c>
      <c r="D4679" t="s">
        <v>796</v>
      </c>
      <c r="E4679" t="str">
        <f>+VLOOKUP(Precio_mayoristas_consumidores[[#This Row],[Producto]],Codigos_class_frutas[],2,0)</f>
        <v>Frutos de pepita</v>
      </c>
      <c r="F4679" t="s">
        <v>242</v>
      </c>
      <c r="G4679" s="51">
        <v>686.83</v>
      </c>
    </row>
    <row r="4680" spans="1:7" x14ac:dyDescent="0.35">
      <c r="A4680">
        <v>2018</v>
      </c>
      <c r="B4680">
        <v>4</v>
      </c>
      <c r="C4680" t="str">
        <f>+VLOOKUP(Precio_mayoristas_consumidores[[#This Row],[Cod_mes]],Códigos_mes[],2,0)</f>
        <v>Abril</v>
      </c>
      <c r="D4680" t="s">
        <v>796</v>
      </c>
      <c r="E4680" t="str">
        <f>+VLOOKUP(Precio_mayoristas_consumidores[[#This Row],[Producto]],Codigos_class_frutas[],2,0)</f>
        <v>Tropicales y subtropicales</v>
      </c>
      <c r="F4680" t="s">
        <v>204</v>
      </c>
      <c r="G4680" s="51">
        <v>612.79</v>
      </c>
    </row>
    <row r="4681" spans="1:7" x14ac:dyDescent="0.35">
      <c r="A4681">
        <v>2018</v>
      </c>
      <c r="B4681">
        <v>4</v>
      </c>
      <c r="C4681" t="str">
        <f>+VLOOKUP(Precio_mayoristas_consumidores[[#This Row],[Cod_mes]],Códigos_mes[],2,0)</f>
        <v>Abril</v>
      </c>
      <c r="D4681" t="s">
        <v>796</v>
      </c>
      <c r="E4681" t="str">
        <f>+VLOOKUP(Precio_mayoristas_consumidores[[#This Row],[Producto]],Codigos_class_frutas[],2,0)</f>
        <v>Uva</v>
      </c>
      <c r="F4681" t="s">
        <v>295</v>
      </c>
      <c r="G4681" s="51">
        <v>818.35</v>
      </c>
    </row>
    <row r="4682" spans="1:7" x14ac:dyDescent="0.35">
      <c r="A4682">
        <v>2018</v>
      </c>
      <c r="B4682">
        <v>4</v>
      </c>
      <c r="C4682" t="str">
        <f>+VLOOKUP(Precio_mayoristas_consumidores[[#This Row],[Cod_mes]],Códigos_mes[],2,0)</f>
        <v>Abril</v>
      </c>
      <c r="D4682" t="s">
        <v>797</v>
      </c>
      <c r="E4682" t="str">
        <f>+VLOOKUP(Precio_mayoristas_consumidores[[#This Row],[Producto]],Codigos_class_frutas[],2,0)</f>
        <v>Berries</v>
      </c>
      <c r="F4682" t="s">
        <v>207</v>
      </c>
      <c r="G4682" s="51">
        <v>8410</v>
      </c>
    </row>
    <row r="4683" spans="1:7" x14ac:dyDescent="0.35">
      <c r="A4683">
        <v>2018</v>
      </c>
      <c r="B4683">
        <v>4</v>
      </c>
      <c r="C4683" t="str">
        <f>+VLOOKUP(Precio_mayoristas_consumidores[[#This Row],[Cod_mes]],Códigos_mes[],2,0)</f>
        <v>Abril</v>
      </c>
      <c r="D4683" t="s">
        <v>797</v>
      </c>
      <c r="E4683" t="str">
        <f>+VLOOKUP(Precio_mayoristas_consumidores[[#This Row],[Producto]],Codigos_class_frutas[],2,0)</f>
        <v>Frutos de hueso (carozo)</v>
      </c>
      <c r="F4683" t="s">
        <v>702</v>
      </c>
      <c r="G4683" s="51">
        <v>1316.57</v>
      </c>
    </row>
    <row r="4684" spans="1:7" x14ac:dyDescent="0.35">
      <c r="A4684">
        <v>2018</v>
      </c>
      <c r="B4684">
        <v>4</v>
      </c>
      <c r="C4684" t="str">
        <f>+VLOOKUP(Precio_mayoristas_consumidores[[#This Row],[Cod_mes]],Códigos_mes[],2,0)</f>
        <v>Abril</v>
      </c>
      <c r="D4684" t="s">
        <v>797</v>
      </c>
      <c r="E4684" t="str">
        <f>+VLOOKUP(Precio_mayoristas_consumidores[[#This Row],[Producto]],Codigos_class_frutas[],2,0)</f>
        <v>Berries</v>
      </c>
      <c r="F4684" t="s">
        <v>799</v>
      </c>
      <c r="G4684" s="51">
        <v>2670</v>
      </c>
    </row>
    <row r="4685" spans="1:7" x14ac:dyDescent="0.35">
      <c r="A4685">
        <v>2018</v>
      </c>
      <c r="B4685">
        <v>4</v>
      </c>
      <c r="C4685" t="str">
        <f>+VLOOKUP(Precio_mayoristas_consumidores[[#This Row],[Cod_mes]],Códigos_mes[],2,0)</f>
        <v>Abril</v>
      </c>
      <c r="D4685" t="s">
        <v>797</v>
      </c>
      <c r="E4685" t="str">
        <f>+VLOOKUP(Precio_mayoristas_consumidores[[#This Row],[Producto]],Codigos_class_frutas[],2,0)</f>
        <v>Berries</v>
      </c>
      <c r="F4685" t="s">
        <v>212</v>
      </c>
      <c r="G4685" s="51">
        <v>4673.9399999999996</v>
      </c>
    </row>
    <row r="4686" spans="1:7" x14ac:dyDescent="0.35">
      <c r="A4686">
        <v>2018</v>
      </c>
      <c r="B4686">
        <v>4</v>
      </c>
      <c r="C4686" t="str">
        <f>+VLOOKUP(Precio_mayoristas_consumidores[[#This Row],[Cod_mes]],Códigos_mes[],2,0)</f>
        <v>Abril</v>
      </c>
      <c r="D4686" t="s">
        <v>797</v>
      </c>
      <c r="E4686" t="str">
        <f>+VLOOKUP(Precio_mayoristas_consumidores[[#This Row],[Producto]],Codigos_class_frutas[],2,0)</f>
        <v>Cítricos</v>
      </c>
      <c r="F4686" t="s">
        <v>214</v>
      </c>
      <c r="G4686" s="51">
        <v>2172.88</v>
      </c>
    </row>
    <row r="4687" spans="1:7" x14ac:dyDescent="0.35">
      <c r="A4687">
        <v>2018</v>
      </c>
      <c r="B4687">
        <v>4</v>
      </c>
      <c r="C4687" t="str">
        <f>+VLOOKUP(Precio_mayoristas_consumidores[[#This Row],[Cod_mes]],Códigos_mes[],2,0)</f>
        <v>Abril</v>
      </c>
      <c r="D4687" t="s">
        <v>797</v>
      </c>
      <c r="E4687" t="str">
        <f>+VLOOKUP(Precio_mayoristas_consumidores[[#This Row],[Producto]],Codigos_class_frutas[],2,0)</f>
        <v>Tropicales y subtropicales</v>
      </c>
      <c r="F4687" t="s">
        <v>229</v>
      </c>
      <c r="G4687" s="51">
        <v>1657.07</v>
      </c>
    </row>
    <row r="4688" spans="1:7" x14ac:dyDescent="0.35">
      <c r="A4688">
        <v>2018</v>
      </c>
      <c r="B4688">
        <v>4</v>
      </c>
      <c r="C4688" t="str">
        <f>+VLOOKUP(Precio_mayoristas_consumidores[[#This Row],[Cod_mes]],Códigos_mes[],2,0)</f>
        <v>Abril</v>
      </c>
      <c r="D4688" t="s">
        <v>797</v>
      </c>
      <c r="E4688" t="str">
        <f>+VLOOKUP(Precio_mayoristas_consumidores[[#This Row],[Producto]],Codigos_class_frutas[],2,0)</f>
        <v>Frutos de pepita</v>
      </c>
      <c r="F4688" t="s">
        <v>231</v>
      </c>
      <c r="G4688" s="51">
        <v>1255.42</v>
      </c>
    </row>
    <row r="4689" spans="1:7" x14ac:dyDescent="0.35">
      <c r="A4689">
        <v>2018</v>
      </c>
      <c r="B4689">
        <v>4</v>
      </c>
      <c r="C4689" t="str">
        <f>+VLOOKUP(Precio_mayoristas_consumidores[[#This Row],[Cod_mes]],Códigos_mes[],2,0)</f>
        <v>Abril</v>
      </c>
      <c r="D4689" t="s">
        <v>797</v>
      </c>
      <c r="E4689" t="str">
        <f>+VLOOKUP(Precio_mayoristas_consumidores[[#This Row],[Producto]],Codigos_class_frutas[],2,0)</f>
        <v>Cítricos</v>
      </c>
      <c r="F4689" t="s">
        <v>221</v>
      </c>
      <c r="G4689" s="51">
        <v>1586.48</v>
      </c>
    </row>
    <row r="4690" spans="1:7" x14ac:dyDescent="0.35">
      <c r="A4690">
        <v>2018</v>
      </c>
      <c r="B4690">
        <v>4</v>
      </c>
      <c r="C4690" t="str">
        <f>+VLOOKUP(Precio_mayoristas_consumidores[[#This Row],[Cod_mes]],Códigos_mes[],2,0)</f>
        <v>Abril</v>
      </c>
      <c r="D4690" t="s">
        <v>797</v>
      </c>
      <c r="E4690" t="str">
        <f>+VLOOKUP(Precio_mayoristas_consumidores[[#This Row],[Producto]],Codigos_class_frutas[],2,0)</f>
        <v>Frutos de hueso (carozo)</v>
      </c>
      <c r="F4690" t="s">
        <v>665</v>
      </c>
      <c r="G4690" s="51">
        <v>1148</v>
      </c>
    </row>
    <row r="4691" spans="1:7" x14ac:dyDescent="0.35">
      <c r="A4691">
        <v>2018</v>
      </c>
      <c r="B4691">
        <v>4</v>
      </c>
      <c r="C4691" t="str">
        <f>+VLOOKUP(Precio_mayoristas_consumidores[[#This Row],[Cod_mes]],Códigos_mes[],2,0)</f>
        <v>Abril</v>
      </c>
      <c r="D4691" t="s">
        <v>797</v>
      </c>
      <c r="E4691" t="str">
        <f>+VLOOKUP(Precio_mayoristas_consumidores[[#This Row],[Producto]],Codigos_class_frutas[],2,0)</f>
        <v>Oleaginosos</v>
      </c>
      <c r="F4691" t="s">
        <v>225</v>
      </c>
      <c r="G4691" s="51">
        <v>3539.27</v>
      </c>
    </row>
    <row r="4692" spans="1:7" x14ac:dyDescent="0.35">
      <c r="A4692">
        <v>2018</v>
      </c>
      <c r="B4692">
        <v>4</v>
      </c>
      <c r="C4692" t="str">
        <f>+VLOOKUP(Precio_mayoristas_consumidores[[#This Row],[Cod_mes]],Códigos_mes[],2,0)</f>
        <v>Abril</v>
      </c>
      <c r="D4692" t="s">
        <v>797</v>
      </c>
      <c r="E4692" t="str">
        <f>+VLOOKUP(Precio_mayoristas_consumidores[[#This Row],[Producto]],Codigos_class_frutas[],2,0)</f>
        <v>Frutos de pepita</v>
      </c>
      <c r="F4692" t="s">
        <v>242</v>
      </c>
      <c r="G4692" s="51">
        <v>1029.82</v>
      </c>
    </row>
    <row r="4693" spans="1:7" x14ac:dyDescent="0.35">
      <c r="A4693">
        <v>2018</v>
      </c>
      <c r="B4693">
        <v>4</v>
      </c>
      <c r="C4693" t="str">
        <f>+VLOOKUP(Precio_mayoristas_consumidores[[#This Row],[Cod_mes]],Códigos_mes[],2,0)</f>
        <v>Abril</v>
      </c>
      <c r="D4693" t="s">
        <v>797</v>
      </c>
      <c r="E4693" t="str">
        <f>+VLOOKUP(Precio_mayoristas_consumidores[[#This Row],[Producto]],Codigos_class_frutas[],2,0)</f>
        <v>Tropicales y subtropicales</v>
      </c>
      <c r="F4693" t="s">
        <v>204</v>
      </c>
      <c r="G4693" s="51">
        <v>815.79</v>
      </c>
    </row>
    <row r="4694" spans="1:7" x14ac:dyDescent="0.35">
      <c r="A4694">
        <v>2018</v>
      </c>
      <c r="B4694">
        <v>4</v>
      </c>
      <c r="C4694" t="str">
        <f>+VLOOKUP(Precio_mayoristas_consumidores[[#This Row],[Cod_mes]],Códigos_mes[],2,0)</f>
        <v>Abril</v>
      </c>
      <c r="D4694" t="s">
        <v>797</v>
      </c>
      <c r="E4694" t="str">
        <f>+VLOOKUP(Precio_mayoristas_consumidores[[#This Row],[Producto]],Codigos_class_frutas[],2,0)</f>
        <v>Uva</v>
      </c>
      <c r="F4694" t="s">
        <v>295</v>
      </c>
      <c r="G4694" s="51">
        <v>2287.19</v>
      </c>
    </row>
    <row r="4695" spans="1:7" x14ac:dyDescent="0.35">
      <c r="A4695">
        <v>2018</v>
      </c>
      <c r="B4695">
        <v>4</v>
      </c>
      <c r="C4695" t="str">
        <f>+VLOOKUP(Precio_mayoristas_consumidores[[#This Row],[Cod_mes]],Códigos_mes[],2,0)</f>
        <v>Abril</v>
      </c>
      <c r="D4695" t="s">
        <v>796</v>
      </c>
      <c r="E4695" t="str">
        <f>+VLOOKUP(Precio_mayoristas_consumidores[[#This Row],[Producto]],Codigos_class_frutas[],2,0)</f>
        <v>Berries</v>
      </c>
      <c r="F4695" t="s">
        <v>207</v>
      </c>
      <c r="G4695" s="51">
        <v>2575</v>
      </c>
    </row>
    <row r="4696" spans="1:7" x14ac:dyDescent="0.35">
      <c r="A4696">
        <v>2018</v>
      </c>
      <c r="B4696">
        <v>4</v>
      </c>
      <c r="C4696" t="str">
        <f>+VLOOKUP(Precio_mayoristas_consumidores[[#This Row],[Cod_mes]],Códigos_mes[],2,0)</f>
        <v>Abril</v>
      </c>
      <c r="D4696" t="s">
        <v>796</v>
      </c>
      <c r="E4696" t="str">
        <f>+VLOOKUP(Precio_mayoristas_consumidores[[#This Row],[Producto]],Codigos_class_frutas[],2,0)</f>
        <v>Frutos de hueso (carozo)</v>
      </c>
      <c r="F4696" t="s">
        <v>702</v>
      </c>
      <c r="G4696" s="51">
        <v>571.41</v>
      </c>
    </row>
    <row r="4697" spans="1:7" x14ac:dyDescent="0.35">
      <c r="A4697">
        <v>2018</v>
      </c>
      <c r="B4697">
        <v>4</v>
      </c>
      <c r="C4697" t="str">
        <f>+VLOOKUP(Precio_mayoristas_consumidores[[#This Row],[Cod_mes]],Códigos_mes[],2,0)</f>
        <v>Abril</v>
      </c>
      <c r="D4697" t="s">
        <v>796</v>
      </c>
      <c r="E4697" t="str">
        <f>+VLOOKUP(Precio_mayoristas_consumidores[[#This Row],[Producto]],Codigos_class_frutas[],2,0)</f>
        <v>Berries</v>
      </c>
      <c r="F4697" t="s">
        <v>212</v>
      </c>
      <c r="G4697" s="51">
        <v>1259.8900000000001</v>
      </c>
    </row>
    <row r="4698" spans="1:7" x14ac:dyDescent="0.35">
      <c r="A4698">
        <v>2018</v>
      </c>
      <c r="B4698">
        <v>4</v>
      </c>
      <c r="C4698" t="str">
        <f>+VLOOKUP(Precio_mayoristas_consumidores[[#This Row],[Cod_mes]],Códigos_mes[],2,0)</f>
        <v>Abril</v>
      </c>
      <c r="D4698" t="s">
        <v>796</v>
      </c>
      <c r="E4698" t="str">
        <f>+VLOOKUP(Precio_mayoristas_consumidores[[#This Row],[Producto]],Codigos_class_frutas[],2,0)</f>
        <v>Cítricos</v>
      </c>
      <c r="F4698" t="s">
        <v>214</v>
      </c>
      <c r="G4698" s="51">
        <v>1524.2</v>
      </c>
    </row>
    <row r="4699" spans="1:7" x14ac:dyDescent="0.35">
      <c r="A4699">
        <v>2018</v>
      </c>
      <c r="B4699">
        <v>4</v>
      </c>
      <c r="C4699" t="str">
        <f>+VLOOKUP(Precio_mayoristas_consumidores[[#This Row],[Cod_mes]],Códigos_mes[],2,0)</f>
        <v>Abril</v>
      </c>
      <c r="D4699" t="s">
        <v>796</v>
      </c>
      <c r="E4699" t="str">
        <f>+VLOOKUP(Precio_mayoristas_consumidores[[#This Row],[Producto]],Codigos_class_frutas[],2,0)</f>
        <v>Tropicales y subtropicales</v>
      </c>
      <c r="F4699" t="s">
        <v>229</v>
      </c>
      <c r="G4699" s="51">
        <v>1810.65</v>
      </c>
    </row>
    <row r="4700" spans="1:7" x14ac:dyDescent="0.35">
      <c r="A4700">
        <v>2018</v>
      </c>
      <c r="B4700">
        <v>4</v>
      </c>
      <c r="C4700" t="str">
        <f>+VLOOKUP(Precio_mayoristas_consumidores[[#This Row],[Cod_mes]],Códigos_mes[],2,0)</f>
        <v>Abril</v>
      </c>
      <c r="D4700" t="s">
        <v>796</v>
      </c>
      <c r="E4700" t="str">
        <f>+VLOOKUP(Precio_mayoristas_consumidores[[#This Row],[Producto]],Codigos_class_frutas[],2,0)</f>
        <v>Frutos de pepita</v>
      </c>
      <c r="F4700" t="s">
        <v>231</v>
      </c>
      <c r="G4700" s="51">
        <v>592.91999999999996</v>
      </c>
    </row>
    <row r="4701" spans="1:7" x14ac:dyDescent="0.35">
      <c r="A4701">
        <v>2018</v>
      </c>
      <c r="B4701">
        <v>4</v>
      </c>
      <c r="C4701" t="str">
        <f>+VLOOKUP(Precio_mayoristas_consumidores[[#This Row],[Cod_mes]],Códigos_mes[],2,0)</f>
        <v>Abril</v>
      </c>
      <c r="D4701" t="s">
        <v>796</v>
      </c>
      <c r="E4701" t="str">
        <f>+VLOOKUP(Precio_mayoristas_consumidores[[#This Row],[Producto]],Codigos_class_frutas[],2,0)</f>
        <v>Cítricos</v>
      </c>
      <c r="F4701" t="s">
        <v>221</v>
      </c>
      <c r="G4701" s="51">
        <v>1151.77</v>
      </c>
    </row>
    <row r="4702" spans="1:7" x14ac:dyDescent="0.35">
      <c r="A4702">
        <v>2018</v>
      </c>
      <c r="B4702">
        <v>4</v>
      </c>
      <c r="C4702" t="str">
        <f>+VLOOKUP(Precio_mayoristas_consumidores[[#This Row],[Cod_mes]],Códigos_mes[],2,0)</f>
        <v>Abril</v>
      </c>
      <c r="D4702" t="s">
        <v>796</v>
      </c>
      <c r="E4702" t="str">
        <f>+VLOOKUP(Precio_mayoristas_consumidores[[#This Row],[Producto]],Codigos_class_frutas[],2,0)</f>
        <v>Frutos de hueso (carozo)</v>
      </c>
      <c r="F4702" t="s">
        <v>665</v>
      </c>
      <c r="G4702" s="51">
        <v>712.5</v>
      </c>
    </row>
    <row r="4703" spans="1:7" x14ac:dyDescent="0.35">
      <c r="A4703">
        <v>2018</v>
      </c>
      <c r="B4703">
        <v>4</v>
      </c>
      <c r="C4703" t="str">
        <f>+VLOOKUP(Precio_mayoristas_consumidores[[#This Row],[Cod_mes]],Códigos_mes[],2,0)</f>
        <v>Abril</v>
      </c>
      <c r="D4703" t="s">
        <v>796</v>
      </c>
      <c r="E4703" t="str">
        <f>+VLOOKUP(Precio_mayoristas_consumidores[[#This Row],[Producto]],Codigos_class_frutas[],2,0)</f>
        <v>Oleaginosos</v>
      </c>
      <c r="F4703" t="s">
        <v>225</v>
      </c>
      <c r="G4703" s="51">
        <v>3473.76</v>
      </c>
    </row>
    <row r="4704" spans="1:7" x14ac:dyDescent="0.35">
      <c r="A4704">
        <v>2018</v>
      </c>
      <c r="B4704">
        <v>4</v>
      </c>
      <c r="C4704" t="str">
        <f>+VLOOKUP(Precio_mayoristas_consumidores[[#This Row],[Cod_mes]],Códigos_mes[],2,0)</f>
        <v>Abril</v>
      </c>
      <c r="D4704" t="s">
        <v>796</v>
      </c>
      <c r="E4704" t="str">
        <f>+VLOOKUP(Precio_mayoristas_consumidores[[#This Row],[Producto]],Codigos_class_frutas[],2,0)</f>
        <v>Frutos de pepita</v>
      </c>
      <c r="F4704" t="s">
        <v>242</v>
      </c>
      <c r="G4704" s="51">
        <v>689.97</v>
      </c>
    </row>
    <row r="4705" spans="1:7" x14ac:dyDescent="0.35">
      <c r="A4705">
        <v>2018</v>
      </c>
      <c r="B4705">
        <v>4</v>
      </c>
      <c r="C4705" t="str">
        <f>+VLOOKUP(Precio_mayoristas_consumidores[[#This Row],[Cod_mes]],Códigos_mes[],2,0)</f>
        <v>Abril</v>
      </c>
      <c r="D4705" t="s">
        <v>796</v>
      </c>
      <c r="E4705" t="str">
        <f>+VLOOKUP(Precio_mayoristas_consumidores[[#This Row],[Producto]],Codigos_class_frutas[],2,0)</f>
        <v>Tropicales y subtropicales</v>
      </c>
      <c r="F4705" t="s">
        <v>204</v>
      </c>
      <c r="G4705" s="51">
        <v>611.80999999999995</v>
      </c>
    </row>
    <row r="4706" spans="1:7" x14ac:dyDescent="0.35">
      <c r="A4706">
        <v>2018</v>
      </c>
      <c r="B4706">
        <v>4</v>
      </c>
      <c r="C4706" t="str">
        <f>+VLOOKUP(Precio_mayoristas_consumidores[[#This Row],[Cod_mes]],Códigos_mes[],2,0)</f>
        <v>Abril</v>
      </c>
      <c r="D4706" t="s">
        <v>796</v>
      </c>
      <c r="E4706" t="str">
        <f>+VLOOKUP(Precio_mayoristas_consumidores[[#This Row],[Producto]],Codigos_class_frutas[],2,0)</f>
        <v>Uva</v>
      </c>
      <c r="F4706" t="s">
        <v>295</v>
      </c>
      <c r="G4706" s="51">
        <v>813.85</v>
      </c>
    </row>
    <row r="4707" spans="1:7" x14ac:dyDescent="0.35">
      <c r="A4707">
        <v>2018</v>
      </c>
      <c r="B4707">
        <v>4</v>
      </c>
      <c r="C4707" t="str">
        <f>+VLOOKUP(Precio_mayoristas_consumidores[[#This Row],[Cod_mes]],Códigos_mes[],2,0)</f>
        <v>Abril</v>
      </c>
      <c r="D4707" t="s">
        <v>797</v>
      </c>
      <c r="E4707" t="str">
        <f>+VLOOKUP(Precio_mayoristas_consumidores[[#This Row],[Producto]],Codigos_class_frutas[],2,0)</f>
        <v>Frutos de hueso (carozo)</v>
      </c>
      <c r="F4707" t="s">
        <v>702</v>
      </c>
      <c r="G4707" s="51">
        <v>1400.39</v>
      </c>
    </row>
    <row r="4708" spans="1:7" x14ac:dyDescent="0.35">
      <c r="A4708">
        <v>2018</v>
      </c>
      <c r="B4708">
        <v>4</v>
      </c>
      <c r="C4708" t="str">
        <f>+VLOOKUP(Precio_mayoristas_consumidores[[#This Row],[Cod_mes]],Códigos_mes[],2,0)</f>
        <v>Abril</v>
      </c>
      <c r="D4708" t="s">
        <v>797</v>
      </c>
      <c r="E4708" t="str">
        <f>+VLOOKUP(Precio_mayoristas_consumidores[[#This Row],[Producto]],Codigos_class_frutas[],2,0)</f>
        <v>Berries</v>
      </c>
      <c r="F4708" t="s">
        <v>212</v>
      </c>
      <c r="G4708" s="51">
        <v>4141.5</v>
      </c>
    </row>
    <row r="4709" spans="1:7" x14ac:dyDescent="0.35">
      <c r="A4709">
        <v>2018</v>
      </c>
      <c r="B4709">
        <v>4</v>
      </c>
      <c r="C4709" t="str">
        <f>+VLOOKUP(Precio_mayoristas_consumidores[[#This Row],[Cod_mes]],Códigos_mes[],2,0)</f>
        <v>Abril</v>
      </c>
      <c r="D4709" t="s">
        <v>797</v>
      </c>
      <c r="E4709" t="str">
        <f>+VLOOKUP(Precio_mayoristas_consumidores[[#This Row],[Producto]],Codigos_class_frutas[],2,0)</f>
        <v>Cítricos</v>
      </c>
      <c r="F4709" t="s">
        <v>214</v>
      </c>
      <c r="G4709" s="51">
        <v>2058.06</v>
      </c>
    </row>
    <row r="4710" spans="1:7" x14ac:dyDescent="0.35">
      <c r="A4710">
        <v>2018</v>
      </c>
      <c r="B4710">
        <v>4</v>
      </c>
      <c r="C4710" t="str">
        <f>+VLOOKUP(Precio_mayoristas_consumidores[[#This Row],[Cod_mes]],Códigos_mes[],2,0)</f>
        <v>Abril</v>
      </c>
      <c r="D4710" t="s">
        <v>797</v>
      </c>
      <c r="E4710" t="str">
        <f>+VLOOKUP(Precio_mayoristas_consumidores[[#This Row],[Producto]],Codigos_class_frutas[],2,0)</f>
        <v>Tropicales y subtropicales</v>
      </c>
      <c r="F4710" t="s">
        <v>229</v>
      </c>
      <c r="G4710" s="51">
        <v>1749.25</v>
      </c>
    </row>
    <row r="4711" spans="1:7" x14ac:dyDescent="0.35">
      <c r="A4711">
        <v>2018</v>
      </c>
      <c r="B4711">
        <v>4</v>
      </c>
      <c r="C4711" t="str">
        <f>+VLOOKUP(Precio_mayoristas_consumidores[[#This Row],[Cod_mes]],Códigos_mes[],2,0)</f>
        <v>Abril</v>
      </c>
      <c r="D4711" t="s">
        <v>797</v>
      </c>
      <c r="E4711" t="str">
        <f>+VLOOKUP(Precio_mayoristas_consumidores[[#This Row],[Producto]],Codigos_class_frutas[],2,0)</f>
        <v>Frutos de pepita</v>
      </c>
      <c r="F4711" t="s">
        <v>231</v>
      </c>
      <c r="G4711" s="51">
        <v>1266.4100000000001</v>
      </c>
    </row>
    <row r="4712" spans="1:7" x14ac:dyDescent="0.35">
      <c r="A4712">
        <v>2018</v>
      </c>
      <c r="B4712">
        <v>4</v>
      </c>
      <c r="C4712" t="str">
        <f>+VLOOKUP(Precio_mayoristas_consumidores[[#This Row],[Cod_mes]],Códigos_mes[],2,0)</f>
        <v>Abril</v>
      </c>
      <c r="D4712" t="s">
        <v>797</v>
      </c>
      <c r="E4712" t="str">
        <f>+VLOOKUP(Precio_mayoristas_consumidores[[#This Row],[Producto]],Codigos_class_frutas[],2,0)</f>
        <v>Cítricos</v>
      </c>
      <c r="F4712" t="s">
        <v>221</v>
      </c>
      <c r="G4712" s="51">
        <v>1641.15</v>
      </c>
    </row>
    <row r="4713" spans="1:7" x14ac:dyDescent="0.35">
      <c r="A4713">
        <v>2018</v>
      </c>
      <c r="B4713">
        <v>4</v>
      </c>
      <c r="C4713" t="str">
        <f>+VLOOKUP(Precio_mayoristas_consumidores[[#This Row],[Cod_mes]],Códigos_mes[],2,0)</f>
        <v>Abril</v>
      </c>
      <c r="D4713" t="s">
        <v>797</v>
      </c>
      <c r="E4713" t="str">
        <f>+VLOOKUP(Precio_mayoristas_consumidores[[#This Row],[Producto]],Codigos_class_frutas[],2,0)</f>
        <v>Oleaginosos</v>
      </c>
      <c r="F4713" t="s">
        <v>225</v>
      </c>
      <c r="G4713" s="51">
        <v>3568.43</v>
      </c>
    </row>
    <row r="4714" spans="1:7" x14ac:dyDescent="0.35">
      <c r="A4714">
        <v>2018</v>
      </c>
      <c r="B4714">
        <v>4</v>
      </c>
      <c r="C4714" t="str">
        <f>+VLOOKUP(Precio_mayoristas_consumidores[[#This Row],[Cod_mes]],Códigos_mes[],2,0)</f>
        <v>Abril</v>
      </c>
      <c r="D4714" t="s">
        <v>797</v>
      </c>
      <c r="E4714" t="str">
        <f>+VLOOKUP(Precio_mayoristas_consumidores[[#This Row],[Producto]],Codigos_class_frutas[],2,0)</f>
        <v>Frutos de pepita</v>
      </c>
      <c r="F4714" t="s">
        <v>242</v>
      </c>
      <c r="G4714" s="51">
        <v>1055.73</v>
      </c>
    </row>
    <row r="4715" spans="1:7" x14ac:dyDescent="0.35">
      <c r="A4715">
        <v>2018</v>
      </c>
      <c r="B4715">
        <v>4</v>
      </c>
      <c r="C4715" t="str">
        <f>+VLOOKUP(Precio_mayoristas_consumidores[[#This Row],[Cod_mes]],Códigos_mes[],2,0)</f>
        <v>Abril</v>
      </c>
      <c r="D4715" t="s">
        <v>797</v>
      </c>
      <c r="E4715" t="str">
        <f>+VLOOKUP(Precio_mayoristas_consumidores[[#This Row],[Producto]],Codigos_class_frutas[],2,0)</f>
        <v>Tropicales y subtropicales</v>
      </c>
      <c r="F4715" t="s">
        <v>204</v>
      </c>
      <c r="G4715" s="51">
        <v>851.9</v>
      </c>
    </row>
    <row r="4716" spans="1:7" x14ac:dyDescent="0.35">
      <c r="A4716">
        <v>2018</v>
      </c>
      <c r="B4716">
        <v>4</v>
      </c>
      <c r="C4716" t="str">
        <f>+VLOOKUP(Precio_mayoristas_consumidores[[#This Row],[Cod_mes]],Códigos_mes[],2,0)</f>
        <v>Abril</v>
      </c>
      <c r="D4716" t="s">
        <v>797</v>
      </c>
      <c r="E4716" t="str">
        <f>+VLOOKUP(Precio_mayoristas_consumidores[[#This Row],[Producto]],Codigos_class_frutas[],2,0)</f>
        <v>Uva</v>
      </c>
      <c r="F4716" t="s">
        <v>295</v>
      </c>
      <c r="G4716" s="51">
        <v>2476.09</v>
      </c>
    </row>
    <row r="4717" spans="1:7" x14ac:dyDescent="0.35">
      <c r="A4717">
        <v>2018</v>
      </c>
      <c r="B4717">
        <v>4</v>
      </c>
      <c r="C4717" t="str">
        <f>+VLOOKUP(Precio_mayoristas_consumidores[[#This Row],[Cod_mes]],Códigos_mes[],2,0)</f>
        <v>Abril</v>
      </c>
      <c r="D4717" t="s">
        <v>796</v>
      </c>
      <c r="E4717" t="str">
        <f>+VLOOKUP(Precio_mayoristas_consumidores[[#This Row],[Producto]],Codigos_class_frutas[],2,0)</f>
        <v>Frutos de hueso (carozo)</v>
      </c>
      <c r="F4717" t="s">
        <v>702</v>
      </c>
      <c r="G4717" s="51">
        <v>579.9</v>
      </c>
    </row>
    <row r="4718" spans="1:7" x14ac:dyDescent="0.35">
      <c r="A4718">
        <v>2018</v>
      </c>
      <c r="B4718">
        <v>4</v>
      </c>
      <c r="C4718" t="str">
        <f>+VLOOKUP(Precio_mayoristas_consumidores[[#This Row],[Cod_mes]],Códigos_mes[],2,0)</f>
        <v>Abril</v>
      </c>
      <c r="D4718" t="s">
        <v>796</v>
      </c>
      <c r="E4718" t="str">
        <f>+VLOOKUP(Precio_mayoristas_consumidores[[#This Row],[Producto]],Codigos_class_frutas[],2,0)</f>
        <v>Berries</v>
      </c>
      <c r="F4718" t="s">
        <v>212</v>
      </c>
      <c r="G4718" s="51">
        <v>1282.6099999999999</v>
      </c>
    </row>
    <row r="4719" spans="1:7" x14ac:dyDescent="0.35">
      <c r="A4719">
        <v>2018</v>
      </c>
      <c r="B4719">
        <v>4</v>
      </c>
      <c r="C4719" t="str">
        <f>+VLOOKUP(Precio_mayoristas_consumidores[[#This Row],[Cod_mes]],Códigos_mes[],2,0)</f>
        <v>Abril</v>
      </c>
      <c r="D4719" t="s">
        <v>796</v>
      </c>
      <c r="E4719" t="str">
        <f>+VLOOKUP(Precio_mayoristas_consumidores[[#This Row],[Producto]],Codigos_class_frutas[],2,0)</f>
        <v>Cítricos</v>
      </c>
      <c r="F4719" t="s">
        <v>214</v>
      </c>
      <c r="G4719" s="51">
        <v>1405.32</v>
      </c>
    </row>
    <row r="4720" spans="1:7" x14ac:dyDescent="0.35">
      <c r="A4720">
        <v>2018</v>
      </c>
      <c r="B4720">
        <v>4</v>
      </c>
      <c r="C4720" t="str">
        <f>+VLOOKUP(Precio_mayoristas_consumidores[[#This Row],[Cod_mes]],Códigos_mes[],2,0)</f>
        <v>Abril</v>
      </c>
      <c r="D4720" t="s">
        <v>796</v>
      </c>
      <c r="E4720" t="str">
        <f>+VLOOKUP(Precio_mayoristas_consumidores[[#This Row],[Producto]],Codigos_class_frutas[],2,0)</f>
        <v>Tropicales y subtropicales</v>
      </c>
      <c r="F4720" t="s">
        <v>229</v>
      </c>
      <c r="G4720" s="51">
        <v>1936.73</v>
      </c>
    </row>
    <row r="4721" spans="1:7" x14ac:dyDescent="0.35">
      <c r="A4721">
        <v>2018</v>
      </c>
      <c r="B4721">
        <v>4</v>
      </c>
      <c r="C4721" t="str">
        <f>+VLOOKUP(Precio_mayoristas_consumidores[[#This Row],[Cod_mes]],Códigos_mes[],2,0)</f>
        <v>Abril</v>
      </c>
      <c r="D4721" t="s">
        <v>796</v>
      </c>
      <c r="E4721" t="str">
        <f>+VLOOKUP(Precio_mayoristas_consumidores[[#This Row],[Producto]],Codigos_class_frutas[],2,0)</f>
        <v>Frutos de pepita</v>
      </c>
      <c r="F4721" t="s">
        <v>231</v>
      </c>
      <c r="G4721" s="51">
        <v>601.24</v>
      </c>
    </row>
    <row r="4722" spans="1:7" x14ac:dyDescent="0.35">
      <c r="A4722">
        <v>2018</v>
      </c>
      <c r="B4722">
        <v>4</v>
      </c>
      <c r="C4722" t="str">
        <f>+VLOOKUP(Precio_mayoristas_consumidores[[#This Row],[Cod_mes]],Códigos_mes[],2,0)</f>
        <v>Abril</v>
      </c>
      <c r="D4722" t="s">
        <v>796</v>
      </c>
      <c r="E4722" t="str">
        <f>+VLOOKUP(Precio_mayoristas_consumidores[[#This Row],[Producto]],Codigos_class_frutas[],2,0)</f>
        <v>Cítricos</v>
      </c>
      <c r="F4722" t="s">
        <v>221</v>
      </c>
      <c r="G4722" s="51">
        <v>1185</v>
      </c>
    </row>
    <row r="4723" spans="1:7" x14ac:dyDescent="0.35">
      <c r="A4723">
        <v>2018</v>
      </c>
      <c r="B4723">
        <v>4</v>
      </c>
      <c r="C4723" t="str">
        <f>+VLOOKUP(Precio_mayoristas_consumidores[[#This Row],[Cod_mes]],Códigos_mes[],2,0)</f>
        <v>Abril</v>
      </c>
      <c r="D4723" t="s">
        <v>796</v>
      </c>
      <c r="E4723" t="str">
        <f>+VLOOKUP(Precio_mayoristas_consumidores[[#This Row],[Producto]],Codigos_class_frutas[],2,0)</f>
        <v>Oleaginosos</v>
      </c>
      <c r="F4723" t="s">
        <v>225</v>
      </c>
      <c r="G4723" s="51">
        <v>3594.07</v>
      </c>
    </row>
    <row r="4724" spans="1:7" x14ac:dyDescent="0.35">
      <c r="A4724">
        <v>2018</v>
      </c>
      <c r="B4724">
        <v>4</v>
      </c>
      <c r="C4724" t="str">
        <f>+VLOOKUP(Precio_mayoristas_consumidores[[#This Row],[Cod_mes]],Códigos_mes[],2,0)</f>
        <v>Abril</v>
      </c>
      <c r="D4724" t="s">
        <v>796</v>
      </c>
      <c r="E4724" t="str">
        <f>+VLOOKUP(Precio_mayoristas_consumidores[[#This Row],[Producto]],Codigos_class_frutas[],2,0)</f>
        <v>Frutos de pepita</v>
      </c>
      <c r="F4724" t="s">
        <v>242</v>
      </c>
      <c r="G4724" s="51">
        <v>669.78</v>
      </c>
    </row>
    <row r="4725" spans="1:7" x14ac:dyDescent="0.35">
      <c r="A4725">
        <v>2018</v>
      </c>
      <c r="B4725">
        <v>4</v>
      </c>
      <c r="C4725" t="str">
        <f>+VLOOKUP(Precio_mayoristas_consumidores[[#This Row],[Cod_mes]],Códigos_mes[],2,0)</f>
        <v>Abril</v>
      </c>
      <c r="D4725" t="s">
        <v>796</v>
      </c>
      <c r="E4725" t="str">
        <f>+VLOOKUP(Precio_mayoristas_consumidores[[#This Row],[Producto]],Codigos_class_frutas[],2,0)</f>
        <v>Tropicales y subtropicales</v>
      </c>
      <c r="F4725" t="s">
        <v>204</v>
      </c>
      <c r="G4725" s="51">
        <v>611.69000000000005</v>
      </c>
    </row>
    <row r="4726" spans="1:7" x14ac:dyDescent="0.35">
      <c r="A4726">
        <v>2018</v>
      </c>
      <c r="B4726">
        <v>4</v>
      </c>
      <c r="C4726" t="str">
        <f>+VLOOKUP(Precio_mayoristas_consumidores[[#This Row],[Cod_mes]],Códigos_mes[],2,0)</f>
        <v>Abril</v>
      </c>
      <c r="D4726" t="s">
        <v>796</v>
      </c>
      <c r="E4726" t="str">
        <f>+VLOOKUP(Precio_mayoristas_consumidores[[#This Row],[Producto]],Codigos_class_frutas[],2,0)</f>
        <v>Uva</v>
      </c>
      <c r="F4726" t="s">
        <v>295</v>
      </c>
      <c r="G4726" s="51">
        <v>811.01</v>
      </c>
    </row>
    <row r="4727" spans="1:7" x14ac:dyDescent="0.35">
      <c r="A4727">
        <v>2018</v>
      </c>
      <c r="B4727">
        <v>4</v>
      </c>
      <c r="C4727" t="str">
        <f>+VLOOKUP(Precio_mayoristas_consumidores[[#This Row],[Cod_mes]],Códigos_mes[],2,0)</f>
        <v>Abril</v>
      </c>
      <c r="D4727" t="s">
        <v>797</v>
      </c>
      <c r="E4727" t="str">
        <f>+VLOOKUP(Precio_mayoristas_consumidores[[#This Row],[Producto]],Codigos_class_frutas[],2,0)</f>
        <v>Frutos de hueso (carozo)</v>
      </c>
      <c r="F4727" t="s">
        <v>702</v>
      </c>
      <c r="G4727" s="51">
        <v>1415.01</v>
      </c>
    </row>
    <row r="4728" spans="1:7" x14ac:dyDescent="0.35">
      <c r="A4728">
        <v>2018</v>
      </c>
      <c r="B4728">
        <v>4</v>
      </c>
      <c r="C4728" t="str">
        <f>+VLOOKUP(Precio_mayoristas_consumidores[[#This Row],[Cod_mes]],Códigos_mes[],2,0)</f>
        <v>Abril</v>
      </c>
      <c r="D4728" t="s">
        <v>797</v>
      </c>
      <c r="E4728" t="str">
        <f>+VLOOKUP(Precio_mayoristas_consumidores[[#This Row],[Producto]],Codigos_class_frutas[],2,0)</f>
        <v>Berries</v>
      </c>
      <c r="F4728" t="s">
        <v>212</v>
      </c>
      <c r="G4728" s="51">
        <v>5039</v>
      </c>
    </row>
    <row r="4729" spans="1:7" x14ac:dyDescent="0.35">
      <c r="A4729">
        <v>2018</v>
      </c>
      <c r="B4729">
        <v>4</v>
      </c>
      <c r="C4729" t="str">
        <f>+VLOOKUP(Precio_mayoristas_consumidores[[#This Row],[Cod_mes]],Códigos_mes[],2,0)</f>
        <v>Abril</v>
      </c>
      <c r="D4729" t="s">
        <v>797</v>
      </c>
      <c r="E4729" t="str">
        <f>+VLOOKUP(Precio_mayoristas_consumidores[[#This Row],[Producto]],Codigos_class_frutas[],2,0)</f>
        <v>Cítricos</v>
      </c>
      <c r="F4729" t="s">
        <v>214</v>
      </c>
      <c r="G4729" s="51">
        <v>2039.97</v>
      </c>
    </row>
    <row r="4730" spans="1:7" x14ac:dyDescent="0.35">
      <c r="A4730">
        <v>2018</v>
      </c>
      <c r="B4730">
        <v>4</v>
      </c>
      <c r="C4730" t="str">
        <f>+VLOOKUP(Precio_mayoristas_consumidores[[#This Row],[Cod_mes]],Códigos_mes[],2,0)</f>
        <v>Abril</v>
      </c>
      <c r="D4730" t="s">
        <v>797</v>
      </c>
      <c r="E4730" t="str">
        <f>+VLOOKUP(Precio_mayoristas_consumidores[[#This Row],[Producto]],Codigos_class_frutas[],2,0)</f>
        <v>Tropicales y subtropicales</v>
      </c>
      <c r="F4730" t="s">
        <v>229</v>
      </c>
      <c r="G4730" s="51">
        <v>1808.39</v>
      </c>
    </row>
    <row r="4731" spans="1:7" x14ac:dyDescent="0.35">
      <c r="A4731">
        <v>2018</v>
      </c>
      <c r="B4731">
        <v>4</v>
      </c>
      <c r="C4731" t="str">
        <f>+VLOOKUP(Precio_mayoristas_consumidores[[#This Row],[Cod_mes]],Códigos_mes[],2,0)</f>
        <v>Abril</v>
      </c>
      <c r="D4731" t="s">
        <v>797</v>
      </c>
      <c r="E4731" t="str">
        <f>+VLOOKUP(Precio_mayoristas_consumidores[[#This Row],[Producto]],Codigos_class_frutas[],2,0)</f>
        <v>Frutos de pepita</v>
      </c>
      <c r="F4731" t="s">
        <v>231</v>
      </c>
      <c r="G4731" s="51">
        <v>1241.1400000000001</v>
      </c>
    </row>
    <row r="4732" spans="1:7" x14ac:dyDescent="0.35">
      <c r="A4732">
        <v>2018</v>
      </c>
      <c r="B4732">
        <v>4</v>
      </c>
      <c r="C4732" t="str">
        <f>+VLOOKUP(Precio_mayoristas_consumidores[[#This Row],[Cod_mes]],Códigos_mes[],2,0)</f>
        <v>Abril</v>
      </c>
      <c r="D4732" t="s">
        <v>797</v>
      </c>
      <c r="E4732" t="str">
        <f>+VLOOKUP(Precio_mayoristas_consumidores[[#This Row],[Producto]],Codigos_class_frutas[],2,0)</f>
        <v>Cítricos</v>
      </c>
      <c r="F4732" t="s">
        <v>221</v>
      </c>
      <c r="G4732" s="51">
        <v>1674.66</v>
      </c>
    </row>
    <row r="4733" spans="1:7" x14ac:dyDescent="0.35">
      <c r="A4733">
        <v>2018</v>
      </c>
      <c r="B4733">
        <v>4</v>
      </c>
      <c r="C4733" t="str">
        <f>+VLOOKUP(Precio_mayoristas_consumidores[[#This Row],[Cod_mes]],Códigos_mes[],2,0)</f>
        <v>Abril</v>
      </c>
      <c r="D4733" t="s">
        <v>797</v>
      </c>
      <c r="E4733" t="str">
        <f>+VLOOKUP(Precio_mayoristas_consumidores[[#This Row],[Producto]],Codigos_class_frutas[],2,0)</f>
        <v>Oleaginosos</v>
      </c>
      <c r="F4733" t="s">
        <v>225</v>
      </c>
      <c r="G4733" s="51">
        <v>3647.95</v>
      </c>
    </row>
    <row r="4734" spans="1:7" x14ac:dyDescent="0.35">
      <c r="A4734">
        <v>2018</v>
      </c>
      <c r="B4734">
        <v>4</v>
      </c>
      <c r="C4734" t="str">
        <f>+VLOOKUP(Precio_mayoristas_consumidores[[#This Row],[Cod_mes]],Códigos_mes[],2,0)</f>
        <v>Abril</v>
      </c>
      <c r="D4734" t="s">
        <v>797</v>
      </c>
      <c r="E4734" t="str">
        <f>+VLOOKUP(Precio_mayoristas_consumidores[[#This Row],[Producto]],Codigos_class_frutas[],2,0)</f>
        <v>Frutos de pepita</v>
      </c>
      <c r="F4734" t="s">
        <v>242</v>
      </c>
      <c r="G4734" s="51">
        <v>1155.18</v>
      </c>
    </row>
    <row r="4735" spans="1:7" x14ac:dyDescent="0.35">
      <c r="A4735">
        <v>2018</v>
      </c>
      <c r="B4735">
        <v>4</v>
      </c>
      <c r="C4735" t="str">
        <f>+VLOOKUP(Precio_mayoristas_consumidores[[#This Row],[Cod_mes]],Códigos_mes[],2,0)</f>
        <v>Abril</v>
      </c>
      <c r="D4735" t="s">
        <v>797</v>
      </c>
      <c r="E4735" t="str">
        <f>+VLOOKUP(Precio_mayoristas_consumidores[[#This Row],[Producto]],Codigos_class_frutas[],2,0)</f>
        <v>Tropicales y subtropicales</v>
      </c>
      <c r="F4735" t="s">
        <v>204</v>
      </c>
      <c r="G4735" s="51">
        <v>853.48</v>
      </c>
    </row>
    <row r="4736" spans="1:7" x14ac:dyDescent="0.35">
      <c r="A4736">
        <v>2018</v>
      </c>
      <c r="B4736">
        <v>4</v>
      </c>
      <c r="C4736" t="str">
        <f>+VLOOKUP(Precio_mayoristas_consumidores[[#This Row],[Cod_mes]],Códigos_mes[],2,0)</f>
        <v>Abril</v>
      </c>
      <c r="D4736" t="s">
        <v>797</v>
      </c>
      <c r="E4736" t="str">
        <f>+VLOOKUP(Precio_mayoristas_consumidores[[#This Row],[Producto]],Codigos_class_frutas[],2,0)</f>
        <v>Uva</v>
      </c>
      <c r="F4736" t="s">
        <v>295</v>
      </c>
      <c r="G4736" s="51">
        <v>2403.8000000000002</v>
      </c>
    </row>
    <row r="4737" spans="1:7" x14ac:dyDescent="0.35">
      <c r="A4737">
        <v>2018</v>
      </c>
      <c r="B4737">
        <v>5</v>
      </c>
      <c r="C4737" t="str">
        <f>+VLOOKUP(Precio_mayoristas_consumidores[[#This Row],[Cod_mes]],Códigos_mes[],2,0)</f>
        <v>Mayo</v>
      </c>
      <c r="D4737" t="s">
        <v>796</v>
      </c>
      <c r="E4737" t="str">
        <f>+VLOOKUP(Precio_mayoristas_consumidores[[#This Row],[Producto]],Codigos_class_frutas[],2,0)</f>
        <v>Frutos de hueso (carozo)</v>
      </c>
      <c r="F4737" t="s">
        <v>702</v>
      </c>
      <c r="G4737" s="51">
        <v>400</v>
      </c>
    </row>
    <row r="4738" spans="1:7" x14ac:dyDescent="0.35">
      <c r="A4738">
        <v>2018</v>
      </c>
      <c r="B4738">
        <v>5</v>
      </c>
      <c r="C4738" t="str">
        <f>+VLOOKUP(Precio_mayoristas_consumidores[[#This Row],[Cod_mes]],Códigos_mes[],2,0)</f>
        <v>Mayo</v>
      </c>
      <c r="D4738" t="s">
        <v>796</v>
      </c>
      <c r="E4738" t="str">
        <f>+VLOOKUP(Precio_mayoristas_consumidores[[#This Row],[Producto]],Codigos_class_frutas[],2,0)</f>
        <v>Berries</v>
      </c>
      <c r="F4738" t="s">
        <v>212</v>
      </c>
      <c r="G4738" s="51">
        <v>650</v>
      </c>
    </row>
    <row r="4739" spans="1:7" x14ac:dyDescent="0.35">
      <c r="A4739">
        <v>2018</v>
      </c>
      <c r="B4739">
        <v>5</v>
      </c>
      <c r="C4739" t="str">
        <f>+VLOOKUP(Precio_mayoristas_consumidores[[#This Row],[Cod_mes]],Códigos_mes[],2,0)</f>
        <v>Mayo</v>
      </c>
      <c r="D4739" t="s">
        <v>796</v>
      </c>
      <c r="E4739" t="str">
        <f>+VLOOKUP(Precio_mayoristas_consumidores[[#This Row],[Producto]],Codigos_class_frutas[],2,0)</f>
        <v>Berries</v>
      </c>
      <c r="F4739" t="s">
        <v>249</v>
      </c>
      <c r="G4739" s="51">
        <v>627.79999999999995</v>
      </c>
    </row>
    <row r="4740" spans="1:7" x14ac:dyDescent="0.35">
      <c r="A4740">
        <v>2018</v>
      </c>
      <c r="B4740">
        <v>5</v>
      </c>
      <c r="C4740" t="str">
        <f>+VLOOKUP(Precio_mayoristas_consumidores[[#This Row],[Cod_mes]],Códigos_mes[],2,0)</f>
        <v>Mayo</v>
      </c>
      <c r="D4740" t="s">
        <v>796</v>
      </c>
      <c r="E4740" t="str">
        <f>+VLOOKUP(Precio_mayoristas_consumidores[[#This Row],[Producto]],Codigos_class_frutas[],2,0)</f>
        <v>Cítricos</v>
      </c>
      <c r="F4740" t="s">
        <v>214</v>
      </c>
      <c r="G4740" s="51">
        <v>1246.3499999999999</v>
      </c>
    </row>
    <row r="4741" spans="1:7" x14ac:dyDescent="0.35">
      <c r="A4741">
        <v>2018</v>
      </c>
      <c r="B4741">
        <v>5</v>
      </c>
      <c r="C4741" t="str">
        <f>+VLOOKUP(Precio_mayoristas_consumidores[[#This Row],[Cod_mes]],Códigos_mes[],2,0)</f>
        <v>Mayo</v>
      </c>
      <c r="D4741" t="s">
        <v>796</v>
      </c>
      <c r="E4741" t="str">
        <f>+VLOOKUP(Precio_mayoristas_consumidores[[#This Row],[Producto]],Codigos_class_frutas[],2,0)</f>
        <v>Tropicales y subtropicales</v>
      </c>
      <c r="F4741" t="s">
        <v>229</v>
      </c>
      <c r="G4741" s="51">
        <v>2115.79</v>
      </c>
    </row>
    <row r="4742" spans="1:7" x14ac:dyDescent="0.35">
      <c r="A4742">
        <v>2018</v>
      </c>
      <c r="B4742">
        <v>5</v>
      </c>
      <c r="C4742" t="str">
        <f>+VLOOKUP(Precio_mayoristas_consumidores[[#This Row],[Cod_mes]],Códigos_mes[],2,0)</f>
        <v>Mayo</v>
      </c>
      <c r="D4742" t="s">
        <v>796</v>
      </c>
      <c r="E4742" t="str">
        <f>+VLOOKUP(Precio_mayoristas_consumidores[[#This Row],[Producto]],Codigos_class_frutas[],2,0)</f>
        <v>Frutos de pepita</v>
      </c>
      <c r="F4742" t="s">
        <v>231</v>
      </c>
      <c r="G4742" s="51">
        <v>603.55999999999995</v>
      </c>
    </row>
    <row r="4743" spans="1:7" x14ac:dyDescent="0.35">
      <c r="A4743">
        <v>2018</v>
      </c>
      <c r="B4743">
        <v>5</v>
      </c>
      <c r="C4743" t="str">
        <f>+VLOOKUP(Precio_mayoristas_consumidores[[#This Row],[Cod_mes]],Códigos_mes[],2,0)</f>
        <v>Mayo</v>
      </c>
      <c r="D4743" t="s">
        <v>796</v>
      </c>
      <c r="E4743" t="str">
        <f>+VLOOKUP(Precio_mayoristas_consumidores[[#This Row],[Producto]],Codigos_class_frutas[],2,0)</f>
        <v>Cítricos</v>
      </c>
      <c r="F4743" t="s">
        <v>221</v>
      </c>
      <c r="G4743" s="51">
        <v>1092.07</v>
      </c>
    </row>
    <row r="4744" spans="1:7" x14ac:dyDescent="0.35">
      <c r="A4744">
        <v>2018</v>
      </c>
      <c r="B4744">
        <v>5</v>
      </c>
      <c r="C4744" t="str">
        <f>+VLOOKUP(Precio_mayoristas_consumidores[[#This Row],[Cod_mes]],Códigos_mes[],2,0)</f>
        <v>Mayo</v>
      </c>
      <c r="D4744" t="s">
        <v>796</v>
      </c>
      <c r="E4744" t="str">
        <f>+VLOOKUP(Precio_mayoristas_consumidores[[#This Row],[Producto]],Codigos_class_frutas[],2,0)</f>
        <v>Oleaginosos</v>
      </c>
      <c r="F4744" t="s">
        <v>225</v>
      </c>
      <c r="G4744" s="51">
        <v>3579.72</v>
      </c>
    </row>
    <row r="4745" spans="1:7" x14ac:dyDescent="0.35">
      <c r="A4745">
        <v>2018</v>
      </c>
      <c r="B4745">
        <v>5</v>
      </c>
      <c r="C4745" t="str">
        <f>+VLOOKUP(Precio_mayoristas_consumidores[[#This Row],[Cod_mes]],Códigos_mes[],2,0)</f>
        <v>Mayo</v>
      </c>
      <c r="D4745" t="s">
        <v>796</v>
      </c>
      <c r="E4745" t="str">
        <f>+VLOOKUP(Precio_mayoristas_consumidores[[#This Row],[Producto]],Codigos_class_frutas[],2,0)</f>
        <v>Frutos de pepita</v>
      </c>
      <c r="F4745" t="s">
        <v>242</v>
      </c>
      <c r="G4745" s="51">
        <v>643.98</v>
      </c>
    </row>
    <row r="4746" spans="1:7" x14ac:dyDescent="0.35">
      <c r="A4746">
        <v>2018</v>
      </c>
      <c r="B4746">
        <v>5</v>
      </c>
      <c r="C4746" t="str">
        <f>+VLOOKUP(Precio_mayoristas_consumidores[[#This Row],[Cod_mes]],Códigos_mes[],2,0)</f>
        <v>Mayo</v>
      </c>
      <c r="D4746" t="s">
        <v>796</v>
      </c>
      <c r="E4746" t="str">
        <f>+VLOOKUP(Precio_mayoristas_consumidores[[#This Row],[Producto]],Codigos_class_frutas[],2,0)</f>
        <v>Tropicales y subtropicales</v>
      </c>
      <c r="F4746" t="s">
        <v>204</v>
      </c>
      <c r="G4746" s="51">
        <v>624.88</v>
      </c>
    </row>
    <row r="4747" spans="1:7" x14ac:dyDescent="0.35">
      <c r="A4747">
        <v>2018</v>
      </c>
      <c r="B4747">
        <v>5</v>
      </c>
      <c r="C4747" t="str">
        <f>+VLOOKUP(Precio_mayoristas_consumidores[[#This Row],[Cod_mes]],Códigos_mes[],2,0)</f>
        <v>Mayo</v>
      </c>
      <c r="D4747" t="s">
        <v>796</v>
      </c>
      <c r="E4747" t="str">
        <f>+VLOOKUP(Precio_mayoristas_consumidores[[#This Row],[Producto]],Codigos_class_frutas[],2,0)</f>
        <v>Uva</v>
      </c>
      <c r="F4747" t="s">
        <v>295</v>
      </c>
      <c r="G4747" s="51">
        <v>790.6</v>
      </c>
    </row>
    <row r="4748" spans="1:7" x14ac:dyDescent="0.35">
      <c r="A4748">
        <v>2018</v>
      </c>
      <c r="B4748">
        <v>5</v>
      </c>
      <c r="C4748" t="str">
        <f>+VLOOKUP(Precio_mayoristas_consumidores[[#This Row],[Cod_mes]],Códigos_mes[],2,0)</f>
        <v>Mayo</v>
      </c>
      <c r="D4748" t="s">
        <v>797</v>
      </c>
      <c r="E4748" t="str">
        <f>+VLOOKUP(Precio_mayoristas_consumidores[[#This Row],[Producto]],Codigos_class_frutas[],2,0)</f>
        <v>Frutos de hueso (carozo)</v>
      </c>
      <c r="F4748" t="s">
        <v>702</v>
      </c>
      <c r="G4748" s="51">
        <v>1490</v>
      </c>
    </row>
    <row r="4749" spans="1:7" x14ac:dyDescent="0.35">
      <c r="A4749">
        <v>2018</v>
      </c>
      <c r="B4749">
        <v>5</v>
      </c>
      <c r="C4749" t="str">
        <f>+VLOOKUP(Precio_mayoristas_consumidores[[#This Row],[Cod_mes]],Códigos_mes[],2,0)</f>
        <v>Mayo</v>
      </c>
      <c r="D4749" t="s">
        <v>797</v>
      </c>
      <c r="E4749" t="str">
        <f>+VLOOKUP(Precio_mayoristas_consumidores[[#This Row],[Producto]],Codigos_class_frutas[],2,0)</f>
        <v>Berries</v>
      </c>
      <c r="F4749" t="s">
        <v>249</v>
      </c>
      <c r="G4749" s="51">
        <v>1683.6</v>
      </c>
    </row>
    <row r="4750" spans="1:7" x14ac:dyDescent="0.35">
      <c r="A4750">
        <v>2018</v>
      </c>
      <c r="B4750">
        <v>5</v>
      </c>
      <c r="C4750" t="str">
        <f>+VLOOKUP(Precio_mayoristas_consumidores[[#This Row],[Cod_mes]],Códigos_mes[],2,0)</f>
        <v>Mayo</v>
      </c>
      <c r="D4750" t="s">
        <v>797</v>
      </c>
      <c r="E4750" t="str">
        <f>+VLOOKUP(Precio_mayoristas_consumidores[[#This Row],[Producto]],Codigos_class_frutas[],2,0)</f>
        <v>Cítricos</v>
      </c>
      <c r="F4750" t="s">
        <v>214</v>
      </c>
      <c r="G4750" s="51">
        <v>1909.3</v>
      </c>
    </row>
    <row r="4751" spans="1:7" x14ac:dyDescent="0.35">
      <c r="A4751">
        <v>2018</v>
      </c>
      <c r="B4751">
        <v>5</v>
      </c>
      <c r="C4751" t="str">
        <f>+VLOOKUP(Precio_mayoristas_consumidores[[#This Row],[Cod_mes]],Códigos_mes[],2,0)</f>
        <v>Mayo</v>
      </c>
      <c r="D4751" t="s">
        <v>797</v>
      </c>
      <c r="E4751" t="str">
        <f>+VLOOKUP(Precio_mayoristas_consumidores[[#This Row],[Producto]],Codigos_class_frutas[],2,0)</f>
        <v>Tropicales y subtropicales</v>
      </c>
      <c r="F4751" t="s">
        <v>229</v>
      </c>
      <c r="G4751" s="51">
        <v>1731.08</v>
      </c>
    </row>
    <row r="4752" spans="1:7" x14ac:dyDescent="0.35">
      <c r="A4752">
        <v>2018</v>
      </c>
      <c r="B4752">
        <v>5</v>
      </c>
      <c r="C4752" t="str">
        <f>+VLOOKUP(Precio_mayoristas_consumidores[[#This Row],[Cod_mes]],Códigos_mes[],2,0)</f>
        <v>Mayo</v>
      </c>
      <c r="D4752" t="s">
        <v>797</v>
      </c>
      <c r="E4752" t="str">
        <f>+VLOOKUP(Precio_mayoristas_consumidores[[#This Row],[Producto]],Codigos_class_frutas[],2,0)</f>
        <v>Frutos de pepita</v>
      </c>
      <c r="F4752" t="s">
        <v>231</v>
      </c>
      <c r="G4752" s="51">
        <v>1230.2</v>
      </c>
    </row>
    <row r="4753" spans="1:7" x14ac:dyDescent="0.35">
      <c r="A4753">
        <v>2018</v>
      </c>
      <c r="B4753">
        <v>5</v>
      </c>
      <c r="C4753" t="str">
        <f>+VLOOKUP(Precio_mayoristas_consumidores[[#This Row],[Cod_mes]],Códigos_mes[],2,0)</f>
        <v>Mayo</v>
      </c>
      <c r="D4753" t="s">
        <v>797</v>
      </c>
      <c r="E4753" t="str">
        <f>+VLOOKUP(Precio_mayoristas_consumidores[[#This Row],[Producto]],Codigos_class_frutas[],2,0)</f>
        <v>Cítricos</v>
      </c>
      <c r="F4753" t="s">
        <v>221</v>
      </c>
      <c r="G4753" s="51">
        <v>1711.69</v>
      </c>
    </row>
    <row r="4754" spans="1:7" x14ac:dyDescent="0.35">
      <c r="A4754">
        <v>2018</v>
      </c>
      <c r="B4754">
        <v>5</v>
      </c>
      <c r="C4754" t="str">
        <f>+VLOOKUP(Precio_mayoristas_consumidores[[#This Row],[Cod_mes]],Códigos_mes[],2,0)</f>
        <v>Mayo</v>
      </c>
      <c r="D4754" t="s">
        <v>797</v>
      </c>
      <c r="E4754" t="str">
        <f>+VLOOKUP(Precio_mayoristas_consumidores[[#This Row],[Producto]],Codigos_class_frutas[],2,0)</f>
        <v>Oleaginosos</v>
      </c>
      <c r="F4754" t="s">
        <v>225</v>
      </c>
      <c r="G4754" s="51">
        <v>3655.03</v>
      </c>
    </row>
    <row r="4755" spans="1:7" x14ac:dyDescent="0.35">
      <c r="A4755">
        <v>2018</v>
      </c>
      <c r="B4755">
        <v>5</v>
      </c>
      <c r="C4755" t="str">
        <f>+VLOOKUP(Precio_mayoristas_consumidores[[#This Row],[Cod_mes]],Códigos_mes[],2,0)</f>
        <v>Mayo</v>
      </c>
      <c r="D4755" t="s">
        <v>797</v>
      </c>
      <c r="E4755" t="str">
        <f>+VLOOKUP(Precio_mayoristas_consumidores[[#This Row],[Producto]],Codigos_class_frutas[],2,0)</f>
        <v>Frutos de pepita</v>
      </c>
      <c r="F4755" t="s">
        <v>242</v>
      </c>
      <c r="G4755" s="51">
        <v>1093.0999999999999</v>
      </c>
    </row>
    <row r="4756" spans="1:7" x14ac:dyDescent="0.35">
      <c r="A4756">
        <v>2018</v>
      </c>
      <c r="B4756">
        <v>5</v>
      </c>
      <c r="C4756" t="str">
        <f>+VLOOKUP(Precio_mayoristas_consumidores[[#This Row],[Cod_mes]],Códigos_mes[],2,0)</f>
        <v>Mayo</v>
      </c>
      <c r="D4756" t="s">
        <v>797</v>
      </c>
      <c r="E4756" t="str">
        <f>+VLOOKUP(Precio_mayoristas_consumidores[[#This Row],[Producto]],Codigos_class_frutas[],2,0)</f>
        <v>Tropicales y subtropicales</v>
      </c>
      <c r="F4756" t="s">
        <v>204</v>
      </c>
      <c r="G4756" s="51">
        <v>819.02</v>
      </c>
    </row>
    <row r="4757" spans="1:7" x14ac:dyDescent="0.35">
      <c r="A4757">
        <v>2018</v>
      </c>
      <c r="B4757">
        <v>5</v>
      </c>
      <c r="C4757" t="str">
        <f>+VLOOKUP(Precio_mayoristas_consumidores[[#This Row],[Cod_mes]],Códigos_mes[],2,0)</f>
        <v>Mayo</v>
      </c>
      <c r="D4757" t="s">
        <v>797</v>
      </c>
      <c r="E4757" t="str">
        <f>+VLOOKUP(Precio_mayoristas_consumidores[[#This Row],[Producto]],Codigos_class_frutas[],2,0)</f>
        <v>Uva</v>
      </c>
      <c r="F4757" t="s">
        <v>295</v>
      </c>
      <c r="G4757" s="51">
        <v>2436.09</v>
      </c>
    </row>
    <row r="4758" spans="1:7" x14ac:dyDescent="0.35">
      <c r="A4758">
        <v>2018</v>
      </c>
      <c r="B4758">
        <v>5</v>
      </c>
      <c r="C4758" t="str">
        <f>+VLOOKUP(Precio_mayoristas_consumidores[[#This Row],[Cod_mes]],Códigos_mes[],2,0)</f>
        <v>Mayo</v>
      </c>
      <c r="D4758" t="s">
        <v>796</v>
      </c>
      <c r="E4758" t="str">
        <f>+VLOOKUP(Precio_mayoristas_consumidores[[#This Row],[Producto]],Codigos_class_frutas[],2,0)</f>
        <v>Berries</v>
      </c>
      <c r="F4758" t="s">
        <v>249</v>
      </c>
      <c r="G4758" s="51">
        <v>648.36</v>
      </c>
    </row>
    <row r="4759" spans="1:7" x14ac:dyDescent="0.35">
      <c r="A4759">
        <v>2018</v>
      </c>
      <c r="B4759">
        <v>5</v>
      </c>
      <c r="C4759" t="str">
        <f>+VLOOKUP(Precio_mayoristas_consumidores[[#This Row],[Cod_mes]],Códigos_mes[],2,0)</f>
        <v>Mayo</v>
      </c>
      <c r="D4759" t="s">
        <v>796</v>
      </c>
      <c r="E4759" t="str">
        <f>+VLOOKUP(Precio_mayoristas_consumidores[[#This Row],[Producto]],Codigos_class_frutas[],2,0)</f>
        <v>Cítricos</v>
      </c>
      <c r="F4759" t="s">
        <v>214</v>
      </c>
      <c r="G4759" s="51">
        <v>1198.03</v>
      </c>
    </row>
    <row r="4760" spans="1:7" x14ac:dyDescent="0.35">
      <c r="A4760">
        <v>2018</v>
      </c>
      <c r="B4760">
        <v>5</v>
      </c>
      <c r="C4760" t="str">
        <f>+VLOOKUP(Precio_mayoristas_consumidores[[#This Row],[Cod_mes]],Códigos_mes[],2,0)</f>
        <v>Mayo</v>
      </c>
      <c r="D4760" t="s">
        <v>796</v>
      </c>
      <c r="E4760" t="str">
        <f>+VLOOKUP(Precio_mayoristas_consumidores[[#This Row],[Producto]],Codigos_class_frutas[],2,0)</f>
        <v>Tropicales y subtropicales</v>
      </c>
      <c r="F4760" t="s">
        <v>229</v>
      </c>
      <c r="G4760" s="51">
        <v>1915.84</v>
      </c>
    </row>
    <row r="4761" spans="1:7" x14ac:dyDescent="0.35">
      <c r="A4761">
        <v>2018</v>
      </c>
      <c r="B4761">
        <v>5</v>
      </c>
      <c r="C4761" t="str">
        <f>+VLOOKUP(Precio_mayoristas_consumidores[[#This Row],[Cod_mes]],Códigos_mes[],2,0)</f>
        <v>Mayo</v>
      </c>
      <c r="D4761" t="s">
        <v>796</v>
      </c>
      <c r="E4761" t="str">
        <f>+VLOOKUP(Precio_mayoristas_consumidores[[#This Row],[Producto]],Codigos_class_frutas[],2,0)</f>
        <v>Frutos de pepita</v>
      </c>
      <c r="F4761" t="s">
        <v>231</v>
      </c>
      <c r="G4761" s="51">
        <v>571.75</v>
      </c>
    </row>
    <row r="4762" spans="1:7" x14ac:dyDescent="0.35">
      <c r="A4762">
        <v>2018</v>
      </c>
      <c r="B4762">
        <v>5</v>
      </c>
      <c r="C4762" t="str">
        <f>+VLOOKUP(Precio_mayoristas_consumidores[[#This Row],[Cod_mes]],Códigos_mes[],2,0)</f>
        <v>Mayo</v>
      </c>
      <c r="D4762" t="s">
        <v>796</v>
      </c>
      <c r="E4762" t="str">
        <f>+VLOOKUP(Precio_mayoristas_consumidores[[#This Row],[Producto]],Codigos_class_frutas[],2,0)</f>
        <v>Cítricos</v>
      </c>
      <c r="F4762" t="s">
        <v>221</v>
      </c>
      <c r="G4762" s="51">
        <v>1095.03</v>
      </c>
    </row>
    <row r="4763" spans="1:7" x14ac:dyDescent="0.35">
      <c r="A4763">
        <v>2018</v>
      </c>
      <c r="B4763">
        <v>5</v>
      </c>
      <c r="C4763" t="str">
        <f>+VLOOKUP(Precio_mayoristas_consumidores[[#This Row],[Cod_mes]],Códigos_mes[],2,0)</f>
        <v>Mayo</v>
      </c>
      <c r="D4763" t="s">
        <v>796</v>
      </c>
      <c r="E4763" t="str">
        <f>+VLOOKUP(Precio_mayoristas_consumidores[[#This Row],[Producto]],Codigos_class_frutas[],2,0)</f>
        <v>Oleaginosos</v>
      </c>
      <c r="F4763" t="s">
        <v>225</v>
      </c>
      <c r="G4763" s="51">
        <v>3790.82</v>
      </c>
    </row>
    <row r="4764" spans="1:7" x14ac:dyDescent="0.35">
      <c r="A4764">
        <v>2018</v>
      </c>
      <c r="B4764">
        <v>5</v>
      </c>
      <c r="C4764" t="str">
        <f>+VLOOKUP(Precio_mayoristas_consumidores[[#This Row],[Cod_mes]],Códigos_mes[],2,0)</f>
        <v>Mayo</v>
      </c>
      <c r="D4764" t="s">
        <v>796</v>
      </c>
      <c r="E4764" t="str">
        <f>+VLOOKUP(Precio_mayoristas_consumidores[[#This Row],[Producto]],Codigos_class_frutas[],2,0)</f>
        <v>Frutos de pepita</v>
      </c>
      <c r="F4764" t="s">
        <v>242</v>
      </c>
      <c r="G4764" s="51">
        <v>737.68</v>
      </c>
    </row>
    <row r="4765" spans="1:7" x14ac:dyDescent="0.35">
      <c r="A4765">
        <v>2018</v>
      </c>
      <c r="B4765">
        <v>5</v>
      </c>
      <c r="C4765" t="str">
        <f>+VLOOKUP(Precio_mayoristas_consumidores[[#This Row],[Cod_mes]],Códigos_mes[],2,0)</f>
        <v>Mayo</v>
      </c>
      <c r="D4765" t="s">
        <v>796</v>
      </c>
      <c r="E4765" t="str">
        <f>+VLOOKUP(Precio_mayoristas_consumidores[[#This Row],[Producto]],Codigos_class_frutas[],2,0)</f>
        <v>Tropicales y subtropicales</v>
      </c>
      <c r="F4765" t="s">
        <v>204</v>
      </c>
      <c r="G4765" s="51">
        <v>646.45000000000005</v>
      </c>
    </row>
    <row r="4766" spans="1:7" x14ac:dyDescent="0.35">
      <c r="A4766">
        <v>2018</v>
      </c>
      <c r="B4766">
        <v>5</v>
      </c>
      <c r="C4766" t="str">
        <f>+VLOOKUP(Precio_mayoristas_consumidores[[#This Row],[Cod_mes]],Códigos_mes[],2,0)</f>
        <v>Mayo</v>
      </c>
      <c r="D4766" t="s">
        <v>796</v>
      </c>
      <c r="E4766" t="str">
        <f>+VLOOKUP(Precio_mayoristas_consumidores[[#This Row],[Producto]],Codigos_class_frutas[],2,0)</f>
        <v>Uva</v>
      </c>
      <c r="F4766" t="s">
        <v>295</v>
      </c>
      <c r="G4766" s="51">
        <v>846.69</v>
      </c>
    </row>
    <row r="4767" spans="1:7" x14ac:dyDescent="0.35">
      <c r="A4767">
        <v>2018</v>
      </c>
      <c r="B4767">
        <v>5</v>
      </c>
      <c r="C4767" t="str">
        <f>+VLOOKUP(Precio_mayoristas_consumidores[[#This Row],[Cod_mes]],Códigos_mes[],2,0)</f>
        <v>Mayo</v>
      </c>
      <c r="D4767" t="s">
        <v>797</v>
      </c>
      <c r="E4767" t="str">
        <f>+VLOOKUP(Precio_mayoristas_consumidores[[#This Row],[Producto]],Codigos_class_frutas[],2,0)</f>
        <v>Berries</v>
      </c>
      <c r="F4767" t="s">
        <v>249</v>
      </c>
      <c r="G4767" s="51">
        <v>1505.16</v>
      </c>
    </row>
    <row r="4768" spans="1:7" x14ac:dyDescent="0.35">
      <c r="A4768">
        <v>2018</v>
      </c>
      <c r="B4768">
        <v>5</v>
      </c>
      <c r="C4768" t="str">
        <f>+VLOOKUP(Precio_mayoristas_consumidores[[#This Row],[Cod_mes]],Códigos_mes[],2,0)</f>
        <v>Mayo</v>
      </c>
      <c r="D4768" t="s">
        <v>797</v>
      </c>
      <c r="E4768" t="str">
        <f>+VLOOKUP(Precio_mayoristas_consumidores[[#This Row],[Producto]],Codigos_class_frutas[],2,0)</f>
        <v>Cítricos</v>
      </c>
      <c r="F4768" t="s">
        <v>214</v>
      </c>
      <c r="G4768" s="51">
        <v>1808.97</v>
      </c>
    </row>
    <row r="4769" spans="1:7" x14ac:dyDescent="0.35">
      <c r="A4769">
        <v>2018</v>
      </c>
      <c r="B4769">
        <v>5</v>
      </c>
      <c r="C4769" t="str">
        <f>+VLOOKUP(Precio_mayoristas_consumidores[[#This Row],[Cod_mes]],Códigos_mes[],2,0)</f>
        <v>Mayo</v>
      </c>
      <c r="D4769" t="s">
        <v>797</v>
      </c>
      <c r="E4769" t="str">
        <f>+VLOOKUP(Precio_mayoristas_consumidores[[#This Row],[Producto]],Codigos_class_frutas[],2,0)</f>
        <v>Tropicales y subtropicales</v>
      </c>
      <c r="F4769" t="s">
        <v>229</v>
      </c>
      <c r="G4769" s="51">
        <v>1728.95</v>
      </c>
    </row>
    <row r="4770" spans="1:7" x14ac:dyDescent="0.35">
      <c r="A4770">
        <v>2018</v>
      </c>
      <c r="B4770">
        <v>5</v>
      </c>
      <c r="C4770" t="str">
        <f>+VLOOKUP(Precio_mayoristas_consumidores[[#This Row],[Cod_mes]],Códigos_mes[],2,0)</f>
        <v>Mayo</v>
      </c>
      <c r="D4770" t="s">
        <v>797</v>
      </c>
      <c r="E4770" t="str">
        <f>+VLOOKUP(Precio_mayoristas_consumidores[[#This Row],[Producto]],Codigos_class_frutas[],2,0)</f>
        <v>Frutos de pepita</v>
      </c>
      <c r="F4770" t="s">
        <v>231</v>
      </c>
      <c r="G4770" s="51">
        <v>1182.6500000000001</v>
      </c>
    </row>
    <row r="4771" spans="1:7" x14ac:dyDescent="0.35">
      <c r="A4771">
        <v>2018</v>
      </c>
      <c r="B4771">
        <v>5</v>
      </c>
      <c r="C4771" t="str">
        <f>+VLOOKUP(Precio_mayoristas_consumidores[[#This Row],[Cod_mes]],Códigos_mes[],2,0)</f>
        <v>Mayo</v>
      </c>
      <c r="D4771" t="s">
        <v>797</v>
      </c>
      <c r="E4771" t="str">
        <f>+VLOOKUP(Precio_mayoristas_consumidores[[#This Row],[Producto]],Codigos_class_frutas[],2,0)</f>
        <v>Cítricos</v>
      </c>
      <c r="F4771" t="s">
        <v>221</v>
      </c>
      <c r="G4771" s="51">
        <v>1653.2</v>
      </c>
    </row>
    <row r="4772" spans="1:7" x14ac:dyDescent="0.35">
      <c r="A4772">
        <v>2018</v>
      </c>
      <c r="B4772">
        <v>5</v>
      </c>
      <c r="C4772" t="str">
        <f>+VLOOKUP(Precio_mayoristas_consumidores[[#This Row],[Cod_mes]],Códigos_mes[],2,0)</f>
        <v>Mayo</v>
      </c>
      <c r="D4772" t="s">
        <v>797</v>
      </c>
      <c r="E4772" t="str">
        <f>+VLOOKUP(Precio_mayoristas_consumidores[[#This Row],[Producto]],Codigos_class_frutas[],2,0)</f>
        <v>Oleaginosos</v>
      </c>
      <c r="F4772" t="s">
        <v>225</v>
      </c>
      <c r="G4772" s="51">
        <v>3679.51</v>
      </c>
    </row>
    <row r="4773" spans="1:7" x14ac:dyDescent="0.35">
      <c r="A4773">
        <v>2018</v>
      </c>
      <c r="B4773">
        <v>5</v>
      </c>
      <c r="C4773" t="str">
        <f>+VLOOKUP(Precio_mayoristas_consumidores[[#This Row],[Cod_mes]],Códigos_mes[],2,0)</f>
        <v>Mayo</v>
      </c>
      <c r="D4773" t="s">
        <v>797</v>
      </c>
      <c r="E4773" t="str">
        <f>+VLOOKUP(Precio_mayoristas_consumidores[[#This Row],[Producto]],Codigos_class_frutas[],2,0)</f>
        <v>Frutos de pepita</v>
      </c>
      <c r="F4773" t="s">
        <v>242</v>
      </c>
      <c r="G4773" s="51">
        <v>1143.2</v>
      </c>
    </row>
    <row r="4774" spans="1:7" x14ac:dyDescent="0.35">
      <c r="A4774">
        <v>2018</v>
      </c>
      <c r="B4774">
        <v>5</v>
      </c>
      <c r="C4774" t="str">
        <f>+VLOOKUP(Precio_mayoristas_consumidores[[#This Row],[Cod_mes]],Códigos_mes[],2,0)</f>
        <v>Mayo</v>
      </c>
      <c r="D4774" t="s">
        <v>797</v>
      </c>
      <c r="E4774" t="str">
        <f>+VLOOKUP(Precio_mayoristas_consumidores[[#This Row],[Producto]],Codigos_class_frutas[],2,0)</f>
        <v>Tropicales y subtropicales</v>
      </c>
      <c r="F4774" t="s">
        <v>204</v>
      </c>
      <c r="G4774" s="51">
        <v>837.85</v>
      </c>
    </row>
    <row r="4775" spans="1:7" x14ac:dyDescent="0.35">
      <c r="A4775">
        <v>2018</v>
      </c>
      <c r="B4775">
        <v>5</v>
      </c>
      <c r="C4775" t="str">
        <f>+VLOOKUP(Precio_mayoristas_consumidores[[#This Row],[Cod_mes]],Códigos_mes[],2,0)</f>
        <v>Mayo</v>
      </c>
      <c r="D4775" t="s">
        <v>797</v>
      </c>
      <c r="E4775" t="str">
        <f>+VLOOKUP(Precio_mayoristas_consumidores[[#This Row],[Producto]],Codigos_class_frutas[],2,0)</f>
        <v>Uva</v>
      </c>
      <c r="F4775" t="s">
        <v>295</v>
      </c>
      <c r="G4775" s="51">
        <v>2391.15</v>
      </c>
    </row>
    <row r="4776" spans="1:7" x14ac:dyDescent="0.35">
      <c r="A4776">
        <v>2018</v>
      </c>
      <c r="B4776">
        <v>5</v>
      </c>
      <c r="C4776" t="str">
        <f>+VLOOKUP(Precio_mayoristas_consumidores[[#This Row],[Cod_mes]],Códigos_mes[],2,0)</f>
        <v>Mayo</v>
      </c>
      <c r="D4776" t="s">
        <v>796</v>
      </c>
      <c r="E4776" t="str">
        <f>+VLOOKUP(Precio_mayoristas_consumidores[[#This Row],[Producto]],Codigos_class_frutas[],2,0)</f>
        <v>Berries</v>
      </c>
      <c r="F4776" t="s">
        <v>249</v>
      </c>
      <c r="G4776" s="51">
        <v>617.96</v>
      </c>
    </row>
    <row r="4777" spans="1:7" x14ac:dyDescent="0.35">
      <c r="A4777">
        <v>2018</v>
      </c>
      <c r="B4777">
        <v>5</v>
      </c>
      <c r="C4777" t="str">
        <f>+VLOOKUP(Precio_mayoristas_consumidores[[#This Row],[Cod_mes]],Códigos_mes[],2,0)</f>
        <v>Mayo</v>
      </c>
      <c r="D4777" t="s">
        <v>796</v>
      </c>
      <c r="E4777" t="str">
        <f>+VLOOKUP(Precio_mayoristas_consumidores[[#This Row],[Producto]],Codigos_class_frutas[],2,0)</f>
        <v>Cítricos</v>
      </c>
      <c r="F4777" t="s">
        <v>214</v>
      </c>
      <c r="G4777" s="51">
        <v>1070.46</v>
      </c>
    </row>
    <row r="4778" spans="1:7" x14ac:dyDescent="0.35">
      <c r="A4778">
        <v>2018</v>
      </c>
      <c r="B4778">
        <v>5</v>
      </c>
      <c r="C4778" t="str">
        <f>+VLOOKUP(Precio_mayoristas_consumidores[[#This Row],[Cod_mes]],Códigos_mes[],2,0)</f>
        <v>Mayo</v>
      </c>
      <c r="D4778" t="s">
        <v>796</v>
      </c>
      <c r="E4778" t="str">
        <f>+VLOOKUP(Precio_mayoristas_consumidores[[#This Row],[Producto]],Codigos_class_frutas[],2,0)</f>
        <v>Tropicales y subtropicales</v>
      </c>
      <c r="F4778" t="s">
        <v>229</v>
      </c>
      <c r="G4778" s="51">
        <v>2016.36</v>
      </c>
    </row>
    <row r="4779" spans="1:7" x14ac:dyDescent="0.35">
      <c r="A4779">
        <v>2018</v>
      </c>
      <c r="B4779">
        <v>5</v>
      </c>
      <c r="C4779" t="str">
        <f>+VLOOKUP(Precio_mayoristas_consumidores[[#This Row],[Cod_mes]],Códigos_mes[],2,0)</f>
        <v>Mayo</v>
      </c>
      <c r="D4779" t="s">
        <v>796</v>
      </c>
      <c r="E4779" t="str">
        <f>+VLOOKUP(Precio_mayoristas_consumidores[[#This Row],[Producto]],Codigos_class_frutas[],2,0)</f>
        <v>Frutos de pepita</v>
      </c>
      <c r="F4779" t="s">
        <v>231</v>
      </c>
      <c r="G4779" s="51">
        <v>545.01</v>
      </c>
    </row>
    <row r="4780" spans="1:7" x14ac:dyDescent="0.35">
      <c r="A4780">
        <v>2018</v>
      </c>
      <c r="B4780">
        <v>5</v>
      </c>
      <c r="C4780" t="str">
        <f>+VLOOKUP(Precio_mayoristas_consumidores[[#This Row],[Cod_mes]],Códigos_mes[],2,0)</f>
        <v>Mayo</v>
      </c>
      <c r="D4780" t="s">
        <v>796</v>
      </c>
      <c r="E4780" t="str">
        <f>+VLOOKUP(Precio_mayoristas_consumidores[[#This Row],[Producto]],Codigos_class_frutas[],2,0)</f>
        <v>Cítricos</v>
      </c>
      <c r="F4780" t="s">
        <v>221</v>
      </c>
      <c r="G4780" s="51">
        <v>932.25</v>
      </c>
    </row>
    <row r="4781" spans="1:7" x14ac:dyDescent="0.35">
      <c r="A4781">
        <v>2018</v>
      </c>
      <c r="B4781">
        <v>5</v>
      </c>
      <c r="C4781" t="str">
        <f>+VLOOKUP(Precio_mayoristas_consumidores[[#This Row],[Cod_mes]],Códigos_mes[],2,0)</f>
        <v>Mayo</v>
      </c>
      <c r="D4781" t="s">
        <v>796</v>
      </c>
      <c r="E4781" t="str">
        <f>+VLOOKUP(Precio_mayoristas_consumidores[[#This Row],[Producto]],Codigos_class_frutas[],2,0)</f>
        <v>Oleaginosos</v>
      </c>
      <c r="F4781" t="s">
        <v>225</v>
      </c>
      <c r="G4781" s="51">
        <v>4103.5600000000004</v>
      </c>
    </row>
    <row r="4782" spans="1:7" x14ac:dyDescent="0.35">
      <c r="A4782">
        <v>2018</v>
      </c>
      <c r="B4782">
        <v>5</v>
      </c>
      <c r="C4782" t="str">
        <f>+VLOOKUP(Precio_mayoristas_consumidores[[#This Row],[Cod_mes]],Códigos_mes[],2,0)</f>
        <v>Mayo</v>
      </c>
      <c r="D4782" t="s">
        <v>796</v>
      </c>
      <c r="E4782" t="str">
        <f>+VLOOKUP(Precio_mayoristas_consumidores[[#This Row],[Producto]],Codigos_class_frutas[],2,0)</f>
        <v>Frutos de pepita</v>
      </c>
      <c r="F4782" t="s">
        <v>242</v>
      </c>
      <c r="G4782" s="51">
        <v>617.92999999999995</v>
      </c>
    </row>
    <row r="4783" spans="1:7" x14ac:dyDescent="0.35">
      <c r="A4783">
        <v>2018</v>
      </c>
      <c r="B4783">
        <v>5</v>
      </c>
      <c r="C4783" t="str">
        <f>+VLOOKUP(Precio_mayoristas_consumidores[[#This Row],[Cod_mes]],Códigos_mes[],2,0)</f>
        <v>Mayo</v>
      </c>
      <c r="D4783" t="s">
        <v>796</v>
      </c>
      <c r="E4783" t="str">
        <f>+VLOOKUP(Precio_mayoristas_consumidores[[#This Row],[Producto]],Codigos_class_frutas[],2,0)</f>
        <v>Tropicales y subtropicales</v>
      </c>
      <c r="F4783" t="s">
        <v>204</v>
      </c>
      <c r="G4783" s="51">
        <v>591</v>
      </c>
    </row>
    <row r="4784" spans="1:7" x14ac:dyDescent="0.35">
      <c r="A4784">
        <v>2018</v>
      </c>
      <c r="B4784">
        <v>5</v>
      </c>
      <c r="C4784" t="str">
        <f>+VLOOKUP(Precio_mayoristas_consumidores[[#This Row],[Cod_mes]],Códigos_mes[],2,0)</f>
        <v>Mayo</v>
      </c>
      <c r="D4784" t="s">
        <v>796</v>
      </c>
      <c r="E4784" t="str">
        <f>+VLOOKUP(Precio_mayoristas_consumidores[[#This Row],[Producto]],Codigos_class_frutas[],2,0)</f>
        <v>Uva</v>
      </c>
      <c r="F4784" t="s">
        <v>295</v>
      </c>
      <c r="G4784" s="51">
        <v>837.97</v>
      </c>
    </row>
    <row r="4785" spans="1:7" x14ac:dyDescent="0.35">
      <c r="A4785">
        <v>2018</v>
      </c>
      <c r="B4785">
        <v>5</v>
      </c>
      <c r="C4785" t="str">
        <f>+VLOOKUP(Precio_mayoristas_consumidores[[#This Row],[Cod_mes]],Códigos_mes[],2,0)</f>
        <v>Mayo</v>
      </c>
      <c r="D4785" t="s">
        <v>797</v>
      </c>
      <c r="E4785" t="str">
        <f>+VLOOKUP(Precio_mayoristas_consumidores[[#This Row],[Producto]],Codigos_class_frutas[],2,0)</f>
        <v>Berries</v>
      </c>
      <c r="F4785" t="s">
        <v>249</v>
      </c>
      <c r="G4785" s="51">
        <v>1405.19</v>
      </c>
    </row>
    <row r="4786" spans="1:7" x14ac:dyDescent="0.35">
      <c r="A4786">
        <v>2018</v>
      </c>
      <c r="B4786">
        <v>5</v>
      </c>
      <c r="C4786" t="str">
        <f>+VLOOKUP(Precio_mayoristas_consumidores[[#This Row],[Cod_mes]],Códigos_mes[],2,0)</f>
        <v>Mayo</v>
      </c>
      <c r="D4786" t="s">
        <v>797</v>
      </c>
      <c r="E4786" t="str">
        <f>+VLOOKUP(Precio_mayoristas_consumidores[[#This Row],[Producto]],Codigos_class_frutas[],2,0)</f>
        <v>Cítricos</v>
      </c>
      <c r="F4786" t="s">
        <v>214</v>
      </c>
      <c r="G4786" s="51">
        <v>1712.4</v>
      </c>
    </row>
    <row r="4787" spans="1:7" x14ac:dyDescent="0.35">
      <c r="A4787">
        <v>2018</v>
      </c>
      <c r="B4787">
        <v>5</v>
      </c>
      <c r="C4787" t="str">
        <f>+VLOOKUP(Precio_mayoristas_consumidores[[#This Row],[Cod_mes]],Códigos_mes[],2,0)</f>
        <v>Mayo</v>
      </c>
      <c r="D4787" t="s">
        <v>797</v>
      </c>
      <c r="E4787" t="str">
        <f>+VLOOKUP(Precio_mayoristas_consumidores[[#This Row],[Producto]],Codigos_class_frutas[],2,0)</f>
        <v>Tropicales y subtropicales</v>
      </c>
      <c r="F4787" t="s">
        <v>229</v>
      </c>
      <c r="G4787" s="51">
        <v>1776.01</v>
      </c>
    </row>
    <row r="4788" spans="1:7" x14ac:dyDescent="0.35">
      <c r="A4788">
        <v>2018</v>
      </c>
      <c r="B4788">
        <v>5</v>
      </c>
      <c r="C4788" t="str">
        <f>+VLOOKUP(Precio_mayoristas_consumidores[[#This Row],[Cod_mes]],Códigos_mes[],2,0)</f>
        <v>Mayo</v>
      </c>
      <c r="D4788" t="s">
        <v>797</v>
      </c>
      <c r="E4788" t="str">
        <f>+VLOOKUP(Precio_mayoristas_consumidores[[#This Row],[Producto]],Codigos_class_frutas[],2,0)</f>
        <v>Frutos de pepita</v>
      </c>
      <c r="F4788" t="s">
        <v>231</v>
      </c>
      <c r="G4788" s="51">
        <v>1235.5</v>
      </c>
    </row>
    <row r="4789" spans="1:7" x14ac:dyDescent="0.35">
      <c r="A4789">
        <v>2018</v>
      </c>
      <c r="B4789">
        <v>5</v>
      </c>
      <c r="C4789" t="str">
        <f>+VLOOKUP(Precio_mayoristas_consumidores[[#This Row],[Cod_mes]],Códigos_mes[],2,0)</f>
        <v>Mayo</v>
      </c>
      <c r="D4789" t="s">
        <v>797</v>
      </c>
      <c r="E4789" t="str">
        <f>+VLOOKUP(Precio_mayoristas_consumidores[[#This Row],[Producto]],Codigos_class_frutas[],2,0)</f>
        <v>Cítricos</v>
      </c>
      <c r="F4789" t="s">
        <v>221</v>
      </c>
      <c r="G4789" s="51">
        <v>1706.11</v>
      </c>
    </row>
    <row r="4790" spans="1:7" x14ac:dyDescent="0.35">
      <c r="A4790">
        <v>2018</v>
      </c>
      <c r="B4790">
        <v>5</v>
      </c>
      <c r="C4790" t="str">
        <f>+VLOOKUP(Precio_mayoristas_consumidores[[#This Row],[Cod_mes]],Códigos_mes[],2,0)</f>
        <v>Mayo</v>
      </c>
      <c r="D4790" t="s">
        <v>797</v>
      </c>
      <c r="E4790" t="str">
        <f>+VLOOKUP(Precio_mayoristas_consumidores[[#This Row],[Producto]],Codigos_class_frutas[],2,0)</f>
        <v>Oleaginosos</v>
      </c>
      <c r="F4790" t="s">
        <v>225</v>
      </c>
      <c r="G4790" s="51">
        <v>3719.77</v>
      </c>
    </row>
    <row r="4791" spans="1:7" x14ac:dyDescent="0.35">
      <c r="A4791">
        <v>2018</v>
      </c>
      <c r="B4791">
        <v>5</v>
      </c>
      <c r="C4791" t="str">
        <f>+VLOOKUP(Precio_mayoristas_consumidores[[#This Row],[Cod_mes]],Códigos_mes[],2,0)</f>
        <v>Mayo</v>
      </c>
      <c r="D4791" t="s">
        <v>797</v>
      </c>
      <c r="E4791" t="str">
        <f>+VLOOKUP(Precio_mayoristas_consumidores[[#This Row],[Producto]],Codigos_class_frutas[],2,0)</f>
        <v>Frutos de pepita</v>
      </c>
      <c r="F4791" t="s">
        <v>242</v>
      </c>
      <c r="G4791" s="51">
        <v>1106.56</v>
      </c>
    </row>
    <row r="4792" spans="1:7" x14ac:dyDescent="0.35">
      <c r="A4792">
        <v>2018</v>
      </c>
      <c r="B4792">
        <v>5</v>
      </c>
      <c r="C4792" t="str">
        <f>+VLOOKUP(Precio_mayoristas_consumidores[[#This Row],[Cod_mes]],Códigos_mes[],2,0)</f>
        <v>Mayo</v>
      </c>
      <c r="D4792" t="s">
        <v>797</v>
      </c>
      <c r="E4792" t="str">
        <f>+VLOOKUP(Precio_mayoristas_consumidores[[#This Row],[Producto]],Codigos_class_frutas[],2,0)</f>
        <v>Tropicales y subtropicales</v>
      </c>
      <c r="F4792" t="s">
        <v>204</v>
      </c>
      <c r="G4792" s="51">
        <v>817.49</v>
      </c>
    </row>
    <row r="4793" spans="1:7" x14ac:dyDescent="0.35">
      <c r="A4793">
        <v>2018</v>
      </c>
      <c r="B4793">
        <v>5</v>
      </c>
      <c r="C4793" t="str">
        <f>+VLOOKUP(Precio_mayoristas_consumidores[[#This Row],[Cod_mes]],Códigos_mes[],2,0)</f>
        <v>Mayo</v>
      </c>
      <c r="D4793" t="s">
        <v>797</v>
      </c>
      <c r="E4793" t="str">
        <f>+VLOOKUP(Precio_mayoristas_consumidores[[#This Row],[Producto]],Codigos_class_frutas[],2,0)</f>
        <v>Uva</v>
      </c>
      <c r="F4793" t="s">
        <v>295</v>
      </c>
      <c r="G4793" s="51">
        <v>2814.11</v>
      </c>
    </row>
    <row r="4794" spans="1:7" x14ac:dyDescent="0.35">
      <c r="A4794">
        <v>2018</v>
      </c>
      <c r="B4794">
        <v>5</v>
      </c>
      <c r="C4794" t="str">
        <f>+VLOOKUP(Precio_mayoristas_consumidores[[#This Row],[Cod_mes]],Códigos_mes[],2,0)</f>
        <v>Mayo</v>
      </c>
      <c r="D4794" t="s">
        <v>796</v>
      </c>
      <c r="E4794" t="str">
        <f>+VLOOKUP(Precio_mayoristas_consumidores[[#This Row],[Producto]],Codigos_class_frutas[],2,0)</f>
        <v>Berries</v>
      </c>
      <c r="F4794" t="s">
        <v>249</v>
      </c>
      <c r="G4794" s="51">
        <v>605.51</v>
      </c>
    </row>
    <row r="4795" spans="1:7" x14ac:dyDescent="0.35">
      <c r="A4795">
        <v>2018</v>
      </c>
      <c r="B4795">
        <v>5</v>
      </c>
      <c r="C4795" t="str">
        <f>+VLOOKUP(Precio_mayoristas_consumidores[[#This Row],[Cod_mes]],Códigos_mes[],2,0)</f>
        <v>Mayo</v>
      </c>
      <c r="D4795" t="s">
        <v>796</v>
      </c>
      <c r="E4795" t="str">
        <f>+VLOOKUP(Precio_mayoristas_consumidores[[#This Row],[Producto]],Codigos_class_frutas[],2,0)</f>
        <v>Cítricos</v>
      </c>
      <c r="F4795" t="s">
        <v>214</v>
      </c>
      <c r="G4795" s="51">
        <v>1008.15</v>
      </c>
    </row>
    <row r="4796" spans="1:7" x14ac:dyDescent="0.35">
      <c r="A4796">
        <v>2018</v>
      </c>
      <c r="B4796">
        <v>5</v>
      </c>
      <c r="C4796" t="str">
        <f>+VLOOKUP(Precio_mayoristas_consumidores[[#This Row],[Cod_mes]],Códigos_mes[],2,0)</f>
        <v>Mayo</v>
      </c>
      <c r="D4796" t="s">
        <v>796</v>
      </c>
      <c r="E4796" t="str">
        <f>+VLOOKUP(Precio_mayoristas_consumidores[[#This Row],[Producto]],Codigos_class_frutas[],2,0)</f>
        <v>Tropicales y subtropicales</v>
      </c>
      <c r="F4796" t="s">
        <v>229</v>
      </c>
      <c r="G4796" s="51">
        <v>1929.54</v>
      </c>
    </row>
    <row r="4797" spans="1:7" x14ac:dyDescent="0.35">
      <c r="A4797">
        <v>2018</v>
      </c>
      <c r="B4797">
        <v>5</v>
      </c>
      <c r="C4797" t="str">
        <f>+VLOOKUP(Precio_mayoristas_consumidores[[#This Row],[Cod_mes]],Códigos_mes[],2,0)</f>
        <v>Mayo</v>
      </c>
      <c r="D4797" t="s">
        <v>796</v>
      </c>
      <c r="E4797" t="str">
        <f>+VLOOKUP(Precio_mayoristas_consumidores[[#This Row],[Producto]],Codigos_class_frutas[],2,0)</f>
        <v>Frutos de pepita</v>
      </c>
      <c r="F4797" t="s">
        <v>231</v>
      </c>
      <c r="G4797" s="51">
        <v>584.41999999999996</v>
      </c>
    </row>
    <row r="4798" spans="1:7" x14ac:dyDescent="0.35">
      <c r="A4798">
        <v>2018</v>
      </c>
      <c r="B4798">
        <v>5</v>
      </c>
      <c r="C4798" t="str">
        <f>+VLOOKUP(Precio_mayoristas_consumidores[[#This Row],[Cod_mes]],Códigos_mes[],2,0)</f>
        <v>Mayo</v>
      </c>
      <c r="D4798" t="s">
        <v>796</v>
      </c>
      <c r="E4798" t="str">
        <f>+VLOOKUP(Precio_mayoristas_consumidores[[#This Row],[Producto]],Codigos_class_frutas[],2,0)</f>
        <v>Cítricos</v>
      </c>
      <c r="F4798" t="s">
        <v>221</v>
      </c>
      <c r="G4798" s="51">
        <v>928.99</v>
      </c>
    </row>
    <row r="4799" spans="1:7" x14ac:dyDescent="0.35">
      <c r="A4799">
        <v>2018</v>
      </c>
      <c r="B4799">
        <v>5</v>
      </c>
      <c r="C4799" t="str">
        <f>+VLOOKUP(Precio_mayoristas_consumidores[[#This Row],[Cod_mes]],Códigos_mes[],2,0)</f>
        <v>Mayo</v>
      </c>
      <c r="D4799" t="s">
        <v>796</v>
      </c>
      <c r="E4799" t="str">
        <f>+VLOOKUP(Precio_mayoristas_consumidores[[#This Row],[Producto]],Codigos_class_frutas[],2,0)</f>
        <v>Oleaginosos</v>
      </c>
      <c r="F4799" t="s">
        <v>225</v>
      </c>
      <c r="G4799" s="51">
        <v>4417.63</v>
      </c>
    </row>
    <row r="4800" spans="1:7" x14ac:dyDescent="0.35">
      <c r="A4800">
        <v>2018</v>
      </c>
      <c r="B4800">
        <v>5</v>
      </c>
      <c r="C4800" t="str">
        <f>+VLOOKUP(Precio_mayoristas_consumidores[[#This Row],[Cod_mes]],Códigos_mes[],2,0)</f>
        <v>Mayo</v>
      </c>
      <c r="D4800" t="s">
        <v>796</v>
      </c>
      <c r="E4800" t="str">
        <f>+VLOOKUP(Precio_mayoristas_consumidores[[#This Row],[Producto]],Codigos_class_frutas[],2,0)</f>
        <v>Frutos de pepita</v>
      </c>
      <c r="F4800" t="s">
        <v>242</v>
      </c>
      <c r="G4800" s="51">
        <v>670.28</v>
      </c>
    </row>
    <row r="4801" spans="1:7" x14ac:dyDescent="0.35">
      <c r="A4801">
        <v>2018</v>
      </c>
      <c r="B4801">
        <v>5</v>
      </c>
      <c r="C4801" t="str">
        <f>+VLOOKUP(Precio_mayoristas_consumidores[[#This Row],[Cod_mes]],Códigos_mes[],2,0)</f>
        <v>Mayo</v>
      </c>
      <c r="D4801" t="s">
        <v>796</v>
      </c>
      <c r="E4801" t="str">
        <f>+VLOOKUP(Precio_mayoristas_consumidores[[#This Row],[Producto]],Codigos_class_frutas[],2,0)</f>
        <v>Tropicales y subtropicales</v>
      </c>
      <c r="F4801" t="s">
        <v>204</v>
      </c>
      <c r="G4801" s="51">
        <v>633.05999999999995</v>
      </c>
    </row>
    <row r="4802" spans="1:7" x14ac:dyDescent="0.35">
      <c r="A4802">
        <v>2018</v>
      </c>
      <c r="B4802">
        <v>5</v>
      </c>
      <c r="C4802" t="str">
        <f>+VLOOKUP(Precio_mayoristas_consumidores[[#This Row],[Cod_mes]],Códigos_mes[],2,0)</f>
        <v>Mayo</v>
      </c>
      <c r="D4802" t="s">
        <v>796</v>
      </c>
      <c r="E4802" t="str">
        <f>+VLOOKUP(Precio_mayoristas_consumidores[[#This Row],[Producto]],Codigos_class_frutas[],2,0)</f>
        <v>Uva</v>
      </c>
      <c r="F4802" t="s">
        <v>295</v>
      </c>
      <c r="G4802" s="51">
        <v>950.63</v>
      </c>
    </row>
    <row r="4803" spans="1:7" x14ac:dyDescent="0.35">
      <c r="A4803">
        <v>2018</v>
      </c>
      <c r="B4803">
        <v>5</v>
      </c>
      <c r="C4803" t="str">
        <f>+VLOOKUP(Precio_mayoristas_consumidores[[#This Row],[Cod_mes]],Códigos_mes[],2,0)</f>
        <v>Mayo</v>
      </c>
      <c r="D4803" t="s">
        <v>797</v>
      </c>
      <c r="E4803" t="str">
        <f>+VLOOKUP(Precio_mayoristas_consumidores[[#This Row],[Producto]],Codigos_class_frutas[],2,0)</f>
        <v>Berries</v>
      </c>
      <c r="F4803" t="s">
        <v>249</v>
      </c>
      <c r="G4803" s="51">
        <v>1358</v>
      </c>
    </row>
    <row r="4804" spans="1:7" x14ac:dyDescent="0.35">
      <c r="A4804">
        <v>2018</v>
      </c>
      <c r="B4804">
        <v>5</v>
      </c>
      <c r="C4804" t="str">
        <f>+VLOOKUP(Precio_mayoristas_consumidores[[#This Row],[Cod_mes]],Códigos_mes[],2,0)</f>
        <v>Mayo</v>
      </c>
      <c r="D4804" t="s">
        <v>797</v>
      </c>
      <c r="E4804" t="str">
        <f>+VLOOKUP(Precio_mayoristas_consumidores[[#This Row],[Producto]],Codigos_class_frutas[],2,0)</f>
        <v>Cítricos</v>
      </c>
      <c r="F4804" t="s">
        <v>214</v>
      </c>
      <c r="G4804" s="51">
        <v>1770.28</v>
      </c>
    </row>
    <row r="4805" spans="1:7" x14ac:dyDescent="0.35">
      <c r="A4805">
        <v>2018</v>
      </c>
      <c r="B4805">
        <v>5</v>
      </c>
      <c r="C4805" t="str">
        <f>+VLOOKUP(Precio_mayoristas_consumidores[[#This Row],[Cod_mes]],Códigos_mes[],2,0)</f>
        <v>Mayo</v>
      </c>
      <c r="D4805" t="s">
        <v>797</v>
      </c>
      <c r="E4805" t="str">
        <f>+VLOOKUP(Precio_mayoristas_consumidores[[#This Row],[Producto]],Codigos_class_frutas[],2,0)</f>
        <v>Tropicales y subtropicales</v>
      </c>
      <c r="F4805" t="s">
        <v>229</v>
      </c>
      <c r="G4805" s="51">
        <v>1827.17</v>
      </c>
    </row>
    <row r="4806" spans="1:7" x14ac:dyDescent="0.35">
      <c r="A4806">
        <v>2018</v>
      </c>
      <c r="B4806">
        <v>5</v>
      </c>
      <c r="C4806" t="str">
        <f>+VLOOKUP(Precio_mayoristas_consumidores[[#This Row],[Cod_mes]],Códigos_mes[],2,0)</f>
        <v>Mayo</v>
      </c>
      <c r="D4806" t="s">
        <v>797</v>
      </c>
      <c r="E4806" t="str">
        <f>+VLOOKUP(Precio_mayoristas_consumidores[[#This Row],[Producto]],Codigos_class_frutas[],2,0)</f>
        <v>Frutos de pepita</v>
      </c>
      <c r="F4806" t="s">
        <v>231</v>
      </c>
      <c r="G4806" s="51">
        <v>1193.8800000000001</v>
      </c>
    </row>
    <row r="4807" spans="1:7" x14ac:dyDescent="0.35">
      <c r="A4807">
        <v>2018</v>
      </c>
      <c r="B4807">
        <v>5</v>
      </c>
      <c r="C4807" t="str">
        <f>+VLOOKUP(Precio_mayoristas_consumidores[[#This Row],[Cod_mes]],Códigos_mes[],2,0)</f>
        <v>Mayo</v>
      </c>
      <c r="D4807" t="s">
        <v>797</v>
      </c>
      <c r="E4807" t="str">
        <f>+VLOOKUP(Precio_mayoristas_consumidores[[#This Row],[Producto]],Codigos_class_frutas[],2,0)</f>
        <v>Cítricos</v>
      </c>
      <c r="F4807" t="s">
        <v>221</v>
      </c>
      <c r="G4807" s="51">
        <v>1574.74</v>
      </c>
    </row>
    <row r="4808" spans="1:7" x14ac:dyDescent="0.35">
      <c r="A4808">
        <v>2018</v>
      </c>
      <c r="B4808">
        <v>5</v>
      </c>
      <c r="C4808" t="str">
        <f>+VLOOKUP(Precio_mayoristas_consumidores[[#This Row],[Cod_mes]],Códigos_mes[],2,0)</f>
        <v>Mayo</v>
      </c>
      <c r="D4808" t="s">
        <v>797</v>
      </c>
      <c r="E4808" t="str">
        <f>+VLOOKUP(Precio_mayoristas_consumidores[[#This Row],[Producto]],Codigos_class_frutas[],2,0)</f>
        <v>Oleaginosos</v>
      </c>
      <c r="F4808" t="s">
        <v>225</v>
      </c>
      <c r="G4808" s="51">
        <v>3810.98</v>
      </c>
    </row>
    <row r="4809" spans="1:7" x14ac:dyDescent="0.35">
      <c r="A4809">
        <v>2018</v>
      </c>
      <c r="B4809">
        <v>5</v>
      </c>
      <c r="C4809" t="str">
        <f>+VLOOKUP(Precio_mayoristas_consumidores[[#This Row],[Cod_mes]],Códigos_mes[],2,0)</f>
        <v>Mayo</v>
      </c>
      <c r="D4809" t="s">
        <v>797</v>
      </c>
      <c r="E4809" t="str">
        <f>+VLOOKUP(Precio_mayoristas_consumidores[[#This Row],[Producto]],Codigos_class_frutas[],2,0)</f>
        <v>Frutos de pepita</v>
      </c>
      <c r="F4809" t="s">
        <v>242</v>
      </c>
      <c r="G4809" s="51">
        <v>1092.55</v>
      </c>
    </row>
    <row r="4810" spans="1:7" x14ac:dyDescent="0.35">
      <c r="A4810">
        <v>2018</v>
      </c>
      <c r="B4810">
        <v>5</v>
      </c>
      <c r="C4810" t="str">
        <f>+VLOOKUP(Precio_mayoristas_consumidores[[#This Row],[Cod_mes]],Códigos_mes[],2,0)</f>
        <v>Mayo</v>
      </c>
      <c r="D4810" t="s">
        <v>797</v>
      </c>
      <c r="E4810" t="str">
        <f>+VLOOKUP(Precio_mayoristas_consumidores[[#This Row],[Producto]],Codigos_class_frutas[],2,0)</f>
        <v>Tropicales y subtropicales</v>
      </c>
      <c r="F4810" t="s">
        <v>204</v>
      </c>
      <c r="G4810" s="51">
        <v>828.27</v>
      </c>
    </row>
    <row r="4811" spans="1:7" x14ac:dyDescent="0.35">
      <c r="A4811">
        <v>2018</v>
      </c>
      <c r="B4811">
        <v>5</v>
      </c>
      <c r="C4811" t="str">
        <f>+VLOOKUP(Precio_mayoristas_consumidores[[#This Row],[Cod_mes]],Códigos_mes[],2,0)</f>
        <v>Mayo</v>
      </c>
      <c r="D4811" t="s">
        <v>797</v>
      </c>
      <c r="E4811" t="str">
        <f>+VLOOKUP(Precio_mayoristas_consumidores[[#This Row],[Producto]],Codigos_class_frutas[],2,0)</f>
        <v>Uva</v>
      </c>
      <c r="F4811" t="s">
        <v>295</v>
      </c>
      <c r="G4811" s="51">
        <v>3105.28</v>
      </c>
    </row>
    <row r="4812" spans="1:7" x14ac:dyDescent="0.35">
      <c r="A4812">
        <v>2018</v>
      </c>
      <c r="B4812">
        <v>5</v>
      </c>
      <c r="C4812" t="str">
        <f>+VLOOKUP(Precio_mayoristas_consumidores[[#This Row],[Cod_mes]],Códigos_mes[],2,0)</f>
        <v>Mayo</v>
      </c>
      <c r="D4812" t="s">
        <v>796</v>
      </c>
      <c r="E4812" t="str">
        <f>+VLOOKUP(Precio_mayoristas_consumidores[[#This Row],[Producto]],Codigos_class_frutas[],2,0)</f>
        <v>Berries</v>
      </c>
      <c r="F4812" t="s">
        <v>249</v>
      </c>
      <c r="G4812" s="51">
        <v>579.86</v>
      </c>
    </row>
    <row r="4813" spans="1:7" x14ac:dyDescent="0.35">
      <c r="A4813">
        <v>2018</v>
      </c>
      <c r="B4813">
        <v>5</v>
      </c>
      <c r="C4813" t="str">
        <f>+VLOOKUP(Precio_mayoristas_consumidores[[#This Row],[Cod_mes]],Códigos_mes[],2,0)</f>
        <v>Mayo</v>
      </c>
      <c r="D4813" t="s">
        <v>796</v>
      </c>
      <c r="E4813" t="str">
        <f>+VLOOKUP(Precio_mayoristas_consumidores[[#This Row],[Producto]],Codigos_class_frutas[],2,0)</f>
        <v>Cítricos</v>
      </c>
      <c r="F4813" t="s">
        <v>214</v>
      </c>
      <c r="G4813" s="51">
        <v>791.14</v>
      </c>
    </row>
    <row r="4814" spans="1:7" x14ac:dyDescent="0.35">
      <c r="A4814">
        <v>2018</v>
      </c>
      <c r="B4814">
        <v>5</v>
      </c>
      <c r="C4814" t="str">
        <f>+VLOOKUP(Precio_mayoristas_consumidores[[#This Row],[Cod_mes]],Códigos_mes[],2,0)</f>
        <v>Mayo</v>
      </c>
      <c r="D4814" t="s">
        <v>796</v>
      </c>
      <c r="E4814" t="str">
        <f>+VLOOKUP(Precio_mayoristas_consumidores[[#This Row],[Producto]],Codigos_class_frutas[],2,0)</f>
        <v>Cítricos</v>
      </c>
      <c r="F4814" t="s">
        <v>218</v>
      </c>
      <c r="G4814" s="51">
        <v>911.47</v>
      </c>
    </row>
    <row r="4815" spans="1:7" x14ac:dyDescent="0.35">
      <c r="A4815">
        <v>2018</v>
      </c>
      <c r="B4815">
        <v>5</v>
      </c>
      <c r="C4815" t="str">
        <f>+VLOOKUP(Precio_mayoristas_consumidores[[#This Row],[Cod_mes]],Códigos_mes[],2,0)</f>
        <v>Mayo</v>
      </c>
      <c r="D4815" t="s">
        <v>796</v>
      </c>
      <c r="E4815" t="str">
        <f>+VLOOKUP(Precio_mayoristas_consumidores[[#This Row],[Producto]],Codigos_class_frutas[],2,0)</f>
        <v>Tropicales y subtropicales</v>
      </c>
      <c r="F4815" t="s">
        <v>229</v>
      </c>
      <c r="G4815" s="51">
        <v>1856.04</v>
      </c>
    </row>
    <row r="4816" spans="1:7" x14ac:dyDescent="0.35">
      <c r="A4816">
        <v>2018</v>
      </c>
      <c r="B4816">
        <v>5</v>
      </c>
      <c r="C4816" t="str">
        <f>+VLOOKUP(Precio_mayoristas_consumidores[[#This Row],[Cod_mes]],Códigos_mes[],2,0)</f>
        <v>Mayo</v>
      </c>
      <c r="D4816" t="s">
        <v>796</v>
      </c>
      <c r="E4816" t="str">
        <f>+VLOOKUP(Precio_mayoristas_consumidores[[#This Row],[Producto]],Codigos_class_frutas[],2,0)</f>
        <v>Frutos de pepita</v>
      </c>
      <c r="F4816" t="s">
        <v>231</v>
      </c>
      <c r="G4816" s="51">
        <v>543.85</v>
      </c>
    </row>
    <row r="4817" spans="1:7" x14ac:dyDescent="0.35">
      <c r="A4817">
        <v>2018</v>
      </c>
      <c r="B4817">
        <v>5</v>
      </c>
      <c r="C4817" t="str">
        <f>+VLOOKUP(Precio_mayoristas_consumidores[[#This Row],[Cod_mes]],Códigos_mes[],2,0)</f>
        <v>Mayo</v>
      </c>
      <c r="D4817" t="s">
        <v>796</v>
      </c>
      <c r="E4817" t="str">
        <f>+VLOOKUP(Precio_mayoristas_consumidores[[#This Row],[Producto]],Codigos_class_frutas[],2,0)</f>
        <v>Cítricos</v>
      </c>
      <c r="F4817" t="s">
        <v>221</v>
      </c>
      <c r="G4817" s="51">
        <v>761.94</v>
      </c>
    </row>
    <row r="4818" spans="1:7" x14ac:dyDescent="0.35">
      <c r="A4818">
        <v>2018</v>
      </c>
      <c r="B4818">
        <v>5</v>
      </c>
      <c r="C4818" t="str">
        <f>+VLOOKUP(Precio_mayoristas_consumidores[[#This Row],[Cod_mes]],Códigos_mes[],2,0)</f>
        <v>Mayo</v>
      </c>
      <c r="D4818" t="s">
        <v>796</v>
      </c>
      <c r="E4818" t="str">
        <f>+VLOOKUP(Precio_mayoristas_consumidores[[#This Row],[Producto]],Codigos_class_frutas[],2,0)</f>
        <v>Oleaginosos</v>
      </c>
      <c r="F4818" t="s">
        <v>225</v>
      </c>
      <c r="G4818" s="51">
        <v>4366.97</v>
      </c>
    </row>
    <row r="4819" spans="1:7" x14ac:dyDescent="0.35">
      <c r="A4819">
        <v>2018</v>
      </c>
      <c r="B4819">
        <v>5</v>
      </c>
      <c r="C4819" t="str">
        <f>+VLOOKUP(Precio_mayoristas_consumidores[[#This Row],[Cod_mes]],Códigos_mes[],2,0)</f>
        <v>Mayo</v>
      </c>
      <c r="D4819" t="s">
        <v>796</v>
      </c>
      <c r="E4819" t="str">
        <f>+VLOOKUP(Precio_mayoristas_consumidores[[#This Row],[Producto]],Codigos_class_frutas[],2,0)</f>
        <v>Frutos de pepita</v>
      </c>
      <c r="F4819" t="s">
        <v>242</v>
      </c>
      <c r="G4819" s="51">
        <v>631.11</v>
      </c>
    </row>
    <row r="4820" spans="1:7" x14ac:dyDescent="0.35">
      <c r="A4820">
        <v>2018</v>
      </c>
      <c r="B4820">
        <v>5</v>
      </c>
      <c r="C4820" t="str">
        <f>+VLOOKUP(Precio_mayoristas_consumidores[[#This Row],[Cod_mes]],Códigos_mes[],2,0)</f>
        <v>Mayo</v>
      </c>
      <c r="D4820" t="s">
        <v>796</v>
      </c>
      <c r="E4820" t="str">
        <f>+VLOOKUP(Precio_mayoristas_consumidores[[#This Row],[Producto]],Codigos_class_frutas[],2,0)</f>
        <v>Tropicales y subtropicales</v>
      </c>
      <c r="F4820" t="s">
        <v>204</v>
      </c>
      <c r="G4820" s="51">
        <v>583.66999999999996</v>
      </c>
    </row>
    <row r="4821" spans="1:7" x14ac:dyDescent="0.35">
      <c r="A4821">
        <v>2018</v>
      </c>
      <c r="B4821">
        <v>5</v>
      </c>
      <c r="C4821" t="str">
        <f>+VLOOKUP(Precio_mayoristas_consumidores[[#This Row],[Cod_mes]],Códigos_mes[],2,0)</f>
        <v>Mayo</v>
      </c>
      <c r="D4821" t="s">
        <v>796</v>
      </c>
      <c r="E4821" t="str">
        <f>+VLOOKUP(Precio_mayoristas_consumidores[[#This Row],[Producto]],Codigos_class_frutas[],2,0)</f>
        <v>Uva</v>
      </c>
      <c r="F4821" t="s">
        <v>295</v>
      </c>
      <c r="G4821" s="51">
        <v>1000</v>
      </c>
    </row>
    <row r="4822" spans="1:7" x14ac:dyDescent="0.35">
      <c r="A4822">
        <v>2018</v>
      </c>
      <c r="B4822">
        <v>5</v>
      </c>
      <c r="C4822" t="str">
        <f>+VLOOKUP(Precio_mayoristas_consumidores[[#This Row],[Cod_mes]],Códigos_mes[],2,0)</f>
        <v>Mayo</v>
      </c>
      <c r="D4822" t="s">
        <v>797</v>
      </c>
      <c r="E4822" t="str">
        <f>+VLOOKUP(Precio_mayoristas_consumidores[[#This Row],[Producto]],Codigos_class_frutas[],2,0)</f>
        <v>Berries</v>
      </c>
      <c r="F4822" t="s">
        <v>249</v>
      </c>
      <c r="G4822" s="51">
        <v>1244.73</v>
      </c>
    </row>
    <row r="4823" spans="1:7" x14ac:dyDescent="0.35">
      <c r="A4823">
        <v>2018</v>
      </c>
      <c r="B4823">
        <v>5</v>
      </c>
      <c r="C4823" t="str">
        <f>+VLOOKUP(Precio_mayoristas_consumidores[[#This Row],[Cod_mes]],Códigos_mes[],2,0)</f>
        <v>Mayo</v>
      </c>
      <c r="D4823" t="s">
        <v>797</v>
      </c>
      <c r="E4823" t="str">
        <f>+VLOOKUP(Precio_mayoristas_consumidores[[#This Row],[Producto]],Codigos_class_frutas[],2,0)</f>
        <v>Cítricos</v>
      </c>
      <c r="F4823" t="s">
        <v>214</v>
      </c>
      <c r="G4823" s="51">
        <v>1603.01</v>
      </c>
    </row>
    <row r="4824" spans="1:7" x14ac:dyDescent="0.35">
      <c r="A4824">
        <v>2018</v>
      </c>
      <c r="B4824">
        <v>5</v>
      </c>
      <c r="C4824" t="str">
        <f>+VLOOKUP(Precio_mayoristas_consumidores[[#This Row],[Cod_mes]],Códigos_mes[],2,0)</f>
        <v>Mayo</v>
      </c>
      <c r="D4824" t="s">
        <v>797</v>
      </c>
      <c r="E4824" t="str">
        <f>+VLOOKUP(Precio_mayoristas_consumidores[[#This Row],[Producto]],Codigos_class_frutas[],2,0)</f>
        <v>Cítricos</v>
      </c>
      <c r="F4824" t="s">
        <v>218</v>
      </c>
      <c r="G4824" s="51">
        <v>2171.88</v>
      </c>
    </row>
    <row r="4825" spans="1:7" x14ac:dyDescent="0.35">
      <c r="A4825">
        <v>2018</v>
      </c>
      <c r="B4825">
        <v>5</v>
      </c>
      <c r="C4825" t="str">
        <f>+VLOOKUP(Precio_mayoristas_consumidores[[#This Row],[Cod_mes]],Códigos_mes[],2,0)</f>
        <v>Mayo</v>
      </c>
      <c r="D4825" t="s">
        <v>797</v>
      </c>
      <c r="E4825" t="str">
        <f>+VLOOKUP(Precio_mayoristas_consumidores[[#This Row],[Producto]],Codigos_class_frutas[],2,0)</f>
        <v>Tropicales y subtropicales</v>
      </c>
      <c r="F4825" t="s">
        <v>229</v>
      </c>
      <c r="G4825" s="51">
        <v>1791.55</v>
      </c>
    </row>
    <row r="4826" spans="1:7" x14ac:dyDescent="0.35">
      <c r="A4826">
        <v>2018</v>
      </c>
      <c r="B4826">
        <v>5</v>
      </c>
      <c r="C4826" t="str">
        <f>+VLOOKUP(Precio_mayoristas_consumidores[[#This Row],[Cod_mes]],Códigos_mes[],2,0)</f>
        <v>Mayo</v>
      </c>
      <c r="D4826" t="s">
        <v>797</v>
      </c>
      <c r="E4826" t="str">
        <f>+VLOOKUP(Precio_mayoristas_consumidores[[#This Row],[Producto]],Codigos_class_frutas[],2,0)</f>
        <v>Frutos de pepita</v>
      </c>
      <c r="F4826" t="s">
        <v>231</v>
      </c>
      <c r="G4826" s="51">
        <v>1135.9100000000001</v>
      </c>
    </row>
    <row r="4827" spans="1:7" x14ac:dyDescent="0.35">
      <c r="A4827">
        <v>2018</v>
      </c>
      <c r="B4827">
        <v>5</v>
      </c>
      <c r="C4827" t="str">
        <f>+VLOOKUP(Precio_mayoristas_consumidores[[#This Row],[Cod_mes]],Códigos_mes[],2,0)</f>
        <v>Mayo</v>
      </c>
      <c r="D4827" t="s">
        <v>797</v>
      </c>
      <c r="E4827" t="str">
        <f>+VLOOKUP(Precio_mayoristas_consumidores[[#This Row],[Producto]],Codigos_class_frutas[],2,0)</f>
        <v>Cítricos</v>
      </c>
      <c r="F4827" t="s">
        <v>221</v>
      </c>
      <c r="G4827" s="51">
        <v>1518.44</v>
      </c>
    </row>
    <row r="4828" spans="1:7" x14ac:dyDescent="0.35">
      <c r="A4828">
        <v>2018</v>
      </c>
      <c r="B4828">
        <v>5</v>
      </c>
      <c r="C4828" t="str">
        <f>+VLOOKUP(Precio_mayoristas_consumidores[[#This Row],[Cod_mes]],Códigos_mes[],2,0)</f>
        <v>Mayo</v>
      </c>
      <c r="D4828" t="s">
        <v>797</v>
      </c>
      <c r="E4828" t="str">
        <f>+VLOOKUP(Precio_mayoristas_consumidores[[#This Row],[Producto]],Codigos_class_frutas[],2,0)</f>
        <v>Oleaginosos</v>
      </c>
      <c r="F4828" t="s">
        <v>225</v>
      </c>
      <c r="G4828" s="51">
        <v>3794.55</v>
      </c>
    </row>
    <row r="4829" spans="1:7" x14ac:dyDescent="0.35">
      <c r="A4829">
        <v>2018</v>
      </c>
      <c r="B4829">
        <v>5</v>
      </c>
      <c r="C4829" t="str">
        <f>+VLOOKUP(Precio_mayoristas_consumidores[[#This Row],[Cod_mes]],Códigos_mes[],2,0)</f>
        <v>Mayo</v>
      </c>
      <c r="D4829" t="s">
        <v>797</v>
      </c>
      <c r="E4829" t="str">
        <f>+VLOOKUP(Precio_mayoristas_consumidores[[#This Row],[Producto]],Codigos_class_frutas[],2,0)</f>
        <v>Frutos de pepita</v>
      </c>
      <c r="F4829" t="s">
        <v>242</v>
      </c>
      <c r="G4829" s="51">
        <v>1042.3</v>
      </c>
    </row>
    <row r="4830" spans="1:7" x14ac:dyDescent="0.35">
      <c r="A4830">
        <v>2018</v>
      </c>
      <c r="B4830">
        <v>5</v>
      </c>
      <c r="C4830" t="str">
        <f>+VLOOKUP(Precio_mayoristas_consumidores[[#This Row],[Cod_mes]],Códigos_mes[],2,0)</f>
        <v>Mayo</v>
      </c>
      <c r="D4830" t="s">
        <v>797</v>
      </c>
      <c r="E4830" t="str">
        <f>+VLOOKUP(Precio_mayoristas_consumidores[[#This Row],[Producto]],Codigos_class_frutas[],2,0)</f>
        <v>Tropicales y subtropicales</v>
      </c>
      <c r="F4830" t="s">
        <v>204</v>
      </c>
      <c r="G4830" s="51">
        <v>827.51</v>
      </c>
    </row>
    <row r="4831" spans="1:7" x14ac:dyDescent="0.35">
      <c r="A4831">
        <v>2018</v>
      </c>
      <c r="B4831">
        <v>5</v>
      </c>
      <c r="C4831" t="str">
        <f>+VLOOKUP(Precio_mayoristas_consumidores[[#This Row],[Cod_mes]],Códigos_mes[],2,0)</f>
        <v>Mayo</v>
      </c>
      <c r="D4831" t="s">
        <v>797</v>
      </c>
      <c r="E4831" t="str">
        <f>+VLOOKUP(Precio_mayoristas_consumidores[[#This Row],[Producto]],Codigos_class_frutas[],2,0)</f>
        <v>Uva</v>
      </c>
      <c r="F4831" t="s">
        <v>295</v>
      </c>
      <c r="G4831" s="51">
        <v>2958.57</v>
      </c>
    </row>
    <row r="4832" spans="1:7" x14ac:dyDescent="0.35">
      <c r="A4832">
        <v>2018</v>
      </c>
      <c r="B4832">
        <v>6</v>
      </c>
      <c r="C4832" t="str">
        <f>+VLOOKUP(Precio_mayoristas_consumidores[[#This Row],[Cod_mes]],Códigos_mes[],2,0)</f>
        <v>Junio</v>
      </c>
      <c r="D4832" t="s">
        <v>796</v>
      </c>
      <c r="E4832" t="str">
        <f>+VLOOKUP(Precio_mayoristas_consumidores[[#This Row],[Producto]],Codigos_class_frutas[],2,0)</f>
        <v>Berries</v>
      </c>
      <c r="F4832" t="s">
        <v>249</v>
      </c>
      <c r="G4832" s="51">
        <v>575.54</v>
      </c>
    </row>
    <row r="4833" spans="1:7" x14ac:dyDescent="0.35">
      <c r="A4833">
        <v>2018</v>
      </c>
      <c r="B4833">
        <v>6</v>
      </c>
      <c r="C4833" t="str">
        <f>+VLOOKUP(Precio_mayoristas_consumidores[[#This Row],[Cod_mes]],Códigos_mes[],2,0)</f>
        <v>Junio</v>
      </c>
      <c r="D4833" t="s">
        <v>796</v>
      </c>
      <c r="E4833" t="str">
        <f>+VLOOKUP(Precio_mayoristas_consumidores[[#This Row],[Producto]],Codigos_class_frutas[],2,0)</f>
        <v>Cítricos</v>
      </c>
      <c r="F4833" t="s">
        <v>214</v>
      </c>
      <c r="G4833" s="51">
        <v>716.22</v>
      </c>
    </row>
    <row r="4834" spans="1:7" x14ac:dyDescent="0.35">
      <c r="A4834">
        <v>2018</v>
      </c>
      <c r="B4834">
        <v>6</v>
      </c>
      <c r="C4834" t="str">
        <f>+VLOOKUP(Precio_mayoristas_consumidores[[#This Row],[Cod_mes]],Códigos_mes[],2,0)</f>
        <v>Junio</v>
      </c>
      <c r="D4834" t="s">
        <v>796</v>
      </c>
      <c r="E4834" t="str">
        <f>+VLOOKUP(Precio_mayoristas_consumidores[[#This Row],[Producto]],Codigos_class_frutas[],2,0)</f>
        <v>Cítricos</v>
      </c>
      <c r="F4834" t="s">
        <v>218</v>
      </c>
      <c r="G4834" s="51">
        <v>841.4</v>
      </c>
    </row>
    <row r="4835" spans="1:7" x14ac:dyDescent="0.35">
      <c r="A4835">
        <v>2018</v>
      </c>
      <c r="B4835">
        <v>6</v>
      </c>
      <c r="C4835" t="str">
        <f>+VLOOKUP(Precio_mayoristas_consumidores[[#This Row],[Cod_mes]],Códigos_mes[],2,0)</f>
        <v>Junio</v>
      </c>
      <c r="D4835" t="s">
        <v>796</v>
      </c>
      <c r="E4835" t="str">
        <f>+VLOOKUP(Precio_mayoristas_consumidores[[#This Row],[Producto]],Codigos_class_frutas[],2,0)</f>
        <v>Tropicales y subtropicales</v>
      </c>
      <c r="F4835" t="s">
        <v>229</v>
      </c>
      <c r="G4835" s="51">
        <v>1927.06</v>
      </c>
    </row>
    <row r="4836" spans="1:7" x14ac:dyDescent="0.35">
      <c r="A4836">
        <v>2018</v>
      </c>
      <c r="B4836">
        <v>6</v>
      </c>
      <c r="C4836" t="str">
        <f>+VLOOKUP(Precio_mayoristas_consumidores[[#This Row],[Cod_mes]],Códigos_mes[],2,0)</f>
        <v>Junio</v>
      </c>
      <c r="D4836" t="s">
        <v>796</v>
      </c>
      <c r="E4836" t="str">
        <f>+VLOOKUP(Precio_mayoristas_consumidores[[#This Row],[Producto]],Codigos_class_frutas[],2,0)</f>
        <v>Frutos de pepita</v>
      </c>
      <c r="F4836" t="s">
        <v>231</v>
      </c>
      <c r="G4836" s="51">
        <v>537.19000000000005</v>
      </c>
    </row>
    <row r="4837" spans="1:7" x14ac:dyDescent="0.35">
      <c r="A4837">
        <v>2018</v>
      </c>
      <c r="B4837">
        <v>6</v>
      </c>
      <c r="C4837" t="str">
        <f>+VLOOKUP(Precio_mayoristas_consumidores[[#This Row],[Cod_mes]],Códigos_mes[],2,0)</f>
        <v>Junio</v>
      </c>
      <c r="D4837" t="s">
        <v>796</v>
      </c>
      <c r="E4837" t="str">
        <f>+VLOOKUP(Precio_mayoristas_consumidores[[#This Row],[Producto]],Codigos_class_frutas[],2,0)</f>
        <v>Cítricos</v>
      </c>
      <c r="F4837" t="s">
        <v>221</v>
      </c>
      <c r="G4837" s="51">
        <v>728.92</v>
      </c>
    </row>
    <row r="4838" spans="1:7" x14ac:dyDescent="0.35">
      <c r="A4838">
        <v>2018</v>
      </c>
      <c r="B4838">
        <v>6</v>
      </c>
      <c r="C4838" t="str">
        <f>+VLOOKUP(Precio_mayoristas_consumidores[[#This Row],[Cod_mes]],Códigos_mes[],2,0)</f>
        <v>Junio</v>
      </c>
      <c r="D4838" t="s">
        <v>796</v>
      </c>
      <c r="E4838" t="str">
        <f>+VLOOKUP(Precio_mayoristas_consumidores[[#This Row],[Producto]],Codigos_class_frutas[],2,0)</f>
        <v>Oleaginosos</v>
      </c>
      <c r="F4838" t="s">
        <v>225</v>
      </c>
      <c r="G4838" s="51">
        <v>4199.16</v>
      </c>
    </row>
    <row r="4839" spans="1:7" x14ac:dyDescent="0.35">
      <c r="A4839">
        <v>2018</v>
      </c>
      <c r="B4839">
        <v>6</v>
      </c>
      <c r="C4839" t="str">
        <f>+VLOOKUP(Precio_mayoristas_consumidores[[#This Row],[Cod_mes]],Códigos_mes[],2,0)</f>
        <v>Junio</v>
      </c>
      <c r="D4839" t="s">
        <v>796</v>
      </c>
      <c r="E4839" t="str">
        <f>+VLOOKUP(Precio_mayoristas_consumidores[[#This Row],[Producto]],Codigos_class_frutas[],2,0)</f>
        <v>Frutos de pepita</v>
      </c>
      <c r="F4839" t="s">
        <v>242</v>
      </c>
      <c r="G4839" s="51">
        <v>619.22</v>
      </c>
    </row>
    <row r="4840" spans="1:7" x14ac:dyDescent="0.35">
      <c r="A4840">
        <v>2018</v>
      </c>
      <c r="B4840">
        <v>6</v>
      </c>
      <c r="C4840" t="str">
        <f>+VLOOKUP(Precio_mayoristas_consumidores[[#This Row],[Cod_mes]],Códigos_mes[],2,0)</f>
        <v>Junio</v>
      </c>
      <c r="D4840" t="s">
        <v>796</v>
      </c>
      <c r="E4840" t="str">
        <f>+VLOOKUP(Precio_mayoristas_consumidores[[#This Row],[Producto]],Codigos_class_frutas[],2,0)</f>
        <v>Tropicales y subtropicales</v>
      </c>
      <c r="F4840" t="s">
        <v>204</v>
      </c>
      <c r="G4840" s="51">
        <v>563.91999999999996</v>
      </c>
    </row>
    <row r="4841" spans="1:7" x14ac:dyDescent="0.35">
      <c r="A4841">
        <v>2018</v>
      </c>
      <c r="B4841">
        <v>6</v>
      </c>
      <c r="C4841" t="str">
        <f>+VLOOKUP(Precio_mayoristas_consumidores[[#This Row],[Cod_mes]],Códigos_mes[],2,0)</f>
        <v>Junio</v>
      </c>
      <c r="D4841" t="s">
        <v>797</v>
      </c>
      <c r="E4841" t="str">
        <f>+VLOOKUP(Precio_mayoristas_consumidores[[#This Row],[Producto]],Codigos_class_frutas[],2,0)</f>
        <v>Berries</v>
      </c>
      <c r="F4841" t="s">
        <v>249</v>
      </c>
      <c r="G4841" s="51">
        <v>1329.71</v>
      </c>
    </row>
    <row r="4842" spans="1:7" x14ac:dyDescent="0.35">
      <c r="A4842">
        <v>2018</v>
      </c>
      <c r="B4842">
        <v>6</v>
      </c>
      <c r="C4842" t="str">
        <f>+VLOOKUP(Precio_mayoristas_consumidores[[#This Row],[Cod_mes]],Códigos_mes[],2,0)</f>
        <v>Junio</v>
      </c>
      <c r="D4842" t="s">
        <v>797</v>
      </c>
      <c r="E4842" t="str">
        <f>+VLOOKUP(Precio_mayoristas_consumidores[[#This Row],[Producto]],Codigos_class_frutas[],2,0)</f>
        <v>Cítricos</v>
      </c>
      <c r="F4842" t="s">
        <v>214</v>
      </c>
      <c r="G4842" s="51">
        <v>1472.82</v>
      </c>
    </row>
    <row r="4843" spans="1:7" x14ac:dyDescent="0.35">
      <c r="A4843">
        <v>2018</v>
      </c>
      <c r="B4843">
        <v>6</v>
      </c>
      <c r="C4843" t="str">
        <f>+VLOOKUP(Precio_mayoristas_consumidores[[#This Row],[Cod_mes]],Códigos_mes[],2,0)</f>
        <v>Junio</v>
      </c>
      <c r="D4843" t="s">
        <v>797</v>
      </c>
      <c r="E4843" t="str">
        <f>+VLOOKUP(Precio_mayoristas_consumidores[[#This Row],[Producto]],Codigos_class_frutas[],2,0)</f>
        <v>Cítricos</v>
      </c>
      <c r="F4843" t="s">
        <v>218</v>
      </c>
      <c r="G4843" s="51">
        <v>1979.16</v>
      </c>
    </row>
    <row r="4844" spans="1:7" x14ac:dyDescent="0.35">
      <c r="A4844">
        <v>2018</v>
      </c>
      <c r="B4844">
        <v>6</v>
      </c>
      <c r="C4844" t="str">
        <f>+VLOOKUP(Precio_mayoristas_consumidores[[#This Row],[Cod_mes]],Códigos_mes[],2,0)</f>
        <v>Junio</v>
      </c>
      <c r="D4844" t="s">
        <v>797</v>
      </c>
      <c r="E4844" t="str">
        <f>+VLOOKUP(Precio_mayoristas_consumidores[[#This Row],[Producto]],Codigos_class_frutas[],2,0)</f>
        <v>Tropicales y subtropicales</v>
      </c>
      <c r="F4844" t="s">
        <v>229</v>
      </c>
      <c r="G4844" s="51">
        <v>1817.44</v>
      </c>
    </row>
    <row r="4845" spans="1:7" x14ac:dyDescent="0.35">
      <c r="A4845">
        <v>2018</v>
      </c>
      <c r="B4845">
        <v>6</v>
      </c>
      <c r="C4845" t="str">
        <f>+VLOOKUP(Precio_mayoristas_consumidores[[#This Row],[Cod_mes]],Códigos_mes[],2,0)</f>
        <v>Junio</v>
      </c>
      <c r="D4845" t="s">
        <v>797</v>
      </c>
      <c r="E4845" t="str">
        <f>+VLOOKUP(Precio_mayoristas_consumidores[[#This Row],[Producto]],Codigos_class_frutas[],2,0)</f>
        <v>Frutos de pepita</v>
      </c>
      <c r="F4845" t="s">
        <v>231</v>
      </c>
      <c r="G4845" s="51">
        <v>1188.58</v>
      </c>
    </row>
    <row r="4846" spans="1:7" x14ac:dyDescent="0.35">
      <c r="A4846">
        <v>2018</v>
      </c>
      <c r="B4846">
        <v>6</v>
      </c>
      <c r="C4846" t="str">
        <f>+VLOOKUP(Precio_mayoristas_consumidores[[#This Row],[Cod_mes]],Códigos_mes[],2,0)</f>
        <v>Junio</v>
      </c>
      <c r="D4846" t="s">
        <v>797</v>
      </c>
      <c r="E4846" t="str">
        <f>+VLOOKUP(Precio_mayoristas_consumidores[[#This Row],[Producto]],Codigos_class_frutas[],2,0)</f>
        <v>Cítricos</v>
      </c>
      <c r="F4846" t="s">
        <v>221</v>
      </c>
      <c r="G4846" s="51">
        <v>1413.42</v>
      </c>
    </row>
    <row r="4847" spans="1:7" x14ac:dyDescent="0.35">
      <c r="A4847">
        <v>2018</v>
      </c>
      <c r="B4847">
        <v>6</v>
      </c>
      <c r="C4847" t="str">
        <f>+VLOOKUP(Precio_mayoristas_consumidores[[#This Row],[Cod_mes]],Códigos_mes[],2,0)</f>
        <v>Junio</v>
      </c>
      <c r="D4847" t="s">
        <v>797</v>
      </c>
      <c r="E4847" t="str">
        <f>+VLOOKUP(Precio_mayoristas_consumidores[[#This Row],[Producto]],Codigos_class_frutas[],2,0)</f>
        <v>Oleaginosos</v>
      </c>
      <c r="F4847" t="s">
        <v>225</v>
      </c>
      <c r="G4847" s="51">
        <v>3747.72</v>
      </c>
    </row>
    <row r="4848" spans="1:7" x14ac:dyDescent="0.35">
      <c r="A4848">
        <v>2018</v>
      </c>
      <c r="B4848">
        <v>6</v>
      </c>
      <c r="C4848" t="str">
        <f>+VLOOKUP(Precio_mayoristas_consumidores[[#This Row],[Cod_mes]],Códigos_mes[],2,0)</f>
        <v>Junio</v>
      </c>
      <c r="D4848" t="s">
        <v>797</v>
      </c>
      <c r="E4848" t="str">
        <f>+VLOOKUP(Precio_mayoristas_consumidores[[#This Row],[Producto]],Codigos_class_frutas[],2,0)</f>
        <v>Frutos de pepita</v>
      </c>
      <c r="F4848" t="s">
        <v>242</v>
      </c>
      <c r="G4848" s="51">
        <v>1114.7</v>
      </c>
    </row>
    <row r="4849" spans="1:7" x14ac:dyDescent="0.35">
      <c r="A4849">
        <v>2018</v>
      </c>
      <c r="B4849">
        <v>6</v>
      </c>
      <c r="C4849" t="str">
        <f>+VLOOKUP(Precio_mayoristas_consumidores[[#This Row],[Cod_mes]],Códigos_mes[],2,0)</f>
        <v>Junio</v>
      </c>
      <c r="D4849" t="s">
        <v>797</v>
      </c>
      <c r="E4849" t="str">
        <f>+VLOOKUP(Precio_mayoristas_consumidores[[#This Row],[Producto]],Codigos_class_frutas[],2,0)</f>
        <v>Tropicales y subtropicales</v>
      </c>
      <c r="F4849" t="s">
        <v>204</v>
      </c>
      <c r="G4849" s="51">
        <v>823.99</v>
      </c>
    </row>
    <row r="4850" spans="1:7" x14ac:dyDescent="0.35">
      <c r="A4850">
        <v>2018</v>
      </c>
      <c r="B4850">
        <v>6</v>
      </c>
      <c r="C4850" t="str">
        <f>+VLOOKUP(Precio_mayoristas_consumidores[[#This Row],[Cod_mes]],Códigos_mes[],2,0)</f>
        <v>Junio</v>
      </c>
      <c r="D4850" t="s">
        <v>796</v>
      </c>
      <c r="E4850" t="str">
        <f>+VLOOKUP(Precio_mayoristas_consumidores[[#This Row],[Producto]],Codigos_class_frutas[],2,0)</f>
        <v>Berries</v>
      </c>
      <c r="F4850" t="s">
        <v>249</v>
      </c>
      <c r="G4850" s="51">
        <v>572.16</v>
      </c>
    </row>
    <row r="4851" spans="1:7" x14ac:dyDescent="0.35">
      <c r="A4851">
        <v>2018</v>
      </c>
      <c r="B4851">
        <v>6</v>
      </c>
      <c r="C4851" t="str">
        <f>+VLOOKUP(Precio_mayoristas_consumidores[[#This Row],[Cod_mes]],Códigos_mes[],2,0)</f>
        <v>Junio</v>
      </c>
      <c r="D4851" t="s">
        <v>796</v>
      </c>
      <c r="E4851" t="str">
        <f>+VLOOKUP(Precio_mayoristas_consumidores[[#This Row],[Producto]],Codigos_class_frutas[],2,0)</f>
        <v>Cítricos</v>
      </c>
      <c r="F4851" t="s">
        <v>214</v>
      </c>
      <c r="G4851" s="51">
        <v>660.64</v>
      </c>
    </row>
    <row r="4852" spans="1:7" x14ac:dyDescent="0.35">
      <c r="A4852">
        <v>2018</v>
      </c>
      <c r="B4852">
        <v>6</v>
      </c>
      <c r="C4852" t="str">
        <f>+VLOOKUP(Precio_mayoristas_consumidores[[#This Row],[Cod_mes]],Códigos_mes[],2,0)</f>
        <v>Junio</v>
      </c>
      <c r="D4852" t="s">
        <v>796</v>
      </c>
      <c r="E4852" t="str">
        <f>+VLOOKUP(Precio_mayoristas_consumidores[[#This Row],[Producto]],Codigos_class_frutas[],2,0)</f>
        <v>Cítricos</v>
      </c>
      <c r="F4852" t="s">
        <v>218</v>
      </c>
      <c r="G4852" s="51">
        <v>814.12</v>
      </c>
    </row>
    <row r="4853" spans="1:7" x14ac:dyDescent="0.35">
      <c r="A4853">
        <v>2018</v>
      </c>
      <c r="B4853">
        <v>6</v>
      </c>
      <c r="C4853" t="str">
        <f>+VLOOKUP(Precio_mayoristas_consumidores[[#This Row],[Cod_mes]],Códigos_mes[],2,0)</f>
        <v>Junio</v>
      </c>
      <c r="D4853" t="s">
        <v>796</v>
      </c>
      <c r="E4853" t="str">
        <f>+VLOOKUP(Precio_mayoristas_consumidores[[#This Row],[Producto]],Codigos_class_frutas[],2,0)</f>
        <v>Tropicales y subtropicales</v>
      </c>
      <c r="F4853" t="s">
        <v>229</v>
      </c>
      <c r="G4853" s="51">
        <v>1868.7</v>
      </c>
    </row>
    <row r="4854" spans="1:7" x14ac:dyDescent="0.35">
      <c r="A4854">
        <v>2018</v>
      </c>
      <c r="B4854">
        <v>6</v>
      </c>
      <c r="C4854" t="str">
        <f>+VLOOKUP(Precio_mayoristas_consumidores[[#This Row],[Cod_mes]],Códigos_mes[],2,0)</f>
        <v>Junio</v>
      </c>
      <c r="D4854" t="s">
        <v>796</v>
      </c>
      <c r="E4854" t="str">
        <f>+VLOOKUP(Precio_mayoristas_consumidores[[#This Row],[Producto]],Codigos_class_frutas[],2,0)</f>
        <v>Frutos de pepita</v>
      </c>
      <c r="F4854" t="s">
        <v>231</v>
      </c>
      <c r="G4854" s="51">
        <v>542.55999999999995</v>
      </c>
    </row>
    <row r="4855" spans="1:7" x14ac:dyDescent="0.35">
      <c r="A4855">
        <v>2018</v>
      </c>
      <c r="B4855">
        <v>6</v>
      </c>
      <c r="C4855" t="str">
        <f>+VLOOKUP(Precio_mayoristas_consumidores[[#This Row],[Cod_mes]],Códigos_mes[],2,0)</f>
        <v>Junio</v>
      </c>
      <c r="D4855" t="s">
        <v>796</v>
      </c>
      <c r="E4855" t="str">
        <f>+VLOOKUP(Precio_mayoristas_consumidores[[#This Row],[Producto]],Codigos_class_frutas[],2,0)</f>
        <v>Cítricos</v>
      </c>
      <c r="F4855" t="s">
        <v>221</v>
      </c>
      <c r="G4855" s="51">
        <v>684.15</v>
      </c>
    </row>
    <row r="4856" spans="1:7" x14ac:dyDescent="0.35">
      <c r="A4856">
        <v>2018</v>
      </c>
      <c r="B4856">
        <v>6</v>
      </c>
      <c r="C4856" t="str">
        <f>+VLOOKUP(Precio_mayoristas_consumidores[[#This Row],[Cod_mes]],Códigos_mes[],2,0)</f>
        <v>Junio</v>
      </c>
      <c r="D4856" t="s">
        <v>796</v>
      </c>
      <c r="E4856" t="str">
        <f>+VLOOKUP(Precio_mayoristas_consumidores[[#This Row],[Producto]],Codigos_class_frutas[],2,0)</f>
        <v>Oleaginosos</v>
      </c>
      <c r="F4856" t="s">
        <v>225</v>
      </c>
      <c r="G4856" s="51">
        <v>3912.5</v>
      </c>
    </row>
    <row r="4857" spans="1:7" x14ac:dyDescent="0.35">
      <c r="A4857">
        <v>2018</v>
      </c>
      <c r="B4857">
        <v>6</v>
      </c>
      <c r="C4857" t="str">
        <f>+VLOOKUP(Precio_mayoristas_consumidores[[#This Row],[Cod_mes]],Códigos_mes[],2,0)</f>
        <v>Junio</v>
      </c>
      <c r="D4857" t="s">
        <v>796</v>
      </c>
      <c r="E4857" t="str">
        <f>+VLOOKUP(Precio_mayoristas_consumidores[[#This Row],[Producto]],Codigos_class_frutas[],2,0)</f>
        <v>Frutos de pepita</v>
      </c>
      <c r="F4857" t="s">
        <v>242</v>
      </c>
      <c r="G4857" s="51">
        <v>636.73</v>
      </c>
    </row>
    <row r="4858" spans="1:7" x14ac:dyDescent="0.35">
      <c r="A4858">
        <v>2018</v>
      </c>
      <c r="B4858">
        <v>6</v>
      </c>
      <c r="C4858" t="str">
        <f>+VLOOKUP(Precio_mayoristas_consumidores[[#This Row],[Cod_mes]],Códigos_mes[],2,0)</f>
        <v>Junio</v>
      </c>
      <c r="D4858" t="s">
        <v>796</v>
      </c>
      <c r="E4858" t="str">
        <f>+VLOOKUP(Precio_mayoristas_consumidores[[#This Row],[Producto]],Codigos_class_frutas[],2,0)</f>
        <v>Tropicales y subtropicales</v>
      </c>
      <c r="F4858" t="s">
        <v>204</v>
      </c>
      <c r="G4858" s="51">
        <v>585.58000000000004</v>
      </c>
    </row>
    <row r="4859" spans="1:7" x14ac:dyDescent="0.35">
      <c r="A4859">
        <v>2018</v>
      </c>
      <c r="B4859">
        <v>6</v>
      </c>
      <c r="C4859" t="str">
        <f>+VLOOKUP(Precio_mayoristas_consumidores[[#This Row],[Cod_mes]],Códigos_mes[],2,0)</f>
        <v>Junio</v>
      </c>
      <c r="D4859" t="s">
        <v>797</v>
      </c>
      <c r="E4859" t="str">
        <f>+VLOOKUP(Precio_mayoristas_consumidores[[#This Row],[Producto]],Codigos_class_frutas[],2,0)</f>
        <v>Berries</v>
      </c>
      <c r="F4859" t="s">
        <v>249</v>
      </c>
      <c r="G4859" s="51">
        <v>1194.56</v>
      </c>
    </row>
    <row r="4860" spans="1:7" x14ac:dyDescent="0.35">
      <c r="A4860">
        <v>2018</v>
      </c>
      <c r="B4860">
        <v>6</v>
      </c>
      <c r="C4860" t="str">
        <f>+VLOOKUP(Precio_mayoristas_consumidores[[#This Row],[Cod_mes]],Códigos_mes[],2,0)</f>
        <v>Junio</v>
      </c>
      <c r="D4860" t="s">
        <v>797</v>
      </c>
      <c r="E4860" t="str">
        <f>+VLOOKUP(Precio_mayoristas_consumidores[[#This Row],[Producto]],Codigos_class_frutas[],2,0)</f>
        <v>Cítricos</v>
      </c>
      <c r="F4860" t="s">
        <v>214</v>
      </c>
      <c r="G4860" s="51">
        <v>1370.86</v>
      </c>
    </row>
    <row r="4861" spans="1:7" x14ac:dyDescent="0.35">
      <c r="A4861">
        <v>2018</v>
      </c>
      <c r="B4861">
        <v>6</v>
      </c>
      <c r="C4861" t="str">
        <f>+VLOOKUP(Precio_mayoristas_consumidores[[#This Row],[Cod_mes]],Códigos_mes[],2,0)</f>
        <v>Junio</v>
      </c>
      <c r="D4861" t="s">
        <v>797</v>
      </c>
      <c r="E4861" t="str">
        <f>+VLOOKUP(Precio_mayoristas_consumidores[[#This Row],[Producto]],Codigos_class_frutas[],2,0)</f>
        <v>Cítricos</v>
      </c>
      <c r="F4861" t="s">
        <v>218</v>
      </c>
      <c r="G4861" s="51">
        <v>1714.67</v>
      </c>
    </row>
    <row r="4862" spans="1:7" x14ac:dyDescent="0.35">
      <c r="A4862">
        <v>2018</v>
      </c>
      <c r="B4862">
        <v>6</v>
      </c>
      <c r="C4862" t="str">
        <f>+VLOOKUP(Precio_mayoristas_consumidores[[#This Row],[Cod_mes]],Códigos_mes[],2,0)</f>
        <v>Junio</v>
      </c>
      <c r="D4862" t="s">
        <v>797</v>
      </c>
      <c r="E4862" t="str">
        <f>+VLOOKUP(Precio_mayoristas_consumidores[[#This Row],[Producto]],Codigos_class_frutas[],2,0)</f>
        <v>Tropicales y subtropicales</v>
      </c>
      <c r="F4862" t="s">
        <v>229</v>
      </c>
      <c r="G4862" s="51">
        <v>1945.54</v>
      </c>
    </row>
    <row r="4863" spans="1:7" x14ac:dyDescent="0.35">
      <c r="A4863">
        <v>2018</v>
      </c>
      <c r="B4863">
        <v>6</v>
      </c>
      <c r="C4863" t="str">
        <f>+VLOOKUP(Precio_mayoristas_consumidores[[#This Row],[Cod_mes]],Códigos_mes[],2,0)</f>
        <v>Junio</v>
      </c>
      <c r="D4863" t="s">
        <v>797</v>
      </c>
      <c r="E4863" t="str">
        <f>+VLOOKUP(Precio_mayoristas_consumidores[[#This Row],[Producto]],Codigos_class_frutas[],2,0)</f>
        <v>Frutos de pepita</v>
      </c>
      <c r="F4863" t="s">
        <v>231</v>
      </c>
      <c r="G4863" s="51">
        <v>1208.8599999999999</v>
      </c>
    </row>
    <row r="4864" spans="1:7" x14ac:dyDescent="0.35">
      <c r="A4864">
        <v>2018</v>
      </c>
      <c r="B4864">
        <v>6</v>
      </c>
      <c r="C4864" t="str">
        <f>+VLOOKUP(Precio_mayoristas_consumidores[[#This Row],[Cod_mes]],Códigos_mes[],2,0)</f>
        <v>Junio</v>
      </c>
      <c r="D4864" t="s">
        <v>797</v>
      </c>
      <c r="E4864" t="str">
        <f>+VLOOKUP(Precio_mayoristas_consumidores[[#This Row],[Producto]],Codigos_class_frutas[],2,0)</f>
        <v>Cítricos</v>
      </c>
      <c r="F4864" t="s">
        <v>221</v>
      </c>
      <c r="G4864" s="51">
        <v>1380.83</v>
      </c>
    </row>
    <row r="4865" spans="1:7" x14ac:dyDescent="0.35">
      <c r="A4865">
        <v>2018</v>
      </c>
      <c r="B4865">
        <v>6</v>
      </c>
      <c r="C4865" t="str">
        <f>+VLOOKUP(Precio_mayoristas_consumidores[[#This Row],[Cod_mes]],Códigos_mes[],2,0)</f>
        <v>Junio</v>
      </c>
      <c r="D4865" t="s">
        <v>797</v>
      </c>
      <c r="E4865" t="str">
        <f>+VLOOKUP(Precio_mayoristas_consumidores[[#This Row],[Producto]],Codigos_class_frutas[],2,0)</f>
        <v>Oleaginosos</v>
      </c>
      <c r="F4865" t="s">
        <v>225</v>
      </c>
      <c r="G4865" s="51">
        <v>3743.39</v>
      </c>
    </row>
    <row r="4866" spans="1:7" x14ac:dyDescent="0.35">
      <c r="A4866">
        <v>2018</v>
      </c>
      <c r="B4866">
        <v>6</v>
      </c>
      <c r="C4866" t="str">
        <f>+VLOOKUP(Precio_mayoristas_consumidores[[#This Row],[Cod_mes]],Códigos_mes[],2,0)</f>
        <v>Junio</v>
      </c>
      <c r="D4866" t="s">
        <v>797</v>
      </c>
      <c r="E4866" t="str">
        <f>+VLOOKUP(Precio_mayoristas_consumidores[[#This Row],[Producto]],Codigos_class_frutas[],2,0)</f>
        <v>Frutos de pepita</v>
      </c>
      <c r="F4866" t="s">
        <v>242</v>
      </c>
      <c r="G4866" s="51">
        <v>1108.96</v>
      </c>
    </row>
    <row r="4867" spans="1:7" x14ac:dyDescent="0.35">
      <c r="A4867">
        <v>2018</v>
      </c>
      <c r="B4867">
        <v>6</v>
      </c>
      <c r="C4867" t="str">
        <f>+VLOOKUP(Precio_mayoristas_consumidores[[#This Row],[Cod_mes]],Códigos_mes[],2,0)</f>
        <v>Junio</v>
      </c>
      <c r="D4867" t="s">
        <v>797</v>
      </c>
      <c r="E4867" t="str">
        <f>+VLOOKUP(Precio_mayoristas_consumidores[[#This Row],[Producto]],Codigos_class_frutas[],2,0)</f>
        <v>Tropicales y subtropicales</v>
      </c>
      <c r="F4867" t="s">
        <v>204</v>
      </c>
      <c r="G4867" s="51">
        <v>839.55</v>
      </c>
    </row>
    <row r="4868" spans="1:7" x14ac:dyDescent="0.35">
      <c r="A4868">
        <v>2018</v>
      </c>
      <c r="B4868">
        <v>6</v>
      </c>
      <c r="C4868" t="str">
        <f>+VLOOKUP(Precio_mayoristas_consumidores[[#This Row],[Cod_mes]],Códigos_mes[],2,0)</f>
        <v>Junio</v>
      </c>
      <c r="D4868" t="s">
        <v>796</v>
      </c>
      <c r="E4868" t="str">
        <f>+VLOOKUP(Precio_mayoristas_consumidores[[#This Row],[Producto]],Codigos_class_frutas[],2,0)</f>
        <v>Berries</v>
      </c>
      <c r="F4868" t="s">
        <v>249</v>
      </c>
      <c r="G4868" s="51">
        <v>578.54999999999995</v>
      </c>
    </row>
    <row r="4869" spans="1:7" x14ac:dyDescent="0.35">
      <c r="A4869">
        <v>2018</v>
      </c>
      <c r="B4869">
        <v>6</v>
      </c>
      <c r="C4869" t="str">
        <f>+VLOOKUP(Precio_mayoristas_consumidores[[#This Row],[Cod_mes]],Códigos_mes[],2,0)</f>
        <v>Junio</v>
      </c>
      <c r="D4869" t="s">
        <v>796</v>
      </c>
      <c r="E4869" t="str">
        <f>+VLOOKUP(Precio_mayoristas_consumidores[[#This Row],[Producto]],Codigos_class_frutas[],2,0)</f>
        <v>Cítricos</v>
      </c>
      <c r="F4869" t="s">
        <v>214</v>
      </c>
      <c r="G4869" s="51">
        <v>569.41</v>
      </c>
    </row>
    <row r="4870" spans="1:7" x14ac:dyDescent="0.35">
      <c r="A4870">
        <v>2018</v>
      </c>
      <c r="B4870">
        <v>6</v>
      </c>
      <c r="C4870" t="str">
        <f>+VLOOKUP(Precio_mayoristas_consumidores[[#This Row],[Cod_mes]],Códigos_mes[],2,0)</f>
        <v>Junio</v>
      </c>
      <c r="D4870" t="s">
        <v>796</v>
      </c>
      <c r="E4870" t="str">
        <f>+VLOOKUP(Precio_mayoristas_consumidores[[#This Row],[Producto]],Codigos_class_frutas[],2,0)</f>
        <v>Cítricos</v>
      </c>
      <c r="F4870" t="s">
        <v>218</v>
      </c>
      <c r="G4870" s="51">
        <v>779.19</v>
      </c>
    </row>
    <row r="4871" spans="1:7" x14ac:dyDescent="0.35">
      <c r="A4871">
        <v>2018</v>
      </c>
      <c r="B4871">
        <v>6</v>
      </c>
      <c r="C4871" t="str">
        <f>+VLOOKUP(Precio_mayoristas_consumidores[[#This Row],[Cod_mes]],Códigos_mes[],2,0)</f>
        <v>Junio</v>
      </c>
      <c r="D4871" t="s">
        <v>796</v>
      </c>
      <c r="E4871" t="str">
        <f>+VLOOKUP(Precio_mayoristas_consumidores[[#This Row],[Producto]],Codigos_class_frutas[],2,0)</f>
        <v>Tropicales y subtropicales</v>
      </c>
      <c r="F4871" t="s">
        <v>229</v>
      </c>
      <c r="G4871" s="51">
        <v>2031.55</v>
      </c>
    </row>
    <row r="4872" spans="1:7" x14ac:dyDescent="0.35">
      <c r="A4872">
        <v>2018</v>
      </c>
      <c r="B4872">
        <v>6</v>
      </c>
      <c r="C4872" t="str">
        <f>+VLOOKUP(Precio_mayoristas_consumidores[[#This Row],[Cod_mes]],Códigos_mes[],2,0)</f>
        <v>Junio</v>
      </c>
      <c r="D4872" t="s">
        <v>796</v>
      </c>
      <c r="E4872" t="str">
        <f>+VLOOKUP(Precio_mayoristas_consumidores[[#This Row],[Producto]],Codigos_class_frutas[],2,0)</f>
        <v>Frutos de pepita</v>
      </c>
      <c r="F4872" t="s">
        <v>231</v>
      </c>
      <c r="G4872" s="51">
        <v>553.84</v>
      </c>
    </row>
    <row r="4873" spans="1:7" x14ac:dyDescent="0.35">
      <c r="A4873">
        <v>2018</v>
      </c>
      <c r="B4873">
        <v>6</v>
      </c>
      <c r="C4873" t="str">
        <f>+VLOOKUP(Precio_mayoristas_consumidores[[#This Row],[Cod_mes]],Códigos_mes[],2,0)</f>
        <v>Junio</v>
      </c>
      <c r="D4873" t="s">
        <v>796</v>
      </c>
      <c r="E4873" t="str">
        <f>+VLOOKUP(Precio_mayoristas_consumidores[[#This Row],[Producto]],Codigos_class_frutas[],2,0)</f>
        <v>Cítricos</v>
      </c>
      <c r="F4873" t="s">
        <v>221</v>
      </c>
      <c r="G4873" s="51">
        <v>664.81</v>
      </c>
    </row>
    <row r="4874" spans="1:7" x14ac:dyDescent="0.35">
      <c r="A4874">
        <v>2018</v>
      </c>
      <c r="B4874">
        <v>6</v>
      </c>
      <c r="C4874" t="str">
        <f>+VLOOKUP(Precio_mayoristas_consumidores[[#This Row],[Cod_mes]],Códigos_mes[],2,0)</f>
        <v>Junio</v>
      </c>
      <c r="D4874" t="s">
        <v>796</v>
      </c>
      <c r="E4874" t="str">
        <f>+VLOOKUP(Precio_mayoristas_consumidores[[#This Row],[Producto]],Codigos_class_frutas[],2,0)</f>
        <v>Oleaginosos</v>
      </c>
      <c r="F4874" t="s">
        <v>225</v>
      </c>
      <c r="G4874" s="51">
        <v>2908.11</v>
      </c>
    </row>
    <row r="4875" spans="1:7" x14ac:dyDescent="0.35">
      <c r="A4875">
        <v>2018</v>
      </c>
      <c r="B4875">
        <v>6</v>
      </c>
      <c r="C4875" t="str">
        <f>+VLOOKUP(Precio_mayoristas_consumidores[[#This Row],[Cod_mes]],Códigos_mes[],2,0)</f>
        <v>Junio</v>
      </c>
      <c r="D4875" t="s">
        <v>796</v>
      </c>
      <c r="E4875" t="str">
        <f>+VLOOKUP(Precio_mayoristas_consumidores[[#This Row],[Producto]],Codigos_class_frutas[],2,0)</f>
        <v>Frutos de pepita</v>
      </c>
      <c r="F4875" t="s">
        <v>242</v>
      </c>
      <c r="G4875" s="51">
        <v>633.59</v>
      </c>
    </row>
    <row r="4876" spans="1:7" x14ac:dyDescent="0.35">
      <c r="A4876">
        <v>2018</v>
      </c>
      <c r="B4876">
        <v>6</v>
      </c>
      <c r="C4876" t="str">
        <f>+VLOOKUP(Precio_mayoristas_consumidores[[#This Row],[Cod_mes]],Códigos_mes[],2,0)</f>
        <v>Junio</v>
      </c>
      <c r="D4876" t="s">
        <v>796</v>
      </c>
      <c r="E4876" t="str">
        <f>+VLOOKUP(Precio_mayoristas_consumidores[[#This Row],[Producto]],Codigos_class_frutas[],2,0)</f>
        <v>Tropicales y subtropicales</v>
      </c>
      <c r="F4876" t="s">
        <v>204</v>
      </c>
      <c r="G4876" s="51">
        <v>584.27</v>
      </c>
    </row>
    <row r="4877" spans="1:7" x14ac:dyDescent="0.35">
      <c r="A4877">
        <v>2018</v>
      </c>
      <c r="B4877">
        <v>6</v>
      </c>
      <c r="C4877" t="str">
        <f>+VLOOKUP(Precio_mayoristas_consumidores[[#This Row],[Cod_mes]],Códigos_mes[],2,0)</f>
        <v>Junio</v>
      </c>
      <c r="D4877" t="s">
        <v>797</v>
      </c>
      <c r="E4877" t="str">
        <f>+VLOOKUP(Precio_mayoristas_consumidores[[#This Row],[Producto]],Codigos_class_frutas[],2,0)</f>
        <v>Berries</v>
      </c>
      <c r="F4877" t="s">
        <v>249</v>
      </c>
      <c r="G4877" s="51">
        <v>1180.54</v>
      </c>
    </row>
    <row r="4878" spans="1:7" x14ac:dyDescent="0.35">
      <c r="A4878">
        <v>2018</v>
      </c>
      <c r="B4878">
        <v>6</v>
      </c>
      <c r="C4878" t="str">
        <f>+VLOOKUP(Precio_mayoristas_consumidores[[#This Row],[Cod_mes]],Códigos_mes[],2,0)</f>
        <v>Junio</v>
      </c>
      <c r="D4878" t="s">
        <v>797</v>
      </c>
      <c r="E4878" t="str">
        <f>+VLOOKUP(Precio_mayoristas_consumidores[[#This Row],[Producto]],Codigos_class_frutas[],2,0)</f>
        <v>Cítricos</v>
      </c>
      <c r="F4878" t="s">
        <v>214</v>
      </c>
      <c r="G4878" s="51">
        <v>1222.26</v>
      </c>
    </row>
    <row r="4879" spans="1:7" x14ac:dyDescent="0.35">
      <c r="A4879">
        <v>2018</v>
      </c>
      <c r="B4879">
        <v>6</v>
      </c>
      <c r="C4879" t="str">
        <f>+VLOOKUP(Precio_mayoristas_consumidores[[#This Row],[Cod_mes]],Códigos_mes[],2,0)</f>
        <v>Junio</v>
      </c>
      <c r="D4879" t="s">
        <v>797</v>
      </c>
      <c r="E4879" t="str">
        <f>+VLOOKUP(Precio_mayoristas_consumidores[[#This Row],[Producto]],Codigos_class_frutas[],2,0)</f>
        <v>Cítricos</v>
      </c>
      <c r="F4879" t="s">
        <v>218</v>
      </c>
      <c r="G4879" s="51">
        <v>1706.27</v>
      </c>
    </row>
    <row r="4880" spans="1:7" x14ac:dyDescent="0.35">
      <c r="A4880">
        <v>2018</v>
      </c>
      <c r="B4880">
        <v>6</v>
      </c>
      <c r="C4880" t="str">
        <f>+VLOOKUP(Precio_mayoristas_consumidores[[#This Row],[Cod_mes]],Códigos_mes[],2,0)</f>
        <v>Junio</v>
      </c>
      <c r="D4880" t="s">
        <v>797</v>
      </c>
      <c r="E4880" t="str">
        <f>+VLOOKUP(Precio_mayoristas_consumidores[[#This Row],[Producto]],Codigos_class_frutas[],2,0)</f>
        <v>Tropicales y subtropicales</v>
      </c>
      <c r="F4880" t="s">
        <v>229</v>
      </c>
      <c r="G4880" s="51">
        <v>1935.51</v>
      </c>
    </row>
    <row r="4881" spans="1:7" x14ac:dyDescent="0.35">
      <c r="A4881">
        <v>2018</v>
      </c>
      <c r="B4881">
        <v>6</v>
      </c>
      <c r="C4881" t="str">
        <f>+VLOOKUP(Precio_mayoristas_consumidores[[#This Row],[Cod_mes]],Códigos_mes[],2,0)</f>
        <v>Junio</v>
      </c>
      <c r="D4881" t="s">
        <v>797</v>
      </c>
      <c r="E4881" t="str">
        <f>+VLOOKUP(Precio_mayoristas_consumidores[[#This Row],[Producto]],Codigos_class_frutas[],2,0)</f>
        <v>Frutos de pepita</v>
      </c>
      <c r="F4881" t="s">
        <v>231</v>
      </c>
      <c r="G4881" s="51">
        <v>1140.55</v>
      </c>
    </row>
    <row r="4882" spans="1:7" x14ac:dyDescent="0.35">
      <c r="A4882">
        <v>2018</v>
      </c>
      <c r="B4882">
        <v>6</v>
      </c>
      <c r="C4882" t="str">
        <f>+VLOOKUP(Precio_mayoristas_consumidores[[#This Row],[Cod_mes]],Códigos_mes[],2,0)</f>
        <v>Junio</v>
      </c>
      <c r="D4882" t="s">
        <v>797</v>
      </c>
      <c r="E4882" t="str">
        <f>+VLOOKUP(Precio_mayoristas_consumidores[[#This Row],[Producto]],Codigos_class_frutas[],2,0)</f>
        <v>Cítricos</v>
      </c>
      <c r="F4882" t="s">
        <v>221</v>
      </c>
      <c r="G4882" s="51">
        <v>1354.95</v>
      </c>
    </row>
    <row r="4883" spans="1:7" x14ac:dyDescent="0.35">
      <c r="A4883">
        <v>2018</v>
      </c>
      <c r="B4883">
        <v>6</v>
      </c>
      <c r="C4883" t="str">
        <f>+VLOOKUP(Precio_mayoristas_consumidores[[#This Row],[Cod_mes]],Códigos_mes[],2,0)</f>
        <v>Junio</v>
      </c>
      <c r="D4883" t="s">
        <v>797</v>
      </c>
      <c r="E4883" t="str">
        <f>+VLOOKUP(Precio_mayoristas_consumidores[[#This Row],[Producto]],Codigos_class_frutas[],2,0)</f>
        <v>Oleaginosos</v>
      </c>
      <c r="F4883" t="s">
        <v>225</v>
      </c>
      <c r="G4883" s="51">
        <v>3563.31</v>
      </c>
    </row>
    <row r="4884" spans="1:7" x14ac:dyDescent="0.35">
      <c r="A4884">
        <v>2018</v>
      </c>
      <c r="B4884">
        <v>6</v>
      </c>
      <c r="C4884" t="str">
        <f>+VLOOKUP(Precio_mayoristas_consumidores[[#This Row],[Cod_mes]],Códigos_mes[],2,0)</f>
        <v>Junio</v>
      </c>
      <c r="D4884" t="s">
        <v>797</v>
      </c>
      <c r="E4884" t="str">
        <f>+VLOOKUP(Precio_mayoristas_consumidores[[#This Row],[Producto]],Codigos_class_frutas[],2,0)</f>
        <v>Frutos de pepita</v>
      </c>
      <c r="F4884" t="s">
        <v>242</v>
      </c>
      <c r="G4884" s="51">
        <v>1089.3599999999999</v>
      </c>
    </row>
    <row r="4885" spans="1:7" x14ac:dyDescent="0.35">
      <c r="A4885">
        <v>2018</v>
      </c>
      <c r="B4885">
        <v>6</v>
      </c>
      <c r="C4885" t="str">
        <f>+VLOOKUP(Precio_mayoristas_consumidores[[#This Row],[Cod_mes]],Códigos_mes[],2,0)</f>
        <v>Junio</v>
      </c>
      <c r="D4885" t="s">
        <v>797</v>
      </c>
      <c r="E4885" t="str">
        <f>+VLOOKUP(Precio_mayoristas_consumidores[[#This Row],[Producto]],Codigos_class_frutas[],2,0)</f>
        <v>Tropicales y subtropicales</v>
      </c>
      <c r="F4885" t="s">
        <v>204</v>
      </c>
      <c r="G4885" s="51">
        <v>822.84</v>
      </c>
    </row>
    <row r="4886" spans="1:7" x14ac:dyDescent="0.35">
      <c r="A4886">
        <v>2018</v>
      </c>
      <c r="B4886">
        <v>6</v>
      </c>
      <c r="C4886" t="str">
        <f>+VLOOKUP(Precio_mayoristas_consumidores[[#This Row],[Cod_mes]],Códigos_mes[],2,0)</f>
        <v>Junio</v>
      </c>
      <c r="D4886" t="s">
        <v>796</v>
      </c>
      <c r="E4886" t="str">
        <f>+VLOOKUP(Precio_mayoristas_consumidores[[#This Row],[Producto]],Codigos_class_frutas[],2,0)</f>
        <v>Berries</v>
      </c>
      <c r="F4886" t="s">
        <v>249</v>
      </c>
      <c r="G4886" s="51">
        <v>546.9</v>
      </c>
    </row>
    <row r="4887" spans="1:7" x14ac:dyDescent="0.35">
      <c r="A4887">
        <v>2018</v>
      </c>
      <c r="B4887">
        <v>6</v>
      </c>
      <c r="C4887" t="str">
        <f>+VLOOKUP(Precio_mayoristas_consumidores[[#This Row],[Cod_mes]],Códigos_mes[],2,0)</f>
        <v>Junio</v>
      </c>
      <c r="D4887" t="s">
        <v>796</v>
      </c>
      <c r="E4887" t="str">
        <f>+VLOOKUP(Precio_mayoristas_consumidores[[#This Row],[Producto]],Codigos_class_frutas[],2,0)</f>
        <v>Cítricos</v>
      </c>
      <c r="F4887" t="s">
        <v>214</v>
      </c>
      <c r="G4887" s="51">
        <v>504.56</v>
      </c>
    </row>
    <row r="4888" spans="1:7" x14ac:dyDescent="0.35">
      <c r="A4888">
        <v>2018</v>
      </c>
      <c r="B4888">
        <v>6</v>
      </c>
      <c r="C4888" t="str">
        <f>+VLOOKUP(Precio_mayoristas_consumidores[[#This Row],[Cod_mes]],Códigos_mes[],2,0)</f>
        <v>Junio</v>
      </c>
      <c r="D4888" t="s">
        <v>796</v>
      </c>
      <c r="E4888" t="str">
        <f>+VLOOKUP(Precio_mayoristas_consumidores[[#This Row],[Producto]],Codigos_class_frutas[],2,0)</f>
        <v>Cítricos</v>
      </c>
      <c r="F4888" t="s">
        <v>218</v>
      </c>
      <c r="G4888" s="51">
        <v>702.78</v>
      </c>
    </row>
    <row r="4889" spans="1:7" x14ac:dyDescent="0.35">
      <c r="A4889">
        <v>2018</v>
      </c>
      <c r="B4889">
        <v>6</v>
      </c>
      <c r="C4889" t="str">
        <f>+VLOOKUP(Precio_mayoristas_consumidores[[#This Row],[Cod_mes]],Códigos_mes[],2,0)</f>
        <v>Junio</v>
      </c>
      <c r="D4889" t="s">
        <v>796</v>
      </c>
      <c r="E4889" t="str">
        <f>+VLOOKUP(Precio_mayoristas_consumidores[[#This Row],[Producto]],Codigos_class_frutas[],2,0)</f>
        <v>Tropicales y subtropicales</v>
      </c>
      <c r="F4889" t="s">
        <v>229</v>
      </c>
      <c r="G4889" s="51">
        <v>2034.72</v>
      </c>
    </row>
    <row r="4890" spans="1:7" x14ac:dyDescent="0.35">
      <c r="A4890">
        <v>2018</v>
      </c>
      <c r="B4890">
        <v>6</v>
      </c>
      <c r="C4890" t="str">
        <f>+VLOOKUP(Precio_mayoristas_consumidores[[#This Row],[Cod_mes]],Códigos_mes[],2,0)</f>
        <v>Junio</v>
      </c>
      <c r="D4890" t="s">
        <v>796</v>
      </c>
      <c r="E4890" t="str">
        <f>+VLOOKUP(Precio_mayoristas_consumidores[[#This Row],[Producto]],Codigos_class_frutas[],2,0)</f>
        <v>Frutos de pepita</v>
      </c>
      <c r="F4890" t="s">
        <v>231</v>
      </c>
      <c r="G4890" s="51">
        <v>557.57000000000005</v>
      </c>
    </row>
    <row r="4891" spans="1:7" x14ac:dyDescent="0.35">
      <c r="A4891">
        <v>2018</v>
      </c>
      <c r="B4891">
        <v>6</v>
      </c>
      <c r="C4891" t="str">
        <f>+VLOOKUP(Precio_mayoristas_consumidores[[#This Row],[Cod_mes]],Códigos_mes[],2,0)</f>
        <v>Junio</v>
      </c>
      <c r="D4891" t="s">
        <v>796</v>
      </c>
      <c r="E4891" t="str">
        <f>+VLOOKUP(Precio_mayoristas_consumidores[[#This Row],[Producto]],Codigos_class_frutas[],2,0)</f>
        <v>Cítricos</v>
      </c>
      <c r="F4891" t="s">
        <v>221</v>
      </c>
      <c r="G4891" s="51">
        <v>582.11</v>
      </c>
    </row>
    <row r="4892" spans="1:7" x14ac:dyDescent="0.35">
      <c r="A4892">
        <v>2018</v>
      </c>
      <c r="B4892">
        <v>6</v>
      </c>
      <c r="C4892" t="str">
        <f>+VLOOKUP(Precio_mayoristas_consumidores[[#This Row],[Cod_mes]],Códigos_mes[],2,0)</f>
        <v>Junio</v>
      </c>
      <c r="D4892" t="s">
        <v>796</v>
      </c>
      <c r="E4892" t="str">
        <f>+VLOOKUP(Precio_mayoristas_consumidores[[#This Row],[Producto]],Codigos_class_frutas[],2,0)</f>
        <v>Oleaginosos</v>
      </c>
      <c r="F4892" t="s">
        <v>225</v>
      </c>
      <c r="G4892" s="51">
        <v>2490.89</v>
      </c>
    </row>
    <row r="4893" spans="1:7" x14ac:dyDescent="0.35">
      <c r="A4893">
        <v>2018</v>
      </c>
      <c r="B4893">
        <v>6</v>
      </c>
      <c r="C4893" t="str">
        <f>+VLOOKUP(Precio_mayoristas_consumidores[[#This Row],[Cod_mes]],Códigos_mes[],2,0)</f>
        <v>Junio</v>
      </c>
      <c r="D4893" t="s">
        <v>796</v>
      </c>
      <c r="E4893" t="str">
        <f>+VLOOKUP(Precio_mayoristas_consumidores[[#This Row],[Producto]],Codigos_class_frutas[],2,0)</f>
        <v>Frutos de pepita</v>
      </c>
      <c r="F4893" t="s">
        <v>242</v>
      </c>
      <c r="G4893" s="51">
        <v>615.51</v>
      </c>
    </row>
    <row r="4894" spans="1:7" x14ac:dyDescent="0.35">
      <c r="A4894">
        <v>2018</v>
      </c>
      <c r="B4894">
        <v>6</v>
      </c>
      <c r="C4894" t="str">
        <f>+VLOOKUP(Precio_mayoristas_consumidores[[#This Row],[Cod_mes]],Códigos_mes[],2,0)</f>
        <v>Junio</v>
      </c>
      <c r="D4894" t="s">
        <v>796</v>
      </c>
      <c r="E4894" t="str">
        <f>+VLOOKUP(Precio_mayoristas_consumidores[[#This Row],[Producto]],Codigos_class_frutas[],2,0)</f>
        <v>Tropicales y subtropicales</v>
      </c>
      <c r="F4894" t="s">
        <v>204</v>
      </c>
      <c r="G4894" s="51">
        <v>570.25</v>
      </c>
    </row>
    <row r="4895" spans="1:7" x14ac:dyDescent="0.35">
      <c r="A4895">
        <v>2018</v>
      </c>
      <c r="B4895">
        <v>6</v>
      </c>
      <c r="C4895" t="str">
        <f>+VLOOKUP(Precio_mayoristas_consumidores[[#This Row],[Cod_mes]],Códigos_mes[],2,0)</f>
        <v>Junio</v>
      </c>
      <c r="D4895" t="s">
        <v>797</v>
      </c>
      <c r="E4895" t="str">
        <f>+VLOOKUP(Precio_mayoristas_consumidores[[#This Row],[Producto]],Codigos_class_frutas[],2,0)</f>
        <v>Berries</v>
      </c>
      <c r="F4895" t="s">
        <v>249</v>
      </c>
      <c r="G4895" s="51">
        <v>1145.8499999999999</v>
      </c>
    </row>
    <row r="4896" spans="1:7" x14ac:dyDescent="0.35">
      <c r="A4896">
        <v>2018</v>
      </c>
      <c r="B4896">
        <v>6</v>
      </c>
      <c r="C4896" t="str">
        <f>+VLOOKUP(Precio_mayoristas_consumidores[[#This Row],[Cod_mes]],Códigos_mes[],2,0)</f>
        <v>Junio</v>
      </c>
      <c r="D4896" t="s">
        <v>797</v>
      </c>
      <c r="E4896" t="str">
        <f>+VLOOKUP(Precio_mayoristas_consumidores[[#This Row],[Producto]],Codigos_class_frutas[],2,0)</f>
        <v>Cítricos</v>
      </c>
      <c r="F4896" t="s">
        <v>214</v>
      </c>
      <c r="G4896" s="51">
        <v>1148.93</v>
      </c>
    </row>
    <row r="4897" spans="1:7" x14ac:dyDescent="0.35">
      <c r="A4897">
        <v>2018</v>
      </c>
      <c r="B4897">
        <v>6</v>
      </c>
      <c r="C4897" t="str">
        <f>+VLOOKUP(Precio_mayoristas_consumidores[[#This Row],[Cod_mes]],Códigos_mes[],2,0)</f>
        <v>Junio</v>
      </c>
      <c r="D4897" t="s">
        <v>797</v>
      </c>
      <c r="E4897" t="str">
        <f>+VLOOKUP(Precio_mayoristas_consumidores[[#This Row],[Producto]],Codigos_class_frutas[],2,0)</f>
        <v>Cítricos</v>
      </c>
      <c r="F4897" t="s">
        <v>218</v>
      </c>
      <c r="G4897" s="51">
        <v>1675.69</v>
      </c>
    </row>
    <row r="4898" spans="1:7" x14ac:dyDescent="0.35">
      <c r="A4898">
        <v>2018</v>
      </c>
      <c r="B4898">
        <v>6</v>
      </c>
      <c r="C4898" t="str">
        <f>+VLOOKUP(Precio_mayoristas_consumidores[[#This Row],[Cod_mes]],Códigos_mes[],2,0)</f>
        <v>Junio</v>
      </c>
      <c r="D4898" t="s">
        <v>797</v>
      </c>
      <c r="E4898" t="str">
        <f>+VLOOKUP(Precio_mayoristas_consumidores[[#This Row],[Producto]],Codigos_class_frutas[],2,0)</f>
        <v>Tropicales y subtropicales</v>
      </c>
      <c r="F4898" t="s">
        <v>229</v>
      </c>
      <c r="G4898" s="51">
        <v>1919.76</v>
      </c>
    </row>
    <row r="4899" spans="1:7" x14ac:dyDescent="0.35">
      <c r="A4899">
        <v>2018</v>
      </c>
      <c r="B4899">
        <v>6</v>
      </c>
      <c r="C4899" t="str">
        <f>+VLOOKUP(Precio_mayoristas_consumidores[[#This Row],[Cod_mes]],Códigos_mes[],2,0)</f>
        <v>Junio</v>
      </c>
      <c r="D4899" t="s">
        <v>797</v>
      </c>
      <c r="E4899" t="str">
        <f>+VLOOKUP(Precio_mayoristas_consumidores[[#This Row],[Producto]],Codigos_class_frutas[],2,0)</f>
        <v>Frutos de pepita</v>
      </c>
      <c r="F4899" t="s">
        <v>231</v>
      </c>
      <c r="G4899" s="51">
        <v>1200.8900000000001</v>
      </c>
    </row>
    <row r="4900" spans="1:7" x14ac:dyDescent="0.35">
      <c r="A4900">
        <v>2018</v>
      </c>
      <c r="B4900">
        <v>6</v>
      </c>
      <c r="C4900" t="str">
        <f>+VLOOKUP(Precio_mayoristas_consumidores[[#This Row],[Cod_mes]],Códigos_mes[],2,0)</f>
        <v>Junio</v>
      </c>
      <c r="D4900" t="s">
        <v>797</v>
      </c>
      <c r="E4900" t="str">
        <f>+VLOOKUP(Precio_mayoristas_consumidores[[#This Row],[Producto]],Codigos_class_frutas[],2,0)</f>
        <v>Cítricos</v>
      </c>
      <c r="F4900" t="s">
        <v>221</v>
      </c>
      <c r="G4900" s="51">
        <v>1180.77</v>
      </c>
    </row>
    <row r="4901" spans="1:7" x14ac:dyDescent="0.35">
      <c r="A4901">
        <v>2018</v>
      </c>
      <c r="B4901">
        <v>6</v>
      </c>
      <c r="C4901" t="str">
        <f>+VLOOKUP(Precio_mayoristas_consumidores[[#This Row],[Cod_mes]],Códigos_mes[],2,0)</f>
        <v>Junio</v>
      </c>
      <c r="D4901" t="s">
        <v>797</v>
      </c>
      <c r="E4901" t="str">
        <f>+VLOOKUP(Precio_mayoristas_consumidores[[#This Row],[Producto]],Codigos_class_frutas[],2,0)</f>
        <v>Oleaginosos</v>
      </c>
      <c r="F4901" t="s">
        <v>225</v>
      </c>
      <c r="G4901" s="51">
        <v>3478.34</v>
      </c>
    </row>
    <row r="4902" spans="1:7" x14ac:dyDescent="0.35">
      <c r="A4902">
        <v>2018</v>
      </c>
      <c r="B4902">
        <v>6</v>
      </c>
      <c r="C4902" t="str">
        <f>+VLOOKUP(Precio_mayoristas_consumidores[[#This Row],[Cod_mes]],Códigos_mes[],2,0)</f>
        <v>Junio</v>
      </c>
      <c r="D4902" t="s">
        <v>797</v>
      </c>
      <c r="E4902" t="str">
        <f>+VLOOKUP(Precio_mayoristas_consumidores[[#This Row],[Producto]],Codigos_class_frutas[],2,0)</f>
        <v>Frutos de pepita</v>
      </c>
      <c r="F4902" t="s">
        <v>242</v>
      </c>
      <c r="G4902" s="51">
        <v>1097.95</v>
      </c>
    </row>
    <row r="4903" spans="1:7" x14ac:dyDescent="0.35">
      <c r="A4903">
        <v>2018</v>
      </c>
      <c r="B4903">
        <v>6</v>
      </c>
      <c r="C4903" t="str">
        <f>+VLOOKUP(Precio_mayoristas_consumidores[[#This Row],[Cod_mes]],Códigos_mes[],2,0)</f>
        <v>Junio</v>
      </c>
      <c r="D4903" t="s">
        <v>797</v>
      </c>
      <c r="E4903" t="str">
        <f>+VLOOKUP(Precio_mayoristas_consumidores[[#This Row],[Producto]],Codigos_class_frutas[],2,0)</f>
        <v>Tropicales y subtropicales</v>
      </c>
      <c r="F4903" t="s">
        <v>204</v>
      </c>
      <c r="G4903" s="51">
        <v>804.58</v>
      </c>
    </row>
    <row r="4904" spans="1:7" x14ac:dyDescent="0.35">
      <c r="A4904">
        <v>2018</v>
      </c>
      <c r="B4904">
        <v>7</v>
      </c>
      <c r="C4904" t="str">
        <f>+VLOOKUP(Precio_mayoristas_consumidores[[#This Row],[Cod_mes]],Códigos_mes[],2,0)</f>
        <v>Julio</v>
      </c>
      <c r="D4904" t="s">
        <v>796</v>
      </c>
      <c r="E4904" t="str">
        <f>+VLOOKUP(Precio_mayoristas_consumidores[[#This Row],[Producto]],Codigos_class_frutas[],2,0)</f>
        <v>Berries</v>
      </c>
      <c r="F4904" t="s">
        <v>249</v>
      </c>
      <c r="G4904" s="51">
        <v>571.62</v>
      </c>
    </row>
    <row r="4905" spans="1:7" x14ac:dyDescent="0.35">
      <c r="A4905">
        <v>2018</v>
      </c>
      <c r="B4905">
        <v>7</v>
      </c>
      <c r="C4905" t="str">
        <f>+VLOOKUP(Precio_mayoristas_consumidores[[#This Row],[Cod_mes]],Códigos_mes[],2,0)</f>
        <v>Julio</v>
      </c>
      <c r="D4905" t="s">
        <v>796</v>
      </c>
      <c r="E4905" t="str">
        <f>+VLOOKUP(Precio_mayoristas_consumidores[[#This Row],[Producto]],Codigos_class_frutas[],2,0)</f>
        <v>Cítricos</v>
      </c>
      <c r="F4905" t="s">
        <v>214</v>
      </c>
      <c r="G4905" s="51">
        <v>473.09</v>
      </c>
    </row>
    <row r="4906" spans="1:7" x14ac:dyDescent="0.35">
      <c r="A4906">
        <v>2018</v>
      </c>
      <c r="B4906">
        <v>7</v>
      </c>
      <c r="C4906" t="str">
        <f>+VLOOKUP(Precio_mayoristas_consumidores[[#This Row],[Cod_mes]],Códigos_mes[],2,0)</f>
        <v>Julio</v>
      </c>
      <c r="D4906" t="s">
        <v>796</v>
      </c>
      <c r="E4906" t="str">
        <f>+VLOOKUP(Precio_mayoristas_consumidores[[#This Row],[Producto]],Codigos_class_frutas[],2,0)</f>
        <v>Cítricos</v>
      </c>
      <c r="F4906" t="s">
        <v>218</v>
      </c>
      <c r="G4906" s="51">
        <v>690.36</v>
      </c>
    </row>
    <row r="4907" spans="1:7" x14ac:dyDescent="0.35">
      <c r="A4907">
        <v>2018</v>
      </c>
      <c r="B4907">
        <v>7</v>
      </c>
      <c r="C4907" t="str">
        <f>+VLOOKUP(Precio_mayoristas_consumidores[[#This Row],[Cod_mes]],Códigos_mes[],2,0)</f>
        <v>Julio</v>
      </c>
      <c r="D4907" t="s">
        <v>796</v>
      </c>
      <c r="E4907" t="str">
        <f>+VLOOKUP(Precio_mayoristas_consumidores[[#This Row],[Producto]],Codigos_class_frutas[],2,0)</f>
        <v>Tropicales y subtropicales</v>
      </c>
      <c r="F4907" t="s">
        <v>229</v>
      </c>
      <c r="G4907" s="51">
        <v>1887.04</v>
      </c>
    </row>
    <row r="4908" spans="1:7" x14ac:dyDescent="0.35">
      <c r="A4908">
        <v>2018</v>
      </c>
      <c r="B4908">
        <v>7</v>
      </c>
      <c r="C4908" t="str">
        <f>+VLOOKUP(Precio_mayoristas_consumidores[[#This Row],[Cod_mes]],Códigos_mes[],2,0)</f>
        <v>Julio</v>
      </c>
      <c r="D4908" t="s">
        <v>796</v>
      </c>
      <c r="E4908" t="str">
        <f>+VLOOKUP(Precio_mayoristas_consumidores[[#This Row],[Producto]],Codigos_class_frutas[],2,0)</f>
        <v>Frutos de pepita</v>
      </c>
      <c r="F4908" t="s">
        <v>231</v>
      </c>
      <c r="G4908" s="51">
        <v>537.26</v>
      </c>
    </row>
    <row r="4909" spans="1:7" x14ac:dyDescent="0.35">
      <c r="A4909">
        <v>2018</v>
      </c>
      <c r="B4909">
        <v>7</v>
      </c>
      <c r="C4909" t="str">
        <f>+VLOOKUP(Precio_mayoristas_consumidores[[#This Row],[Cod_mes]],Códigos_mes[],2,0)</f>
        <v>Julio</v>
      </c>
      <c r="D4909" t="s">
        <v>796</v>
      </c>
      <c r="E4909" t="str">
        <f>+VLOOKUP(Precio_mayoristas_consumidores[[#This Row],[Producto]],Codigos_class_frutas[],2,0)</f>
        <v>Cítricos</v>
      </c>
      <c r="F4909" t="s">
        <v>221</v>
      </c>
      <c r="G4909" s="51">
        <v>600.71</v>
      </c>
    </row>
    <row r="4910" spans="1:7" x14ac:dyDescent="0.35">
      <c r="A4910">
        <v>2018</v>
      </c>
      <c r="B4910">
        <v>7</v>
      </c>
      <c r="C4910" t="str">
        <f>+VLOOKUP(Precio_mayoristas_consumidores[[#This Row],[Cod_mes]],Códigos_mes[],2,0)</f>
        <v>Julio</v>
      </c>
      <c r="D4910" t="s">
        <v>796</v>
      </c>
      <c r="E4910" t="str">
        <f>+VLOOKUP(Precio_mayoristas_consumidores[[#This Row],[Producto]],Codigos_class_frutas[],2,0)</f>
        <v>Oleaginosos</v>
      </c>
      <c r="F4910" t="s">
        <v>225</v>
      </c>
      <c r="G4910" s="51">
        <v>2497.6999999999998</v>
      </c>
    </row>
    <row r="4911" spans="1:7" x14ac:dyDescent="0.35">
      <c r="A4911">
        <v>2018</v>
      </c>
      <c r="B4911">
        <v>7</v>
      </c>
      <c r="C4911" t="str">
        <f>+VLOOKUP(Precio_mayoristas_consumidores[[#This Row],[Cod_mes]],Códigos_mes[],2,0)</f>
        <v>Julio</v>
      </c>
      <c r="D4911" t="s">
        <v>796</v>
      </c>
      <c r="E4911" t="str">
        <f>+VLOOKUP(Precio_mayoristas_consumidores[[#This Row],[Producto]],Codigos_class_frutas[],2,0)</f>
        <v>Frutos de pepita</v>
      </c>
      <c r="F4911" t="s">
        <v>242</v>
      </c>
      <c r="G4911" s="51">
        <v>610.95000000000005</v>
      </c>
    </row>
    <row r="4912" spans="1:7" x14ac:dyDescent="0.35">
      <c r="A4912">
        <v>2018</v>
      </c>
      <c r="B4912">
        <v>7</v>
      </c>
      <c r="C4912" t="str">
        <f>+VLOOKUP(Precio_mayoristas_consumidores[[#This Row],[Cod_mes]],Códigos_mes[],2,0)</f>
        <v>Julio</v>
      </c>
      <c r="D4912" t="s">
        <v>796</v>
      </c>
      <c r="E4912" t="str">
        <f>+VLOOKUP(Precio_mayoristas_consumidores[[#This Row],[Producto]],Codigos_class_frutas[],2,0)</f>
        <v>Tropicales y subtropicales</v>
      </c>
      <c r="F4912" t="s">
        <v>204</v>
      </c>
      <c r="G4912" s="51">
        <v>561.49</v>
      </c>
    </row>
    <row r="4913" spans="1:7" x14ac:dyDescent="0.35">
      <c r="A4913">
        <v>2018</v>
      </c>
      <c r="B4913">
        <v>7</v>
      </c>
      <c r="C4913" t="str">
        <f>+VLOOKUP(Precio_mayoristas_consumidores[[#This Row],[Cod_mes]],Códigos_mes[],2,0)</f>
        <v>Julio</v>
      </c>
      <c r="D4913" t="s">
        <v>797</v>
      </c>
      <c r="E4913" t="str">
        <f>+VLOOKUP(Precio_mayoristas_consumidores[[#This Row],[Producto]],Codigos_class_frutas[],2,0)</f>
        <v>Berries</v>
      </c>
      <c r="F4913" t="s">
        <v>249</v>
      </c>
      <c r="G4913" s="51">
        <v>1026.73</v>
      </c>
    </row>
    <row r="4914" spans="1:7" x14ac:dyDescent="0.35">
      <c r="A4914">
        <v>2018</v>
      </c>
      <c r="B4914">
        <v>7</v>
      </c>
      <c r="C4914" t="str">
        <f>+VLOOKUP(Precio_mayoristas_consumidores[[#This Row],[Cod_mes]],Códigos_mes[],2,0)</f>
        <v>Julio</v>
      </c>
      <c r="D4914" t="s">
        <v>797</v>
      </c>
      <c r="E4914" t="str">
        <f>+VLOOKUP(Precio_mayoristas_consumidores[[#This Row],[Producto]],Codigos_class_frutas[],2,0)</f>
        <v>Cítricos</v>
      </c>
      <c r="F4914" t="s">
        <v>214</v>
      </c>
      <c r="G4914" s="51">
        <v>1103.56</v>
      </c>
    </row>
    <row r="4915" spans="1:7" x14ac:dyDescent="0.35">
      <c r="A4915">
        <v>2018</v>
      </c>
      <c r="B4915">
        <v>7</v>
      </c>
      <c r="C4915" t="str">
        <f>+VLOOKUP(Precio_mayoristas_consumidores[[#This Row],[Cod_mes]],Códigos_mes[],2,0)</f>
        <v>Julio</v>
      </c>
      <c r="D4915" t="s">
        <v>797</v>
      </c>
      <c r="E4915" t="str">
        <f>+VLOOKUP(Precio_mayoristas_consumidores[[#This Row],[Producto]],Codigos_class_frutas[],2,0)</f>
        <v>Cítricos</v>
      </c>
      <c r="F4915" t="s">
        <v>218</v>
      </c>
      <c r="G4915" s="51">
        <v>1512.58</v>
      </c>
    </row>
    <row r="4916" spans="1:7" x14ac:dyDescent="0.35">
      <c r="A4916">
        <v>2018</v>
      </c>
      <c r="B4916">
        <v>7</v>
      </c>
      <c r="C4916" t="str">
        <f>+VLOOKUP(Precio_mayoristas_consumidores[[#This Row],[Cod_mes]],Códigos_mes[],2,0)</f>
        <v>Julio</v>
      </c>
      <c r="D4916" t="s">
        <v>797</v>
      </c>
      <c r="E4916" t="str">
        <f>+VLOOKUP(Precio_mayoristas_consumidores[[#This Row],[Producto]],Codigos_class_frutas[],2,0)</f>
        <v>Tropicales y subtropicales</v>
      </c>
      <c r="F4916" t="s">
        <v>229</v>
      </c>
      <c r="G4916" s="51">
        <v>1842.37</v>
      </c>
    </row>
    <row r="4917" spans="1:7" x14ac:dyDescent="0.35">
      <c r="A4917">
        <v>2018</v>
      </c>
      <c r="B4917">
        <v>7</v>
      </c>
      <c r="C4917" t="str">
        <f>+VLOOKUP(Precio_mayoristas_consumidores[[#This Row],[Cod_mes]],Códigos_mes[],2,0)</f>
        <v>Julio</v>
      </c>
      <c r="D4917" t="s">
        <v>797</v>
      </c>
      <c r="E4917" t="str">
        <f>+VLOOKUP(Precio_mayoristas_consumidores[[#This Row],[Producto]],Codigos_class_frutas[],2,0)</f>
        <v>Frutos de pepita</v>
      </c>
      <c r="F4917" t="s">
        <v>231</v>
      </c>
      <c r="G4917" s="51">
        <v>1135.3399999999999</v>
      </c>
    </row>
    <row r="4918" spans="1:7" x14ac:dyDescent="0.35">
      <c r="A4918">
        <v>2018</v>
      </c>
      <c r="B4918">
        <v>7</v>
      </c>
      <c r="C4918" t="str">
        <f>+VLOOKUP(Precio_mayoristas_consumidores[[#This Row],[Cod_mes]],Códigos_mes[],2,0)</f>
        <v>Julio</v>
      </c>
      <c r="D4918" t="s">
        <v>797</v>
      </c>
      <c r="E4918" t="str">
        <f>+VLOOKUP(Precio_mayoristas_consumidores[[#This Row],[Producto]],Codigos_class_frutas[],2,0)</f>
        <v>Cítricos</v>
      </c>
      <c r="F4918" t="s">
        <v>221</v>
      </c>
      <c r="G4918" s="51">
        <v>1167.4000000000001</v>
      </c>
    </row>
    <row r="4919" spans="1:7" x14ac:dyDescent="0.35">
      <c r="A4919">
        <v>2018</v>
      </c>
      <c r="B4919">
        <v>7</v>
      </c>
      <c r="C4919" t="str">
        <f>+VLOOKUP(Precio_mayoristas_consumidores[[#This Row],[Cod_mes]],Códigos_mes[],2,0)</f>
        <v>Julio</v>
      </c>
      <c r="D4919" t="s">
        <v>797</v>
      </c>
      <c r="E4919" t="str">
        <f>+VLOOKUP(Precio_mayoristas_consumidores[[#This Row],[Producto]],Codigos_class_frutas[],2,0)</f>
        <v>Oleaginosos</v>
      </c>
      <c r="F4919" t="s">
        <v>225</v>
      </c>
      <c r="G4919" s="51">
        <v>3496.83</v>
      </c>
    </row>
    <row r="4920" spans="1:7" x14ac:dyDescent="0.35">
      <c r="A4920">
        <v>2018</v>
      </c>
      <c r="B4920">
        <v>7</v>
      </c>
      <c r="C4920" t="str">
        <f>+VLOOKUP(Precio_mayoristas_consumidores[[#This Row],[Cod_mes]],Códigos_mes[],2,0)</f>
        <v>Julio</v>
      </c>
      <c r="D4920" t="s">
        <v>797</v>
      </c>
      <c r="E4920" t="str">
        <f>+VLOOKUP(Precio_mayoristas_consumidores[[#This Row],[Producto]],Codigos_class_frutas[],2,0)</f>
        <v>Frutos de pepita</v>
      </c>
      <c r="F4920" t="s">
        <v>242</v>
      </c>
      <c r="G4920" s="51">
        <v>1073.83</v>
      </c>
    </row>
    <row r="4921" spans="1:7" x14ac:dyDescent="0.35">
      <c r="A4921">
        <v>2018</v>
      </c>
      <c r="B4921">
        <v>7</v>
      </c>
      <c r="C4921" t="str">
        <f>+VLOOKUP(Precio_mayoristas_consumidores[[#This Row],[Cod_mes]],Códigos_mes[],2,0)</f>
        <v>Julio</v>
      </c>
      <c r="D4921" t="s">
        <v>797</v>
      </c>
      <c r="E4921" t="str">
        <f>+VLOOKUP(Precio_mayoristas_consumidores[[#This Row],[Producto]],Codigos_class_frutas[],2,0)</f>
        <v>Tropicales y subtropicales</v>
      </c>
      <c r="F4921" t="s">
        <v>204</v>
      </c>
      <c r="G4921" s="51">
        <v>824.26</v>
      </c>
    </row>
    <row r="4922" spans="1:7" x14ac:dyDescent="0.35">
      <c r="A4922">
        <v>2018</v>
      </c>
      <c r="B4922">
        <v>7</v>
      </c>
      <c r="C4922" t="str">
        <f>+VLOOKUP(Precio_mayoristas_consumidores[[#This Row],[Cod_mes]],Códigos_mes[],2,0)</f>
        <v>Julio</v>
      </c>
      <c r="D4922" t="s">
        <v>796</v>
      </c>
      <c r="E4922" t="str">
        <f>+VLOOKUP(Precio_mayoristas_consumidores[[#This Row],[Producto]],Codigos_class_frutas[],2,0)</f>
        <v>Berries</v>
      </c>
      <c r="F4922" t="s">
        <v>249</v>
      </c>
      <c r="G4922" s="51">
        <v>558.94000000000005</v>
      </c>
    </row>
    <row r="4923" spans="1:7" x14ac:dyDescent="0.35">
      <c r="A4923">
        <v>2018</v>
      </c>
      <c r="B4923">
        <v>7</v>
      </c>
      <c r="C4923" t="str">
        <f>+VLOOKUP(Precio_mayoristas_consumidores[[#This Row],[Cod_mes]],Códigos_mes[],2,0)</f>
        <v>Julio</v>
      </c>
      <c r="D4923" t="s">
        <v>796</v>
      </c>
      <c r="E4923" t="str">
        <f>+VLOOKUP(Precio_mayoristas_consumidores[[#This Row],[Producto]],Codigos_class_frutas[],2,0)</f>
        <v>Cítricos</v>
      </c>
      <c r="F4923" t="s">
        <v>214</v>
      </c>
      <c r="G4923" s="51">
        <v>452.83</v>
      </c>
    </row>
    <row r="4924" spans="1:7" x14ac:dyDescent="0.35">
      <c r="A4924">
        <v>2018</v>
      </c>
      <c r="B4924">
        <v>7</v>
      </c>
      <c r="C4924" t="str">
        <f>+VLOOKUP(Precio_mayoristas_consumidores[[#This Row],[Cod_mes]],Códigos_mes[],2,0)</f>
        <v>Julio</v>
      </c>
      <c r="D4924" t="s">
        <v>796</v>
      </c>
      <c r="E4924" t="str">
        <f>+VLOOKUP(Precio_mayoristas_consumidores[[#This Row],[Producto]],Codigos_class_frutas[],2,0)</f>
        <v>Cítricos</v>
      </c>
      <c r="F4924" t="s">
        <v>218</v>
      </c>
      <c r="G4924" s="51">
        <v>673.09</v>
      </c>
    </row>
    <row r="4925" spans="1:7" x14ac:dyDescent="0.35">
      <c r="A4925">
        <v>2018</v>
      </c>
      <c r="B4925">
        <v>7</v>
      </c>
      <c r="C4925" t="str">
        <f>+VLOOKUP(Precio_mayoristas_consumidores[[#This Row],[Cod_mes]],Códigos_mes[],2,0)</f>
        <v>Julio</v>
      </c>
      <c r="D4925" t="s">
        <v>796</v>
      </c>
      <c r="E4925" t="str">
        <f>+VLOOKUP(Precio_mayoristas_consumidores[[#This Row],[Producto]],Codigos_class_frutas[],2,0)</f>
        <v>Tropicales y subtropicales</v>
      </c>
      <c r="F4925" t="s">
        <v>229</v>
      </c>
      <c r="G4925" s="51">
        <v>1905.71</v>
      </c>
    </row>
    <row r="4926" spans="1:7" x14ac:dyDescent="0.35">
      <c r="A4926">
        <v>2018</v>
      </c>
      <c r="B4926">
        <v>7</v>
      </c>
      <c r="C4926" t="str">
        <f>+VLOOKUP(Precio_mayoristas_consumidores[[#This Row],[Cod_mes]],Códigos_mes[],2,0)</f>
        <v>Julio</v>
      </c>
      <c r="D4926" t="s">
        <v>796</v>
      </c>
      <c r="E4926" t="str">
        <f>+VLOOKUP(Precio_mayoristas_consumidores[[#This Row],[Producto]],Codigos_class_frutas[],2,0)</f>
        <v>Frutos de pepita</v>
      </c>
      <c r="F4926" t="s">
        <v>231</v>
      </c>
      <c r="G4926" s="51">
        <v>573.09</v>
      </c>
    </row>
    <row r="4927" spans="1:7" x14ac:dyDescent="0.35">
      <c r="A4927">
        <v>2018</v>
      </c>
      <c r="B4927">
        <v>7</v>
      </c>
      <c r="C4927" t="str">
        <f>+VLOOKUP(Precio_mayoristas_consumidores[[#This Row],[Cod_mes]],Códigos_mes[],2,0)</f>
        <v>Julio</v>
      </c>
      <c r="D4927" t="s">
        <v>796</v>
      </c>
      <c r="E4927" t="str">
        <f>+VLOOKUP(Precio_mayoristas_consumidores[[#This Row],[Producto]],Codigos_class_frutas[],2,0)</f>
        <v>Cítricos</v>
      </c>
      <c r="F4927" t="s">
        <v>221</v>
      </c>
      <c r="G4927" s="51">
        <v>582.15</v>
      </c>
    </row>
    <row r="4928" spans="1:7" x14ac:dyDescent="0.35">
      <c r="A4928">
        <v>2018</v>
      </c>
      <c r="B4928">
        <v>7</v>
      </c>
      <c r="C4928" t="str">
        <f>+VLOOKUP(Precio_mayoristas_consumidores[[#This Row],[Cod_mes]],Códigos_mes[],2,0)</f>
        <v>Julio</v>
      </c>
      <c r="D4928" t="s">
        <v>796</v>
      </c>
      <c r="E4928" t="str">
        <f>+VLOOKUP(Precio_mayoristas_consumidores[[#This Row],[Producto]],Codigos_class_frutas[],2,0)</f>
        <v>Oleaginosos</v>
      </c>
      <c r="F4928" t="s">
        <v>225</v>
      </c>
      <c r="G4928" s="51">
        <v>2449.73</v>
      </c>
    </row>
    <row r="4929" spans="1:7" x14ac:dyDescent="0.35">
      <c r="A4929">
        <v>2018</v>
      </c>
      <c r="B4929">
        <v>7</v>
      </c>
      <c r="C4929" t="str">
        <f>+VLOOKUP(Precio_mayoristas_consumidores[[#This Row],[Cod_mes]],Códigos_mes[],2,0)</f>
        <v>Julio</v>
      </c>
      <c r="D4929" t="s">
        <v>796</v>
      </c>
      <c r="E4929" t="str">
        <f>+VLOOKUP(Precio_mayoristas_consumidores[[#This Row],[Producto]],Codigos_class_frutas[],2,0)</f>
        <v>Frutos de pepita</v>
      </c>
      <c r="F4929" t="s">
        <v>242</v>
      </c>
      <c r="G4929" s="51">
        <v>635.4</v>
      </c>
    </row>
    <row r="4930" spans="1:7" x14ac:dyDescent="0.35">
      <c r="A4930">
        <v>2018</v>
      </c>
      <c r="B4930">
        <v>7</v>
      </c>
      <c r="C4930" t="str">
        <f>+VLOOKUP(Precio_mayoristas_consumidores[[#This Row],[Cod_mes]],Códigos_mes[],2,0)</f>
        <v>Julio</v>
      </c>
      <c r="D4930" t="s">
        <v>796</v>
      </c>
      <c r="E4930" t="str">
        <f>+VLOOKUP(Precio_mayoristas_consumidores[[#This Row],[Producto]],Codigos_class_frutas[],2,0)</f>
        <v>Tropicales y subtropicales</v>
      </c>
      <c r="F4930" t="s">
        <v>204</v>
      </c>
      <c r="G4930" s="51">
        <v>572.13</v>
      </c>
    </row>
    <row r="4931" spans="1:7" x14ac:dyDescent="0.35">
      <c r="A4931">
        <v>2018</v>
      </c>
      <c r="B4931">
        <v>7</v>
      </c>
      <c r="C4931" t="str">
        <f>+VLOOKUP(Precio_mayoristas_consumidores[[#This Row],[Cod_mes]],Códigos_mes[],2,0)</f>
        <v>Julio</v>
      </c>
      <c r="D4931" t="s">
        <v>797</v>
      </c>
      <c r="E4931" t="str">
        <f>+VLOOKUP(Precio_mayoristas_consumidores[[#This Row],[Producto]],Codigos_class_frutas[],2,0)</f>
        <v>Berries</v>
      </c>
      <c r="F4931" t="s">
        <v>249</v>
      </c>
      <c r="G4931" s="51">
        <v>1114.92</v>
      </c>
    </row>
    <row r="4932" spans="1:7" x14ac:dyDescent="0.35">
      <c r="A4932">
        <v>2018</v>
      </c>
      <c r="B4932">
        <v>7</v>
      </c>
      <c r="C4932" t="str">
        <f>+VLOOKUP(Precio_mayoristas_consumidores[[#This Row],[Cod_mes]],Códigos_mes[],2,0)</f>
        <v>Julio</v>
      </c>
      <c r="D4932" t="s">
        <v>797</v>
      </c>
      <c r="E4932" t="str">
        <f>+VLOOKUP(Precio_mayoristas_consumidores[[#This Row],[Producto]],Codigos_class_frutas[],2,0)</f>
        <v>Cítricos</v>
      </c>
      <c r="F4932" t="s">
        <v>214</v>
      </c>
      <c r="G4932" s="51">
        <v>1101.4100000000001</v>
      </c>
    </row>
    <row r="4933" spans="1:7" x14ac:dyDescent="0.35">
      <c r="A4933">
        <v>2018</v>
      </c>
      <c r="B4933">
        <v>7</v>
      </c>
      <c r="C4933" t="str">
        <f>+VLOOKUP(Precio_mayoristas_consumidores[[#This Row],[Cod_mes]],Códigos_mes[],2,0)</f>
        <v>Julio</v>
      </c>
      <c r="D4933" t="s">
        <v>797</v>
      </c>
      <c r="E4933" t="str">
        <f>+VLOOKUP(Precio_mayoristas_consumidores[[#This Row],[Producto]],Codigos_class_frutas[],2,0)</f>
        <v>Cítricos</v>
      </c>
      <c r="F4933" t="s">
        <v>218</v>
      </c>
      <c r="G4933" s="51">
        <v>1640.68</v>
      </c>
    </row>
    <row r="4934" spans="1:7" x14ac:dyDescent="0.35">
      <c r="A4934">
        <v>2018</v>
      </c>
      <c r="B4934">
        <v>7</v>
      </c>
      <c r="C4934" t="str">
        <f>+VLOOKUP(Precio_mayoristas_consumidores[[#This Row],[Cod_mes]],Códigos_mes[],2,0)</f>
        <v>Julio</v>
      </c>
      <c r="D4934" t="s">
        <v>797</v>
      </c>
      <c r="E4934" t="str">
        <f>+VLOOKUP(Precio_mayoristas_consumidores[[#This Row],[Producto]],Codigos_class_frutas[],2,0)</f>
        <v>Tropicales y subtropicales</v>
      </c>
      <c r="F4934" t="s">
        <v>229</v>
      </c>
      <c r="G4934" s="51">
        <v>1852.27</v>
      </c>
    </row>
    <row r="4935" spans="1:7" x14ac:dyDescent="0.35">
      <c r="A4935">
        <v>2018</v>
      </c>
      <c r="B4935">
        <v>7</v>
      </c>
      <c r="C4935" t="str">
        <f>+VLOOKUP(Precio_mayoristas_consumidores[[#This Row],[Cod_mes]],Códigos_mes[],2,0)</f>
        <v>Julio</v>
      </c>
      <c r="D4935" t="s">
        <v>797</v>
      </c>
      <c r="E4935" t="str">
        <f>+VLOOKUP(Precio_mayoristas_consumidores[[#This Row],[Producto]],Codigos_class_frutas[],2,0)</f>
        <v>Frutos de pepita</v>
      </c>
      <c r="F4935" t="s">
        <v>231</v>
      </c>
      <c r="G4935" s="51">
        <v>1184.77</v>
      </c>
    </row>
    <row r="4936" spans="1:7" x14ac:dyDescent="0.35">
      <c r="A4936">
        <v>2018</v>
      </c>
      <c r="B4936">
        <v>7</v>
      </c>
      <c r="C4936" t="str">
        <f>+VLOOKUP(Precio_mayoristas_consumidores[[#This Row],[Cod_mes]],Códigos_mes[],2,0)</f>
        <v>Julio</v>
      </c>
      <c r="D4936" t="s">
        <v>797</v>
      </c>
      <c r="E4936" t="str">
        <f>+VLOOKUP(Precio_mayoristas_consumidores[[#This Row],[Producto]],Codigos_class_frutas[],2,0)</f>
        <v>Cítricos</v>
      </c>
      <c r="F4936" t="s">
        <v>221</v>
      </c>
      <c r="G4936" s="51">
        <v>1137.07</v>
      </c>
    </row>
    <row r="4937" spans="1:7" x14ac:dyDescent="0.35">
      <c r="A4937">
        <v>2018</v>
      </c>
      <c r="B4937">
        <v>7</v>
      </c>
      <c r="C4937" t="str">
        <f>+VLOOKUP(Precio_mayoristas_consumidores[[#This Row],[Cod_mes]],Códigos_mes[],2,0)</f>
        <v>Julio</v>
      </c>
      <c r="D4937" t="s">
        <v>797</v>
      </c>
      <c r="E4937" t="str">
        <f>+VLOOKUP(Precio_mayoristas_consumidores[[#This Row],[Producto]],Codigos_class_frutas[],2,0)</f>
        <v>Oleaginosos</v>
      </c>
      <c r="F4937" t="s">
        <v>225</v>
      </c>
      <c r="G4937" s="51">
        <v>3518.54</v>
      </c>
    </row>
    <row r="4938" spans="1:7" x14ac:dyDescent="0.35">
      <c r="A4938">
        <v>2018</v>
      </c>
      <c r="B4938">
        <v>7</v>
      </c>
      <c r="C4938" t="str">
        <f>+VLOOKUP(Precio_mayoristas_consumidores[[#This Row],[Cod_mes]],Códigos_mes[],2,0)</f>
        <v>Julio</v>
      </c>
      <c r="D4938" t="s">
        <v>797</v>
      </c>
      <c r="E4938" t="str">
        <f>+VLOOKUP(Precio_mayoristas_consumidores[[#This Row],[Producto]],Codigos_class_frutas[],2,0)</f>
        <v>Frutos de pepita</v>
      </c>
      <c r="F4938" t="s">
        <v>242</v>
      </c>
      <c r="G4938" s="51">
        <v>1094.3800000000001</v>
      </c>
    </row>
    <row r="4939" spans="1:7" x14ac:dyDescent="0.35">
      <c r="A4939">
        <v>2018</v>
      </c>
      <c r="B4939">
        <v>7</v>
      </c>
      <c r="C4939" t="str">
        <f>+VLOOKUP(Precio_mayoristas_consumidores[[#This Row],[Cod_mes]],Códigos_mes[],2,0)</f>
        <v>Julio</v>
      </c>
      <c r="D4939" t="s">
        <v>797</v>
      </c>
      <c r="E4939" t="str">
        <f>+VLOOKUP(Precio_mayoristas_consumidores[[#This Row],[Producto]],Codigos_class_frutas[],2,0)</f>
        <v>Tropicales y subtropicales</v>
      </c>
      <c r="F4939" t="s">
        <v>204</v>
      </c>
      <c r="G4939" s="51">
        <v>841.48</v>
      </c>
    </row>
    <row r="4940" spans="1:7" x14ac:dyDescent="0.35">
      <c r="A4940">
        <v>2018</v>
      </c>
      <c r="B4940">
        <v>7</v>
      </c>
      <c r="C4940" t="str">
        <f>+VLOOKUP(Precio_mayoristas_consumidores[[#This Row],[Cod_mes]],Códigos_mes[],2,0)</f>
        <v>Julio</v>
      </c>
      <c r="D4940" t="s">
        <v>796</v>
      </c>
      <c r="E4940" t="str">
        <f>+VLOOKUP(Precio_mayoristas_consumidores[[#This Row],[Producto]],Codigos_class_frutas[],2,0)</f>
        <v>Berries</v>
      </c>
      <c r="F4940" t="s">
        <v>249</v>
      </c>
      <c r="G4940" s="51">
        <v>540.47</v>
      </c>
    </row>
    <row r="4941" spans="1:7" x14ac:dyDescent="0.35">
      <c r="A4941">
        <v>2018</v>
      </c>
      <c r="B4941">
        <v>7</v>
      </c>
      <c r="C4941" t="str">
        <f>+VLOOKUP(Precio_mayoristas_consumidores[[#This Row],[Cod_mes]],Códigos_mes[],2,0)</f>
        <v>Julio</v>
      </c>
      <c r="D4941" t="s">
        <v>796</v>
      </c>
      <c r="E4941" t="str">
        <f>+VLOOKUP(Precio_mayoristas_consumidores[[#This Row],[Producto]],Codigos_class_frutas[],2,0)</f>
        <v>Cítricos</v>
      </c>
      <c r="F4941" t="s">
        <v>214</v>
      </c>
      <c r="G4941" s="51">
        <v>459.02</v>
      </c>
    </row>
    <row r="4942" spans="1:7" x14ac:dyDescent="0.35">
      <c r="A4942">
        <v>2018</v>
      </c>
      <c r="B4942">
        <v>7</v>
      </c>
      <c r="C4942" t="str">
        <f>+VLOOKUP(Precio_mayoristas_consumidores[[#This Row],[Cod_mes]],Códigos_mes[],2,0)</f>
        <v>Julio</v>
      </c>
      <c r="D4942" t="s">
        <v>796</v>
      </c>
      <c r="E4942" t="str">
        <f>+VLOOKUP(Precio_mayoristas_consumidores[[#This Row],[Producto]],Codigos_class_frutas[],2,0)</f>
        <v>Cítricos</v>
      </c>
      <c r="F4942" t="s">
        <v>218</v>
      </c>
      <c r="G4942" s="51">
        <v>677.47</v>
      </c>
    </row>
    <row r="4943" spans="1:7" x14ac:dyDescent="0.35">
      <c r="A4943">
        <v>2018</v>
      </c>
      <c r="B4943">
        <v>7</v>
      </c>
      <c r="C4943" t="str">
        <f>+VLOOKUP(Precio_mayoristas_consumidores[[#This Row],[Cod_mes]],Códigos_mes[],2,0)</f>
        <v>Julio</v>
      </c>
      <c r="D4943" t="s">
        <v>796</v>
      </c>
      <c r="E4943" t="str">
        <f>+VLOOKUP(Precio_mayoristas_consumidores[[#This Row],[Producto]],Codigos_class_frutas[],2,0)</f>
        <v>Tropicales y subtropicales</v>
      </c>
      <c r="F4943" t="s">
        <v>229</v>
      </c>
      <c r="G4943" s="51">
        <v>2016.67</v>
      </c>
    </row>
    <row r="4944" spans="1:7" x14ac:dyDescent="0.35">
      <c r="A4944">
        <v>2018</v>
      </c>
      <c r="B4944">
        <v>7</v>
      </c>
      <c r="C4944" t="str">
        <f>+VLOOKUP(Precio_mayoristas_consumidores[[#This Row],[Cod_mes]],Códigos_mes[],2,0)</f>
        <v>Julio</v>
      </c>
      <c r="D4944" t="s">
        <v>796</v>
      </c>
      <c r="E4944" t="str">
        <f>+VLOOKUP(Precio_mayoristas_consumidores[[#This Row],[Producto]],Codigos_class_frutas[],2,0)</f>
        <v>Frutos de pepita</v>
      </c>
      <c r="F4944" t="s">
        <v>231</v>
      </c>
      <c r="G4944" s="51">
        <v>563.22</v>
      </c>
    </row>
    <row r="4945" spans="1:7" x14ac:dyDescent="0.35">
      <c r="A4945">
        <v>2018</v>
      </c>
      <c r="B4945">
        <v>7</v>
      </c>
      <c r="C4945" t="str">
        <f>+VLOOKUP(Precio_mayoristas_consumidores[[#This Row],[Cod_mes]],Códigos_mes[],2,0)</f>
        <v>Julio</v>
      </c>
      <c r="D4945" t="s">
        <v>796</v>
      </c>
      <c r="E4945" t="str">
        <f>+VLOOKUP(Precio_mayoristas_consumidores[[#This Row],[Producto]],Codigos_class_frutas[],2,0)</f>
        <v>Cítricos</v>
      </c>
      <c r="F4945" t="s">
        <v>221</v>
      </c>
      <c r="G4945" s="51">
        <v>566.62</v>
      </c>
    </row>
    <row r="4946" spans="1:7" x14ac:dyDescent="0.35">
      <c r="A4946">
        <v>2018</v>
      </c>
      <c r="B4946">
        <v>7</v>
      </c>
      <c r="C4946" t="str">
        <f>+VLOOKUP(Precio_mayoristas_consumidores[[#This Row],[Cod_mes]],Códigos_mes[],2,0)</f>
        <v>Julio</v>
      </c>
      <c r="D4946" t="s">
        <v>796</v>
      </c>
      <c r="E4946" t="str">
        <f>+VLOOKUP(Precio_mayoristas_consumidores[[#This Row],[Producto]],Codigos_class_frutas[],2,0)</f>
        <v>Oleaginosos</v>
      </c>
      <c r="F4946" t="s">
        <v>225</v>
      </c>
      <c r="G4946" s="51">
        <v>2493.12</v>
      </c>
    </row>
    <row r="4947" spans="1:7" x14ac:dyDescent="0.35">
      <c r="A4947">
        <v>2018</v>
      </c>
      <c r="B4947">
        <v>7</v>
      </c>
      <c r="C4947" t="str">
        <f>+VLOOKUP(Precio_mayoristas_consumidores[[#This Row],[Cod_mes]],Códigos_mes[],2,0)</f>
        <v>Julio</v>
      </c>
      <c r="D4947" t="s">
        <v>796</v>
      </c>
      <c r="E4947" t="str">
        <f>+VLOOKUP(Precio_mayoristas_consumidores[[#This Row],[Producto]],Codigos_class_frutas[],2,0)</f>
        <v>Frutos de pepita</v>
      </c>
      <c r="F4947" t="s">
        <v>242</v>
      </c>
      <c r="G4947" s="51">
        <v>631</v>
      </c>
    </row>
    <row r="4948" spans="1:7" x14ac:dyDescent="0.35">
      <c r="A4948">
        <v>2018</v>
      </c>
      <c r="B4948">
        <v>7</v>
      </c>
      <c r="C4948" t="str">
        <f>+VLOOKUP(Precio_mayoristas_consumidores[[#This Row],[Cod_mes]],Códigos_mes[],2,0)</f>
        <v>Julio</v>
      </c>
      <c r="D4948" t="s">
        <v>796</v>
      </c>
      <c r="E4948" t="str">
        <f>+VLOOKUP(Precio_mayoristas_consumidores[[#This Row],[Producto]],Codigos_class_frutas[],2,0)</f>
        <v>Tropicales y subtropicales</v>
      </c>
      <c r="F4948" t="s">
        <v>204</v>
      </c>
      <c r="G4948" s="51">
        <v>560.65</v>
      </c>
    </row>
    <row r="4949" spans="1:7" x14ac:dyDescent="0.35">
      <c r="A4949">
        <v>2018</v>
      </c>
      <c r="B4949">
        <v>7</v>
      </c>
      <c r="C4949" t="str">
        <f>+VLOOKUP(Precio_mayoristas_consumidores[[#This Row],[Cod_mes]],Códigos_mes[],2,0)</f>
        <v>Julio</v>
      </c>
      <c r="D4949" t="s">
        <v>797</v>
      </c>
      <c r="E4949" t="str">
        <f>+VLOOKUP(Precio_mayoristas_consumidores[[#This Row],[Producto]],Codigos_class_frutas[],2,0)</f>
        <v>Berries</v>
      </c>
      <c r="F4949" t="s">
        <v>249</v>
      </c>
      <c r="G4949" s="51">
        <v>1122.24</v>
      </c>
    </row>
    <row r="4950" spans="1:7" x14ac:dyDescent="0.35">
      <c r="A4950">
        <v>2018</v>
      </c>
      <c r="B4950">
        <v>7</v>
      </c>
      <c r="C4950" t="str">
        <f>+VLOOKUP(Precio_mayoristas_consumidores[[#This Row],[Cod_mes]],Códigos_mes[],2,0)</f>
        <v>Julio</v>
      </c>
      <c r="D4950" t="s">
        <v>797</v>
      </c>
      <c r="E4950" t="str">
        <f>+VLOOKUP(Precio_mayoristas_consumidores[[#This Row],[Producto]],Codigos_class_frutas[],2,0)</f>
        <v>Cítricos</v>
      </c>
      <c r="F4950" t="s">
        <v>214</v>
      </c>
      <c r="G4950" s="51">
        <v>1061.3800000000001</v>
      </c>
    </row>
    <row r="4951" spans="1:7" x14ac:dyDescent="0.35">
      <c r="A4951">
        <v>2018</v>
      </c>
      <c r="B4951">
        <v>7</v>
      </c>
      <c r="C4951" t="str">
        <f>+VLOOKUP(Precio_mayoristas_consumidores[[#This Row],[Cod_mes]],Códigos_mes[],2,0)</f>
        <v>Julio</v>
      </c>
      <c r="D4951" t="s">
        <v>797</v>
      </c>
      <c r="E4951" t="str">
        <f>+VLOOKUP(Precio_mayoristas_consumidores[[#This Row],[Producto]],Codigos_class_frutas[],2,0)</f>
        <v>Cítricos</v>
      </c>
      <c r="F4951" t="s">
        <v>218</v>
      </c>
      <c r="G4951" s="51">
        <v>1574.59</v>
      </c>
    </row>
    <row r="4952" spans="1:7" x14ac:dyDescent="0.35">
      <c r="A4952">
        <v>2018</v>
      </c>
      <c r="B4952">
        <v>7</v>
      </c>
      <c r="C4952" t="str">
        <f>+VLOOKUP(Precio_mayoristas_consumidores[[#This Row],[Cod_mes]],Códigos_mes[],2,0)</f>
        <v>Julio</v>
      </c>
      <c r="D4952" t="s">
        <v>797</v>
      </c>
      <c r="E4952" t="str">
        <f>+VLOOKUP(Precio_mayoristas_consumidores[[#This Row],[Producto]],Codigos_class_frutas[],2,0)</f>
        <v>Tropicales y subtropicales</v>
      </c>
      <c r="F4952" t="s">
        <v>229</v>
      </c>
      <c r="G4952" s="51">
        <v>1784.23</v>
      </c>
    </row>
    <row r="4953" spans="1:7" x14ac:dyDescent="0.35">
      <c r="A4953">
        <v>2018</v>
      </c>
      <c r="B4953">
        <v>7</v>
      </c>
      <c r="C4953" t="str">
        <f>+VLOOKUP(Precio_mayoristas_consumidores[[#This Row],[Cod_mes]],Códigos_mes[],2,0)</f>
        <v>Julio</v>
      </c>
      <c r="D4953" t="s">
        <v>797</v>
      </c>
      <c r="E4953" t="str">
        <f>+VLOOKUP(Precio_mayoristas_consumidores[[#This Row],[Producto]],Codigos_class_frutas[],2,0)</f>
        <v>Frutos de pepita</v>
      </c>
      <c r="F4953" t="s">
        <v>231</v>
      </c>
      <c r="G4953" s="51">
        <v>1160.43</v>
      </c>
    </row>
    <row r="4954" spans="1:7" x14ac:dyDescent="0.35">
      <c r="A4954">
        <v>2018</v>
      </c>
      <c r="B4954">
        <v>7</v>
      </c>
      <c r="C4954" t="str">
        <f>+VLOOKUP(Precio_mayoristas_consumidores[[#This Row],[Cod_mes]],Códigos_mes[],2,0)</f>
        <v>Julio</v>
      </c>
      <c r="D4954" t="s">
        <v>797</v>
      </c>
      <c r="E4954" t="str">
        <f>+VLOOKUP(Precio_mayoristas_consumidores[[#This Row],[Producto]],Codigos_class_frutas[],2,0)</f>
        <v>Cítricos</v>
      </c>
      <c r="F4954" t="s">
        <v>221</v>
      </c>
      <c r="G4954" s="51">
        <v>1106.72</v>
      </c>
    </row>
    <row r="4955" spans="1:7" x14ac:dyDescent="0.35">
      <c r="A4955">
        <v>2018</v>
      </c>
      <c r="B4955">
        <v>7</v>
      </c>
      <c r="C4955" t="str">
        <f>+VLOOKUP(Precio_mayoristas_consumidores[[#This Row],[Cod_mes]],Códigos_mes[],2,0)</f>
        <v>Julio</v>
      </c>
      <c r="D4955" t="s">
        <v>797</v>
      </c>
      <c r="E4955" t="str">
        <f>+VLOOKUP(Precio_mayoristas_consumidores[[#This Row],[Producto]],Codigos_class_frutas[],2,0)</f>
        <v>Oleaginosos</v>
      </c>
      <c r="F4955" t="s">
        <v>225</v>
      </c>
      <c r="G4955" s="51">
        <v>3511.01</v>
      </c>
    </row>
    <row r="4956" spans="1:7" x14ac:dyDescent="0.35">
      <c r="A4956">
        <v>2018</v>
      </c>
      <c r="B4956">
        <v>7</v>
      </c>
      <c r="C4956" t="str">
        <f>+VLOOKUP(Precio_mayoristas_consumidores[[#This Row],[Cod_mes]],Códigos_mes[],2,0)</f>
        <v>Julio</v>
      </c>
      <c r="D4956" t="s">
        <v>797</v>
      </c>
      <c r="E4956" t="str">
        <f>+VLOOKUP(Precio_mayoristas_consumidores[[#This Row],[Producto]],Codigos_class_frutas[],2,0)</f>
        <v>Frutos de pepita</v>
      </c>
      <c r="F4956" t="s">
        <v>242</v>
      </c>
      <c r="G4956" s="51">
        <v>1095.6099999999999</v>
      </c>
    </row>
    <row r="4957" spans="1:7" x14ac:dyDescent="0.35">
      <c r="A4957">
        <v>2018</v>
      </c>
      <c r="B4957">
        <v>7</v>
      </c>
      <c r="C4957" t="str">
        <f>+VLOOKUP(Precio_mayoristas_consumidores[[#This Row],[Cod_mes]],Códigos_mes[],2,0)</f>
        <v>Julio</v>
      </c>
      <c r="D4957" t="s">
        <v>797</v>
      </c>
      <c r="E4957" t="str">
        <f>+VLOOKUP(Precio_mayoristas_consumidores[[#This Row],[Producto]],Codigos_class_frutas[],2,0)</f>
        <v>Tropicales y subtropicales</v>
      </c>
      <c r="F4957" t="s">
        <v>204</v>
      </c>
      <c r="G4957" s="51">
        <v>824.99</v>
      </c>
    </row>
    <row r="4958" spans="1:7" x14ac:dyDescent="0.35">
      <c r="A4958">
        <v>2018</v>
      </c>
      <c r="B4958">
        <v>7</v>
      </c>
      <c r="C4958" t="str">
        <f>+VLOOKUP(Precio_mayoristas_consumidores[[#This Row],[Cod_mes]],Códigos_mes[],2,0)</f>
        <v>Julio</v>
      </c>
      <c r="D4958" t="s">
        <v>796</v>
      </c>
      <c r="E4958" t="str">
        <f>+VLOOKUP(Precio_mayoristas_consumidores[[#This Row],[Producto]],Codigos_class_frutas[],2,0)</f>
        <v>Berries</v>
      </c>
      <c r="F4958" t="s">
        <v>249</v>
      </c>
      <c r="G4958" s="51">
        <v>570.73</v>
      </c>
    </row>
    <row r="4959" spans="1:7" x14ac:dyDescent="0.35">
      <c r="A4959">
        <v>2018</v>
      </c>
      <c r="B4959">
        <v>7</v>
      </c>
      <c r="C4959" t="str">
        <f>+VLOOKUP(Precio_mayoristas_consumidores[[#This Row],[Cod_mes]],Códigos_mes[],2,0)</f>
        <v>Julio</v>
      </c>
      <c r="D4959" t="s">
        <v>796</v>
      </c>
      <c r="E4959" t="str">
        <f>+VLOOKUP(Precio_mayoristas_consumidores[[#This Row],[Producto]],Codigos_class_frutas[],2,0)</f>
        <v>Cítricos</v>
      </c>
      <c r="F4959" t="s">
        <v>214</v>
      </c>
      <c r="G4959" s="51">
        <v>420.43</v>
      </c>
    </row>
    <row r="4960" spans="1:7" x14ac:dyDescent="0.35">
      <c r="A4960">
        <v>2018</v>
      </c>
      <c r="B4960">
        <v>7</v>
      </c>
      <c r="C4960" t="str">
        <f>+VLOOKUP(Precio_mayoristas_consumidores[[#This Row],[Cod_mes]],Códigos_mes[],2,0)</f>
        <v>Julio</v>
      </c>
      <c r="D4960" t="s">
        <v>796</v>
      </c>
      <c r="E4960" t="str">
        <f>+VLOOKUP(Precio_mayoristas_consumidores[[#This Row],[Producto]],Codigos_class_frutas[],2,0)</f>
        <v>Cítricos</v>
      </c>
      <c r="F4960" t="s">
        <v>218</v>
      </c>
      <c r="G4960" s="51">
        <v>682.41</v>
      </c>
    </row>
    <row r="4961" spans="1:7" x14ac:dyDescent="0.35">
      <c r="A4961">
        <v>2018</v>
      </c>
      <c r="B4961">
        <v>7</v>
      </c>
      <c r="C4961" t="str">
        <f>+VLOOKUP(Precio_mayoristas_consumidores[[#This Row],[Cod_mes]],Códigos_mes[],2,0)</f>
        <v>Julio</v>
      </c>
      <c r="D4961" t="s">
        <v>796</v>
      </c>
      <c r="E4961" t="str">
        <f>+VLOOKUP(Precio_mayoristas_consumidores[[#This Row],[Producto]],Codigos_class_frutas[],2,0)</f>
        <v>Tropicales y subtropicales</v>
      </c>
      <c r="F4961" t="s">
        <v>229</v>
      </c>
      <c r="G4961" s="51">
        <v>2218.75</v>
      </c>
    </row>
    <row r="4962" spans="1:7" x14ac:dyDescent="0.35">
      <c r="A4962">
        <v>2018</v>
      </c>
      <c r="B4962">
        <v>7</v>
      </c>
      <c r="C4962" t="str">
        <f>+VLOOKUP(Precio_mayoristas_consumidores[[#This Row],[Cod_mes]],Códigos_mes[],2,0)</f>
        <v>Julio</v>
      </c>
      <c r="D4962" t="s">
        <v>796</v>
      </c>
      <c r="E4962" t="str">
        <f>+VLOOKUP(Precio_mayoristas_consumidores[[#This Row],[Producto]],Codigos_class_frutas[],2,0)</f>
        <v>Frutos de pepita</v>
      </c>
      <c r="F4962" t="s">
        <v>231</v>
      </c>
      <c r="G4962" s="51">
        <v>575.85</v>
      </c>
    </row>
    <row r="4963" spans="1:7" x14ac:dyDescent="0.35">
      <c r="A4963">
        <v>2018</v>
      </c>
      <c r="B4963">
        <v>7</v>
      </c>
      <c r="C4963" t="str">
        <f>+VLOOKUP(Precio_mayoristas_consumidores[[#This Row],[Cod_mes]],Códigos_mes[],2,0)</f>
        <v>Julio</v>
      </c>
      <c r="D4963" t="s">
        <v>796</v>
      </c>
      <c r="E4963" t="str">
        <f>+VLOOKUP(Precio_mayoristas_consumidores[[#This Row],[Producto]],Codigos_class_frutas[],2,0)</f>
        <v>Cítricos</v>
      </c>
      <c r="F4963" t="s">
        <v>221</v>
      </c>
      <c r="G4963" s="51">
        <v>518.92999999999995</v>
      </c>
    </row>
    <row r="4964" spans="1:7" x14ac:dyDescent="0.35">
      <c r="A4964">
        <v>2018</v>
      </c>
      <c r="B4964">
        <v>7</v>
      </c>
      <c r="C4964" t="str">
        <f>+VLOOKUP(Precio_mayoristas_consumidores[[#This Row],[Cod_mes]],Códigos_mes[],2,0)</f>
        <v>Julio</v>
      </c>
      <c r="D4964" t="s">
        <v>796</v>
      </c>
      <c r="E4964" t="str">
        <f>+VLOOKUP(Precio_mayoristas_consumidores[[#This Row],[Producto]],Codigos_class_frutas[],2,0)</f>
        <v>Oleaginosos</v>
      </c>
      <c r="F4964" t="s">
        <v>225</v>
      </c>
      <c r="G4964" s="51">
        <v>2716.09</v>
      </c>
    </row>
    <row r="4965" spans="1:7" x14ac:dyDescent="0.35">
      <c r="A4965">
        <v>2018</v>
      </c>
      <c r="B4965">
        <v>7</v>
      </c>
      <c r="C4965" t="str">
        <f>+VLOOKUP(Precio_mayoristas_consumidores[[#This Row],[Cod_mes]],Códigos_mes[],2,0)</f>
        <v>Julio</v>
      </c>
      <c r="D4965" t="s">
        <v>796</v>
      </c>
      <c r="E4965" t="str">
        <f>+VLOOKUP(Precio_mayoristas_consumidores[[#This Row],[Producto]],Codigos_class_frutas[],2,0)</f>
        <v>Frutos de pepita</v>
      </c>
      <c r="F4965" t="s">
        <v>242</v>
      </c>
      <c r="G4965" s="51">
        <v>649.33000000000004</v>
      </c>
    </row>
    <row r="4966" spans="1:7" x14ac:dyDescent="0.35">
      <c r="A4966">
        <v>2018</v>
      </c>
      <c r="B4966">
        <v>7</v>
      </c>
      <c r="C4966" t="str">
        <f>+VLOOKUP(Precio_mayoristas_consumidores[[#This Row],[Cod_mes]],Códigos_mes[],2,0)</f>
        <v>Julio</v>
      </c>
      <c r="D4966" t="s">
        <v>796</v>
      </c>
      <c r="E4966" t="str">
        <f>+VLOOKUP(Precio_mayoristas_consumidores[[#This Row],[Producto]],Codigos_class_frutas[],2,0)</f>
        <v>Tropicales y subtropicales</v>
      </c>
      <c r="F4966" t="s">
        <v>204</v>
      </c>
      <c r="G4966" s="51">
        <v>571.83000000000004</v>
      </c>
    </row>
    <row r="4967" spans="1:7" x14ac:dyDescent="0.35">
      <c r="A4967">
        <v>2018</v>
      </c>
      <c r="B4967">
        <v>7</v>
      </c>
      <c r="C4967" t="str">
        <f>+VLOOKUP(Precio_mayoristas_consumidores[[#This Row],[Cod_mes]],Códigos_mes[],2,0)</f>
        <v>Julio</v>
      </c>
      <c r="D4967" t="s">
        <v>797</v>
      </c>
      <c r="E4967" t="str">
        <f>+VLOOKUP(Precio_mayoristas_consumidores[[#This Row],[Producto]],Codigos_class_frutas[],2,0)</f>
        <v>Berries</v>
      </c>
      <c r="F4967" t="s">
        <v>249</v>
      </c>
      <c r="G4967" s="51">
        <v>1008.21</v>
      </c>
    </row>
    <row r="4968" spans="1:7" x14ac:dyDescent="0.35">
      <c r="A4968">
        <v>2018</v>
      </c>
      <c r="B4968">
        <v>7</v>
      </c>
      <c r="C4968" t="str">
        <f>+VLOOKUP(Precio_mayoristas_consumidores[[#This Row],[Cod_mes]],Códigos_mes[],2,0)</f>
        <v>Julio</v>
      </c>
      <c r="D4968" t="s">
        <v>797</v>
      </c>
      <c r="E4968" t="str">
        <f>+VLOOKUP(Precio_mayoristas_consumidores[[#This Row],[Producto]],Codigos_class_frutas[],2,0)</f>
        <v>Cítricos</v>
      </c>
      <c r="F4968" t="s">
        <v>214</v>
      </c>
      <c r="G4968" s="51">
        <v>1000.79</v>
      </c>
    </row>
    <row r="4969" spans="1:7" x14ac:dyDescent="0.35">
      <c r="A4969">
        <v>2018</v>
      </c>
      <c r="B4969">
        <v>7</v>
      </c>
      <c r="C4969" t="str">
        <f>+VLOOKUP(Precio_mayoristas_consumidores[[#This Row],[Cod_mes]],Códigos_mes[],2,0)</f>
        <v>Julio</v>
      </c>
      <c r="D4969" t="s">
        <v>797</v>
      </c>
      <c r="E4969" t="str">
        <f>+VLOOKUP(Precio_mayoristas_consumidores[[#This Row],[Producto]],Codigos_class_frutas[],2,0)</f>
        <v>Cítricos</v>
      </c>
      <c r="F4969" t="s">
        <v>218</v>
      </c>
      <c r="G4969" s="51">
        <v>1587.42</v>
      </c>
    </row>
    <row r="4970" spans="1:7" x14ac:dyDescent="0.35">
      <c r="A4970">
        <v>2018</v>
      </c>
      <c r="B4970">
        <v>7</v>
      </c>
      <c r="C4970" t="str">
        <f>+VLOOKUP(Precio_mayoristas_consumidores[[#This Row],[Cod_mes]],Códigos_mes[],2,0)</f>
        <v>Julio</v>
      </c>
      <c r="D4970" t="s">
        <v>797</v>
      </c>
      <c r="E4970" t="str">
        <f>+VLOOKUP(Precio_mayoristas_consumidores[[#This Row],[Producto]],Codigos_class_frutas[],2,0)</f>
        <v>Tropicales y subtropicales</v>
      </c>
      <c r="F4970" t="s">
        <v>229</v>
      </c>
      <c r="G4970" s="51">
        <v>1780.17</v>
      </c>
    </row>
    <row r="4971" spans="1:7" x14ac:dyDescent="0.35">
      <c r="A4971">
        <v>2018</v>
      </c>
      <c r="B4971">
        <v>7</v>
      </c>
      <c r="C4971" t="str">
        <f>+VLOOKUP(Precio_mayoristas_consumidores[[#This Row],[Cod_mes]],Códigos_mes[],2,0)</f>
        <v>Julio</v>
      </c>
      <c r="D4971" t="s">
        <v>797</v>
      </c>
      <c r="E4971" t="str">
        <f>+VLOOKUP(Precio_mayoristas_consumidores[[#This Row],[Producto]],Codigos_class_frutas[],2,0)</f>
        <v>Frutos de pepita</v>
      </c>
      <c r="F4971" t="s">
        <v>231</v>
      </c>
      <c r="G4971" s="51">
        <v>1109.97</v>
      </c>
    </row>
    <row r="4972" spans="1:7" x14ac:dyDescent="0.35">
      <c r="A4972">
        <v>2018</v>
      </c>
      <c r="B4972">
        <v>7</v>
      </c>
      <c r="C4972" t="str">
        <f>+VLOOKUP(Precio_mayoristas_consumidores[[#This Row],[Cod_mes]],Códigos_mes[],2,0)</f>
        <v>Julio</v>
      </c>
      <c r="D4972" t="s">
        <v>797</v>
      </c>
      <c r="E4972" t="str">
        <f>+VLOOKUP(Precio_mayoristas_consumidores[[#This Row],[Producto]],Codigos_class_frutas[],2,0)</f>
        <v>Cítricos</v>
      </c>
      <c r="F4972" t="s">
        <v>221</v>
      </c>
      <c r="G4972" s="51">
        <v>1053.01</v>
      </c>
    </row>
    <row r="4973" spans="1:7" x14ac:dyDescent="0.35">
      <c r="A4973">
        <v>2018</v>
      </c>
      <c r="B4973">
        <v>7</v>
      </c>
      <c r="C4973" t="str">
        <f>+VLOOKUP(Precio_mayoristas_consumidores[[#This Row],[Cod_mes]],Códigos_mes[],2,0)</f>
        <v>Julio</v>
      </c>
      <c r="D4973" t="s">
        <v>797</v>
      </c>
      <c r="E4973" t="str">
        <f>+VLOOKUP(Precio_mayoristas_consumidores[[#This Row],[Producto]],Codigos_class_frutas[],2,0)</f>
        <v>Oleaginosos</v>
      </c>
      <c r="F4973" t="s">
        <v>225</v>
      </c>
      <c r="G4973" s="51">
        <v>3472.18</v>
      </c>
    </row>
    <row r="4974" spans="1:7" x14ac:dyDescent="0.35">
      <c r="A4974">
        <v>2018</v>
      </c>
      <c r="B4974">
        <v>7</v>
      </c>
      <c r="C4974" t="str">
        <f>+VLOOKUP(Precio_mayoristas_consumidores[[#This Row],[Cod_mes]],Códigos_mes[],2,0)</f>
        <v>Julio</v>
      </c>
      <c r="D4974" t="s">
        <v>797</v>
      </c>
      <c r="E4974" t="str">
        <f>+VLOOKUP(Precio_mayoristas_consumidores[[#This Row],[Producto]],Codigos_class_frutas[],2,0)</f>
        <v>Frutos de pepita</v>
      </c>
      <c r="F4974" t="s">
        <v>242</v>
      </c>
      <c r="G4974" s="51">
        <v>1088.77</v>
      </c>
    </row>
    <row r="4975" spans="1:7" x14ac:dyDescent="0.35">
      <c r="A4975">
        <v>2018</v>
      </c>
      <c r="B4975">
        <v>7</v>
      </c>
      <c r="C4975" t="str">
        <f>+VLOOKUP(Precio_mayoristas_consumidores[[#This Row],[Cod_mes]],Códigos_mes[],2,0)</f>
        <v>Julio</v>
      </c>
      <c r="D4975" t="s">
        <v>797</v>
      </c>
      <c r="E4975" t="str">
        <f>+VLOOKUP(Precio_mayoristas_consumidores[[#This Row],[Producto]],Codigos_class_frutas[],2,0)</f>
        <v>Tropicales y subtropicales</v>
      </c>
      <c r="F4975" t="s">
        <v>204</v>
      </c>
      <c r="G4975" s="51">
        <v>817.97</v>
      </c>
    </row>
    <row r="4976" spans="1:7" x14ac:dyDescent="0.35">
      <c r="A4976">
        <v>2018</v>
      </c>
      <c r="B4976">
        <v>8</v>
      </c>
      <c r="C4976" t="str">
        <f>+VLOOKUP(Precio_mayoristas_consumidores[[#This Row],[Cod_mes]],Códigos_mes[],2,0)</f>
        <v>Agosto</v>
      </c>
      <c r="D4976" t="s">
        <v>796</v>
      </c>
      <c r="E4976" t="str">
        <f>+VLOOKUP(Precio_mayoristas_consumidores[[#This Row],[Producto]],Codigos_class_frutas[],2,0)</f>
        <v>Berries</v>
      </c>
      <c r="F4976" t="s">
        <v>249</v>
      </c>
      <c r="G4976" s="51">
        <v>582.66</v>
      </c>
    </row>
    <row r="4977" spans="1:7" x14ac:dyDescent="0.35">
      <c r="A4977">
        <v>2018</v>
      </c>
      <c r="B4977">
        <v>8</v>
      </c>
      <c r="C4977" t="str">
        <f>+VLOOKUP(Precio_mayoristas_consumidores[[#This Row],[Cod_mes]],Códigos_mes[],2,0)</f>
        <v>Agosto</v>
      </c>
      <c r="D4977" t="s">
        <v>796</v>
      </c>
      <c r="E4977" t="str">
        <f>+VLOOKUP(Precio_mayoristas_consumidores[[#This Row],[Producto]],Codigos_class_frutas[],2,0)</f>
        <v>Cítricos</v>
      </c>
      <c r="F4977" t="s">
        <v>214</v>
      </c>
      <c r="G4977" s="51">
        <v>414.86</v>
      </c>
    </row>
    <row r="4978" spans="1:7" x14ac:dyDescent="0.35">
      <c r="A4978">
        <v>2018</v>
      </c>
      <c r="B4978">
        <v>8</v>
      </c>
      <c r="C4978" t="str">
        <f>+VLOOKUP(Precio_mayoristas_consumidores[[#This Row],[Cod_mes]],Códigos_mes[],2,0)</f>
        <v>Agosto</v>
      </c>
      <c r="D4978" t="s">
        <v>796</v>
      </c>
      <c r="E4978" t="str">
        <f>+VLOOKUP(Precio_mayoristas_consumidores[[#This Row],[Producto]],Codigos_class_frutas[],2,0)</f>
        <v>Cítricos</v>
      </c>
      <c r="F4978" t="s">
        <v>218</v>
      </c>
      <c r="G4978" s="51">
        <v>679.77</v>
      </c>
    </row>
    <row r="4979" spans="1:7" x14ac:dyDescent="0.35">
      <c r="A4979">
        <v>2018</v>
      </c>
      <c r="B4979">
        <v>8</v>
      </c>
      <c r="C4979" t="str">
        <f>+VLOOKUP(Precio_mayoristas_consumidores[[#This Row],[Cod_mes]],Códigos_mes[],2,0)</f>
        <v>Agosto</v>
      </c>
      <c r="D4979" t="s">
        <v>796</v>
      </c>
      <c r="E4979" t="str">
        <f>+VLOOKUP(Precio_mayoristas_consumidores[[#This Row],[Producto]],Codigos_class_frutas[],2,0)</f>
        <v>Tropicales y subtropicales</v>
      </c>
      <c r="F4979" t="s">
        <v>229</v>
      </c>
      <c r="G4979" s="51">
        <v>2044.1</v>
      </c>
    </row>
    <row r="4980" spans="1:7" x14ac:dyDescent="0.35">
      <c r="A4980">
        <v>2018</v>
      </c>
      <c r="B4980">
        <v>8</v>
      </c>
      <c r="C4980" t="str">
        <f>+VLOOKUP(Precio_mayoristas_consumidores[[#This Row],[Cod_mes]],Códigos_mes[],2,0)</f>
        <v>Agosto</v>
      </c>
      <c r="D4980" t="s">
        <v>796</v>
      </c>
      <c r="E4980" t="str">
        <f>+VLOOKUP(Precio_mayoristas_consumidores[[#This Row],[Producto]],Codigos_class_frutas[],2,0)</f>
        <v>Frutos de pepita</v>
      </c>
      <c r="F4980" t="s">
        <v>231</v>
      </c>
      <c r="G4980" s="51">
        <v>588.99</v>
      </c>
    </row>
    <row r="4981" spans="1:7" x14ac:dyDescent="0.35">
      <c r="A4981">
        <v>2018</v>
      </c>
      <c r="B4981">
        <v>8</v>
      </c>
      <c r="C4981" t="str">
        <f>+VLOOKUP(Precio_mayoristas_consumidores[[#This Row],[Cod_mes]],Códigos_mes[],2,0)</f>
        <v>Agosto</v>
      </c>
      <c r="D4981" t="s">
        <v>796</v>
      </c>
      <c r="E4981" t="str">
        <f>+VLOOKUP(Precio_mayoristas_consumidores[[#This Row],[Producto]],Codigos_class_frutas[],2,0)</f>
        <v>Cítricos</v>
      </c>
      <c r="F4981" t="s">
        <v>221</v>
      </c>
      <c r="G4981" s="51">
        <v>515.20000000000005</v>
      </c>
    </row>
    <row r="4982" spans="1:7" x14ac:dyDescent="0.35">
      <c r="A4982">
        <v>2018</v>
      </c>
      <c r="B4982">
        <v>8</v>
      </c>
      <c r="C4982" t="str">
        <f>+VLOOKUP(Precio_mayoristas_consumidores[[#This Row],[Cod_mes]],Códigos_mes[],2,0)</f>
        <v>Agosto</v>
      </c>
      <c r="D4982" t="s">
        <v>796</v>
      </c>
      <c r="E4982" t="str">
        <f>+VLOOKUP(Precio_mayoristas_consumidores[[#This Row],[Producto]],Codigos_class_frutas[],2,0)</f>
        <v>Oleaginosos</v>
      </c>
      <c r="F4982" t="s">
        <v>225</v>
      </c>
      <c r="G4982" s="51">
        <v>2855.85</v>
      </c>
    </row>
    <row r="4983" spans="1:7" x14ac:dyDescent="0.35">
      <c r="A4983">
        <v>2018</v>
      </c>
      <c r="B4983">
        <v>8</v>
      </c>
      <c r="C4983" t="str">
        <f>+VLOOKUP(Precio_mayoristas_consumidores[[#This Row],[Cod_mes]],Códigos_mes[],2,0)</f>
        <v>Agosto</v>
      </c>
      <c r="D4983" t="s">
        <v>796</v>
      </c>
      <c r="E4983" t="str">
        <f>+VLOOKUP(Precio_mayoristas_consumidores[[#This Row],[Producto]],Codigos_class_frutas[],2,0)</f>
        <v>Frutos de pepita</v>
      </c>
      <c r="F4983" t="s">
        <v>242</v>
      </c>
      <c r="G4983" s="51">
        <v>634.6</v>
      </c>
    </row>
    <row r="4984" spans="1:7" x14ac:dyDescent="0.35">
      <c r="A4984">
        <v>2018</v>
      </c>
      <c r="B4984">
        <v>8</v>
      </c>
      <c r="C4984" t="str">
        <f>+VLOOKUP(Precio_mayoristas_consumidores[[#This Row],[Cod_mes]],Códigos_mes[],2,0)</f>
        <v>Agosto</v>
      </c>
      <c r="D4984" t="s">
        <v>796</v>
      </c>
      <c r="E4984" t="str">
        <f>+VLOOKUP(Precio_mayoristas_consumidores[[#This Row],[Producto]],Codigos_class_frutas[],2,0)</f>
        <v>Tropicales y subtropicales</v>
      </c>
      <c r="F4984" t="s">
        <v>204</v>
      </c>
      <c r="G4984" s="51">
        <v>553.29999999999995</v>
      </c>
    </row>
    <row r="4985" spans="1:7" x14ac:dyDescent="0.35">
      <c r="A4985">
        <v>2018</v>
      </c>
      <c r="B4985">
        <v>8</v>
      </c>
      <c r="C4985" t="str">
        <f>+VLOOKUP(Precio_mayoristas_consumidores[[#This Row],[Cod_mes]],Códigos_mes[],2,0)</f>
        <v>Agosto</v>
      </c>
      <c r="D4985" t="s">
        <v>797</v>
      </c>
      <c r="E4985" t="str">
        <f>+VLOOKUP(Precio_mayoristas_consumidores[[#This Row],[Producto]],Codigos_class_frutas[],2,0)</f>
        <v>Berries</v>
      </c>
      <c r="F4985" t="s">
        <v>249</v>
      </c>
      <c r="G4985" s="51">
        <v>1050.5899999999999</v>
      </c>
    </row>
    <row r="4986" spans="1:7" x14ac:dyDescent="0.35">
      <c r="A4986">
        <v>2018</v>
      </c>
      <c r="B4986">
        <v>8</v>
      </c>
      <c r="C4986" t="str">
        <f>+VLOOKUP(Precio_mayoristas_consumidores[[#This Row],[Cod_mes]],Códigos_mes[],2,0)</f>
        <v>Agosto</v>
      </c>
      <c r="D4986" t="s">
        <v>797</v>
      </c>
      <c r="E4986" t="str">
        <f>+VLOOKUP(Precio_mayoristas_consumidores[[#This Row],[Producto]],Codigos_class_frutas[],2,0)</f>
        <v>Cítricos</v>
      </c>
      <c r="F4986" t="s">
        <v>214</v>
      </c>
      <c r="G4986" s="51">
        <v>1012.12</v>
      </c>
    </row>
    <row r="4987" spans="1:7" x14ac:dyDescent="0.35">
      <c r="A4987">
        <v>2018</v>
      </c>
      <c r="B4987">
        <v>8</v>
      </c>
      <c r="C4987" t="str">
        <f>+VLOOKUP(Precio_mayoristas_consumidores[[#This Row],[Cod_mes]],Códigos_mes[],2,0)</f>
        <v>Agosto</v>
      </c>
      <c r="D4987" t="s">
        <v>797</v>
      </c>
      <c r="E4987" t="str">
        <f>+VLOOKUP(Precio_mayoristas_consumidores[[#This Row],[Producto]],Codigos_class_frutas[],2,0)</f>
        <v>Cítricos</v>
      </c>
      <c r="F4987" t="s">
        <v>218</v>
      </c>
      <c r="G4987" s="51">
        <v>1367.7</v>
      </c>
    </row>
    <row r="4988" spans="1:7" x14ac:dyDescent="0.35">
      <c r="A4988">
        <v>2018</v>
      </c>
      <c r="B4988">
        <v>8</v>
      </c>
      <c r="C4988" t="str">
        <f>+VLOOKUP(Precio_mayoristas_consumidores[[#This Row],[Cod_mes]],Códigos_mes[],2,0)</f>
        <v>Agosto</v>
      </c>
      <c r="D4988" t="s">
        <v>797</v>
      </c>
      <c r="E4988" t="str">
        <f>+VLOOKUP(Precio_mayoristas_consumidores[[#This Row],[Producto]],Codigos_class_frutas[],2,0)</f>
        <v>Tropicales y subtropicales</v>
      </c>
      <c r="F4988" t="s">
        <v>229</v>
      </c>
      <c r="G4988" s="51">
        <v>1872.25</v>
      </c>
    </row>
    <row r="4989" spans="1:7" x14ac:dyDescent="0.35">
      <c r="A4989">
        <v>2018</v>
      </c>
      <c r="B4989">
        <v>8</v>
      </c>
      <c r="C4989" t="str">
        <f>+VLOOKUP(Precio_mayoristas_consumidores[[#This Row],[Cod_mes]],Códigos_mes[],2,0)</f>
        <v>Agosto</v>
      </c>
      <c r="D4989" t="s">
        <v>797</v>
      </c>
      <c r="E4989" t="str">
        <f>+VLOOKUP(Precio_mayoristas_consumidores[[#This Row],[Producto]],Codigos_class_frutas[],2,0)</f>
        <v>Frutos de pepita</v>
      </c>
      <c r="F4989" t="s">
        <v>231</v>
      </c>
      <c r="G4989" s="51">
        <v>1066.99</v>
      </c>
    </row>
    <row r="4990" spans="1:7" x14ac:dyDescent="0.35">
      <c r="A4990">
        <v>2018</v>
      </c>
      <c r="B4990">
        <v>8</v>
      </c>
      <c r="C4990" t="str">
        <f>+VLOOKUP(Precio_mayoristas_consumidores[[#This Row],[Cod_mes]],Códigos_mes[],2,0)</f>
        <v>Agosto</v>
      </c>
      <c r="D4990" t="s">
        <v>797</v>
      </c>
      <c r="E4990" t="str">
        <f>+VLOOKUP(Precio_mayoristas_consumidores[[#This Row],[Producto]],Codigos_class_frutas[],2,0)</f>
        <v>Cítricos</v>
      </c>
      <c r="F4990" t="s">
        <v>221</v>
      </c>
      <c r="G4990" s="51">
        <v>1032.1500000000001</v>
      </c>
    </row>
    <row r="4991" spans="1:7" x14ac:dyDescent="0.35">
      <c r="A4991">
        <v>2018</v>
      </c>
      <c r="B4991">
        <v>8</v>
      </c>
      <c r="C4991" t="str">
        <f>+VLOOKUP(Precio_mayoristas_consumidores[[#This Row],[Cod_mes]],Códigos_mes[],2,0)</f>
        <v>Agosto</v>
      </c>
      <c r="D4991" t="s">
        <v>797</v>
      </c>
      <c r="E4991" t="str">
        <f>+VLOOKUP(Precio_mayoristas_consumidores[[#This Row],[Producto]],Codigos_class_frutas[],2,0)</f>
        <v>Oleaginosos</v>
      </c>
      <c r="F4991" t="s">
        <v>225</v>
      </c>
      <c r="G4991" s="51">
        <v>3493.83</v>
      </c>
    </row>
    <row r="4992" spans="1:7" x14ac:dyDescent="0.35">
      <c r="A4992">
        <v>2018</v>
      </c>
      <c r="B4992">
        <v>8</v>
      </c>
      <c r="C4992" t="str">
        <f>+VLOOKUP(Precio_mayoristas_consumidores[[#This Row],[Cod_mes]],Códigos_mes[],2,0)</f>
        <v>Agosto</v>
      </c>
      <c r="D4992" t="s">
        <v>797</v>
      </c>
      <c r="E4992" t="str">
        <f>+VLOOKUP(Precio_mayoristas_consumidores[[#This Row],[Producto]],Codigos_class_frutas[],2,0)</f>
        <v>Frutos de pepita</v>
      </c>
      <c r="F4992" t="s">
        <v>242</v>
      </c>
      <c r="G4992" s="51">
        <v>1070.73</v>
      </c>
    </row>
    <row r="4993" spans="1:7" x14ac:dyDescent="0.35">
      <c r="A4993">
        <v>2018</v>
      </c>
      <c r="B4993">
        <v>8</v>
      </c>
      <c r="C4993" t="str">
        <f>+VLOOKUP(Precio_mayoristas_consumidores[[#This Row],[Cod_mes]],Códigos_mes[],2,0)</f>
        <v>Agosto</v>
      </c>
      <c r="D4993" t="s">
        <v>797</v>
      </c>
      <c r="E4993" t="str">
        <f>+VLOOKUP(Precio_mayoristas_consumidores[[#This Row],[Producto]],Codigos_class_frutas[],2,0)</f>
        <v>Tropicales y subtropicales</v>
      </c>
      <c r="F4993" t="s">
        <v>204</v>
      </c>
      <c r="G4993" s="51">
        <v>831.2</v>
      </c>
    </row>
    <row r="4994" spans="1:7" x14ac:dyDescent="0.35">
      <c r="A4994">
        <v>2018</v>
      </c>
      <c r="B4994">
        <v>8</v>
      </c>
      <c r="C4994" t="str">
        <f>+VLOOKUP(Precio_mayoristas_consumidores[[#This Row],[Cod_mes]],Códigos_mes[],2,0)</f>
        <v>Agosto</v>
      </c>
      <c r="D4994" t="s">
        <v>796</v>
      </c>
      <c r="E4994" t="str">
        <f>+VLOOKUP(Precio_mayoristas_consumidores[[#This Row],[Producto]],Codigos_class_frutas[],2,0)</f>
        <v>Berries</v>
      </c>
      <c r="F4994" t="s">
        <v>249</v>
      </c>
      <c r="G4994" s="51">
        <v>565.62</v>
      </c>
    </row>
    <row r="4995" spans="1:7" x14ac:dyDescent="0.35">
      <c r="A4995">
        <v>2018</v>
      </c>
      <c r="B4995">
        <v>8</v>
      </c>
      <c r="C4995" t="str">
        <f>+VLOOKUP(Precio_mayoristas_consumidores[[#This Row],[Cod_mes]],Códigos_mes[],2,0)</f>
        <v>Agosto</v>
      </c>
      <c r="D4995" t="s">
        <v>796</v>
      </c>
      <c r="E4995" t="str">
        <f>+VLOOKUP(Precio_mayoristas_consumidores[[#This Row],[Producto]],Codigos_class_frutas[],2,0)</f>
        <v>Cítricos</v>
      </c>
      <c r="F4995" t="s">
        <v>214</v>
      </c>
      <c r="G4995" s="51">
        <v>400.52</v>
      </c>
    </row>
    <row r="4996" spans="1:7" x14ac:dyDescent="0.35">
      <c r="A4996">
        <v>2018</v>
      </c>
      <c r="B4996">
        <v>8</v>
      </c>
      <c r="C4996" t="str">
        <f>+VLOOKUP(Precio_mayoristas_consumidores[[#This Row],[Cod_mes]],Códigos_mes[],2,0)</f>
        <v>Agosto</v>
      </c>
      <c r="D4996" t="s">
        <v>796</v>
      </c>
      <c r="E4996" t="str">
        <f>+VLOOKUP(Precio_mayoristas_consumidores[[#This Row],[Producto]],Codigos_class_frutas[],2,0)</f>
        <v>Cítricos</v>
      </c>
      <c r="F4996" t="s">
        <v>218</v>
      </c>
      <c r="G4996" s="51">
        <v>557.66999999999996</v>
      </c>
    </row>
    <row r="4997" spans="1:7" x14ac:dyDescent="0.35">
      <c r="A4997">
        <v>2018</v>
      </c>
      <c r="B4997">
        <v>8</v>
      </c>
      <c r="C4997" t="str">
        <f>+VLOOKUP(Precio_mayoristas_consumidores[[#This Row],[Cod_mes]],Códigos_mes[],2,0)</f>
        <v>Agosto</v>
      </c>
      <c r="D4997" t="s">
        <v>796</v>
      </c>
      <c r="E4997" t="str">
        <f>+VLOOKUP(Precio_mayoristas_consumidores[[#This Row],[Producto]],Codigos_class_frutas[],2,0)</f>
        <v>Tropicales y subtropicales</v>
      </c>
      <c r="F4997" t="s">
        <v>229</v>
      </c>
      <c r="G4997" s="51">
        <v>1683.33</v>
      </c>
    </row>
    <row r="4998" spans="1:7" x14ac:dyDescent="0.35">
      <c r="A4998">
        <v>2018</v>
      </c>
      <c r="B4998">
        <v>8</v>
      </c>
      <c r="C4998" t="str">
        <f>+VLOOKUP(Precio_mayoristas_consumidores[[#This Row],[Cod_mes]],Códigos_mes[],2,0)</f>
        <v>Agosto</v>
      </c>
      <c r="D4998" t="s">
        <v>796</v>
      </c>
      <c r="E4998" t="str">
        <f>+VLOOKUP(Precio_mayoristas_consumidores[[#This Row],[Producto]],Codigos_class_frutas[],2,0)</f>
        <v>Frutos de pepita</v>
      </c>
      <c r="F4998" t="s">
        <v>231</v>
      </c>
      <c r="G4998" s="51">
        <v>568.47</v>
      </c>
    </row>
    <row r="4999" spans="1:7" x14ac:dyDescent="0.35">
      <c r="A4999">
        <v>2018</v>
      </c>
      <c r="B4999">
        <v>8</v>
      </c>
      <c r="C4999" t="str">
        <f>+VLOOKUP(Precio_mayoristas_consumidores[[#This Row],[Cod_mes]],Códigos_mes[],2,0)</f>
        <v>Agosto</v>
      </c>
      <c r="D4999" t="s">
        <v>796</v>
      </c>
      <c r="E4999" t="str">
        <f>+VLOOKUP(Precio_mayoristas_consumidores[[#This Row],[Producto]],Codigos_class_frutas[],2,0)</f>
        <v>Cítricos</v>
      </c>
      <c r="F4999" t="s">
        <v>221</v>
      </c>
      <c r="G4999" s="51">
        <v>472.53</v>
      </c>
    </row>
    <row r="5000" spans="1:7" x14ac:dyDescent="0.35">
      <c r="A5000">
        <v>2018</v>
      </c>
      <c r="B5000">
        <v>8</v>
      </c>
      <c r="C5000" t="str">
        <f>+VLOOKUP(Precio_mayoristas_consumidores[[#This Row],[Cod_mes]],Códigos_mes[],2,0)</f>
        <v>Agosto</v>
      </c>
      <c r="D5000" t="s">
        <v>796</v>
      </c>
      <c r="E5000" t="str">
        <f>+VLOOKUP(Precio_mayoristas_consumidores[[#This Row],[Producto]],Codigos_class_frutas[],2,0)</f>
        <v>Oleaginosos</v>
      </c>
      <c r="F5000" t="s">
        <v>225</v>
      </c>
      <c r="G5000" s="51">
        <v>3125</v>
      </c>
    </row>
    <row r="5001" spans="1:7" x14ac:dyDescent="0.35">
      <c r="A5001">
        <v>2018</v>
      </c>
      <c r="B5001">
        <v>8</v>
      </c>
      <c r="C5001" t="str">
        <f>+VLOOKUP(Precio_mayoristas_consumidores[[#This Row],[Cod_mes]],Códigos_mes[],2,0)</f>
        <v>Agosto</v>
      </c>
      <c r="D5001" t="s">
        <v>796</v>
      </c>
      <c r="E5001" t="str">
        <f>+VLOOKUP(Precio_mayoristas_consumidores[[#This Row],[Producto]],Codigos_class_frutas[],2,0)</f>
        <v>Frutos de pepita</v>
      </c>
      <c r="F5001" t="s">
        <v>242</v>
      </c>
      <c r="G5001" s="51">
        <v>614.48</v>
      </c>
    </row>
    <row r="5002" spans="1:7" x14ac:dyDescent="0.35">
      <c r="A5002">
        <v>2018</v>
      </c>
      <c r="B5002">
        <v>8</v>
      </c>
      <c r="C5002" t="str">
        <f>+VLOOKUP(Precio_mayoristas_consumidores[[#This Row],[Cod_mes]],Códigos_mes[],2,0)</f>
        <v>Agosto</v>
      </c>
      <c r="D5002" t="s">
        <v>796</v>
      </c>
      <c r="E5002" t="str">
        <f>+VLOOKUP(Precio_mayoristas_consumidores[[#This Row],[Producto]],Codigos_class_frutas[],2,0)</f>
        <v>Tropicales y subtropicales</v>
      </c>
      <c r="F5002" t="s">
        <v>204</v>
      </c>
      <c r="G5002" s="51">
        <v>545</v>
      </c>
    </row>
    <row r="5003" spans="1:7" x14ac:dyDescent="0.35">
      <c r="A5003">
        <v>2018</v>
      </c>
      <c r="B5003">
        <v>8</v>
      </c>
      <c r="C5003" t="str">
        <f>+VLOOKUP(Precio_mayoristas_consumidores[[#This Row],[Cod_mes]],Códigos_mes[],2,0)</f>
        <v>Agosto</v>
      </c>
      <c r="D5003" t="s">
        <v>797</v>
      </c>
      <c r="E5003" t="str">
        <f>+VLOOKUP(Precio_mayoristas_consumidores[[#This Row],[Producto]],Codigos_class_frutas[],2,0)</f>
        <v>Berries</v>
      </c>
      <c r="F5003" t="s">
        <v>249</v>
      </c>
      <c r="G5003" s="51">
        <v>1062.95</v>
      </c>
    </row>
    <row r="5004" spans="1:7" x14ac:dyDescent="0.35">
      <c r="A5004">
        <v>2018</v>
      </c>
      <c r="B5004">
        <v>8</v>
      </c>
      <c r="C5004" t="str">
        <f>+VLOOKUP(Precio_mayoristas_consumidores[[#This Row],[Cod_mes]],Códigos_mes[],2,0)</f>
        <v>Agosto</v>
      </c>
      <c r="D5004" t="s">
        <v>797</v>
      </c>
      <c r="E5004" t="str">
        <f>+VLOOKUP(Precio_mayoristas_consumidores[[#This Row],[Producto]],Codigos_class_frutas[],2,0)</f>
        <v>Cítricos</v>
      </c>
      <c r="F5004" t="s">
        <v>214</v>
      </c>
      <c r="G5004" s="51">
        <v>1008.57</v>
      </c>
    </row>
    <row r="5005" spans="1:7" x14ac:dyDescent="0.35">
      <c r="A5005">
        <v>2018</v>
      </c>
      <c r="B5005">
        <v>8</v>
      </c>
      <c r="C5005" t="str">
        <f>+VLOOKUP(Precio_mayoristas_consumidores[[#This Row],[Cod_mes]],Códigos_mes[],2,0)</f>
        <v>Agosto</v>
      </c>
      <c r="D5005" t="s">
        <v>797</v>
      </c>
      <c r="E5005" t="str">
        <f>+VLOOKUP(Precio_mayoristas_consumidores[[#This Row],[Producto]],Codigos_class_frutas[],2,0)</f>
        <v>Cítricos</v>
      </c>
      <c r="F5005" t="s">
        <v>218</v>
      </c>
      <c r="G5005" s="51">
        <v>1595.58</v>
      </c>
    </row>
    <row r="5006" spans="1:7" x14ac:dyDescent="0.35">
      <c r="A5006">
        <v>2018</v>
      </c>
      <c r="B5006">
        <v>8</v>
      </c>
      <c r="C5006" t="str">
        <f>+VLOOKUP(Precio_mayoristas_consumidores[[#This Row],[Cod_mes]],Códigos_mes[],2,0)</f>
        <v>Agosto</v>
      </c>
      <c r="D5006" t="s">
        <v>797</v>
      </c>
      <c r="E5006" t="str">
        <f>+VLOOKUP(Precio_mayoristas_consumidores[[#This Row],[Producto]],Codigos_class_frutas[],2,0)</f>
        <v>Tropicales y subtropicales</v>
      </c>
      <c r="F5006" t="s">
        <v>229</v>
      </c>
      <c r="G5006" s="51">
        <v>1843.17</v>
      </c>
    </row>
    <row r="5007" spans="1:7" x14ac:dyDescent="0.35">
      <c r="A5007">
        <v>2018</v>
      </c>
      <c r="B5007">
        <v>8</v>
      </c>
      <c r="C5007" t="str">
        <f>+VLOOKUP(Precio_mayoristas_consumidores[[#This Row],[Cod_mes]],Códigos_mes[],2,0)</f>
        <v>Agosto</v>
      </c>
      <c r="D5007" t="s">
        <v>797</v>
      </c>
      <c r="E5007" t="str">
        <f>+VLOOKUP(Precio_mayoristas_consumidores[[#This Row],[Producto]],Codigos_class_frutas[],2,0)</f>
        <v>Frutos de pepita</v>
      </c>
      <c r="F5007" t="s">
        <v>231</v>
      </c>
      <c r="G5007" s="51">
        <v>1172.67</v>
      </c>
    </row>
    <row r="5008" spans="1:7" x14ac:dyDescent="0.35">
      <c r="A5008">
        <v>2018</v>
      </c>
      <c r="B5008">
        <v>8</v>
      </c>
      <c r="C5008" t="str">
        <f>+VLOOKUP(Precio_mayoristas_consumidores[[#This Row],[Cod_mes]],Códigos_mes[],2,0)</f>
        <v>Agosto</v>
      </c>
      <c r="D5008" t="s">
        <v>797</v>
      </c>
      <c r="E5008" t="str">
        <f>+VLOOKUP(Precio_mayoristas_consumidores[[#This Row],[Producto]],Codigos_class_frutas[],2,0)</f>
        <v>Cítricos</v>
      </c>
      <c r="F5008" t="s">
        <v>221</v>
      </c>
      <c r="G5008" s="51">
        <v>1039.6400000000001</v>
      </c>
    </row>
    <row r="5009" spans="1:7" x14ac:dyDescent="0.35">
      <c r="A5009">
        <v>2018</v>
      </c>
      <c r="B5009">
        <v>8</v>
      </c>
      <c r="C5009" t="str">
        <f>+VLOOKUP(Precio_mayoristas_consumidores[[#This Row],[Cod_mes]],Códigos_mes[],2,0)</f>
        <v>Agosto</v>
      </c>
      <c r="D5009" t="s">
        <v>797</v>
      </c>
      <c r="E5009" t="str">
        <f>+VLOOKUP(Precio_mayoristas_consumidores[[#This Row],[Producto]],Codigos_class_frutas[],2,0)</f>
        <v>Oleaginosos</v>
      </c>
      <c r="F5009" t="s">
        <v>225</v>
      </c>
      <c r="G5009" s="51">
        <v>3576.88</v>
      </c>
    </row>
    <row r="5010" spans="1:7" x14ac:dyDescent="0.35">
      <c r="A5010">
        <v>2018</v>
      </c>
      <c r="B5010">
        <v>8</v>
      </c>
      <c r="C5010" t="str">
        <f>+VLOOKUP(Precio_mayoristas_consumidores[[#This Row],[Cod_mes]],Códigos_mes[],2,0)</f>
        <v>Agosto</v>
      </c>
      <c r="D5010" t="s">
        <v>797</v>
      </c>
      <c r="E5010" t="str">
        <f>+VLOOKUP(Precio_mayoristas_consumidores[[#This Row],[Producto]],Codigos_class_frutas[],2,0)</f>
        <v>Frutos de pepita</v>
      </c>
      <c r="F5010" t="s">
        <v>242</v>
      </c>
      <c r="G5010" s="51">
        <v>1084.46</v>
      </c>
    </row>
    <row r="5011" spans="1:7" x14ac:dyDescent="0.35">
      <c r="A5011">
        <v>2018</v>
      </c>
      <c r="B5011">
        <v>8</v>
      </c>
      <c r="C5011" t="str">
        <f>+VLOOKUP(Precio_mayoristas_consumidores[[#This Row],[Cod_mes]],Códigos_mes[],2,0)</f>
        <v>Agosto</v>
      </c>
      <c r="D5011" t="s">
        <v>797</v>
      </c>
      <c r="E5011" t="str">
        <f>+VLOOKUP(Precio_mayoristas_consumidores[[#This Row],[Producto]],Codigos_class_frutas[],2,0)</f>
        <v>Tropicales y subtropicales</v>
      </c>
      <c r="F5011" t="s">
        <v>204</v>
      </c>
      <c r="G5011" s="51">
        <v>852.39</v>
      </c>
    </row>
    <row r="5012" spans="1:7" x14ac:dyDescent="0.35">
      <c r="A5012">
        <v>2018</v>
      </c>
      <c r="B5012">
        <v>8</v>
      </c>
      <c r="C5012" t="str">
        <f>+VLOOKUP(Precio_mayoristas_consumidores[[#This Row],[Cod_mes]],Códigos_mes[],2,0)</f>
        <v>Agosto</v>
      </c>
      <c r="D5012" t="s">
        <v>796</v>
      </c>
      <c r="E5012" t="str">
        <f>+VLOOKUP(Precio_mayoristas_consumidores[[#This Row],[Producto]],Codigos_class_frutas[],2,0)</f>
        <v>Berries</v>
      </c>
      <c r="F5012" t="s">
        <v>249</v>
      </c>
      <c r="G5012" s="51">
        <v>566.09</v>
      </c>
    </row>
    <row r="5013" spans="1:7" x14ac:dyDescent="0.35">
      <c r="A5013">
        <v>2018</v>
      </c>
      <c r="B5013">
        <v>8</v>
      </c>
      <c r="C5013" t="str">
        <f>+VLOOKUP(Precio_mayoristas_consumidores[[#This Row],[Cod_mes]],Códigos_mes[],2,0)</f>
        <v>Agosto</v>
      </c>
      <c r="D5013" t="s">
        <v>796</v>
      </c>
      <c r="E5013" t="str">
        <f>+VLOOKUP(Precio_mayoristas_consumidores[[#This Row],[Producto]],Codigos_class_frutas[],2,0)</f>
        <v>Cítricos</v>
      </c>
      <c r="F5013" t="s">
        <v>214</v>
      </c>
      <c r="G5013" s="51">
        <v>416.92</v>
      </c>
    </row>
    <row r="5014" spans="1:7" x14ac:dyDescent="0.35">
      <c r="A5014">
        <v>2018</v>
      </c>
      <c r="B5014">
        <v>8</v>
      </c>
      <c r="C5014" t="str">
        <f>+VLOOKUP(Precio_mayoristas_consumidores[[#This Row],[Cod_mes]],Códigos_mes[],2,0)</f>
        <v>Agosto</v>
      </c>
      <c r="D5014" t="s">
        <v>796</v>
      </c>
      <c r="E5014" t="str">
        <f>+VLOOKUP(Precio_mayoristas_consumidores[[#This Row],[Producto]],Codigos_class_frutas[],2,0)</f>
        <v>Cítricos</v>
      </c>
      <c r="F5014" t="s">
        <v>218</v>
      </c>
      <c r="G5014" s="51">
        <v>662.27</v>
      </c>
    </row>
    <row r="5015" spans="1:7" x14ac:dyDescent="0.35">
      <c r="A5015">
        <v>2018</v>
      </c>
      <c r="B5015">
        <v>8</v>
      </c>
      <c r="C5015" t="str">
        <f>+VLOOKUP(Precio_mayoristas_consumidores[[#This Row],[Cod_mes]],Códigos_mes[],2,0)</f>
        <v>Agosto</v>
      </c>
      <c r="D5015" t="s">
        <v>796</v>
      </c>
      <c r="E5015" t="str">
        <f>+VLOOKUP(Precio_mayoristas_consumidores[[#This Row],[Producto]],Codigos_class_frutas[],2,0)</f>
        <v>Tropicales y subtropicales</v>
      </c>
      <c r="F5015" t="s">
        <v>229</v>
      </c>
      <c r="G5015" s="51">
        <v>1951</v>
      </c>
    </row>
    <row r="5016" spans="1:7" x14ac:dyDescent="0.35">
      <c r="A5016">
        <v>2018</v>
      </c>
      <c r="B5016">
        <v>8</v>
      </c>
      <c r="C5016" t="str">
        <f>+VLOOKUP(Precio_mayoristas_consumidores[[#This Row],[Cod_mes]],Códigos_mes[],2,0)</f>
        <v>Agosto</v>
      </c>
      <c r="D5016" t="s">
        <v>796</v>
      </c>
      <c r="E5016" t="str">
        <f>+VLOOKUP(Precio_mayoristas_consumidores[[#This Row],[Producto]],Codigos_class_frutas[],2,0)</f>
        <v>Frutos de pepita</v>
      </c>
      <c r="F5016" t="s">
        <v>231</v>
      </c>
      <c r="G5016" s="51">
        <v>567.85</v>
      </c>
    </row>
    <row r="5017" spans="1:7" x14ac:dyDescent="0.35">
      <c r="A5017">
        <v>2018</v>
      </c>
      <c r="B5017">
        <v>8</v>
      </c>
      <c r="C5017" t="str">
        <f>+VLOOKUP(Precio_mayoristas_consumidores[[#This Row],[Cod_mes]],Códigos_mes[],2,0)</f>
        <v>Agosto</v>
      </c>
      <c r="D5017" t="s">
        <v>796</v>
      </c>
      <c r="E5017" t="str">
        <f>+VLOOKUP(Precio_mayoristas_consumidores[[#This Row],[Producto]],Codigos_class_frutas[],2,0)</f>
        <v>Cítricos</v>
      </c>
      <c r="F5017" t="s">
        <v>221</v>
      </c>
      <c r="G5017" s="51">
        <v>480.58</v>
      </c>
    </row>
    <row r="5018" spans="1:7" x14ac:dyDescent="0.35">
      <c r="A5018">
        <v>2018</v>
      </c>
      <c r="B5018">
        <v>8</v>
      </c>
      <c r="C5018" t="str">
        <f>+VLOOKUP(Precio_mayoristas_consumidores[[#This Row],[Cod_mes]],Códigos_mes[],2,0)</f>
        <v>Agosto</v>
      </c>
      <c r="D5018" t="s">
        <v>796</v>
      </c>
      <c r="E5018" t="str">
        <f>+VLOOKUP(Precio_mayoristas_consumidores[[#This Row],[Producto]],Codigos_class_frutas[],2,0)</f>
        <v>Oleaginosos</v>
      </c>
      <c r="F5018" t="s">
        <v>225</v>
      </c>
      <c r="G5018" s="51">
        <v>2627.8</v>
      </c>
    </row>
    <row r="5019" spans="1:7" x14ac:dyDescent="0.35">
      <c r="A5019">
        <v>2018</v>
      </c>
      <c r="B5019">
        <v>8</v>
      </c>
      <c r="C5019" t="str">
        <f>+VLOOKUP(Precio_mayoristas_consumidores[[#This Row],[Cod_mes]],Códigos_mes[],2,0)</f>
        <v>Agosto</v>
      </c>
      <c r="D5019" t="s">
        <v>796</v>
      </c>
      <c r="E5019" t="str">
        <f>+VLOOKUP(Precio_mayoristas_consumidores[[#This Row],[Producto]],Codigos_class_frutas[],2,0)</f>
        <v>Frutos de pepita</v>
      </c>
      <c r="F5019" t="s">
        <v>242</v>
      </c>
      <c r="G5019" s="51">
        <v>635.36</v>
      </c>
    </row>
    <row r="5020" spans="1:7" x14ac:dyDescent="0.35">
      <c r="A5020">
        <v>2018</v>
      </c>
      <c r="B5020">
        <v>8</v>
      </c>
      <c r="C5020" t="str">
        <f>+VLOOKUP(Precio_mayoristas_consumidores[[#This Row],[Cod_mes]],Códigos_mes[],2,0)</f>
        <v>Agosto</v>
      </c>
      <c r="D5020" t="s">
        <v>796</v>
      </c>
      <c r="E5020" t="str">
        <f>+VLOOKUP(Precio_mayoristas_consumidores[[#This Row],[Producto]],Codigos_class_frutas[],2,0)</f>
        <v>Tropicales y subtropicales</v>
      </c>
      <c r="F5020" t="s">
        <v>204</v>
      </c>
      <c r="G5020" s="51">
        <v>557.70000000000005</v>
      </c>
    </row>
    <row r="5021" spans="1:7" x14ac:dyDescent="0.35">
      <c r="A5021">
        <v>2018</v>
      </c>
      <c r="B5021">
        <v>8</v>
      </c>
      <c r="C5021" t="str">
        <f>+VLOOKUP(Precio_mayoristas_consumidores[[#This Row],[Cod_mes]],Códigos_mes[],2,0)</f>
        <v>Agosto</v>
      </c>
      <c r="D5021" t="s">
        <v>797</v>
      </c>
      <c r="E5021" t="str">
        <f>+VLOOKUP(Precio_mayoristas_consumidores[[#This Row],[Producto]],Codigos_class_frutas[],2,0)</f>
        <v>Berries</v>
      </c>
      <c r="F5021" t="s">
        <v>249</v>
      </c>
      <c r="G5021" s="51">
        <v>1007.8</v>
      </c>
    </row>
    <row r="5022" spans="1:7" x14ac:dyDescent="0.35">
      <c r="A5022">
        <v>2018</v>
      </c>
      <c r="B5022">
        <v>8</v>
      </c>
      <c r="C5022" t="str">
        <f>+VLOOKUP(Precio_mayoristas_consumidores[[#This Row],[Cod_mes]],Códigos_mes[],2,0)</f>
        <v>Agosto</v>
      </c>
      <c r="D5022" t="s">
        <v>797</v>
      </c>
      <c r="E5022" t="str">
        <f>+VLOOKUP(Precio_mayoristas_consumidores[[#This Row],[Producto]],Codigos_class_frutas[],2,0)</f>
        <v>Cítricos</v>
      </c>
      <c r="F5022" t="s">
        <v>214</v>
      </c>
      <c r="G5022" s="51">
        <v>937.04</v>
      </c>
    </row>
    <row r="5023" spans="1:7" x14ac:dyDescent="0.35">
      <c r="A5023">
        <v>2018</v>
      </c>
      <c r="B5023">
        <v>8</v>
      </c>
      <c r="C5023" t="str">
        <f>+VLOOKUP(Precio_mayoristas_consumidores[[#This Row],[Cod_mes]],Códigos_mes[],2,0)</f>
        <v>Agosto</v>
      </c>
      <c r="D5023" t="s">
        <v>797</v>
      </c>
      <c r="E5023" t="str">
        <f>+VLOOKUP(Precio_mayoristas_consumidores[[#This Row],[Producto]],Codigos_class_frutas[],2,0)</f>
        <v>Cítricos</v>
      </c>
      <c r="F5023" t="s">
        <v>218</v>
      </c>
      <c r="G5023" s="51">
        <v>1350.11</v>
      </c>
    </row>
    <row r="5024" spans="1:7" x14ac:dyDescent="0.35">
      <c r="A5024">
        <v>2018</v>
      </c>
      <c r="B5024">
        <v>8</v>
      </c>
      <c r="C5024" t="str">
        <f>+VLOOKUP(Precio_mayoristas_consumidores[[#This Row],[Cod_mes]],Códigos_mes[],2,0)</f>
        <v>Agosto</v>
      </c>
      <c r="D5024" t="s">
        <v>797</v>
      </c>
      <c r="E5024" t="str">
        <f>+VLOOKUP(Precio_mayoristas_consumidores[[#This Row],[Producto]],Codigos_class_frutas[],2,0)</f>
        <v>Tropicales y subtropicales</v>
      </c>
      <c r="F5024" t="s">
        <v>229</v>
      </c>
      <c r="G5024" s="51">
        <v>1900.14</v>
      </c>
    </row>
    <row r="5025" spans="1:7" x14ac:dyDescent="0.35">
      <c r="A5025">
        <v>2018</v>
      </c>
      <c r="B5025">
        <v>8</v>
      </c>
      <c r="C5025" t="str">
        <f>+VLOOKUP(Precio_mayoristas_consumidores[[#This Row],[Cod_mes]],Códigos_mes[],2,0)</f>
        <v>Agosto</v>
      </c>
      <c r="D5025" t="s">
        <v>797</v>
      </c>
      <c r="E5025" t="str">
        <f>+VLOOKUP(Precio_mayoristas_consumidores[[#This Row],[Producto]],Codigos_class_frutas[],2,0)</f>
        <v>Frutos de pepita</v>
      </c>
      <c r="F5025" t="s">
        <v>231</v>
      </c>
      <c r="G5025" s="51">
        <v>1097.25</v>
      </c>
    </row>
    <row r="5026" spans="1:7" x14ac:dyDescent="0.35">
      <c r="A5026">
        <v>2018</v>
      </c>
      <c r="B5026">
        <v>8</v>
      </c>
      <c r="C5026" t="str">
        <f>+VLOOKUP(Precio_mayoristas_consumidores[[#This Row],[Cod_mes]],Códigos_mes[],2,0)</f>
        <v>Agosto</v>
      </c>
      <c r="D5026" t="s">
        <v>797</v>
      </c>
      <c r="E5026" t="str">
        <f>+VLOOKUP(Precio_mayoristas_consumidores[[#This Row],[Producto]],Codigos_class_frutas[],2,0)</f>
        <v>Cítricos</v>
      </c>
      <c r="F5026" t="s">
        <v>221</v>
      </c>
      <c r="G5026" s="51">
        <v>995.06</v>
      </c>
    </row>
    <row r="5027" spans="1:7" x14ac:dyDescent="0.35">
      <c r="A5027">
        <v>2018</v>
      </c>
      <c r="B5027">
        <v>8</v>
      </c>
      <c r="C5027" t="str">
        <f>+VLOOKUP(Precio_mayoristas_consumidores[[#This Row],[Cod_mes]],Códigos_mes[],2,0)</f>
        <v>Agosto</v>
      </c>
      <c r="D5027" t="s">
        <v>797</v>
      </c>
      <c r="E5027" t="str">
        <f>+VLOOKUP(Precio_mayoristas_consumidores[[#This Row],[Producto]],Codigos_class_frutas[],2,0)</f>
        <v>Oleaginosos</v>
      </c>
      <c r="F5027" t="s">
        <v>225</v>
      </c>
      <c r="G5027" s="51">
        <v>3550.78</v>
      </c>
    </row>
    <row r="5028" spans="1:7" x14ac:dyDescent="0.35">
      <c r="A5028">
        <v>2018</v>
      </c>
      <c r="B5028">
        <v>8</v>
      </c>
      <c r="C5028" t="str">
        <f>+VLOOKUP(Precio_mayoristas_consumidores[[#This Row],[Cod_mes]],Códigos_mes[],2,0)</f>
        <v>Agosto</v>
      </c>
      <c r="D5028" t="s">
        <v>797</v>
      </c>
      <c r="E5028" t="str">
        <f>+VLOOKUP(Precio_mayoristas_consumidores[[#This Row],[Producto]],Codigos_class_frutas[],2,0)</f>
        <v>Frutos de pepita</v>
      </c>
      <c r="F5028" t="s">
        <v>242</v>
      </c>
      <c r="G5028" s="51">
        <v>1075.1300000000001</v>
      </c>
    </row>
    <row r="5029" spans="1:7" x14ac:dyDescent="0.35">
      <c r="A5029">
        <v>2018</v>
      </c>
      <c r="B5029">
        <v>8</v>
      </c>
      <c r="C5029" t="str">
        <f>+VLOOKUP(Precio_mayoristas_consumidores[[#This Row],[Cod_mes]],Códigos_mes[],2,0)</f>
        <v>Agosto</v>
      </c>
      <c r="D5029" t="s">
        <v>797</v>
      </c>
      <c r="E5029" t="str">
        <f>+VLOOKUP(Precio_mayoristas_consumidores[[#This Row],[Producto]],Codigos_class_frutas[],2,0)</f>
        <v>Tropicales y subtropicales</v>
      </c>
      <c r="F5029" t="s">
        <v>204</v>
      </c>
      <c r="G5029" s="51">
        <v>840.79</v>
      </c>
    </row>
    <row r="5030" spans="1:7" x14ac:dyDescent="0.35">
      <c r="A5030">
        <v>2018</v>
      </c>
      <c r="B5030">
        <v>8</v>
      </c>
      <c r="C5030" t="str">
        <f>+VLOOKUP(Precio_mayoristas_consumidores[[#This Row],[Cod_mes]],Códigos_mes[],2,0)</f>
        <v>Agosto</v>
      </c>
      <c r="D5030" t="s">
        <v>796</v>
      </c>
      <c r="E5030" t="str">
        <f>+VLOOKUP(Precio_mayoristas_consumidores[[#This Row],[Producto]],Codigos_class_frutas[],2,0)</f>
        <v>Berries</v>
      </c>
      <c r="F5030" t="s">
        <v>249</v>
      </c>
      <c r="G5030" s="51">
        <v>586.75</v>
      </c>
    </row>
    <row r="5031" spans="1:7" x14ac:dyDescent="0.35">
      <c r="A5031">
        <v>2018</v>
      </c>
      <c r="B5031">
        <v>8</v>
      </c>
      <c r="C5031" t="str">
        <f>+VLOOKUP(Precio_mayoristas_consumidores[[#This Row],[Cod_mes]],Códigos_mes[],2,0)</f>
        <v>Agosto</v>
      </c>
      <c r="D5031" t="s">
        <v>796</v>
      </c>
      <c r="E5031" t="str">
        <f>+VLOOKUP(Precio_mayoristas_consumidores[[#This Row],[Producto]],Codigos_class_frutas[],2,0)</f>
        <v>Cítricos</v>
      </c>
      <c r="F5031" t="s">
        <v>214</v>
      </c>
      <c r="G5031" s="51">
        <v>443.2</v>
      </c>
    </row>
    <row r="5032" spans="1:7" x14ac:dyDescent="0.35">
      <c r="A5032">
        <v>2018</v>
      </c>
      <c r="B5032">
        <v>8</v>
      </c>
      <c r="C5032" t="str">
        <f>+VLOOKUP(Precio_mayoristas_consumidores[[#This Row],[Cod_mes]],Códigos_mes[],2,0)</f>
        <v>Agosto</v>
      </c>
      <c r="D5032" t="s">
        <v>796</v>
      </c>
      <c r="E5032" t="str">
        <f>+VLOOKUP(Precio_mayoristas_consumidores[[#This Row],[Producto]],Codigos_class_frutas[],2,0)</f>
        <v>Cítricos</v>
      </c>
      <c r="F5032" t="s">
        <v>218</v>
      </c>
      <c r="G5032" s="51">
        <v>648.16999999999996</v>
      </c>
    </row>
    <row r="5033" spans="1:7" x14ac:dyDescent="0.35">
      <c r="A5033">
        <v>2018</v>
      </c>
      <c r="B5033">
        <v>8</v>
      </c>
      <c r="C5033" t="str">
        <f>+VLOOKUP(Precio_mayoristas_consumidores[[#This Row],[Cod_mes]],Códigos_mes[],2,0)</f>
        <v>Agosto</v>
      </c>
      <c r="D5033" t="s">
        <v>796</v>
      </c>
      <c r="E5033" t="str">
        <f>+VLOOKUP(Precio_mayoristas_consumidores[[#This Row],[Producto]],Codigos_class_frutas[],2,0)</f>
        <v>Tropicales y subtropicales</v>
      </c>
      <c r="F5033" t="s">
        <v>229</v>
      </c>
      <c r="G5033" s="51">
        <v>2007.74</v>
      </c>
    </row>
    <row r="5034" spans="1:7" x14ac:dyDescent="0.35">
      <c r="A5034">
        <v>2018</v>
      </c>
      <c r="B5034">
        <v>8</v>
      </c>
      <c r="C5034" t="str">
        <f>+VLOOKUP(Precio_mayoristas_consumidores[[#This Row],[Cod_mes]],Códigos_mes[],2,0)</f>
        <v>Agosto</v>
      </c>
      <c r="D5034" t="s">
        <v>796</v>
      </c>
      <c r="E5034" t="str">
        <f>+VLOOKUP(Precio_mayoristas_consumidores[[#This Row],[Producto]],Codigos_class_frutas[],2,0)</f>
        <v>Frutos de pepita</v>
      </c>
      <c r="F5034" t="s">
        <v>231</v>
      </c>
      <c r="G5034" s="51">
        <v>595.54999999999995</v>
      </c>
    </row>
    <row r="5035" spans="1:7" x14ac:dyDescent="0.35">
      <c r="A5035">
        <v>2018</v>
      </c>
      <c r="B5035">
        <v>8</v>
      </c>
      <c r="C5035" t="str">
        <f>+VLOOKUP(Precio_mayoristas_consumidores[[#This Row],[Cod_mes]],Códigos_mes[],2,0)</f>
        <v>Agosto</v>
      </c>
      <c r="D5035" t="s">
        <v>796</v>
      </c>
      <c r="E5035" t="str">
        <f>+VLOOKUP(Precio_mayoristas_consumidores[[#This Row],[Producto]],Codigos_class_frutas[],2,0)</f>
        <v>Cítricos</v>
      </c>
      <c r="F5035" t="s">
        <v>221</v>
      </c>
      <c r="G5035" s="51">
        <v>503.7</v>
      </c>
    </row>
    <row r="5036" spans="1:7" x14ac:dyDescent="0.35">
      <c r="A5036">
        <v>2018</v>
      </c>
      <c r="B5036">
        <v>8</v>
      </c>
      <c r="C5036" t="str">
        <f>+VLOOKUP(Precio_mayoristas_consumidores[[#This Row],[Cod_mes]],Códigos_mes[],2,0)</f>
        <v>Agosto</v>
      </c>
      <c r="D5036" t="s">
        <v>796</v>
      </c>
      <c r="E5036" t="str">
        <f>+VLOOKUP(Precio_mayoristas_consumidores[[#This Row],[Producto]],Codigos_class_frutas[],2,0)</f>
        <v>Oleaginosos</v>
      </c>
      <c r="F5036" t="s">
        <v>225</v>
      </c>
      <c r="G5036" s="51">
        <v>2456.0300000000002</v>
      </c>
    </row>
    <row r="5037" spans="1:7" x14ac:dyDescent="0.35">
      <c r="A5037">
        <v>2018</v>
      </c>
      <c r="B5037">
        <v>8</v>
      </c>
      <c r="C5037" t="str">
        <f>+VLOOKUP(Precio_mayoristas_consumidores[[#This Row],[Cod_mes]],Códigos_mes[],2,0)</f>
        <v>Agosto</v>
      </c>
      <c r="D5037" t="s">
        <v>796</v>
      </c>
      <c r="E5037" t="str">
        <f>+VLOOKUP(Precio_mayoristas_consumidores[[#This Row],[Producto]],Codigos_class_frutas[],2,0)</f>
        <v>Frutos de pepita</v>
      </c>
      <c r="F5037" t="s">
        <v>242</v>
      </c>
      <c r="G5037" s="51">
        <v>658.96</v>
      </c>
    </row>
    <row r="5038" spans="1:7" x14ac:dyDescent="0.35">
      <c r="A5038">
        <v>2018</v>
      </c>
      <c r="B5038">
        <v>8</v>
      </c>
      <c r="C5038" t="str">
        <f>+VLOOKUP(Precio_mayoristas_consumidores[[#This Row],[Cod_mes]],Códigos_mes[],2,0)</f>
        <v>Agosto</v>
      </c>
      <c r="D5038" t="s">
        <v>796</v>
      </c>
      <c r="E5038" t="str">
        <f>+VLOOKUP(Precio_mayoristas_consumidores[[#This Row],[Producto]],Codigos_class_frutas[],2,0)</f>
        <v>Tropicales y subtropicales</v>
      </c>
      <c r="F5038" t="s">
        <v>204</v>
      </c>
      <c r="G5038" s="51">
        <v>558.53</v>
      </c>
    </row>
    <row r="5039" spans="1:7" x14ac:dyDescent="0.35">
      <c r="A5039">
        <v>2018</v>
      </c>
      <c r="B5039">
        <v>8</v>
      </c>
      <c r="C5039" t="str">
        <f>+VLOOKUP(Precio_mayoristas_consumidores[[#This Row],[Cod_mes]],Códigos_mes[],2,0)</f>
        <v>Agosto</v>
      </c>
      <c r="D5039" t="s">
        <v>797</v>
      </c>
      <c r="E5039" t="str">
        <f>+VLOOKUP(Precio_mayoristas_consumidores[[#This Row],[Producto]],Codigos_class_frutas[],2,0)</f>
        <v>Berries</v>
      </c>
      <c r="F5039" t="s">
        <v>249</v>
      </c>
      <c r="G5039" s="51">
        <v>1044.24</v>
      </c>
    </row>
    <row r="5040" spans="1:7" x14ac:dyDescent="0.35">
      <c r="A5040">
        <v>2018</v>
      </c>
      <c r="B5040">
        <v>8</v>
      </c>
      <c r="C5040" t="str">
        <f>+VLOOKUP(Precio_mayoristas_consumidores[[#This Row],[Cod_mes]],Códigos_mes[],2,0)</f>
        <v>Agosto</v>
      </c>
      <c r="D5040" t="s">
        <v>797</v>
      </c>
      <c r="E5040" t="str">
        <f>+VLOOKUP(Precio_mayoristas_consumidores[[#This Row],[Producto]],Codigos_class_frutas[],2,0)</f>
        <v>Cítricos</v>
      </c>
      <c r="F5040" t="s">
        <v>214</v>
      </c>
      <c r="G5040" s="51">
        <v>890.65</v>
      </c>
    </row>
    <row r="5041" spans="1:7" x14ac:dyDescent="0.35">
      <c r="A5041">
        <v>2018</v>
      </c>
      <c r="B5041">
        <v>8</v>
      </c>
      <c r="C5041" t="str">
        <f>+VLOOKUP(Precio_mayoristas_consumidores[[#This Row],[Cod_mes]],Códigos_mes[],2,0)</f>
        <v>Agosto</v>
      </c>
      <c r="D5041" t="s">
        <v>797</v>
      </c>
      <c r="E5041" t="str">
        <f>+VLOOKUP(Precio_mayoristas_consumidores[[#This Row],[Producto]],Codigos_class_frutas[],2,0)</f>
        <v>Cítricos</v>
      </c>
      <c r="F5041" t="s">
        <v>218</v>
      </c>
      <c r="G5041" s="51">
        <v>1359.02</v>
      </c>
    </row>
    <row r="5042" spans="1:7" x14ac:dyDescent="0.35">
      <c r="A5042">
        <v>2018</v>
      </c>
      <c r="B5042">
        <v>8</v>
      </c>
      <c r="C5042" t="str">
        <f>+VLOOKUP(Precio_mayoristas_consumidores[[#This Row],[Cod_mes]],Códigos_mes[],2,0)</f>
        <v>Agosto</v>
      </c>
      <c r="D5042" t="s">
        <v>797</v>
      </c>
      <c r="E5042" t="str">
        <f>+VLOOKUP(Precio_mayoristas_consumidores[[#This Row],[Producto]],Codigos_class_frutas[],2,0)</f>
        <v>Tropicales y subtropicales</v>
      </c>
      <c r="F5042" t="s">
        <v>229</v>
      </c>
      <c r="G5042" s="51">
        <v>1886.48</v>
      </c>
    </row>
    <row r="5043" spans="1:7" x14ac:dyDescent="0.35">
      <c r="A5043">
        <v>2018</v>
      </c>
      <c r="B5043">
        <v>8</v>
      </c>
      <c r="C5043" t="str">
        <f>+VLOOKUP(Precio_mayoristas_consumidores[[#This Row],[Cod_mes]],Códigos_mes[],2,0)</f>
        <v>Agosto</v>
      </c>
      <c r="D5043" t="s">
        <v>797</v>
      </c>
      <c r="E5043" t="str">
        <f>+VLOOKUP(Precio_mayoristas_consumidores[[#This Row],[Producto]],Codigos_class_frutas[],2,0)</f>
        <v>Frutos de pepita</v>
      </c>
      <c r="F5043" t="s">
        <v>231</v>
      </c>
      <c r="G5043" s="51">
        <v>1109.75</v>
      </c>
    </row>
    <row r="5044" spans="1:7" x14ac:dyDescent="0.35">
      <c r="A5044">
        <v>2018</v>
      </c>
      <c r="B5044">
        <v>8</v>
      </c>
      <c r="C5044" t="str">
        <f>+VLOOKUP(Precio_mayoristas_consumidores[[#This Row],[Cod_mes]],Códigos_mes[],2,0)</f>
        <v>Agosto</v>
      </c>
      <c r="D5044" t="s">
        <v>797</v>
      </c>
      <c r="E5044" t="str">
        <f>+VLOOKUP(Precio_mayoristas_consumidores[[#This Row],[Producto]],Codigos_class_frutas[],2,0)</f>
        <v>Cítricos</v>
      </c>
      <c r="F5044" t="s">
        <v>221</v>
      </c>
      <c r="G5044" s="51">
        <v>991.54</v>
      </c>
    </row>
    <row r="5045" spans="1:7" x14ac:dyDescent="0.35">
      <c r="A5045">
        <v>2018</v>
      </c>
      <c r="B5045">
        <v>8</v>
      </c>
      <c r="C5045" t="str">
        <f>+VLOOKUP(Precio_mayoristas_consumidores[[#This Row],[Cod_mes]],Códigos_mes[],2,0)</f>
        <v>Agosto</v>
      </c>
      <c r="D5045" t="s">
        <v>797</v>
      </c>
      <c r="E5045" t="str">
        <f>+VLOOKUP(Precio_mayoristas_consumidores[[#This Row],[Producto]],Codigos_class_frutas[],2,0)</f>
        <v>Oleaginosos</v>
      </c>
      <c r="F5045" t="s">
        <v>225</v>
      </c>
      <c r="G5045" s="51">
        <v>3498.1</v>
      </c>
    </row>
    <row r="5046" spans="1:7" x14ac:dyDescent="0.35">
      <c r="A5046">
        <v>2018</v>
      </c>
      <c r="B5046">
        <v>8</v>
      </c>
      <c r="C5046" t="str">
        <f>+VLOOKUP(Precio_mayoristas_consumidores[[#This Row],[Cod_mes]],Códigos_mes[],2,0)</f>
        <v>Agosto</v>
      </c>
      <c r="D5046" t="s">
        <v>797</v>
      </c>
      <c r="E5046" t="str">
        <f>+VLOOKUP(Precio_mayoristas_consumidores[[#This Row],[Producto]],Codigos_class_frutas[],2,0)</f>
        <v>Frutos de pepita</v>
      </c>
      <c r="F5046" t="s">
        <v>242</v>
      </c>
      <c r="G5046" s="51">
        <v>1102.3699999999999</v>
      </c>
    </row>
    <row r="5047" spans="1:7" x14ac:dyDescent="0.35">
      <c r="A5047">
        <v>2018</v>
      </c>
      <c r="B5047">
        <v>8</v>
      </c>
      <c r="C5047" t="str">
        <f>+VLOOKUP(Precio_mayoristas_consumidores[[#This Row],[Cod_mes]],Códigos_mes[],2,0)</f>
        <v>Agosto</v>
      </c>
      <c r="D5047" t="s">
        <v>797</v>
      </c>
      <c r="E5047" t="str">
        <f>+VLOOKUP(Precio_mayoristas_consumidores[[#This Row],[Producto]],Codigos_class_frutas[],2,0)</f>
        <v>Tropicales y subtropicales</v>
      </c>
      <c r="F5047" t="s">
        <v>204</v>
      </c>
      <c r="G5047" s="51">
        <v>823.26</v>
      </c>
    </row>
    <row r="5048" spans="1:7" x14ac:dyDescent="0.35">
      <c r="A5048">
        <v>2018</v>
      </c>
      <c r="B5048">
        <v>8</v>
      </c>
      <c r="C5048" t="str">
        <f>+VLOOKUP(Precio_mayoristas_consumidores[[#This Row],[Cod_mes]],Códigos_mes[],2,0)</f>
        <v>Agosto</v>
      </c>
      <c r="D5048" t="s">
        <v>796</v>
      </c>
      <c r="E5048" t="str">
        <f>+VLOOKUP(Precio_mayoristas_consumidores[[#This Row],[Producto]],Codigos_class_frutas[],2,0)</f>
        <v>Berries</v>
      </c>
      <c r="F5048" t="s">
        <v>249</v>
      </c>
      <c r="G5048" s="51">
        <v>638.99</v>
      </c>
    </row>
    <row r="5049" spans="1:7" x14ac:dyDescent="0.35">
      <c r="A5049">
        <v>2018</v>
      </c>
      <c r="B5049">
        <v>8</v>
      </c>
      <c r="C5049" t="str">
        <f>+VLOOKUP(Precio_mayoristas_consumidores[[#This Row],[Cod_mes]],Códigos_mes[],2,0)</f>
        <v>Agosto</v>
      </c>
      <c r="D5049" t="s">
        <v>796</v>
      </c>
      <c r="E5049" t="str">
        <f>+VLOOKUP(Precio_mayoristas_consumidores[[#This Row],[Producto]],Codigos_class_frutas[],2,0)</f>
        <v>Cítricos</v>
      </c>
      <c r="F5049" t="s">
        <v>214</v>
      </c>
      <c r="G5049" s="51">
        <v>500.55</v>
      </c>
    </row>
    <row r="5050" spans="1:7" x14ac:dyDescent="0.35">
      <c r="A5050">
        <v>2018</v>
      </c>
      <c r="B5050">
        <v>8</v>
      </c>
      <c r="C5050" t="str">
        <f>+VLOOKUP(Precio_mayoristas_consumidores[[#This Row],[Cod_mes]],Códigos_mes[],2,0)</f>
        <v>Agosto</v>
      </c>
      <c r="D5050" t="s">
        <v>796</v>
      </c>
      <c r="E5050" t="str">
        <f>+VLOOKUP(Precio_mayoristas_consumidores[[#This Row],[Producto]],Codigos_class_frutas[],2,0)</f>
        <v>Cítricos</v>
      </c>
      <c r="F5050" t="s">
        <v>218</v>
      </c>
      <c r="G5050" s="51">
        <v>660.31</v>
      </c>
    </row>
    <row r="5051" spans="1:7" x14ac:dyDescent="0.35">
      <c r="A5051">
        <v>2018</v>
      </c>
      <c r="B5051">
        <v>8</v>
      </c>
      <c r="C5051" t="str">
        <f>+VLOOKUP(Precio_mayoristas_consumidores[[#This Row],[Cod_mes]],Códigos_mes[],2,0)</f>
        <v>Agosto</v>
      </c>
      <c r="D5051" t="s">
        <v>796</v>
      </c>
      <c r="E5051" t="str">
        <f>+VLOOKUP(Precio_mayoristas_consumidores[[#This Row],[Producto]],Codigos_class_frutas[],2,0)</f>
        <v>Tropicales y subtropicales</v>
      </c>
      <c r="F5051" t="s">
        <v>229</v>
      </c>
      <c r="G5051" s="51">
        <v>2066.67</v>
      </c>
    </row>
    <row r="5052" spans="1:7" x14ac:dyDescent="0.35">
      <c r="A5052">
        <v>2018</v>
      </c>
      <c r="B5052">
        <v>8</v>
      </c>
      <c r="C5052" t="str">
        <f>+VLOOKUP(Precio_mayoristas_consumidores[[#This Row],[Cod_mes]],Códigos_mes[],2,0)</f>
        <v>Agosto</v>
      </c>
      <c r="D5052" t="s">
        <v>796</v>
      </c>
      <c r="E5052" t="str">
        <f>+VLOOKUP(Precio_mayoristas_consumidores[[#This Row],[Producto]],Codigos_class_frutas[],2,0)</f>
        <v>Frutos de pepita</v>
      </c>
      <c r="F5052" t="s">
        <v>231</v>
      </c>
      <c r="G5052" s="51">
        <v>626.92999999999995</v>
      </c>
    </row>
    <row r="5053" spans="1:7" x14ac:dyDescent="0.35">
      <c r="A5053">
        <v>2018</v>
      </c>
      <c r="B5053">
        <v>8</v>
      </c>
      <c r="C5053" t="str">
        <f>+VLOOKUP(Precio_mayoristas_consumidores[[#This Row],[Cod_mes]],Códigos_mes[],2,0)</f>
        <v>Agosto</v>
      </c>
      <c r="D5053" t="s">
        <v>796</v>
      </c>
      <c r="E5053" t="str">
        <f>+VLOOKUP(Precio_mayoristas_consumidores[[#This Row],[Producto]],Codigos_class_frutas[],2,0)</f>
        <v>Cítricos</v>
      </c>
      <c r="F5053" t="s">
        <v>221</v>
      </c>
      <c r="G5053" s="51">
        <v>537.36</v>
      </c>
    </row>
    <row r="5054" spans="1:7" x14ac:dyDescent="0.35">
      <c r="A5054">
        <v>2018</v>
      </c>
      <c r="B5054">
        <v>8</v>
      </c>
      <c r="C5054" t="str">
        <f>+VLOOKUP(Precio_mayoristas_consumidores[[#This Row],[Cod_mes]],Códigos_mes[],2,0)</f>
        <v>Agosto</v>
      </c>
      <c r="D5054" t="s">
        <v>796</v>
      </c>
      <c r="E5054" t="str">
        <f>+VLOOKUP(Precio_mayoristas_consumidores[[#This Row],[Producto]],Codigos_class_frutas[],2,0)</f>
        <v>Oleaginosos</v>
      </c>
      <c r="F5054" t="s">
        <v>225</v>
      </c>
      <c r="G5054" s="51">
        <v>2364.1999999999998</v>
      </c>
    </row>
    <row r="5055" spans="1:7" x14ac:dyDescent="0.35">
      <c r="A5055">
        <v>2018</v>
      </c>
      <c r="B5055">
        <v>8</v>
      </c>
      <c r="C5055" t="str">
        <f>+VLOOKUP(Precio_mayoristas_consumidores[[#This Row],[Cod_mes]],Códigos_mes[],2,0)</f>
        <v>Agosto</v>
      </c>
      <c r="D5055" t="s">
        <v>796</v>
      </c>
      <c r="E5055" t="str">
        <f>+VLOOKUP(Precio_mayoristas_consumidores[[#This Row],[Producto]],Codigos_class_frutas[],2,0)</f>
        <v>Frutos de pepita</v>
      </c>
      <c r="F5055" t="s">
        <v>242</v>
      </c>
      <c r="G5055" s="51">
        <v>687.11</v>
      </c>
    </row>
    <row r="5056" spans="1:7" x14ac:dyDescent="0.35">
      <c r="A5056">
        <v>2018</v>
      </c>
      <c r="B5056">
        <v>8</v>
      </c>
      <c r="C5056" t="str">
        <f>+VLOOKUP(Precio_mayoristas_consumidores[[#This Row],[Cod_mes]],Códigos_mes[],2,0)</f>
        <v>Agosto</v>
      </c>
      <c r="D5056" t="s">
        <v>796</v>
      </c>
      <c r="E5056" t="str">
        <f>+VLOOKUP(Precio_mayoristas_consumidores[[#This Row],[Producto]],Codigos_class_frutas[],2,0)</f>
        <v>Tropicales y subtropicales</v>
      </c>
      <c r="F5056" t="s">
        <v>204</v>
      </c>
      <c r="G5056" s="51">
        <v>581.9</v>
      </c>
    </row>
    <row r="5057" spans="1:7" x14ac:dyDescent="0.35">
      <c r="A5057">
        <v>2018</v>
      </c>
      <c r="B5057">
        <v>8</v>
      </c>
      <c r="C5057" t="str">
        <f>+VLOOKUP(Precio_mayoristas_consumidores[[#This Row],[Cod_mes]],Códigos_mes[],2,0)</f>
        <v>Agosto</v>
      </c>
      <c r="D5057" t="s">
        <v>797</v>
      </c>
      <c r="E5057" t="str">
        <f>+VLOOKUP(Precio_mayoristas_consumidores[[#This Row],[Producto]],Codigos_class_frutas[],2,0)</f>
        <v>Berries</v>
      </c>
      <c r="F5057" t="s">
        <v>249</v>
      </c>
      <c r="G5057" s="51">
        <v>978.21</v>
      </c>
    </row>
    <row r="5058" spans="1:7" x14ac:dyDescent="0.35">
      <c r="A5058">
        <v>2018</v>
      </c>
      <c r="B5058">
        <v>8</v>
      </c>
      <c r="C5058" t="str">
        <f>+VLOOKUP(Precio_mayoristas_consumidores[[#This Row],[Cod_mes]],Códigos_mes[],2,0)</f>
        <v>Agosto</v>
      </c>
      <c r="D5058" t="s">
        <v>797</v>
      </c>
      <c r="E5058" t="str">
        <f>+VLOOKUP(Precio_mayoristas_consumidores[[#This Row],[Producto]],Codigos_class_frutas[],2,0)</f>
        <v>Cítricos</v>
      </c>
      <c r="F5058" t="s">
        <v>214</v>
      </c>
      <c r="G5058" s="51">
        <v>896.62</v>
      </c>
    </row>
    <row r="5059" spans="1:7" x14ac:dyDescent="0.35">
      <c r="A5059">
        <v>2018</v>
      </c>
      <c r="B5059">
        <v>8</v>
      </c>
      <c r="C5059" t="str">
        <f>+VLOOKUP(Precio_mayoristas_consumidores[[#This Row],[Cod_mes]],Códigos_mes[],2,0)</f>
        <v>Agosto</v>
      </c>
      <c r="D5059" t="s">
        <v>797</v>
      </c>
      <c r="E5059" t="str">
        <f>+VLOOKUP(Precio_mayoristas_consumidores[[#This Row],[Producto]],Codigos_class_frutas[],2,0)</f>
        <v>Cítricos</v>
      </c>
      <c r="F5059" t="s">
        <v>218</v>
      </c>
      <c r="G5059" s="51">
        <v>1486.42</v>
      </c>
    </row>
    <row r="5060" spans="1:7" x14ac:dyDescent="0.35">
      <c r="A5060">
        <v>2018</v>
      </c>
      <c r="B5060">
        <v>8</v>
      </c>
      <c r="C5060" t="str">
        <f>+VLOOKUP(Precio_mayoristas_consumidores[[#This Row],[Cod_mes]],Códigos_mes[],2,0)</f>
        <v>Agosto</v>
      </c>
      <c r="D5060" t="s">
        <v>797</v>
      </c>
      <c r="E5060" t="str">
        <f>+VLOOKUP(Precio_mayoristas_consumidores[[#This Row],[Producto]],Codigos_class_frutas[],2,0)</f>
        <v>Tropicales y subtropicales</v>
      </c>
      <c r="F5060" t="s">
        <v>229</v>
      </c>
      <c r="G5060" s="51">
        <v>1879.75</v>
      </c>
    </row>
    <row r="5061" spans="1:7" x14ac:dyDescent="0.35">
      <c r="A5061">
        <v>2018</v>
      </c>
      <c r="B5061">
        <v>8</v>
      </c>
      <c r="C5061" t="str">
        <f>+VLOOKUP(Precio_mayoristas_consumidores[[#This Row],[Cod_mes]],Códigos_mes[],2,0)</f>
        <v>Agosto</v>
      </c>
      <c r="D5061" t="s">
        <v>797</v>
      </c>
      <c r="E5061" t="str">
        <f>+VLOOKUP(Precio_mayoristas_consumidores[[#This Row],[Producto]],Codigos_class_frutas[],2,0)</f>
        <v>Frutos de pepita</v>
      </c>
      <c r="F5061" t="s">
        <v>231</v>
      </c>
      <c r="G5061" s="51">
        <v>1143.31</v>
      </c>
    </row>
    <row r="5062" spans="1:7" x14ac:dyDescent="0.35">
      <c r="A5062">
        <v>2018</v>
      </c>
      <c r="B5062">
        <v>8</v>
      </c>
      <c r="C5062" t="str">
        <f>+VLOOKUP(Precio_mayoristas_consumidores[[#This Row],[Cod_mes]],Códigos_mes[],2,0)</f>
        <v>Agosto</v>
      </c>
      <c r="D5062" t="s">
        <v>797</v>
      </c>
      <c r="E5062" t="str">
        <f>+VLOOKUP(Precio_mayoristas_consumidores[[#This Row],[Producto]],Codigos_class_frutas[],2,0)</f>
        <v>Cítricos</v>
      </c>
      <c r="F5062" t="s">
        <v>221</v>
      </c>
      <c r="G5062" s="51">
        <v>1018.48</v>
      </c>
    </row>
    <row r="5063" spans="1:7" x14ac:dyDescent="0.35">
      <c r="A5063">
        <v>2018</v>
      </c>
      <c r="B5063">
        <v>8</v>
      </c>
      <c r="C5063" t="str">
        <f>+VLOOKUP(Precio_mayoristas_consumidores[[#This Row],[Cod_mes]],Códigos_mes[],2,0)</f>
        <v>Agosto</v>
      </c>
      <c r="D5063" t="s">
        <v>797</v>
      </c>
      <c r="E5063" t="str">
        <f>+VLOOKUP(Precio_mayoristas_consumidores[[#This Row],[Producto]],Codigos_class_frutas[],2,0)</f>
        <v>Oleaginosos</v>
      </c>
      <c r="F5063" t="s">
        <v>225</v>
      </c>
      <c r="G5063" s="51">
        <v>3522.82</v>
      </c>
    </row>
    <row r="5064" spans="1:7" x14ac:dyDescent="0.35">
      <c r="A5064">
        <v>2018</v>
      </c>
      <c r="B5064">
        <v>8</v>
      </c>
      <c r="C5064" t="str">
        <f>+VLOOKUP(Precio_mayoristas_consumidores[[#This Row],[Cod_mes]],Códigos_mes[],2,0)</f>
        <v>Agosto</v>
      </c>
      <c r="D5064" t="s">
        <v>797</v>
      </c>
      <c r="E5064" t="str">
        <f>+VLOOKUP(Precio_mayoristas_consumidores[[#This Row],[Producto]],Codigos_class_frutas[],2,0)</f>
        <v>Frutos de pepita</v>
      </c>
      <c r="F5064" t="s">
        <v>242</v>
      </c>
      <c r="G5064" s="51">
        <v>1107.28</v>
      </c>
    </row>
    <row r="5065" spans="1:7" x14ac:dyDescent="0.35">
      <c r="A5065">
        <v>2018</v>
      </c>
      <c r="B5065">
        <v>8</v>
      </c>
      <c r="C5065" t="str">
        <f>+VLOOKUP(Precio_mayoristas_consumidores[[#This Row],[Cod_mes]],Códigos_mes[],2,0)</f>
        <v>Agosto</v>
      </c>
      <c r="D5065" t="s">
        <v>797</v>
      </c>
      <c r="E5065" t="str">
        <f>+VLOOKUP(Precio_mayoristas_consumidores[[#This Row],[Producto]],Codigos_class_frutas[],2,0)</f>
        <v>Tropicales y subtropicales</v>
      </c>
      <c r="F5065" t="s">
        <v>204</v>
      </c>
      <c r="G5065" s="51">
        <v>816.93</v>
      </c>
    </row>
    <row r="5066" spans="1:7" x14ac:dyDescent="0.35">
      <c r="A5066">
        <v>2018</v>
      </c>
      <c r="B5066">
        <v>9</v>
      </c>
      <c r="C5066" t="str">
        <f>+VLOOKUP(Precio_mayoristas_consumidores[[#This Row],[Cod_mes]],Códigos_mes[],2,0)</f>
        <v>Septiembre</v>
      </c>
      <c r="D5066" t="s">
        <v>796</v>
      </c>
      <c r="E5066" t="str">
        <f>+VLOOKUP(Precio_mayoristas_consumidores[[#This Row],[Producto]],Codigos_class_frutas[],2,0)</f>
        <v>Berries</v>
      </c>
      <c r="F5066" t="s">
        <v>249</v>
      </c>
      <c r="G5066" s="51">
        <v>630.34</v>
      </c>
    </row>
    <row r="5067" spans="1:7" x14ac:dyDescent="0.35">
      <c r="A5067">
        <v>2018</v>
      </c>
      <c r="B5067">
        <v>9</v>
      </c>
      <c r="C5067" t="str">
        <f>+VLOOKUP(Precio_mayoristas_consumidores[[#This Row],[Cod_mes]],Códigos_mes[],2,0)</f>
        <v>Septiembre</v>
      </c>
      <c r="D5067" t="s">
        <v>796</v>
      </c>
      <c r="E5067" t="str">
        <f>+VLOOKUP(Precio_mayoristas_consumidores[[#This Row],[Producto]],Codigos_class_frutas[],2,0)</f>
        <v>Cítricos</v>
      </c>
      <c r="F5067" t="s">
        <v>214</v>
      </c>
      <c r="G5067" s="51">
        <v>549.29999999999995</v>
      </c>
    </row>
    <row r="5068" spans="1:7" x14ac:dyDescent="0.35">
      <c r="A5068">
        <v>2018</v>
      </c>
      <c r="B5068">
        <v>9</v>
      </c>
      <c r="C5068" t="str">
        <f>+VLOOKUP(Precio_mayoristas_consumidores[[#This Row],[Cod_mes]],Códigos_mes[],2,0)</f>
        <v>Septiembre</v>
      </c>
      <c r="D5068" t="s">
        <v>796</v>
      </c>
      <c r="E5068" t="str">
        <f>+VLOOKUP(Precio_mayoristas_consumidores[[#This Row],[Producto]],Codigos_class_frutas[],2,0)</f>
        <v>Cítricos</v>
      </c>
      <c r="F5068" t="s">
        <v>218</v>
      </c>
      <c r="G5068" s="51">
        <v>667.73</v>
      </c>
    </row>
    <row r="5069" spans="1:7" x14ac:dyDescent="0.35">
      <c r="A5069">
        <v>2018</v>
      </c>
      <c r="B5069">
        <v>9</v>
      </c>
      <c r="C5069" t="str">
        <f>+VLOOKUP(Precio_mayoristas_consumidores[[#This Row],[Cod_mes]],Códigos_mes[],2,0)</f>
        <v>Septiembre</v>
      </c>
      <c r="D5069" t="s">
        <v>796</v>
      </c>
      <c r="E5069" t="str">
        <f>+VLOOKUP(Precio_mayoristas_consumidores[[#This Row],[Producto]],Codigos_class_frutas[],2,0)</f>
        <v>Tropicales y subtropicales</v>
      </c>
      <c r="F5069" t="s">
        <v>229</v>
      </c>
      <c r="G5069" s="51">
        <v>1897.78</v>
      </c>
    </row>
    <row r="5070" spans="1:7" x14ac:dyDescent="0.35">
      <c r="A5070">
        <v>2018</v>
      </c>
      <c r="B5070">
        <v>9</v>
      </c>
      <c r="C5070" t="str">
        <f>+VLOOKUP(Precio_mayoristas_consumidores[[#This Row],[Cod_mes]],Códigos_mes[],2,0)</f>
        <v>Septiembre</v>
      </c>
      <c r="D5070" t="s">
        <v>796</v>
      </c>
      <c r="E5070" t="str">
        <f>+VLOOKUP(Precio_mayoristas_consumidores[[#This Row],[Producto]],Codigos_class_frutas[],2,0)</f>
        <v>Frutos de pepita</v>
      </c>
      <c r="F5070" t="s">
        <v>231</v>
      </c>
      <c r="G5070" s="51">
        <v>623.16</v>
      </c>
    </row>
    <row r="5071" spans="1:7" x14ac:dyDescent="0.35">
      <c r="A5071">
        <v>2018</v>
      </c>
      <c r="B5071">
        <v>9</v>
      </c>
      <c r="C5071" t="str">
        <f>+VLOOKUP(Precio_mayoristas_consumidores[[#This Row],[Cod_mes]],Códigos_mes[],2,0)</f>
        <v>Septiembre</v>
      </c>
      <c r="D5071" t="s">
        <v>796</v>
      </c>
      <c r="E5071" t="str">
        <f>+VLOOKUP(Precio_mayoristas_consumidores[[#This Row],[Producto]],Codigos_class_frutas[],2,0)</f>
        <v>Cítricos</v>
      </c>
      <c r="F5071" t="s">
        <v>221</v>
      </c>
      <c r="G5071" s="51">
        <v>528.63</v>
      </c>
    </row>
    <row r="5072" spans="1:7" x14ac:dyDescent="0.35">
      <c r="A5072">
        <v>2018</v>
      </c>
      <c r="B5072">
        <v>9</v>
      </c>
      <c r="C5072" t="str">
        <f>+VLOOKUP(Precio_mayoristas_consumidores[[#This Row],[Cod_mes]],Códigos_mes[],2,0)</f>
        <v>Septiembre</v>
      </c>
      <c r="D5072" t="s">
        <v>796</v>
      </c>
      <c r="E5072" t="str">
        <f>+VLOOKUP(Precio_mayoristas_consumidores[[#This Row],[Producto]],Codigos_class_frutas[],2,0)</f>
        <v>Oleaginosos</v>
      </c>
      <c r="F5072" t="s">
        <v>225</v>
      </c>
      <c r="G5072" s="51">
        <v>2355.17</v>
      </c>
    </row>
    <row r="5073" spans="1:7" x14ac:dyDescent="0.35">
      <c r="A5073">
        <v>2018</v>
      </c>
      <c r="B5073">
        <v>9</v>
      </c>
      <c r="C5073" t="str">
        <f>+VLOOKUP(Precio_mayoristas_consumidores[[#This Row],[Cod_mes]],Códigos_mes[],2,0)</f>
        <v>Septiembre</v>
      </c>
      <c r="D5073" t="s">
        <v>796</v>
      </c>
      <c r="E5073" t="str">
        <f>+VLOOKUP(Precio_mayoristas_consumidores[[#This Row],[Producto]],Codigos_class_frutas[],2,0)</f>
        <v>Frutos de pepita</v>
      </c>
      <c r="F5073" t="s">
        <v>242</v>
      </c>
      <c r="G5073" s="51">
        <v>680.04</v>
      </c>
    </row>
    <row r="5074" spans="1:7" x14ac:dyDescent="0.35">
      <c r="A5074">
        <v>2018</v>
      </c>
      <c r="B5074">
        <v>9</v>
      </c>
      <c r="C5074" t="str">
        <f>+VLOOKUP(Precio_mayoristas_consumidores[[#This Row],[Cod_mes]],Códigos_mes[],2,0)</f>
        <v>Septiembre</v>
      </c>
      <c r="D5074" t="s">
        <v>796</v>
      </c>
      <c r="E5074" t="str">
        <f>+VLOOKUP(Precio_mayoristas_consumidores[[#This Row],[Producto]],Codigos_class_frutas[],2,0)</f>
        <v>Tropicales y subtropicales</v>
      </c>
      <c r="F5074" t="s">
        <v>204</v>
      </c>
      <c r="G5074" s="51">
        <v>587.89</v>
      </c>
    </row>
    <row r="5075" spans="1:7" x14ac:dyDescent="0.35">
      <c r="A5075">
        <v>2018</v>
      </c>
      <c r="B5075">
        <v>9</v>
      </c>
      <c r="C5075" t="str">
        <f>+VLOOKUP(Precio_mayoristas_consumidores[[#This Row],[Cod_mes]],Códigos_mes[],2,0)</f>
        <v>Septiembre</v>
      </c>
      <c r="D5075" t="s">
        <v>797</v>
      </c>
      <c r="E5075" t="str">
        <f>+VLOOKUP(Precio_mayoristas_consumidores[[#This Row],[Producto]],Codigos_class_frutas[],2,0)</f>
        <v>Berries</v>
      </c>
      <c r="F5075" t="s">
        <v>249</v>
      </c>
      <c r="G5075" s="51">
        <v>960.49</v>
      </c>
    </row>
    <row r="5076" spans="1:7" x14ac:dyDescent="0.35">
      <c r="A5076">
        <v>2018</v>
      </c>
      <c r="B5076">
        <v>9</v>
      </c>
      <c r="C5076" t="str">
        <f>+VLOOKUP(Precio_mayoristas_consumidores[[#This Row],[Cod_mes]],Códigos_mes[],2,0)</f>
        <v>Septiembre</v>
      </c>
      <c r="D5076" t="s">
        <v>797</v>
      </c>
      <c r="E5076" t="str">
        <f>+VLOOKUP(Precio_mayoristas_consumidores[[#This Row],[Producto]],Codigos_class_frutas[],2,0)</f>
        <v>Cítricos</v>
      </c>
      <c r="F5076" t="s">
        <v>214</v>
      </c>
      <c r="G5076" s="51">
        <v>898.48</v>
      </c>
    </row>
    <row r="5077" spans="1:7" x14ac:dyDescent="0.35">
      <c r="A5077">
        <v>2018</v>
      </c>
      <c r="B5077">
        <v>9</v>
      </c>
      <c r="C5077" t="str">
        <f>+VLOOKUP(Precio_mayoristas_consumidores[[#This Row],[Cod_mes]],Códigos_mes[],2,0)</f>
        <v>Septiembre</v>
      </c>
      <c r="D5077" t="s">
        <v>797</v>
      </c>
      <c r="E5077" t="str">
        <f>+VLOOKUP(Precio_mayoristas_consumidores[[#This Row],[Producto]],Codigos_class_frutas[],2,0)</f>
        <v>Cítricos</v>
      </c>
      <c r="F5077" t="s">
        <v>218</v>
      </c>
      <c r="G5077" s="51">
        <v>1303.46</v>
      </c>
    </row>
    <row r="5078" spans="1:7" x14ac:dyDescent="0.35">
      <c r="A5078">
        <v>2018</v>
      </c>
      <c r="B5078">
        <v>9</v>
      </c>
      <c r="C5078" t="str">
        <f>+VLOOKUP(Precio_mayoristas_consumidores[[#This Row],[Cod_mes]],Códigos_mes[],2,0)</f>
        <v>Septiembre</v>
      </c>
      <c r="D5078" t="s">
        <v>797</v>
      </c>
      <c r="E5078" t="str">
        <f>+VLOOKUP(Precio_mayoristas_consumidores[[#This Row],[Producto]],Codigos_class_frutas[],2,0)</f>
        <v>Tropicales y subtropicales</v>
      </c>
      <c r="F5078" t="s">
        <v>229</v>
      </c>
      <c r="G5078" s="51">
        <v>1848.59</v>
      </c>
    </row>
    <row r="5079" spans="1:7" x14ac:dyDescent="0.35">
      <c r="A5079">
        <v>2018</v>
      </c>
      <c r="B5079">
        <v>9</v>
      </c>
      <c r="C5079" t="str">
        <f>+VLOOKUP(Precio_mayoristas_consumidores[[#This Row],[Cod_mes]],Códigos_mes[],2,0)</f>
        <v>Septiembre</v>
      </c>
      <c r="D5079" t="s">
        <v>797</v>
      </c>
      <c r="E5079" t="str">
        <f>+VLOOKUP(Precio_mayoristas_consumidores[[#This Row],[Producto]],Codigos_class_frutas[],2,0)</f>
        <v>Frutos de pepita</v>
      </c>
      <c r="F5079" t="s">
        <v>231</v>
      </c>
      <c r="G5079" s="51">
        <v>1096.3800000000001</v>
      </c>
    </row>
    <row r="5080" spans="1:7" x14ac:dyDescent="0.35">
      <c r="A5080">
        <v>2018</v>
      </c>
      <c r="B5080">
        <v>9</v>
      </c>
      <c r="C5080" t="str">
        <f>+VLOOKUP(Precio_mayoristas_consumidores[[#This Row],[Cod_mes]],Códigos_mes[],2,0)</f>
        <v>Septiembre</v>
      </c>
      <c r="D5080" t="s">
        <v>797</v>
      </c>
      <c r="E5080" t="str">
        <f>+VLOOKUP(Precio_mayoristas_consumidores[[#This Row],[Producto]],Codigos_class_frutas[],2,0)</f>
        <v>Cítricos</v>
      </c>
      <c r="F5080" t="s">
        <v>221</v>
      </c>
      <c r="G5080" s="51">
        <v>1022.83</v>
      </c>
    </row>
    <row r="5081" spans="1:7" x14ac:dyDescent="0.35">
      <c r="A5081">
        <v>2018</v>
      </c>
      <c r="B5081">
        <v>9</v>
      </c>
      <c r="C5081" t="str">
        <f>+VLOOKUP(Precio_mayoristas_consumidores[[#This Row],[Cod_mes]],Códigos_mes[],2,0)</f>
        <v>Septiembre</v>
      </c>
      <c r="D5081" t="s">
        <v>797</v>
      </c>
      <c r="E5081" t="str">
        <f>+VLOOKUP(Precio_mayoristas_consumidores[[#This Row],[Producto]],Codigos_class_frutas[],2,0)</f>
        <v>Oleaginosos</v>
      </c>
      <c r="F5081" t="s">
        <v>225</v>
      </c>
      <c r="G5081" s="51">
        <v>3519.18</v>
      </c>
    </row>
    <row r="5082" spans="1:7" x14ac:dyDescent="0.35">
      <c r="A5082">
        <v>2018</v>
      </c>
      <c r="B5082">
        <v>9</v>
      </c>
      <c r="C5082" t="str">
        <f>+VLOOKUP(Precio_mayoristas_consumidores[[#This Row],[Cod_mes]],Códigos_mes[],2,0)</f>
        <v>Septiembre</v>
      </c>
      <c r="D5082" t="s">
        <v>797</v>
      </c>
      <c r="E5082" t="str">
        <f>+VLOOKUP(Precio_mayoristas_consumidores[[#This Row],[Producto]],Codigos_class_frutas[],2,0)</f>
        <v>Frutos de pepita</v>
      </c>
      <c r="F5082" t="s">
        <v>242</v>
      </c>
      <c r="G5082" s="51">
        <v>1088.21</v>
      </c>
    </row>
    <row r="5083" spans="1:7" x14ac:dyDescent="0.35">
      <c r="A5083">
        <v>2018</v>
      </c>
      <c r="B5083">
        <v>9</v>
      </c>
      <c r="C5083" t="str">
        <f>+VLOOKUP(Precio_mayoristas_consumidores[[#This Row],[Cod_mes]],Códigos_mes[],2,0)</f>
        <v>Septiembre</v>
      </c>
      <c r="D5083" t="s">
        <v>797</v>
      </c>
      <c r="E5083" t="str">
        <f>+VLOOKUP(Precio_mayoristas_consumidores[[#This Row],[Producto]],Codigos_class_frutas[],2,0)</f>
        <v>Tropicales y subtropicales</v>
      </c>
      <c r="F5083" t="s">
        <v>204</v>
      </c>
      <c r="G5083" s="51">
        <v>823.84</v>
      </c>
    </row>
    <row r="5084" spans="1:7" x14ac:dyDescent="0.35">
      <c r="A5084">
        <v>2018</v>
      </c>
      <c r="B5084">
        <v>9</v>
      </c>
      <c r="C5084" t="str">
        <f>+VLOOKUP(Precio_mayoristas_consumidores[[#This Row],[Cod_mes]],Códigos_mes[],2,0)</f>
        <v>Septiembre</v>
      </c>
      <c r="D5084" t="s">
        <v>796</v>
      </c>
      <c r="E5084" t="str">
        <f>+VLOOKUP(Precio_mayoristas_consumidores[[#This Row],[Producto]],Codigos_class_frutas[],2,0)</f>
        <v>Berries</v>
      </c>
      <c r="F5084" t="s">
        <v>249</v>
      </c>
      <c r="G5084" s="51">
        <v>685.18</v>
      </c>
    </row>
    <row r="5085" spans="1:7" x14ac:dyDescent="0.35">
      <c r="A5085">
        <v>2018</v>
      </c>
      <c r="B5085">
        <v>9</v>
      </c>
      <c r="C5085" t="str">
        <f>+VLOOKUP(Precio_mayoristas_consumidores[[#This Row],[Cod_mes]],Códigos_mes[],2,0)</f>
        <v>Septiembre</v>
      </c>
      <c r="D5085" t="s">
        <v>796</v>
      </c>
      <c r="E5085" t="str">
        <f>+VLOOKUP(Precio_mayoristas_consumidores[[#This Row],[Producto]],Codigos_class_frutas[],2,0)</f>
        <v>Cítricos</v>
      </c>
      <c r="F5085" t="s">
        <v>214</v>
      </c>
      <c r="G5085" s="51">
        <v>601.14</v>
      </c>
    </row>
    <row r="5086" spans="1:7" x14ac:dyDescent="0.35">
      <c r="A5086">
        <v>2018</v>
      </c>
      <c r="B5086">
        <v>9</v>
      </c>
      <c r="C5086" t="str">
        <f>+VLOOKUP(Precio_mayoristas_consumidores[[#This Row],[Cod_mes]],Códigos_mes[],2,0)</f>
        <v>Septiembre</v>
      </c>
      <c r="D5086" t="s">
        <v>796</v>
      </c>
      <c r="E5086" t="str">
        <f>+VLOOKUP(Precio_mayoristas_consumidores[[#This Row],[Producto]],Codigos_class_frutas[],2,0)</f>
        <v>Cítricos</v>
      </c>
      <c r="F5086" t="s">
        <v>218</v>
      </c>
      <c r="G5086" s="51">
        <v>650.35</v>
      </c>
    </row>
    <row r="5087" spans="1:7" x14ac:dyDescent="0.35">
      <c r="A5087">
        <v>2018</v>
      </c>
      <c r="B5087">
        <v>9</v>
      </c>
      <c r="C5087" t="str">
        <f>+VLOOKUP(Precio_mayoristas_consumidores[[#This Row],[Cod_mes]],Códigos_mes[],2,0)</f>
        <v>Septiembre</v>
      </c>
      <c r="D5087" t="s">
        <v>796</v>
      </c>
      <c r="E5087" t="str">
        <f>+VLOOKUP(Precio_mayoristas_consumidores[[#This Row],[Producto]],Codigos_class_frutas[],2,0)</f>
        <v>Tropicales y subtropicales</v>
      </c>
      <c r="F5087" t="s">
        <v>229</v>
      </c>
      <c r="G5087" s="51">
        <v>1964.1</v>
      </c>
    </row>
    <row r="5088" spans="1:7" x14ac:dyDescent="0.35">
      <c r="A5088">
        <v>2018</v>
      </c>
      <c r="B5088">
        <v>9</v>
      </c>
      <c r="C5088" t="str">
        <f>+VLOOKUP(Precio_mayoristas_consumidores[[#This Row],[Cod_mes]],Códigos_mes[],2,0)</f>
        <v>Septiembre</v>
      </c>
      <c r="D5088" t="s">
        <v>796</v>
      </c>
      <c r="E5088" t="str">
        <f>+VLOOKUP(Precio_mayoristas_consumidores[[#This Row],[Producto]],Codigos_class_frutas[],2,0)</f>
        <v>Frutos de pepita</v>
      </c>
      <c r="F5088" t="s">
        <v>231</v>
      </c>
      <c r="G5088" s="51">
        <v>656.94</v>
      </c>
    </row>
    <row r="5089" spans="1:7" x14ac:dyDescent="0.35">
      <c r="A5089">
        <v>2018</v>
      </c>
      <c r="B5089">
        <v>9</v>
      </c>
      <c r="C5089" t="str">
        <f>+VLOOKUP(Precio_mayoristas_consumidores[[#This Row],[Cod_mes]],Códigos_mes[],2,0)</f>
        <v>Septiembre</v>
      </c>
      <c r="D5089" t="s">
        <v>796</v>
      </c>
      <c r="E5089" t="str">
        <f>+VLOOKUP(Precio_mayoristas_consumidores[[#This Row],[Producto]],Codigos_class_frutas[],2,0)</f>
        <v>Cítricos</v>
      </c>
      <c r="F5089" t="s">
        <v>221</v>
      </c>
      <c r="G5089" s="51">
        <v>581.9</v>
      </c>
    </row>
    <row r="5090" spans="1:7" x14ac:dyDescent="0.35">
      <c r="A5090">
        <v>2018</v>
      </c>
      <c r="B5090">
        <v>9</v>
      </c>
      <c r="C5090" t="str">
        <f>+VLOOKUP(Precio_mayoristas_consumidores[[#This Row],[Cod_mes]],Códigos_mes[],2,0)</f>
        <v>Septiembre</v>
      </c>
      <c r="D5090" t="s">
        <v>796</v>
      </c>
      <c r="E5090" t="str">
        <f>+VLOOKUP(Precio_mayoristas_consumidores[[#This Row],[Producto]],Codigos_class_frutas[],2,0)</f>
        <v>Oleaginosos</v>
      </c>
      <c r="F5090" t="s">
        <v>225</v>
      </c>
      <c r="G5090" s="51">
        <v>2463.19</v>
      </c>
    </row>
    <row r="5091" spans="1:7" x14ac:dyDescent="0.35">
      <c r="A5091">
        <v>2018</v>
      </c>
      <c r="B5091">
        <v>9</v>
      </c>
      <c r="C5091" t="str">
        <f>+VLOOKUP(Precio_mayoristas_consumidores[[#This Row],[Cod_mes]],Códigos_mes[],2,0)</f>
        <v>Septiembre</v>
      </c>
      <c r="D5091" t="s">
        <v>796</v>
      </c>
      <c r="E5091" t="str">
        <f>+VLOOKUP(Precio_mayoristas_consumidores[[#This Row],[Producto]],Codigos_class_frutas[],2,0)</f>
        <v>Frutos de pepita</v>
      </c>
      <c r="F5091" t="s">
        <v>242</v>
      </c>
      <c r="G5091" s="51">
        <v>711.13</v>
      </c>
    </row>
    <row r="5092" spans="1:7" x14ac:dyDescent="0.35">
      <c r="A5092">
        <v>2018</v>
      </c>
      <c r="B5092">
        <v>9</v>
      </c>
      <c r="C5092" t="str">
        <f>+VLOOKUP(Precio_mayoristas_consumidores[[#This Row],[Cod_mes]],Códigos_mes[],2,0)</f>
        <v>Septiembre</v>
      </c>
      <c r="D5092" t="s">
        <v>796</v>
      </c>
      <c r="E5092" t="str">
        <f>+VLOOKUP(Precio_mayoristas_consumidores[[#This Row],[Producto]],Codigos_class_frutas[],2,0)</f>
        <v>Tropicales y subtropicales</v>
      </c>
      <c r="F5092" t="s">
        <v>204</v>
      </c>
      <c r="G5092" s="51">
        <v>606.59</v>
      </c>
    </row>
    <row r="5093" spans="1:7" x14ac:dyDescent="0.35">
      <c r="A5093">
        <v>2018</v>
      </c>
      <c r="B5093">
        <v>9</v>
      </c>
      <c r="C5093" t="str">
        <f>+VLOOKUP(Precio_mayoristas_consumidores[[#This Row],[Cod_mes]],Códigos_mes[],2,0)</f>
        <v>Septiembre</v>
      </c>
      <c r="D5093" t="s">
        <v>797</v>
      </c>
      <c r="E5093" t="str">
        <f>+VLOOKUP(Precio_mayoristas_consumidores[[#This Row],[Producto]],Codigos_class_frutas[],2,0)</f>
        <v>Berries</v>
      </c>
      <c r="F5093" t="s">
        <v>249</v>
      </c>
      <c r="G5093" s="51">
        <v>1003.31</v>
      </c>
    </row>
    <row r="5094" spans="1:7" x14ac:dyDescent="0.35">
      <c r="A5094">
        <v>2018</v>
      </c>
      <c r="B5094">
        <v>9</v>
      </c>
      <c r="C5094" t="str">
        <f>+VLOOKUP(Precio_mayoristas_consumidores[[#This Row],[Cod_mes]],Códigos_mes[],2,0)</f>
        <v>Septiembre</v>
      </c>
      <c r="D5094" t="s">
        <v>797</v>
      </c>
      <c r="E5094" t="str">
        <f>+VLOOKUP(Precio_mayoristas_consumidores[[#This Row],[Producto]],Codigos_class_frutas[],2,0)</f>
        <v>Cítricos</v>
      </c>
      <c r="F5094" t="s">
        <v>214</v>
      </c>
      <c r="G5094" s="51">
        <v>919.28</v>
      </c>
    </row>
    <row r="5095" spans="1:7" x14ac:dyDescent="0.35">
      <c r="A5095">
        <v>2018</v>
      </c>
      <c r="B5095">
        <v>9</v>
      </c>
      <c r="C5095" t="str">
        <f>+VLOOKUP(Precio_mayoristas_consumidores[[#This Row],[Cod_mes]],Códigos_mes[],2,0)</f>
        <v>Septiembre</v>
      </c>
      <c r="D5095" t="s">
        <v>797</v>
      </c>
      <c r="E5095" t="str">
        <f>+VLOOKUP(Precio_mayoristas_consumidores[[#This Row],[Producto]],Codigos_class_frutas[],2,0)</f>
        <v>Cítricos</v>
      </c>
      <c r="F5095" t="s">
        <v>218</v>
      </c>
      <c r="G5095" s="51">
        <v>1288.93</v>
      </c>
    </row>
    <row r="5096" spans="1:7" x14ac:dyDescent="0.35">
      <c r="A5096">
        <v>2018</v>
      </c>
      <c r="B5096">
        <v>9</v>
      </c>
      <c r="C5096" t="str">
        <f>+VLOOKUP(Precio_mayoristas_consumidores[[#This Row],[Cod_mes]],Códigos_mes[],2,0)</f>
        <v>Septiembre</v>
      </c>
      <c r="D5096" t="s">
        <v>797</v>
      </c>
      <c r="E5096" t="str">
        <f>+VLOOKUP(Precio_mayoristas_consumidores[[#This Row],[Producto]],Codigos_class_frutas[],2,0)</f>
        <v>Tropicales y subtropicales</v>
      </c>
      <c r="F5096" t="s">
        <v>229</v>
      </c>
      <c r="G5096" s="51">
        <v>1935.79</v>
      </c>
    </row>
    <row r="5097" spans="1:7" x14ac:dyDescent="0.35">
      <c r="A5097">
        <v>2018</v>
      </c>
      <c r="B5097">
        <v>9</v>
      </c>
      <c r="C5097" t="str">
        <f>+VLOOKUP(Precio_mayoristas_consumidores[[#This Row],[Cod_mes]],Códigos_mes[],2,0)</f>
        <v>Septiembre</v>
      </c>
      <c r="D5097" t="s">
        <v>797</v>
      </c>
      <c r="E5097" t="str">
        <f>+VLOOKUP(Precio_mayoristas_consumidores[[#This Row],[Producto]],Codigos_class_frutas[],2,0)</f>
        <v>Frutos de pepita</v>
      </c>
      <c r="F5097" t="s">
        <v>231</v>
      </c>
      <c r="G5097" s="51">
        <v>1175.6600000000001</v>
      </c>
    </row>
    <row r="5098" spans="1:7" x14ac:dyDescent="0.35">
      <c r="A5098">
        <v>2018</v>
      </c>
      <c r="B5098">
        <v>9</v>
      </c>
      <c r="C5098" t="str">
        <f>+VLOOKUP(Precio_mayoristas_consumidores[[#This Row],[Cod_mes]],Códigos_mes[],2,0)</f>
        <v>Septiembre</v>
      </c>
      <c r="D5098" t="s">
        <v>797</v>
      </c>
      <c r="E5098" t="str">
        <f>+VLOOKUP(Precio_mayoristas_consumidores[[#This Row],[Producto]],Codigos_class_frutas[],2,0)</f>
        <v>Cítricos</v>
      </c>
      <c r="F5098" t="s">
        <v>221</v>
      </c>
      <c r="G5098" s="51">
        <v>978.13</v>
      </c>
    </row>
    <row r="5099" spans="1:7" x14ac:dyDescent="0.35">
      <c r="A5099">
        <v>2018</v>
      </c>
      <c r="B5099">
        <v>9</v>
      </c>
      <c r="C5099" t="str">
        <f>+VLOOKUP(Precio_mayoristas_consumidores[[#This Row],[Cod_mes]],Códigos_mes[],2,0)</f>
        <v>Septiembre</v>
      </c>
      <c r="D5099" t="s">
        <v>797</v>
      </c>
      <c r="E5099" t="str">
        <f>+VLOOKUP(Precio_mayoristas_consumidores[[#This Row],[Producto]],Codigos_class_frutas[],2,0)</f>
        <v>Oleaginosos</v>
      </c>
      <c r="F5099" t="s">
        <v>225</v>
      </c>
      <c r="G5099" s="51">
        <v>3477.69</v>
      </c>
    </row>
    <row r="5100" spans="1:7" x14ac:dyDescent="0.35">
      <c r="A5100">
        <v>2018</v>
      </c>
      <c r="B5100">
        <v>9</v>
      </c>
      <c r="C5100" t="str">
        <f>+VLOOKUP(Precio_mayoristas_consumidores[[#This Row],[Cod_mes]],Códigos_mes[],2,0)</f>
        <v>Septiembre</v>
      </c>
      <c r="D5100" t="s">
        <v>797</v>
      </c>
      <c r="E5100" t="str">
        <f>+VLOOKUP(Precio_mayoristas_consumidores[[#This Row],[Producto]],Codigos_class_frutas[],2,0)</f>
        <v>Frutos de pepita</v>
      </c>
      <c r="F5100" t="s">
        <v>242</v>
      </c>
      <c r="G5100" s="51">
        <v>1130.32</v>
      </c>
    </row>
    <row r="5101" spans="1:7" x14ac:dyDescent="0.35">
      <c r="A5101">
        <v>2018</v>
      </c>
      <c r="B5101">
        <v>9</v>
      </c>
      <c r="C5101" t="str">
        <f>+VLOOKUP(Precio_mayoristas_consumidores[[#This Row],[Cod_mes]],Códigos_mes[],2,0)</f>
        <v>Septiembre</v>
      </c>
      <c r="D5101" t="s">
        <v>797</v>
      </c>
      <c r="E5101" t="str">
        <f>+VLOOKUP(Precio_mayoristas_consumidores[[#This Row],[Producto]],Codigos_class_frutas[],2,0)</f>
        <v>Tropicales y subtropicales</v>
      </c>
      <c r="F5101" t="s">
        <v>204</v>
      </c>
      <c r="G5101" s="51">
        <v>840.82</v>
      </c>
    </row>
    <row r="5102" spans="1:7" x14ac:dyDescent="0.35">
      <c r="A5102">
        <v>2018</v>
      </c>
      <c r="B5102">
        <v>9</v>
      </c>
      <c r="C5102" t="str">
        <f>+VLOOKUP(Precio_mayoristas_consumidores[[#This Row],[Cod_mes]],Códigos_mes[],2,0)</f>
        <v>Septiembre</v>
      </c>
      <c r="D5102" t="s">
        <v>796</v>
      </c>
      <c r="E5102" t="str">
        <f>+VLOOKUP(Precio_mayoristas_consumidores[[#This Row],[Producto]],Codigos_class_frutas[],2,0)</f>
        <v>Berries</v>
      </c>
      <c r="F5102" t="s">
        <v>249</v>
      </c>
      <c r="G5102" s="51">
        <v>682.69</v>
      </c>
    </row>
    <row r="5103" spans="1:7" x14ac:dyDescent="0.35">
      <c r="A5103">
        <v>2018</v>
      </c>
      <c r="B5103">
        <v>9</v>
      </c>
      <c r="C5103" t="str">
        <f>+VLOOKUP(Precio_mayoristas_consumidores[[#This Row],[Cod_mes]],Códigos_mes[],2,0)</f>
        <v>Septiembre</v>
      </c>
      <c r="D5103" t="s">
        <v>796</v>
      </c>
      <c r="E5103" t="str">
        <f>+VLOOKUP(Precio_mayoristas_consumidores[[#This Row],[Producto]],Codigos_class_frutas[],2,0)</f>
        <v>Cítricos</v>
      </c>
      <c r="F5103" t="s">
        <v>214</v>
      </c>
      <c r="G5103" s="51">
        <v>644.27</v>
      </c>
    </row>
    <row r="5104" spans="1:7" x14ac:dyDescent="0.35">
      <c r="A5104">
        <v>2018</v>
      </c>
      <c r="B5104">
        <v>9</v>
      </c>
      <c r="C5104" t="str">
        <f>+VLOOKUP(Precio_mayoristas_consumidores[[#This Row],[Cod_mes]],Códigos_mes[],2,0)</f>
        <v>Septiembre</v>
      </c>
      <c r="D5104" t="s">
        <v>796</v>
      </c>
      <c r="E5104" t="str">
        <f>+VLOOKUP(Precio_mayoristas_consumidores[[#This Row],[Producto]],Codigos_class_frutas[],2,0)</f>
        <v>Cítricos</v>
      </c>
      <c r="F5104" t="s">
        <v>218</v>
      </c>
      <c r="G5104" s="51">
        <v>673.04</v>
      </c>
    </row>
    <row r="5105" spans="1:7" x14ac:dyDescent="0.35">
      <c r="A5105">
        <v>2018</v>
      </c>
      <c r="B5105">
        <v>9</v>
      </c>
      <c r="C5105" t="str">
        <f>+VLOOKUP(Precio_mayoristas_consumidores[[#This Row],[Cod_mes]],Códigos_mes[],2,0)</f>
        <v>Septiembre</v>
      </c>
      <c r="D5105" t="s">
        <v>796</v>
      </c>
      <c r="E5105" t="str">
        <f>+VLOOKUP(Precio_mayoristas_consumidores[[#This Row],[Producto]],Codigos_class_frutas[],2,0)</f>
        <v>Tropicales y subtropicales</v>
      </c>
      <c r="F5105" t="s">
        <v>229</v>
      </c>
      <c r="G5105" s="51">
        <v>2200</v>
      </c>
    </row>
    <row r="5106" spans="1:7" x14ac:dyDescent="0.35">
      <c r="A5106">
        <v>2018</v>
      </c>
      <c r="B5106">
        <v>9</v>
      </c>
      <c r="C5106" t="str">
        <f>+VLOOKUP(Precio_mayoristas_consumidores[[#This Row],[Cod_mes]],Códigos_mes[],2,0)</f>
        <v>Septiembre</v>
      </c>
      <c r="D5106" t="s">
        <v>796</v>
      </c>
      <c r="E5106" t="str">
        <f>+VLOOKUP(Precio_mayoristas_consumidores[[#This Row],[Producto]],Codigos_class_frutas[],2,0)</f>
        <v>Frutos de pepita</v>
      </c>
      <c r="F5106" t="s">
        <v>231</v>
      </c>
      <c r="G5106" s="51">
        <v>660.68</v>
      </c>
    </row>
    <row r="5107" spans="1:7" x14ac:dyDescent="0.35">
      <c r="A5107">
        <v>2018</v>
      </c>
      <c r="B5107">
        <v>9</v>
      </c>
      <c r="C5107" t="str">
        <f>+VLOOKUP(Precio_mayoristas_consumidores[[#This Row],[Cod_mes]],Códigos_mes[],2,0)</f>
        <v>Septiembre</v>
      </c>
      <c r="D5107" t="s">
        <v>796</v>
      </c>
      <c r="E5107" t="str">
        <f>+VLOOKUP(Precio_mayoristas_consumidores[[#This Row],[Producto]],Codigos_class_frutas[],2,0)</f>
        <v>Cítricos</v>
      </c>
      <c r="F5107" t="s">
        <v>221</v>
      </c>
      <c r="G5107" s="51">
        <v>563.49</v>
      </c>
    </row>
    <row r="5108" spans="1:7" x14ac:dyDescent="0.35">
      <c r="A5108">
        <v>2018</v>
      </c>
      <c r="B5108">
        <v>9</v>
      </c>
      <c r="C5108" t="str">
        <f>+VLOOKUP(Precio_mayoristas_consumidores[[#This Row],[Cod_mes]],Códigos_mes[],2,0)</f>
        <v>Septiembre</v>
      </c>
      <c r="D5108" t="s">
        <v>796</v>
      </c>
      <c r="E5108" t="str">
        <f>+VLOOKUP(Precio_mayoristas_consumidores[[#This Row],[Producto]],Codigos_class_frutas[],2,0)</f>
        <v>Oleaginosos</v>
      </c>
      <c r="F5108" t="s">
        <v>225</v>
      </c>
      <c r="G5108" s="51">
        <v>2655.56</v>
      </c>
    </row>
    <row r="5109" spans="1:7" x14ac:dyDescent="0.35">
      <c r="A5109">
        <v>2018</v>
      </c>
      <c r="B5109">
        <v>9</v>
      </c>
      <c r="C5109" t="str">
        <f>+VLOOKUP(Precio_mayoristas_consumidores[[#This Row],[Cod_mes]],Códigos_mes[],2,0)</f>
        <v>Septiembre</v>
      </c>
      <c r="D5109" t="s">
        <v>796</v>
      </c>
      <c r="E5109" t="str">
        <f>+VLOOKUP(Precio_mayoristas_consumidores[[#This Row],[Producto]],Codigos_class_frutas[],2,0)</f>
        <v>Frutos de pepita</v>
      </c>
      <c r="F5109" t="s">
        <v>242</v>
      </c>
      <c r="G5109" s="51">
        <v>680.88</v>
      </c>
    </row>
    <row r="5110" spans="1:7" x14ac:dyDescent="0.35">
      <c r="A5110">
        <v>2018</v>
      </c>
      <c r="B5110">
        <v>9</v>
      </c>
      <c r="C5110" t="str">
        <f>+VLOOKUP(Precio_mayoristas_consumidores[[#This Row],[Cod_mes]],Códigos_mes[],2,0)</f>
        <v>Septiembre</v>
      </c>
      <c r="D5110" t="s">
        <v>796</v>
      </c>
      <c r="E5110" t="str">
        <f>+VLOOKUP(Precio_mayoristas_consumidores[[#This Row],[Producto]],Codigos_class_frutas[],2,0)</f>
        <v>Tropicales y subtropicales</v>
      </c>
      <c r="F5110" t="s">
        <v>204</v>
      </c>
      <c r="G5110" s="51">
        <v>578.89</v>
      </c>
    </row>
    <row r="5111" spans="1:7" x14ac:dyDescent="0.35">
      <c r="A5111">
        <v>2018</v>
      </c>
      <c r="B5111">
        <v>9</v>
      </c>
      <c r="C5111" t="str">
        <f>+VLOOKUP(Precio_mayoristas_consumidores[[#This Row],[Cod_mes]],Códigos_mes[],2,0)</f>
        <v>Septiembre</v>
      </c>
      <c r="D5111" t="s">
        <v>797</v>
      </c>
      <c r="E5111" t="str">
        <f>+VLOOKUP(Precio_mayoristas_consumidores[[#This Row],[Producto]],Codigos_class_frutas[],2,0)</f>
        <v>Berries</v>
      </c>
      <c r="F5111" t="s">
        <v>249</v>
      </c>
      <c r="G5111" s="51">
        <v>1072.73</v>
      </c>
    </row>
    <row r="5112" spans="1:7" x14ac:dyDescent="0.35">
      <c r="A5112">
        <v>2018</v>
      </c>
      <c r="B5112">
        <v>9</v>
      </c>
      <c r="C5112" t="str">
        <f>+VLOOKUP(Precio_mayoristas_consumidores[[#This Row],[Cod_mes]],Códigos_mes[],2,0)</f>
        <v>Septiembre</v>
      </c>
      <c r="D5112" t="s">
        <v>797</v>
      </c>
      <c r="E5112" t="str">
        <f>+VLOOKUP(Precio_mayoristas_consumidores[[#This Row],[Producto]],Codigos_class_frutas[],2,0)</f>
        <v>Cítricos</v>
      </c>
      <c r="F5112" t="s">
        <v>214</v>
      </c>
      <c r="G5112" s="51">
        <v>973.06</v>
      </c>
    </row>
    <row r="5113" spans="1:7" x14ac:dyDescent="0.35">
      <c r="A5113">
        <v>2018</v>
      </c>
      <c r="B5113">
        <v>9</v>
      </c>
      <c r="C5113" t="str">
        <f>+VLOOKUP(Precio_mayoristas_consumidores[[#This Row],[Cod_mes]],Códigos_mes[],2,0)</f>
        <v>Septiembre</v>
      </c>
      <c r="D5113" t="s">
        <v>797</v>
      </c>
      <c r="E5113" t="str">
        <f>+VLOOKUP(Precio_mayoristas_consumidores[[#This Row],[Producto]],Codigos_class_frutas[],2,0)</f>
        <v>Cítricos</v>
      </c>
      <c r="F5113" t="s">
        <v>218</v>
      </c>
      <c r="G5113" s="51">
        <v>1386.46</v>
      </c>
    </row>
    <row r="5114" spans="1:7" x14ac:dyDescent="0.35">
      <c r="A5114">
        <v>2018</v>
      </c>
      <c r="B5114">
        <v>9</v>
      </c>
      <c r="C5114" t="str">
        <f>+VLOOKUP(Precio_mayoristas_consumidores[[#This Row],[Cod_mes]],Códigos_mes[],2,0)</f>
        <v>Septiembre</v>
      </c>
      <c r="D5114" t="s">
        <v>797</v>
      </c>
      <c r="E5114" t="str">
        <f>+VLOOKUP(Precio_mayoristas_consumidores[[#This Row],[Producto]],Codigos_class_frutas[],2,0)</f>
        <v>Tropicales y subtropicales</v>
      </c>
      <c r="F5114" t="s">
        <v>229</v>
      </c>
      <c r="G5114" s="51">
        <v>1955.9</v>
      </c>
    </row>
    <row r="5115" spans="1:7" x14ac:dyDescent="0.35">
      <c r="A5115">
        <v>2018</v>
      </c>
      <c r="B5115">
        <v>9</v>
      </c>
      <c r="C5115" t="str">
        <f>+VLOOKUP(Precio_mayoristas_consumidores[[#This Row],[Cod_mes]],Códigos_mes[],2,0)</f>
        <v>Septiembre</v>
      </c>
      <c r="D5115" t="s">
        <v>797</v>
      </c>
      <c r="E5115" t="str">
        <f>+VLOOKUP(Precio_mayoristas_consumidores[[#This Row],[Producto]],Codigos_class_frutas[],2,0)</f>
        <v>Frutos de pepita</v>
      </c>
      <c r="F5115" t="s">
        <v>231</v>
      </c>
      <c r="G5115" s="51">
        <v>1135.0999999999999</v>
      </c>
    </row>
    <row r="5116" spans="1:7" x14ac:dyDescent="0.35">
      <c r="A5116">
        <v>2018</v>
      </c>
      <c r="B5116">
        <v>9</v>
      </c>
      <c r="C5116" t="str">
        <f>+VLOOKUP(Precio_mayoristas_consumidores[[#This Row],[Cod_mes]],Códigos_mes[],2,0)</f>
        <v>Septiembre</v>
      </c>
      <c r="D5116" t="s">
        <v>797</v>
      </c>
      <c r="E5116" t="str">
        <f>+VLOOKUP(Precio_mayoristas_consumidores[[#This Row],[Producto]],Codigos_class_frutas[],2,0)</f>
        <v>Cítricos</v>
      </c>
      <c r="F5116" t="s">
        <v>221</v>
      </c>
      <c r="G5116" s="51">
        <v>985.41</v>
      </c>
    </row>
    <row r="5117" spans="1:7" x14ac:dyDescent="0.35">
      <c r="A5117">
        <v>2018</v>
      </c>
      <c r="B5117">
        <v>9</v>
      </c>
      <c r="C5117" t="str">
        <f>+VLOOKUP(Precio_mayoristas_consumidores[[#This Row],[Cod_mes]],Códigos_mes[],2,0)</f>
        <v>Septiembre</v>
      </c>
      <c r="D5117" t="s">
        <v>797</v>
      </c>
      <c r="E5117" t="str">
        <f>+VLOOKUP(Precio_mayoristas_consumidores[[#This Row],[Producto]],Codigos_class_frutas[],2,0)</f>
        <v>Oleaginosos</v>
      </c>
      <c r="F5117" t="s">
        <v>225</v>
      </c>
      <c r="G5117" s="51">
        <v>3561.41</v>
      </c>
    </row>
    <row r="5118" spans="1:7" x14ac:dyDescent="0.35">
      <c r="A5118">
        <v>2018</v>
      </c>
      <c r="B5118">
        <v>9</v>
      </c>
      <c r="C5118" t="str">
        <f>+VLOOKUP(Precio_mayoristas_consumidores[[#This Row],[Cod_mes]],Códigos_mes[],2,0)</f>
        <v>Septiembre</v>
      </c>
      <c r="D5118" t="s">
        <v>797</v>
      </c>
      <c r="E5118" t="str">
        <f>+VLOOKUP(Precio_mayoristas_consumidores[[#This Row],[Producto]],Codigos_class_frutas[],2,0)</f>
        <v>Frutos de pepita</v>
      </c>
      <c r="F5118" t="s">
        <v>242</v>
      </c>
      <c r="G5118" s="51">
        <v>1147.74</v>
      </c>
    </row>
    <row r="5119" spans="1:7" x14ac:dyDescent="0.35">
      <c r="A5119">
        <v>2018</v>
      </c>
      <c r="B5119">
        <v>9</v>
      </c>
      <c r="C5119" t="str">
        <f>+VLOOKUP(Precio_mayoristas_consumidores[[#This Row],[Cod_mes]],Códigos_mes[],2,0)</f>
        <v>Septiembre</v>
      </c>
      <c r="D5119" t="s">
        <v>797</v>
      </c>
      <c r="E5119" t="str">
        <f>+VLOOKUP(Precio_mayoristas_consumidores[[#This Row],[Producto]],Codigos_class_frutas[],2,0)</f>
        <v>Tropicales y subtropicales</v>
      </c>
      <c r="F5119" t="s">
        <v>204</v>
      </c>
      <c r="G5119" s="51">
        <v>846.96</v>
      </c>
    </row>
    <row r="5120" spans="1:7" x14ac:dyDescent="0.35">
      <c r="A5120">
        <v>2018</v>
      </c>
      <c r="B5120">
        <v>9</v>
      </c>
      <c r="C5120" t="str">
        <f>+VLOOKUP(Precio_mayoristas_consumidores[[#This Row],[Cod_mes]],Códigos_mes[],2,0)</f>
        <v>Septiembre</v>
      </c>
      <c r="D5120" t="s">
        <v>796</v>
      </c>
      <c r="E5120" t="str">
        <f>+VLOOKUP(Precio_mayoristas_consumidores[[#This Row],[Producto]],Codigos_class_frutas[],2,0)</f>
        <v>Berries</v>
      </c>
      <c r="F5120" t="s">
        <v>249</v>
      </c>
      <c r="G5120" s="51">
        <v>687.75</v>
      </c>
    </row>
    <row r="5121" spans="1:7" x14ac:dyDescent="0.35">
      <c r="A5121">
        <v>2018</v>
      </c>
      <c r="B5121">
        <v>9</v>
      </c>
      <c r="C5121" t="str">
        <f>+VLOOKUP(Precio_mayoristas_consumidores[[#This Row],[Cod_mes]],Códigos_mes[],2,0)</f>
        <v>Septiembre</v>
      </c>
      <c r="D5121" t="s">
        <v>796</v>
      </c>
      <c r="E5121" t="str">
        <f>+VLOOKUP(Precio_mayoristas_consumidores[[#This Row],[Producto]],Codigos_class_frutas[],2,0)</f>
        <v>Cítricos</v>
      </c>
      <c r="F5121" t="s">
        <v>214</v>
      </c>
      <c r="G5121" s="51">
        <v>703.37</v>
      </c>
    </row>
    <row r="5122" spans="1:7" x14ac:dyDescent="0.35">
      <c r="A5122">
        <v>2018</v>
      </c>
      <c r="B5122">
        <v>9</v>
      </c>
      <c r="C5122" t="str">
        <f>+VLOOKUP(Precio_mayoristas_consumidores[[#This Row],[Cod_mes]],Códigos_mes[],2,0)</f>
        <v>Septiembre</v>
      </c>
      <c r="D5122" t="s">
        <v>796</v>
      </c>
      <c r="E5122" t="str">
        <f>+VLOOKUP(Precio_mayoristas_consumidores[[#This Row],[Producto]],Codigos_class_frutas[],2,0)</f>
        <v>Cítricos</v>
      </c>
      <c r="F5122" t="s">
        <v>218</v>
      </c>
      <c r="G5122" s="51">
        <v>691.89</v>
      </c>
    </row>
    <row r="5123" spans="1:7" x14ac:dyDescent="0.35">
      <c r="A5123">
        <v>2018</v>
      </c>
      <c r="B5123">
        <v>9</v>
      </c>
      <c r="C5123" t="str">
        <f>+VLOOKUP(Precio_mayoristas_consumidores[[#This Row],[Cod_mes]],Códigos_mes[],2,0)</f>
        <v>Septiembre</v>
      </c>
      <c r="D5123" t="s">
        <v>796</v>
      </c>
      <c r="E5123" t="str">
        <f>+VLOOKUP(Precio_mayoristas_consumidores[[#This Row],[Producto]],Codigos_class_frutas[],2,0)</f>
        <v>Tropicales y subtropicales</v>
      </c>
      <c r="F5123" t="s">
        <v>229</v>
      </c>
      <c r="G5123" s="51">
        <v>2077.7800000000002</v>
      </c>
    </row>
    <row r="5124" spans="1:7" x14ac:dyDescent="0.35">
      <c r="A5124">
        <v>2018</v>
      </c>
      <c r="B5124">
        <v>9</v>
      </c>
      <c r="C5124" t="str">
        <f>+VLOOKUP(Precio_mayoristas_consumidores[[#This Row],[Cod_mes]],Códigos_mes[],2,0)</f>
        <v>Septiembre</v>
      </c>
      <c r="D5124" t="s">
        <v>796</v>
      </c>
      <c r="E5124" t="str">
        <f>+VLOOKUP(Precio_mayoristas_consumidores[[#This Row],[Producto]],Codigos_class_frutas[],2,0)</f>
        <v>Frutos de pepita</v>
      </c>
      <c r="F5124" t="s">
        <v>231</v>
      </c>
      <c r="G5124" s="51">
        <v>672.21</v>
      </c>
    </row>
    <row r="5125" spans="1:7" x14ac:dyDescent="0.35">
      <c r="A5125">
        <v>2018</v>
      </c>
      <c r="B5125">
        <v>9</v>
      </c>
      <c r="C5125" t="str">
        <f>+VLOOKUP(Precio_mayoristas_consumidores[[#This Row],[Cod_mes]],Códigos_mes[],2,0)</f>
        <v>Septiembre</v>
      </c>
      <c r="D5125" t="s">
        <v>796</v>
      </c>
      <c r="E5125" t="str">
        <f>+VLOOKUP(Precio_mayoristas_consumidores[[#This Row],[Producto]],Codigos_class_frutas[],2,0)</f>
        <v>Cítricos</v>
      </c>
      <c r="F5125" t="s">
        <v>221</v>
      </c>
      <c r="G5125" s="51">
        <v>605.87</v>
      </c>
    </row>
    <row r="5126" spans="1:7" x14ac:dyDescent="0.35">
      <c r="A5126">
        <v>2018</v>
      </c>
      <c r="B5126">
        <v>9</v>
      </c>
      <c r="C5126" t="str">
        <f>+VLOOKUP(Precio_mayoristas_consumidores[[#This Row],[Cod_mes]],Códigos_mes[],2,0)</f>
        <v>Septiembre</v>
      </c>
      <c r="D5126" t="s">
        <v>796</v>
      </c>
      <c r="E5126" t="str">
        <f>+VLOOKUP(Precio_mayoristas_consumidores[[#This Row],[Producto]],Codigos_class_frutas[],2,0)</f>
        <v>Oleaginosos</v>
      </c>
      <c r="F5126" t="s">
        <v>225</v>
      </c>
      <c r="G5126" s="51">
        <v>2469.27</v>
      </c>
    </row>
    <row r="5127" spans="1:7" x14ac:dyDescent="0.35">
      <c r="A5127">
        <v>2018</v>
      </c>
      <c r="B5127">
        <v>9</v>
      </c>
      <c r="C5127" t="str">
        <f>+VLOOKUP(Precio_mayoristas_consumidores[[#This Row],[Cod_mes]],Códigos_mes[],2,0)</f>
        <v>Septiembre</v>
      </c>
      <c r="D5127" t="s">
        <v>796</v>
      </c>
      <c r="E5127" t="str">
        <f>+VLOOKUP(Precio_mayoristas_consumidores[[#This Row],[Producto]],Codigos_class_frutas[],2,0)</f>
        <v>Frutos de pepita</v>
      </c>
      <c r="F5127" t="s">
        <v>242</v>
      </c>
      <c r="G5127" s="51">
        <v>704.32</v>
      </c>
    </row>
    <row r="5128" spans="1:7" x14ac:dyDescent="0.35">
      <c r="A5128">
        <v>2018</v>
      </c>
      <c r="B5128">
        <v>9</v>
      </c>
      <c r="C5128" t="str">
        <f>+VLOOKUP(Precio_mayoristas_consumidores[[#This Row],[Cod_mes]],Códigos_mes[],2,0)</f>
        <v>Septiembre</v>
      </c>
      <c r="D5128" t="s">
        <v>796</v>
      </c>
      <c r="E5128" t="str">
        <f>+VLOOKUP(Precio_mayoristas_consumidores[[#This Row],[Producto]],Codigos_class_frutas[],2,0)</f>
        <v>Tropicales y subtropicales</v>
      </c>
      <c r="F5128" t="s">
        <v>204</v>
      </c>
      <c r="G5128" s="51">
        <v>627.23</v>
      </c>
    </row>
    <row r="5129" spans="1:7" x14ac:dyDescent="0.35">
      <c r="A5129">
        <v>2018</v>
      </c>
      <c r="B5129">
        <v>9</v>
      </c>
      <c r="C5129" t="str">
        <f>+VLOOKUP(Precio_mayoristas_consumidores[[#This Row],[Cod_mes]],Códigos_mes[],2,0)</f>
        <v>Septiembre</v>
      </c>
      <c r="D5129" t="s">
        <v>797</v>
      </c>
      <c r="E5129" t="str">
        <f>+VLOOKUP(Precio_mayoristas_consumidores[[#This Row],[Producto]],Codigos_class_frutas[],2,0)</f>
        <v>Berries</v>
      </c>
      <c r="F5129" t="s">
        <v>249</v>
      </c>
      <c r="G5129" s="51">
        <v>1095.5999999999999</v>
      </c>
    </row>
    <row r="5130" spans="1:7" x14ac:dyDescent="0.35">
      <c r="A5130">
        <v>2018</v>
      </c>
      <c r="B5130">
        <v>9</v>
      </c>
      <c r="C5130" t="str">
        <f>+VLOOKUP(Precio_mayoristas_consumidores[[#This Row],[Cod_mes]],Códigos_mes[],2,0)</f>
        <v>Septiembre</v>
      </c>
      <c r="D5130" t="s">
        <v>797</v>
      </c>
      <c r="E5130" t="str">
        <f>+VLOOKUP(Precio_mayoristas_consumidores[[#This Row],[Producto]],Codigos_class_frutas[],2,0)</f>
        <v>Cítricos</v>
      </c>
      <c r="F5130" t="s">
        <v>214</v>
      </c>
      <c r="G5130" s="51">
        <v>968.78</v>
      </c>
    </row>
    <row r="5131" spans="1:7" x14ac:dyDescent="0.35">
      <c r="A5131">
        <v>2018</v>
      </c>
      <c r="B5131">
        <v>9</v>
      </c>
      <c r="C5131" t="str">
        <f>+VLOOKUP(Precio_mayoristas_consumidores[[#This Row],[Cod_mes]],Códigos_mes[],2,0)</f>
        <v>Septiembre</v>
      </c>
      <c r="D5131" t="s">
        <v>797</v>
      </c>
      <c r="E5131" t="str">
        <f>+VLOOKUP(Precio_mayoristas_consumidores[[#This Row],[Producto]],Codigos_class_frutas[],2,0)</f>
        <v>Cítricos</v>
      </c>
      <c r="F5131" t="s">
        <v>218</v>
      </c>
      <c r="G5131" s="51">
        <v>1305.0899999999999</v>
      </c>
    </row>
    <row r="5132" spans="1:7" x14ac:dyDescent="0.35">
      <c r="A5132">
        <v>2018</v>
      </c>
      <c r="B5132">
        <v>9</v>
      </c>
      <c r="C5132" t="str">
        <f>+VLOOKUP(Precio_mayoristas_consumidores[[#This Row],[Cod_mes]],Códigos_mes[],2,0)</f>
        <v>Septiembre</v>
      </c>
      <c r="D5132" t="s">
        <v>797</v>
      </c>
      <c r="E5132" t="str">
        <f>+VLOOKUP(Precio_mayoristas_consumidores[[#This Row],[Producto]],Codigos_class_frutas[],2,0)</f>
        <v>Tropicales y subtropicales</v>
      </c>
      <c r="F5132" t="s">
        <v>229</v>
      </c>
      <c r="G5132" s="51">
        <v>1918.62</v>
      </c>
    </row>
    <row r="5133" spans="1:7" x14ac:dyDescent="0.35">
      <c r="A5133">
        <v>2018</v>
      </c>
      <c r="B5133">
        <v>9</v>
      </c>
      <c r="C5133" t="str">
        <f>+VLOOKUP(Precio_mayoristas_consumidores[[#This Row],[Cod_mes]],Códigos_mes[],2,0)</f>
        <v>Septiembre</v>
      </c>
      <c r="D5133" t="s">
        <v>797</v>
      </c>
      <c r="E5133" t="str">
        <f>+VLOOKUP(Precio_mayoristas_consumidores[[#This Row],[Producto]],Codigos_class_frutas[],2,0)</f>
        <v>Frutos de pepita</v>
      </c>
      <c r="F5133" t="s">
        <v>231</v>
      </c>
      <c r="G5133" s="51">
        <v>1144.8699999999999</v>
      </c>
    </row>
    <row r="5134" spans="1:7" x14ac:dyDescent="0.35">
      <c r="A5134">
        <v>2018</v>
      </c>
      <c r="B5134">
        <v>9</v>
      </c>
      <c r="C5134" t="str">
        <f>+VLOOKUP(Precio_mayoristas_consumidores[[#This Row],[Cod_mes]],Códigos_mes[],2,0)</f>
        <v>Septiembre</v>
      </c>
      <c r="D5134" t="s">
        <v>797</v>
      </c>
      <c r="E5134" t="str">
        <f>+VLOOKUP(Precio_mayoristas_consumidores[[#This Row],[Producto]],Codigos_class_frutas[],2,0)</f>
        <v>Cítricos</v>
      </c>
      <c r="F5134" t="s">
        <v>221</v>
      </c>
      <c r="G5134" s="51">
        <v>1061.53</v>
      </c>
    </row>
    <row r="5135" spans="1:7" x14ac:dyDescent="0.35">
      <c r="A5135">
        <v>2018</v>
      </c>
      <c r="B5135">
        <v>9</v>
      </c>
      <c r="C5135" t="str">
        <f>+VLOOKUP(Precio_mayoristas_consumidores[[#This Row],[Cod_mes]],Códigos_mes[],2,0)</f>
        <v>Septiembre</v>
      </c>
      <c r="D5135" t="s">
        <v>797</v>
      </c>
      <c r="E5135" t="str">
        <f>+VLOOKUP(Precio_mayoristas_consumidores[[#This Row],[Producto]],Codigos_class_frutas[],2,0)</f>
        <v>Oleaginosos</v>
      </c>
      <c r="F5135" t="s">
        <v>225</v>
      </c>
      <c r="G5135" s="51">
        <v>3568.78</v>
      </c>
    </row>
    <row r="5136" spans="1:7" x14ac:dyDescent="0.35">
      <c r="A5136">
        <v>2018</v>
      </c>
      <c r="B5136">
        <v>9</v>
      </c>
      <c r="C5136" t="str">
        <f>+VLOOKUP(Precio_mayoristas_consumidores[[#This Row],[Cod_mes]],Códigos_mes[],2,0)</f>
        <v>Septiembre</v>
      </c>
      <c r="D5136" t="s">
        <v>797</v>
      </c>
      <c r="E5136" t="str">
        <f>+VLOOKUP(Precio_mayoristas_consumidores[[#This Row],[Producto]],Codigos_class_frutas[],2,0)</f>
        <v>Frutos de pepita</v>
      </c>
      <c r="F5136" t="s">
        <v>242</v>
      </c>
      <c r="G5136" s="51">
        <v>1121.21</v>
      </c>
    </row>
    <row r="5137" spans="1:7" x14ac:dyDescent="0.35">
      <c r="A5137">
        <v>2018</v>
      </c>
      <c r="B5137">
        <v>9</v>
      </c>
      <c r="C5137" t="str">
        <f>+VLOOKUP(Precio_mayoristas_consumidores[[#This Row],[Cod_mes]],Códigos_mes[],2,0)</f>
        <v>Septiembre</v>
      </c>
      <c r="D5137" t="s">
        <v>797</v>
      </c>
      <c r="E5137" t="str">
        <f>+VLOOKUP(Precio_mayoristas_consumidores[[#This Row],[Producto]],Codigos_class_frutas[],2,0)</f>
        <v>Tropicales y subtropicales</v>
      </c>
      <c r="F5137" t="s">
        <v>204</v>
      </c>
      <c r="G5137" s="51">
        <v>841.62</v>
      </c>
    </row>
    <row r="5138" spans="1:7" x14ac:dyDescent="0.35">
      <c r="A5138">
        <v>2018</v>
      </c>
      <c r="B5138">
        <v>10</v>
      </c>
      <c r="C5138" t="str">
        <f>+VLOOKUP(Precio_mayoristas_consumidores[[#This Row],[Cod_mes]],Códigos_mes[],2,0)</f>
        <v>Octubre</v>
      </c>
      <c r="D5138" t="s">
        <v>796</v>
      </c>
      <c r="E5138" t="str">
        <f>+VLOOKUP(Precio_mayoristas_consumidores[[#This Row],[Producto]],Codigos_class_frutas[],2,0)</f>
        <v>Berries</v>
      </c>
      <c r="F5138" t="s">
        <v>249</v>
      </c>
      <c r="G5138" s="51">
        <v>711.58</v>
      </c>
    </row>
    <row r="5139" spans="1:7" x14ac:dyDescent="0.35">
      <c r="A5139">
        <v>2018</v>
      </c>
      <c r="B5139">
        <v>10</v>
      </c>
      <c r="C5139" t="str">
        <f>+VLOOKUP(Precio_mayoristas_consumidores[[#This Row],[Cod_mes]],Códigos_mes[],2,0)</f>
        <v>Octubre</v>
      </c>
      <c r="D5139" t="s">
        <v>796</v>
      </c>
      <c r="E5139" t="str">
        <f>+VLOOKUP(Precio_mayoristas_consumidores[[#This Row],[Producto]],Codigos_class_frutas[],2,0)</f>
        <v>Cítricos</v>
      </c>
      <c r="F5139" t="s">
        <v>214</v>
      </c>
      <c r="G5139" s="51">
        <v>732.57</v>
      </c>
    </row>
    <row r="5140" spans="1:7" x14ac:dyDescent="0.35">
      <c r="A5140">
        <v>2018</v>
      </c>
      <c r="B5140">
        <v>10</v>
      </c>
      <c r="C5140" t="str">
        <f>+VLOOKUP(Precio_mayoristas_consumidores[[#This Row],[Cod_mes]],Códigos_mes[],2,0)</f>
        <v>Octubre</v>
      </c>
      <c r="D5140" t="s">
        <v>796</v>
      </c>
      <c r="E5140" t="str">
        <f>+VLOOKUP(Precio_mayoristas_consumidores[[#This Row],[Producto]],Codigos_class_frutas[],2,0)</f>
        <v>Cítricos</v>
      </c>
      <c r="F5140" t="s">
        <v>218</v>
      </c>
      <c r="G5140" s="51">
        <v>666.02</v>
      </c>
    </row>
    <row r="5141" spans="1:7" x14ac:dyDescent="0.35">
      <c r="A5141">
        <v>2018</v>
      </c>
      <c r="B5141">
        <v>10</v>
      </c>
      <c r="C5141" t="str">
        <f>+VLOOKUP(Precio_mayoristas_consumidores[[#This Row],[Cod_mes]],Códigos_mes[],2,0)</f>
        <v>Octubre</v>
      </c>
      <c r="D5141" t="s">
        <v>796</v>
      </c>
      <c r="E5141" t="str">
        <f>+VLOOKUP(Precio_mayoristas_consumidores[[#This Row],[Producto]],Codigos_class_frutas[],2,0)</f>
        <v>Tropicales y subtropicales</v>
      </c>
      <c r="F5141" t="s">
        <v>229</v>
      </c>
      <c r="G5141" s="51">
        <v>2137.04</v>
      </c>
    </row>
    <row r="5142" spans="1:7" x14ac:dyDescent="0.35">
      <c r="A5142">
        <v>2018</v>
      </c>
      <c r="B5142">
        <v>10</v>
      </c>
      <c r="C5142" t="str">
        <f>+VLOOKUP(Precio_mayoristas_consumidores[[#This Row],[Cod_mes]],Códigos_mes[],2,0)</f>
        <v>Octubre</v>
      </c>
      <c r="D5142" t="s">
        <v>796</v>
      </c>
      <c r="E5142" t="str">
        <f>+VLOOKUP(Precio_mayoristas_consumidores[[#This Row],[Producto]],Codigos_class_frutas[],2,0)</f>
        <v>Frutos de pepita</v>
      </c>
      <c r="F5142" t="s">
        <v>231</v>
      </c>
      <c r="G5142" s="51">
        <v>699.32</v>
      </c>
    </row>
    <row r="5143" spans="1:7" x14ac:dyDescent="0.35">
      <c r="A5143">
        <v>2018</v>
      </c>
      <c r="B5143">
        <v>10</v>
      </c>
      <c r="C5143" t="str">
        <f>+VLOOKUP(Precio_mayoristas_consumidores[[#This Row],[Cod_mes]],Códigos_mes[],2,0)</f>
        <v>Octubre</v>
      </c>
      <c r="D5143" t="s">
        <v>796</v>
      </c>
      <c r="E5143" t="str">
        <f>+VLOOKUP(Precio_mayoristas_consumidores[[#This Row],[Producto]],Codigos_class_frutas[],2,0)</f>
        <v>Cítricos</v>
      </c>
      <c r="F5143" t="s">
        <v>221</v>
      </c>
      <c r="G5143" s="51">
        <v>587.22</v>
      </c>
    </row>
    <row r="5144" spans="1:7" x14ac:dyDescent="0.35">
      <c r="A5144">
        <v>2018</v>
      </c>
      <c r="B5144">
        <v>10</v>
      </c>
      <c r="C5144" t="str">
        <f>+VLOOKUP(Precio_mayoristas_consumidores[[#This Row],[Cod_mes]],Códigos_mes[],2,0)</f>
        <v>Octubre</v>
      </c>
      <c r="D5144" t="s">
        <v>796</v>
      </c>
      <c r="E5144" t="str">
        <f>+VLOOKUP(Precio_mayoristas_consumidores[[#This Row],[Producto]],Codigos_class_frutas[],2,0)</f>
        <v>Oleaginosos</v>
      </c>
      <c r="F5144" t="s">
        <v>225</v>
      </c>
      <c r="G5144" s="51">
        <v>2497.77</v>
      </c>
    </row>
    <row r="5145" spans="1:7" x14ac:dyDescent="0.35">
      <c r="A5145">
        <v>2018</v>
      </c>
      <c r="B5145">
        <v>10</v>
      </c>
      <c r="C5145" t="str">
        <f>+VLOOKUP(Precio_mayoristas_consumidores[[#This Row],[Cod_mes]],Códigos_mes[],2,0)</f>
        <v>Octubre</v>
      </c>
      <c r="D5145" t="s">
        <v>796</v>
      </c>
      <c r="E5145" t="str">
        <f>+VLOOKUP(Precio_mayoristas_consumidores[[#This Row],[Producto]],Codigos_class_frutas[],2,0)</f>
        <v>Frutos de pepita</v>
      </c>
      <c r="F5145" t="s">
        <v>242</v>
      </c>
      <c r="G5145" s="51">
        <v>738.75</v>
      </c>
    </row>
    <row r="5146" spans="1:7" x14ac:dyDescent="0.35">
      <c r="A5146">
        <v>2018</v>
      </c>
      <c r="B5146">
        <v>10</v>
      </c>
      <c r="C5146" t="str">
        <f>+VLOOKUP(Precio_mayoristas_consumidores[[#This Row],[Cod_mes]],Códigos_mes[],2,0)</f>
        <v>Octubre</v>
      </c>
      <c r="D5146" t="s">
        <v>796</v>
      </c>
      <c r="E5146" t="str">
        <f>+VLOOKUP(Precio_mayoristas_consumidores[[#This Row],[Producto]],Codigos_class_frutas[],2,0)</f>
        <v>Tropicales y subtropicales</v>
      </c>
      <c r="F5146" t="s">
        <v>204</v>
      </c>
      <c r="G5146" s="51">
        <v>624.03</v>
      </c>
    </row>
    <row r="5147" spans="1:7" x14ac:dyDescent="0.35">
      <c r="A5147">
        <v>2018</v>
      </c>
      <c r="B5147">
        <v>10</v>
      </c>
      <c r="C5147" t="str">
        <f>+VLOOKUP(Precio_mayoristas_consumidores[[#This Row],[Cod_mes]],Códigos_mes[],2,0)</f>
        <v>Octubre</v>
      </c>
      <c r="D5147" t="s">
        <v>797</v>
      </c>
      <c r="E5147" t="str">
        <f>+VLOOKUP(Precio_mayoristas_consumidores[[#This Row],[Producto]],Codigos_class_frutas[],2,0)</f>
        <v>Berries</v>
      </c>
      <c r="F5147" t="s">
        <v>249</v>
      </c>
      <c r="G5147" s="51">
        <v>1109.71</v>
      </c>
    </row>
    <row r="5148" spans="1:7" x14ac:dyDescent="0.35">
      <c r="A5148">
        <v>2018</v>
      </c>
      <c r="B5148">
        <v>10</v>
      </c>
      <c r="C5148" t="str">
        <f>+VLOOKUP(Precio_mayoristas_consumidores[[#This Row],[Cod_mes]],Códigos_mes[],2,0)</f>
        <v>Octubre</v>
      </c>
      <c r="D5148" t="s">
        <v>797</v>
      </c>
      <c r="E5148" t="str">
        <f>+VLOOKUP(Precio_mayoristas_consumidores[[#This Row],[Producto]],Codigos_class_frutas[],2,0)</f>
        <v>Cítricos</v>
      </c>
      <c r="F5148" t="s">
        <v>214</v>
      </c>
      <c r="G5148" s="51">
        <v>987.39</v>
      </c>
    </row>
    <row r="5149" spans="1:7" x14ac:dyDescent="0.35">
      <c r="A5149">
        <v>2018</v>
      </c>
      <c r="B5149">
        <v>10</v>
      </c>
      <c r="C5149" t="str">
        <f>+VLOOKUP(Precio_mayoristas_consumidores[[#This Row],[Cod_mes]],Códigos_mes[],2,0)</f>
        <v>Octubre</v>
      </c>
      <c r="D5149" t="s">
        <v>797</v>
      </c>
      <c r="E5149" t="str">
        <f>+VLOOKUP(Precio_mayoristas_consumidores[[#This Row],[Producto]],Codigos_class_frutas[],2,0)</f>
        <v>Cítricos</v>
      </c>
      <c r="F5149" t="s">
        <v>218</v>
      </c>
      <c r="G5149" s="51">
        <v>1253.6400000000001</v>
      </c>
    </row>
    <row r="5150" spans="1:7" x14ac:dyDescent="0.35">
      <c r="A5150">
        <v>2018</v>
      </c>
      <c r="B5150">
        <v>10</v>
      </c>
      <c r="C5150" t="str">
        <f>+VLOOKUP(Precio_mayoristas_consumidores[[#This Row],[Cod_mes]],Códigos_mes[],2,0)</f>
        <v>Octubre</v>
      </c>
      <c r="D5150" t="s">
        <v>797</v>
      </c>
      <c r="E5150" t="str">
        <f>+VLOOKUP(Precio_mayoristas_consumidores[[#This Row],[Producto]],Codigos_class_frutas[],2,0)</f>
        <v>Tropicales y subtropicales</v>
      </c>
      <c r="F5150" t="s">
        <v>229</v>
      </c>
      <c r="G5150" s="51">
        <v>1879.67</v>
      </c>
    </row>
    <row r="5151" spans="1:7" x14ac:dyDescent="0.35">
      <c r="A5151">
        <v>2018</v>
      </c>
      <c r="B5151">
        <v>10</v>
      </c>
      <c r="C5151" t="str">
        <f>+VLOOKUP(Precio_mayoristas_consumidores[[#This Row],[Cod_mes]],Códigos_mes[],2,0)</f>
        <v>Octubre</v>
      </c>
      <c r="D5151" t="s">
        <v>797</v>
      </c>
      <c r="E5151" t="str">
        <f>+VLOOKUP(Precio_mayoristas_consumidores[[#This Row],[Producto]],Codigos_class_frutas[],2,0)</f>
        <v>Frutos de pepita</v>
      </c>
      <c r="F5151" t="s">
        <v>231</v>
      </c>
      <c r="G5151" s="51">
        <v>1108.21</v>
      </c>
    </row>
    <row r="5152" spans="1:7" x14ac:dyDescent="0.35">
      <c r="A5152">
        <v>2018</v>
      </c>
      <c r="B5152">
        <v>10</v>
      </c>
      <c r="C5152" t="str">
        <f>+VLOOKUP(Precio_mayoristas_consumidores[[#This Row],[Cod_mes]],Códigos_mes[],2,0)</f>
        <v>Octubre</v>
      </c>
      <c r="D5152" t="s">
        <v>797</v>
      </c>
      <c r="E5152" t="str">
        <f>+VLOOKUP(Precio_mayoristas_consumidores[[#This Row],[Producto]],Codigos_class_frutas[],2,0)</f>
        <v>Cítricos</v>
      </c>
      <c r="F5152" t="s">
        <v>221</v>
      </c>
      <c r="G5152" s="51">
        <v>1010.2</v>
      </c>
    </row>
    <row r="5153" spans="1:7" x14ac:dyDescent="0.35">
      <c r="A5153">
        <v>2018</v>
      </c>
      <c r="B5153">
        <v>10</v>
      </c>
      <c r="C5153" t="str">
        <f>+VLOOKUP(Precio_mayoristas_consumidores[[#This Row],[Cod_mes]],Códigos_mes[],2,0)</f>
        <v>Octubre</v>
      </c>
      <c r="D5153" t="s">
        <v>797</v>
      </c>
      <c r="E5153" t="str">
        <f>+VLOOKUP(Precio_mayoristas_consumidores[[#This Row],[Producto]],Codigos_class_frutas[],2,0)</f>
        <v>Oleaginosos</v>
      </c>
      <c r="F5153" t="s">
        <v>225</v>
      </c>
      <c r="G5153" s="51">
        <v>3493.63</v>
      </c>
    </row>
    <row r="5154" spans="1:7" x14ac:dyDescent="0.35">
      <c r="A5154">
        <v>2018</v>
      </c>
      <c r="B5154">
        <v>10</v>
      </c>
      <c r="C5154" t="str">
        <f>+VLOOKUP(Precio_mayoristas_consumidores[[#This Row],[Cod_mes]],Códigos_mes[],2,0)</f>
        <v>Octubre</v>
      </c>
      <c r="D5154" t="s">
        <v>797</v>
      </c>
      <c r="E5154" t="str">
        <f>+VLOOKUP(Precio_mayoristas_consumidores[[#This Row],[Producto]],Codigos_class_frutas[],2,0)</f>
        <v>Frutos de pepita</v>
      </c>
      <c r="F5154" t="s">
        <v>242</v>
      </c>
      <c r="G5154" s="51">
        <v>1062.6400000000001</v>
      </c>
    </row>
    <row r="5155" spans="1:7" x14ac:dyDescent="0.35">
      <c r="A5155">
        <v>2018</v>
      </c>
      <c r="B5155">
        <v>10</v>
      </c>
      <c r="C5155" t="str">
        <f>+VLOOKUP(Precio_mayoristas_consumidores[[#This Row],[Cod_mes]],Códigos_mes[],2,0)</f>
        <v>Octubre</v>
      </c>
      <c r="D5155" t="s">
        <v>797</v>
      </c>
      <c r="E5155" t="str">
        <f>+VLOOKUP(Precio_mayoristas_consumidores[[#This Row],[Producto]],Codigos_class_frutas[],2,0)</f>
        <v>Tropicales y subtropicales</v>
      </c>
      <c r="F5155" t="s">
        <v>204</v>
      </c>
      <c r="G5155" s="51">
        <v>810.19</v>
      </c>
    </row>
    <row r="5156" spans="1:7" x14ac:dyDescent="0.35">
      <c r="A5156">
        <v>2018</v>
      </c>
      <c r="B5156">
        <v>10</v>
      </c>
      <c r="C5156" t="str">
        <f>+VLOOKUP(Precio_mayoristas_consumidores[[#This Row],[Cod_mes]],Códigos_mes[],2,0)</f>
        <v>Octubre</v>
      </c>
      <c r="D5156" t="s">
        <v>796</v>
      </c>
      <c r="E5156" t="str">
        <f>+VLOOKUP(Precio_mayoristas_consumidores[[#This Row],[Producto]],Codigos_class_frutas[],2,0)</f>
        <v>Berries</v>
      </c>
      <c r="F5156" t="s">
        <v>249</v>
      </c>
      <c r="G5156" s="51">
        <v>721.73</v>
      </c>
    </row>
    <row r="5157" spans="1:7" x14ac:dyDescent="0.35">
      <c r="A5157">
        <v>2018</v>
      </c>
      <c r="B5157">
        <v>10</v>
      </c>
      <c r="C5157" t="str">
        <f>+VLOOKUP(Precio_mayoristas_consumidores[[#This Row],[Cod_mes]],Códigos_mes[],2,0)</f>
        <v>Octubre</v>
      </c>
      <c r="D5157" t="s">
        <v>796</v>
      </c>
      <c r="E5157" t="str">
        <f>+VLOOKUP(Precio_mayoristas_consumidores[[#This Row],[Producto]],Codigos_class_frutas[],2,0)</f>
        <v>Cítricos</v>
      </c>
      <c r="F5157" t="s">
        <v>214</v>
      </c>
      <c r="G5157" s="51">
        <v>708.7</v>
      </c>
    </row>
    <row r="5158" spans="1:7" x14ac:dyDescent="0.35">
      <c r="A5158">
        <v>2018</v>
      </c>
      <c r="B5158">
        <v>10</v>
      </c>
      <c r="C5158" t="str">
        <f>+VLOOKUP(Precio_mayoristas_consumidores[[#This Row],[Cod_mes]],Códigos_mes[],2,0)</f>
        <v>Octubre</v>
      </c>
      <c r="D5158" t="s">
        <v>796</v>
      </c>
      <c r="E5158" t="str">
        <f>+VLOOKUP(Precio_mayoristas_consumidores[[#This Row],[Producto]],Codigos_class_frutas[],2,0)</f>
        <v>Cítricos</v>
      </c>
      <c r="F5158" t="s">
        <v>218</v>
      </c>
      <c r="G5158" s="51">
        <v>690.87</v>
      </c>
    </row>
    <row r="5159" spans="1:7" x14ac:dyDescent="0.35">
      <c r="A5159">
        <v>2018</v>
      </c>
      <c r="B5159">
        <v>10</v>
      </c>
      <c r="C5159" t="str">
        <f>+VLOOKUP(Precio_mayoristas_consumidores[[#This Row],[Cod_mes]],Códigos_mes[],2,0)</f>
        <v>Octubre</v>
      </c>
      <c r="D5159" t="s">
        <v>796</v>
      </c>
      <c r="E5159" t="str">
        <f>+VLOOKUP(Precio_mayoristas_consumidores[[#This Row],[Producto]],Codigos_class_frutas[],2,0)</f>
        <v>Tropicales y subtropicales</v>
      </c>
      <c r="F5159" t="s">
        <v>229</v>
      </c>
      <c r="G5159" s="51">
        <v>2126</v>
      </c>
    </row>
    <row r="5160" spans="1:7" x14ac:dyDescent="0.35">
      <c r="A5160">
        <v>2018</v>
      </c>
      <c r="B5160">
        <v>10</v>
      </c>
      <c r="C5160" t="str">
        <f>+VLOOKUP(Precio_mayoristas_consumidores[[#This Row],[Cod_mes]],Códigos_mes[],2,0)</f>
        <v>Octubre</v>
      </c>
      <c r="D5160" t="s">
        <v>796</v>
      </c>
      <c r="E5160" t="str">
        <f>+VLOOKUP(Precio_mayoristas_consumidores[[#This Row],[Producto]],Codigos_class_frutas[],2,0)</f>
        <v>Frutos de pepita</v>
      </c>
      <c r="F5160" t="s">
        <v>231</v>
      </c>
      <c r="G5160" s="51">
        <v>689.7</v>
      </c>
    </row>
    <row r="5161" spans="1:7" x14ac:dyDescent="0.35">
      <c r="A5161">
        <v>2018</v>
      </c>
      <c r="B5161">
        <v>10</v>
      </c>
      <c r="C5161" t="str">
        <f>+VLOOKUP(Precio_mayoristas_consumidores[[#This Row],[Cod_mes]],Códigos_mes[],2,0)</f>
        <v>Octubre</v>
      </c>
      <c r="D5161" t="s">
        <v>796</v>
      </c>
      <c r="E5161" t="str">
        <f>+VLOOKUP(Precio_mayoristas_consumidores[[#This Row],[Producto]],Codigos_class_frutas[],2,0)</f>
        <v>Cítricos</v>
      </c>
      <c r="F5161" t="s">
        <v>221</v>
      </c>
      <c r="G5161" s="51">
        <v>588.98</v>
      </c>
    </row>
    <row r="5162" spans="1:7" x14ac:dyDescent="0.35">
      <c r="A5162">
        <v>2018</v>
      </c>
      <c r="B5162">
        <v>10</v>
      </c>
      <c r="C5162" t="str">
        <f>+VLOOKUP(Precio_mayoristas_consumidores[[#This Row],[Cod_mes]],Códigos_mes[],2,0)</f>
        <v>Octubre</v>
      </c>
      <c r="D5162" t="s">
        <v>796</v>
      </c>
      <c r="E5162" t="str">
        <f>+VLOOKUP(Precio_mayoristas_consumidores[[#This Row],[Producto]],Codigos_class_frutas[],2,0)</f>
        <v>Oleaginosos</v>
      </c>
      <c r="F5162" t="s">
        <v>225</v>
      </c>
      <c r="G5162" s="51">
        <v>2494.75</v>
      </c>
    </row>
    <row r="5163" spans="1:7" x14ac:dyDescent="0.35">
      <c r="A5163">
        <v>2018</v>
      </c>
      <c r="B5163">
        <v>10</v>
      </c>
      <c r="C5163" t="str">
        <f>+VLOOKUP(Precio_mayoristas_consumidores[[#This Row],[Cod_mes]],Códigos_mes[],2,0)</f>
        <v>Octubre</v>
      </c>
      <c r="D5163" t="s">
        <v>796</v>
      </c>
      <c r="E5163" t="str">
        <f>+VLOOKUP(Precio_mayoristas_consumidores[[#This Row],[Producto]],Codigos_class_frutas[],2,0)</f>
        <v>Frutos de pepita</v>
      </c>
      <c r="F5163" t="s">
        <v>242</v>
      </c>
      <c r="G5163" s="51">
        <v>735.34</v>
      </c>
    </row>
    <row r="5164" spans="1:7" x14ac:dyDescent="0.35">
      <c r="A5164">
        <v>2018</v>
      </c>
      <c r="B5164">
        <v>10</v>
      </c>
      <c r="C5164" t="str">
        <f>+VLOOKUP(Precio_mayoristas_consumidores[[#This Row],[Cod_mes]],Códigos_mes[],2,0)</f>
        <v>Octubre</v>
      </c>
      <c r="D5164" t="s">
        <v>796</v>
      </c>
      <c r="E5164" t="str">
        <f>+VLOOKUP(Precio_mayoristas_consumidores[[#This Row],[Producto]],Codigos_class_frutas[],2,0)</f>
        <v>Tropicales y subtropicales</v>
      </c>
      <c r="F5164" t="s">
        <v>204</v>
      </c>
      <c r="G5164" s="51">
        <v>632.19000000000005</v>
      </c>
    </row>
    <row r="5165" spans="1:7" x14ac:dyDescent="0.35">
      <c r="A5165">
        <v>2018</v>
      </c>
      <c r="B5165">
        <v>10</v>
      </c>
      <c r="C5165" t="str">
        <f>+VLOOKUP(Precio_mayoristas_consumidores[[#This Row],[Cod_mes]],Códigos_mes[],2,0)</f>
        <v>Octubre</v>
      </c>
      <c r="D5165" t="s">
        <v>797</v>
      </c>
      <c r="E5165" t="str">
        <f>+VLOOKUP(Precio_mayoristas_consumidores[[#This Row],[Producto]],Codigos_class_frutas[],2,0)</f>
        <v>Berries</v>
      </c>
      <c r="F5165" t="s">
        <v>249</v>
      </c>
      <c r="G5165" s="51">
        <v>1095.6099999999999</v>
      </c>
    </row>
    <row r="5166" spans="1:7" x14ac:dyDescent="0.35">
      <c r="A5166">
        <v>2018</v>
      </c>
      <c r="B5166">
        <v>10</v>
      </c>
      <c r="C5166" t="str">
        <f>+VLOOKUP(Precio_mayoristas_consumidores[[#This Row],[Cod_mes]],Códigos_mes[],2,0)</f>
        <v>Octubre</v>
      </c>
      <c r="D5166" t="s">
        <v>797</v>
      </c>
      <c r="E5166" t="str">
        <f>+VLOOKUP(Precio_mayoristas_consumidores[[#This Row],[Producto]],Codigos_class_frutas[],2,0)</f>
        <v>Cítricos</v>
      </c>
      <c r="F5166" t="s">
        <v>214</v>
      </c>
      <c r="G5166" s="51">
        <v>982.33</v>
      </c>
    </row>
    <row r="5167" spans="1:7" x14ac:dyDescent="0.35">
      <c r="A5167">
        <v>2018</v>
      </c>
      <c r="B5167">
        <v>10</v>
      </c>
      <c r="C5167" t="str">
        <f>+VLOOKUP(Precio_mayoristas_consumidores[[#This Row],[Cod_mes]],Códigos_mes[],2,0)</f>
        <v>Octubre</v>
      </c>
      <c r="D5167" t="s">
        <v>797</v>
      </c>
      <c r="E5167" t="str">
        <f>+VLOOKUP(Precio_mayoristas_consumidores[[#This Row],[Producto]],Codigos_class_frutas[],2,0)</f>
        <v>Cítricos</v>
      </c>
      <c r="F5167" t="s">
        <v>218</v>
      </c>
      <c r="G5167" s="51">
        <v>1376.99</v>
      </c>
    </row>
    <row r="5168" spans="1:7" x14ac:dyDescent="0.35">
      <c r="A5168">
        <v>2018</v>
      </c>
      <c r="B5168">
        <v>10</v>
      </c>
      <c r="C5168" t="str">
        <f>+VLOOKUP(Precio_mayoristas_consumidores[[#This Row],[Cod_mes]],Códigos_mes[],2,0)</f>
        <v>Octubre</v>
      </c>
      <c r="D5168" t="s">
        <v>797</v>
      </c>
      <c r="E5168" t="str">
        <f>+VLOOKUP(Precio_mayoristas_consumidores[[#This Row],[Producto]],Codigos_class_frutas[],2,0)</f>
        <v>Tropicales y subtropicales</v>
      </c>
      <c r="F5168" t="s">
        <v>229</v>
      </c>
      <c r="G5168" s="51">
        <v>1866.38</v>
      </c>
    </row>
    <row r="5169" spans="1:7" x14ac:dyDescent="0.35">
      <c r="A5169">
        <v>2018</v>
      </c>
      <c r="B5169">
        <v>10</v>
      </c>
      <c r="C5169" t="str">
        <f>+VLOOKUP(Precio_mayoristas_consumidores[[#This Row],[Cod_mes]],Códigos_mes[],2,0)</f>
        <v>Octubre</v>
      </c>
      <c r="D5169" t="s">
        <v>797</v>
      </c>
      <c r="E5169" t="str">
        <f>+VLOOKUP(Precio_mayoristas_consumidores[[#This Row],[Producto]],Codigos_class_frutas[],2,0)</f>
        <v>Frutos de pepita</v>
      </c>
      <c r="F5169" t="s">
        <v>231</v>
      </c>
      <c r="G5169" s="51">
        <v>1127.49</v>
      </c>
    </row>
    <row r="5170" spans="1:7" x14ac:dyDescent="0.35">
      <c r="A5170">
        <v>2018</v>
      </c>
      <c r="B5170">
        <v>10</v>
      </c>
      <c r="C5170" t="str">
        <f>+VLOOKUP(Precio_mayoristas_consumidores[[#This Row],[Cod_mes]],Códigos_mes[],2,0)</f>
        <v>Octubre</v>
      </c>
      <c r="D5170" t="s">
        <v>797</v>
      </c>
      <c r="E5170" t="str">
        <f>+VLOOKUP(Precio_mayoristas_consumidores[[#This Row],[Producto]],Codigos_class_frutas[],2,0)</f>
        <v>Cítricos</v>
      </c>
      <c r="F5170" t="s">
        <v>221</v>
      </c>
      <c r="G5170" s="51">
        <v>972.92</v>
      </c>
    </row>
    <row r="5171" spans="1:7" x14ac:dyDescent="0.35">
      <c r="A5171">
        <v>2018</v>
      </c>
      <c r="B5171">
        <v>10</v>
      </c>
      <c r="C5171" t="str">
        <f>+VLOOKUP(Precio_mayoristas_consumidores[[#This Row],[Cod_mes]],Códigos_mes[],2,0)</f>
        <v>Octubre</v>
      </c>
      <c r="D5171" t="s">
        <v>797</v>
      </c>
      <c r="E5171" t="str">
        <f>+VLOOKUP(Precio_mayoristas_consumidores[[#This Row],[Producto]],Codigos_class_frutas[],2,0)</f>
        <v>Oleaginosos</v>
      </c>
      <c r="F5171" t="s">
        <v>225</v>
      </c>
      <c r="G5171" s="51">
        <v>3468.23</v>
      </c>
    </row>
    <row r="5172" spans="1:7" x14ac:dyDescent="0.35">
      <c r="A5172">
        <v>2018</v>
      </c>
      <c r="B5172">
        <v>10</v>
      </c>
      <c r="C5172" t="str">
        <f>+VLOOKUP(Precio_mayoristas_consumidores[[#This Row],[Cod_mes]],Códigos_mes[],2,0)</f>
        <v>Octubre</v>
      </c>
      <c r="D5172" t="s">
        <v>797</v>
      </c>
      <c r="E5172" t="str">
        <f>+VLOOKUP(Precio_mayoristas_consumidores[[#This Row],[Producto]],Codigos_class_frutas[],2,0)</f>
        <v>Frutos de pepita</v>
      </c>
      <c r="F5172" t="s">
        <v>242</v>
      </c>
      <c r="G5172" s="51">
        <v>1092.5899999999999</v>
      </c>
    </row>
    <row r="5173" spans="1:7" x14ac:dyDescent="0.35">
      <c r="A5173">
        <v>2018</v>
      </c>
      <c r="B5173">
        <v>10</v>
      </c>
      <c r="C5173" t="str">
        <f>+VLOOKUP(Precio_mayoristas_consumidores[[#This Row],[Cod_mes]],Códigos_mes[],2,0)</f>
        <v>Octubre</v>
      </c>
      <c r="D5173" t="s">
        <v>797</v>
      </c>
      <c r="E5173" t="str">
        <f>+VLOOKUP(Precio_mayoristas_consumidores[[#This Row],[Producto]],Codigos_class_frutas[],2,0)</f>
        <v>Tropicales y subtropicales</v>
      </c>
      <c r="F5173" t="s">
        <v>204</v>
      </c>
      <c r="G5173" s="51">
        <v>801.61</v>
      </c>
    </row>
    <row r="5174" spans="1:7" x14ac:dyDescent="0.35">
      <c r="A5174">
        <v>2018</v>
      </c>
      <c r="B5174">
        <v>10</v>
      </c>
      <c r="C5174" t="str">
        <f>+VLOOKUP(Precio_mayoristas_consumidores[[#This Row],[Cod_mes]],Códigos_mes[],2,0)</f>
        <v>Octubre</v>
      </c>
      <c r="D5174" t="s">
        <v>796</v>
      </c>
      <c r="E5174" t="str">
        <f>+VLOOKUP(Precio_mayoristas_consumidores[[#This Row],[Producto]],Codigos_class_frutas[],2,0)</f>
        <v>Berries</v>
      </c>
      <c r="F5174" t="s">
        <v>212</v>
      </c>
      <c r="G5174" s="51">
        <v>1314.83</v>
      </c>
    </row>
    <row r="5175" spans="1:7" x14ac:dyDescent="0.35">
      <c r="A5175">
        <v>2018</v>
      </c>
      <c r="B5175">
        <v>10</v>
      </c>
      <c r="C5175" t="str">
        <f>+VLOOKUP(Precio_mayoristas_consumidores[[#This Row],[Cod_mes]],Códigos_mes[],2,0)</f>
        <v>Octubre</v>
      </c>
      <c r="D5175" t="s">
        <v>796</v>
      </c>
      <c r="E5175" t="str">
        <f>+VLOOKUP(Precio_mayoristas_consumidores[[#This Row],[Producto]],Codigos_class_frutas[],2,0)</f>
        <v>Berries</v>
      </c>
      <c r="F5175" t="s">
        <v>249</v>
      </c>
      <c r="G5175" s="51">
        <v>738.17</v>
      </c>
    </row>
    <row r="5176" spans="1:7" x14ac:dyDescent="0.35">
      <c r="A5176">
        <v>2018</v>
      </c>
      <c r="B5176">
        <v>10</v>
      </c>
      <c r="C5176" t="str">
        <f>+VLOOKUP(Precio_mayoristas_consumidores[[#This Row],[Cod_mes]],Códigos_mes[],2,0)</f>
        <v>Octubre</v>
      </c>
      <c r="D5176" t="s">
        <v>796</v>
      </c>
      <c r="E5176" t="str">
        <f>+VLOOKUP(Precio_mayoristas_consumidores[[#This Row],[Producto]],Codigos_class_frutas[],2,0)</f>
        <v>Cítricos</v>
      </c>
      <c r="F5176" t="s">
        <v>214</v>
      </c>
      <c r="G5176" s="51">
        <v>688.91</v>
      </c>
    </row>
    <row r="5177" spans="1:7" x14ac:dyDescent="0.35">
      <c r="A5177">
        <v>2018</v>
      </c>
      <c r="B5177">
        <v>10</v>
      </c>
      <c r="C5177" t="str">
        <f>+VLOOKUP(Precio_mayoristas_consumidores[[#This Row],[Cod_mes]],Códigos_mes[],2,0)</f>
        <v>Octubre</v>
      </c>
      <c r="D5177" t="s">
        <v>796</v>
      </c>
      <c r="E5177" t="str">
        <f>+VLOOKUP(Precio_mayoristas_consumidores[[#This Row],[Producto]],Codigos_class_frutas[],2,0)</f>
        <v>Cítricos</v>
      </c>
      <c r="F5177" t="s">
        <v>218</v>
      </c>
      <c r="G5177" s="51">
        <v>647.07000000000005</v>
      </c>
    </row>
    <row r="5178" spans="1:7" x14ac:dyDescent="0.35">
      <c r="A5178">
        <v>2018</v>
      </c>
      <c r="B5178">
        <v>10</v>
      </c>
      <c r="C5178" t="str">
        <f>+VLOOKUP(Precio_mayoristas_consumidores[[#This Row],[Cod_mes]],Códigos_mes[],2,0)</f>
        <v>Octubre</v>
      </c>
      <c r="D5178" t="s">
        <v>796</v>
      </c>
      <c r="E5178" t="str">
        <f>+VLOOKUP(Precio_mayoristas_consumidores[[#This Row],[Producto]],Codigos_class_frutas[],2,0)</f>
        <v>Tropicales y subtropicales</v>
      </c>
      <c r="F5178" t="s">
        <v>229</v>
      </c>
      <c r="G5178" s="51">
        <v>2031.05</v>
      </c>
    </row>
    <row r="5179" spans="1:7" x14ac:dyDescent="0.35">
      <c r="A5179">
        <v>2018</v>
      </c>
      <c r="B5179">
        <v>10</v>
      </c>
      <c r="C5179" t="str">
        <f>+VLOOKUP(Precio_mayoristas_consumidores[[#This Row],[Cod_mes]],Códigos_mes[],2,0)</f>
        <v>Octubre</v>
      </c>
      <c r="D5179" t="s">
        <v>796</v>
      </c>
      <c r="E5179" t="str">
        <f>+VLOOKUP(Precio_mayoristas_consumidores[[#This Row],[Producto]],Codigos_class_frutas[],2,0)</f>
        <v>Frutos de pepita</v>
      </c>
      <c r="F5179" t="s">
        <v>231</v>
      </c>
      <c r="G5179" s="51">
        <v>687.53</v>
      </c>
    </row>
    <row r="5180" spans="1:7" x14ac:dyDescent="0.35">
      <c r="A5180">
        <v>2018</v>
      </c>
      <c r="B5180">
        <v>10</v>
      </c>
      <c r="C5180" t="str">
        <f>+VLOOKUP(Precio_mayoristas_consumidores[[#This Row],[Cod_mes]],Códigos_mes[],2,0)</f>
        <v>Octubre</v>
      </c>
      <c r="D5180" t="s">
        <v>796</v>
      </c>
      <c r="E5180" t="str">
        <f>+VLOOKUP(Precio_mayoristas_consumidores[[#This Row],[Producto]],Codigos_class_frutas[],2,0)</f>
        <v>Cítricos</v>
      </c>
      <c r="F5180" t="s">
        <v>221</v>
      </c>
      <c r="G5180" s="51">
        <v>574.98</v>
      </c>
    </row>
    <row r="5181" spans="1:7" x14ac:dyDescent="0.35">
      <c r="A5181">
        <v>2018</v>
      </c>
      <c r="B5181">
        <v>10</v>
      </c>
      <c r="C5181" t="str">
        <f>+VLOOKUP(Precio_mayoristas_consumidores[[#This Row],[Cod_mes]],Códigos_mes[],2,0)</f>
        <v>Octubre</v>
      </c>
      <c r="D5181" t="s">
        <v>796</v>
      </c>
      <c r="E5181" t="str">
        <f>+VLOOKUP(Precio_mayoristas_consumidores[[#This Row],[Producto]],Codigos_class_frutas[],2,0)</f>
        <v>Oleaginosos</v>
      </c>
      <c r="F5181" t="s">
        <v>225</v>
      </c>
      <c r="G5181" s="51">
        <v>2453.21</v>
      </c>
    </row>
    <row r="5182" spans="1:7" x14ac:dyDescent="0.35">
      <c r="A5182">
        <v>2018</v>
      </c>
      <c r="B5182">
        <v>10</v>
      </c>
      <c r="C5182" t="str">
        <f>+VLOOKUP(Precio_mayoristas_consumidores[[#This Row],[Cod_mes]],Códigos_mes[],2,0)</f>
        <v>Octubre</v>
      </c>
      <c r="D5182" t="s">
        <v>796</v>
      </c>
      <c r="E5182" t="str">
        <f>+VLOOKUP(Precio_mayoristas_consumidores[[#This Row],[Producto]],Codigos_class_frutas[],2,0)</f>
        <v>Frutos de pepita</v>
      </c>
      <c r="F5182" t="s">
        <v>242</v>
      </c>
      <c r="G5182" s="51">
        <v>736.83</v>
      </c>
    </row>
    <row r="5183" spans="1:7" x14ac:dyDescent="0.35">
      <c r="A5183">
        <v>2018</v>
      </c>
      <c r="B5183">
        <v>10</v>
      </c>
      <c r="C5183" t="str">
        <f>+VLOOKUP(Precio_mayoristas_consumidores[[#This Row],[Cod_mes]],Códigos_mes[],2,0)</f>
        <v>Octubre</v>
      </c>
      <c r="D5183" t="s">
        <v>796</v>
      </c>
      <c r="E5183" t="str">
        <f>+VLOOKUP(Precio_mayoristas_consumidores[[#This Row],[Producto]],Codigos_class_frutas[],2,0)</f>
        <v>Tropicales y subtropicales</v>
      </c>
      <c r="F5183" t="s">
        <v>204</v>
      </c>
      <c r="G5183" s="51">
        <v>603.25</v>
      </c>
    </row>
    <row r="5184" spans="1:7" x14ac:dyDescent="0.35">
      <c r="A5184">
        <v>2018</v>
      </c>
      <c r="B5184">
        <v>10</v>
      </c>
      <c r="C5184" t="str">
        <f>+VLOOKUP(Precio_mayoristas_consumidores[[#This Row],[Cod_mes]],Códigos_mes[],2,0)</f>
        <v>Octubre</v>
      </c>
      <c r="D5184" t="s">
        <v>797</v>
      </c>
      <c r="E5184" t="str">
        <f>+VLOOKUP(Precio_mayoristas_consumidores[[#This Row],[Producto]],Codigos_class_frutas[],2,0)</f>
        <v>Berries</v>
      </c>
      <c r="F5184" t="s">
        <v>212</v>
      </c>
      <c r="G5184" s="51">
        <v>6660.86</v>
      </c>
    </row>
    <row r="5185" spans="1:7" x14ac:dyDescent="0.35">
      <c r="A5185">
        <v>2018</v>
      </c>
      <c r="B5185">
        <v>10</v>
      </c>
      <c r="C5185" t="str">
        <f>+VLOOKUP(Precio_mayoristas_consumidores[[#This Row],[Cod_mes]],Códigos_mes[],2,0)</f>
        <v>Octubre</v>
      </c>
      <c r="D5185" t="s">
        <v>797</v>
      </c>
      <c r="E5185" t="str">
        <f>+VLOOKUP(Precio_mayoristas_consumidores[[#This Row],[Producto]],Codigos_class_frutas[],2,0)</f>
        <v>Berries</v>
      </c>
      <c r="F5185" t="s">
        <v>249</v>
      </c>
      <c r="G5185" s="51">
        <v>1079.75</v>
      </c>
    </row>
    <row r="5186" spans="1:7" x14ac:dyDescent="0.35">
      <c r="A5186">
        <v>2018</v>
      </c>
      <c r="B5186">
        <v>10</v>
      </c>
      <c r="C5186" t="str">
        <f>+VLOOKUP(Precio_mayoristas_consumidores[[#This Row],[Cod_mes]],Códigos_mes[],2,0)</f>
        <v>Octubre</v>
      </c>
      <c r="D5186" t="s">
        <v>797</v>
      </c>
      <c r="E5186" t="str">
        <f>+VLOOKUP(Precio_mayoristas_consumidores[[#This Row],[Producto]],Codigos_class_frutas[],2,0)</f>
        <v>Cítricos</v>
      </c>
      <c r="F5186" t="s">
        <v>214</v>
      </c>
      <c r="G5186" s="51">
        <v>989.3</v>
      </c>
    </row>
    <row r="5187" spans="1:7" x14ac:dyDescent="0.35">
      <c r="A5187">
        <v>2018</v>
      </c>
      <c r="B5187">
        <v>10</v>
      </c>
      <c r="C5187" t="str">
        <f>+VLOOKUP(Precio_mayoristas_consumidores[[#This Row],[Cod_mes]],Códigos_mes[],2,0)</f>
        <v>Octubre</v>
      </c>
      <c r="D5187" t="s">
        <v>797</v>
      </c>
      <c r="E5187" t="str">
        <f>+VLOOKUP(Precio_mayoristas_consumidores[[#This Row],[Producto]],Codigos_class_frutas[],2,0)</f>
        <v>Cítricos</v>
      </c>
      <c r="F5187" t="s">
        <v>218</v>
      </c>
      <c r="G5187" s="51">
        <v>1210.1500000000001</v>
      </c>
    </row>
    <row r="5188" spans="1:7" x14ac:dyDescent="0.35">
      <c r="A5188">
        <v>2018</v>
      </c>
      <c r="B5188">
        <v>10</v>
      </c>
      <c r="C5188" t="str">
        <f>+VLOOKUP(Precio_mayoristas_consumidores[[#This Row],[Cod_mes]],Códigos_mes[],2,0)</f>
        <v>Octubre</v>
      </c>
      <c r="D5188" t="s">
        <v>797</v>
      </c>
      <c r="E5188" t="str">
        <f>+VLOOKUP(Precio_mayoristas_consumidores[[#This Row],[Producto]],Codigos_class_frutas[],2,0)</f>
        <v>Tropicales y subtropicales</v>
      </c>
      <c r="F5188" t="s">
        <v>229</v>
      </c>
      <c r="G5188" s="51">
        <v>1904.38</v>
      </c>
    </row>
    <row r="5189" spans="1:7" x14ac:dyDescent="0.35">
      <c r="A5189">
        <v>2018</v>
      </c>
      <c r="B5189">
        <v>10</v>
      </c>
      <c r="C5189" t="str">
        <f>+VLOOKUP(Precio_mayoristas_consumidores[[#This Row],[Cod_mes]],Códigos_mes[],2,0)</f>
        <v>Octubre</v>
      </c>
      <c r="D5189" t="s">
        <v>797</v>
      </c>
      <c r="E5189" t="str">
        <f>+VLOOKUP(Precio_mayoristas_consumidores[[#This Row],[Producto]],Codigos_class_frutas[],2,0)</f>
        <v>Frutos de pepita</v>
      </c>
      <c r="F5189" t="s">
        <v>231</v>
      </c>
      <c r="G5189" s="51">
        <v>1150.02</v>
      </c>
    </row>
    <row r="5190" spans="1:7" x14ac:dyDescent="0.35">
      <c r="A5190">
        <v>2018</v>
      </c>
      <c r="B5190">
        <v>10</v>
      </c>
      <c r="C5190" t="str">
        <f>+VLOOKUP(Precio_mayoristas_consumidores[[#This Row],[Cod_mes]],Códigos_mes[],2,0)</f>
        <v>Octubre</v>
      </c>
      <c r="D5190" t="s">
        <v>797</v>
      </c>
      <c r="E5190" t="str">
        <f>+VLOOKUP(Precio_mayoristas_consumidores[[#This Row],[Producto]],Codigos_class_frutas[],2,0)</f>
        <v>Cítricos</v>
      </c>
      <c r="F5190" t="s">
        <v>221</v>
      </c>
      <c r="G5190" s="51">
        <v>940.05</v>
      </c>
    </row>
    <row r="5191" spans="1:7" x14ac:dyDescent="0.35">
      <c r="A5191">
        <v>2018</v>
      </c>
      <c r="B5191">
        <v>10</v>
      </c>
      <c r="C5191" t="str">
        <f>+VLOOKUP(Precio_mayoristas_consumidores[[#This Row],[Cod_mes]],Códigos_mes[],2,0)</f>
        <v>Octubre</v>
      </c>
      <c r="D5191" t="s">
        <v>797</v>
      </c>
      <c r="E5191" t="str">
        <f>+VLOOKUP(Precio_mayoristas_consumidores[[#This Row],[Producto]],Codigos_class_frutas[],2,0)</f>
        <v>Oleaginosos</v>
      </c>
      <c r="F5191" t="s">
        <v>225</v>
      </c>
      <c r="G5191" s="51">
        <v>3442.19</v>
      </c>
    </row>
    <row r="5192" spans="1:7" x14ac:dyDescent="0.35">
      <c r="A5192">
        <v>2018</v>
      </c>
      <c r="B5192">
        <v>10</v>
      </c>
      <c r="C5192" t="str">
        <f>+VLOOKUP(Precio_mayoristas_consumidores[[#This Row],[Cod_mes]],Códigos_mes[],2,0)</f>
        <v>Octubre</v>
      </c>
      <c r="D5192" t="s">
        <v>797</v>
      </c>
      <c r="E5192" t="str">
        <f>+VLOOKUP(Precio_mayoristas_consumidores[[#This Row],[Producto]],Codigos_class_frutas[],2,0)</f>
        <v>Frutos de pepita</v>
      </c>
      <c r="F5192" t="s">
        <v>242</v>
      </c>
      <c r="G5192" s="51">
        <v>1115.1300000000001</v>
      </c>
    </row>
    <row r="5193" spans="1:7" x14ac:dyDescent="0.35">
      <c r="A5193">
        <v>2018</v>
      </c>
      <c r="B5193">
        <v>10</v>
      </c>
      <c r="C5193" t="str">
        <f>+VLOOKUP(Precio_mayoristas_consumidores[[#This Row],[Cod_mes]],Códigos_mes[],2,0)</f>
        <v>Octubre</v>
      </c>
      <c r="D5193" t="s">
        <v>797</v>
      </c>
      <c r="E5193" t="str">
        <f>+VLOOKUP(Precio_mayoristas_consumidores[[#This Row],[Producto]],Codigos_class_frutas[],2,0)</f>
        <v>Tropicales y subtropicales</v>
      </c>
      <c r="F5193" t="s">
        <v>204</v>
      </c>
      <c r="G5193" s="51">
        <v>807.71</v>
      </c>
    </row>
    <row r="5194" spans="1:7" x14ac:dyDescent="0.35">
      <c r="A5194">
        <v>2018</v>
      </c>
      <c r="B5194">
        <v>10</v>
      </c>
      <c r="C5194" t="str">
        <f>+VLOOKUP(Precio_mayoristas_consumidores[[#This Row],[Cod_mes]],Códigos_mes[],2,0)</f>
        <v>Octubre</v>
      </c>
      <c r="D5194" t="s">
        <v>796</v>
      </c>
      <c r="E5194" t="str">
        <f>+VLOOKUP(Precio_mayoristas_consumidores[[#This Row],[Producto]],Codigos_class_frutas[],2,0)</f>
        <v>Otros</v>
      </c>
      <c r="F5194" t="s">
        <v>209</v>
      </c>
      <c r="G5194" s="51">
        <v>1986.41</v>
      </c>
    </row>
    <row r="5195" spans="1:7" x14ac:dyDescent="0.35">
      <c r="A5195">
        <v>2018</v>
      </c>
      <c r="B5195">
        <v>10</v>
      </c>
      <c r="C5195" t="str">
        <f>+VLOOKUP(Precio_mayoristas_consumidores[[#This Row],[Cod_mes]],Códigos_mes[],2,0)</f>
        <v>Octubre</v>
      </c>
      <c r="D5195" t="s">
        <v>796</v>
      </c>
      <c r="E5195" t="str">
        <f>+VLOOKUP(Precio_mayoristas_consumidores[[#This Row],[Producto]],Codigos_class_frutas[],2,0)</f>
        <v>Berries</v>
      </c>
      <c r="F5195" t="s">
        <v>212</v>
      </c>
      <c r="G5195" s="51">
        <v>1326.03</v>
      </c>
    </row>
    <row r="5196" spans="1:7" x14ac:dyDescent="0.35">
      <c r="A5196">
        <v>2018</v>
      </c>
      <c r="B5196">
        <v>10</v>
      </c>
      <c r="C5196" t="str">
        <f>+VLOOKUP(Precio_mayoristas_consumidores[[#This Row],[Cod_mes]],Códigos_mes[],2,0)</f>
        <v>Octubre</v>
      </c>
      <c r="D5196" t="s">
        <v>796</v>
      </c>
      <c r="E5196" t="str">
        <f>+VLOOKUP(Precio_mayoristas_consumidores[[#This Row],[Producto]],Codigos_class_frutas[],2,0)</f>
        <v>Berries</v>
      </c>
      <c r="F5196" t="s">
        <v>249</v>
      </c>
      <c r="G5196" s="51">
        <v>753.81</v>
      </c>
    </row>
    <row r="5197" spans="1:7" x14ac:dyDescent="0.35">
      <c r="A5197">
        <v>2018</v>
      </c>
      <c r="B5197">
        <v>10</v>
      </c>
      <c r="C5197" t="str">
        <f>+VLOOKUP(Precio_mayoristas_consumidores[[#This Row],[Cod_mes]],Códigos_mes[],2,0)</f>
        <v>Octubre</v>
      </c>
      <c r="D5197" t="s">
        <v>796</v>
      </c>
      <c r="E5197" t="str">
        <f>+VLOOKUP(Precio_mayoristas_consumidores[[#This Row],[Producto]],Codigos_class_frutas[],2,0)</f>
        <v>Cítricos</v>
      </c>
      <c r="F5197" t="s">
        <v>214</v>
      </c>
      <c r="G5197" s="51">
        <v>698.59</v>
      </c>
    </row>
    <row r="5198" spans="1:7" x14ac:dyDescent="0.35">
      <c r="A5198">
        <v>2018</v>
      </c>
      <c r="B5198">
        <v>10</v>
      </c>
      <c r="C5198" t="str">
        <f>+VLOOKUP(Precio_mayoristas_consumidores[[#This Row],[Cod_mes]],Códigos_mes[],2,0)</f>
        <v>Octubre</v>
      </c>
      <c r="D5198" t="s">
        <v>796</v>
      </c>
      <c r="E5198" t="str">
        <f>+VLOOKUP(Precio_mayoristas_consumidores[[#This Row],[Producto]],Codigos_class_frutas[],2,0)</f>
        <v>Cítricos</v>
      </c>
      <c r="F5198" t="s">
        <v>218</v>
      </c>
      <c r="G5198" s="51">
        <v>663.44</v>
      </c>
    </row>
    <row r="5199" spans="1:7" x14ac:dyDescent="0.35">
      <c r="A5199">
        <v>2018</v>
      </c>
      <c r="B5199">
        <v>10</v>
      </c>
      <c r="C5199" t="str">
        <f>+VLOOKUP(Precio_mayoristas_consumidores[[#This Row],[Cod_mes]],Códigos_mes[],2,0)</f>
        <v>Octubre</v>
      </c>
      <c r="D5199" t="s">
        <v>796</v>
      </c>
      <c r="E5199" t="str">
        <f>+VLOOKUP(Precio_mayoristas_consumidores[[#This Row],[Producto]],Codigos_class_frutas[],2,0)</f>
        <v>Tropicales y subtropicales</v>
      </c>
      <c r="F5199" t="s">
        <v>229</v>
      </c>
      <c r="G5199" s="51">
        <v>1963.99</v>
      </c>
    </row>
    <row r="5200" spans="1:7" x14ac:dyDescent="0.35">
      <c r="A5200">
        <v>2018</v>
      </c>
      <c r="B5200">
        <v>10</v>
      </c>
      <c r="C5200" t="str">
        <f>+VLOOKUP(Precio_mayoristas_consumidores[[#This Row],[Cod_mes]],Códigos_mes[],2,0)</f>
        <v>Octubre</v>
      </c>
      <c r="D5200" t="s">
        <v>796</v>
      </c>
      <c r="E5200" t="str">
        <f>+VLOOKUP(Precio_mayoristas_consumidores[[#This Row],[Producto]],Codigos_class_frutas[],2,0)</f>
        <v>Frutos de pepita</v>
      </c>
      <c r="F5200" t="s">
        <v>231</v>
      </c>
      <c r="G5200" s="51">
        <v>686.77</v>
      </c>
    </row>
    <row r="5201" spans="1:7" x14ac:dyDescent="0.35">
      <c r="A5201">
        <v>2018</v>
      </c>
      <c r="B5201">
        <v>10</v>
      </c>
      <c r="C5201" t="str">
        <f>+VLOOKUP(Precio_mayoristas_consumidores[[#This Row],[Cod_mes]],Códigos_mes[],2,0)</f>
        <v>Octubre</v>
      </c>
      <c r="D5201" t="s">
        <v>796</v>
      </c>
      <c r="E5201" t="str">
        <f>+VLOOKUP(Precio_mayoristas_consumidores[[#This Row],[Producto]],Codigos_class_frutas[],2,0)</f>
        <v>Cítricos</v>
      </c>
      <c r="F5201" t="s">
        <v>221</v>
      </c>
      <c r="G5201" s="51">
        <v>601.32000000000005</v>
      </c>
    </row>
    <row r="5202" spans="1:7" x14ac:dyDescent="0.35">
      <c r="A5202">
        <v>2018</v>
      </c>
      <c r="B5202">
        <v>10</v>
      </c>
      <c r="C5202" t="str">
        <f>+VLOOKUP(Precio_mayoristas_consumidores[[#This Row],[Cod_mes]],Códigos_mes[],2,0)</f>
        <v>Octubre</v>
      </c>
      <c r="D5202" t="s">
        <v>796</v>
      </c>
      <c r="E5202" t="str">
        <f>+VLOOKUP(Precio_mayoristas_consumidores[[#This Row],[Producto]],Codigos_class_frutas[],2,0)</f>
        <v>Oleaginosos</v>
      </c>
      <c r="F5202" t="s">
        <v>225</v>
      </c>
      <c r="G5202" s="51">
        <v>2305.9</v>
      </c>
    </row>
    <row r="5203" spans="1:7" x14ac:dyDescent="0.35">
      <c r="A5203">
        <v>2018</v>
      </c>
      <c r="B5203">
        <v>10</v>
      </c>
      <c r="C5203" t="str">
        <f>+VLOOKUP(Precio_mayoristas_consumidores[[#This Row],[Cod_mes]],Códigos_mes[],2,0)</f>
        <v>Octubre</v>
      </c>
      <c r="D5203" t="s">
        <v>796</v>
      </c>
      <c r="E5203" t="str">
        <f>+VLOOKUP(Precio_mayoristas_consumidores[[#This Row],[Producto]],Codigos_class_frutas[],2,0)</f>
        <v>Frutos de pepita</v>
      </c>
      <c r="F5203" t="s">
        <v>242</v>
      </c>
      <c r="G5203" s="51">
        <v>765.37</v>
      </c>
    </row>
    <row r="5204" spans="1:7" x14ac:dyDescent="0.35">
      <c r="A5204">
        <v>2018</v>
      </c>
      <c r="B5204">
        <v>10</v>
      </c>
      <c r="C5204" t="str">
        <f>+VLOOKUP(Precio_mayoristas_consumidores[[#This Row],[Cod_mes]],Códigos_mes[],2,0)</f>
        <v>Octubre</v>
      </c>
      <c r="D5204" t="s">
        <v>796</v>
      </c>
      <c r="E5204" t="str">
        <f>+VLOOKUP(Precio_mayoristas_consumidores[[#This Row],[Producto]],Codigos_class_frutas[],2,0)</f>
        <v>Tropicales y subtropicales</v>
      </c>
      <c r="F5204" t="s">
        <v>204</v>
      </c>
      <c r="G5204" s="51">
        <v>615.62</v>
      </c>
    </row>
    <row r="5205" spans="1:7" x14ac:dyDescent="0.35">
      <c r="A5205">
        <v>2018</v>
      </c>
      <c r="B5205">
        <v>10</v>
      </c>
      <c r="C5205" t="str">
        <f>+VLOOKUP(Precio_mayoristas_consumidores[[#This Row],[Cod_mes]],Códigos_mes[],2,0)</f>
        <v>Octubre</v>
      </c>
      <c r="D5205" t="s">
        <v>797</v>
      </c>
      <c r="E5205" t="str">
        <f>+VLOOKUP(Precio_mayoristas_consumidores[[#This Row],[Producto]],Codigos_class_frutas[],2,0)</f>
        <v>Otros</v>
      </c>
      <c r="F5205" t="s">
        <v>209</v>
      </c>
      <c r="G5205" s="51">
        <v>2476.56</v>
      </c>
    </row>
    <row r="5206" spans="1:7" x14ac:dyDescent="0.35">
      <c r="A5206">
        <v>2018</v>
      </c>
      <c r="B5206">
        <v>10</v>
      </c>
      <c r="C5206" t="str">
        <f>+VLOOKUP(Precio_mayoristas_consumidores[[#This Row],[Cod_mes]],Códigos_mes[],2,0)</f>
        <v>Octubre</v>
      </c>
      <c r="D5206" t="s">
        <v>797</v>
      </c>
      <c r="E5206" t="str">
        <f>+VLOOKUP(Precio_mayoristas_consumidores[[#This Row],[Producto]],Codigos_class_frutas[],2,0)</f>
        <v>Berries</v>
      </c>
      <c r="F5206" t="s">
        <v>212</v>
      </c>
      <c r="G5206" s="51">
        <v>4696.71</v>
      </c>
    </row>
    <row r="5207" spans="1:7" x14ac:dyDescent="0.35">
      <c r="A5207">
        <v>2018</v>
      </c>
      <c r="B5207">
        <v>10</v>
      </c>
      <c r="C5207" t="str">
        <f>+VLOOKUP(Precio_mayoristas_consumidores[[#This Row],[Cod_mes]],Códigos_mes[],2,0)</f>
        <v>Octubre</v>
      </c>
      <c r="D5207" t="s">
        <v>797</v>
      </c>
      <c r="E5207" t="str">
        <f>+VLOOKUP(Precio_mayoristas_consumidores[[#This Row],[Producto]],Codigos_class_frutas[],2,0)</f>
        <v>Berries</v>
      </c>
      <c r="F5207" t="s">
        <v>249</v>
      </c>
      <c r="G5207" s="51">
        <v>1237.33</v>
      </c>
    </row>
    <row r="5208" spans="1:7" x14ac:dyDescent="0.35">
      <c r="A5208">
        <v>2018</v>
      </c>
      <c r="B5208">
        <v>10</v>
      </c>
      <c r="C5208" t="str">
        <f>+VLOOKUP(Precio_mayoristas_consumidores[[#This Row],[Cod_mes]],Códigos_mes[],2,0)</f>
        <v>Octubre</v>
      </c>
      <c r="D5208" t="s">
        <v>797</v>
      </c>
      <c r="E5208" t="str">
        <f>+VLOOKUP(Precio_mayoristas_consumidores[[#This Row],[Producto]],Codigos_class_frutas[],2,0)</f>
        <v>Cítricos</v>
      </c>
      <c r="F5208" t="s">
        <v>214</v>
      </c>
      <c r="G5208" s="51">
        <v>1072.1199999999999</v>
      </c>
    </row>
    <row r="5209" spans="1:7" x14ac:dyDescent="0.35">
      <c r="A5209">
        <v>2018</v>
      </c>
      <c r="B5209">
        <v>10</v>
      </c>
      <c r="C5209" t="str">
        <f>+VLOOKUP(Precio_mayoristas_consumidores[[#This Row],[Cod_mes]],Códigos_mes[],2,0)</f>
        <v>Octubre</v>
      </c>
      <c r="D5209" t="s">
        <v>797</v>
      </c>
      <c r="E5209" t="str">
        <f>+VLOOKUP(Precio_mayoristas_consumidores[[#This Row],[Producto]],Codigos_class_frutas[],2,0)</f>
        <v>Cítricos</v>
      </c>
      <c r="F5209" t="s">
        <v>218</v>
      </c>
      <c r="G5209" s="51">
        <v>1178.33</v>
      </c>
    </row>
    <row r="5210" spans="1:7" x14ac:dyDescent="0.35">
      <c r="A5210">
        <v>2018</v>
      </c>
      <c r="B5210">
        <v>10</v>
      </c>
      <c r="C5210" t="str">
        <f>+VLOOKUP(Precio_mayoristas_consumidores[[#This Row],[Cod_mes]],Códigos_mes[],2,0)</f>
        <v>Octubre</v>
      </c>
      <c r="D5210" t="s">
        <v>797</v>
      </c>
      <c r="E5210" t="str">
        <f>+VLOOKUP(Precio_mayoristas_consumidores[[#This Row],[Producto]],Codigos_class_frutas[],2,0)</f>
        <v>Tropicales y subtropicales</v>
      </c>
      <c r="F5210" t="s">
        <v>229</v>
      </c>
      <c r="G5210" s="51">
        <v>1844.36</v>
      </c>
    </row>
    <row r="5211" spans="1:7" x14ac:dyDescent="0.35">
      <c r="A5211">
        <v>2018</v>
      </c>
      <c r="B5211">
        <v>10</v>
      </c>
      <c r="C5211" t="str">
        <f>+VLOOKUP(Precio_mayoristas_consumidores[[#This Row],[Cod_mes]],Códigos_mes[],2,0)</f>
        <v>Octubre</v>
      </c>
      <c r="D5211" t="s">
        <v>797</v>
      </c>
      <c r="E5211" t="str">
        <f>+VLOOKUP(Precio_mayoristas_consumidores[[#This Row],[Producto]],Codigos_class_frutas[],2,0)</f>
        <v>Frutos de pepita</v>
      </c>
      <c r="F5211" t="s">
        <v>231</v>
      </c>
      <c r="G5211" s="51">
        <v>1188.03</v>
      </c>
    </row>
    <row r="5212" spans="1:7" x14ac:dyDescent="0.35">
      <c r="A5212">
        <v>2018</v>
      </c>
      <c r="B5212">
        <v>10</v>
      </c>
      <c r="C5212" t="str">
        <f>+VLOOKUP(Precio_mayoristas_consumidores[[#This Row],[Cod_mes]],Códigos_mes[],2,0)</f>
        <v>Octubre</v>
      </c>
      <c r="D5212" t="s">
        <v>797</v>
      </c>
      <c r="E5212" t="str">
        <f>+VLOOKUP(Precio_mayoristas_consumidores[[#This Row],[Producto]],Codigos_class_frutas[],2,0)</f>
        <v>Cítricos</v>
      </c>
      <c r="F5212" t="s">
        <v>221</v>
      </c>
      <c r="G5212" s="51">
        <v>935.99</v>
      </c>
    </row>
    <row r="5213" spans="1:7" x14ac:dyDescent="0.35">
      <c r="A5213">
        <v>2018</v>
      </c>
      <c r="B5213">
        <v>10</v>
      </c>
      <c r="C5213" t="str">
        <f>+VLOOKUP(Precio_mayoristas_consumidores[[#This Row],[Cod_mes]],Códigos_mes[],2,0)</f>
        <v>Octubre</v>
      </c>
      <c r="D5213" t="s">
        <v>797</v>
      </c>
      <c r="E5213" t="str">
        <f>+VLOOKUP(Precio_mayoristas_consumidores[[#This Row],[Producto]],Codigos_class_frutas[],2,0)</f>
        <v>Oleaginosos</v>
      </c>
      <c r="F5213" t="s">
        <v>225</v>
      </c>
      <c r="G5213" s="51">
        <v>3466.66</v>
      </c>
    </row>
    <row r="5214" spans="1:7" x14ac:dyDescent="0.35">
      <c r="A5214">
        <v>2018</v>
      </c>
      <c r="B5214">
        <v>10</v>
      </c>
      <c r="C5214" t="str">
        <f>+VLOOKUP(Precio_mayoristas_consumidores[[#This Row],[Cod_mes]],Códigos_mes[],2,0)</f>
        <v>Octubre</v>
      </c>
      <c r="D5214" t="s">
        <v>797</v>
      </c>
      <c r="E5214" t="str">
        <f>+VLOOKUP(Precio_mayoristas_consumidores[[#This Row],[Producto]],Codigos_class_frutas[],2,0)</f>
        <v>Frutos de pepita</v>
      </c>
      <c r="F5214" t="s">
        <v>242</v>
      </c>
      <c r="G5214" s="51">
        <v>1127.1500000000001</v>
      </c>
    </row>
    <row r="5215" spans="1:7" x14ac:dyDescent="0.35">
      <c r="A5215">
        <v>2018</v>
      </c>
      <c r="B5215">
        <v>10</v>
      </c>
      <c r="C5215" t="str">
        <f>+VLOOKUP(Precio_mayoristas_consumidores[[#This Row],[Cod_mes]],Códigos_mes[],2,0)</f>
        <v>Octubre</v>
      </c>
      <c r="D5215" t="s">
        <v>797</v>
      </c>
      <c r="E5215" t="str">
        <f>+VLOOKUP(Precio_mayoristas_consumidores[[#This Row],[Producto]],Codigos_class_frutas[],2,0)</f>
        <v>Tropicales y subtropicales</v>
      </c>
      <c r="F5215" t="s">
        <v>204</v>
      </c>
      <c r="G5215" s="51">
        <v>849.16</v>
      </c>
    </row>
    <row r="5216" spans="1:7" x14ac:dyDescent="0.35">
      <c r="A5216">
        <v>2018</v>
      </c>
      <c r="B5216">
        <v>11</v>
      </c>
      <c r="C5216" t="str">
        <f>+VLOOKUP(Precio_mayoristas_consumidores[[#This Row],[Cod_mes]],Códigos_mes[],2,0)</f>
        <v>Noviembre</v>
      </c>
      <c r="D5216" t="s">
        <v>796</v>
      </c>
      <c r="E5216" t="str">
        <f>+VLOOKUP(Precio_mayoristas_consumidores[[#This Row],[Producto]],Codigos_class_frutas[],2,0)</f>
        <v>Otros</v>
      </c>
      <c r="F5216" t="s">
        <v>209</v>
      </c>
      <c r="G5216" s="51">
        <v>1714.26</v>
      </c>
    </row>
    <row r="5217" spans="1:7" x14ac:dyDescent="0.35">
      <c r="A5217">
        <v>2018</v>
      </c>
      <c r="B5217">
        <v>11</v>
      </c>
      <c r="C5217" t="str">
        <f>+VLOOKUP(Precio_mayoristas_consumidores[[#This Row],[Cod_mes]],Códigos_mes[],2,0)</f>
        <v>Noviembre</v>
      </c>
      <c r="D5217" t="s">
        <v>796</v>
      </c>
      <c r="E5217" t="str">
        <f>+VLOOKUP(Precio_mayoristas_consumidores[[#This Row],[Producto]],Codigos_class_frutas[],2,0)</f>
        <v>Berries</v>
      </c>
      <c r="F5217" t="s">
        <v>212</v>
      </c>
      <c r="G5217" s="51">
        <v>1421.28</v>
      </c>
    </row>
    <row r="5218" spans="1:7" x14ac:dyDescent="0.35">
      <c r="A5218">
        <v>2018</v>
      </c>
      <c r="B5218">
        <v>11</v>
      </c>
      <c r="C5218" t="str">
        <f>+VLOOKUP(Precio_mayoristas_consumidores[[#This Row],[Cod_mes]],Códigos_mes[],2,0)</f>
        <v>Noviembre</v>
      </c>
      <c r="D5218" t="s">
        <v>796</v>
      </c>
      <c r="E5218" t="str">
        <f>+VLOOKUP(Precio_mayoristas_consumidores[[#This Row],[Producto]],Codigos_class_frutas[],2,0)</f>
        <v>Berries</v>
      </c>
      <c r="F5218" t="s">
        <v>249</v>
      </c>
      <c r="G5218" s="51">
        <v>864.31</v>
      </c>
    </row>
    <row r="5219" spans="1:7" x14ac:dyDescent="0.35">
      <c r="A5219">
        <v>2018</v>
      </c>
      <c r="B5219">
        <v>11</v>
      </c>
      <c r="C5219" t="str">
        <f>+VLOOKUP(Precio_mayoristas_consumidores[[#This Row],[Cod_mes]],Códigos_mes[],2,0)</f>
        <v>Noviembre</v>
      </c>
      <c r="D5219" t="s">
        <v>796</v>
      </c>
      <c r="E5219" t="str">
        <f>+VLOOKUP(Precio_mayoristas_consumidores[[#This Row],[Producto]],Codigos_class_frutas[],2,0)</f>
        <v>Cítricos</v>
      </c>
      <c r="F5219" t="s">
        <v>214</v>
      </c>
      <c r="G5219" s="51">
        <v>690.24</v>
      </c>
    </row>
    <row r="5220" spans="1:7" x14ac:dyDescent="0.35">
      <c r="A5220">
        <v>2018</v>
      </c>
      <c r="B5220">
        <v>11</v>
      </c>
      <c r="C5220" t="str">
        <f>+VLOOKUP(Precio_mayoristas_consumidores[[#This Row],[Cod_mes]],Códigos_mes[],2,0)</f>
        <v>Noviembre</v>
      </c>
      <c r="D5220" t="s">
        <v>796</v>
      </c>
      <c r="E5220" t="str">
        <f>+VLOOKUP(Precio_mayoristas_consumidores[[#This Row],[Producto]],Codigos_class_frutas[],2,0)</f>
        <v>Cítricos</v>
      </c>
      <c r="F5220" t="s">
        <v>218</v>
      </c>
      <c r="G5220" s="51">
        <v>593.24</v>
      </c>
    </row>
    <row r="5221" spans="1:7" x14ac:dyDescent="0.35">
      <c r="A5221">
        <v>2018</v>
      </c>
      <c r="B5221">
        <v>11</v>
      </c>
      <c r="C5221" t="str">
        <f>+VLOOKUP(Precio_mayoristas_consumidores[[#This Row],[Cod_mes]],Códigos_mes[],2,0)</f>
        <v>Noviembre</v>
      </c>
      <c r="D5221" t="s">
        <v>796</v>
      </c>
      <c r="E5221" t="str">
        <f>+VLOOKUP(Precio_mayoristas_consumidores[[#This Row],[Producto]],Codigos_class_frutas[],2,0)</f>
        <v>Tropicales y subtropicales</v>
      </c>
      <c r="F5221" t="s">
        <v>229</v>
      </c>
      <c r="G5221" s="51">
        <v>2136.23</v>
      </c>
    </row>
    <row r="5222" spans="1:7" x14ac:dyDescent="0.35">
      <c r="A5222">
        <v>2018</v>
      </c>
      <c r="B5222">
        <v>11</v>
      </c>
      <c r="C5222" t="str">
        <f>+VLOOKUP(Precio_mayoristas_consumidores[[#This Row],[Cod_mes]],Códigos_mes[],2,0)</f>
        <v>Noviembre</v>
      </c>
      <c r="D5222" t="s">
        <v>796</v>
      </c>
      <c r="E5222" t="str">
        <f>+VLOOKUP(Precio_mayoristas_consumidores[[#This Row],[Producto]],Codigos_class_frutas[],2,0)</f>
        <v>Frutos de pepita</v>
      </c>
      <c r="F5222" t="s">
        <v>231</v>
      </c>
      <c r="G5222" s="51">
        <v>725.02</v>
      </c>
    </row>
    <row r="5223" spans="1:7" x14ac:dyDescent="0.35">
      <c r="A5223">
        <v>2018</v>
      </c>
      <c r="B5223">
        <v>11</v>
      </c>
      <c r="C5223" t="str">
        <f>+VLOOKUP(Precio_mayoristas_consumidores[[#This Row],[Cod_mes]],Códigos_mes[],2,0)</f>
        <v>Noviembre</v>
      </c>
      <c r="D5223" t="s">
        <v>796</v>
      </c>
      <c r="E5223" t="str">
        <f>+VLOOKUP(Precio_mayoristas_consumidores[[#This Row],[Producto]],Codigos_class_frutas[],2,0)</f>
        <v>Cítricos</v>
      </c>
      <c r="F5223" t="s">
        <v>221</v>
      </c>
      <c r="G5223" s="51">
        <v>620</v>
      </c>
    </row>
    <row r="5224" spans="1:7" x14ac:dyDescent="0.35">
      <c r="A5224">
        <v>2018</v>
      </c>
      <c r="B5224">
        <v>11</v>
      </c>
      <c r="C5224" t="str">
        <f>+VLOOKUP(Precio_mayoristas_consumidores[[#This Row],[Cod_mes]],Códigos_mes[],2,0)</f>
        <v>Noviembre</v>
      </c>
      <c r="D5224" t="s">
        <v>796</v>
      </c>
      <c r="E5224" t="str">
        <f>+VLOOKUP(Precio_mayoristas_consumidores[[#This Row],[Producto]],Codigos_class_frutas[],2,0)</f>
        <v>Oleaginosos</v>
      </c>
      <c r="F5224" t="s">
        <v>225</v>
      </c>
      <c r="G5224" s="51">
        <v>2213.44</v>
      </c>
    </row>
    <row r="5225" spans="1:7" x14ac:dyDescent="0.35">
      <c r="A5225">
        <v>2018</v>
      </c>
      <c r="B5225">
        <v>11</v>
      </c>
      <c r="C5225" t="str">
        <f>+VLOOKUP(Precio_mayoristas_consumidores[[#This Row],[Cod_mes]],Códigos_mes[],2,0)</f>
        <v>Noviembre</v>
      </c>
      <c r="D5225" t="s">
        <v>796</v>
      </c>
      <c r="E5225" t="str">
        <f>+VLOOKUP(Precio_mayoristas_consumidores[[#This Row],[Producto]],Codigos_class_frutas[],2,0)</f>
        <v>Frutos de pepita</v>
      </c>
      <c r="F5225" t="s">
        <v>242</v>
      </c>
      <c r="G5225" s="51">
        <v>822.16</v>
      </c>
    </row>
    <row r="5226" spans="1:7" x14ac:dyDescent="0.35">
      <c r="A5226">
        <v>2018</v>
      </c>
      <c r="B5226">
        <v>11</v>
      </c>
      <c r="C5226" t="str">
        <f>+VLOOKUP(Precio_mayoristas_consumidores[[#This Row],[Cod_mes]],Códigos_mes[],2,0)</f>
        <v>Noviembre</v>
      </c>
      <c r="D5226" t="s">
        <v>796</v>
      </c>
      <c r="E5226" t="str">
        <f>+VLOOKUP(Precio_mayoristas_consumidores[[#This Row],[Producto]],Codigos_class_frutas[],2,0)</f>
        <v>Tropicales y subtropicales</v>
      </c>
      <c r="F5226" t="s">
        <v>204</v>
      </c>
      <c r="G5226" s="51">
        <v>635.89</v>
      </c>
    </row>
    <row r="5227" spans="1:7" x14ac:dyDescent="0.35">
      <c r="A5227">
        <v>2018</v>
      </c>
      <c r="B5227">
        <v>11</v>
      </c>
      <c r="C5227" t="str">
        <f>+VLOOKUP(Precio_mayoristas_consumidores[[#This Row],[Cod_mes]],Códigos_mes[],2,0)</f>
        <v>Noviembre</v>
      </c>
      <c r="D5227" t="s">
        <v>797</v>
      </c>
      <c r="E5227" t="str">
        <f>+VLOOKUP(Precio_mayoristas_consumidores[[#This Row],[Producto]],Codigos_class_frutas[],2,0)</f>
        <v>Otros</v>
      </c>
      <c r="F5227" t="s">
        <v>209</v>
      </c>
      <c r="G5227" s="51">
        <v>2458.9299999999998</v>
      </c>
    </row>
    <row r="5228" spans="1:7" x14ac:dyDescent="0.35">
      <c r="A5228">
        <v>2018</v>
      </c>
      <c r="B5228">
        <v>11</v>
      </c>
      <c r="C5228" t="str">
        <f>+VLOOKUP(Precio_mayoristas_consumidores[[#This Row],[Cod_mes]],Códigos_mes[],2,0)</f>
        <v>Noviembre</v>
      </c>
      <c r="D5228" t="s">
        <v>797</v>
      </c>
      <c r="E5228" t="str">
        <f>+VLOOKUP(Precio_mayoristas_consumidores[[#This Row],[Producto]],Codigos_class_frutas[],2,0)</f>
        <v>Berries</v>
      </c>
      <c r="F5228" t="s">
        <v>212</v>
      </c>
      <c r="G5228" s="51">
        <v>3371.2</v>
      </c>
    </row>
    <row r="5229" spans="1:7" x14ac:dyDescent="0.35">
      <c r="A5229">
        <v>2018</v>
      </c>
      <c r="B5229">
        <v>11</v>
      </c>
      <c r="C5229" t="str">
        <f>+VLOOKUP(Precio_mayoristas_consumidores[[#This Row],[Cod_mes]],Códigos_mes[],2,0)</f>
        <v>Noviembre</v>
      </c>
      <c r="D5229" t="s">
        <v>797</v>
      </c>
      <c r="E5229" t="str">
        <f>+VLOOKUP(Precio_mayoristas_consumidores[[#This Row],[Producto]],Codigos_class_frutas[],2,0)</f>
        <v>Berries</v>
      </c>
      <c r="F5229" t="s">
        <v>249</v>
      </c>
      <c r="G5229" s="51">
        <v>1334.5</v>
      </c>
    </row>
    <row r="5230" spans="1:7" x14ac:dyDescent="0.35">
      <c r="A5230">
        <v>2018</v>
      </c>
      <c r="B5230">
        <v>11</v>
      </c>
      <c r="C5230" t="str">
        <f>+VLOOKUP(Precio_mayoristas_consumidores[[#This Row],[Cod_mes]],Códigos_mes[],2,0)</f>
        <v>Noviembre</v>
      </c>
      <c r="D5230" t="s">
        <v>797</v>
      </c>
      <c r="E5230" t="str">
        <f>+VLOOKUP(Precio_mayoristas_consumidores[[#This Row],[Producto]],Codigos_class_frutas[],2,0)</f>
        <v>Cítricos</v>
      </c>
      <c r="F5230" t="s">
        <v>214</v>
      </c>
      <c r="G5230" s="51">
        <v>1143.2</v>
      </c>
    </row>
    <row r="5231" spans="1:7" x14ac:dyDescent="0.35">
      <c r="A5231">
        <v>2018</v>
      </c>
      <c r="B5231">
        <v>11</v>
      </c>
      <c r="C5231" t="str">
        <f>+VLOOKUP(Precio_mayoristas_consumidores[[#This Row],[Cod_mes]],Códigos_mes[],2,0)</f>
        <v>Noviembre</v>
      </c>
      <c r="D5231" t="s">
        <v>797</v>
      </c>
      <c r="E5231" t="str">
        <f>+VLOOKUP(Precio_mayoristas_consumidores[[#This Row],[Producto]],Codigos_class_frutas[],2,0)</f>
        <v>Cítricos</v>
      </c>
      <c r="F5231" t="s">
        <v>218</v>
      </c>
      <c r="G5231" s="51">
        <v>1350.24</v>
      </c>
    </row>
    <row r="5232" spans="1:7" x14ac:dyDescent="0.35">
      <c r="A5232">
        <v>2018</v>
      </c>
      <c r="B5232">
        <v>11</v>
      </c>
      <c r="C5232" t="str">
        <f>+VLOOKUP(Precio_mayoristas_consumidores[[#This Row],[Cod_mes]],Códigos_mes[],2,0)</f>
        <v>Noviembre</v>
      </c>
      <c r="D5232" t="s">
        <v>797</v>
      </c>
      <c r="E5232" t="str">
        <f>+VLOOKUP(Precio_mayoristas_consumidores[[#This Row],[Producto]],Codigos_class_frutas[],2,0)</f>
        <v>Tropicales y subtropicales</v>
      </c>
      <c r="F5232" t="s">
        <v>229</v>
      </c>
      <c r="G5232" s="51">
        <v>1995.97</v>
      </c>
    </row>
    <row r="5233" spans="1:7" x14ac:dyDescent="0.35">
      <c r="A5233">
        <v>2018</v>
      </c>
      <c r="B5233">
        <v>11</v>
      </c>
      <c r="C5233" t="str">
        <f>+VLOOKUP(Precio_mayoristas_consumidores[[#This Row],[Cod_mes]],Códigos_mes[],2,0)</f>
        <v>Noviembre</v>
      </c>
      <c r="D5233" t="s">
        <v>797</v>
      </c>
      <c r="E5233" t="str">
        <f>+VLOOKUP(Precio_mayoristas_consumidores[[#This Row],[Producto]],Codigos_class_frutas[],2,0)</f>
        <v>Frutos de pepita</v>
      </c>
      <c r="F5233" t="s">
        <v>231</v>
      </c>
      <c r="G5233" s="51">
        <v>1280.77</v>
      </c>
    </row>
    <row r="5234" spans="1:7" x14ac:dyDescent="0.35">
      <c r="A5234">
        <v>2018</v>
      </c>
      <c r="B5234">
        <v>11</v>
      </c>
      <c r="C5234" t="str">
        <f>+VLOOKUP(Precio_mayoristas_consumidores[[#This Row],[Cod_mes]],Códigos_mes[],2,0)</f>
        <v>Noviembre</v>
      </c>
      <c r="D5234" t="s">
        <v>797</v>
      </c>
      <c r="E5234" t="str">
        <f>+VLOOKUP(Precio_mayoristas_consumidores[[#This Row],[Producto]],Codigos_class_frutas[],2,0)</f>
        <v>Cítricos</v>
      </c>
      <c r="F5234" t="s">
        <v>221</v>
      </c>
      <c r="G5234" s="51">
        <v>1042.8900000000001</v>
      </c>
    </row>
    <row r="5235" spans="1:7" x14ac:dyDescent="0.35">
      <c r="A5235">
        <v>2018</v>
      </c>
      <c r="B5235">
        <v>11</v>
      </c>
      <c r="C5235" t="str">
        <f>+VLOOKUP(Precio_mayoristas_consumidores[[#This Row],[Cod_mes]],Códigos_mes[],2,0)</f>
        <v>Noviembre</v>
      </c>
      <c r="D5235" t="s">
        <v>797</v>
      </c>
      <c r="E5235" t="str">
        <f>+VLOOKUP(Precio_mayoristas_consumidores[[#This Row],[Producto]],Codigos_class_frutas[],2,0)</f>
        <v>Oleaginosos</v>
      </c>
      <c r="F5235" t="s">
        <v>225</v>
      </c>
      <c r="G5235" s="51">
        <v>3536.12</v>
      </c>
    </row>
    <row r="5236" spans="1:7" x14ac:dyDescent="0.35">
      <c r="A5236">
        <v>2018</v>
      </c>
      <c r="B5236">
        <v>11</v>
      </c>
      <c r="C5236" t="str">
        <f>+VLOOKUP(Precio_mayoristas_consumidores[[#This Row],[Cod_mes]],Códigos_mes[],2,0)</f>
        <v>Noviembre</v>
      </c>
      <c r="D5236" t="s">
        <v>797</v>
      </c>
      <c r="E5236" t="str">
        <f>+VLOOKUP(Precio_mayoristas_consumidores[[#This Row],[Producto]],Codigos_class_frutas[],2,0)</f>
        <v>Frutos de pepita</v>
      </c>
      <c r="F5236" t="s">
        <v>242</v>
      </c>
      <c r="G5236" s="51">
        <v>1166.8399999999999</v>
      </c>
    </row>
    <row r="5237" spans="1:7" x14ac:dyDescent="0.35">
      <c r="A5237">
        <v>2018</v>
      </c>
      <c r="B5237">
        <v>11</v>
      </c>
      <c r="C5237" t="str">
        <f>+VLOOKUP(Precio_mayoristas_consumidores[[#This Row],[Cod_mes]],Códigos_mes[],2,0)</f>
        <v>Noviembre</v>
      </c>
      <c r="D5237" t="s">
        <v>797</v>
      </c>
      <c r="E5237" t="str">
        <f>+VLOOKUP(Precio_mayoristas_consumidores[[#This Row],[Producto]],Codigos_class_frutas[],2,0)</f>
        <v>Tropicales y subtropicales</v>
      </c>
      <c r="F5237" t="s">
        <v>204</v>
      </c>
      <c r="G5237" s="51">
        <v>848.07</v>
      </c>
    </row>
    <row r="5238" spans="1:7" x14ac:dyDescent="0.35">
      <c r="A5238">
        <v>2018</v>
      </c>
      <c r="B5238">
        <v>11</v>
      </c>
      <c r="C5238" t="str">
        <f>+VLOOKUP(Precio_mayoristas_consumidores[[#This Row],[Cod_mes]],Códigos_mes[],2,0)</f>
        <v>Noviembre</v>
      </c>
      <c r="D5238" t="s">
        <v>796</v>
      </c>
      <c r="E5238" t="str">
        <f>+VLOOKUP(Precio_mayoristas_consumidores[[#This Row],[Producto]],Codigos_class_frutas[],2,0)</f>
        <v>Otros</v>
      </c>
      <c r="F5238" t="s">
        <v>209</v>
      </c>
      <c r="G5238" s="51">
        <v>2228.3200000000002</v>
      </c>
    </row>
    <row r="5239" spans="1:7" x14ac:dyDescent="0.35">
      <c r="A5239">
        <v>2018</v>
      </c>
      <c r="B5239">
        <v>11</v>
      </c>
      <c r="C5239" t="str">
        <f>+VLOOKUP(Precio_mayoristas_consumidores[[#This Row],[Cod_mes]],Códigos_mes[],2,0)</f>
        <v>Noviembre</v>
      </c>
      <c r="D5239" t="s">
        <v>796</v>
      </c>
      <c r="E5239" t="str">
        <f>+VLOOKUP(Precio_mayoristas_consumidores[[#This Row],[Producto]],Codigos_class_frutas[],2,0)</f>
        <v>Berries</v>
      </c>
      <c r="F5239" t="s">
        <v>212</v>
      </c>
      <c r="G5239" s="51">
        <v>1290.1400000000001</v>
      </c>
    </row>
    <row r="5240" spans="1:7" x14ac:dyDescent="0.35">
      <c r="A5240">
        <v>2018</v>
      </c>
      <c r="B5240">
        <v>11</v>
      </c>
      <c r="C5240" t="str">
        <f>+VLOOKUP(Precio_mayoristas_consumidores[[#This Row],[Cod_mes]],Códigos_mes[],2,0)</f>
        <v>Noviembre</v>
      </c>
      <c r="D5240" t="s">
        <v>796</v>
      </c>
      <c r="E5240" t="str">
        <f>+VLOOKUP(Precio_mayoristas_consumidores[[#This Row],[Producto]],Codigos_class_frutas[],2,0)</f>
        <v>Berries</v>
      </c>
      <c r="F5240" t="s">
        <v>249</v>
      </c>
      <c r="G5240" s="51">
        <v>858</v>
      </c>
    </row>
    <row r="5241" spans="1:7" x14ac:dyDescent="0.35">
      <c r="A5241">
        <v>2018</v>
      </c>
      <c r="B5241">
        <v>11</v>
      </c>
      <c r="C5241" t="str">
        <f>+VLOOKUP(Precio_mayoristas_consumidores[[#This Row],[Cod_mes]],Códigos_mes[],2,0)</f>
        <v>Noviembre</v>
      </c>
      <c r="D5241" t="s">
        <v>796</v>
      </c>
      <c r="E5241" t="str">
        <f>+VLOOKUP(Precio_mayoristas_consumidores[[#This Row],[Producto]],Codigos_class_frutas[],2,0)</f>
        <v>Cítricos</v>
      </c>
      <c r="F5241" t="s">
        <v>214</v>
      </c>
      <c r="G5241" s="51">
        <v>916.52</v>
      </c>
    </row>
    <row r="5242" spans="1:7" x14ac:dyDescent="0.35">
      <c r="A5242">
        <v>2018</v>
      </c>
      <c r="B5242">
        <v>11</v>
      </c>
      <c r="C5242" t="str">
        <f>+VLOOKUP(Precio_mayoristas_consumidores[[#This Row],[Cod_mes]],Códigos_mes[],2,0)</f>
        <v>Noviembre</v>
      </c>
      <c r="D5242" t="s">
        <v>796</v>
      </c>
      <c r="E5242" t="str">
        <f>+VLOOKUP(Precio_mayoristas_consumidores[[#This Row],[Producto]],Codigos_class_frutas[],2,0)</f>
        <v>Cítricos</v>
      </c>
      <c r="F5242" t="s">
        <v>218</v>
      </c>
      <c r="G5242" s="51">
        <v>711.33</v>
      </c>
    </row>
    <row r="5243" spans="1:7" x14ac:dyDescent="0.35">
      <c r="A5243">
        <v>2018</v>
      </c>
      <c r="B5243">
        <v>11</v>
      </c>
      <c r="C5243" t="str">
        <f>+VLOOKUP(Precio_mayoristas_consumidores[[#This Row],[Cod_mes]],Códigos_mes[],2,0)</f>
        <v>Noviembre</v>
      </c>
      <c r="D5243" t="s">
        <v>796</v>
      </c>
      <c r="E5243" t="str">
        <f>+VLOOKUP(Precio_mayoristas_consumidores[[#This Row],[Producto]],Codigos_class_frutas[],2,0)</f>
        <v>Tropicales y subtropicales</v>
      </c>
      <c r="F5243" t="s">
        <v>229</v>
      </c>
      <c r="G5243" s="51">
        <v>1912.07</v>
      </c>
    </row>
    <row r="5244" spans="1:7" x14ac:dyDescent="0.35">
      <c r="A5244">
        <v>2018</v>
      </c>
      <c r="B5244">
        <v>11</v>
      </c>
      <c r="C5244" t="str">
        <f>+VLOOKUP(Precio_mayoristas_consumidores[[#This Row],[Cod_mes]],Códigos_mes[],2,0)</f>
        <v>Noviembre</v>
      </c>
      <c r="D5244" t="s">
        <v>796</v>
      </c>
      <c r="E5244" t="str">
        <f>+VLOOKUP(Precio_mayoristas_consumidores[[#This Row],[Producto]],Codigos_class_frutas[],2,0)</f>
        <v>Frutos de pepita</v>
      </c>
      <c r="F5244" t="s">
        <v>231</v>
      </c>
      <c r="G5244" s="51">
        <v>724.01</v>
      </c>
    </row>
    <row r="5245" spans="1:7" x14ac:dyDescent="0.35">
      <c r="A5245">
        <v>2018</v>
      </c>
      <c r="B5245">
        <v>11</v>
      </c>
      <c r="C5245" t="str">
        <f>+VLOOKUP(Precio_mayoristas_consumidores[[#This Row],[Cod_mes]],Códigos_mes[],2,0)</f>
        <v>Noviembre</v>
      </c>
      <c r="D5245" t="s">
        <v>796</v>
      </c>
      <c r="E5245" t="str">
        <f>+VLOOKUP(Precio_mayoristas_consumidores[[#This Row],[Producto]],Codigos_class_frutas[],2,0)</f>
        <v>Cítricos</v>
      </c>
      <c r="F5245" t="s">
        <v>221</v>
      </c>
      <c r="G5245" s="51">
        <v>649.89</v>
      </c>
    </row>
    <row r="5246" spans="1:7" x14ac:dyDescent="0.35">
      <c r="A5246">
        <v>2018</v>
      </c>
      <c r="B5246">
        <v>11</v>
      </c>
      <c r="C5246" t="str">
        <f>+VLOOKUP(Precio_mayoristas_consumidores[[#This Row],[Cod_mes]],Códigos_mes[],2,0)</f>
        <v>Noviembre</v>
      </c>
      <c r="D5246" t="s">
        <v>796</v>
      </c>
      <c r="E5246" t="str">
        <f>+VLOOKUP(Precio_mayoristas_consumidores[[#This Row],[Producto]],Codigos_class_frutas[],2,0)</f>
        <v>Oleaginosos</v>
      </c>
      <c r="F5246" t="s">
        <v>225</v>
      </c>
      <c r="G5246" s="51">
        <v>2462.62</v>
      </c>
    </row>
    <row r="5247" spans="1:7" x14ac:dyDescent="0.35">
      <c r="A5247">
        <v>2018</v>
      </c>
      <c r="B5247">
        <v>11</v>
      </c>
      <c r="C5247" t="str">
        <f>+VLOOKUP(Precio_mayoristas_consumidores[[#This Row],[Cod_mes]],Códigos_mes[],2,0)</f>
        <v>Noviembre</v>
      </c>
      <c r="D5247" t="s">
        <v>796</v>
      </c>
      <c r="E5247" t="str">
        <f>+VLOOKUP(Precio_mayoristas_consumidores[[#This Row],[Producto]],Codigos_class_frutas[],2,0)</f>
        <v>Frutos de pepita</v>
      </c>
      <c r="F5247" t="s">
        <v>242</v>
      </c>
      <c r="G5247" s="51">
        <v>798.27</v>
      </c>
    </row>
    <row r="5248" spans="1:7" x14ac:dyDescent="0.35">
      <c r="A5248">
        <v>2018</v>
      </c>
      <c r="B5248">
        <v>11</v>
      </c>
      <c r="C5248" t="str">
        <f>+VLOOKUP(Precio_mayoristas_consumidores[[#This Row],[Cod_mes]],Códigos_mes[],2,0)</f>
        <v>Noviembre</v>
      </c>
      <c r="D5248" t="s">
        <v>796</v>
      </c>
      <c r="E5248" t="str">
        <f>+VLOOKUP(Precio_mayoristas_consumidores[[#This Row],[Producto]],Codigos_class_frutas[],2,0)</f>
        <v>Tropicales y subtropicales</v>
      </c>
      <c r="F5248" t="s">
        <v>204</v>
      </c>
      <c r="G5248" s="51">
        <v>645.44000000000005</v>
      </c>
    </row>
    <row r="5249" spans="1:7" x14ac:dyDescent="0.35">
      <c r="A5249">
        <v>2018</v>
      </c>
      <c r="B5249">
        <v>11</v>
      </c>
      <c r="C5249" t="str">
        <f>+VLOOKUP(Precio_mayoristas_consumidores[[#This Row],[Cod_mes]],Códigos_mes[],2,0)</f>
        <v>Noviembre</v>
      </c>
      <c r="D5249" t="s">
        <v>797</v>
      </c>
      <c r="E5249" t="str">
        <f>+VLOOKUP(Precio_mayoristas_consumidores[[#This Row],[Producto]],Codigos_class_frutas[],2,0)</f>
        <v>Otros</v>
      </c>
      <c r="F5249" t="s">
        <v>209</v>
      </c>
      <c r="G5249" s="51">
        <v>2352.7199999999998</v>
      </c>
    </row>
    <row r="5250" spans="1:7" x14ac:dyDescent="0.35">
      <c r="A5250">
        <v>2018</v>
      </c>
      <c r="B5250">
        <v>11</v>
      </c>
      <c r="C5250" t="str">
        <f>+VLOOKUP(Precio_mayoristas_consumidores[[#This Row],[Cod_mes]],Códigos_mes[],2,0)</f>
        <v>Noviembre</v>
      </c>
      <c r="D5250" t="s">
        <v>797</v>
      </c>
      <c r="E5250" t="str">
        <f>+VLOOKUP(Precio_mayoristas_consumidores[[#This Row],[Producto]],Codigos_class_frutas[],2,0)</f>
        <v>Berries</v>
      </c>
      <c r="F5250" t="s">
        <v>212</v>
      </c>
      <c r="G5250" s="51">
        <v>4400.5</v>
      </c>
    </row>
    <row r="5251" spans="1:7" x14ac:dyDescent="0.35">
      <c r="A5251">
        <v>2018</v>
      </c>
      <c r="B5251">
        <v>11</v>
      </c>
      <c r="C5251" t="str">
        <f>+VLOOKUP(Precio_mayoristas_consumidores[[#This Row],[Cod_mes]],Códigos_mes[],2,0)</f>
        <v>Noviembre</v>
      </c>
      <c r="D5251" t="s">
        <v>797</v>
      </c>
      <c r="E5251" t="str">
        <f>+VLOOKUP(Precio_mayoristas_consumidores[[#This Row],[Producto]],Codigos_class_frutas[],2,0)</f>
        <v>Berries</v>
      </c>
      <c r="F5251" t="s">
        <v>249</v>
      </c>
      <c r="G5251" s="51">
        <v>1410.87</v>
      </c>
    </row>
    <row r="5252" spans="1:7" x14ac:dyDescent="0.35">
      <c r="A5252">
        <v>2018</v>
      </c>
      <c r="B5252">
        <v>11</v>
      </c>
      <c r="C5252" t="str">
        <f>+VLOOKUP(Precio_mayoristas_consumidores[[#This Row],[Cod_mes]],Códigos_mes[],2,0)</f>
        <v>Noviembre</v>
      </c>
      <c r="D5252" t="s">
        <v>797</v>
      </c>
      <c r="E5252" t="str">
        <f>+VLOOKUP(Precio_mayoristas_consumidores[[#This Row],[Producto]],Codigos_class_frutas[],2,0)</f>
        <v>Cítricos</v>
      </c>
      <c r="F5252" t="s">
        <v>214</v>
      </c>
      <c r="G5252" s="51">
        <v>1135.5999999999999</v>
      </c>
    </row>
    <row r="5253" spans="1:7" x14ac:dyDescent="0.35">
      <c r="A5253">
        <v>2018</v>
      </c>
      <c r="B5253">
        <v>11</v>
      </c>
      <c r="C5253" t="str">
        <f>+VLOOKUP(Precio_mayoristas_consumidores[[#This Row],[Cod_mes]],Códigos_mes[],2,0)</f>
        <v>Noviembre</v>
      </c>
      <c r="D5253" t="s">
        <v>797</v>
      </c>
      <c r="E5253" t="str">
        <f>+VLOOKUP(Precio_mayoristas_consumidores[[#This Row],[Producto]],Codigos_class_frutas[],2,0)</f>
        <v>Cítricos</v>
      </c>
      <c r="F5253" t="s">
        <v>218</v>
      </c>
      <c r="G5253" s="51">
        <v>1487.9</v>
      </c>
    </row>
    <row r="5254" spans="1:7" x14ac:dyDescent="0.35">
      <c r="A5254">
        <v>2018</v>
      </c>
      <c r="B5254">
        <v>11</v>
      </c>
      <c r="C5254" t="str">
        <f>+VLOOKUP(Precio_mayoristas_consumidores[[#This Row],[Cod_mes]],Códigos_mes[],2,0)</f>
        <v>Noviembre</v>
      </c>
      <c r="D5254" t="s">
        <v>797</v>
      </c>
      <c r="E5254" t="str">
        <f>+VLOOKUP(Precio_mayoristas_consumidores[[#This Row],[Producto]],Codigos_class_frutas[],2,0)</f>
        <v>Tropicales y subtropicales</v>
      </c>
      <c r="F5254" t="s">
        <v>229</v>
      </c>
      <c r="G5254" s="51">
        <v>1793.61</v>
      </c>
    </row>
    <row r="5255" spans="1:7" x14ac:dyDescent="0.35">
      <c r="A5255">
        <v>2018</v>
      </c>
      <c r="B5255">
        <v>11</v>
      </c>
      <c r="C5255" t="str">
        <f>+VLOOKUP(Precio_mayoristas_consumidores[[#This Row],[Cod_mes]],Códigos_mes[],2,0)</f>
        <v>Noviembre</v>
      </c>
      <c r="D5255" t="s">
        <v>797</v>
      </c>
      <c r="E5255" t="str">
        <f>+VLOOKUP(Precio_mayoristas_consumidores[[#This Row],[Producto]],Codigos_class_frutas[],2,0)</f>
        <v>Frutos de pepita</v>
      </c>
      <c r="F5255" t="s">
        <v>231</v>
      </c>
      <c r="G5255" s="51">
        <v>1207.8699999999999</v>
      </c>
    </row>
    <row r="5256" spans="1:7" x14ac:dyDescent="0.35">
      <c r="A5256">
        <v>2018</v>
      </c>
      <c r="B5256">
        <v>11</v>
      </c>
      <c r="C5256" t="str">
        <f>+VLOOKUP(Precio_mayoristas_consumidores[[#This Row],[Cod_mes]],Códigos_mes[],2,0)</f>
        <v>Noviembre</v>
      </c>
      <c r="D5256" t="s">
        <v>797</v>
      </c>
      <c r="E5256" t="str">
        <f>+VLOOKUP(Precio_mayoristas_consumidores[[#This Row],[Producto]],Codigos_class_frutas[],2,0)</f>
        <v>Cítricos</v>
      </c>
      <c r="F5256" t="s">
        <v>221</v>
      </c>
      <c r="G5256" s="51">
        <v>986.13</v>
      </c>
    </row>
    <row r="5257" spans="1:7" x14ac:dyDescent="0.35">
      <c r="A5257">
        <v>2018</v>
      </c>
      <c r="B5257">
        <v>11</v>
      </c>
      <c r="C5257" t="str">
        <f>+VLOOKUP(Precio_mayoristas_consumidores[[#This Row],[Cod_mes]],Códigos_mes[],2,0)</f>
        <v>Noviembre</v>
      </c>
      <c r="D5257" t="s">
        <v>797</v>
      </c>
      <c r="E5257" t="str">
        <f>+VLOOKUP(Precio_mayoristas_consumidores[[#This Row],[Producto]],Codigos_class_frutas[],2,0)</f>
        <v>Oleaginosos</v>
      </c>
      <c r="F5257" t="s">
        <v>225</v>
      </c>
      <c r="G5257" s="51">
        <v>3381.45</v>
      </c>
    </row>
    <row r="5258" spans="1:7" x14ac:dyDescent="0.35">
      <c r="A5258">
        <v>2018</v>
      </c>
      <c r="B5258">
        <v>11</v>
      </c>
      <c r="C5258" t="str">
        <f>+VLOOKUP(Precio_mayoristas_consumidores[[#This Row],[Cod_mes]],Códigos_mes[],2,0)</f>
        <v>Noviembre</v>
      </c>
      <c r="D5258" t="s">
        <v>797</v>
      </c>
      <c r="E5258" t="str">
        <f>+VLOOKUP(Precio_mayoristas_consumidores[[#This Row],[Producto]],Codigos_class_frutas[],2,0)</f>
        <v>Frutos de pepita</v>
      </c>
      <c r="F5258" t="s">
        <v>242</v>
      </c>
      <c r="G5258" s="51">
        <v>1188.19</v>
      </c>
    </row>
    <row r="5259" spans="1:7" x14ac:dyDescent="0.35">
      <c r="A5259">
        <v>2018</v>
      </c>
      <c r="B5259">
        <v>11</v>
      </c>
      <c r="C5259" t="str">
        <f>+VLOOKUP(Precio_mayoristas_consumidores[[#This Row],[Cod_mes]],Códigos_mes[],2,0)</f>
        <v>Noviembre</v>
      </c>
      <c r="D5259" t="s">
        <v>797</v>
      </c>
      <c r="E5259" t="str">
        <f>+VLOOKUP(Precio_mayoristas_consumidores[[#This Row],[Producto]],Codigos_class_frutas[],2,0)</f>
        <v>Tropicales y subtropicales</v>
      </c>
      <c r="F5259" t="s">
        <v>204</v>
      </c>
      <c r="G5259" s="51">
        <v>850.05</v>
      </c>
    </row>
    <row r="5260" spans="1:7" x14ac:dyDescent="0.35">
      <c r="A5260">
        <v>2018</v>
      </c>
      <c r="B5260">
        <v>11</v>
      </c>
      <c r="C5260" t="str">
        <f>+VLOOKUP(Precio_mayoristas_consumidores[[#This Row],[Cod_mes]],Códigos_mes[],2,0)</f>
        <v>Noviembre</v>
      </c>
      <c r="D5260" t="s">
        <v>796</v>
      </c>
      <c r="E5260" t="str">
        <f>+VLOOKUP(Precio_mayoristas_consumidores[[#This Row],[Producto]],Codigos_class_frutas[],2,0)</f>
        <v>Otros</v>
      </c>
      <c r="F5260" t="s">
        <v>209</v>
      </c>
      <c r="G5260" s="51">
        <v>1882.76</v>
      </c>
    </row>
    <row r="5261" spans="1:7" x14ac:dyDescent="0.35">
      <c r="A5261">
        <v>2018</v>
      </c>
      <c r="B5261">
        <v>11</v>
      </c>
      <c r="C5261" t="str">
        <f>+VLOOKUP(Precio_mayoristas_consumidores[[#This Row],[Cod_mes]],Códigos_mes[],2,0)</f>
        <v>Noviembre</v>
      </c>
      <c r="D5261" t="s">
        <v>796</v>
      </c>
      <c r="E5261" t="str">
        <f>+VLOOKUP(Precio_mayoristas_consumidores[[#This Row],[Producto]],Codigos_class_frutas[],2,0)</f>
        <v>Berries</v>
      </c>
      <c r="F5261" t="s">
        <v>212</v>
      </c>
      <c r="G5261" s="51">
        <v>1150.97</v>
      </c>
    </row>
    <row r="5262" spans="1:7" x14ac:dyDescent="0.35">
      <c r="A5262">
        <v>2018</v>
      </c>
      <c r="B5262">
        <v>11</v>
      </c>
      <c r="C5262" t="str">
        <f>+VLOOKUP(Precio_mayoristas_consumidores[[#This Row],[Cod_mes]],Códigos_mes[],2,0)</f>
        <v>Noviembre</v>
      </c>
      <c r="D5262" t="s">
        <v>796</v>
      </c>
      <c r="E5262" t="str">
        <f>+VLOOKUP(Precio_mayoristas_consumidores[[#This Row],[Producto]],Codigos_class_frutas[],2,0)</f>
        <v>Berries</v>
      </c>
      <c r="F5262" t="s">
        <v>249</v>
      </c>
      <c r="G5262" s="51">
        <v>847.52</v>
      </c>
    </row>
    <row r="5263" spans="1:7" x14ac:dyDescent="0.35">
      <c r="A5263">
        <v>2018</v>
      </c>
      <c r="B5263">
        <v>11</v>
      </c>
      <c r="C5263" t="str">
        <f>+VLOOKUP(Precio_mayoristas_consumidores[[#This Row],[Cod_mes]],Códigos_mes[],2,0)</f>
        <v>Noviembre</v>
      </c>
      <c r="D5263" t="s">
        <v>796</v>
      </c>
      <c r="E5263" t="str">
        <f>+VLOOKUP(Precio_mayoristas_consumidores[[#This Row],[Producto]],Codigos_class_frutas[],2,0)</f>
        <v>Cítricos</v>
      </c>
      <c r="F5263" t="s">
        <v>214</v>
      </c>
      <c r="G5263" s="51">
        <v>937.17</v>
      </c>
    </row>
    <row r="5264" spans="1:7" x14ac:dyDescent="0.35">
      <c r="A5264">
        <v>2018</v>
      </c>
      <c r="B5264">
        <v>11</v>
      </c>
      <c r="C5264" t="str">
        <f>+VLOOKUP(Precio_mayoristas_consumidores[[#This Row],[Cod_mes]],Códigos_mes[],2,0)</f>
        <v>Noviembre</v>
      </c>
      <c r="D5264" t="s">
        <v>796</v>
      </c>
      <c r="E5264" t="str">
        <f>+VLOOKUP(Precio_mayoristas_consumidores[[#This Row],[Producto]],Codigos_class_frutas[],2,0)</f>
        <v>Cítricos</v>
      </c>
      <c r="F5264" t="s">
        <v>218</v>
      </c>
      <c r="G5264" s="51">
        <v>663.65</v>
      </c>
    </row>
    <row r="5265" spans="1:7" x14ac:dyDescent="0.35">
      <c r="A5265">
        <v>2018</v>
      </c>
      <c r="B5265">
        <v>11</v>
      </c>
      <c r="C5265" t="str">
        <f>+VLOOKUP(Precio_mayoristas_consumidores[[#This Row],[Cod_mes]],Códigos_mes[],2,0)</f>
        <v>Noviembre</v>
      </c>
      <c r="D5265" t="s">
        <v>796</v>
      </c>
      <c r="E5265" t="str">
        <f>+VLOOKUP(Precio_mayoristas_consumidores[[#This Row],[Producto]],Codigos_class_frutas[],2,0)</f>
        <v>Tropicales y subtropicales</v>
      </c>
      <c r="F5265" t="s">
        <v>229</v>
      </c>
      <c r="G5265" s="51">
        <v>1942.71</v>
      </c>
    </row>
    <row r="5266" spans="1:7" x14ac:dyDescent="0.35">
      <c r="A5266">
        <v>2018</v>
      </c>
      <c r="B5266">
        <v>11</v>
      </c>
      <c r="C5266" t="str">
        <f>+VLOOKUP(Precio_mayoristas_consumidores[[#This Row],[Cod_mes]],Códigos_mes[],2,0)</f>
        <v>Noviembre</v>
      </c>
      <c r="D5266" t="s">
        <v>796</v>
      </c>
      <c r="E5266" t="str">
        <f>+VLOOKUP(Precio_mayoristas_consumidores[[#This Row],[Producto]],Codigos_class_frutas[],2,0)</f>
        <v>Frutos de pepita</v>
      </c>
      <c r="F5266" t="s">
        <v>231</v>
      </c>
      <c r="G5266" s="51">
        <v>735.16</v>
      </c>
    </row>
    <row r="5267" spans="1:7" x14ac:dyDescent="0.35">
      <c r="A5267">
        <v>2018</v>
      </c>
      <c r="B5267">
        <v>11</v>
      </c>
      <c r="C5267" t="str">
        <f>+VLOOKUP(Precio_mayoristas_consumidores[[#This Row],[Cod_mes]],Códigos_mes[],2,0)</f>
        <v>Noviembre</v>
      </c>
      <c r="D5267" t="s">
        <v>796</v>
      </c>
      <c r="E5267" t="str">
        <f>+VLOOKUP(Precio_mayoristas_consumidores[[#This Row],[Producto]],Codigos_class_frutas[],2,0)</f>
        <v>Cítricos</v>
      </c>
      <c r="F5267" t="s">
        <v>221</v>
      </c>
      <c r="G5267" s="51">
        <v>630.15</v>
      </c>
    </row>
    <row r="5268" spans="1:7" x14ac:dyDescent="0.35">
      <c r="A5268">
        <v>2018</v>
      </c>
      <c r="B5268">
        <v>11</v>
      </c>
      <c r="C5268" t="str">
        <f>+VLOOKUP(Precio_mayoristas_consumidores[[#This Row],[Cod_mes]],Códigos_mes[],2,0)</f>
        <v>Noviembre</v>
      </c>
      <c r="D5268" t="s">
        <v>796</v>
      </c>
      <c r="E5268" t="str">
        <f>+VLOOKUP(Precio_mayoristas_consumidores[[#This Row],[Producto]],Codigos_class_frutas[],2,0)</f>
        <v>Oleaginosos</v>
      </c>
      <c r="F5268" t="s">
        <v>225</v>
      </c>
      <c r="G5268" s="51">
        <v>2222.9499999999998</v>
      </c>
    </row>
    <row r="5269" spans="1:7" x14ac:dyDescent="0.35">
      <c r="A5269">
        <v>2018</v>
      </c>
      <c r="B5269">
        <v>11</v>
      </c>
      <c r="C5269" t="str">
        <f>+VLOOKUP(Precio_mayoristas_consumidores[[#This Row],[Cod_mes]],Códigos_mes[],2,0)</f>
        <v>Noviembre</v>
      </c>
      <c r="D5269" t="s">
        <v>796</v>
      </c>
      <c r="E5269" t="str">
        <f>+VLOOKUP(Precio_mayoristas_consumidores[[#This Row],[Producto]],Codigos_class_frutas[],2,0)</f>
        <v>Frutos de pepita</v>
      </c>
      <c r="F5269" t="s">
        <v>242</v>
      </c>
      <c r="G5269" s="51">
        <v>800.09</v>
      </c>
    </row>
    <row r="5270" spans="1:7" x14ac:dyDescent="0.35">
      <c r="A5270">
        <v>2018</v>
      </c>
      <c r="B5270">
        <v>11</v>
      </c>
      <c r="C5270" t="str">
        <f>+VLOOKUP(Precio_mayoristas_consumidores[[#This Row],[Cod_mes]],Códigos_mes[],2,0)</f>
        <v>Noviembre</v>
      </c>
      <c r="D5270" t="s">
        <v>796</v>
      </c>
      <c r="E5270" t="str">
        <f>+VLOOKUP(Precio_mayoristas_consumidores[[#This Row],[Producto]],Codigos_class_frutas[],2,0)</f>
        <v>Tropicales y subtropicales</v>
      </c>
      <c r="F5270" t="s">
        <v>204</v>
      </c>
      <c r="G5270" s="51">
        <v>635.4</v>
      </c>
    </row>
    <row r="5271" spans="1:7" x14ac:dyDescent="0.35">
      <c r="A5271">
        <v>2018</v>
      </c>
      <c r="B5271">
        <v>11</v>
      </c>
      <c r="C5271" t="str">
        <f>+VLOOKUP(Precio_mayoristas_consumidores[[#This Row],[Cod_mes]],Códigos_mes[],2,0)</f>
        <v>Noviembre</v>
      </c>
      <c r="D5271" t="s">
        <v>797</v>
      </c>
      <c r="E5271" t="str">
        <f>+VLOOKUP(Precio_mayoristas_consumidores[[#This Row],[Producto]],Codigos_class_frutas[],2,0)</f>
        <v>Otros</v>
      </c>
      <c r="F5271" t="s">
        <v>209</v>
      </c>
      <c r="G5271" s="51">
        <v>2349.52</v>
      </c>
    </row>
    <row r="5272" spans="1:7" x14ac:dyDescent="0.35">
      <c r="A5272">
        <v>2018</v>
      </c>
      <c r="B5272">
        <v>11</v>
      </c>
      <c r="C5272" t="str">
        <f>+VLOOKUP(Precio_mayoristas_consumidores[[#This Row],[Cod_mes]],Códigos_mes[],2,0)</f>
        <v>Noviembre</v>
      </c>
      <c r="D5272" t="s">
        <v>797</v>
      </c>
      <c r="E5272" t="str">
        <f>+VLOOKUP(Precio_mayoristas_consumidores[[#This Row],[Producto]],Codigos_class_frutas[],2,0)</f>
        <v>Berries</v>
      </c>
      <c r="F5272" t="s">
        <v>212</v>
      </c>
      <c r="G5272" s="51">
        <v>5509.36</v>
      </c>
    </row>
    <row r="5273" spans="1:7" x14ac:dyDescent="0.35">
      <c r="A5273">
        <v>2018</v>
      </c>
      <c r="B5273">
        <v>11</v>
      </c>
      <c r="C5273" t="str">
        <f>+VLOOKUP(Precio_mayoristas_consumidores[[#This Row],[Cod_mes]],Códigos_mes[],2,0)</f>
        <v>Noviembre</v>
      </c>
      <c r="D5273" t="s">
        <v>797</v>
      </c>
      <c r="E5273" t="str">
        <f>+VLOOKUP(Precio_mayoristas_consumidores[[#This Row],[Producto]],Codigos_class_frutas[],2,0)</f>
        <v>Berries</v>
      </c>
      <c r="F5273" t="s">
        <v>249</v>
      </c>
      <c r="G5273" s="51">
        <v>1448.43</v>
      </c>
    </row>
    <row r="5274" spans="1:7" x14ac:dyDescent="0.35">
      <c r="A5274">
        <v>2018</v>
      </c>
      <c r="B5274">
        <v>11</v>
      </c>
      <c r="C5274" t="str">
        <f>+VLOOKUP(Precio_mayoristas_consumidores[[#This Row],[Cod_mes]],Códigos_mes[],2,0)</f>
        <v>Noviembre</v>
      </c>
      <c r="D5274" t="s">
        <v>797</v>
      </c>
      <c r="E5274" t="str">
        <f>+VLOOKUP(Precio_mayoristas_consumidores[[#This Row],[Producto]],Codigos_class_frutas[],2,0)</f>
        <v>Cítricos</v>
      </c>
      <c r="F5274" t="s">
        <v>214</v>
      </c>
      <c r="G5274" s="51">
        <v>1359.19</v>
      </c>
    </row>
    <row r="5275" spans="1:7" x14ac:dyDescent="0.35">
      <c r="A5275">
        <v>2018</v>
      </c>
      <c r="B5275">
        <v>11</v>
      </c>
      <c r="C5275" t="str">
        <f>+VLOOKUP(Precio_mayoristas_consumidores[[#This Row],[Cod_mes]],Códigos_mes[],2,0)</f>
        <v>Noviembre</v>
      </c>
      <c r="D5275" t="s">
        <v>797</v>
      </c>
      <c r="E5275" t="str">
        <f>+VLOOKUP(Precio_mayoristas_consumidores[[#This Row],[Producto]],Codigos_class_frutas[],2,0)</f>
        <v>Cítricos</v>
      </c>
      <c r="F5275" t="s">
        <v>218</v>
      </c>
      <c r="G5275" s="51">
        <v>1487.6</v>
      </c>
    </row>
    <row r="5276" spans="1:7" x14ac:dyDescent="0.35">
      <c r="A5276">
        <v>2018</v>
      </c>
      <c r="B5276">
        <v>11</v>
      </c>
      <c r="C5276" t="str">
        <f>+VLOOKUP(Precio_mayoristas_consumidores[[#This Row],[Cod_mes]],Códigos_mes[],2,0)</f>
        <v>Noviembre</v>
      </c>
      <c r="D5276" t="s">
        <v>797</v>
      </c>
      <c r="E5276" t="str">
        <f>+VLOOKUP(Precio_mayoristas_consumidores[[#This Row],[Producto]],Codigos_class_frutas[],2,0)</f>
        <v>Tropicales y subtropicales</v>
      </c>
      <c r="F5276" t="s">
        <v>229</v>
      </c>
      <c r="G5276" s="51">
        <v>1661.81</v>
      </c>
    </row>
    <row r="5277" spans="1:7" x14ac:dyDescent="0.35">
      <c r="A5277">
        <v>2018</v>
      </c>
      <c r="B5277">
        <v>11</v>
      </c>
      <c r="C5277" t="str">
        <f>+VLOOKUP(Precio_mayoristas_consumidores[[#This Row],[Cod_mes]],Códigos_mes[],2,0)</f>
        <v>Noviembre</v>
      </c>
      <c r="D5277" t="s">
        <v>797</v>
      </c>
      <c r="E5277" t="str">
        <f>+VLOOKUP(Precio_mayoristas_consumidores[[#This Row],[Producto]],Codigos_class_frutas[],2,0)</f>
        <v>Frutos de pepita</v>
      </c>
      <c r="F5277" t="s">
        <v>231</v>
      </c>
      <c r="G5277" s="51">
        <v>1278.3900000000001</v>
      </c>
    </row>
    <row r="5278" spans="1:7" x14ac:dyDescent="0.35">
      <c r="A5278">
        <v>2018</v>
      </c>
      <c r="B5278">
        <v>11</v>
      </c>
      <c r="C5278" t="str">
        <f>+VLOOKUP(Precio_mayoristas_consumidores[[#This Row],[Cod_mes]],Códigos_mes[],2,0)</f>
        <v>Noviembre</v>
      </c>
      <c r="D5278" t="s">
        <v>797</v>
      </c>
      <c r="E5278" t="str">
        <f>+VLOOKUP(Precio_mayoristas_consumidores[[#This Row],[Producto]],Codigos_class_frutas[],2,0)</f>
        <v>Cítricos</v>
      </c>
      <c r="F5278" t="s">
        <v>221</v>
      </c>
      <c r="G5278" s="51">
        <v>999.96</v>
      </c>
    </row>
    <row r="5279" spans="1:7" x14ac:dyDescent="0.35">
      <c r="A5279">
        <v>2018</v>
      </c>
      <c r="B5279">
        <v>11</v>
      </c>
      <c r="C5279" t="str">
        <f>+VLOOKUP(Precio_mayoristas_consumidores[[#This Row],[Cod_mes]],Códigos_mes[],2,0)</f>
        <v>Noviembre</v>
      </c>
      <c r="D5279" t="s">
        <v>797</v>
      </c>
      <c r="E5279" t="str">
        <f>+VLOOKUP(Precio_mayoristas_consumidores[[#This Row],[Producto]],Codigos_class_frutas[],2,0)</f>
        <v>Oleaginosos</v>
      </c>
      <c r="F5279" t="s">
        <v>225</v>
      </c>
      <c r="G5279" s="51">
        <v>3316.26</v>
      </c>
    </row>
    <row r="5280" spans="1:7" x14ac:dyDescent="0.35">
      <c r="A5280">
        <v>2018</v>
      </c>
      <c r="B5280">
        <v>11</v>
      </c>
      <c r="C5280" t="str">
        <f>+VLOOKUP(Precio_mayoristas_consumidores[[#This Row],[Cod_mes]],Códigos_mes[],2,0)</f>
        <v>Noviembre</v>
      </c>
      <c r="D5280" t="s">
        <v>797</v>
      </c>
      <c r="E5280" t="str">
        <f>+VLOOKUP(Precio_mayoristas_consumidores[[#This Row],[Producto]],Codigos_class_frutas[],2,0)</f>
        <v>Frutos de pepita</v>
      </c>
      <c r="F5280" t="s">
        <v>242</v>
      </c>
      <c r="G5280" s="51">
        <v>1221.4000000000001</v>
      </c>
    </row>
    <row r="5281" spans="1:7" x14ac:dyDescent="0.35">
      <c r="A5281">
        <v>2018</v>
      </c>
      <c r="B5281">
        <v>11</v>
      </c>
      <c r="C5281" t="str">
        <f>+VLOOKUP(Precio_mayoristas_consumidores[[#This Row],[Cod_mes]],Códigos_mes[],2,0)</f>
        <v>Noviembre</v>
      </c>
      <c r="D5281" t="s">
        <v>797</v>
      </c>
      <c r="E5281" t="str">
        <f>+VLOOKUP(Precio_mayoristas_consumidores[[#This Row],[Producto]],Codigos_class_frutas[],2,0)</f>
        <v>Tropicales y subtropicales</v>
      </c>
      <c r="F5281" t="s">
        <v>204</v>
      </c>
      <c r="G5281" s="51">
        <v>825.32</v>
      </c>
    </row>
    <row r="5282" spans="1:7" x14ac:dyDescent="0.35">
      <c r="A5282">
        <v>2018</v>
      </c>
      <c r="B5282">
        <v>11</v>
      </c>
      <c r="C5282" t="str">
        <f>+VLOOKUP(Precio_mayoristas_consumidores[[#This Row],[Cod_mes]],Códigos_mes[],2,0)</f>
        <v>Noviembre</v>
      </c>
      <c r="D5282" t="s">
        <v>796</v>
      </c>
      <c r="E5282" t="str">
        <f>+VLOOKUP(Precio_mayoristas_consumidores[[#This Row],[Producto]],Codigos_class_frutas[],2,0)</f>
        <v>Otros</v>
      </c>
      <c r="F5282" t="s">
        <v>209</v>
      </c>
      <c r="G5282" s="51">
        <v>1921.25</v>
      </c>
    </row>
    <row r="5283" spans="1:7" x14ac:dyDescent="0.35">
      <c r="A5283">
        <v>2018</v>
      </c>
      <c r="B5283">
        <v>11</v>
      </c>
      <c r="C5283" t="str">
        <f>+VLOOKUP(Precio_mayoristas_consumidores[[#This Row],[Cod_mes]],Códigos_mes[],2,0)</f>
        <v>Noviembre</v>
      </c>
      <c r="D5283" t="s">
        <v>796</v>
      </c>
      <c r="E5283" t="str">
        <f>+VLOOKUP(Precio_mayoristas_consumidores[[#This Row],[Producto]],Codigos_class_frutas[],2,0)</f>
        <v>Berries</v>
      </c>
      <c r="F5283" t="s">
        <v>212</v>
      </c>
      <c r="G5283" s="51">
        <v>1168.1400000000001</v>
      </c>
    </row>
    <row r="5284" spans="1:7" x14ac:dyDescent="0.35">
      <c r="A5284">
        <v>2018</v>
      </c>
      <c r="B5284">
        <v>11</v>
      </c>
      <c r="C5284" t="str">
        <f>+VLOOKUP(Precio_mayoristas_consumidores[[#This Row],[Cod_mes]],Códigos_mes[],2,0)</f>
        <v>Noviembre</v>
      </c>
      <c r="D5284" t="s">
        <v>796</v>
      </c>
      <c r="E5284" t="str">
        <f>+VLOOKUP(Precio_mayoristas_consumidores[[#This Row],[Producto]],Codigos_class_frutas[],2,0)</f>
        <v>Cítricos</v>
      </c>
      <c r="F5284" t="s">
        <v>214</v>
      </c>
      <c r="G5284" s="51">
        <v>976.35</v>
      </c>
    </row>
    <row r="5285" spans="1:7" x14ac:dyDescent="0.35">
      <c r="A5285">
        <v>2018</v>
      </c>
      <c r="B5285">
        <v>11</v>
      </c>
      <c r="C5285" t="str">
        <f>+VLOOKUP(Precio_mayoristas_consumidores[[#This Row],[Cod_mes]],Códigos_mes[],2,0)</f>
        <v>Noviembre</v>
      </c>
      <c r="D5285" t="s">
        <v>796</v>
      </c>
      <c r="E5285" t="str">
        <f>+VLOOKUP(Precio_mayoristas_consumidores[[#This Row],[Producto]],Codigos_class_frutas[],2,0)</f>
        <v>Cítricos</v>
      </c>
      <c r="F5285" t="s">
        <v>218</v>
      </c>
      <c r="G5285" s="51">
        <v>684.81</v>
      </c>
    </row>
    <row r="5286" spans="1:7" x14ac:dyDescent="0.35">
      <c r="A5286">
        <v>2018</v>
      </c>
      <c r="B5286">
        <v>11</v>
      </c>
      <c r="C5286" t="str">
        <f>+VLOOKUP(Precio_mayoristas_consumidores[[#This Row],[Cod_mes]],Códigos_mes[],2,0)</f>
        <v>Noviembre</v>
      </c>
      <c r="D5286" t="s">
        <v>796</v>
      </c>
      <c r="E5286" t="str">
        <f>+VLOOKUP(Precio_mayoristas_consumidores[[#This Row],[Producto]],Codigos_class_frutas[],2,0)</f>
        <v>Tropicales y subtropicales</v>
      </c>
      <c r="F5286" t="s">
        <v>229</v>
      </c>
      <c r="G5286" s="51">
        <v>1891.67</v>
      </c>
    </row>
    <row r="5287" spans="1:7" x14ac:dyDescent="0.35">
      <c r="A5287">
        <v>2018</v>
      </c>
      <c r="B5287">
        <v>11</v>
      </c>
      <c r="C5287" t="str">
        <f>+VLOOKUP(Precio_mayoristas_consumidores[[#This Row],[Cod_mes]],Códigos_mes[],2,0)</f>
        <v>Noviembre</v>
      </c>
      <c r="D5287" t="s">
        <v>796</v>
      </c>
      <c r="E5287" t="str">
        <f>+VLOOKUP(Precio_mayoristas_consumidores[[#This Row],[Producto]],Codigos_class_frutas[],2,0)</f>
        <v>Frutos de pepita</v>
      </c>
      <c r="F5287" t="s">
        <v>231</v>
      </c>
      <c r="G5287" s="51">
        <v>721.51</v>
      </c>
    </row>
    <row r="5288" spans="1:7" x14ac:dyDescent="0.35">
      <c r="A5288">
        <v>2018</v>
      </c>
      <c r="B5288">
        <v>11</v>
      </c>
      <c r="C5288" t="str">
        <f>+VLOOKUP(Precio_mayoristas_consumidores[[#This Row],[Cod_mes]],Códigos_mes[],2,0)</f>
        <v>Noviembre</v>
      </c>
      <c r="D5288" t="s">
        <v>796</v>
      </c>
      <c r="E5288" t="str">
        <f>+VLOOKUP(Precio_mayoristas_consumidores[[#This Row],[Producto]],Codigos_class_frutas[],2,0)</f>
        <v>Cítricos</v>
      </c>
      <c r="F5288" t="s">
        <v>221</v>
      </c>
      <c r="G5288" s="51">
        <v>632.47</v>
      </c>
    </row>
    <row r="5289" spans="1:7" x14ac:dyDescent="0.35">
      <c r="A5289">
        <v>2018</v>
      </c>
      <c r="B5289">
        <v>11</v>
      </c>
      <c r="C5289" t="str">
        <f>+VLOOKUP(Precio_mayoristas_consumidores[[#This Row],[Cod_mes]],Códigos_mes[],2,0)</f>
        <v>Noviembre</v>
      </c>
      <c r="D5289" t="s">
        <v>796</v>
      </c>
      <c r="E5289" t="str">
        <f>+VLOOKUP(Precio_mayoristas_consumidores[[#This Row],[Producto]],Codigos_class_frutas[],2,0)</f>
        <v>Oleaginosos</v>
      </c>
      <c r="F5289" t="s">
        <v>225</v>
      </c>
      <c r="G5289" s="51">
        <v>2197.9</v>
      </c>
    </row>
    <row r="5290" spans="1:7" x14ac:dyDescent="0.35">
      <c r="A5290">
        <v>2018</v>
      </c>
      <c r="B5290">
        <v>11</v>
      </c>
      <c r="C5290" t="str">
        <f>+VLOOKUP(Precio_mayoristas_consumidores[[#This Row],[Cod_mes]],Códigos_mes[],2,0)</f>
        <v>Noviembre</v>
      </c>
      <c r="D5290" t="s">
        <v>796</v>
      </c>
      <c r="E5290" t="str">
        <f>+VLOOKUP(Precio_mayoristas_consumidores[[#This Row],[Producto]],Codigos_class_frutas[],2,0)</f>
        <v>Frutos de pepita</v>
      </c>
      <c r="F5290" t="s">
        <v>242</v>
      </c>
      <c r="G5290" s="51">
        <v>808.61</v>
      </c>
    </row>
    <row r="5291" spans="1:7" x14ac:dyDescent="0.35">
      <c r="A5291">
        <v>2018</v>
      </c>
      <c r="B5291">
        <v>11</v>
      </c>
      <c r="C5291" t="str">
        <f>+VLOOKUP(Precio_mayoristas_consumidores[[#This Row],[Cod_mes]],Códigos_mes[],2,0)</f>
        <v>Noviembre</v>
      </c>
      <c r="D5291" t="s">
        <v>796</v>
      </c>
      <c r="E5291" t="str">
        <f>+VLOOKUP(Precio_mayoristas_consumidores[[#This Row],[Producto]],Codigos_class_frutas[],2,0)</f>
        <v>Tropicales y subtropicales</v>
      </c>
      <c r="F5291" t="s">
        <v>204</v>
      </c>
      <c r="G5291" s="51">
        <v>621.09</v>
      </c>
    </row>
    <row r="5292" spans="1:7" x14ac:dyDescent="0.35">
      <c r="A5292">
        <v>2018</v>
      </c>
      <c r="B5292">
        <v>11</v>
      </c>
      <c r="C5292" t="str">
        <f>+VLOOKUP(Precio_mayoristas_consumidores[[#This Row],[Cod_mes]],Códigos_mes[],2,0)</f>
        <v>Noviembre</v>
      </c>
      <c r="D5292" t="s">
        <v>797</v>
      </c>
      <c r="E5292" t="str">
        <f>+VLOOKUP(Precio_mayoristas_consumidores[[#This Row],[Producto]],Codigos_class_frutas[],2,0)</f>
        <v>Otros</v>
      </c>
      <c r="F5292" t="s">
        <v>209</v>
      </c>
      <c r="G5292" s="51">
        <v>2355.85</v>
      </c>
    </row>
    <row r="5293" spans="1:7" x14ac:dyDescent="0.35">
      <c r="A5293">
        <v>2018</v>
      </c>
      <c r="B5293">
        <v>11</v>
      </c>
      <c r="C5293" t="str">
        <f>+VLOOKUP(Precio_mayoristas_consumidores[[#This Row],[Cod_mes]],Códigos_mes[],2,0)</f>
        <v>Noviembre</v>
      </c>
      <c r="D5293" t="s">
        <v>797</v>
      </c>
      <c r="E5293" t="str">
        <f>+VLOOKUP(Precio_mayoristas_consumidores[[#This Row],[Producto]],Codigos_class_frutas[],2,0)</f>
        <v>Berries</v>
      </c>
      <c r="F5293" t="s">
        <v>212</v>
      </c>
      <c r="G5293" s="51">
        <v>5730.5</v>
      </c>
    </row>
    <row r="5294" spans="1:7" x14ac:dyDescent="0.35">
      <c r="A5294">
        <v>2018</v>
      </c>
      <c r="B5294">
        <v>11</v>
      </c>
      <c r="C5294" t="str">
        <f>+VLOOKUP(Precio_mayoristas_consumidores[[#This Row],[Cod_mes]],Códigos_mes[],2,0)</f>
        <v>Noviembre</v>
      </c>
      <c r="D5294" t="s">
        <v>797</v>
      </c>
      <c r="E5294" t="str">
        <f>+VLOOKUP(Precio_mayoristas_consumidores[[#This Row],[Producto]],Codigos_class_frutas[],2,0)</f>
        <v>Cítricos</v>
      </c>
      <c r="F5294" t="s">
        <v>214</v>
      </c>
      <c r="G5294" s="51">
        <v>1413.04</v>
      </c>
    </row>
    <row r="5295" spans="1:7" x14ac:dyDescent="0.35">
      <c r="A5295">
        <v>2018</v>
      </c>
      <c r="B5295">
        <v>11</v>
      </c>
      <c r="C5295" t="str">
        <f>+VLOOKUP(Precio_mayoristas_consumidores[[#This Row],[Cod_mes]],Códigos_mes[],2,0)</f>
        <v>Noviembre</v>
      </c>
      <c r="D5295" t="s">
        <v>797</v>
      </c>
      <c r="E5295" t="str">
        <f>+VLOOKUP(Precio_mayoristas_consumidores[[#This Row],[Producto]],Codigos_class_frutas[],2,0)</f>
        <v>Cítricos</v>
      </c>
      <c r="F5295" t="s">
        <v>218</v>
      </c>
      <c r="G5295" s="51">
        <v>1465.46</v>
      </c>
    </row>
    <row r="5296" spans="1:7" x14ac:dyDescent="0.35">
      <c r="A5296">
        <v>2018</v>
      </c>
      <c r="B5296">
        <v>11</v>
      </c>
      <c r="C5296" t="str">
        <f>+VLOOKUP(Precio_mayoristas_consumidores[[#This Row],[Cod_mes]],Códigos_mes[],2,0)</f>
        <v>Noviembre</v>
      </c>
      <c r="D5296" t="s">
        <v>797</v>
      </c>
      <c r="E5296" t="str">
        <f>+VLOOKUP(Precio_mayoristas_consumidores[[#This Row],[Producto]],Codigos_class_frutas[],2,0)</f>
        <v>Tropicales y subtropicales</v>
      </c>
      <c r="F5296" t="s">
        <v>229</v>
      </c>
      <c r="G5296" s="51">
        <v>1786.02</v>
      </c>
    </row>
    <row r="5297" spans="1:7" x14ac:dyDescent="0.35">
      <c r="A5297">
        <v>2018</v>
      </c>
      <c r="B5297">
        <v>11</v>
      </c>
      <c r="C5297" t="str">
        <f>+VLOOKUP(Precio_mayoristas_consumidores[[#This Row],[Cod_mes]],Códigos_mes[],2,0)</f>
        <v>Noviembre</v>
      </c>
      <c r="D5297" t="s">
        <v>797</v>
      </c>
      <c r="E5297" t="str">
        <f>+VLOOKUP(Precio_mayoristas_consumidores[[#This Row],[Producto]],Codigos_class_frutas[],2,0)</f>
        <v>Frutos de pepita</v>
      </c>
      <c r="F5297" t="s">
        <v>231</v>
      </c>
      <c r="G5297" s="51">
        <v>1279.6400000000001</v>
      </c>
    </row>
    <row r="5298" spans="1:7" x14ac:dyDescent="0.35">
      <c r="A5298">
        <v>2018</v>
      </c>
      <c r="B5298">
        <v>11</v>
      </c>
      <c r="C5298" t="str">
        <f>+VLOOKUP(Precio_mayoristas_consumidores[[#This Row],[Cod_mes]],Códigos_mes[],2,0)</f>
        <v>Noviembre</v>
      </c>
      <c r="D5298" t="s">
        <v>797</v>
      </c>
      <c r="E5298" t="str">
        <f>+VLOOKUP(Precio_mayoristas_consumidores[[#This Row],[Producto]],Codigos_class_frutas[],2,0)</f>
        <v>Cítricos</v>
      </c>
      <c r="F5298" t="s">
        <v>221</v>
      </c>
      <c r="G5298" s="51">
        <v>1006.28</v>
      </c>
    </row>
    <row r="5299" spans="1:7" x14ac:dyDescent="0.35">
      <c r="A5299">
        <v>2018</v>
      </c>
      <c r="B5299">
        <v>11</v>
      </c>
      <c r="C5299" t="str">
        <f>+VLOOKUP(Precio_mayoristas_consumidores[[#This Row],[Cod_mes]],Códigos_mes[],2,0)</f>
        <v>Noviembre</v>
      </c>
      <c r="D5299" t="s">
        <v>797</v>
      </c>
      <c r="E5299" t="str">
        <f>+VLOOKUP(Precio_mayoristas_consumidores[[#This Row],[Producto]],Codigos_class_frutas[],2,0)</f>
        <v>Oleaginosos</v>
      </c>
      <c r="F5299" t="s">
        <v>225</v>
      </c>
      <c r="G5299" s="51">
        <v>3266.83</v>
      </c>
    </row>
    <row r="5300" spans="1:7" x14ac:dyDescent="0.35">
      <c r="A5300">
        <v>2018</v>
      </c>
      <c r="B5300">
        <v>11</v>
      </c>
      <c r="C5300" t="str">
        <f>+VLOOKUP(Precio_mayoristas_consumidores[[#This Row],[Cod_mes]],Códigos_mes[],2,0)</f>
        <v>Noviembre</v>
      </c>
      <c r="D5300" t="s">
        <v>797</v>
      </c>
      <c r="E5300" t="str">
        <f>+VLOOKUP(Precio_mayoristas_consumidores[[#This Row],[Producto]],Codigos_class_frutas[],2,0)</f>
        <v>Frutos de pepita</v>
      </c>
      <c r="F5300" t="s">
        <v>242</v>
      </c>
      <c r="G5300" s="51">
        <v>1334.2</v>
      </c>
    </row>
    <row r="5301" spans="1:7" x14ac:dyDescent="0.35">
      <c r="A5301">
        <v>2018</v>
      </c>
      <c r="B5301">
        <v>11</v>
      </c>
      <c r="C5301" t="str">
        <f>+VLOOKUP(Precio_mayoristas_consumidores[[#This Row],[Cod_mes]],Códigos_mes[],2,0)</f>
        <v>Noviembre</v>
      </c>
      <c r="D5301" t="s">
        <v>797</v>
      </c>
      <c r="E5301" t="str">
        <f>+VLOOKUP(Precio_mayoristas_consumidores[[#This Row],[Producto]],Codigos_class_frutas[],2,0)</f>
        <v>Tropicales y subtropicales</v>
      </c>
      <c r="F5301" t="s">
        <v>204</v>
      </c>
      <c r="G5301" s="51">
        <v>817.63</v>
      </c>
    </row>
    <row r="5302" spans="1:7" x14ac:dyDescent="0.35">
      <c r="A5302">
        <v>2018</v>
      </c>
      <c r="B5302">
        <v>11</v>
      </c>
      <c r="C5302" t="str">
        <f>+VLOOKUP(Precio_mayoristas_consumidores[[#This Row],[Cod_mes]],Códigos_mes[],2,0)</f>
        <v>Noviembre</v>
      </c>
      <c r="D5302" t="s">
        <v>796</v>
      </c>
      <c r="E5302" t="str">
        <f>+VLOOKUP(Precio_mayoristas_consumidores[[#This Row],[Producto]],Codigos_class_frutas[],2,0)</f>
        <v>Frutos de hueso (carozo)</v>
      </c>
      <c r="F5302" t="s">
        <v>281</v>
      </c>
      <c r="G5302" s="51">
        <v>1278.75</v>
      </c>
    </row>
    <row r="5303" spans="1:7" x14ac:dyDescent="0.35">
      <c r="A5303">
        <v>2018</v>
      </c>
      <c r="B5303">
        <v>11</v>
      </c>
      <c r="C5303" t="str">
        <f>+VLOOKUP(Precio_mayoristas_consumidores[[#This Row],[Cod_mes]],Códigos_mes[],2,0)</f>
        <v>Noviembre</v>
      </c>
      <c r="D5303" t="s">
        <v>796</v>
      </c>
      <c r="E5303" t="str">
        <f>+VLOOKUP(Precio_mayoristas_consumidores[[#This Row],[Producto]],Codigos_class_frutas[],2,0)</f>
        <v>Otros</v>
      </c>
      <c r="F5303" t="s">
        <v>209</v>
      </c>
      <c r="G5303" s="51">
        <v>1906.34</v>
      </c>
    </row>
    <row r="5304" spans="1:7" x14ac:dyDescent="0.35">
      <c r="A5304">
        <v>2018</v>
      </c>
      <c r="B5304">
        <v>11</v>
      </c>
      <c r="C5304" t="str">
        <f>+VLOOKUP(Precio_mayoristas_consumidores[[#This Row],[Cod_mes]],Códigos_mes[],2,0)</f>
        <v>Noviembre</v>
      </c>
      <c r="D5304" t="s">
        <v>796</v>
      </c>
      <c r="E5304" t="str">
        <f>+VLOOKUP(Precio_mayoristas_consumidores[[#This Row],[Producto]],Codigos_class_frutas[],2,0)</f>
        <v>Frutos de hueso (carozo)</v>
      </c>
      <c r="F5304" t="s">
        <v>277</v>
      </c>
      <c r="G5304" s="51">
        <v>1022.13</v>
      </c>
    </row>
    <row r="5305" spans="1:7" x14ac:dyDescent="0.35">
      <c r="A5305">
        <v>2018</v>
      </c>
      <c r="B5305">
        <v>11</v>
      </c>
      <c r="C5305" t="str">
        <f>+VLOOKUP(Precio_mayoristas_consumidores[[#This Row],[Cod_mes]],Códigos_mes[],2,0)</f>
        <v>Noviembre</v>
      </c>
      <c r="D5305" t="s">
        <v>796</v>
      </c>
      <c r="E5305" t="str">
        <f>+VLOOKUP(Precio_mayoristas_consumidores[[#This Row],[Producto]],Codigos_class_frutas[],2,0)</f>
        <v>Berries</v>
      </c>
      <c r="F5305" t="s">
        <v>212</v>
      </c>
      <c r="G5305" s="51">
        <v>1242.23</v>
      </c>
    </row>
    <row r="5306" spans="1:7" x14ac:dyDescent="0.35">
      <c r="A5306">
        <v>2018</v>
      </c>
      <c r="B5306">
        <v>11</v>
      </c>
      <c r="C5306" t="str">
        <f>+VLOOKUP(Precio_mayoristas_consumidores[[#This Row],[Cod_mes]],Códigos_mes[],2,0)</f>
        <v>Noviembre</v>
      </c>
      <c r="D5306" t="s">
        <v>796</v>
      </c>
      <c r="E5306" t="str">
        <f>+VLOOKUP(Precio_mayoristas_consumidores[[#This Row],[Producto]],Codigos_class_frutas[],2,0)</f>
        <v>Cítricos</v>
      </c>
      <c r="F5306" t="s">
        <v>214</v>
      </c>
      <c r="G5306" s="51">
        <v>999.55</v>
      </c>
    </row>
    <row r="5307" spans="1:7" x14ac:dyDescent="0.35">
      <c r="A5307">
        <v>2018</v>
      </c>
      <c r="B5307">
        <v>11</v>
      </c>
      <c r="C5307" t="str">
        <f>+VLOOKUP(Precio_mayoristas_consumidores[[#This Row],[Cod_mes]],Códigos_mes[],2,0)</f>
        <v>Noviembre</v>
      </c>
      <c r="D5307" t="s">
        <v>796</v>
      </c>
      <c r="E5307" t="str">
        <f>+VLOOKUP(Precio_mayoristas_consumidores[[#This Row],[Producto]],Codigos_class_frutas[],2,0)</f>
        <v>Cítricos</v>
      </c>
      <c r="F5307" t="s">
        <v>218</v>
      </c>
      <c r="G5307" s="51">
        <v>635.05999999999995</v>
      </c>
    </row>
    <row r="5308" spans="1:7" x14ac:dyDescent="0.35">
      <c r="A5308">
        <v>2018</v>
      </c>
      <c r="B5308">
        <v>11</v>
      </c>
      <c r="C5308" t="str">
        <f>+VLOOKUP(Precio_mayoristas_consumidores[[#This Row],[Cod_mes]],Códigos_mes[],2,0)</f>
        <v>Noviembre</v>
      </c>
      <c r="D5308" t="s">
        <v>796</v>
      </c>
      <c r="E5308" t="str">
        <f>+VLOOKUP(Precio_mayoristas_consumidores[[#This Row],[Producto]],Codigos_class_frutas[],2,0)</f>
        <v>Tropicales y subtropicales</v>
      </c>
      <c r="F5308" t="s">
        <v>229</v>
      </c>
      <c r="G5308" s="51">
        <v>1858.77</v>
      </c>
    </row>
    <row r="5309" spans="1:7" x14ac:dyDescent="0.35">
      <c r="A5309">
        <v>2018</v>
      </c>
      <c r="B5309">
        <v>11</v>
      </c>
      <c r="C5309" t="str">
        <f>+VLOOKUP(Precio_mayoristas_consumidores[[#This Row],[Cod_mes]],Códigos_mes[],2,0)</f>
        <v>Noviembre</v>
      </c>
      <c r="D5309" t="s">
        <v>796</v>
      </c>
      <c r="E5309" t="str">
        <f>+VLOOKUP(Precio_mayoristas_consumidores[[#This Row],[Producto]],Codigos_class_frutas[],2,0)</f>
        <v>Frutos de pepita</v>
      </c>
      <c r="F5309" t="s">
        <v>231</v>
      </c>
      <c r="G5309" s="51">
        <v>746</v>
      </c>
    </row>
    <row r="5310" spans="1:7" x14ac:dyDescent="0.35">
      <c r="A5310">
        <v>2018</v>
      </c>
      <c r="B5310">
        <v>11</v>
      </c>
      <c r="C5310" t="str">
        <f>+VLOOKUP(Precio_mayoristas_consumidores[[#This Row],[Cod_mes]],Códigos_mes[],2,0)</f>
        <v>Noviembre</v>
      </c>
      <c r="D5310" t="s">
        <v>796</v>
      </c>
      <c r="E5310" t="str">
        <f>+VLOOKUP(Precio_mayoristas_consumidores[[#This Row],[Producto]],Codigos_class_frutas[],2,0)</f>
        <v>Cítricos</v>
      </c>
      <c r="F5310" t="s">
        <v>221</v>
      </c>
      <c r="G5310" s="51">
        <v>612.83000000000004</v>
      </c>
    </row>
    <row r="5311" spans="1:7" x14ac:dyDescent="0.35">
      <c r="A5311">
        <v>2018</v>
      </c>
      <c r="B5311">
        <v>11</v>
      </c>
      <c r="C5311" t="str">
        <f>+VLOOKUP(Precio_mayoristas_consumidores[[#This Row],[Cod_mes]],Códigos_mes[],2,0)</f>
        <v>Noviembre</v>
      </c>
      <c r="D5311" t="s">
        <v>796</v>
      </c>
      <c r="E5311" t="str">
        <f>+VLOOKUP(Precio_mayoristas_consumidores[[#This Row],[Producto]],Codigos_class_frutas[],2,0)</f>
        <v>Frutos de hueso (carozo)</v>
      </c>
      <c r="F5311" t="s">
        <v>665</v>
      </c>
      <c r="G5311" s="51">
        <v>1167.42</v>
      </c>
    </row>
    <row r="5312" spans="1:7" x14ac:dyDescent="0.35">
      <c r="A5312">
        <v>2018</v>
      </c>
      <c r="B5312">
        <v>11</v>
      </c>
      <c r="C5312" t="str">
        <f>+VLOOKUP(Precio_mayoristas_consumidores[[#This Row],[Cod_mes]],Códigos_mes[],2,0)</f>
        <v>Noviembre</v>
      </c>
      <c r="D5312" t="s">
        <v>796</v>
      </c>
      <c r="E5312" t="str">
        <f>+VLOOKUP(Precio_mayoristas_consumidores[[#This Row],[Producto]],Codigos_class_frutas[],2,0)</f>
        <v>Oleaginosos</v>
      </c>
      <c r="F5312" t="s">
        <v>225</v>
      </c>
      <c r="G5312" s="51">
        <v>2120.31</v>
      </c>
    </row>
    <row r="5313" spans="1:7" x14ac:dyDescent="0.35">
      <c r="A5313">
        <v>2018</v>
      </c>
      <c r="B5313">
        <v>11</v>
      </c>
      <c r="C5313" t="str">
        <f>+VLOOKUP(Precio_mayoristas_consumidores[[#This Row],[Cod_mes]],Códigos_mes[],2,0)</f>
        <v>Noviembre</v>
      </c>
      <c r="D5313" t="s">
        <v>796</v>
      </c>
      <c r="E5313" t="str">
        <f>+VLOOKUP(Precio_mayoristas_consumidores[[#This Row],[Producto]],Codigos_class_frutas[],2,0)</f>
        <v>Frutos de pepita</v>
      </c>
      <c r="F5313" t="s">
        <v>242</v>
      </c>
      <c r="G5313" s="51">
        <v>842.55</v>
      </c>
    </row>
    <row r="5314" spans="1:7" x14ac:dyDescent="0.35">
      <c r="A5314">
        <v>2018</v>
      </c>
      <c r="B5314">
        <v>11</v>
      </c>
      <c r="C5314" t="str">
        <f>+VLOOKUP(Precio_mayoristas_consumidores[[#This Row],[Cod_mes]],Códigos_mes[],2,0)</f>
        <v>Noviembre</v>
      </c>
      <c r="D5314" t="s">
        <v>796</v>
      </c>
      <c r="E5314" t="str">
        <f>+VLOOKUP(Precio_mayoristas_consumidores[[#This Row],[Producto]],Codigos_class_frutas[],2,0)</f>
        <v>Tropicales y subtropicales</v>
      </c>
      <c r="F5314" t="s">
        <v>204</v>
      </c>
      <c r="G5314" s="51">
        <v>657.63</v>
      </c>
    </row>
    <row r="5315" spans="1:7" x14ac:dyDescent="0.35">
      <c r="A5315">
        <v>2018</v>
      </c>
      <c r="B5315">
        <v>11</v>
      </c>
      <c r="C5315" t="str">
        <f>+VLOOKUP(Precio_mayoristas_consumidores[[#This Row],[Cod_mes]],Códigos_mes[],2,0)</f>
        <v>Noviembre</v>
      </c>
      <c r="D5315" t="s">
        <v>797</v>
      </c>
      <c r="E5315" t="str">
        <f>+VLOOKUP(Precio_mayoristas_consumidores[[#This Row],[Producto]],Codigos_class_frutas[],2,0)</f>
        <v>Frutos de hueso (carozo)</v>
      </c>
      <c r="F5315" t="s">
        <v>281</v>
      </c>
      <c r="G5315" s="51">
        <v>3009.81</v>
      </c>
    </row>
    <row r="5316" spans="1:7" x14ac:dyDescent="0.35">
      <c r="A5316">
        <v>2018</v>
      </c>
      <c r="B5316">
        <v>11</v>
      </c>
      <c r="C5316" t="str">
        <f>+VLOOKUP(Precio_mayoristas_consumidores[[#This Row],[Cod_mes]],Códigos_mes[],2,0)</f>
        <v>Noviembre</v>
      </c>
      <c r="D5316" t="s">
        <v>797</v>
      </c>
      <c r="E5316" t="str">
        <f>+VLOOKUP(Precio_mayoristas_consumidores[[#This Row],[Producto]],Codigos_class_frutas[],2,0)</f>
        <v>Otros</v>
      </c>
      <c r="F5316" t="s">
        <v>209</v>
      </c>
      <c r="G5316" s="51">
        <v>2699.7</v>
      </c>
    </row>
    <row r="5317" spans="1:7" x14ac:dyDescent="0.35">
      <c r="A5317">
        <v>2018</v>
      </c>
      <c r="B5317">
        <v>11</v>
      </c>
      <c r="C5317" t="str">
        <f>+VLOOKUP(Precio_mayoristas_consumidores[[#This Row],[Cod_mes]],Códigos_mes[],2,0)</f>
        <v>Noviembre</v>
      </c>
      <c r="D5317" t="s">
        <v>797</v>
      </c>
      <c r="E5317" t="str">
        <f>+VLOOKUP(Precio_mayoristas_consumidores[[#This Row],[Producto]],Codigos_class_frutas[],2,0)</f>
        <v>Frutos de hueso (carozo)</v>
      </c>
      <c r="F5317" t="s">
        <v>277</v>
      </c>
      <c r="G5317" s="51">
        <v>1962.04</v>
      </c>
    </row>
    <row r="5318" spans="1:7" x14ac:dyDescent="0.35">
      <c r="A5318">
        <v>2018</v>
      </c>
      <c r="B5318">
        <v>11</v>
      </c>
      <c r="C5318" t="str">
        <f>+VLOOKUP(Precio_mayoristas_consumidores[[#This Row],[Cod_mes]],Códigos_mes[],2,0)</f>
        <v>Noviembre</v>
      </c>
      <c r="D5318" t="s">
        <v>797</v>
      </c>
      <c r="E5318" t="str">
        <f>+VLOOKUP(Precio_mayoristas_consumidores[[#This Row],[Producto]],Codigos_class_frutas[],2,0)</f>
        <v>Berries</v>
      </c>
      <c r="F5318" t="s">
        <v>212</v>
      </c>
      <c r="G5318" s="51">
        <v>5353.25</v>
      </c>
    </row>
    <row r="5319" spans="1:7" x14ac:dyDescent="0.35">
      <c r="A5319">
        <v>2018</v>
      </c>
      <c r="B5319">
        <v>11</v>
      </c>
      <c r="C5319" t="str">
        <f>+VLOOKUP(Precio_mayoristas_consumidores[[#This Row],[Cod_mes]],Códigos_mes[],2,0)</f>
        <v>Noviembre</v>
      </c>
      <c r="D5319" t="s">
        <v>797</v>
      </c>
      <c r="E5319" t="str">
        <f>+VLOOKUP(Precio_mayoristas_consumidores[[#This Row],[Producto]],Codigos_class_frutas[],2,0)</f>
        <v>Cítricos</v>
      </c>
      <c r="F5319" t="s">
        <v>214</v>
      </c>
      <c r="G5319" s="51">
        <v>1424.04</v>
      </c>
    </row>
    <row r="5320" spans="1:7" x14ac:dyDescent="0.35">
      <c r="A5320">
        <v>2018</v>
      </c>
      <c r="B5320">
        <v>11</v>
      </c>
      <c r="C5320" t="str">
        <f>+VLOOKUP(Precio_mayoristas_consumidores[[#This Row],[Cod_mes]],Códigos_mes[],2,0)</f>
        <v>Noviembre</v>
      </c>
      <c r="D5320" t="s">
        <v>797</v>
      </c>
      <c r="E5320" t="str">
        <f>+VLOOKUP(Precio_mayoristas_consumidores[[#This Row],[Producto]],Codigos_class_frutas[],2,0)</f>
        <v>Cítricos</v>
      </c>
      <c r="F5320" t="s">
        <v>218</v>
      </c>
      <c r="G5320" s="51">
        <v>1461.36</v>
      </c>
    </row>
    <row r="5321" spans="1:7" x14ac:dyDescent="0.35">
      <c r="A5321">
        <v>2018</v>
      </c>
      <c r="B5321">
        <v>11</v>
      </c>
      <c r="C5321" t="str">
        <f>+VLOOKUP(Precio_mayoristas_consumidores[[#This Row],[Cod_mes]],Códigos_mes[],2,0)</f>
        <v>Noviembre</v>
      </c>
      <c r="D5321" t="s">
        <v>797</v>
      </c>
      <c r="E5321" t="str">
        <f>+VLOOKUP(Precio_mayoristas_consumidores[[#This Row],[Producto]],Codigos_class_frutas[],2,0)</f>
        <v>Tropicales y subtropicales</v>
      </c>
      <c r="F5321" t="s">
        <v>229</v>
      </c>
      <c r="G5321" s="51">
        <v>1681.49</v>
      </c>
    </row>
    <row r="5322" spans="1:7" x14ac:dyDescent="0.35">
      <c r="A5322">
        <v>2018</v>
      </c>
      <c r="B5322">
        <v>11</v>
      </c>
      <c r="C5322" t="str">
        <f>+VLOOKUP(Precio_mayoristas_consumidores[[#This Row],[Cod_mes]],Códigos_mes[],2,0)</f>
        <v>Noviembre</v>
      </c>
      <c r="D5322" t="s">
        <v>797</v>
      </c>
      <c r="E5322" t="str">
        <f>+VLOOKUP(Precio_mayoristas_consumidores[[#This Row],[Producto]],Codigos_class_frutas[],2,0)</f>
        <v>Frutos de pepita</v>
      </c>
      <c r="F5322" t="s">
        <v>231</v>
      </c>
      <c r="G5322" s="51">
        <v>1373.56</v>
      </c>
    </row>
    <row r="5323" spans="1:7" x14ac:dyDescent="0.35">
      <c r="A5323">
        <v>2018</v>
      </c>
      <c r="B5323">
        <v>11</v>
      </c>
      <c r="C5323" t="str">
        <f>+VLOOKUP(Precio_mayoristas_consumidores[[#This Row],[Cod_mes]],Códigos_mes[],2,0)</f>
        <v>Noviembre</v>
      </c>
      <c r="D5323" t="s">
        <v>797</v>
      </c>
      <c r="E5323" t="str">
        <f>+VLOOKUP(Precio_mayoristas_consumidores[[#This Row],[Producto]],Codigos_class_frutas[],2,0)</f>
        <v>Cítricos</v>
      </c>
      <c r="F5323" t="s">
        <v>221</v>
      </c>
      <c r="G5323" s="51">
        <v>976.5</v>
      </c>
    </row>
    <row r="5324" spans="1:7" x14ac:dyDescent="0.35">
      <c r="A5324">
        <v>2018</v>
      </c>
      <c r="B5324">
        <v>11</v>
      </c>
      <c r="C5324" t="str">
        <f>+VLOOKUP(Precio_mayoristas_consumidores[[#This Row],[Cod_mes]],Códigos_mes[],2,0)</f>
        <v>Noviembre</v>
      </c>
      <c r="D5324" t="s">
        <v>797</v>
      </c>
      <c r="E5324" t="str">
        <f>+VLOOKUP(Precio_mayoristas_consumidores[[#This Row],[Producto]],Codigos_class_frutas[],2,0)</f>
        <v>Frutos de hueso (carozo)</v>
      </c>
      <c r="F5324" t="s">
        <v>665</v>
      </c>
      <c r="G5324" s="51">
        <v>1863.82</v>
      </c>
    </row>
    <row r="5325" spans="1:7" x14ac:dyDescent="0.35">
      <c r="A5325">
        <v>2018</v>
      </c>
      <c r="B5325">
        <v>11</v>
      </c>
      <c r="C5325" t="str">
        <f>+VLOOKUP(Precio_mayoristas_consumidores[[#This Row],[Cod_mes]],Códigos_mes[],2,0)</f>
        <v>Noviembre</v>
      </c>
      <c r="D5325" t="s">
        <v>797</v>
      </c>
      <c r="E5325" t="str">
        <f>+VLOOKUP(Precio_mayoristas_consumidores[[#This Row],[Producto]],Codigos_class_frutas[],2,0)</f>
        <v>Oleaginosos</v>
      </c>
      <c r="F5325" t="s">
        <v>225</v>
      </c>
      <c r="G5325" s="51">
        <v>3338.77</v>
      </c>
    </row>
    <row r="5326" spans="1:7" x14ac:dyDescent="0.35">
      <c r="A5326">
        <v>2018</v>
      </c>
      <c r="B5326">
        <v>11</v>
      </c>
      <c r="C5326" t="str">
        <f>+VLOOKUP(Precio_mayoristas_consumidores[[#This Row],[Cod_mes]],Códigos_mes[],2,0)</f>
        <v>Noviembre</v>
      </c>
      <c r="D5326" t="s">
        <v>797</v>
      </c>
      <c r="E5326" t="str">
        <f>+VLOOKUP(Precio_mayoristas_consumidores[[#This Row],[Producto]],Codigos_class_frutas[],2,0)</f>
        <v>Frutos de pepita</v>
      </c>
      <c r="F5326" t="s">
        <v>242</v>
      </c>
      <c r="G5326" s="51">
        <v>1385.42</v>
      </c>
    </row>
    <row r="5327" spans="1:7" x14ac:dyDescent="0.35">
      <c r="A5327">
        <v>2018</v>
      </c>
      <c r="B5327">
        <v>11</v>
      </c>
      <c r="C5327" t="str">
        <f>+VLOOKUP(Precio_mayoristas_consumidores[[#This Row],[Cod_mes]],Códigos_mes[],2,0)</f>
        <v>Noviembre</v>
      </c>
      <c r="D5327" t="s">
        <v>797</v>
      </c>
      <c r="E5327" t="str">
        <f>+VLOOKUP(Precio_mayoristas_consumidores[[#This Row],[Producto]],Codigos_class_frutas[],2,0)</f>
        <v>Tropicales y subtropicales</v>
      </c>
      <c r="F5327" t="s">
        <v>204</v>
      </c>
      <c r="G5327" s="51">
        <v>797.74</v>
      </c>
    </row>
    <row r="5328" spans="1:7" x14ac:dyDescent="0.35">
      <c r="A5328">
        <v>2018</v>
      </c>
      <c r="B5328">
        <v>12</v>
      </c>
      <c r="C5328" t="str">
        <f>+VLOOKUP(Precio_mayoristas_consumidores[[#This Row],[Cod_mes]],Códigos_mes[],2,0)</f>
        <v>Diciembre</v>
      </c>
      <c r="D5328" t="s">
        <v>796</v>
      </c>
      <c r="E5328" t="str">
        <f>+VLOOKUP(Precio_mayoristas_consumidores[[#This Row],[Producto]],Codigos_class_frutas[],2,0)</f>
        <v>Frutos de hueso (carozo)</v>
      </c>
      <c r="F5328" t="s">
        <v>281</v>
      </c>
      <c r="G5328" s="51">
        <v>1296.19</v>
      </c>
    </row>
    <row r="5329" spans="1:7" x14ac:dyDescent="0.35">
      <c r="A5329">
        <v>2018</v>
      </c>
      <c r="B5329">
        <v>12</v>
      </c>
      <c r="C5329" t="str">
        <f>+VLOOKUP(Precio_mayoristas_consumidores[[#This Row],[Cod_mes]],Códigos_mes[],2,0)</f>
        <v>Diciembre</v>
      </c>
      <c r="D5329" t="s">
        <v>796</v>
      </c>
      <c r="E5329" t="str">
        <f>+VLOOKUP(Precio_mayoristas_consumidores[[#This Row],[Producto]],Codigos_class_frutas[],2,0)</f>
        <v>Otros</v>
      </c>
      <c r="F5329" t="s">
        <v>209</v>
      </c>
      <c r="G5329" s="51">
        <v>1887.72</v>
      </c>
    </row>
    <row r="5330" spans="1:7" x14ac:dyDescent="0.35">
      <c r="A5330">
        <v>2018</v>
      </c>
      <c r="B5330">
        <v>12</v>
      </c>
      <c r="C5330" t="str">
        <f>+VLOOKUP(Precio_mayoristas_consumidores[[#This Row],[Cod_mes]],Códigos_mes[],2,0)</f>
        <v>Diciembre</v>
      </c>
      <c r="D5330" t="s">
        <v>796</v>
      </c>
      <c r="E5330" t="str">
        <f>+VLOOKUP(Precio_mayoristas_consumidores[[#This Row],[Producto]],Codigos_class_frutas[],2,0)</f>
        <v>Frutos de hueso (carozo)</v>
      </c>
      <c r="F5330" t="s">
        <v>277</v>
      </c>
      <c r="G5330" s="51">
        <v>941.29</v>
      </c>
    </row>
    <row r="5331" spans="1:7" x14ac:dyDescent="0.35">
      <c r="A5331">
        <v>2018</v>
      </c>
      <c r="B5331">
        <v>12</v>
      </c>
      <c r="C5331" t="str">
        <f>+VLOOKUP(Precio_mayoristas_consumidores[[#This Row],[Cod_mes]],Códigos_mes[],2,0)</f>
        <v>Diciembre</v>
      </c>
      <c r="D5331" t="s">
        <v>796</v>
      </c>
      <c r="E5331" t="str">
        <f>+VLOOKUP(Precio_mayoristas_consumidores[[#This Row],[Producto]],Codigos_class_frutas[],2,0)</f>
        <v>Berries</v>
      </c>
      <c r="F5331" t="s">
        <v>212</v>
      </c>
      <c r="G5331" s="51">
        <v>1179.94</v>
      </c>
    </row>
    <row r="5332" spans="1:7" x14ac:dyDescent="0.35">
      <c r="A5332">
        <v>2018</v>
      </c>
      <c r="B5332">
        <v>12</v>
      </c>
      <c r="C5332" t="str">
        <f>+VLOOKUP(Precio_mayoristas_consumidores[[#This Row],[Cod_mes]],Códigos_mes[],2,0)</f>
        <v>Diciembre</v>
      </c>
      <c r="D5332" t="s">
        <v>796</v>
      </c>
      <c r="E5332" t="str">
        <f>+VLOOKUP(Precio_mayoristas_consumidores[[#This Row],[Producto]],Codigos_class_frutas[],2,0)</f>
        <v>Cítricos</v>
      </c>
      <c r="F5332" t="s">
        <v>214</v>
      </c>
      <c r="G5332" s="51">
        <v>996.22</v>
      </c>
    </row>
    <row r="5333" spans="1:7" x14ac:dyDescent="0.35">
      <c r="A5333">
        <v>2018</v>
      </c>
      <c r="B5333">
        <v>12</v>
      </c>
      <c r="C5333" t="str">
        <f>+VLOOKUP(Precio_mayoristas_consumidores[[#This Row],[Cod_mes]],Códigos_mes[],2,0)</f>
        <v>Diciembre</v>
      </c>
      <c r="D5333" t="s">
        <v>796</v>
      </c>
      <c r="E5333" t="str">
        <f>+VLOOKUP(Precio_mayoristas_consumidores[[#This Row],[Producto]],Codigos_class_frutas[],2,0)</f>
        <v>Cítricos</v>
      </c>
      <c r="F5333" t="s">
        <v>218</v>
      </c>
      <c r="G5333" s="51">
        <v>679.35</v>
      </c>
    </row>
    <row r="5334" spans="1:7" x14ac:dyDescent="0.35">
      <c r="A5334">
        <v>2018</v>
      </c>
      <c r="B5334">
        <v>12</v>
      </c>
      <c r="C5334" t="str">
        <f>+VLOOKUP(Precio_mayoristas_consumidores[[#This Row],[Cod_mes]],Códigos_mes[],2,0)</f>
        <v>Diciembre</v>
      </c>
      <c r="D5334" t="s">
        <v>796</v>
      </c>
      <c r="E5334" t="str">
        <f>+VLOOKUP(Precio_mayoristas_consumidores[[#This Row],[Producto]],Codigos_class_frutas[],2,0)</f>
        <v>Tropicales y subtropicales</v>
      </c>
      <c r="F5334" t="s">
        <v>229</v>
      </c>
      <c r="G5334" s="51">
        <v>1899.49</v>
      </c>
    </row>
    <row r="5335" spans="1:7" x14ac:dyDescent="0.35">
      <c r="A5335">
        <v>2018</v>
      </c>
      <c r="B5335">
        <v>12</v>
      </c>
      <c r="C5335" t="str">
        <f>+VLOOKUP(Precio_mayoristas_consumidores[[#This Row],[Cod_mes]],Códigos_mes[],2,0)</f>
        <v>Diciembre</v>
      </c>
      <c r="D5335" t="s">
        <v>796</v>
      </c>
      <c r="E5335" t="str">
        <f>+VLOOKUP(Precio_mayoristas_consumidores[[#This Row],[Producto]],Codigos_class_frutas[],2,0)</f>
        <v>Frutos de pepita</v>
      </c>
      <c r="F5335" t="s">
        <v>231</v>
      </c>
      <c r="G5335" s="51">
        <v>773.37</v>
      </c>
    </row>
    <row r="5336" spans="1:7" x14ac:dyDescent="0.35">
      <c r="A5336">
        <v>2018</v>
      </c>
      <c r="B5336">
        <v>12</v>
      </c>
      <c r="C5336" t="str">
        <f>+VLOOKUP(Precio_mayoristas_consumidores[[#This Row],[Cod_mes]],Códigos_mes[],2,0)</f>
        <v>Diciembre</v>
      </c>
      <c r="D5336" t="s">
        <v>796</v>
      </c>
      <c r="E5336" t="str">
        <f>+VLOOKUP(Precio_mayoristas_consumidores[[#This Row],[Producto]],Codigos_class_frutas[],2,0)</f>
        <v>Cítricos</v>
      </c>
      <c r="F5336" t="s">
        <v>221</v>
      </c>
      <c r="G5336" s="51">
        <v>632.74</v>
      </c>
    </row>
    <row r="5337" spans="1:7" x14ac:dyDescent="0.35">
      <c r="A5337">
        <v>2018</v>
      </c>
      <c r="B5337">
        <v>12</v>
      </c>
      <c r="C5337" t="str">
        <f>+VLOOKUP(Precio_mayoristas_consumidores[[#This Row],[Cod_mes]],Códigos_mes[],2,0)</f>
        <v>Diciembre</v>
      </c>
      <c r="D5337" t="s">
        <v>796</v>
      </c>
      <c r="E5337" t="str">
        <f>+VLOOKUP(Precio_mayoristas_consumidores[[#This Row],[Producto]],Codigos_class_frutas[],2,0)</f>
        <v>Frutos de hueso (carozo)</v>
      </c>
      <c r="F5337" t="s">
        <v>665</v>
      </c>
      <c r="G5337" s="51">
        <v>1010.31</v>
      </c>
    </row>
    <row r="5338" spans="1:7" x14ac:dyDescent="0.35">
      <c r="A5338">
        <v>2018</v>
      </c>
      <c r="B5338">
        <v>12</v>
      </c>
      <c r="C5338" t="str">
        <f>+VLOOKUP(Precio_mayoristas_consumidores[[#This Row],[Cod_mes]],Códigos_mes[],2,0)</f>
        <v>Diciembre</v>
      </c>
      <c r="D5338" t="s">
        <v>796</v>
      </c>
      <c r="E5338" t="str">
        <f>+VLOOKUP(Precio_mayoristas_consumidores[[#This Row],[Producto]],Codigos_class_frutas[],2,0)</f>
        <v>Oleaginosos</v>
      </c>
      <c r="F5338" t="s">
        <v>225</v>
      </c>
      <c r="G5338" s="51">
        <v>2192.37</v>
      </c>
    </row>
    <row r="5339" spans="1:7" x14ac:dyDescent="0.35">
      <c r="A5339">
        <v>2018</v>
      </c>
      <c r="B5339">
        <v>12</v>
      </c>
      <c r="C5339" t="str">
        <f>+VLOOKUP(Precio_mayoristas_consumidores[[#This Row],[Cod_mes]],Códigos_mes[],2,0)</f>
        <v>Diciembre</v>
      </c>
      <c r="D5339" t="s">
        <v>796</v>
      </c>
      <c r="E5339" t="str">
        <f>+VLOOKUP(Precio_mayoristas_consumidores[[#This Row],[Producto]],Codigos_class_frutas[],2,0)</f>
        <v>Frutos de pepita</v>
      </c>
      <c r="F5339" t="s">
        <v>242</v>
      </c>
      <c r="G5339" s="51">
        <v>860.03</v>
      </c>
    </row>
    <row r="5340" spans="1:7" x14ac:dyDescent="0.35">
      <c r="A5340">
        <v>2018</v>
      </c>
      <c r="B5340">
        <v>12</v>
      </c>
      <c r="C5340" t="str">
        <f>+VLOOKUP(Precio_mayoristas_consumidores[[#This Row],[Cod_mes]],Códigos_mes[],2,0)</f>
        <v>Diciembre</v>
      </c>
      <c r="D5340" t="s">
        <v>796</v>
      </c>
      <c r="E5340" t="str">
        <f>+VLOOKUP(Precio_mayoristas_consumidores[[#This Row],[Producto]],Codigos_class_frutas[],2,0)</f>
        <v>Tropicales y subtropicales</v>
      </c>
      <c r="F5340" t="s">
        <v>204</v>
      </c>
      <c r="G5340" s="51">
        <v>716.23</v>
      </c>
    </row>
    <row r="5341" spans="1:7" x14ac:dyDescent="0.35">
      <c r="A5341">
        <v>2018</v>
      </c>
      <c r="B5341">
        <v>12</v>
      </c>
      <c r="C5341" t="str">
        <f>+VLOOKUP(Precio_mayoristas_consumidores[[#This Row],[Cod_mes]],Códigos_mes[],2,0)</f>
        <v>Diciembre</v>
      </c>
      <c r="D5341" t="s">
        <v>797</v>
      </c>
      <c r="E5341" t="str">
        <f>+VLOOKUP(Precio_mayoristas_consumidores[[#This Row],[Producto]],Codigos_class_frutas[],2,0)</f>
        <v>Frutos de hueso (carozo)</v>
      </c>
      <c r="F5341" t="s">
        <v>281</v>
      </c>
      <c r="G5341" s="51">
        <v>2863.18</v>
      </c>
    </row>
    <row r="5342" spans="1:7" x14ac:dyDescent="0.35">
      <c r="A5342">
        <v>2018</v>
      </c>
      <c r="B5342">
        <v>12</v>
      </c>
      <c r="C5342" t="str">
        <f>+VLOOKUP(Precio_mayoristas_consumidores[[#This Row],[Cod_mes]],Códigos_mes[],2,0)</f>
        <v>Diciembre</v>
      </c>
      <c r="D5342" t="s">
        <v>797</v>
      </c>
      <c r="E5342" t="str">
        <f>+VLOOKUP(Precio_mayoristas_consumidores[[#This Row],[Producto]],Codigos_class_frutas[],2,0)</f>
        <v>Otros</v>
      </c>
      <c r="F5342" t="s">
        <v>209</v>
      </c>
      <c r="G5342" s="51">
        <v>2531.73</v>
      </c>
    </row>
    <row r="5343" spans="1:7" x14ac:dyDescent="0.35">
      <c r="A5343">
        <v>2018</v>
      </c>
      <c r="B5343">
        <v>12</v>
      </c>
      <c r="C5343" t="str">
        <f>+VLOOKUP(Precio_mayoristas_consumidores[[#This Row],[Cod_mes]],Códigos_mes[],2,0)</f>
        <v>Diciembre</v>
      </c>
      <c r="D5343" t="s">
        <v>797</v>
      </c>
      <c r="E5343" t="str">
        <f>+VLOOKUP(Precio_mayoristas_consumidores[[#This Row],[Producto]],Codigos_class_frutas[],2,0)</f>
        <v>Frutos de hueso (carozo)</v>
      </c>
      <c r="F5343" t="s">
        <v>277</v>
      </c>
      <c r="G5343" s="51">
        <v>1838.18</v>
      </c>
    </row>
    <row r="5344" spans="1:7" x14ac:dyDescent="0.35">
      <c r="A5344">
        <v>2018</v>
      </c>
      <c r="B5344">
        <v>12</v>
      </c>
      <c r="C5344" t="str">
        <f>+VLOOKUP(Precio_mayoristas_consumidores[[#This Row],[Cod_mes]],Códigos_mes[],2,0)</f>
        <v>Diciembre</v>
      </c>
      <c r="D5344" t="s">
        <v>797</v>
      </c>
      <c r="E5344" t="str">
        <f>+VLOOKUP(Precio_mayoristas_consumidores[[#This Row],[Producto]],Codigos_class_frutas[],2,0)</f>
        <v>Berries</v>
      </c>
      <c r="F5344" t="s">
        <v>212</v>
      </c>
      <c r="G5344" s="51">
        <v>4882.57</v>
      </c>
    </row>
    <row r="5345" spans="1:7" x14ac:dyDescent="0.35">
      <c r="A5345">
        <v>2018</v>
      </c>
      <c r="B5345">
        <v>12</v>
      </c>
      <c r="C5345" t="str">
        <f>+VLOOKUP(Precio_mayoristas_consumidores[[#This Row],[Cod_mes]],Códigos_mes[],2,0)</f>
        <v>Diciembre</v>
      </c>
      <c r="D5345" t="s">
        <v>797</v>
      </c>
      <c r="E5345" t="str">
        <f>+VLOOKUP(Precio_mayoristas_consumidores[[#This Row],[Producto]],Codigos_class_frutas[],2,0)</f>
        <v>Cítricos</v>
      </c>
      <c r="F5345" t="s">
        <v>214</v>
      </c>
      <c r="G5345" s="51">
        <v>1441.73</v>
      </c>
    </row>
    <row r="5346" spans="1:7" x14ac:dyDescent="0.35">
      <c r="A5346">
        <v>2018</v>
      </c>
      <c r="B5346">
        <v>12</v>
      </c>
      <c r="C5346" t="str">
        <f>+VLOOKUP(Precio_mayoristas_consumidores[[#This Row],[Cod_mes]],Códigos_mes[],2,0)</f>
        <v>Diciembre</v>
      </c>
      <c r="D5346" t="s">
        <v>797</v>
      </c>
      <c r="E5346" t="str">
        <f>+VLOOKUP(Precio_mayoristas_consumidores[[#This Row],[Producto]],Codigos_class_frutas[],2,0)</f>
        <v>Cítricos</v>
      </c>
      <c r="F5346" t="s">
        <v>218</v>
      </c>
      <c r="G5346" s="51">
        <v>1447.42</v>
      </c>
    </row>
    <row r="5347" spans="1:7" x14ac:dyDescent="0.35">
      <c r="A5347">
        <v>2018</v>
      </c>
      <c r="B5347">
        <v>12</v>
      </c>
      <c r="C5347" t="str">
        <f>+VLOOKUP(Precio_mayoristas_consumidores[[#This Row],[Cod_mes]],Códigos_mes[],2,0)</f>
        <v>Diciembre</v>
      </c>
      <c r="D5347" t="s">
        <v>797</v>
      </c>
      <c r="E5347" t="str">
        <f>+VLOOKUP(Precio_mayoristas_consumidores[[#This Row],[Producto]],Codigos_class_frutas[],2,0)</f>
        <v>Tropicales y subtropicales</v>
      </c>
      <c r="F5347" t="s">
        <v>229</v>
      </c>
      <c r="G5347" s="51">
        <v>1776.86</v>
      </c>
    </row>
    <row r="5348" spans="1:7" x14ac:dyDescent="0.35">
      <c r="A5348">
        <v>2018</v>
      </c>
      <c r="B5348">
        <v>12</v>
      </c>
      <c r="C5348" t="str">
        <f>+VLOOKUP(Precio_mayoristas_consumidores[[#This Row],[Cod_mes]],Códigos_mes[],2,0)</f>
        <v>Diciembre</v>
      </c>
      <c r="D5348" t="s">
        <v>797</v>
      </c>
      <c r="E5348" t="str">
        <f>+VLOOKUP(Precio_mayoristas_consumidores[[#This Row],[Producto]],Codigos_class_frutas[],2,0)</f>
        <v>Frutos de pepita</v>
      </c>
      <c r="F5348" t="s">
        <v>231</v>
      </c>
      <c r="G5348" s="51">
        <v>1377.11</v>
      </c>
    </row>
    <row r="5349" spans="1:7" x14ac:dyDescent="0.35">
      <c r="A5349">
        <v>2018</v>
      </c>
      <c r="B5349">
        <v>12</v>
      </c>
      <c r="C5349" t="str">
        <f>+VLOOKUP(Precio_mayoristas_consumidores[[#This Row],[Cod_mes]],Códigos_mes[],2,0)</f>
        <v>Diciembre</v>
      </c>
      <c r="D5349" t="s">
        <v>797</v>
      </c>
      <c r="E5349" t="str">
        <f>+VLOOKUP(Precio_mayoristas_consumidores[[#This Row],[Producto]],Codigos_class_frutas[],2,0)</f>
        <v>Cítricos</v>
      </c>
      <c r="F5349" t="s">
        <v>221</v>
      </c>
      <c r="G5349" s="51">
        <v>964.43</v>
      </c>
    </row>
    <row r="5350" spans="1:7" x14ac:dyDescent="0.35">
      <c r="A5350">
        <v>2018</v>
      </c>
      <c r="B5350">
        <v>12</v>
      </c>
      <c r="C5350" t="str">
        <f>+VLOOKUP(Precio_mayoristas_consumidores[[#This Row],[Cod_mes]],Códigos_mes[],2,0)</f>
        <v>Diciembre</v>
      </c>
      <c r="D5350" t="s">
        <v>797</v>
      </c>
      <c r="E5350" t="str">
        <f>+VLOOKUP(Precio_mayoristas_consumidores[[#This Row],[Producto]],Codigos_class_frutas[],2,0)</f>
        <v>Frutos de hueso (carozo)</v>
      </c>
      <c r="F5350" t="s">
        <v>665</v>
      </c>
      <c r="G5350" s="51">
        <v>1814.82</v>
      </c>
    </row>
    <row r="5351" spans="1:7" x14ac:dyDescent="0.35">
      <c r="A5351">
        <v>2018</v>
      </c>
      <c r="B5351">
        <v>12</v>
      </c>
      <c r="C5351" t="str">
        <f>+VLOOKUP(Precio_mayoristas_consumidores[[#This Row],[Cod_mes]],Códigos_mes[],2,0)</f>
        <v>Diciembre</v>
      </c>
      <c r="D5351" t="s">
        <v>797</v>
      </c>
      <c r="E5351" t="str">
        <f>+VLOOKUP(Precio_mayoristas_consumidores[[#This Row],[Producto]],Codigos_class_frutas[],2,0)</f>
        <v>Oleaginosos</v>
      </c>
      <c r="F5351" t="s">
        <v>225</v>
      </c>
      <c r="G5351" s="51">
        <v>3261.01</v>
      </c>
    </row>
    <row r="5352" spans="1:7" x14ac:dyDescent="0.35">
      <c r="A5352">
        <v>2018</v>
      </c>
      <c r="B5352">
        <v>12</v>
      </c>
      <c r="C5352" t="str">
        <f>+VLOOKUP(Precio_mayoristas_consumidores[[#This Row],[Cod_mes]],Códigos_mes[],2,0)</f>
        <v>Diciembre</v>
      </c>
      <c r="D5352" t="s">
        <v>797</v>
      </c>
      <c r="E5352" t="str">
        <f>+VLOOKUP(Precio_mayoristas_consumidores[[#This Row],[Producto]],Codigos_class_frutas[],2,0)</f>
        <v>Frutos de pepita</v>
      </c>
      <c r="F5352" t="s">
        <v>242</v>
      </c>
      <c r="G5352" s="51">
        <v>1434.33</v>
      </c>
    </row>
    <row r="5353" spans="1:7" x14ac:dyDescent="0.35">
      <c r="A5353">
        <v>2018</v>
      </c>
      <c r="B5353">
        <v>12</v>
      </c>
      <c r="C5353" t="str">
        <f>+VLOOKUP(Precio_mayoristas_consumidores[[#This Row],[Cod_mes]],Códigos_mes[],2,0)</f>
        <v>Diciembre</v>
      </c>
      <c r="D5353" t="s">
        <v>797</v>
      </c>
      <c r="E5353" t="str">
        <f>+VLOOKUP(Precio_mayoristas_consumidores[[#This Row],[Producto]],Codigos_class_frutas[],2,0)</f>
        <v>Tropicales y subtropicales</v>
      </c>
      <c r="F5353" t="s">
        <v>204</v>
      </c>
      <c r="G5353" s="51">
        <v>812.05</v>
      </c>
    </row>
    <row r="5354" spans="1:7" x14ac:dyDescent="0.35">
      <c r="A5354">
        <v>2018</v>
      </c>
      <c r="B5354">
        <v>12</v>
      </c>
      <c r="C5354" t="str">
        <f>+VLOOKUP(Precio_mayoristas_consumidores[[#This Row],[Cod_mes]],Códigos_mes[],2,0)</f>
        <v>Diciembre</v>
      </c>
      <c r="D5354" t="s">
        <v>796</v>
      </c>
      <c r="E5354" t="str">
        <f>+VLOOKUP(Precio_mayoristas_consumidores[[#This Row],[Producto]],Codigos_class_frutas[],2,0)</f>
        <v>Frutos de hueso (carozo)</v>
      </c>
      <c r="F5354" t="s">
        <v>281</v>
      </c>
      <c r="G5354" s="51">
        <v>1255.9100000000001</v>
      </c>
    </row>
    <row r="5355" spans="1:7" x14ac:dyDescent="0.35">
      <c r="A5355">
        <v>2018</v>
      </c>
      <c r="B5355">
        <v>12</v>
      </c>
      <c r="C5355" t="str">
        <f>+VLOOKUP(Precio_mayoristas_consumidores[[#This Row],[Cod_mes]],Códigos_mes[],2,0)</f>
        <v>Diciembre</v>
      </c>
      <c r="D5355" t="s">
        <v>796</v>
      </c>
      <c r="E5355" t="str">
        <f>+VLOOKUP(Precio_mayoristas_consumidores[[#This Row],[Producto]],Codigos_class_frutas[],2,0)</f>
        <v>Otros</v>
      </c>
      <c r="F5355" t="s">
        <v>209</v>
      </c>
      <c r="G5355" s="51">
        <v>1997.59</v>
      </c>
    </row>
    <row r="5356" spans="1:7" x14ac:dyDescent="0.35">
      <c r="A5356">
        <v>2018</v>
      </c>
      <c r="B5356">
        <v>12</v>
      </c>
      <c r="C5356" t="str">
        <f>+VLOOKUP(Precio_mayoristas_consumidores[[#This Row],[Cod_mes]],Códigos_mes[],2,0)</f>
        <v>Diciembre</v>
      </c>
      <c r="D5356" t="s">
        <v>796</v>
      </c>
      <c r="E5356" t="str">
        <f>+VLOOKUP(Precio_mayoristas_consumidores[[#This Row],[Producto]],Codigos_class_frutas[],2,0)</f>
        <v>Frutos de hueso (carozo)</v>
      </c>
      <c r="F5356" t="s">
        <v>669</v>
      </c>
      <c r="G5356" s="51">
        <v>1099.44</v>
      </c>
    </row>
    <row r="5357" spans="1:7" x14ac:dyDescent="0.35">
      <c r="A5357">
        <v>2018</v>
      </c>
      <c r="B5357">
        <v>12</v>
      </c>
      <c r="C5357" t="str">
        <f>+VLOOKUP(Precio_mayoristas_consumidores[[#This Row],[Cod_mes]],Códigos_mes[],2,0)</f>
        <v>Diciembre</v>
      </c>
      <c r="D5357" t="s">
        <v>796</v>
      </c>
      <c r="E5357" t="str">
        <f>+VLOOKUP(Precio_mayoristas_consumidores[[#This Row],[Producto]],Codigos_class_frutas[],2,0)</f>
        <v>Frutos de hueso (carozo)</v>
      </c>
      <c r="F5357" t="s">
        <v>277</v>
      </c>
      <c r="G5357" s="51">
        <v>1013.09</v>
      </c>
    </row>
    <row r="5358" spans="1:7" x14ac:dyDescent="0.35">
      <c r="A5358">
        <v>2018</v>
      </c>
      <c r="B5358">
        <v>12</v>
      </c>
      <c r="C5358" t="str">
        <f>+VLOOKUP(Precio_mayoristas_consumidores[[#This Row],[Cod_mes]],Códigos_mes[],2,0)</f>
        <v>Diciembre</v>
      </c>
      <c r="D5358" t="s">
        <v>796</v>
      </c>
      <c r="E5358" t="str">
        <f>+VLOOKUP(Precio_mayoristas_consumidores[[#This Row],[Producto]],Codigos_class_frutas[],2,0)</f>
        <v>Berries</v>
      </c>
      <c r="F5358" t="s">
        <v>212</v>
      </c>
      <c r="G5358" s="51">
        <v>1171.54</v>
      </c>
    </row>
    <row r="5359" spans="1:7" x14ac:dyDescent="0.35">
      <c r="A5359">
        <v>2018</v>
      </c>
      <c r="B5359">
        <v>12</v>
      </c>
      <c r="C5359" t="str">
        <f>+VLOOKUP(Precio_mayoristas_consumidores[[#This Row],[Cod_mes]],Códigos_mes[],2,0)</f>
        <v>Diciembre</v>
      </c>
      <c r="D5359" t="s">
        <v>796</v>
      </c>
      <c r="E5359" t="str">
        <f>+VLOOKUP(Precio_mayoristas_consumidores[[#This Row],[Producto]],Codigos_class_frutas[],2,0)</f>
        <v>Cítricos</v>
      </c>
      <c r="F5359" t="s">
        <v>214</v>
      </c>
      <c r="G5359" s="51">
        <v>1010.35</v>
      </c>
    </row>
    <row r="5360" spans="1:7" x14ac:dyDescent="0.35">
      <c r="A5360">
        <v>2018</v>
      </c>
      <c r="B5360">
        <v>12</v>
      </c>
      <c r="C5360" t="str">
        <f>+VLOOKUP(Precio_mayoristas_consumidores[[#This Row],[Cod_mes]],Códigos_mes[],2,0)</f>
        <v>Diciembre</v>
      </c>
      <c r="D5360" t="s">
        <v>796</v>
      </c>
      <c r="E5360" t="str">
        <f>+VLOOKUP(Precio_mayoristas_consumidores[[#This Row],[Producto]],Codigos_class_frutas[],2,0)</f>
        <v>Tropicales y subtropicales</v>
      </c>
      <c r="F5360" t="s">
        <v>229</v>
      </c>
      <c r="G5360" s="51">
        <v>1929.17</v>
      </c>
    </row>
    <row r="5361" spans="1:7" x14ac:dyDescent="0.35">
      <c r="A5361">
        <v>2018</v>
      </c>
      <c r="B5361">
        <v>12</v>
      </c>
      <c r="C5361" t="str">
        <f>+VLOOKUP(Precio_mayoristas_consumidores[[#This Row],[Cod_mes]],Códigos_mes[],2,0)</f>
        <v>Diciembre</v>
      </c>
      <c r="D5361" t="s">
        <v>796</v>
      </c>
      <c r="E5361" t="str">
        <f>+VLOOKUP(Precio_mayoristas_consumidores[[#This Row],[Producto]],Codigos_class_frutas[],2,0)</f>
        <v>Frutos de pepita</v>
      </c>
      <c r="F5361" t="s">
        <v>231</v>
      </c>
      <c r="G5361" s="51">
        <v>793.72</v>
      </c>
    </row>
    <row r="5362" spans="1:7" x14ac:dyDescent="0.35">
      <c r="A5362">
        <v>2018</v>
      </c>
      <c r="B5362">
        <v>12</v>
      </c>
      <c r="C5362" t="str">
        <f>+VLOOKUP(Precio_mayoristas_consumidores[[#This Row],[Cod_mes]],Códigos_mes[],2,0)</f>
        <v>Diciembre</v>
      </c>
      <c r="D5362" t="s">
        <v>796</v>
      </c>
      <c r="E5362" t="str">
        <f>+VLOOKUP(Precio_mayoristas_consumidores[[#This Row],[Producto]],Codigos_class_frutas[],2,0)</f>
        <v>Cítricos</v>
      </c>
      <c r="F5362" t="s">
        <v>221</v>
      </c>
      <c r="G5362" s="51">
        <v>657.25</v>
      </c>
    </row>
    <row r="5363" spans="1:7" x14ac:dyDescent="0.35">
      <c r="A5363">
        <v>2018</v>
      </c>
      <c r="B5363">
        <v>12</v>
      </c>
      <c r="C5363" t="str">
        <f>+VLOOKUP(Precio_mayoristas_consumidores[[#This Row],[Cod_mes]],Códigos_mes[],2,0)</f>
        <v>Diciembre</v>
      </c>
      <c r="D5363" t="s">
        <v>796</v>
      </c>
      <c r="E5363" t="str">
        <f>+VLOOKUP(Precio_mayoristas_consumidores[[#This Row],[Producto]],Codigos_class_frutas[],2,0)</f>
        <v>Frutos de hueso (carozo)</v>
      </c>
      <c r="F5363" t="s">
        <v>665</v>
      </c>
      <c r="G5363" s="51">
        <v>969.18</v>
      </c>
    </row>
    <row r="5364" spans="1:7" x14ac:dyDescent="0.35">
      <c r="A5364">
        <v>2018</v>
      </c>
      <c r="B5364">
        <v>12</v>
      </c>
      <c r="C5364" t="str">
        <f>+VLOOKUP(Precio_mayoristas_consumidores[[#This Row],[Cod_mes]],Códigos_mes[],2,0)</f>
        <v>Diciembre</v>
      </c>
      <c r="D5364" t="s">
        <v>796</v>
      </c>
      <c r="E5364" t="str">
        <f>+VLOOKUP(Precio_mayoristas_consumidores[[#This Row],[Producto]],Codigos_class_frutas[],2,0)</f>
        <v>Oleaginosos</v>
      </c>
      <c r="F5364" t="s">
        <v>225</v>
      </c>
      <c r="G5364" s="51">
        <v>2112.7600000000002</v>
      </c>
    </row>
    <row r="5365" spans="1:7" x14ac:dyDescent="0.35">
      <c r="A5365">
        <v>2018</v>
      </c>
      <c r="B5365">
        <v>12</v>
      </c>
      <c r="C5365" t="str">
        <f>+VLOOKUP(Precio_mayoristas_consumidores[[#This Row],[Cod_mes]],Códigos_mes[],2,0)</f>
        <v>Diciembre</v>
      </c>
      <c r="D5365" t="s">
        <v>796</v>
      </c>
      <c r="E5365" t="str">
        <f>+VLOOKUP(Precio_mayoristas_consumidores[[#This Row],[Producto]],Codigos_class_frutas[],2,0)</f>
        <v>Frutos de pepita</v>
      </c>
      <c r="F5365" t="s">
        <v>242</v>
      </c>
      <c r="G5365" s="51">
        <v>885.33</v>
      </c>
    </row>
    <row r="5366" spans="1:7" x14ac:dyDescent="0.35">
      <c r="A5366">
        <v>2018</v>
      </c>
      <c r="B5366">
        <v>12</v>
      </c>
      <c r="C5366" t="str">
        <f>+VLOOKUP(Precio_mayoristas_consumidores[[#This Row],[Cod_mes]],Códigos_mes[],2,0)</f>
        <v>Diciembre</v>
      </c>
      <c r="D5366" t="s">
        <v>796</v>
      </c>
      <c r="E5366" t="str">
        <f>+VLOOKUP(Precio_mayoristas_consumidores[[#This Row],[Producto]],Codigos_class_frutas[],2,0)</f>
        <v>Tropicales y subtropicales</v>
      </c>
      <c r="F5366" t="s">
        <v>204</v>
      </c>
      <c r="G5366" s="51">
        <v>760.38</v>
      </c>
    </row>
    <row r="5367" spans="1:7" x14ac:dyDescent="0.35">
      <c r="A5367">
        <v>2018</v>
      </c>
      <c r="B5367">
        <v>12</v>
      </c>
      <c r="C5367" t="str">
        <f>+VLOOKUP(Precio_mayoristas_consumidores[[#This Row],[Cod_mes]],Códigos_mes[],2,0)</f>
        <v>Diciembre</v>
      </c>
      <c r="D5367" t="s">
        <v>797</v>
      </c>
      <c r="E5367" t="str">
        <f>+VLOOKUP(Precio_mayoristas_consumidores[[#This Row],[Producto]],Codigos_class_frutas[],2,0)</f>
        <v>Frutos de hueso (carozo)</v>
      </c>
      <c r="F5367" t="s">
        <v>281</v>
      </c>
      <c r="G5367" s="51">
        <v>2867.26</v>
      </c>
    </row>
    <row r="5368" spans="1:7" x14ac:dyDescent="0.35">
      <c r="A5368">
        <v>2018</v>
      </c>
      <c r="B5368">
        <v>12</v>
      </c>
      <c r="C5368" t="str">
        <f>+VLOOKUP(Precio_mayoristas_consumidores[[#This Row],[Cod_mes]],Códigos_mes[],2,0)</f>
        <v>Diciembre</v>
      </c>
      <c r="D5368" t="s">
        <v>797</v>
      </c>
      <c r="E5368" t="str">
        <f>+VLOOKUP(Precio_mayoristas_consumidores[[#This Row],[Producto]],Codigos_class_frutas[],2,0)</f>
        <v>Otros</v>
      </c>
      <c r="F5368" t="s">
        <v>209</v>
      </c>
      <c r="G5368" s="51">
        <v>2265.1999999999998</v>
      </c>
    </row>
    <row r="5369" spans="1:7" x14ac:dyDescent="0.35">
      <c r="A5369">
        <v>2018</v>
      </c>
      <c r="B5369">
        <v>12</v>
      </c>
      <c r="C5369" t="str">
        <f>+VLOOKUP(Precio_mayoristas_consumidores[[#This Row],[Cod_mes]],Códigos_mes[],2,0)</f>
        <v>Diciembre</v>
      </c>
      <c r="D5369" t="s">
        <v>797</v>
      </c>
      <c r="E5369" t="str">
        <f>+VLOOKUP(Precio_mayoristas_consumidores[[#This Row],[Producto]],Codigos_class_frutas[],2,0)</f>
        <v>Frutos de hueso (carozo)</v>
      </c>
      <c r="F5369" t="s">
        <v>669</v>
      </c>
      <c r="G5369" s="51">
        <v>2402.5700000000002</v>
      </c>
    </row>
    <row r="5370" spans="1:7" x14ac:dyDescent="0.35">
      <c r="A5370">
        <v>2018</v>
      </c>
      <c r="B5370">
        <v>12</v>
      </c>
      <c r="C5370" t="str">
        <f>+VLOOKUP(Precio_mayoristas_consumidores[[#This Row],[Cod_mes]],Códigos_mes[],2,0)</f>
        <v>Diciembre</v>
      </c>
      <c r="D5370" t="s">
        <v>797</v>
      </c>
      <c r="E5370" t="str">
        <f>+VLOOKUP(Precio_mayoristas_consumidores[[#This Row],[Producto]],Codigos_class_frutas[],2,0)</f>
        <v>Frutos de hueso (carozo)</v>
      </c>
      <c r="F5370" t="s">
        <v>277</v>
      </c>
      <c r="G5370" s="51">
        <v>1821.76</v>
      </c>
    </row>
    <row r="5371" spans="1:7" x14ac:dyDescent="0.35">
      <c r="A5371">
        <v>2018</v>
      </c>
      <c r="B5371">
        <v>12</v>
      </c>
      <c r="C5371" t="str">
        <f>+VLOOKUP(Precio_mayoristas_consumidores[[#This Row],[Cod_mes]],Códigos_mes[],2,0)</f>
        <v>Diciembre</v>
      </c>
      <c r="D5371" t="s">
        <v>797</v>
      </c>
      <c r="E5371" t="str">
        <f>+VLOOKUP(Precio_mayoristas_consumidores[[#This Row],[Producto]],Codigos_class_frutas[],2,0)</f>
        <v>Berries</v>
      </c>
      <c r="F5371" t="s">
        <v>212</v>
      </c>
      <c r="G5371" s="51">
        <v>4431.3</v>
      </c>
    </row>
    <row r="5372" spans="1:7" x14ac:dyDescent="0.35">
      <c r="A5372">
        <v>2018</v>
      </c>
      <c r="B5372">
        <v>12</v>
      </c>
      <c r="C5372" t="str">
        <f>+VLOOKUP(Precio_mayoristas_consumidores[[#This Row],[Cod_mes]],Códigos_mes[],2,0)</f>
        <v>Diciembre</v>
      </c>
      <c r="D5372" t="s">
        <v>797</v>
      </c>
      <c r="E5372" t="str">
        <f>+VLOOKUP(Precio_mayoristas_consumidores[[#This Row],[Producto]],Codigos_class_frutas[],2,0)</f>
        <v>Cítricos</v>
      </c>
      <c r="F5372" t="s">
        <v>214</v>
      </c>
      <c r="G5372" s="51">
        <v>1456.5</v>
      </c>
    </row>
    <row r="5373" spans="1:7" x14ac:dyDescent="0.35">
      <c r="A5373">
        <v>2018</v>
      </c>
      <c r="B5373">
        <v>12</v>
      </c>
      <c r="C5373" t="str">
        <f>+VLOOKUP(Precio_mayoristas_consumidores[[#This Row],[Cod_mes]],Códigos_mes[],2,0)</f>
        <v>Diciembre</v>
      </c>
      <c r="D5373" t="s">
        <v>797</v>
      </c>
      <c r="E5373" t="str">
        <f>+VLOOKUP(Precio_mayoristas_consumidores[[#This Row],[Producto]],Codigos_class_frutas[],2,0)</f>
        <v>Tropicales y subtropicales</v>
      </c>
      <c r="F5373" t="s">
        <v>229</v>
      </c>
      <c r="G5373" s="51">
        <v>1825.1</v>
      </c>
    </row>
    <row r="5374" spans="1:7" x14ac:dyDescent="0.35">
      <c r="A5374">
        <v>2018</v>
      </c>
      <c r="B5374">
        <v>12</v>
      </c>
      <c r="C5374" t="str">
        <f>+VLOOKUP(Precio_mayoristas_consumidores[[#This Row],[Cod_mes]],Códigos_mes[],2,0)</f>
        <v>Diciembre</v>
      </c>
      <c r="D5374" t="s">
        <v>797</v>
      </c>
      <c r="E5374" t="str">
        <f>+VLOOKUP(Precio_mayoristas_consumidores[[#This Row],[Producto]],Codigos_class_frutas[],2,0)</f>
        <v>Frutos de pepita</v>
      </c>
      <c r="F5374" t="s">
        <v>231</v>
      </c>
      <c r="G5374" s="51">
        <v>1386.43</v>
      </c>
    </row>
    <row r="5375" spans="1:7" x14ac:dyDescent="0.35">
      <c r="A5375">
        <v>2018</v>
      </c>
      <c r="B5375">
        <v>12</v>
      </c>
      <c r="C5375" t="str">
        <f>+VLOOKUP(Precio_mayoristas_consumidores[[#This Row],[Cod_mes]],Códigos_mes[],2,0)</f>
        <v>Diciembre</v>
      </c>
      <c r="D5375" t="s">
        <v>797</v>
      </c>
      <c r="E5375" t="str">
        <f>+VLOOKUP(Precio_mayoristas_consumidores[[#This Row],[Producto]],Codigos_class_frutas[],2,0)</f>
        <v>Cítricos</v>
      </c>
      <c r="F5375" t="s">
        <v>221</v>
      </c>
      <c r="G5375" s="51">
        <v>1003.69</v>
      </c>
    </row>
    <row r="5376" spans="1:7" x14ac:dyDescent="0.35">
      <c r="A5376">
        <v>2018</v>
      </c>
      <c r="B5376">
        <v>12</v>
      </c>
      <c r="C5376" t="str">
        <f>+VLOOKUP(Precio_mayoristas_consumidores[[#This Row],[Cod_mes]],Códigos_mes[],2,0)</f>
        <v>Diciembre</v>
      </c>
      <c r="D5376" t="s">
        <v>797</v>
      </c>
      <c r="E5376" t="str">
        <f>+VLOOKUP(Precio_mayoristas_consumidores[[#This Row],[Producto]],Codigos_class_frutas[],2,0)</f>
        <v>Frutos de hueso (carozo)</v>
      </c>
      <c r="F5376" t="s">
        <v>665</v>
      </c>
      <c r="G5376" s="51">
        <v>1705.17</v>
      </c>
    </row>
    <row r="5377" spans="1:7" x14ac:dyDescent="0.35">
      <c r="A5377">
        <v>2018</v>
      </c>
      <c r="B5377">
        <v>12</v>
      </c>
      <c r="C5377" t="str">
        <f>+VLOOKUP(Precio_mayoristas_consumidores[[#This Row],[Cod_mes]],Códigos_mes[],2,0)</f>
        <v>Diciembre</v>
      </c>
      <c r="D5377" t="s">
        <v>797</v>
      </c>
      <c r="E5377" t="str">
        <f>+VLOOKUP(Precio_mayoristas_consumidores[[#This Row],[Producto]],Codigos_class_frutas[],2,0)</f>
        <v>Oleaginosos</v>
      </c>
      <c r="F5377" t="s">
        <v>225</v>
      </c>
      <c r="G5377" s="51">
        <v>3271.53</v>
      </c>
    </row>
    <row r="5378" spans="1:7" x14ac:dyDescent="0.35">
      <c r="A5378">
        <v>2018</v>
      </c>
      <c r="B5378">
        <v>12</v>
      </c>
      <c r="C5378" t="str">
        <f>+VLOOKUP(Precio_mayoristas_consumidores[[#This Row],[Cod_mes]],Códigos_mes[],2,0)</f>
        <v>Diciembre</v>
      </c>
      <c r="D5378" t="s">
        <v>797</v>
      </c>
      <c r="E5378" t="str">
        <f>+VLOOKUP(Precio_mayoristas_consumidores[[#This Row],[Producto]],Codigos_class_frutas[],2,0)</f>
        <v>Frutos de pepita</v>
      </c>
      <c r="F5378" t="s">
        <v>242</v>
      </c>
      <c r="G5378" s="51">
        <v>1437.39</v>
      </c>
    </row>
    <row r="5379" spans="1:7" x14ac:dyDescent="0.35">
      <c r="A5379">
        <v>2018</v>
      </c>
      <c r="B5379">
        <v>12</v>
      </c>
      <c r="C5379" t="str">
        <f>+VLOOKUP(Precio_mayoristas_consumidores[[#This Row],[Cod_mes]],Códigos_mes[],2,0)</f>
        <v>Diciembre</v>
      </c>
      <c r="D5379" t="s">
        <v>797</v>
      </c>
      <c r="E5379" t="str">
        <f>+VLOOKUP(Precio_mayoristas_consumidores[[#This Row],[Producto]],Codigos_class_frutas[],2,0)</f>
        <v>Tropicales y subtropicales</v>
      </c>
      <c r="F5379" t="s">
        <v>204</v>
      </c>
      <c r="G5379" s="51">
        <v>842.07</v>
      </c>
    </row>
    <row r="5380" spans="1:7" x14ac:dyDescent="0.35">
      <c r="A5380">
        <v>2018</v>
      </c>
      <c r="B5380">
        <v>12</v>
      </c>
      <c r="C5380" t="str">
        <f>+VLOOKUP(Precio_mayoristas_consumidores[[#This Row],[Cod_mes]],Códigos_mes[],2,0)</f>
        <v>Diciembre</v>
      </c>
      <c r="D5380" t="s">
        <v>796</v>
      </c>
      <c r="E5380" t="str">
        <f>+VLOOKUP(Precio_mayoristas_consumidores[[#This Row],[Producto]],Codigos_class_frutas[],2,0)</f>
        <v>Berries</v>
      </c>
      <c r="F5380" t="s">
        <v>207</v>
      </c>
      <c r="G5380" s="51">
        <v>1858.11</v>
      </c>
    </row>
    <row r="5381" spans="1:7" x14ac:dyDescent="0.35">
      <c r="A5381">
        <v>2018</v>
      </c>
      <c r="B5381">
        <v>12</v>
      </c>
      <c r="C5381" t="str">
        <f>+VLOOKUP(Precio_mayoristas_consumidores[[#This Row],[Cod_mes]],Códigos_mes[],2,0)</f>
        <v>Diciembre</v>
      </c>
      <c r="D5381" t="s">
        <v>796</v>
      </c>
      <c r="E5381" t="str">
        <f>+VLOOKUP(Precio_mayoristas_consumidores[[#This Row],[Producto]],Codigos_class_frutas[],2,0)</f>
        <v>Frutos de hueso (carozo)</v>
      </c>
      <c r="F5381" t="s">
        <v>281</v>
      </c>
      <c r="G5381" s="51">
        <v>1188.77</v>
      </c>
    </row>
    <row r="5382" spans="1:7" x14ac:dyDescent="0.35">
      <c r="A5382">
        <v>2018</v>
      </c>
      <c r="B5382">
        <v>12</v>
      </c>
      <c r="C5382" t="str">
        <f>+VLOOKUP(Precio_mayoristas_consumidores[[#This Row],[Cod_mes]],Códigos_mes[],2,0)</f>
        <v>Diciembre</v>
      </c>
      <c r="D5382" t="s">
        <v>796</v>
      </c>
      <c r="E5382" t="str">
        <f>+VLOOKUP(Precio_mayoristas_consumidores[[#This Row],[Producto]],Codigos_class_frutas[],2,0)</f>
        <v>Otros</v>
      </c>
      <c r="F5382" t="s">
        <v>209</v>
      </c>
      <c r="G5382" s="51">
        <v>1904.39</v>
      </c>
    </row>
    <row r="5383" spans="1:7" x14ac:dyDescent="0.35">
      <c r="A5383">
        <v>2018</v>
      </c>
      <c r="B5383">
        <v>12</v>
      </c>
      <c r="C5383" t="str">
        <f>+VLOOKUP(Precio_mayoristas_consumidores[[#This Row],[Cod_mes]],Códigos_mes[],2,0)</f>
        <v>Diciembre</v>
      </c>
      <c r="D5383" t="s">
        <v>796</v>
      </c>
      <c r="E5383" t="str">
        <f>+VLOOKUP(Precio_mayoristas_consumidores[[#This Row],[Producto]],Codigos_class_frutas[],2,0)</f>
        <v>Frutos de hueso (carozo)</v>
      </c>
      <c r="F5383" t="s">
        <v>669</v>
      </c>
      <c r="G5383" s="51">
        <v>1046.8</v>
      </c>
    </row>
    <row r="5384" spans="1:7" x14ac:dyDescent="0.35">
      <c r="A5384">
        <v>2018</v>
      </c>
      <c r="B5384">
        <v>12</v>
      </c>
      <c r="C5384" t="str">
        <f>+VLOOKUP(Precio_mayoristas_consumidores[[#This Row],[Cod_mes]],Códigos_mes[],2,0)</f>
        <v>Diciembre</v>
      </c>
      <c r="D5384" t="s">
        <v>796</v>
      </c>
      <c r="E5384" t="str">
        <f>+VLOOKUP(Precio_mayoristas_consumidores[[#This Row],[Producto]],Codigos_class_frutas[],2,0)</f>
        <v>Frutos de hueso (carozo)</v>
      </c>
      <c r="F5384" t="s">
        <v>277</v>
      </c>
      <c r="G5384" s="51">
        <v>987.69</v>
      </c>
    </row>
    <row r="5385" spans="1:7" x14ac:dyDescent="0.35">
      <c r="A5385">
        <v>2018</v>
      </c>
      <c r="B5385">
        <v>12</v>
      </c>
      <c r="C5385" t="str">
        <f>+VLOOKUP(Precio_mayoristas_consumidores[[#This Row],[Cod_mes]],Códigos_mes[],2,0)</f>
        <v>Diciembre</v>
      </c>
      <c r="D5385" t="s">
        <v>796</v>
      </c>
      <c r="E5385" t="str">
        <f>+VLOOKUP(Precio_mayoristas_consumidores[[#This Row],[Producto]],Codigos_class_frutas[],2,0)</f>
        <v>Berries</v>
      </c>
      <c r="F5385" t="s">
        <v>212</v>
      </c>
      <c r="G5385" s="51">
        <v>1191.1099999999999</v>
      </c>
    </row>
    <row r="5386" spans="1:7" x14ac:dyDescent="0.35">
      <c r="A5386">
        <v>2018</v>
      </c>
      <c r="B5386">
        <v>12</v>
      </c>
      <c r="C5386" t="str">
        <f>+VLOOKUP(Precio_mayoristas_consumidores[[#This Row],[Cod_mes]],Códigos_mes[],2,0)</f>
        <v>Diciembre</v>
      </c>
      <c r="D5386" t="s">
        <v>796</v>
      </c>
      <c r="E5386" t="str">
        <f>+VLOOKUP(Precio_mayoristas_consumidores[[#This Row],[Producto]],Codigos_class_frutas[],2,0)</f>
        <v>Cítricos</v>
      </c>
      <c r="F5386" t="s">
        <v>214</v>
      </c>
      <c r="G5386" s="51">
        <v>1049.9000000000001</v>
      </c>
    </row>
    <row r="5387" spans="1:7" x14ac:dyDescent="0.35">
      <c r="A5387">
        <v>2018</v>
      </c>
      <c r="B5387">
        <v>12</v>
      </c>
      <c r="C5387" t="str">
        <f>+VLOOKUP(Precio_mayoristas_consumidores[[#This Row],[Cod_mes]],Códigos_mes[],2,0)</f>
        <v>Diciembre</v>
      </c>
      <c r="D5387" t="s">
        <v>796</v>
      </c>
      <c r="E5387" t="str">
        <f>+VLOOKUP(Precio_mayoristas_consumidores[[#This Row],[Producto]],Codigos_class_frutas[],2,0)</f>
        <v>Tropicales y subtropicales</v>
      </c>
      <c r="F5387" t="s">
        <v>229</v>
      </c>
      <c r="G5387" s="51">
        <v>1948.51</v>
      </c>
    </row>
    <row r="5388" spans="1:7" x14ac:dyDescent="0.35">
      <c r="A5388">
        <v>2018</v>
      </c>
      <c r="B5388">
        <v>12</v>
      </c>
      <c r="C5388" t="str">
        <f>+VLOOKUP(Precio_mayoristas_consumidores[[#This Row],[Cod_mes]],Códigos_mes[],2,0)</f>
        <v>Diciembre</v>
      </c>
      <c r="D5388" t="s">
        <v>796</v>
      </c>
      <c r="E5388" t="str">
        <f>+VLOOKUP(Precio_mayoristas_consumidores[[#This Row],[Producto]],Codigos_class_frutas[],2,0)</f>
        <v>Frutos de pepita</v>
      </c>
      <c r="F5388" t="s">
        <v>231</v>
      </c>
      <c r="G5388" s="51">
        <v>777.77</v>
      </c>
    </row>
    <row r="5389" spans="1:7" x14ac:dyDescent="0.35">
      <c r="A5389">
        <v>2018</v>
      </c>
      <c r="B5389">
        <v>12</v>
      </c>
      <c r="C5389" t="str">
        <f>+VLOOKUP(Precio_mayoristas_consumidores[[#This Row],[Cod_mes]],Códigos_mes[],2,0)</f>
        <v>Diciembre</v>
      </c>
      <c r="D5389" t="s">
        <v>796</v>
      </c>
      <c r="E5389" t="str">
        <f>+VLOOKUP(Precio_mayoristas_consumidores[[#This Row],[Producto]],Codigos_class_frutas[],2,0)</f>
        <v>Cítricos</v>
      </c>
      <c r="F5389" t="s">
        <v>221</v>
      </c>
      <c r="G5389" s="51">
        <v>656.29</v>
      </c>
    </row>
    <row r="5390" spans="1:7" x14ac:dyDescent="0.35">
      <c r="A5390">
        <v>2018</v>
      </c>
      <c r="B5390">
        <v>12</v>
      </c>
      <c r="C5390" t="str">
        <f>+VLOOKUP(Precio_mayoristas_consumidores[[#This Row],[Cod_mes]],Códigos_mes[],2,0)</f>
        <v>Diciembre</v>
      </c>
      <c r="D5390" t="s">
        <v>796</v>
      </c>
      <c r="E5390" t="str">
        <f>+VLOOKUP(Precio_mayoristas_consumidores[[#This Row],[Producto]],Codigos_class_frutas[],2,0)</f>
        <v>Frutos de hueso (carozo)</v>
      </c>
      <c r="F5390" t="s">
        <v>665</v>
      </c>
      <c r="G5390" s="51">
        <v>978.81</v>
      </c>
    </row>
    <row r="5391" spans="1:7" x14ac:dyDescent="0.35">
      <c r="A5391">
        <v>2018</v>
      </c>
      <c r="B5391">
        <v>12</v>
      </c>
      <c r="C5391" t="str">
        <f>+VLOOKUP(Precio_mayoristas_consumidores[[#This Row],[Cod_mes]],Códigos_mes[],2,0)</f>
        <v>Diciembre</v>
      </c>
      <c r="D5391" t="s">
        <v>796</v>
      </c>
      <c r="E5391" t="str">
        <f>+VLOOKUP(Precio_mayoristas_consumidores[[#This Row],[Producto]],Codigos_class_frutas[],2,0)</f>
        <v>Oleaginosos</v>
      </c>
      <c r="F5391" t="s">
        <v>225</v>
      </c>
      <c r="G5391" s="51">
        <v>2165.0100000000002</v>
      </c>
    </row>
    <row r="5392" spans="1:7" x14ac:dyDescent="0.35">
      <c r="A5392">
        <v>2018</v>
      </c>
      <c r="B5392">
        <v>12</v>
      </c>
      <c r="C5392" t="str">
        <f>+VLOOKUP(Precio_mayoristas_consumidores[[#This Row],[Cod_mes]],Códigos_mes[],2,0)</f>
        <v>Diciembre</v>
      </c>
      <c r="D5392" t="s">
        <v>796</v>
      </c>
      <c r="E5392" t="str">
        <f>+VLOOKUP(Precio_mayoristas_consumidores[[#This Row],[Producto]],Codigos_class_frutas[],2,0)</f>
        <v>Frutos de pepita</v>
      </c>
      <c r="F5392" t="s">
        <v>242</v>
      </c>
      <c r="G5392" s="51">
        <v>872.57</v>
      </c>
    </row>
    <row r="5393" spans="1:7" x14ac:dyDescent="0.35">
      <c r="A5393">
        <v>2018</v>
      </c>
      <c r="B5393">
        <v>12</v>
      </c>
      <c r="C5393" t="str">
        <f>+VLOOKUP(Precio_mayoristas_consumidores[[#This Row],[Cod_mes]],Códigos_mes[],2,0)</f>
        <v>Diciembre</v>
      </c>
      <c r="D5393" t="s">
        <v>796</v>
      </c>
      <c r="E5393" t="str">
        <f>+VLOOKUP(Precio_mayoristas_consumidores[[#This Row],[Producto]],Codigos_class_frutas[],2,0)</f>
        <v>Tropicales y subtropicales</v>
      </c>
      <c r="F5393" t="s">
        <v>204</v>
      </c>
      <c r="G5393" s="51">
        <v>673.36</v>
      </c>
    </row>
    <row r="5394" spans="1:7" x14ac:dyDescent="0.35">
      <c r="A5394">
        <v>2018</v>
      </c>
      <c r="B5394">
        <v>12</v>
      </c>
      <c r="C5394" t="str">
        <f>+VLOOKUP(Precio_mayoristas_consumidores[[#This Row],[Cod_mes]],Códigos_mes[],2,0)</f>
        <v>Diciembre</v>
      </c>
      <c r="D5394" t="s">
        <v>797</v>
      </c>
      <c r="E5394" t="str">
        <f>+VLOOKUP(Precio_mayoristas_consumidores[[#This Row],[Producto]],Codigos_class_frutas[],2,0)</f>
        <v>Berries</v>
      </c>
      <c r="F5394" t="s">
        <v>207</v>
      </c>
      <c r="G5394" s="51">
        <v>7854.6</v>
      </c>
    </row>
    <row r="5395" spans="1:7" x14ac:dyDescent="0.35">
      <c r="A5395">
        <v>2018</v>
      </c>
      <c r="B5395">
        <v>12</v>
      </c>
      <c r="C5395" t="str">
        <f>+VLOOKUP(Precio_mayoristas_consumidores[[#This Row],[Cod_mes]],Códigos_mes[],2,0)</f>
        <v>Diciembre</v>
      </c>
      <c r="D5395" t="s">
        <v>797</v>
      </c>
      <c r="E5395" t="str">
        <f>+VLOOKUP(Precio_mayoristas_consumidores[[#This Row],[Producto]],Codigos_class_frutas[],2,0)</f>
        <v>Frutos de hueso (carozo)</v>
      </c>
      <c r="F5395" t="s">
        <v>281</v>
      </c>
      <c r="G5395" s="51">
        <v>2772.77</v>
      </c>
    </row>
    <row r="5396" spans="1:7" x14ac:dyDescent="0.35">
      <c r="A5396">
        <v>2018</v>
      </c>
      <c r="B5396">
        <v>12</v>
      </c>
      <c r="C5396" t="str">
        <f>+VLOOKUP(Precio_mayoristas_consumidores[[#This Row],[Cod_mes]],Códigos_mes[],2,0)</f>
        <v>Diciembre</v>
      </c>
      <c r="D5396" t="s">
        <v>797</v>
      </c>
      <c r="E5396" t="str">
        <f>+VLOOKUP(Precio_mayoristas_consumidores[[#This Row],[Producto]],Codigos_class_frutas[],2,0)</f>
        <v>Otros</v>
      </c>
      <c r="F5396" t="s">
        <v>209</v>
      </c>
      <c r="G5396" s="51">
        <v>2111.15</v>
      </c>
    </row>
    <row r="5397" spans="1:7" x14ac:dyDescent="0.35">
      <c r="A5397">
        <v>2018</v>
      </c>
      <c r="B5397">
        <v>12</v>
      </c>
      <c r="C5397" t="str">
        <f>+VLOOKUP(Precio_mayoristas_consumidores[[#This Row],[Cod_mes]],Códigos_mes[],2,0)</f>
        <v>Diciembre</v>
      </c>
      <c r="D5397" t="s">
        <v>797</v>
      </c>
      <c r="E5397" t="str">
        <f>+VLOOKUP(Precio_mayoristas_consumidores[[#This Row],[Producto]],Codigos_class_frutas[],2,0)</f>
        <v>Frutos de hueso (carozo)</v>
      </c>
      <c r="F5397" t="s">
        <v>669</v>
      </c>
      <c r="G5397" s="51">
        <v>2392.6</v>
      </c>
    </row>
    <row r="5398" spans="1:7" x14ac:dyDescent="0.35">
      <c r="A5398">
        <v>2018</v>
      </c>
      <c r="B5398">
        <v>12</v>
      </c>
      <c r="C5398" t="str">
        <f>+VLOOKUP(Precio_mayoristas_consumidores[[#This Row],[Cod_mes]],Códigos_mes[],2,0)</f>
        <v>Diciembre</v>
      </c>
      <c r="D5398" t="s">
        <v>797</v>
      </c>
      <c r="E5398" t="str">
        <f>+VLOOKUP(Precio_mayoristas_consumidores[[#This Row],[Producto]],Codigos_class_frutas[],2,0)</f>
        <v>Frutos de hueso (carozo)</v>
      </c>
      <c r="F5398" t="s">
        <v>277</v>
      </c>
      <c r="G5398" s="51">
        <v>1744.03</v>
      </c>
    </row>
    <row r="5399" spans="1:7" x14ac:dyDescent="0.35">
      <c r="A5399">
        <v>2018</v>
      </c>
      <c r="B5399">
        <v>12</v>
      </c>
      <c r="C5399" t="str">
        <f>+VLOOKUP(Precio_mayoristas_consumidores[[#This Row],[Cod_mes]],Códigos_mes[],2,0)</f>
        <v>Diciembre</v>
      </c>
      <c r="D5399" t="s">
        <v>797</v>
      </c>
      <c r="E5399" t="str">
        <f>+VLOOKUP(Precio_mayoristas_consumidores[[#This Row],[Producto]],Codigos_class_frutas[],2,0)</f>
        <v>Berries</v>
      </c>
      <c r="F5399" t="s">
        <v>212</v>
      </c>
      <c r="G5399" s="51">
        <v>4185</v>
      </c>
    </row>
    <row r="5400" spans="1:7" x14ac:dyDescent="0.35">
      <c r="A5400">
        <v>2018</v>
      </c>
      <c r="B5400">
        <v>12</v>
      </c>
      <c r="C5400" t="str">
        <f>+VLOOKUP(Precio_mayoristas_consumidores[[#This Row],[Cod_mes]],Códigos_mes[],2,0)</f>
        <v>Diciembre</v>
      </c>
      <c r="D5400" t="s">
        <v>797</v>
      </c>
      <c r="E5400" t="str">
        <f>+VLOOKUP(Precio_mayoristas_consumidores[[#This Row],[Producto]],Codigos_class_frutas[],2,0)</f>
        <v>Cítricos</v>
      </c>
      <c r="F5400" t="s">
        <v>214</v>
      </c>
      <c r="G5400" s="51">
        <v>1472.02</v>
      </c>
    </row>
    <row r="5401" spans="1:7" x14ac:dyDescent="0.35">
      <c r="A5401">
        <v>2018</v>
      </c>
      <c r="B5401">
        <v>12</v>
      </c>
      <c r="C5401" t="str">
        <f>+VLOOKUP(Precio_mayoristas_consumidores[[#This Row],[Cod_mes]],Códigos_mes[],2,0)</f>
        <v>Diciembre</v>
      </c>
      <c r="D5401" t="s">
        <v>797</v>
      </c>
      <c r="E5401" t="str">
        <f>+VLOOKUP(Precio_mayoristas_consumidores[[#This Row],[Producto]],Codigos_class_frutas[],2,0)</f>
        <v>Tropicales y subtropicales</v>
      </c>
      <c r="F5401" t="s">
        <v>229</v>
      </c>
      <c r="G5401" s="51">
        <v>1840.7</v>
      </c>
    </row>
    <row r="5402" spans="1:7" x14ac:dyDescent="0.35">
      <c r="A5402">
        <v>2018</v>
      </c>
      <c r="B5402">
        <v>12</v>
      </c>
      <c r="C5402" t="str">
        <f>+VLOOKUP(Precio_mayoristas_consumidores[[#This Row],[Cod_mes]],Códigos_mes[],2,0)</f>
        <v>Diciembre</v>
      </c>
      <c r="D5402" t="s">
        <v>797</v>
      </c>
      <c r="E5402" t="str">
        <f>+VLOOKUP(Precio_mayoristas_consumidores[[#This Row],[Producto]],Codigos_class_frutas[],2,0)</f>
        <v>Frutos de pepita</v>
      </c>
      <c r="F5402" t="s">
        <v>231</v>
      </c>
      <c r="G5402" s="51">
        <v>1435.66</v>
      </c>
    </row>
    <row r="5403" spans="1:7" x14ac:dyDescent="0.35">
      <c r="A5403">
        <v>2018</v>
      </c>
      <c r="B5403">
        <v>12</v>
      </c>
      <c r="C5403" t="str">
        <f>+VLOOKUP(Precio_mayoristas_consumidores[[#This Row],[Cod_mes]],Códigos_mes[],2,0)</f>
        <v>Diciembre</v>
      </c>
      <c r="D5403" t="s">
        <v>797</v>
      </c>
      <c r="E5403" t="str">
        <f>+VLOOKUP(Precio_mayoristas_consumidores[[#This Row],[Producto]],Codigos_class_frutas[],2,0)</f>
        <v>Cítricos</v>
      </c>
      <c r="F5403" t="s">
        <v>221</v>
      </c>
      <c r="G5403" s="51">
        <v>1038.22</v>
      </c>
    </row>
    <row r="5404" spans="1:7" x14ac:dyDescent="0.35">
      <c r="A5404">
        <v>2018</v>
      </c>
      <c r="B5404">
        <v>12</v>
      </c>
      <c r="C5404" t="str">
        <f>+VLOOKUP(Precio_mayoristas_consumidores[[#This Row],[Cod_mes]],Códigos_mes[],2,0)</f>
        <v>Diciembre</v>
      </c>
      <c r="D5404" t="s">
        <v>797</v>
      </c>
      <c r="E5404" t="str">
        <f>+VLOOKUP(Precio_mayoristas_consumidores[[#This Row],[Producto]],Codigos_class_frutas[],2,0)</f>
        <v>Frutos de hueso (carozo)</v>
      </c>
      <c r="F5404" t="s">
        <v>665</v>
      </c>
      <c r="G5404" s="51">
        <v>1800.35</v>
      </c>
    </row>
    <row r="5405" spans="1:7" x14ac:dyDescent="0.35">
      <c r="A5405">
        <v>2018</v>
      </c>
      <c r="B5405">
        <v>12</v>
      </c>
      <c r="C5405" t="str">
        <f>+VLOOKUP(Precio_mayoristas_consumidores[[#This Row],[Cod_mes]],Códigos_mes[],2,0)</f>
        <v>Diciembre</v>
      </c>
      <c r="D5405" t="s">
        <v>797</v>
      </c>
      <c r="E5405" t="str">
        <f>+VLOOKUP(Precio_mayoristas_consumidores[[#This Row],[Producto]],Codigos_class_frutas[],2,0)</f>
        <v>Oleaginosos</v>
      </c>
      <c r="F5405" t="s">
        <v>225</v>
      </c>
      <c r="G5405" s="51">
        <v>3064.87</v>
      </c>
    </row>
    <row r="5406" spans="1:7" x14ac:dyDescent="0.35">
      <c r="A5406">
        <v>2018</v>
      </c>
      <c r="B5406">
        <v>12</v>
      </c>
      <c r="C5406" t="str">
        <f>+VLOOKUP(Precio_mayoristas_consumidores[[#This Row],[Cod_mes]],Códigos_mes[],2,0)</f>
        <v>Diciembre</v>
      </c>
      <c r="D5406" t="s">
        <v>797</v>
      </c>
      <c r="E5406" t="str">
        <f>+VLOOKUP(Precio_mayoristas_consumidores[[#This Row],[Producto]],Codigos_class_frutas[],2,0)</f>
        <v>Frutos de pepita</v>
      </c>
      <c r="F5406" t="s">
        <v>242</v>
      </c>
      <c r="G5406" s="51">
        <v>1505.1</v>
      </c>
    </row>
    <row r="5407" spans="1:7" x14ac:dyDescent="0.35">
      <c r="A5407">
        <v>2018</v>
      </c>
      <c r="B5407">
        <v>12</v>
      </c>
      <c r="C5407" t="str">
        <f>+VLOOKUP(Precio_mayoristas_consumidores[[#This Row],[Cod_mes]],Códigos_mes[],2,0)</f>
        <v>Diciembre</v>
      </c>
      <c r="D5407" t="s">
        <v>797</v>
      </c>
      <c r="E5407" t="str">
        <f>+VLOOKUP(Precio_mayoristas_consumidores[[#This Row],[Producto]],Codigos_class_frutas[],2,0)</f>
        <v>Tropicales y subtropicales</v>
      </c>
      <c r="F5407" t="s">
        <v>204</v>
      </c>
      <c r="G5407" s="51">
        <v>846.97</v>
      </c>
    </row>
    <row r="5408" spans="1:7" x14ac:dyDescent="0.35">
      <c r="A5408">
        <v>2018</v>
      </c>
      <c r="B5408">
        <v>12</v>
      </c>
      <c r="C5408" t="str">
        <f>+VLOOKUP(Precio_mayoristas_consumidores[[#This Row],[Cod_mes]],Códigos_mes[],2,0)</f>
        <v>Diciembre</v>
      </c>
      <c r="D5408" t="s">
        <v>796</v>
      </c>
      <c r="E5408" t="str">
        <f>+VLOOKUP(Precio_mayoristas_consumidores[[#This Row],[Producto]],Codigos_class_frutas[],2,0)</f>
        <v>Berries</v>
      </c>
      <c r="F5408" t="s">
        <v>207</v>
      </c>
      <c r="G5408" s="51">
        <v>2504.9</v>
      </c>
    </row>
    <row r="5409" spans="1:7" x14ac:dyDescent="0.35">
      <c r="A5409">
        <v>2018</v>
      </c>
      <c r="B5409">
        <v>12</v>
      </c>
      <c r="C5409" t="str">
        <f>+VLOOKUP(Precio_mayoristas_consumidores[[#This Row],[Cod_mes]],Códigos_mes[],2,0)</f>
        <v>Diciembre</v>
      </c>
      <c r="D5409" t="s">
        <v>796</v>
      </c>
      <c r="E5409" t="str">
        <f>+VLOOKUP(Precio_mayoristas_consumidores[[#This Row],[Producto]],Codigos_class_frutas[],2,0)</f>
        <v>Frutos de hueso (carozo)</v>
      </c>
      <c r="F5409" t="s">
        <v>281</v>
      </c>
      <c r="G5409" s="51">
        <v>1146.45</v>
      </c>
    </row>
    <row r="5410" spans="1:7" x14ac:dyDescent="0.35">
      <c r="A5410">
        <v>2018</v>
      </c>
      <c r="B5410">
        <v>12</v>
      </c>
      <c r="C5410" t="str">
        <f>+VLOOKUP(Precio_mayoristas_consumidores[[#This Row],[Cod_mes]],Códigos_mes[],2,0)</f>
        <v>Diciembre</v>
      </c>
      <c r="D5410" t="s">
        <v>796</v>
      </c>
      <c r="E5410" t="str">
        <f>+VLOOKUP(Precio_mayoristas_consumidores[[#This Row],[Producto]],Codigos_class_frutas[],2,0)</f>
        <v>Otros</v>
      </c>
      <c r="F5410" t="s">
        <v>209</v>
      </c>
      <c r="G5410" s="51">
        <v>1875</v>
      </c>
    </row>
    <row r="5411" spans="1:7" x14ac:dyDescent="0.35">
      <c r="A5411">
        <v>2018</v>
      </c>
      <c r="B5411">
        <v>12</v>
      </c>
      <c r="C5411" t="str">
        <f>+VLOOKUP(Precio_mayoristas_consumidores[[#This Row],[Cod_mes]],Códigos_mes[],2,0)</f>
        <v>Diciembre</v>
      </c>
      <c r="D5411" t="s">
        <v>796</v>
      </c>
      <c r="E5411" t="str">
        <f>+VLOOKUP(Precio_mayoristas_consumidores[[#This Row],[Producto]],Codigos_class_frutas[],2,0)</f>
        <v>Frutos de hueso (carozo)</v>
      </c>
      <c r="F5411" t="s">
        <v>669</v>
      </c>
      <c r="G5411" s="51">
        <v>1067.53</v>
      </c>
    </row>
    <row r="5412" spans="1:7" x14ac:dyDescent="0.35">
      <c r="A5412">
        <v>2018</v>
      </c>
      <c r="B5412">
        <v>12</v>
      </c>
      <c r="C5412" t="str">
        <f>+VLOOKUP(Precio_mayoristas_consumidores[[#This Row],[Cod_mes]],Códigos_mes[],2,0)</f>
        <v>Diciembre</v>
      </c>
      <c r="D5412" t="s">
        <v>796</v>
      </c>
      <c r="E5412" t="str">
        <f>+VLOOKUP(Precio_mayoristas_consumidores[[#This Row],[Producto]],Codigos_class_frutas[],2,0)</f>
        <v>Frutos de hueso (carozo)</v>
      </c>
      <c r="F5412" t="s">
        <v>277</v>
      </c>
      <c r="G5412" s="51">
        <v>953.3</v>
      </c>
    </row>
    <row r="5413" spans="1:7" x14ac:dyDescent="0.35">
      <c r="A5413">
        <v>2018</v>
      </c>
      <c r="B5413">
        <v>12</v>
      </c>
      <c r="C5413" t="str">
        <f>+VLOOKUP(Precio_mayoristas_consumidores[[#This Row],[Cod_mes]],Códigos_mes[],2,0)</f>
        <v>Diciembre</v>
      </c>
      <c r="D5413" t="s">
        <v>796</v>
      </c>
      <c r="E5413" t="str">
        <f>+VLOOKUP(Precio_mayoristas_consumidores[[#This Row],[Producto]],Codigos_class_frutas[],2,0)</f>
        <v>Berries</v>
      </c>
      <c r="F5413" t="s">
        <v>212</v>
      </c>
      <c r="G5413" s="51">
        <v>1186.78</v>
      </c>
    </row>
    <row r="5414" spans="1:7" x14ac:dyDescent="0.35">
      <c r="A5414">
        <v>2018</v>
      </c>
      <c r="B5414">
        <v>12</v>
      </c>
      <c r="C5414" t="str">
        <f>+VLOOKUP(Precio_mayoristas_consumidores[[#This Row],[Cod_mes]],Códigos_mes[],2,0)</f>
        <v>Diciembre</v>
      </c>
      <c r="D5414" t="s">
        <v>796</v>
      </c>
      <c r="E5414" t="str">
        <f>+VLOOKUP(Precio_mayoristas_consumidores[[#This Row],[Producto]],Codigos_class_frutas[],2,0)</f>
        <v>Cítricos</v>
      </c>
      <c r="F5414" t="s">
        <v>214</v>
      </c>
      <c r="G5414" s="51">
        <v>1115.42</v>
      </c>
    </row>
    <row r="5415" spans="1:7" x14ac:dyDescent="0.35">
      <c r="A5415">
        <v>2018</v>
      </c>
      <c r="B5415">
        <v>12</v>
      </c>
      <c r="C5415" t="str">
        <f>+VLOOKUP(Precio_mayoristas_consumidores[[#This Row],[Cod_mes]],Códigos_mes[],2,0)</f>
        <v>Diciembre</v>
      </c>
      <c r="D5415" t="s">
        <v>796</v>
      </c>
      <c r="E5415" t="str">
        <f>+VLOOKUP(Precio_mayoristas_consumidores[[#This Row],[Producto]],Codigos_class_frutas[],2,0)</f>
        <v>Tropicales y subtropicales</v>
      </c>
      <c r="F5415" t="s">
        <v>229</v>
      </c>
      <c r="G5415" s="51">
        <v>1921.21</v>
      </c>
    </row>
    <row r="5416" spans="1:7" x14ac:dyDescent="0.35">
      <c r="A5416">
        <v>2018</v>
      </c>
      <c r="B5416">
        <v>12</v>
      </c>
      <c r="C5416" t="str">
        <f>+VLOOKUP(Precio_mayoristas_consumidores[[#This Row],[Cod_mes]],Códigos_mes[],2,0)</f>
        <v>Diciembre</v>
      </c>
      <c r="D5416" t="s">
        <v>796</v>
      </c>
      <c r="E5416" t="str">
        <f>+VLOOKUP(Precio_mayoristas_consumidores[[#This Row],[Producto]],Codigos_class_frutas[],2,0)</f>
        <v>Frutos de pepita</v>
      </c>
      <c r="F5416" t="s">
        <v>231</v>
      </c>
      <c r="G5416" s="51">
        <v>804.64</v>
      </c>
    </row>
    <row r="5417" spans="1:7" x14ac:dyDescent="0.35">
      <c r="A5417">
        <v>2018</v>
      </c>
      <c r="B5417">
        <v>12</v>
      </c>
      <c r="C5417" t="str">
        <f>+VLOOKUP(Precio_mayoristas_consumidores[[#This Row],[Cod_mes]],Códigos_mes[],2,0)</f>
        <v>Diciembre</v>
      </c>
      <c r="D5417" t="s">
        <v>796</v>
      </c>
      <c r="E5417" t="str">
        <f>+VLOOKUP(Precio_mayoristas_consumidores[[#This Row],[Producto]],Codigos_class_frutas[],2,0)</f>
        <v>Cítricos</v>
      </c>
      <c r="F5417" t="s">
        <v>221</v>
      </c>
      <c r="G5417" s="51">
        <v>686.47</v>
      </c>
    </row>
    <row r="5418" spans="1:7" x14ac:dyDescent="0.35">
      <c r="A5418">
        <v>2018</v>
      </c>
      <c r="B5418">
        <v>12</v>
      </c>
      <c r="C5418" t="str">
        <f>+VLOOKUP(Precio_mayoristas_consumidores[[#This Row],[Cod_mes]],Códigos_mes[],2,0)</f>
        <v>Diciembre</v>
      </c>
      <c r="D5418" t="s">
        <v>796</v>
      </c>
      <c r="E5418" t="str">
        <f>+VLOOKUP(Precio_mayoristas_consumidores[[#This Row],[Producto]],Codigos_class_frutas[],2,0)</f>
        <v>Frutos de hueso (carozo)</v>
      </c>
      <c r="F5418" t="s">
        <v>665</v>
      </c>
      <c r="G5418" s="51">
        <v>940.41</v>
      </c>
    </row>
    <row r="5419" spans="1:7" x14ac:dyDescent="0.35">
      <c r="A5419">
        <v>2018</v>
      </c>
      <c r="B5419">
        <v>12</v>
      </c>
      <c r="C5419" t="str">
        <f>+VLOOKUP(Precio_mayoristas_consumidores[[#This Row],[Cod_mes]],Códigos_mes[],2,0)</f>
        <v>Diciembre</v>
      </c>
      <c r="D5419" t="s">
        <v>796</v>
      </c>
      <c r="E5419" t="str">
        <f>+VLOOKUP(Precio_mayoristas_consumidores[[#This Row],[Producto]],Codigos_class_frutas[],2,0)</f>
        <v>Oleaginosos</v>
      </c>
      <c r="F5419" t="s">
        <v>225</v>
      </c>
      <c r="G5419" s="51">
        <v>2070.71</v>
      </c>
    </row>
    <row r="5420" spans="1:7" x14ac:dyDescent="0.35">
      <c r="A5420">
        <v>2018</v>
      </c>
      <c r="B5420">
        <v>12</v>
      </c>
      <c r="C5420" t="str">
        <f>+VLOOKUP(Precio_mayoristas_consumidores[[#This Row],[Cod_mes]],Códigos_mes[],2,0)</f>
        <v>Diciembre</v>
      </c>
      <c r="D5420" t="s">
        <v>796</v>
      </c>
      <c r="E5420" t="str">
        <f>+VLOOKUP(Precio_mayoristas_consumidores[[#This Row],[Producto]],Codigos_class_frutas[],2,0)</f>
        <v>Frutos de pepita</v>
      </c>
      <c r="F5420" t="s">
        <v>242</v>
      </c>
      <c r="G5420" s="51">
        <v>860.87</v>
      </c>
    </row>
    <row r="5421" spans="1:7" x14ac:dyDescent="0.35">
      <c r="A5421">
        <v>2018</v>
      </c>
      <c r="B5421">
        <v>12</v>
      </c>
      <c r="C5421" t="str">
        <f>+VLOOKUP(Precio_mayoristas_consumidores[[#This Row],[Cod_mes]],Códigos_mes[],2,0)</f>
        <v>Diciembre</v>
      </c>
      <c r="D5421" t="s">
        <v>796</v>
      </c>
      <c r="E5421" t="str">
        <f>+VLOOKUP(Precio_mayoristas_consumidores[[#This Row],[Producto]],Codigos_class_frutas[],2,0)</f>
        <v>Tropicales y subtropicales</v>
      </c>
      <c r="F5421" t="s">
        <v>204</v>
      </c>
      <c r="G5421" s="51">
        <v>660.91</v>
      </c>
    </row>
    <row r="5422" spans="1:7" x14ac:dyDescent="0.35">
      <c r="A5422">
        <v>2018</v>
      </c>
      <c r="B5422">
        <v>12</v>
      </c>
      <c r="C5422" t="str">
        <f>+VLOOKUP(Precio_mayoristas_consumidores[[#This Row],[Cod_mes]],Códigos_mes[],2,0)</f>
        <v>Diciembre</v>
      </c>
      <c r="D5422" t="s">
        <v>797</v>
      </c>
      <c r="E5422" t="str">
        <f>+VLOOKUP(Precio_mayoristas_consumidores[[#This Row],[Producto]],Codigos_class_frutas[],2,0)</f>
        <v>Berries</v>
      </c>
      <c r="F5422" t="s">
        <v>207</v>
      </c>
      <c r="G5422" s="51">
        <v>6945.17</v>
      </c>
    </row>
    <row r="5423" spans="1:7" x14ac:dyDescent="0.35">
      <c r="A5423">
        <v>2018</v>
      </c>
      <c r="B5423">
        <v>12</v>
      </c>
      <c r="C5423" t="str">
        <f>+VLOOKUP(Precio_mayoristas_consumidores[[#This Row],[Cod_mes]],Códigos_mes[],2,0)</f>
        <v>Diciembre</v>
      </c>
      <c r="D5423" t="s">
        <v>797</v>
      </c>
      <c r="E5423" t="str">
        <f>+VLOOKUP(Precio_mayoristas_consumidores[[#This Row],[Producto]],Codigos_class_frutas[],2,0)</f>
        <v>Frutos de hueso (carozo)</v>
      </c>
      <c r="F5423" t="s">
        <v>281</v>
      </c>
      <c r="G5423" s="51">
        <v>2547.3000000000002</v>
      </c>
    </row>
    <row r="5424" spans="1:7" x14ac:dyDescent="0.35">
      <c r="A5424">
        <v>2018</v>
      </c>
      <c r="B5424">
        <v>12</v>
      </c>
      <c r="C5424" t="str">
        <f>+VLOOKUP(Precio_mayoristas_consumidores[[#This Row],[Cod_mes]],Códigos_mes[],2,0)</f>
        <v>Diciembre</v>
      </c>
      <c r="D5424" t="s">
        <v>797</v>
      </c>
      <c r="E5424" t="str">
        <f>+VLOOKUP(Precio_mayoristas_consumidores[[#This Row],[Producto]],Codigos_class_frutas[],2,0)</f>
        <v>Otros</v>
      </c>
      <c r="F5424" t="s">
        <v>209</v>
      </c>
      <c r="G5424" s="51">
        <v>1977.5</v>
      </c>
    </row>
    <row r="5425" spans="1:7" x14ac:dyDescent="0.35">
      <c r="A5425">
        <v>2018</v>
      </c>
      <c r="B5425">
        <v>12</v>
      </c>
      <c r="C5425" t="str">
        <f>+VLOOKUP(Precio_mayoristas_consumidores[[#This Row],[Cod_mes]],Códigos_mes[],2,0)</f>
        <v>Diciembre</v>
      </c>
      <c r="D5425" t="s">
        <v>797</v>
      </c>
      <c r="E5425" t="str">
        <f>+VLOOKUP(Precio_mayoristas_consumidores[[#This Row],[Producto]],Codigos_class_frutas[],2,0)</f>
        <v>Frutos de hueso (carozo)</v>
      </c>
      <c r="F5425" t="s">
        <v>669</v>
      </c>
      <c r="G5425" s="51">
        <v>2426</v>
      </c>
    </row>
    <row r="5426" spans="1:7" x14ac:dyDescent="0.35">
      <c r="A5426">
        <v>2018</v>
      </c>
      <c r="B5426">
        <v>12</v>
      </c>
      <c r="C5426" t="str">
        <f>+VLOOKUP(Precio_mayoristas_consumidores[[#This Row],[Cod_mes]],Códigos_mes[],2,0)</f>
        <v>Diciembre</v>
      </c>
      <c r="D5426" t="s">
        <v>797</v>
      </c>
      <c r="E5426" t="str">
        <f>+VLOOKUP(Precio_mayoristas_consumidores[[#This Row],[Producto]],Codigos_class_frutas[],2,0)</f>
        <v>Frutos de hueso (carozo)</v>
      </c>
      <c r="F5426" t="s">
        <v>277</v>
      </c>
      <c r="G5426" s="51">
        <v>1765.59</v>
      </c>
    </row>
    <row r="5427" spans="1:7" x14ac:dyDescent="0.35">
      <c r="A5427">
        <v>2018</v>
      </c>
      <c r="B5427">
        <v>12</v>
      </c>
      <c r="C5427" t="str">
        <f>+VLOOKUP(Precio_mayoristas_consumidores[[#This Row],[Cod_mes]],Códigos_mes[],2,0)</f>
        <v>Diciembre</v>
      </c>
      <c r="D5427" t="s">
        <v>797</v>
      </c>
      <c r="E5427" t="str">
        <f>+VLOOKUP(Precio_mayoristas_consumidores[[#This Row],[Producto]],Codigos_class_frutas[],2,0)</f>
        <v>Berries</v>
      </c>
      <c r="F5427" t="s">
        <v>212</v>
      </c>
      <c r="G5427" s="51">
        <v>3337.5</v>
      </c>
    </row>
    <row r="5428" spans="1:7" x14ac:dyDescent="0.35">
      <c r="A5428">
        <v>2018</v>
      </c>
      <c r="B5428">
        <v>12</v>
      </c>
      <c r="C5428" t="str">
        <f>+VLOOKUP(Precio_mayoristas_consumidores[[#This Row],[Cod_mes]],Códigos_mes[],2,0)</f>
        <v>Diciembre</v>
      </c>
      <c r="D5428" t="s">
        <v>797</v>
      </c>
      <c r="E5428" t="str">
        <f>+VLOOKUP(Precio_mayoristas_consumidores[[#This Row],[Producto]],Codigos_class_frutas[],2,0)</f>
        <v>Cítricos</v>
      </c>
      <c r="F5428" t="s">
        <v>214</v>
      </c>
      <c r="G5428" s="51">
        <v>1490.29</v>
      </c>
    </row>
    <row r="5429" spans="1:7" x14ac:dyDescent="0.35">
      <c r="A5429">
        <v>2018</v>
      </c>
      <c r="B5429">
        <v>12</v>
      </c>
      <c r="C5429" t="str">
        <f>+VLOOKUP(Precio_mayoristas_consumidores[[#This Row],[Cod_mes]],Códigos_mes[],2,0)</f>
        <v>Diciembre</v>
      </c>
      <c r="D5429" t="s">
        <v>797</v>
      </c>
      <c r="E5429" t="str">
        <f>+VLOOKUP(Precio_mayoristas_consumidores[[#This Row],[Producto]],Codigos_class_frutas[],2,0)</f>
        <v>Tropicales y subtropicales</v>
      </c>
      <c r="F5429" t="s">
        <v>229</v>
      </c>
      <c r="G5429" s="51">
        <v>1670.05</v>
      </c>
    </row>
    <row r="5430" spans="1:7" x14ac:dyDescent="0.35">
      <c r="A5430">
        <v>2018</v>
      </c>
      <c r="B5430">
        <v>12</v>
      </c>
      <c r="C5430" t="str">
        <f>+VLOOKUP(Precio_mayoristas_consumidores[[#This Row],[Cod_mes]],Códigos_mes[],2,0)</f>
        <v>Diciembre</v>
      </c>
      <c r="D5430" t="s">
        <v>797</v>
      </c>
      <c r="E5430" t="str">
        <f>+VLOOKUP(Precio_mayoristas_consumidores[[#This Row],[Producto]],Codigos_class_frutas[],2,0)</f>
        <v>Frutos de pepita</v>
      </c>
      <c r="F5430" t="s">
        <v>231</v>
      </c>
      <c r="G5430" s="51">
        <v>1460.79</v>
      </c>
    </row>
    <row r="5431" spans="1:7" x14ac:dyDescent="0.35">
      <c r="A5431">
        <v>2018</v>
      </c>
      <c r="B5431">
        <v>12</v>
      </c>
      <c r="C5431" t="str">
        <f>+VLOOKUP(Precio_mayoristas_consumidores[[#This Row],[Cod_mes]],Códigos_mes[],2,0)</f>
        <v>Diciembre</v>
      </c>
      <c r="D5431" t="s">
        <v>797</v>
      </c>
      <c r="E5431" t="str">
        <f>+VLOOKUP(Precio_mayoristas_consumidores[[#This Row],[Producto]],Codigos_class_frutas[],2,0)</f>
        <v>Cítricos</v>
      </c>
      <c r="F5431" t="s">
        <v>221</v>
      </c>
      <c r="G5431" s="51">
        <v>1021.42</v>
      </c>
    </row>
    <row r="5432" spans="1:7" x14ac:dyDescent="0.35">
      <c r="A5432">
        <v>2018</v>
      </c>
      <c r="B5432">
        <v>12</v>
      </c>
      <c r="C5432" t="str">
        <f>+VLOOKUP(Precio_mayoristas_consumidores[[#This Row],[Cod_mes]],Códigos_mes[],2,0)</f>
        <v>Diciembre</v>
      </c>
      <c r="D5432" t="s">
        <v>797</v>
      </c>
      <c r="E5432" t="str">
        <f>+VLOOKUP(Precio_mayoristas_consumidores[[#This Row],[Producto]],Codigos_class_frutas[],2,0)</f>
        <v>Frutos de hueso (carozo)</v>
      </c>
      <c r="F5432" t="s">
        <v>665</v>
      </c>
      <c r="G5432" s="51">
        <v>1702.96</v>
      </c>
    </row>
    <row r="5433" spans="1:7" x14ac:dyDescent="0.35">
      <c r="A5433">
        <v>2018</v>
      </c>
      <c r="B5433">
        <v>12</v>
      </c>
      <c r="C5433" t="str">
        <f>+VLOOKUP(Precio_mayoristas_consumidores[[#This Row],[Cod_mes]],Códigos_mes[],2,0)</f>
        <v>Diciembre</v>
      </c>
      <c r="D5433" t="s">
        <v>797</v>
      </c>
      <c r="E5433" t="str">
        <f>+VLOOKUP(Precio_mayoristas_consumidores[[#This Row],[Producto]],Codigos_class_frutas[],2,0)</f>
        <v>Oleaginosos</v>
      </c>
      <c r="F5433" t="s">
        <v>225</v>
      </c>
      <c r="G5433" s="51">
        <v>3054.23</v>
      </c>
    </row>
    <row r="5434" spans="1:7" x14ac:dyDescent="0.35">
      <c r="A5434">
        <v>2018</v>
      </c>
      <c r="B5434">
        <v>12</v>
      </c>
      <c r="C5434" t="str">
        <f>+VLOOKUP(Precio_mayoristas_consumidores[[#This Row],[Cod_mes]],Códigos_mes[],2,0)</f>
        <v>Diciembre</v>
      </c>
      <c r="D5434" t="s">
        <v>797</v>
      </c>
      <c r="E5434" t="str">
        <f>+VLOOKUP(Precio_mayoristas_consumidores[[#This Row],[Producto]],Codigos_class_frutas[],2,0)</f>
        <v>Frutos de pepita</v>
      </c>
      <c r="F5434" t="s">
        <v>242</v>
      </c>
      <c r="G5434" s="51">
        <v>1413.97</v>
      </c>
    </row>
    <row r="5435" spans="1:7" x14ac:dyDescent="0.35">
      <c r="A5435">
        <v>2018</v>
      </c>
      <c r="B5435">
        <v>12</v>
      </c>
      <c r="C5435" t="str">
        <f>+VLOOKUP(Precio_mayoristas_consumidores[[#This Row],[Cod_mes]],Códigos_mes[],2,0)</f>
        <v>Diciembre</v>
      </c>
      <c r="D5435" t="s">
        <v>797</v>
      </c>
      <c r="E5435" t="str">
        <f>+VLOOKUP(Precio_mayoristas_consumidores[[#This Row],[Producto]],Codigos_class_frutas[],2,0)</f>
        <v>Tropicales y subtropicales</v>
      </c>
      <c r="F5435" t="s">
        <v>204</v>
      </c>
      <c r="G5435" s="51">
        <v>822.68</v>
      </c>
    </row>
    <row r="5436" spans="1:7" x14ac:dyDescent="0.35">
      <c r="A5436">
        <v>2019</v>
      </c>
      <c r="B5436">
        <v>1</v>
      </c>
      <c r="C5436" t="str">
        <f>+VLOOKUP(Precio_mayoristas_consumidores[[#This Row],[Cod_mes]],Códigos_mes[],2,0)</f>
        <v>Enero</v>
      </c>
      <c r="D5436" t="s">
        <v>796</v>
      </c>
      <c r="E5436" t="str">
        <f>+VLOOKUP(Precio_mayoristas_consumidores[[#This Row],[Producto]],Codigos_class_frutas[],2,0)</f>
        <v>Berries</v>
      </c>
      <c r="F5436" t="s">
        <v>207</v>
      </c>
      <c r="G5436" s="51">
        <v>1985.37</v>
      </c>
    </row>
    <row r="5437" spans="1:7" x14ac:dyDescent="0.35">
      <c r="A5437">
        <v>2019</v>
      </c>
      <c r="B5437">
        <v>1</v>
      </c>
      <c r="C5437" t="str">
        <f>+VLOOKUP(Precio_mayoristas_consumidores[[#This Row],[Cod_mes]],Códigos_mes[],2,0)</f>
        <v>Enero</v>
      </c>
      <c r="D5437" t="s">
        <v>796</v>
      </c>
      <c r="E5437" t="str">
        <f>+VLOOKUP(Precio_mayoristas_consumidores[[#This Row],[Producto]],Codigos_class_frutas[],2,0)</f>
        <v>Frutos de hueso (carozo)</v>
      </c>
      <c r="F5437" t="s">
        <v>281</v>
      </c>
      <c r="G5437" s="51">
        <v>1199.68</v>
      </c>
    </row>
    <row r="5438" spans="1:7" x14ac:dyDescent="0.35">
      <c r="A5438">
        <v>2019</v>
      </c>
      <c r="B5438">
        <v>1</v>
      </c>
      <c r="C5438" t="str">
        <f>+VLOOKUP(Precio_mayoristas_consumidores[[#This Row],[Cod_mes]],Códigos_mes[],2,0)</f>
        <v>Enero</v>
      </c>
      <c r="D5438" t="s">
        <v>796</v>
      </c>
      <c r="E5438" t="str">
        <f>+VLOOKUP(Precio_mayoristas_consumidores[[#This Row],[Producto]],Codigos_class_frutas[],2,0)</f>
        <v>Frutos de hueso (carozo)</v>
      </c>
      <c r="F5438" t="s">
        <v>702</v>
      </c>
      <c r="G5438" s="51">
        <v>744.62</v>
      </c>
    </row>
    <row r="5439" spans="1:7" x14ac:dyDescent="0.35">
      <c r="A5439">
        <v>2019</v>
      </c>
      <c r="B5439">
        <v>1</v>
      </c>
      <c r="C5439" t="str">
        <f>+VLOOKUP(Precio_mayoristas_consumidores[[#This Row],[Cod_mes]],Códigos_mes[],2,0)</f>
        <v>Enero</v>
      </c>
      <c r="D5439" t="s">
        <v>796</v>
      </c>
      <c r="E5439" t="str">
        <f>+VLOOKUP(Precio_mayoristas_consumidores[[#This Row],[Producto]],Codigos_class_frutas[],2,0)</f>
        <v>Frutos de hueso (carozo)</v>
      </c>
      <c r="F5439" t="s">
        <v>669</v>
      </c>
      <c r="G5439" s="51">
        <v>1143.75</v>
      </c>
    </row>
    <row r="5440" spans="1:7" x14ac:dyDescent="0.35">
      <c r="A5440">
        <v>2019</v>
      </c>
      <c r="B5440">
        <v>1</v>
      </c>
      <c r="C5440" t="str">
        <f>+VLOOKUP(Precio_mayoristas_consumidores[[#This Row],[Cod_mes]],Códigos_mes[],2,0)</f>
        <v>Enero</v>
      </c>
      <c r="D5440" t="s">
        <v>796</v>
      </c>
      <c r="E5440" t="str">
        <f>+VLOOKUP(Precio_mayoristas_consumidores[[#This Row],[Producto]],Codigos_class_frutas[],2,0)</f>
        <v>Frutos de hueso (carozo)</v>
      </c>
      <c r="F5440" t="s">
        <v>277</v>
      </c>
      <c r="G5440" s="51">
        <v>885.91</v>
      </c>
    </row>
    <row r="5441" spans="1:7" x14ac:dyDescent="0.35">
      <c r="A5441">
        <v>2019</v>
      </c>
      <c r="B5441">
        <v>1</v>
      </c>
      <c r="C5441" t="str">
        <f>+VLOOKUP(Precio_mayoristas_consumidores[[#This Row],[Cod_mes]],Códigos_mes[],2,0)</f>
        <v>Enero</v>
      </c>
      <c r="D5441" t="s">
        <v>796</v>
      </c>
      <c r="E5441" t="str">
        <f>+VLOOKUP(Precio_mayoristas_consumidores[[#This Row],[Producto]],Codigos_class_frutas[],2,0)</f>
        <v>Berries</v>
      </c>
      <c r="F5441" t="s">
        <v>212</v>
      </c>
      <c r="G5441" s="51">
        <v>1245.04</v>
      </c>
    </row>
    <row r="5442" spans="1:7" x14ac:dyDescent="0.35">
      <c r="A5442">
        <v>2019</v>
      </c>
      <c r="B5442">
        <v>1</v>
      </c>
      <c r="C5442" t="str">
        <f>+VLOOKUP(Precio_mayoristas_consumidores[[#This Row],[Cod_mes]],Códigos_mes[],2,0)</f>
        <v>Enero</v>
      </c>
      <c r="D5442" t="s">
        <v>796</v>
      </c>
      <c r="E5442" t="str">
        <f>+VLOOKUP(Precio_mayoristas_consumidores[[#This Row],[Producto]],Codigos_class_frutas[],2,0)</f>
        <v>Cítricos</v>
      </c>
      <c r="F5442" t="s">
        <v>214</v>
      </c>
      <c r="G5442" s="51">
        <v>1542.13</v>
      </c>
    </row>
    <row r="5443" spans="1:7" x14ac:dyDescent="0.35">
      <c r="A5443">
        <v>2019</v>
      </c>
      <c r="B5443">
        <v>1</v>
      </c>
      <c r="C5443" t="str">
        <f>+VLOOKUP(Precio_mayoristas_consumidores[[#This Row],[Cod_mes]],Códigos_mes[],2,0)</f>
        <v>Enero</v>
      </c>
      <c r="D5443" t="s">
        <v>796</v>
      </c>
      <c r="E5443" t="str">
        <f>+VLOOKUP(Precio_mayoristas_consumidores[[#This Row],[Producto]],Codigos_class_frutas[],2,0)</f>
        <v>Tropicales y subtropicales</v>
      </c>
      <c r="F5443" t="s">
        <v>229</v>
      </c>
      <c r="G5443" s="51">
        <v>1871.56</v>
      </c>
    </row>
    <row r="5444" spans="1:7" x14ac:dyDescent="0.35">
      <c r="A5444">
        <v>2019</v>
      </c>
      <c r="B5444">
        <v>1</v>
      </c>
      <c r="C5444" t="str">
        <f>+VLOOKUP(Precio_mayoristas_consumidores[[#This Row],[Cod_mes]],Códigos_mes[],2,0)</f>
        <v>Enero</v>
      </c>
      <c r="D5444" t="s">
        <v>796</v>
      </c>
      <c r="E5444" t="str">
        <f>+VLOOKUP(Precio_mayoristas_consumidores[[#This Row],[Producto]],Codigos_class_frutas[],2,0)</f>
        <v>Frutos de pepita</v>
      </c>
      <c r="F5444" t="s">
        <v>231</v>
      </c>
      <c r="G5444" s="51">
        <v>798.66</v>
      </c>
    </row>
    <row r="5445" spans="1:7" x14ac:dyDescent="0.35">
      <c r="A5445">
        <v>2019</v>
      </c>
      <c r="B5445">
        <v>1</v>
      </c>
      <c r="C5445" t="str">
        <f>+VLOOKUP(Precio_mayoristas_consumidores[[#This Row],[Cod_mes]],Códigos_mes[],2,0)</f>
        <v>Enero</v>
      </c>
      <c r="D5445" t="s">
        <v>796</v>
      </c>
      <c r="E5445" t="str">
        <f>+VLOOKUP(Precio_mayoristas_consumidores[[#This Row],[Producto]],Codigos_class_frutas[],2,0)</f>
        <v>Cítricos</v>
      </c>
      <c r="F5445" t="s">
        <v>221</v>
      </c>
      <c r="G5445" s="51">
        <v>702.53</v>
      </c>
    </row>
    <row r="5446" spans="1:7" x14ac:dyDescent="0.35">
      <c r="A5446">
        <v>2019</v>
      </c>
      <c r="B5446">
        <v>1</v>
      </c>
      <c r="C5446" t="str">
        <f>+VLOOKUP(Precio_mayoristas_consumidores[[#This Row],[Cod_mes]],Códigos_mes[],2,0)</f>
        <v>Enero</v>
      </c>
      <c r="D5446" t="s">
        <v>796</v>
      </c>
      <c r="E5446" t="str">
        <f>+VLOOKUP(Precio_mayoristas_consumidores[[#This Row],[Producto]],Codigos_class_frutas[],2,0)</f>
        <v>Frutos de hueso (carozo)</v>
      </c>
      <c r="F5446" t="s">
        <v>665</v>
      </c>
      <c r="G5446" s="51">
        <v>841.86</v>
      </c>
    </row>
    <row r="5447" spans="1:7" x14ac:dyDescent="0.35">
      <c r="A5447">
        <v>2019</v>
      </c>
      <c r="B5447">
        <v>1</v>
      </c>
      <c r="C5447" t="str">
        <f>+VLOOKUP(Precio_mayoristas_consumidores[[#This Row],[Cod_mes]],Códigos_mes[],2,0)</f>
        <v>Enero</v>
      </c>
      <c r="D5447" t="s">
        <v>796</v>
      </c>
      <c r="E5447" t="str">
        <f>+VLOOKUP(Precio_mayoristas_consumidores[[#This Row],[Producto]],Codigos_class_frutas[],2,0)</f>
        <v>Oleaginosos</v>
      </c>
      <c r="F5447" t="s">
        <v>225</v>
      </c>
      <c r="G5447" s="51">
        <v>2228.96</v>
      </c>
    </row>
    <row r="5448" spans="1:7" x14ac:dyDescent="0.35">
      <c r="A5448">
        <v>2019</v>
      </c>
      <c r="B5448">
        <v>1</v>
      </c>
      <c r="C5448" t="str">
        <f>+VLOOKUP(Precio_mayoristas_consumidores[[#This Row],[Cod_mes]],Códigos_mes[],2,0)</f>
        <v>Enero</v>
      </c>
      <c r="D5448" t="s">
        <v>796</v>
      </c>
      <c r="E5448" t="str">
        <f>+VLOOKUP(Precio_mayoristas_consumidores[[#This Row],[Producto]],Codigos_class_frutas[],2,0)</f>
        <v>Frutos de pepita</v>
      </c>
      <c r="F5448" t="s">
        <v>242</v>
      </c>
      <c r="G5448" s="51">
        <v>916.87</v>
      </c>
    </row>
    <row r="5449" spans="1:7" x14ac:dyDescent="0.35">
      <c r="A5449">
        <v>2019</v>
      </c>
      <c r="B5449">
        <v>1</v>
      </c>
      <c r="C5449" t="str">
        <f>+VLOOKUP(Precio_mayoristas_consumidores[[#This Row],[Cod_mes]],Códigos_mes[],2,0)</f>
        <v>Enero</v>
      </c>
      <c r="D5449" t="s">
        <v>796</v>
      </c>
      <c r="E5449" t="str">
        <f>+VLOOKUP(Precio_mayoristas_consumidores[[#This Row],[Producto]],Codigos_class_frutas[],2,0)</f>
        <v>Tropicales y subtropicales</v>
      </c>
      <c r="F5449" t="s">
        <v>204</v>
      </c>
      <c r="G5449" s="51">
        <v>613.67999999999995</v>
      </c>
    </row>
    <row r="5450" spans="1:7" x14ac:dyDescent="0.35">
      <c r="A5450">
        <v>2019</v>
      </c>
      <c r="B5450">
        <v>1</v>
      </c>
      <c r="C5450" t="str">
        <f>+VLOOKUP(Precio_mayoristas_consumidores[[#This Row],[Cod_mes]],Códigos_mes[],2,0)</f>
        <v>Enero</v>
      </c>
      <c r="D5450" t="s">
        <v>796</v>
      </c>
      <c r="E5450" t="str">
        <f>+VLOOKUP(Precio_mayoristas_consumidores[[#This Row],[Producto]],Codigos_class_frutas[],2,0)</f>
        <v>Uva</v>
      </c>
      <c r="F5450" t="s">
        <v>295</v>
      </c>
      <c r="G5450" s="51">
        <v>1220.6199999999999</v>
      </c>
    </row>
    <row r="5451" spans="1:7" x14ac:dyDescent="0.35">
      <c r="A5451">
        <v>2019</v>
      </c>
      <c r="B5451">
        <v>1</v>
      </c>
      <c r="C5451" t="str">
        <f>+VLOOKUP(Precio_mayoristas_consumidores[[#This Row],[Cod_mes]],Códigos_mes[],2,0)</f>
        <v>Enero</v>
      </c>
      <c r="D5451" t="s">
        <v>797</v>
      </c>
      <c r="E5451" t="str">
        <f>+VLOOKUP(Precio_mayoristas_consumidores[[#This Row],[Producto]],Codigos_class_frutas[],2,0)</f>
        <v>Berries</v>
      </c>
      <c r="F5451" t="s">
        <v>207</v>
      </c>
      <c r="G5451" s="51">
        <v>5153.43</v>
      </c>
    </row>
    <row r="5452" spans="1:7" x14ac:dyDescent="0.35">
      <c r="A5452">
        <v>2019</v>
      </c>
      <c r="B5452">
        <v>1</v>
      </c>
      <c r="C5452" t="str">
        <f>+VLOOKUP(Precio_mayoristas_consumidores[[#This Row],[Cod_mes]],Códigos_mes[],2,0)</f>
        <v>Enero</v>
      </c>
      <c r="D5452" t="s">
        <v>797</v>
      </c>
      <c r="E5452" t="str">
        <f>+VLOOKUP(Precio_mayoristas_consumidores[[#This Row],[Producto]],Codigos_class_frutas[],2,0)</f>
        <v>Frutos de hueso (carozo)</v>
      </c>
      <c r="F5452" t="s">
        <v>281</v>
      </c>
      <c r="G5452" s="51">
        <v>2793.36</v>
      </c>
    </row>
    <row r="5453" spans="1:7" x14ac:dyDescent="0.35">
      <c r="A5453">
        <v>2019</v>
      </c>
      <c r="B5453">
        <v>1</v>
      </c>
      <c r="C5453" t="str">
        <f>+VLOOKUP(Precio_mayoristas_consumidores[[#This Row],[Cod_mes]],Códigos_mes[],2,0)</f>
        <v>Enero</v>
      </c>
      <c r="D5453" t="s">
        <v>797</v>
      </c>
      <c r="E5453" t="str">
        <f>+VLOOKUP(Precio_mayoristas_consumidores[[#This Row],[Producto]],Codigos_class_frutas[],2,0)</f>
        <v>Frutos de hueso (carozo)</v>
      </c>
      <c r="F5453" t="s">
        <v>702</v>
      </c>
      <c r="G5453" s="51">
        <v>1752.9</v>
      </c>
    </row>
    <row r="5454" spans="1:7" x14ac:dyDescent="0.35">
      <c r="A5454">
        <v>2019</v>
      </c>
      <c r="B5454">
        <v>1</v>
      </c>
      <c r="C5454" t="str">
        <f>+VLOOKUP(Precio_mayoristas_consumidores[[#This Row],[Cod_mes]],Códigos_mes[],2,0)</f>
        <v>Enero</v>
      </c>
      <c r="D5454" t="s">
        <v>797</v>
      </c>
      <c r="E5454" t="str">
        <f>+VLOOKUP(Precio_mayoristas_consumidores[[#This Row],[Producto]],Codigos_class_frutas[],2,0)</f>
        <v>Frutos de hueso (carozo)</v>
      </c>
      <c r="F5454" t="s">
        <v>669</v>
      </c>
      <c r="G5454" s="51">
        <v>2384.9899999999998</v>
      </c>
    </row>
    <row r="5455" spans="1:7" x14ac:dyDescent="0.35">
      <c r="A5455">
        <v>2019</v>
      </c>
      <c r="B5455">
        <v>1</v>
      </c>
      <c r="C5455" t="str">
        <f>+VLOOKUP(Precio_mayoristas_consumidores[[#This Row],[Cod_mes]],Códigos_mes[],2,0)</f>
        <v>Enero</v>
      </c>
      <c r="D5455" t="s">
        <v>797</v>
      </c>
      <c r="E5455" t="str">
        <f>+VLOOKUP(Precio_mayoristas_consumidores[[#This Row],[Producto]],Codigos_class_frutas[],2,0)</f>
        <v>Frutos de hueso (carozo)</v>
      </c>
      <c r="F5455" t="s">
        <v>277</v>
      </c>
      <c r="G5455" s="51">
        <v>1689.3</v>
      </c>
    </row>
    <row r="5456" spans="1:7" x14ac:dyDescent="0.35">
      <c r="A5456">
        <v>2019</v>
      </c>
      <c r="B5456">
        <v>1</v>
      </c>
      <c r="C5456" t="str">
        <f>+VLOOKUP(Precio_mayoristas_consumidores[[#This Row],[Cod_mes]],Códigos_mes[],2,0)</f>
        <v>Enero</v>
      </c>
      <c r="D5456" t="s">
        <v>797</v>
      </c>
      <c r="E5456" t="str">
        <f>+VLOOKUP(Precio_mayoristas_consumidores[[#This Row],[Producto]],Codigos_class_frutas[],2,0)</f>
        <v>Berries</v>
      </c>
      <c r="F5456" t="s">
        <v>212</v>
      </c>
      <c r="G5456" s="51">
        <v>3668.6</v>
      </c>
    </row>
    <row r="5457" spans="1:7" x14ac:dyDescent="0.35">
      <c r="A5457">
        <v>2019</v>
      </c>
      <c r="B5457">
        <v>1</v>
      </c>
      <c r="C5457" t="str">
        <f>+VLOOKUP(Precio_mayoristas_consumidores[[#This Row],[Cod_mes]],Códigos_mes[],2,0)</f>
        <v>Enero</v>
      </c>
      <c r="D5457" t="s">
        <v>797</v>
      </c>
      <c r="E5457" t="str">
        <f>+VLOOKUP(Precio_mayoristas_consumidores[[#This Row],[Producto]],Codigos_class_frutas[],2,0)</f>
        <v>Cítricos</v>
      </c>
      <c r="F5457" t="s">
        <v>214</v>
      </c>
      <c r="G5457" s="51">
        <v>1775.29</v>
      </c>
    </row>
    <row r="5458" spans="1:7" x14ac:dyDescent="0.35">
      <c r="A5458">
        <v>2019</v>
      </c>
      <c r="B5458">
        <v>1</v>
      </c>
      <c r="C5458" t="str">
        <f>+VLOOKUP(Precio_mayoristas_consumidores[[#This Row],[Cod_mes]],Códigos_mes[],2,0)</f>
        <v>Enero</v>
      </c>
      <c r="D5458" t="s">
        <v>797</v>
      </c>
      <c r="E5458" t="str">
        <f>+VLOOKUP(Precio_mayoristas_consumidores[[#This Row],[Producto]],Codigos_class_frutas[],2,0)</f>
        <v>Tropicales y subtropicales</v>
      </c>
      <c r="F5458" t="s">
        <v>229</v>
      </c>
      <c r="G5458" s="51">
        <v>1609.75</v>
      </c>
    </row>
    <row r="5459" spans="1:7" x14ac:dyDescent="0.35">
      <c r="A5459">
        <v>2019</v>
      </c>
      <c r="B5459">
        <v>1</v>
      </c>
      <c r="C5459" t="str">
        <f>+VLOOKUP(Precio_mayoristas_consumidores[[#This Row],[Cod_mes]],Códigos_mes[],2,0)</f>
        <v>Enero</v>
      </c>
      <c r="D5459" t="s">
        <v>797</v>
      </c>
      <c r="E5459" t="str">
        <f>+VLOOKUP(Precio_mayoristas_consumidores[[#This Row],[Producto]],Codigos_class_frutas[],2,0)</f>
        <v>Frutos de pepita</v>
      </c>
      <c r="F5459" t="s">
        <v>231</v>
      </c>
      <c r="G5459" s="51">
        <v>1550.86</v>
      </c>
    </row>
    <row r="5460" spans="1:7" x14ac:dyDescent="0.35">
      <c r="A5460">
        <v>2019</v>
      </c>
      <c r="B5460">
        <v>1</v>
      </c>
      <c r="C5460" t="str">
        <f>+VLOOKUP(Precio_mayoristas_consumidores[[#This Row],[Cod_mes]],Códigos_mes[],2,0)</f>
        <v>Enero</v>
      </c>
      <c r="D5460" t="s">
        <v>797</v>
      </c>
      <c r="E5460" t="str">
        <f>+VLOOKUP(Precio_mayoristas_consumidores[[#This Row],[Producto]],Codigos_class_frutas[],2,0)</f>
        <v>Cítricos</v>
      </c>
      <c r="F5460" t="s">
        <v>221</v>
      </c>
      <c r="G5460" s="51">
        <v>995.19</v>
      </c>
    </row>
    <row r="5461" spans="1:7" x14ac:dyDescent="0.35">
      <c r="A5461">
        <v>2019</v>
      </c>
      <c r="B5461">
        <v>1</v>
      </c>
      <c r="C5461" t="str">
        <f>+VLOOKUP(Precio_mayoristas_consumidores[[#This Row],[Cod_mes]],Códigos_mes[],2,0)</f>
        <v>Enero</v>
      </c>
      <c r="D5461" t="s">
        <v>797</v>
      </c>
      <c r="E5461" t="str">
        <f>+VLOOKUP(Precio_mayoristas_consumidores[[#This Row],[Producto]],Codigos_class_frutas[],2,0)</f>
        <v>Frutos de hueso (carozo)</v>
      </c>
      <c r="F5461" t="s">
        <v>665</v>
      </c>
      <c r="G5461" s="51">
        <v>1516.14</v>
      </c>
    </row>
    <row r="5462" spans="1:7" x14ac:dyDescent="0.35">
      <c r="A5462">
        <v>2019</v>
      </c>
      <c r="B5462">
        <v>1</v>
      </c>
      <c r="C5462" t="str">
        <f>+VLOOKUP(Precio_mayoristas_consumidores[[#This Row],[Cod_mes]],Códigos_mes[],2,0)</f>
        <v>Enero</v>
      </c>
      <c r="D5462" t="s">
        <v>797</v>
      </c>
      <c r="E5462" t="str">
        <f>+VLOOKUP(Precio_mayoristas_consumidores[[#This Row],[Producto]],Codigos_class_frutas[],2,0)</f>
        <v>Oleaginosos</v>
      </c>
      <c r="F5462" t="s">
        <v>225</v>
      </c>
      <c r="G5462" s="51">
        <v>2990.22</v>
      </c>
    </row>
    <row r="5463" spans="1:7" x14ac:dyDescent="0.35">
      <c r="A5463">
        <v>2019</v>
      </c>
      <c r="B5463">
        <v>1</v>
      </c>
      <c r="C5463" t="str">
        <f>+VLOOKUP(Precio_mayoristas_consumidores[[#This Row],[Cod_mes]],Códigos_mes[],2,0)</f>
        <v>Enero</v>
      </c>
      <c r="D5463" t="s">
        <v>797</v>
      </c>
      <c r="E5463" t="str">
        <f>+VLOOKUP(Precio_mayoristas_consumidores[[#This Row],[Producto]],Codigos_class_frutas[],2,0)</f>
        <v>Frutos de pepita</v>
      </c>
      <c r="F5463" t="s">
        <v>242</v>
      </c>
      <c r="G5463" s="51">
        <v>1509</v>
      </c>
    </row>
    <row r="5464" spans="1:7" x14ac:dyDescent="0.35">
      <c r="A5464">
        <v>2019</v>
      </c>
      <c r="B5464">
        <v>1</v>
      </c>
      <c r="C5464" t="str">
        <f>+VLOOKUP(Precio_mayoristas_consumidores[[#This Row],[Cod_mes]],Códigos_mes[],2,0)</f>
        <v>Enero</v>
      </c>
      <c r="D5464" t="s">
        <v>797</v>
      </c>
      <c r="E5464" t="str">
        <f>+VLOOKUP(Precio_mayoristas_consumidores[[#This Row],[Producto]],Codigos_class_frutas[],2,0)</f>
        <v>Tropicales y subtropicales</v>
      </c>
      <c r="F5464" t="s">
        <v>204</v>
      </c>
      <c r="G5464" s="51">
        <v>837.59</v>
      </c>
    </row>
    <row r="5465" spans="1:7" x14ac:dyDescent="0.35">
      <c r="A5465">
        <v>2019</v>
      </c>
      <c r="B5465">
        <v>1</v>
      </c>
      <c r="C5465" t="str">
        <f>+VLOOKUP(Precio_mayoristas_consumidores[[#This Row],[Cod_mes]],Códigos_mes[],2,0)</f>
        <v>Enero</v>
      </c>
      <c r="D5465" t="s">
        <v>797</v>
      </c>
      <c r="E5465" t="str">
        <f>+VLOOKUP(Precio_mayoristas_consumidores[[#This Row],[Producto]],Codigos_class_frutas[],2,0)</f>
        <v>Uva</v>
      </c>
      <c r="F5465" t="s">
        <v>295</v>
      </c>
      <c r="G5465" s="51">
        <v>2719.97</v>
      </c>
    </row>
    <row r="5466" spans="1:7" x14ac:dyDescent="0.35">
      <c r="A5466">
        <v>2019</v>
      </c>
      <c r="B5466">
        <v>1</v>
      </c>
      <c r="C5466" t="str">
        <f>+VLOOKUP(Precio_mayoristas_consumidores[[#This Row],[Cod_mes]],Códigos_mes[],2,0)</f>
        <v>Enero</v>
      </c>
      <c r="D5466" t="s">
        <v>796</v>
      </c>
      <c r="E5466" t="str">
        <f>+VLOOKUP(Precio_mayoristas_consumidores[[#This Row],[Producto]],Codigos_class_frutas[],2,0)</f>
        <v>Berries</v>
      </c>
      <c r="F5466" t="s">
        <v>207</v>
      </c>
      <c r="G5466" s="51">
        <v>2574.3200000000002</v>
      </c>
    </row>
    <row r="5467" spans="1:7" x14ac:dyDescent="0.35">
      <c r="A5467">
        <v>2019</v>
      </c>
      <c r="B5467">
        <v>1</v>
      </c>
      <c r="C5467" t="str">
        <f>+VLOOKUP(Precio_mayoristas_consumidores[[#This Row],[Cod_mes]],Códigos_mes[],2,0)</f>
        <v>Enero</v>
      </c>
      <c r="D5467" t="s">
        <v>796</v>
      </c>
      <c r="E5467" t="str">
        <f>+VLOOKUP(Precio_mayoristas_consumidores[[#This Row],[Producto]],Codigos_class_frutas[],2,0)</f>
        <v>Frutos de hueso (carozo)</v>
      </c>
      <c r="F5467" t="s">
        <v>281</v>
      </c>
      <c r="G5467" s="51">
        <v>1275.8900000000001</v>
      </c>
    </row>
    <row r="5468" spans="1:7" x14ac:dyDescent="0.35">
      <c r="A5468">
        <v>2019</v>
      </c>
      <c r="B5468">
        <v>1</v>
      </c>
      <c r="C5468" t="str">
        <f>+VLOOKUP(Precio_mayoristas_consumidores[[#This Row],[Cod_mes]],Códigos_mes[],2,0)</f>
        <v>Enero</v>
      </c>
      <c r="D5468" t="s">
        <v>796</v>
      </c>
      <c r="E5468" t="str">
        <f>+VLOOKUP(Precio_mayoristas_consumidores[[#This Row],[Producto]],Codigos_class_frutas[],2,0)</f>
        <v>Frutos de hueso (carozo)</v>
      </c>
      <c r="F5468" t="s">
        <v>702</v>
      </c>
      <c r="G5468" s="51">
        <v>701.99</v>
      </c>
    </row>
    <row r="5469" spans="1:7" x14ac:dyDescent="0.35">
      <c r="A5469">
        <v>2019</v>
      </c>
      <c r="B5469">
        <v>1</v>
      </c>
      <c r="C5469" t="str">
        <f>+VLOOKUP(Precio_mayoristas_consumidores[[#This Row],[Cod_mes]],Códigos_mes[],2,0)</f>
        <v>Enero</v>
      </c>
      <c r="D5469" t="s">
        <v>796</v>
      </c>
      <c r="E5469" t="str">
        <f>+VLOOKUP(Precio_mayoristas_consumidores[[#This Row],[Producto]],Codigos_class_frutas[],2,0)</f>
        <v>Frutos de hueso (carozo)</v>
      </c>
      <c r="F5469" t="s">
        <v>669</v>
      </c>
      <c r="G5469" s="51">
        <v>1158.33</v>
      </c>
    </row>
    <row r="5470" spans="1:7" x14ac:dyDescent="0.35">
      <c r="A5470">
        <v>2019</v>
      </c>
      <c r="B5470">
        <v>1</v>
      </c>
      <c r="C5470" t="str">
        <f>+VLOOKUP(Precio_mayoristas_consumidores[[#This Row],[Cod_mes]],Códigos_mes[],2,0)</f>
        <v>Enero</v>
      </c>
      <c r="D5470" t="s">
        <v>796</v>
      </c>
      <c r="E5470" t="str">
        <f>+VLOOKUP(Precio_mayoristas_consumidores[[#This Row],[Producto]],Codigos_class_frutas[],2,0)</f>
        <v>Frutos de hueso (carozo)</v>
      </c>
      <c r="F5470" t="s">
        <v>277</v>
      </c>
      <c r="G5470" s="51">
        <v>794.12</v>
      </c>
    </row>
    <row r="5471" spans="1:7" x14ac:dyDescent="0.35">
      <c r="A5471">
        <v>2019</v>
      </c>
      <c r="B5471">
        <v>1</v>
      </c>
      <c r="C5471" t="str">
        <f>+VLOOKUP(Precio_mayoristas_consumidores[[#This Row],[Cod_mes]],Códigos_mes[],2,0)</f>
        <v>Enero</v>
      </c>
      <c r="D5471" t="s">
        <v>796</v>
      </c>
      <c r="E5471" t="str">
        <f>+VLOOKUP(Precio_mayoristas_consumidores[[#This Row],[Producto]],Codigos_class_frutas[],2,0)</f>
        <v>Berries</v>
      </c>
      <c r="F5471" t="s">
        <v>212</v>
      </c>
      <c r="G5471" s="51">
        <v>1392.17</v>
      </c>
    </row>
    <row r="5472" spans="1:7" x14ac:dyDescent="0.35">
      <c r="A5472">
        <v>2019</v>
      </c>
      <c r="B5472">
        <v>1</v>
      </c>
      <c r="C5472" t="str">
        <f>+VLOOKUP(Precio_mayoristas_consumidores[[#This Row],[Cod_mes]],Códigos_mes[],2,0)</f>
        <v>Enero</v>
      </c>
      <c r="D5472" t="s">
        <v>796</v>
      </c>
      <c r="E5472" t="str">
        <f>+VLOOKUP(Precio_mayoristas_consumidores[[#This Row],[Producto]],Codigos_class_frutas[],2,0)</f>
        <v>Cítricos</v>
      </c>
      <c r="F5472" t="s">
        <v>214</v>
      </c>
      <c r="G5472" s="51">
        <v>1474.86</v>
      </c>
    </row>
    <row r="5473" spans="1:7" x14ac:dyDescent="0.35">
      <c r="A5473">
        <v>2019</v>
      </c>
      <c r="B5473">
        <v>1</v>
      </c>
      <c r="C5473" t="str">
        <f>+VLOOKUP(Precio_mayoristas_consumidores[[#This Row],[Cod_mes]],Códigos_mes[],2,0)</f>
        <v>Enero</v>
      </c>
      <c r="D5473" t="s">
        <v>796</v>
      </c>
      <c r="E5473" t="str">
        <f>+VLOOKUP(Precio_mayoristas_consumidores[[#This Row],[Producto]],Codigos_class_frutas[],2,0)</f>
        <v>Tropicales y subtropicales</v>
      </c>
      <c r="F5473" t="s">
        <v>229</v>
      </c>
      <c r="G5473" s="51">
        <v>1896.3</v>
      </c>
    </row>
    <row r="5474" spans="1:7" x14ac:dyDescent="0.35">
      <c r="A5474">
        <v>2019</v>
      </c>
      <c r="B5474">
        <v>1</v>
      </c>
      <c r="C5474" t="str">
        <f>+VLOOKUP(Precio_mayoristas_consumidores[[#This Row],[Cod_mes]],Códigos_mes[],2,0)</f>
        <v>Enero</v>
      </c>
      <c r="D5474" t="s">
        <v>796</v>
      </c>
      <c r="E5474" t="str">
        <f>+VLOOKUP(Precio_mayoristas_consumidores[[#This Row],[Producto]],Codigos_class_frutas[],2,0)</f>
        <v>Frutos de pepita</v>
      </c>
      <c r="F5474" t="s">
        <v>231</v>
      </c>
      <c r="G5474" s="51">
        <v>854.09</v>
      </c>
    </row>
    <row r="5475" spans="1:7" x14ac:dyDescent="0.35">
      <c r="A5475">
        <v>2019</v>
      </c>
      <c r="B5475">
        <v>1</v>
      </c>
      <c r="C5475" t="str">
        <f>+VLOOKUP(Precio_mayoristas_consumidores[[#This Row],[Cod_mes]],Códigos_mes[],2,0)</f>
        <v>Enero</v>
      </c>
      <c r="D5475" t="s">
        <v>796</v>
      </c>
      <c r="E5475" t="str">
        <f>+VLOOKUP(Precio_mayoristas_consumidores[[#This Row],[Producto]],Codigos_class_frutas[],2,0)</f>
        <v>Cítricos</v>
      </c>
      <c r="F5475" t="s">
        <v>221</v>
      </c>
      <c r="G5475" s="51">
        <v>690.67</v>
      </c>
    </row>
    <row r="5476" spans="1:7" x14ac:dyDescent="0.35">
      <c r="A5476">
        <v>2019</v>
      </c>
      <c r="B5476">
        <v>1</v>
      </c>
      <c r="C5476" t="str">
        <f>+VLOOKUP(Precio_mayoristas_consumidores[[#This Row],[Cod_mes]],Códigos_mes[],2,0)</f>
        <v>Enero</v>
      </c>
      <c r="D5476" t="s">
        <v>796</v>
      </c>
      <c r="E5476" t="str">
        <f>+VLOOKUP(Precio_mayoristas_consumidores[[#This Row],[Producto]],Codigos_class_frutas[],2,0)</f>
        <v>Frutos de hueso (carozo)</v>
      </c>
      <c r="F5476" t="s">
        <v>665</v>
      </c>
      <c r="G5476" s="51">
        <v>775.44</v>
      </c>
    </row>
    <row r="5477" spans="1:7" x14ac:dyDescent="0.35">
      <c r="A5477">
        <v>2019</v>
      </c>
      <c r="B5477">
        <v>1</v>
      </c>
      <c r="C5477" t="str">
        <f>+VLOOKUP(Precio_mayoristas_consumidores[[#This Row],[Cod_mes]],Códigos_mes[],2,0)</f>
        <v>Enero</v>
      </c>
      <c r="D5477" t="s">
        <v>796</v>
      </c>
      <c r="E5477" t="str">
        <f>+VLOOKUP(Precio_mayoristas_consumidores[[#This Row],[Producto]],Codigos_class_frutas[],2,0)</f>
        <v>Oleaginosos</v>
      </c>
      <c r="F5477" t="s">
        <v>225</v>
      </c>
      <c r="G5477" s="51">
        <v>2221.66</v>
      </c>
    </row>
    <row r="5478" spans="1:7" x14ac:dyDescent="0.35">
      <c r="A5478">
        <v>2019</v>
      </c>
      <c r="B5478">
        <v>1</v>
      </c>
      <c r="C5478" t="str">
        <f>+VLOOKUP(Precio_mayoristas_consumidores[[#This Row],[Cod_mes]],Códigos_mes[],2,0)</f>
        <v>Enero</v>
      </c>
      <c r="D5478" t="s">
        <v>796</v>
      </c>
      <c r="E5478" t="str">
        <f>+VLOOKUP(Precio_mayoristas_consumidores[[#This Row],[Producto]],Codigos_class_frutas[],2,0)</f>
        <v>Frutos de pepita</v>
      </c>
      <c r="F5478" t="s">
        <v>242</v>
      </c>
      <c r="G5478" s="51">
        <v>785</v>
      </c>
    </row>
    <row r="5479" spans="1:7" x14ac:dyDescent="0.35">
      <c r="A5479">
        <v>2019</v>
      </c>
      <c r="B5479">
        <v>1</v>
      </c>
      <c r="C5479" t="str">
        <f>+VLOOKUP(Precio_mayoristas_consumidores[[#This Row],[Cod_mes]],Códigos_mes[],2,0)</f>
        <v>Enero</v>
      </c>
      <c r="D5479" t="s">
        <v>796</v>
      </c>
      <c r="E5479" t="str">
        <f>+VLOOKUP(Precio_mayoristas_consumidores[[#This Row],[Producto]],Codigos_class_frutas[],2,0)</f>
        <v>Tropicales y subtropicales</v>
      </c>
      <c r="F5479" t="s">
        <v>204</v>
      </c>
      <c r="G5479" s="51">
        <v>575.29999999999995</v>
      </c>
    </row>
    <row r="5480" spans="1:7" x14ac:dyDescent="0.35">
      <c r="A5480">
        <v>2019</v>
      </c>
      <c r="B5480">
        <v>1</v>
      </c>
      <c r="C5480" t="str">
        <f>+VLOOKUP(Precio_mayoristas_consumidores[[#This Row],[Cod_mes]],Códigos_mes[],2,0)</f>
        <v>Enero</v>
      </c>
      <c r="D5480" t="s">
        <v>796</v>
      </c>
      <c r="E5480" t="str">
        <f>+VLOOKUP(Precio_mayoristas_consumidores[[#This Row],[Producto]],Codigos_class_frutas[],2,0)</f>
        <v>Uva</v>
      </c>
      <c r="F5480" t="s">
        <v>295</v>
      </c>
      <c r="G5480" s="51">
        <v>1092.8599999999999</v>
      </c>
    </row>
    <row r="5481" spans="1:7" x14ac:dyDescent="0.35">
      <c r="A5481">
        <v>2019</v>
      </c>
      <c r="B5481">
        <v>1</v>
      </c>
      <c r="C5481" t="str">
        <f>+VLOOKUP(Precio_mayoristas_consumidores[[#This Row],[Cod_mes]],Códigos_mes[],2,0)</f>
        <v>Enero</v>
      </c>
      <c r="D5481" t="s">
        <v>797</v>
      </c>
      <c r="E5481" t="str">
        <f>+VLOOKUP(Precio_mayoristas_consumidores[[#This Row],[Producto]],Codigos_class_frutas[],2,0)</f>
        <v>Berries</v>
      </c>
      <c r="F5481" t="s">
        <v>207</v>
      </c>
      <c r="G5481" s="51">
        <v>6739.09</v>
      </c>
    </row>
    <row r="5482" spans="1:7" x14ac:dyDescent="0.35">
      <c r="A5482">
        <v>2019</v>
      </c>
      <c r="B5482">
        <v>1</v>
      </c>
      <c r="C5482" t="str">
        <f>+VLOOKUP(Precio_mayoristas_consumidores[[#This Row],[Cod_mes]],Códigos_mes[],2,0)</f>
        <v>Enero</v>
      </c>
      <c r="D5482" t="s">
        <v>797</v>
      </c>
      <c r="E5482" t="str">
        <f>+VLOOKUP(Precio_mayoristas_consumidores[[#This Row],[Producto]],Codigos_class_frutas[],2,0)</f>
        <v>Frutos de hueso (carozo)</v>
      </c>
      <c r="F5482" t="s">
        <v>281</v>
      </c>
      <c r="G5482" s="51">
        <v>2777.79</v>
      </c>
    </row>
    <row r="5483" spans="1:7" x14ac:dyDescent="0.35">
      <c r="A5483">
        <v>2019</v>
      </c>
      <c r="B5483">
        <v>1</v>
      </c>
      <c r="C5483" t="str">
        <f>+VLOOKUP(Precio_mayoristas_consumidores[[#This Row],[Cod_mes]],Códigos_mes[],2,0)</f>
        <v>Enero</v>
      </c>
      <c r="D5483" t="s">
        <v>797</v>
      </c>
      <c r="E5483" t="str">
        <f>+VLOOKUP(Precio_mayoristas_consumidores[[#This Row],[Producto]],Codigos_class_frutas[],2,0)</f>
        <v>Frutos de hueso (carozo)</v>
      </c>
      <c r="F5483" t="s">
        <v>702</v>
      </c>
      <c r="G5483" s="51">
        <v>1729.73</v>
      </c>
    </row>
    <row r="5484" spans="1:7" x14ac:dyDescent="0.35">
      <c r="A5484">
        <v>2019</v>
      </c>
      <c r="B5484">
        <v>1</v>
      </c>
      <c r="C5484" t="str">
        <f>+VLOOKUP(Precio_mayoristas_consumidores[[#This Row],[Cod_mes]],Códigos_mes[],2,0)</f>
        <v>Enero</v>
      </c>
      <c r="D5484" t="s">
        <v>797</v>
      </c>
      <c r="E5484" t="str">
        <f>+VLOOKUP(Precio_mayoristas_consumidores[[#This Row],[Producto]],Codigos_class_frutas[],2,0)</f>
        <v>Frutos de hueso (carozo)</v>
      </c>
      <c r="F5484" t="s">
        <v>669</v>
      </c>
      <c r="G5484" s="51">
        <v>2406.67</v>
      </c>
    </row>
    <row r="5485" spans="1:7" x14ac:dyDescent="0.35">
      <c r="A5485">
        <v>2019</v>
      </c>
      <c r="B5485">
        <v>1</v>
      </c>
      <c r="C5485" t="str">
        <f>+VLOOKUP(Precio_mayoristas_consumidores[[#This Row],[Cod_mes]],Códigos_mes[],2,0)</f>
        <v>Enero</v>
      </c>
      <c r="D5485" t="s">
        <v>797</v>
      </c>
      <c r="E5485" t="str">
        <f>+VLOOKUP(Precio_mayoristas_consumidores[[#This Row],[Producto]],Codigos_class_frutas[],2,0)</f>
        <v>Frutos de hueso (carozo)</v>
      </c>
      <c r="F5485" t="s">
        <v>277</v>
      </c>
      <c r="G5485" s="51">
        <v>1619.85</v>
      </c>
    </row>
    <row r="5486" spans="1:7" x14ac:dyDescent="0.35">
      <c r="A5486">
        <v>2019</v>
      </c>
      <c r="B5486">
        <v>1</v>
      </c>
      <c r="C5486" t="str">
        <f>+VLOOKUP(Precio_mayoristas_consumidores[[#This Row],[Cod_mes]],Códigos_mes[],2,0)</f>
        <v>Enero</v>
      </c>
      <c r="D5486" t="s">
        <v>797</v>
      </c>
      <c r="E5486" t="str">
        <f>+VLOOKUP(Precio_mayoristas_consumidores[[#This Row],[Producto]],Codigos_class_frutas[],2,0)</f>
        <v>Berries</v>
      </c>
      <c r="F5486" t="s">
        <v>212</v>
      </c>
      <c r="G5486" s="51">
        <v>3463.7</v>
      </c>
    </row>
    <row r="5487" spans="1:7" x14ac:dyDescent="0.35">
      <c r="A5487">
        <v>2019</v>
      </c>
      <c r="B5487">
        <v>1</v>
      </c>
      <c r="C5487" t="str">
        <f>+VLOOKUP(Precio_mayoristas_consumidores[[#This Row],[Cod_mes]],Códigos_mes[],2,0)</f>
        <v>Enero</v>
      </c>
      <c r="D5487" t="s">
        <v>797</v>
      </c>
      <c r="E5487" t="str">
        <f>+VLOOKUP(Precio_mayoristas_consumidores[[#This Row],[Producto]],Codigos_class_frutas[],2,0)</f>
        <v>Cítricos</v>
      </c>
      <c r="F5487" t="s">
        <v>214</v>
      </c>
      <c r="G5487" s="51">
        <v>1864.45</v>
      </c>
    </row>
    <row r="5488" spans="1:7" x14ac:dyDescent="0.35">
      <c r="A5488">
        <v>2019</v>
      </c>
      <c r="B5488">
        <v>1</v>
      </c>
      <c r="C5488" t="str">
        <f>+VLOOKUP(Precio_mayoristas_consumidores[[#This Row],[Cod_mes]],Códigos_mes[],2,0)</f>
        <v>Enero</v>
      </c>
      <c r="D5488" t="s">
        <v>797</v>
      </c>
      <c r="E5488" t="str">
        <f>+VLOOKUP(Precio_mayoristas_consumidores[[#This Row],[Producto]],Codigos_class_frutas[],2,0)</f>
        <v>Tropicales y subtropicales</v>
      </c>
      <c r="F5488" t="s">
        <v>229</v>
      </c>
      <c r="G5488" s="51">
        <v>1540.13</v>
      </c>
    </row>
    <row r="5489" spans="1:7" x14ac:dyDescent="0.35">
      <c r="A5489">
        <v>2019</v>
      </c>
      <c r="B5489">
        <v>1</v>
      </c>
      <c r="C5489" t="str">
        <f>+VLOOKUP(Precio_mayoristas_consumidores[[#This Row],[Cod_mes]],Códigos_mes[],2,0)</f>
        <v>Enero</v>
      </c>
      <c r="D5489" t="s">
        <v>797</v>
      </c>
      <c r="E5489" t="str">
        <f>+VLOOKUP(Precio_mayoristas_consumidores[[#This Row],[Producto]],Codigos_class_frutas[],2,0)</f>
        <v>Frutos de pepita</v>
      </c>
      <c r="F5489" t="s">
        <v>231</v>
      </c>
      <c r="G5489" s="51">
        <v>1701.38</v>
      </c>
    </row>
    <row r="5490" spans="1:7" x14ac:dyDescent="0.35">
      <c r="A5490">
        <v>2019</v>
      </c>
      <c r="B5490">
        <v>1</v>
      </c>
      <c r="C5490" t="str">
        <f>+VLOOKUP(Precio_mayoristas_consumidores[[#This Row],[Cod_mes]],Códigos_mes[],2,0)</f>
        <v>Enero</v>
      </c>
      <c r="D5490" t="s">
        <v>797</v>
      </c>
      <c r="E5490" t="str">
        <f>+VLOOKUP(Precio_mayoristas_consumidores[[#This Row],[Producto]],Codigos_class_frutas[],2,0)</f>
        <v>Cítricos</v>
      </c>
      <c r="F5490" t="s">
        <v>221</v>
      </c>
      <c r="G5490" s="51">
        <v>972.35</v>
      </c>
    </row>
    <row r="5491" spans="1:7" x14ac:dyDescent="0.35">
      <c r="A5491">
        <v>2019</v>
      </c>
      <c r="B5491">
        <v>1</v>
      </c>
      <c r="C5491" t="str">
        <f>+VLOOKUP(Precio_mayoristas_consumidores[[#This Row],[Cod_mes]],Códigos_mes[],2,0)</f>
        <v>Enero</v>
      </c>
      <c r="D5491" t="s">
        <v>797</v>
      </c>
      <c r="E5491" t="str">
        <f>+VLOOKUP(Precio_mayoristas_consumidores[[#This Row],[Producto]],Codigos_class_frutas[],2,0)</f>
        <v>Frutos de hueso (carozo)</v>
      </c>
      <c r="F5491" t="s">
        <v>665</v>
      </c>
      <c r="G5491" s="51">
        <v>1528.03</v>
      </c>
    </row>
    <row r="5492" spans="1:7" x14ac:dyDescent="0.35">
      <c r="A5492">
        <v>2019</v>
      </c>
      <c r="B5492">
        <v>1</v>
      </c>
      <c r="C5492" t="str">
        <f>+VLOOKUP(Precio_mayoristas_consumidores[[#This Row],[Cod_mes]],Códigos_mes[],2,0)</f>
        <v>Enero</v>
      </c>
      <c r="D5492" t="s">
        <v>797</v>
      </c>
      <c r="E5492" t="str">
        <f>+VLOOKUP(Precio_mayoristas_consumidores[[#This Row],[Producto]],Codigos_class_frutas[],2,0)</f>
        <v>Oleaginosos</v>
      </c>
      <c r="F5492" t="s">
        <v>225</v>
      </c>
      <c r="G5492" s="51">
        <v>3160.15</v>
      </c>
    </row>
    <row r="5493" spans="1:7" x14ac:dyDescent="0.35">
      <c r="A5493">
        <v>2019</v>
      </c>
      <c r="B5493">
        <v>1</v>
      </c>
      <c r="C5493" t="str">
        <f>+VLOOKUP(Precio_mayoristas_consumidores[[#This Row],[Cod_mes]],Códigos_mes[],2,0)</f>
        <v>Enero</v>
      </c>
      <c r="D5493" t="s">
        <v>797</v>
      </c>
      <c r="E5493" t="str">
        <f>+VLOOKUP(Precio_mayoristas_consumidores[[#This Row],[Producto]],Codigos_class_frutas[],2,0)</f>
        <v>Frutos de pepita</v>
      </c>
      <c r="F5493" t="s">
        <v>242</v>
      </c>
      <c r="G5493" s="51">
        <v>1533.81</v>
      </c>
    </row>
    <row r="5494" spans="1:7" x14ac:dyDescent="0.35">
      <c r="A5494">
        <v>2019</v>
      </c>
      <c r="B5494">
        <v>1</v>
      </c>
      <c r="C5494" t="str">
        <f>+VLOOKUP(Precio_mayoristas_consumidores[[#This Row],[Cod_mes]],Códigos_mes[],2,0)</f>
        <v>Enero</v>
      </c>
      <c r="D5494" t="s">
        <v>797</v>
      </c>
      <c r="E5494" t="str">
        <f>+VLOOKUP(Precio_mayoristas_consumidores[[#This Row],[Producto]],Codigos_class_frutas[],2,0)</f>
        <v>Tropicales y subtropicales</v>
      </c>
      <c r="F5494" t="s">
        <v>204</v>
      </c>
      <c r="G5494" s="51">
        <v>804.22</v>
      </c>
    </row>
    <row r="5495" spans="1:7" x14ac:dyDescent="0.35">
      <c r="A5495">
        <v>2019</v>
      </c>
      <c r="B5495">
        <v>1</v>
      </c>
      <c r="C5495" t="str">
        <f>+VLOOKUP(Precio_mayoristas_consumidores[[#This Row],[Cod_mes]],Códigos_mes[],2,0)</f>
        <v>Enero</v>
      </c>
      <c r="D5495" t="s">
        <v>797</v>
      </c>
      <c r="E5495" t="str">
        <f>+VLOOKUP(Precio_mayoristas_consumidores[[#This Row],[Producto]],Codigos_class_frutas[],2,0)</f>
        <v>Uva</v>
      </c>
      <c r="F5495" t="s">
        <v>295</v>
      </c>
      <c r="G5495" s="51">
        <v>2925.42</v>
      </c>
    </row>
    <row r="5496" spans="1:7" x14ac:dyDescent="0.35">
      <c r="A5496">
        <v>2019</v>
      </c>
      <c r="B5496">
        <v>1</v>
      </c>
      <c r="C5496" t="str">
        <f>+VLOOKUP(Precio_mayoristas_consumidores[[#This Row],[Cod_mes]],Códigos_mes[],2,0)</f>
        <v>Enero</v>
      </c>
      <c r="D5496" t="s">
        <v>796</v>
      </c>
      <c r="E5496" t="str">
        <f>+VLOOKUP(Precio_mayoristas_consumidores[[#This Row],[Producto]],Codigos_class_frutas[],2,0)</f>
        <v>Berries</v>
      </c>
      <c r="F5496" t="s">
        <v>207</v>
      </c>
      <c r="G5496" s="51">
        <v>1775.49</v>
      </c>
    </row>
    <row r="5497" spans="1:7" x14ac:dyDescent="0.35">
      <c r="A5497">
        <v>2019</v>
      </c>
      <c r="B5497">
        <v>1</v>
      </c>
      <c r="C5497" t="str">
        <f>+VLOOKUP(Precio_mayoristas_consumidores[[#This Row],[Cod_mes]],Códigos_mes[],2,0)</f>
        <v>Enero</v>
      </c>
      <c r="D5497" t="s">
        <v>796</v>
      </c>
      <c r="E5497" t="str">
        <f>+VLOOKUP(Precio_mayoristas_consumidores[[#This Row],[Producto]],Codigos_class_frutas[],2,0)</f>
        <v>Frutos de hueso (carozo)</v>
      </c>
      <c r="F5497" t="s">
        <v>702</v>
      </c>
      <c r="G5497" s="51">
        <v>666</v>
      </c>
    </row>
    <row r="5498" spans="1:7" x14ac:dyDescent="0.35">
      <c r="A5498">
        <v>2019</v>
      </c>
      <c r="B5498">
        <v>1</v>
      </c>
      <c r="C5498" t="str">
        <f>+VLOOKUP(Precio_mayoristas_consumidores[[#This Row],[Cod_mes]],Códigos_mes[],2,0)</f>
        <v>Enero</v>
      </c>
      <c r="D5498" t="s">
        <v>796</v>
      </c>
      <c r="E5498" t="str">
        <f>+VLOOKUP(Precio_mayoristas_consumidores[[#This Row],[Producto]],Codigos_class_frutas[],2,0)</f>
        <v>Frutos de hueso (carozo)</v>
      </c>
      <c r="F5498" t="s">
        <v>277</v>
      </c>
      <c r="G5498" s="51">
        <v>839.63</v>
      </c>
    </row>
    <row r="5499" spans="1:7" x14ac:dyDescent="0.35">
      <c r="A5499">
        <v>2019</v>
      </c>
      <c r="B5499">
        <v>1</v>
      </c>
      <c r="C5499" t="str">
        <f>+VLOOKUP(Precio_mayoristas_consumidores[[#This Row],[Cod_mes]],Códigos_mes[],2,0)</f>
        <v>Enero</v>
      </c>
      <c r="D5499" t="s">
        <v>796</v>
      </c>
      <c r="E5499" t="str">
        <f>+VLOOKUP(Precio_mayoristas_consumidores[[#This Row],[Producto]],Codigos_class_frutas[],2,0)</f>
        <v>Berries</v>
      </c>
      <c r="F5499" t="s">
        <v>212</v>
      </c>
      <c r="G5499" s="51">
        <v>1383.96</v>
      </c>
    </row>
    <row r="5500" spans="1:7" x14ac:dyDescent="0.35">
      <c r="A5500">
        <v>2019</v>
      </c>
      <c r="B5500">
        <v>1</v>
      </c>
      <c r="C5500" t="str">
        <f>+VLOOKUP(Precio_mayoristas_consumidores[[#This Row],[Cod_mes]],Códigos_mes[],2,0)</f>
        <v>Enero</v>
      </c>
      <c r="D5500" t="s">
        <v>796</v>
      </c>
      <c r="E5500" t="str">
        <f>+VLOOKUP(Precio_mayoristas_consumidores[[#This Row],[Producto]],Codigos_class_frutas[],2,0)</f>
        <v>Cítricos</v>
      </c>
      <c r="F5500" t="s">
        <v>214</v>
      </c>
      <c r="G5500" s="51">
        <v>1513.3</v>
      </c>
    </row>
    <row r="5501" spans="1:7" x14ac:dyDescent="0.35">
      <c r="A5501">
        <v>2019</v>
      </c>
      <c r="B5501">
        <v>1</v>
      </c>
      <c r="C5501" t="str">
        <f>+VLOOKUP(Precio_mayoristas_consumidores[[#This Row],[Cod_mes]],Códigos_mes[],2,0)</f>
        <v>Enero</v>
      </c>
      <c r="D5501" t="s">
        <v>796</v>
      </c>
      <c r="E5501" t="str">
        <f>+VLOOKUP(Precio_mayoristas_consumidores[[#This Row],[Producto]],Codigos_class_frutas[],2,0)</f>
        <v>Tropicales y subtropicales</v>
      </c>
      <c r="F5501" t="s">
        <v>229</v>
      </c>
      <c r="G5501" s="51">
        <v>1818.45</v>
      </c>
    </row>
    <row r="5502" spans="1:7" x14ac:dyDescent="0.35">
      <c r="A5502">
        <v>2019</v>
      </c>
      <c r="B5502">
        <v>1</v>
      </c>
      <c r="C5502" t="str">
        <f>+VLOOKUP(Precio_mayoristas_consumidores[[#This Row],[Cod_mes]],Códigos_mes[],2,0)</f>
        <v>Enero</v>
      </c>
      <c r="D5502" t="s">
        <v>796</v>
      </c>
      <c r="E5502" t="str">
        <f>+VLOOKUP(Precio_mayoristas_consumidores[[#This Row],[Producto]],Codigos_class_frutas[],2,0)</f>
        <v>Frutos de pepita</v>
      </c>
      <c r="F5502" t="s">
        <v>231</v>
      </c>
      <c r="G5502" s="51">
        <v>831.5</v>
      </c>
    </row>
    <row r="5503" spans="1:7" x14ac:dyDescent="0.35">
      <c r="A5503">
        <v>2019</v>
      </c>
      <c r="B5503">
        <v>1</v>
      </c>
      <c r="C5503" t="str">
        <f>+VLOOKUP(Precio_mayoristas_consumidores[[#This Row],[Cod_mes]],Códigos_mes[],2,0)</f>
        <v>Enero</v>
      </c>
      <c r="D5503" t="s">
        <v>796</v>
      </c>
      <c r="E5503" t="str">
        <f>+VLOOKUP(Precio_mayoristas_consumidores[[#This Row],[Producto]],Codigos_class_frutas[],2,0)</f>
        <v>Cítricos</v>
      </c>
      <c r="F5503" t="s">
        <v>221</v>
      </c>
      <c r="G5503" s="51">
        <v>713.33</v>
      </c>
    </row>
    <row r="5504" spans="1:7" x14ac:dyDescent="0.35">
      <c r="A5504">
        <v>2019</v>
      </c>
      <c r="B5504">
        <v>1</v>
      </c>
      <c r="C5504" t="str">
        <f>+VLOOKUP(Precio_mayoristas_consumidores[[#This Row],[Cod_mes]],Códigos_mes[],2,0)</f>
        <v>Enero</v>
      </c>
      <c r="D5504" t="s">
        <v>796</v>
      </c>
      <c r="E5504" t="str">
        <f>+VLOOKUP(Precio_mayoristas_consumidores[[#This Row],[Producto]],Codigos_class_frutas[],2,0)</f>
        <v>Frutos de hueso (carozo)</v>
      </c>
      <c r="F5504" t="s">
        <v>665</v>
      </c>
      <c r="G5504" s="51">
        <v>812.94</v>
      </c>
    </row>
    <row r="5505" spans="1:7" x14ac:dyDescent="0.35">
      <c r="A5505">
        <v>2019</v>
      </c>
      <c r="B5505">
        <v>1</v>
      </c>
      <c r="C5505" t="str">
        <f>+VLOOKUP(Precio_mayoristas_consumidores[[#This Row],[Cod_mes]],Códigos_mes[],2,0)</f>
        <v>Enero</v>
      </c>
      <c r="D5505" t="s">
        <v>796</v>
      </c>
      <c r="E5505" t="str">
        <f>+VLOOKUP(Precio_mayoristas_consumidores[[#This Row],[Producto]],Codigos_class_frutas[],2,0)</f>
        <v>Oleaginosos</v>
      </c>
      <c r="F5505" t="s">
        <v>225</v>
      </c>
      <c r="G5505" s="51">
        <v>2249.2600000000002</v>
      </c>
    </row>
    <row r="5506" spans="1:7" x14ac:dyDescent="0.35">
      <c r="A5506">
        <v>2019</v>
      </c>
      <c r="B5506">
        <v>1</v>
      </c>
      <c r="C5506" t="str">
        <f>+VLOOKUP(Precio_mayoristas_consumidores[[#This Row],[Cod_mes]],Códigos_mes[],2,0)</f>
        <v>Enero</v>
      </c>
      <c r="D5506" t="s">
        <v>796</v>
      </c>
      <c r="E5506" t="str">
        <f>+VLOOKUP(Precio_mayoristas_consumidores[[#This Row],[Producto]],Codigos_class_frutas[],2,0)</f>
        <v>Frutos de pepita</v>
      </c>
      <c r="F5506" t="s">
        <v>242</v>
      </c>
      <c r="G5506" s="51">
        <v>740.33</v>
      </c>
    </row>
    <row r="5507" spans="1:7" x14ac:dyDescent="0.35">
      <c r="A5507">
        <v>2019</v>
      </c>
      <c r="B5507">
        <v>1</v>
      </c>
      <c r="C5507" t="str">
        <f>+VLOOKUP(Precio_mayoristas_consumidores[[#This Row],[Cod_mes]],Códigos_mes[],2,0)</f>
        <v>Enero</v>
      </c>
      <c r="D5507" t="s">
        <v>796</v>
      </c>
      <c r="E5507" t="str">
        <f>+VLOOKUP(Precio_mayoristas_consumidores[[#This Row],[Producto]],Codigos_class_frutas[],2,0)</f>
        <v>Tropicales y subtropicales</v>
      </c>
      <c r="F5507" t="s">
        <v>204</v>
      </c>
      <c r="G5507" s="51">
        <v>624.53</v>
      </c>
    </row>
    <row r="5508" spans="1:7" x14ac:dyDescent="0.35">
      <c r="A5508">
        <v>2019</v>
      </c>
      <c r="B5508">
        <v>1</v>
      </c>
      <c r="C5508" t="str">
        <f>+VLOOKUP(Precio_mayoristas_consumidores[[#This Row],[Cod_mes]],Códigos_mes[],2,0)</f>
        <v>Enero</v>
      </c>
      <c r="D5508" t="s">
        <v>796</v>
      </c>
      <c r="E5508" t="str">
        <f>+VLOOKUP(Precio_mayoristas_consumidores[[#This Row],[Producto]],Codigos_class_frutas[],2,0)</f>
        <v>Uva</v>
      </c>
      <c r="F5508" t="s">
        <v>295</v>
      </c>
      <c r="G5508" s="51">
        <v>1097.07</v>
      </c>
    </row>
    <row r="5509" spans="1:7" x14ac:dyDescent="0.35">
      <c r="A5509">
        <v>2019</v>
      </c>
      <c r="B5509">
        <v>1</v>
      </c>
      <c r="C5509" t="str">
        <f>+VLOOKUP(Precio_mayoristas_consumidores[[#This Row],[Cod_mes]],Códigos_mes[],2,0)</f>
        <v>Enero</v>
      </c>
      <c r="D5509" t="s">
        <v>797</v>
      </c>
      <c r="E5509" t="str">
        <f>+VLOOKUP(Precio_mayoristas_consumidores[[#This Row],[Producto]],Codigos_class_frutas[],2,0)</f>
        <v>Berries</v>
      </c>
      <c r="F5509" t="s">
        <v>207</v>
      </c>
      <c r="G5509" s="51">
        <v>8044.87</v>
      </c>
    </row>
    <row r="5510" spans="1:7" x14ac:dyDescent="0.35">
      <c r="A5510">
        <v>2019</v>
      </c>
      <c r="B5510">
        <v>1</v>
      </c>
      <c r="C5510" t="str">
        <f>+VLOOKUP(Precio_mayoristas_consumidores[[#This Row],[Cod_mes]],Códigos_mes[],2,0)</f>
        <v>Enero</v>
      </c>
      <c r="D5510" t="s">
        <v>797</v>
      </c>
      <c r="E5510" t="str">
        <f>+VLOOKUP(Precio_mayoristas_consumidores[[#This Row],[Producto]],Codigos_class_frutas[],2,0)</f>
        <v>Frutos de hueso (carozo)</v>
      </c>
      <c r="F5510" t="s">
        <v>702</v>
      </c>
      <c r="G5510" s="51">
        <v>1580.39</v>
      </c>
    </row>
    <row r="5511" spans="1:7" x14ac:dyDescent="0.35">
      <c r="A5511">
        <v>2019</v>
      </c>
      <c r="B5511">
        <v>1</v>
      </c>
      <c r="C5511" t="str">
        <f>+VLOOKUP(Precio_mayoristas_consumidores[[#This Row],[Cod_mes]],Códigos_mes[],2,0)</f>
        <v>Enero</v>
      </c>
      <c r="D5511" t="s">
        <v>797</v>
      </c>
      <c r="E5511" t="str">
        <f>+VLOOKUP(Precio_mayoristas_consumidores[[#This Row],[Producto]],Codigos_class_frutas[],2,0)</f>
        <v>Frutos de hueso (carozo)</v>
      </c>
      <c r="F5511" t="s">
        <v>277</v>
      </c>
      <c r="G5511" s="51">
        <v>1430.36</v>
      </c>
    </row>
    <row r="5512" spans="1:7" x14ac:dyDescent="0.35">
      <c r="A5512">
        <v>2019</v>
      </c>
      <c r="B5512">
        <v>1</v>
      </c>
      <c r="C5512" t="str">
        <f>+VLOOKUP(Precio_mayoristas_consumidores[[#This Row],[Cod_mes]],Códigos_mes[],2,0)</f>
        <v>Enero</v>
      </c>
      <c r="D5512" t="s">
        <v>797</v>
      </c>
      <c r="E5512" t="str">
        <f>+VLOOKUP(Precio_mayoristas_consumidores[[#This Row],[Producto]],Codigos_class_frutas[],2,0)</f>
        <v>Berries</v>
      </c>
      <c r="F5512" t="s">
        <v>212</v>
      </c>
      <c r="G5512" s="51">
        <v>3256.85</v>
      </c>
    </row>
    <row r="5513" spans="1:7" x14ac:dyDescent="0.35">
      <c r="A5513">
        <v>2019</v>
      </c>
      <c r="B5513">
        <v>1</v>
      </c>
      <c r="C5513" t="str">
        <f>+VLOOKUP(Precio_mayoristas_consumidores[[#This Row],[Cod_mes]],Códigos_mes[],2,0)</f>
        <v>Enero</v>
      </c>
      <c r="D5513" t="s">
        <v>797</v>
      </c>
      <c r="E5513" t="str">
        <f>+VLOOKUP(Precio_mayoristas_consumidores[[#This Row],[Producto]],Codigos_class_frutas[],2,0)</f>
        <v>Cítricos</v>
      </c>
      <c r="F5513" t="s">
        <v>214</v>
      </c>
      <c r="G5513" s="51">
        <v>1878.35</v>
      </c>
    </row>
    <row r="5514" spans="1:7" x14ac:dyDescent="0.35">
      <c r="A5514">
        <v>2019</v>
      </c>
      <c r="B5514">
        <v>1</v>
      </c>
      <c r="C5514" t="str">
        <f>+VLOOKUP(Precio_mayoristas_consumidores[[#This Row],[Cod_mes]],Códigos_mes[],2,0)</f>
        <v>Enero</v>
      </c>
      <c r="D5514" t="s">
        <v>797</v>
      </c>
      <c r="E5514" t="str">
        <f>+VLOOKUP(Precio_mayoristas_consumidores[[#This Row],[Producto]],Codigos_class_frutas[],2,0)</f>
        <v>Tropicales y subtropicales</v>
      </c>
      <c r="F5514" t="s">
        <v>229</v>
      </c>
      <c r="G5514" s="51">
        <v>1628.1</v>
      </c>
    </row>
    <row r="5515" spans="1:7" x14ac:dyDescent="0.35">
      <c r="A5515">
        <v>2019</v>
      </c>
      <c r="B5515">
        <v>1</v>
      </c>
      <c r="C5515" t="str">
        <f>+VLOOKUP(Precio_mayoristas_consumidores[[#This Row],[Cod_mes]],Códigos_mes[],2,0)</f>
        <v>Enero</v>
      </c>
      <c r="D5515" t="s">
        <v>797</v>
      </c>
      <c r="E5515" t="str">
        <f>+VLOOKUP(Precio_mayoristas_consumidores[[#This Row],[Producto]],Codigos_class_frutas[],2,0)</f>
        <v>Frutos de pepita</v>
      </c>
      <c r="F5515" t="s">
        <v>231</v>
      </c>
      <c r="G5515" s="51">
        <v>1687.28</v>
      </c>
    </row>
    <row r="5516" spans="1:7" x14ac:dyDescent="0.35">
      <c r="A5516">
        <v>2019</v>
      </c>
      <c r="B5516">
        <v>1</v>
      </c>
      <c r="C5516" t="str">
        <f>+VLOOKUP(Precio_mayoristas_consumidores[[#This Row],[Cod_mes]],Códigos_mes[],2,0)</f>
        <v>Enero</v>
      </c>
      <c r="D5516" t="s">
        <v>797</v>
      </c>
      <c r="E5516" t="str">
        <f>+VLOOKUP(Precio_mayoristas_consumidores[[#This Row],[Producto]],Codigos_class_frutas[],2,0)</f>
        <v>Cítricos</v>
      </c>
      <c r="F5516" t="s">
        <v>221</v>
      </c>
      <c r="G5516" s="51">
        <v>1097.02</v>
      </c>
    </row>
    <row r="5517" spans="1:7" x14ac:dyDescent="0.35">
      <c r="A5517">
        <v>2019</v>
      </c>
      <c r="B5517">
        <v>1</v>
      </c>
      <c r="C5517" t="str">
        <f>+VLOOKUP(Precio_mayoristas_consumidores[[#This Row],[Cod_mes]],Códigos_mes[],2,0)</f>
        <v>Enero</v>
      </c>
      <c r="D5517" t="s">
        <v>797</v>
      </c>
      <c r="E5517" t="str">
        <f>+VLOOKUP(Precio_mayoristas_consumidores[[#This Row],[Producto]],Codigos_class_frutas[],2,0)</f>
        <v>Frutos de hueso (carozo)</v>
      </c>
      <c r="F5517" t="s">
        <v>665</v>
      </c>
      <c r="G5517" s="51">
        <v>1321.96</v>
      </c>
    </row>
    <row r="5518" spans="1:7" x14ac:dyDescent="0.35">
      <c r="A5518">
        <v>2019</v>
      </c>
      <c r="B5518">
        <v>1</v>
      </c>
      <c r="C5518" t="str">
        <f>+VLOOKUP(Precio_mayoristas_consumidores[[#This Row],[Cod_mes]],Códigos_mes[],2,0)</f>
        <v>Enero</v>
      </c>
      <c r="D5518" t="s">
        <v>797</v>
      </c>
      <c r="E5518" t="str">
        <f>+VLOOKUP(Precio_mayoristas_consumidores[[#This Row],[Producto]],Codigos_class_frutas[],2,0)</f>
        <v>Oleaginosos</v>
      </c>
      <c r="F5518" t="s">
        <v>225</v>
      </c>
      <c r="G5518" s="51">
        <v>3077.3</v>
      </c>
    </row>
    <row r="5519" spans="1:7" x14ac:dyDescent="0.35">
      <c r="A5519">
        <v>2019</v>
      </c>
      <c r="B5519">
        <v>1</v>
      </c>
      <c r="C5519" t="str">
        <f>+VLOOKUP(Precio_mayoristas_consumidores[[#This Row],[Cod_mes]],Códigos_mes[],2,0)</f>
        <v>Enero</v>
      </c>
      <c r="D5519" t="s">
        <v>797</v>
      </c>
      <c r="E5519" t="str">
        <f>+VLOOKUP(Precio_mayoristas_consumidores[[#This Row],[Producto]],Codigos_class_frutas[],2,0)</f>
        <v>Frutos de pepita</v>
      </c>
      <c r="F5519" t="s">
        <v>242</v>
      </c>
      <c r="G5519" s="51">
        <v>1502.84</v>
      </c>
    </row>
    <row r="5520" spans="1:7" x14ac:dyDescent="0.35">
      <c r="A5520">
        <v>2019</v>
      </c>
      <c r="B5520">
        <v>1</v>
      </c>
      <c r="C5520" t="str">
        <f>+VLOOKUP(Precio_mayoristas_consumidores[[#This Row],[Cod_mes]],Códigos_mes[],2,0)</f>
        <v>Enero</v>
      </c>
      <c r="D5520" t="s">
        <v>797</v>
      </c>
      <c r="E5520" t="str">
        <f>+VLOOKUP(Precio_mayoristas_consumidores[[#This Row],[Producto]],Codigos_class_frutas[],2,0)</f>
        <v>Tropicales y subtropicales</v>
      </c>
      <c r="F5520" t="s">
        <v>204</v>
      </c>
      <c r="G5520" s="51">
        <v>809.82</v>
      </c>
    </row>
    <row r="5521" spans="1:7" x14ac:dyDescent="0.35">
      <c r="A5521">
        <v>2019</v>
      </c>
      <c r="B5521">
        <v>1</v>
      </c>
      <c r="C5521" t="str">
        <f>+VLOOKUP(Precio_mayoristas_consumidores[[#This Row],[Cod_mes]],Códigos_mes[],2,0)</f>
        <v>Enero</v>
      </c>
      <c r="D5521" t="s">
        <v>797</v>
      </c>
      <c r="E5521" t="str">
        <f>+VLOOKUP(Precio_mayoristas_consumidores[[#This Row],[Producto]],Codigos_class_frutas[],2,0)</f>
        <v>Uva</v>
      </c>
      <c r="F5521" t="s">
        <v>295</v>
      </c>
      <c r="G5521" s="51">
        <v>2516.37</v>
      </c>
    </row>
    <row r="5522" spans="1:7" x14ac:dyDescent="0.35">
      <c r="A5522">
        <v>2019</v>
      </c>
      <c r="B5522">
        <v>1</v>
      </c>
      <c r="C5522" t="str">
        <f>+VLOOKUP(Precio_mayoristas_consumidores[[#This Row],[Cod_mes]],Códigos_mes[],2,0)</f>
        <v>Enero</v>
      </c>
      <c r="D5522" t="s">
        <v>796</v>
      </c>
      <c r="E5522" t="str">
        <f>+VLOOKUP(Precio_mayoristas_consumidores[[#This Row],[Producto]],Codigos_class_frutas[],2,0)</f>
        <v>Berries</v>
      </c>
      <c r="F5522" t="s">
        <v>207</v>
      </c>
      <c r="G5522" s="51">
        <v>1950.22</v>
      </c>
    </row>
    <row r="5523" spans="1:7" x14ac:dyDescent="0.35">
      <c r="A5523">
        <v>2019</v>
      </c>
      <c r="B5523">
        <v>1</v>
      </c>
      <c r="C5523" t="str">
        <f>+VLOOKUP(Precio_mayoristas_consumidores[[#This Row],[Cod_mes]],Códigos_mes[],2,0)</f>
        <v>Enero</v>
      </c>
      <c r="D5523" t="s">
        <v>796</v>
      </c>
      <c r="E5523" t="str">
        <f>+VLOOKUP(Precio_mayoristas_consumidores[[#This Row],[Producto]],Codigos_class_frutas[],2,0)</f>
        <v>Frutos de hueso (carozo)</v>
      </c>
      <c r="F5523" t="s">
        <v>702</v>
      </c>
      <c r="G5523" s="51">
        <v>643.12</v>
      </c>
    </row>
    <row r="5524" spans="1:7" x14ac:dyDescent="0.35">
      <c r="A5524">
        <v>2019</v>
      </c>
      <c r="B5524">
        <v>1</v>
      </c>
      <c r="C5524" t="str">
        <f>+VLOOKUP(Precio_mayoristas_consumidores[[#This Row],[Cod_mes]],Códigos_mes[],2,0)</f>
        <v>Enero</v>
      </c>
      <c r="D5524" t="s">
        <v>796</v>
      </c>
      <c r="E5524" t="str">
        <f>+VLOOKUP(Precio_mayoristas_consumidores[[#This Row],[Producto]],Codigos_class_frutas[],2,0)</f>
        <v>Frutos de hueso (carozo)</v>
      </c>
      <c r="F5524" t="s">
        <v>277</v>
      </c>
      <c r="G5524" s="51">
        <v>804.83</v>
      </c>
    </row>
    <row r="5525" spans="1:7" x14ac:dyDescent="0.35">
      <c r="A5525">
        <v>2019</v>
      </c>
      <c r="B5525">
        <v>1</v>
      </c>
      <c r="C5525" t="str">
        <f>+VLOOKUP(Precio_mayoristas_consumidores[[#This Row],[Cod_mes]],Códigos_mes[],2,0)</f>
        <v>Enero</v>
      </c>
      <c r="D5525" t="s">
        <v>796</v>
      </c>
      <c r="E5525" t="str">
        <f>+VLOOKUP(Precio_mayoristas_consumidores[[#This Row],[Producto]],Codigos_class_frutas[],2,0)</f>
        <v>Berries</v>
      </c>
      <c r="F5525" t="s">
        <v>799</v>
      </c>
      <c r="G5525" s="51">
        <v>2028.7</v>
      </c>
    </row>
    <row r="5526" spans="1:7" x14ac:dyDescent="0.35">
      <c r="A5526">
        <v>2019</v>
      </c>
      <c r="B5526">
        <v>1</v>
      </c>
      <c r="C5526" t="str">
        <f>+VLOOKUP(Precio_mayoristas_consumidores[[#This Row],[Cod_mes]],Códigos_mes[],2,0)</f>
        <v>Enero</v>
      </c>
      <c r="D5526" t="s">
        <v>796</v>
      </c>
      <c r="E5526" t="str">
        <f>+VLOOKUP(Precio_mayoristas_consumidores[[#This Row],[Producto]],Codigos_class_frutas[],2,0)</f>
        <v>Berries</v>
      </c>
      <c r="F5526" t="s">
        <v>212</v>
      </c>
      <c r="G5526" s="51">
        <v>1274.06</v>
      </c>
    </row>
    <row r="5527" spans="1:7" x14ac:dyDescent="0.35">
      <c r="A5527">
        <v>2019</v>
      </c>
      <c r="B5527">
        <v>1</v>
      </c>
      <c r="C5527" t="str">
        <f>+VLOOKUP(Precio_mayoristas_consumidores[[#This Row],[Cod_mes]],Códigos_mes[],2,0)</f>
        <v>Enero</v>
      </c>
      <c r="D5527" t="s">
        <v>796</v>
      </c>
      <c r="E5527" t="str">
        <f>+VLOOKUP(Precio_mayoristas_consumidores[[#This Row],[Producto]],Codigos_class_frutas[],2,0)</f>
        <v>Cítricos</v>
      </c>
      <c r="F5527" t="s">
        <v>214</v>
      </c>
      <c r="G5527" s="51">
        <v>1451.14</v>
      </c>
    </row>
    <row r="5528" spans="1:7" x14ac:dyDescent="0.35">
      <c r="A5528">
        <v>2019</v>
      </c>
      <c r="B5528">
        <v>1</v>
      </c>
      <c r="C5528" t="str">
        <f>+VLOOKUP(Precio_mayoristas_consumidores[[#This Row],[Cod_mes]],Códigos_mes[],2,0)</f>
        <v>Enero</v>
      </c>
      <c r="D5528" t="s">
        <v>796</v>
      </c>
      <c r="E5528" t="str">
        <f>+VLOOKUP(Precio_mayoristas_consumidores[[#This Row],[Producto]],Codigos_class_frutas[],2,0)</f>
        <v>Tropicales y subtropicales</v>
      </c>
      <c r="F5528" t="s">
        <v>229</v>
      </c>
      <c r="G5528" s="51">
        <v>1848.33</v>
      </c>
    </row>
    <row r="5529" spans="1:7" x14ac:dyDescent="0.35">
      <c r="A5529">
        <v>2019</v>
      </c>
      <c r="B5529">
        <v>1</v>
      </c>
      <c r="C5529" t="str">
        <f>+VLOOKUP(Precio_mayoristas_consumidores[[#This Row],[Cod_mes]],Códigos_mes[],2,0)</f>
        <v>Enero</v>
      </c>
      <c r="D5529" t="s">
        <v>796</v>
      </c>
      <c r="E5529" t="str">
        <f>+VLOOKUP(Precio_mayoristas_consumidores[[#This Row],[Producto]],Codigos_class_frutas[],2,0)</f>
        <v>Frutos de pepita</v>
      </c>
      <c r="F5529" t="s">
        <v>231</v>
      </c>
      <c r="G5529" s="51">
        <v>822.22</v>
      </c>
    </row>
    <row r="5530" spans="1:7" x14ac:dyDescent="0.35">
      <c r="A5530">
        <v>2019</v>
      </c>
      <c r="B5530">
        <v>1</v>
      </c>
      <c r="C5530" t="str">
        <f>+VLOOKUP(Precio_mayoristas_consumidores[[#This Row],[Cod_mes]],Códigos_mes[],2,0)</f>
        <v>Enero</v>
      </c>
      <c r="D5530" t="s">
        <v>796</v>
      </c>
      <c r="E5530" t="str">
        <f>+VLOOKUP(Precio_mayoristas_consumidores[[#This Row],[Producto]],Codigos_class_frutas[],2,0)</f>
        <v>Cítricos</v>
      </c>
      <c r="F5530" t="s">
        <v>221</v>
      </c>
      <c r="G5530" s="51">
        <v>693.73</v>
      </c>
    </row>
    <row r="5531" spans="1:7" x14ac:dyDescent="0.35">
      <c r="A5531">
        <v>2019</v>
      </c>
      <c r="B5531">
        <v>1</v>
      </c>
      <c r="C5531" t="str">
        <f>+VLOOKUP(Precio_mayoristas_consumidores[[#This Row],[Cod_mes]],Códigos_mes[],2,0)</f>
        <v>Enero</v>
      </c>
      <c r="D5531" t="s">
        <v>796</v>
      </c>
      <c r="E5531" t="str">
        <f>+VLOOKUP(Precio_mayoristas_consumidores[[#This Row],[Producto]],Codigos_class_frutas[],2,0)</f>
        <v>Frutos de hueso (carozo)</v>
      </c>
      <c r="F5531" t="s">
        <v>665</v>
      </c>
      <c r="G5531" s="51">
        <v>788.77</v>
      </c>
    </row>
    <row r="5532" spans="1:7" x14ac:dyDescent="0.35">
      <c r="A5532">
        <v>2019</v>
      </c>
      <c r="B5532">
        <v>1</v>
      </c>
      <c r="C5532" t="str">
        <f>+VLOOKUP(Precio_mayoristas_consumidores[[#This Row],[Cod_mes]],Códigos_mes[],2,0)</f>
        <v>Enero</v>
      </c>
      <c r="D5532" t="s">
        <v>796</v>
      </c>
      <c r="E5532" t="str">
        <f>+VLOOKUP(Precio_mayoristas_consumidores[[#This Row],[Producto]],Codigos_class_frutas[],2,0)</f>
        <v>Oleaginosos</v>
      </c>
      <c r="F5532" t="s">
        <v>225</v>
      </c>
      <c r="G5532" s="51">
        <v>2189.84</v>
      </c>
    </row>
    <row r="5533" spans="1:7" x14ac:dyDescent="0.35">
      <c r="A5533">
        <v>2019</v>
      </c>
      <c r="B5533">
        <v>1</v>
      </c>
      <c r="C5533" t="str">
        <f>+VLOOKUP(Precio_mayoristas_consumidores[[#This Row],[Cod_mes]],Códigos_mes[],2,0)</f>
        <v>Enero</v>
      </c>
      <c r="D5533" t="s">
        <v>796</v>
      </c>
      <c r="E5533" t="str">
        <f>+VLOOKUP(Precio_mayoristas_consumidores[[#This Row],[Producto]],Codigos_class_frutas[],2,0)</f>
        <v>Frutos de pepita</v>
      </c>
      <c r="F5533" t="s">
        <v>242</v>
      </c>
      <c r="G5533" s="51">
        <v>731.9</v>
      </c>
    </row>
    <row r="5534" spans="1:7" x14ac:dyDescent="0.35">
      <c r="A5534">
        <v>2019</v>
      </c>
      <c r="B5534">
        <v>1</v>
      </c>
      <c r="C5534" t="str">
        <f>+VLOOKUP(Precio_mayoristas_consumidores[[#This Row],[Cod_mes]],Códigos_mes[],2,0)</f>
        <v>Enero</v>
      </c>
      <c r="D5534" t="s">
        <v>796</v>
      </c>
      <c r="E5534" t="str">
        <f>+VLOOKUP(Precio_mayoristas_consumidores[[#This Row],[Producto]],Codigos_class_frutas[],2,0)</f>
        <v>Tropicales y subtropicales</v>
      </c>
      <c r="F5534" t="s">
        <v>204</v>
      </c>
      <c r="G5534" s="51">
        <v>593.23</v>
      </c>
    </row>
    <row r="5535" spans="1:7" x14ac:dyDescent="0.35">
      <c r="A5535">
        <v>2019</v>
      </c>
      <c r="B5535">
        <v>1</v>
      </c>
      <c r="C5535" t="str">
        <f>+VLOOKUP(Precio_mayoristas_consumidores[[#This Row],[Cod_mes]],Códigos_mes[],2,0)</f>
        <v>Enero</v>
      </c>
      <c r="D5535" t="s">
        <v>796</v>
      </c>
      <c r="E5535" t="str">
        <f>+VLOOKUP(Precio_mayoristas_consumidores[[#This Row],[Producto]],Codigos_class_frutas[],2,0)</f>
        <v>Uva</v>
      </c>
      <c r="F5535" t="s">
        <v>295</v>
      </c>
      <c r="G5535" s="51">
        <v>986.64</v>
      </c>
    </row>
    <row r="5536" spans="1:7" x14ac:dyDescent="0.35">
      <c r="A5536">
        <v>2019</v>
      </c>
      <c r="B5536">
        <v>1</v>
      </c>
      <c r="C5536" t="str">
        <f>+VLOOKUP(Precio_mayoristas_consumidores[[#This Row],[Cod_mes]],Códigos_mes[],2,0)</f>
        <v>Enero</v>
      </c>
      <c r="D5536" t="s">
        <v>797</v>
      </c>
      <c r="E5536" t="str">
        <f>+VLOOKUP(Precio_mayoristas_consumidores[[#This Row],[Producto]],Codigos_class_frutas[],2,0)</f>
        <v>Berries</v>
      </c>
      <c r="F5536" t="s">
        <v>207</v>
      </c>
      <c r="G5536" s="51">
        <v>6744.75</v>
      </c>
    </row>
    <row r="5537" spans="1:7" x14ac:dyDescent="0.35">
      <c r="A5537">
        <v>2019</v>
      </c>
      <c r="B5537">
        <v>1</v>
      </c>
      <c r="C5537" t="str">
        <f>+VLOOKUP(Precio_mayoristas_consumidores[[#This Row],[Cod_mes]],Códigos_mes[],2,0)</f>
        <v>Enero</v>
      </c>
      <c r="D5537" t="s">
        <v>797</v>
      </c>
      <c r="E5537" t="str">
        <f>+VLOOKUP(Precio_mayoristas_consumidores[[#This Row],[Producto]],Codigos_class_frutas[],2,0)</f>
        <v>Frutos de hueso (carozo)</v>
      </c>
      <c r="F5537" t="s">
        <v>702</v>
      </c>
      <c r="G5537" s="51">
        <v>1480.81</v>
      </c>
    </row>
    <row r="5538" spans="1:7" x14ac:dyDescent="0.35">
      <c r="A5538">
        <v>2019</v>
      </c>
      <c r="B5538">
        <v>1</v>
      </c>
      <c r="C5538" t="str">
        <f>+VLOOKUP(Precio_mayoristas_consumidores[[#This Row],[Cod_mes]],Códigos_mes[],2,0)</f>
        <v>Enero</v>
      </c>
      <c r="D5538" t="s">
        <v>797</v>
      </c>
      <c r="E5538" t="str">
        <f>+VLOOKUP(Precio_mayoristas_consumidores[[#This Row],[Producto]],Codigos_class_frutas[],2,0)</f>
        <v>Frutos de hueso (carozo)</v>
      </c>
      <c r="F5538" t="s">
        <v>277</v>
      </c>
      <c r="G5538" s="51">
        <v>1443.72</v>
      </c>
    </row>
    <row r="5539" spans="1:7" x14ac:dyDescent="0.35">
      <c r="A5539">
        <v>2019</v>
      </c>
      <c r="B5539">
        <v>1</v>
      </c>
      <c r="C5539" t="str">
        <f>+VLOOKUP(Precio_mayoristas_consumidores[[#This Row],[Cod_mes]],Códigos_mes[],2,0)</f>
        <v>Enero</v>
      </c>
      <c r="D5539" t="s">
        <v>797</v>
      </c>
      <c r="E5539" t="str">
        <f>+VLOOKUP(Precio_mayoristas_consumidores[[#This Row],[Producto]],Codigos_class_frutas[],2,0)</f>
        <v>Berries</v>
      </c>
      <c r="F5539" t="s">
        <v>799</v>
      </c>
      <c r="G5539" s="51">
        <v>7643.33</v>
      </c>
    </row>
    <row r="5540" spans="1:7" x14ac:dyDescent="0.35">
      <c r="A5540">
        <v>2019</v>
      </c>
      <c r="B5540">
        <v>1</v>
      </c>
      <c r="C5540" t="str">
        <f>+VLOOKUP(Precio_mayoristas_consumidores[[#This Row],[Cod_mes]],Códigos_mes[],2,0)</f>
        <v>Enero</v>
      </c>
      <c r="D5540" t="s">
        <v>797</v>
      </c>
      <c r="E5540" t="str">
        <f>+VLOOKUP(Precio_mayoristas_consumidores[[#This Row],[Producto]],Codigos_class_frutas[],2,0)</f>
        <v>Berries</v>
      </c>
      <c r="F5540" t="s">
        <v>212</v>
      </c>
      <c r="G5540" s="51">
        <v>3212.26</v>
      </c>
    </row>
    <row r="5541" spans="1:7" x14ac:dyDescent="0.35">
      <c r="A5541">
        <v>2019</v>
      </c>
      <c r="B5541">
        <v>1</v>
      </c>
      <c r="C5541" t="str">
        <f>+VLOOKUP(Precio_mayoristas_consumidores[[#This Row],[Cod_mes]],Códigos_mes[],2,0)</f>
        <v>Enero</v>
      </c>
      <c r="D5541" t="s">
        <v>797</v>
      </c>
      <c r="E5541" t="str">
        <f>+VLOOKUP(Precio_mayoristas_consumidores[[#This Row],[Producto]],Codigos_class_frutas[],2,0)</f>
        <v>Cítricos</v>
      </c>
      <c r="F5541" t="s">
        <v>214</v>
      </c>
      <c r="G5541" s="51">
        <v>1886.7</v>
      </c>
    </row>
    <row r="5542" spans="1:7" x14ac:dyDescent="0.35">
      <c r="A5542">
        <v>2019</v>
      </c>
      <c r="B5542">
        <v>1</v>
      </c>
      <c r="C5542" t="str">
        <f>+VLOOKUP(Precio_mayoristas_consumidores[[#This Row],[Cod_mes]],Códigos_mes[],2,0)</f>
        <v>Enero</v>
      </c>
      <c r="D5542" t="s">
        <v>797</v>
      </c>
      <c r="E5542" t="str">
        <f>+VLOOKUP(Precio_mayoristas_consumidores[[#This Row],[Producto]],Codigos_class_frutas[],2,0)</f>
        <v>Tropicales y subtropicales</v>
      </c>
      <c r="F5542" t="s">
        <v>229</v>
      </c>
      <c r="G5542" s="51">
        <v>1650.58</v>
      </c>
    </row>
    <row r="5543" spans="1:7" x14ac:dyDescent="0.35">
      <c r="A5543">
        <v>2019</v>
      </c>
      <c r="B5543">
        <v>1</v>
      </c>
      <c r="C5543" t="str">
        <f>+VLOOKUP(Precio_mayoristas_consumidores[[#This Row],[Cod_mes]],Códigos_mes[],2,0)</f>
        <v>Enero</v>
      </c>
      <c r="D5543" t="s">
        <v>797</v>
      </c>
      <c r="E5543" t="str">
        <f>+VLOOKUP(Precio_mayoristas_consumidores[[#This Row],[Producto]],Codigos_class_frutas[],2,0)</f>
        <v>Frutos de pepita</v>
      </c>
      <c r="F5543" t="s">
        <v>231</v>
      </c>
      <c r="G5543" s="51">
        <v>1788.52</v>
      </c>
    </row>
    <row r="5544" spans="1:7" x14ac:dyDescent="0.35">
      <c r="A5544">
        <v>2019</v>
      </c>
      <c r="B5544">
        <v>1</v>
      </c>
      <c r="C5544" t="str">
        <f>+VLOOKUP(Precio_mayoristas_consumidores[[#This Row],[Cod_mes]],Códigos_mes[],2,0)</f>
        <v>Enero</v>
      </c>
      <c r="D5544" t="s">
        <v>797</v>
      </c>
      <c r="E5544" t="str">
        <f>+VLOOKUP(Precio_mayoristas_consumidores[[#This Row],[Producto]],Codigos_class_frutas[],2,0)</f>
        <v>Cítricos</v>
      </c>
      <c r="F5544" t="s">
        <v>221</v>
      </c>
      <c r="G5544" s="51">
        <v>1104.2</v>
      </c>
    </row>
    <row r="5545" spans="1:7" x14ac:dyDescent="0.35">
      <c r="A5545">
        <v>2019</v>
      </c>
      <c r="B5545">
        <v>1</v>
      </c>
      <c r="C5545" t="str">
        <f>+VLOOKUP(Precio_mayoristas_consumidores[[#This Row],[Cod_mes]],Códigos_mes[],2,0)</f>
        <v>Enero</v>
      </c>
      <c r="D5545" t="s">
        <v>797</v>
      </c>
      <c r="E5545" t="str">
        <f>+VLOOKUP(Precio_mayoristas_consumidores[[#This Row],[Producto]],Codigos_class_frutas[],2,0)</f>
        <v>Frutos de hueso (carozo)</v>
      </c>
      <c r="F5545" t="s">
        <v>665</v>
      </c>
      <c r="G5545" s="51">
        <v>1456.53</v>
      </c>
    </row>
    <row r="5546" spans="1:7" x14ac:dyDescent="0.35">
      <c r="A5546">
        <v>2019</v>
      </c>
      <c r="B5546">
        <v>1</v>
      </c>
      <c r="C5546" t="str">
        <f>+VLOOKUP(Precio_mayoristas_consumidores[[#This Row],[Cod_mes]],Códigos_mes[],2,0)</f>
        <v>Enero</v>
      </c>
      <c r="D5546" t="s">
        <v>797</v>
      </c>
      <c r="E5546" t="str">
        <f>+VLOOKUP(Precio_mayoristas_consumidores[[#This Row],[Producto]],Codigos_class_frutas[],2,0)</f>
        <v>Oleaginosos</v>
      </c>
      <c r="F5546" t="s">
        <v>225</v>
      </c>
      <c r="G5546" s="51">
        <v>3111.53</v>
      </c>
    </row>
    <row r="5547" spans="1:7" x14ac:dyDescent="0.35">
      <c r="A5547">
        <v>2019</v>
      </c>
      <c r="B5547">
        <v>1</v>
      </c>
      <c r="C5547" t="str">
        <f>+VLOOKUP(Precio_mayoristas_consumidores[[#This Row],[Cod_mes]],Códigos_mes[],2,0)</f>
        <v>Enero</v>
      </c>
      <c r="D5547" t="s">
        <v>797</v>
      </c>
      <c r="E5547" t="str">
        <f>+VLOOKUP(Precio_mayoristas_consumidores[[#This Row],[Producto]],Codigos_class_frutas[],2,0)</f>
        <v>Frutos de pepita</v>
      </c>
      <c r="F5547" t="s">
        <v>242</v>
      </c>
      <c r="G5547" s="51">
        <v>1359.71</v>
      </c>
    </row>
    <row r="5548" spans="1:7" x14ac:dyDescent="0.35">
      <c r="A5548">
        <v>2019</v>
      </c>
      <c r="B5548">
        <v>1</v>
      </c>
      <c r="C5548" t="str">
        <f>+VLOOKUP(Precio_mayoristas_consumidores[[#This Row],[Cod_mes]],Códigos_mes[],2,0)</f>
        <v>Enero</v>
      </c>
      <c r="D5548" t="s">
        <v>797</v>
      </c>
      <c r="E5548" t="str">
        <f>+VLOOKUP(Precio_mayoristas_consumidores[[#This Row],[Producto]],Codigos_class_frutas[],2,0)</f>
        <v>Tropicales y subtropicales</v>
      </c>
      <c r="F5548" t="s">
        <v>204</v>
      </c>
      <c r="G5548" s="51">
        <v>817.28</v>
      </c>
    </row>
    <row r="5549" spans="1:7" x14ac:dyDescent="0.35">
      <c r="A5549">
        <v>2019</v>
      </c>
      <c r="B5549">
        <v>1</v>
      </c>
      <c r="C5549" t="str">
        <f>+VLOOKUP(Precio_mayoristas_consumidores[[#This Row],[Cod_mes]],Códigos_mes[],2,0)</f>
        <v>Enero</v>
      </c>
      <c r="D5549" t="s">
        <v>797</v>
      </c>
      <c r="E5549" t="str">
        <f>+VLOOKUP(Precio_mayoristas_consumidores[[#This Row],[Producto]],Codigos_class_frutas[],2,0)</f>
        <v>Uva</v>
      </c>
      <c r="F5549" t="s">
        <v>295</v>
      </c>
      <c r="G5549" s="51">
        <v>2275.71</v>
      </c>
    </row>
    <row r="5550" spans="1:7" x14ac:dyDescent="0.35">
      <c r="A5550">
        <v>2019</v>
      </c>
      <c r="B5550">
        <v>1</v>
      </c>
      <c r="C5550" t="str">
        <f>+VLOOKUP(Precio_mayoristas_consumidores[[#This Row],[Cod_mes]],Códigos_mes[],2,0)</f>
        <v>Enero</v>
      </c>
      <c r="D5550" t="s">
        <v>796</v>
      </c>
      <c r="E5550" t="str">
        <f>+VLOOKUP(Precio_mayoristas_consumidores[[#This Row],[Producto]],Codigos_class_frutas[],2,0)</f>
        <v>Frutos de hueso (carozo)</v>
      </c>
      <c r="F5550" t="s">
        <v>281</v>
      </c>
      <c r="G5550" s="51">
        <v>1273.0999999999999</v>
      </c>
    </row>
    <row r="5551" spans="1:7" x14ac:dyDescent="0.35">
      <c r="A5551">
        <v>2019</v>
      </c>
      <c r="B5551">
        <v>1</v>
      </c>
      <c r="C5551" t="str">
        <f>+VLOOKUP(Precio_mayoristas_consumidores[[#This Row],[Cod_mes]],Códigos_mes[],2,0)</f>
        <v>Enero</v>
      </c>
      <c r="D5551" t="s">
        <v>796</v>
      </c>
      <c r="E5551" t="str">
        <f>+VLOOKUP(Precio_mayoristas_consumidores[[#This Row],[Producto]],Codigos_class_frutas[],2,0)</f>
        <v>Otros</v>
      </c>
      <c r="F5551" t="s">
        <v>209</v>
      </c>
      <c r="G5551" s="51">
        <v>3100</v>
      </c>
    </row>
    <row r="5552" spans="1:7" x14ac:dyDescent="0.35">
      <c r="A5552">
        <v>2019</v>
      </c>
      <c r="B5552">
        <v>1</v>
      </c>
      <c r="C5552" t="str">
        <f>+VLOOKUP(Precio_mayoristas_consumidores[[#This Row],[Cod_mes]],Códigos_mes[],2,0)</f>
        <v>Enero</v>
      </c>
      <c r="D5552" t="s">
        <v>796</v>
      </c>
      <c r="E5552" t="str">
        <f>+VLOOKUP(Precio_mayoristas_consumidores[[#This Row],[Producto]],Codigos_class_frutas[],2,0)</f>
        <v>Frutos de hueso (carozo)</v>
      </c>
      <c r="F5552" t="s">
        <v>277</v>
      </c>
      <c r="G5552" s="51">
        <v>1081.94</v>
      </c>
    </row>
    <row r="5553" spans="1:7" x14ac:dyDescent="0.35">
      <c r="A5553">
        <v>2019</v>
      </c>
      <c r="B5553">
        <v>1</v>
      </c>
      <c r="C5553" t="str">
        <f>+VLOOKUP(Precio_mayoristas_consumidores[[#This Row],[Cod_mes]],Códigos_mes[],2,0)</f>
        <v>Enero</v>
      </c>
      <c r="D5553" t="s">
        <v>796</v>
      </c>
      <c r="E5553" t="str">
        <f>+VLOOKUP(Precio_mayoristas_consumidores[[#This Row],[Producto]],Codigos_class_frutas[],2,0)</f>
        <v>Berries</v>
      </c>
      <c r="F5553" t="s">
        <v>212</v>
      </c>
      <c r="G5553" s="51">
        <v>1413.55</v>
      </c>
    </row>
    <row r="5554" spans="1:7" x14ac:dyDescent="0.35">
      <c r="A5554">
        <v>2019</v>
      </c>
      <c r="B5554">
        <v>1</v>
      </c>
      <c r="C5554" t="str">
        <f>+VLOOKUP(Precio_mayoristas_consumidores[[#This Row],[Cod_mes]],Códigos_mes[],2,0)</f>
        <v>Enero</v>
      </c>
      <c r="D5554" t="s">
        <v>796</v>
      </c>
      <c r="E5554" t="str">
        <f>+VLOOKUP(Precio_mayoristas_consumidores[[#This Row],[Producto]],Codigos_class_frutas[],2,0)</f>
        <v>Cítricos</v>
      </c>
      <c r="F5554" t="s">
        <v>214</v>
      </c>
      <c r="G5554" s="51">
        <v>1076.43</v>
      </c>
    </row>
    <row r="5555" spans="1:7" x14ac:dyDescent="0.35">
      <c r="A5555">
        <v>2019</v>
      </c>
      <c r="B5555">
        <v>1</v>
      </c>
      <c r="C5555" t="str">
        <f>+VLOOKUP(Precio_mayoristas_consumidores[[#This Row],[Cod_mes]],Códigos_mes[],2,0)</f>
        <v>Enero</v>
      </c>
      <c r="D5555" t="s">
        <v>796</v>
      </c>
      <c r="E5555" t="str">
        <f>+VLOOKUP(Precio_mayoristas_consumidores[[#This Row],[Producto]],Codigos_class_frutas[],2,0)</f>
        <v>Tropicales y subtropicales</v>
      </c>
      <c r="F5555" t="s">
        <v>229</v>
      </c>
      <c r="G5555" s="51">
        <v>2306.67</v>
      </c>
    </row>
    <row r="5556" spans="1:7" x14ac:dyDescent="0.35">
      <c r="A5556">
        <v>2019</v>
      </c>
      <c r="B5556">
        <v>1</v>
      </c>
      <c r="C5556" t="str">
        <f>+VLOOKUP(Precio_mayoristas_consumidores[[#This Row],[Cod_mes]],Códigos_mes[],2,0)</f>
        <v>Enero</v>
      </c>
      <c r="D5556" t="s">
        <v>796</v>
      </c>
      <c r="E5556" t="str">
        <f>+VLOOKUP(Precio_mayoristas_consumidores[[#This Row],[Producto]],Codigos_class_frutas[],2,0)</f>
        <v>Frutos de pepita</v>
      </c>
      <c r="F5556" t="s">
        <v>231</v>
      </c>
      <c r="G5556" s="51">
        <v>1355.89</v>
      </c>
    </row>
    <row r="5557" spans="1:7" x14ac:dyDescent="0.35">
      <c r="A5557">
        <v>2019</v>
      </c>
      <c r="B5557">
        <v>1</v>
      </c>
      <c r="C5557" t="str">
        <f>+VLOOKUP(Precio_mayoristas_consumidores[[#This Row],[Cod_mes]],Códigos_mes[],2,0)</f>
        <v>Enero</v>
      </c>
      <c r="D5557" t="s">
        <v>796</v>
      </c>
      <c r="E5557" t="str">
        <f>+VLOOKUP(Precio_mayoristas_consumidores[[#This Row],[Producto]],Codigos_class_frutas[],2,0)</f>
        <v>Cítricos</v>
      </c>
      <c r="F5557" t="s">
        <v>221</v>
      </c>
      <c r="G5557" s="51">
        <v>844.41</v>
      </c>
    </row>
    <row r="5558" spans="1:7" x14ac:dyDescent="0.35">
      <c r="A5558">
        <v>2019</v>
      </c>
      <c r="B5558">
        <v>1</v>
      </c>
      <c r="C5558" t="str">
        <f>+VLOOKUP(Precio_mayoristas_consumidores[[#This Row],[Cod_mes]],Códigos_mes[],2,0)</f>
        <v>Enero</v>
      </c>
      <c r="D5558" t="s">
        <v>796</v>
      </c>
      <c r="E5558" t="str">
        <f>+VLOOKUP(Precio_mayoristas_consumidores[[#This Row],[Producto]],Codigos_class_frutas[],2,0)</f>
        <v>Frutos de hueso (carozo)</v>
      </c>
      <c r="F5558" t="s">
        <v>665</v>
      </c>
      <c r="G5558" s="51">
        <v>1043.32</v>
      </c>
    </row>
    <row r="5559" spans="1:7" x14ac:dyDescent="0.35">
      <c r="A5559">
        <v>2019</v>
      </c>
      <c r="B5559">
        <v>1</v>
      </c>
      <c r="C5559" t="str">
        <f>+VLOOKUP(Precio_mayoristas_consumidores[[#This Row],[Cod_mes]],Códigos_mes[],2,0)</f>
        <v>Enero</v>
      </c>
      <c r="D5559" t="s">
        <v>796</v>
      </c>
      <c r="E5559" t="str">
        <f>+VLOOKUP(Precio_mayoristas_consumidores[[#This Row],[Producto]],Codigos_class_frutas[],2,0)</f>
        <v>Oleaginosos</v>
      </c>
      <c r="F5559" t="s">
        <v>225</v>
      </c>
      <c r="G5559" s="51">
        <v>2893.79</v>
      </c>
    </row>
    <row r="5560" spans="1:7" x14ac:dyDescent="0.35">
      <c r="A5560">
        <v>2019</v>
      </c>
      <c r="B5560">
        <v>1</v>
      </c>
      <c r="C5560" t="str">
        <f>+VLOOKUP(Precio_mayoristas_consumidores[[#This Row],[Cod_mes]],Códigos_mes[],2,0)</f>
        <v>Enero</v>
      </c>
      <c r="D5560" t="s">
        <v>796</v>
      </c>
      <c r="E5560" t="str">
        <f>+VLOOKUP(Precio_mayoristas_consumidores[[#This Row],[Producto]],Codigos_class_frutas[],2,0)</f>
        <v>Frutos de pepita</v>
      </c>
      <c r="F5560" t="s">
        <v>242</v>
      </c>
      <c r="G5560" s="51">
        <v>1313.89</v>
      </c>
    </row>
    <row r="5561" spans="1:7" x14ac:dyDescent="0.35">
      <c r="A5561">
        <v>2019</v>
      </c>
      <c r="B5561">
        <v>1</v>
      </c>
      <c r="C5561" t="str">
        <f>+VLOOKUP(Precio_mayoristas_consumidores[[#This Row],[Cod_mes]],Códigos_mes[],2,0)</f>
        <v>Enero</v>
      </c>
      <c r="D5561" t="s">
        <v>796</v>
      </c>
      <c r="E5561" t="str">
        <f>+VLOOKUP(Precio_mayoristas_consumidores[[#This Row],[Producto]],Codigos_class_frutas[],2,0)</f>
        <v>Tropicales y subtropicales</v>
      </c>
      <c r="F5561" t="s">
        <v>204</v>
      </c>
      <c r="G5561" s="51">
        <v>706.18</v>
      </c>
    </row>
    <row r="5562" spans="1:7" x14ac:dyDescent="0.35">
      <c r="A5562">
        <v>2019</v>
      </c>
      <c r="B5562">
        <v>1</v>
      </c>
      <c r="C5562" t="str">
        <f>+VLOOKUP(Precio_mayoristas_consumidores[[#This Row],[Cod_mes]],Códigos_mes[],2,0)</f>
        <v>Enero</v>
      </c>
      <c r="D5562" t="s">
        <v>797</v>
      </c>
      <c r="E5562" t="str">
        <f>+VLOOKUP(Precio_mayoristas_consumidores[[#This Row],[Producto]],Codigos_class_frutas[],2,0)</f>
        <v>Frutos de hueso (carozo)</v>
      </c>
      <c r="F5562" t="s">
        <v>281</v>
      </c>
      <c r="G5562" s="51">
        <v>3795</v>
      </c>
    </row>
    <row r="5563" spans="1:7" x14ac:dyDescent="0.35">
      <c r="A5563">
        <v>2019</v>
      </c>
      <c r="B5563">
        <v>1</v>
      </c>
      <c r="C5563" t="str">
        <f>+VLOOKUP(Precio_mayoristas_consumidores[[#This Row],[Cod_mes]],Códigos_mes[],2,0)</f>
        <v>Enero</v>
      </c>
      <c r="D5563" t="s">
        <v>797</v>
      </c>
      <c r="E5563" t="str">
        <f>+VLOOKUP(Precio_mayoristas_consumidores[[#This Row],[Producto]],Codigos_class_frutas[],2,0)</f>
        <v>Otros</v>
      </c>
      <c r="F5563" t="s">
        <v>209</v>
      </c>
      <c r="G5563" s="51">
        <v>2590</v>
      </c>
    </row>
    <row r="5564" spans="1:7" x14ac:dyDescent="0.35">
      <c r="A5564">
        <v>2019</v>
      </c>
      <c r="B5564">
        <v>1</v>
      </c>
      <c r="C5564" t="str">
        <f>+VLOOKUP(Precio_mayoristas_consumidores[[#This Row],[Cod_mes]],Códigos_mes[],2,0)</f>
        <v>Enero</v>
      </c>
      <c r="D5564" t="s">
        <v>797</v>
      </c>
      <c r="E5564" t="str">
        <f>+VLOOKUP(Precio_mayoristas_consumidores[[#This Row],[Producto]],Codigos_class_frutas[],2,0)</f>
        <v>Frutos de hueso (carozo)</v>
      </c>
      <c r="F5564" t="s">
        <v>277</v>
      </c>
      <c r="G5564" s="51">
        <v>2012.33</v>
      </c>
    </row>
    <row r="5565" spans="1:7" x14ac:dyDescent="0.35">
      <c r="A5565">
        <v>2019</v>
      </c>
      <c r="B5565">
        <v>1</v>
      </c>
      <c r="C5565" t="str">
        <f>+VLOOKUP(Precio_mayoristas_consumidores[[#This Row],[Cod_mes]],Códigos_mes[],2,0)</f>
        <v>Enero</v>
      </c>
      <c r="D5565" t="s">
        <v>797</v>
      </c>
      <c r="E5565" t="str">
        <f>+VLOOKUP(Precio_mayoristas_consumidores[[#This Row],[Producto]],Codigos_class_frutas[],2,0)</f>
        <v>Berries</v>
      </c>
      <c r="F5565" t="s">
        <v>212</v>
      </c>
      <c r="G5565" s="51">
        <v>4562</v>
      </c>
    </row>
    <row r="5566" spans="1:7" x14ac:dyDescent="0.35">
      <c r="A5566">
        <v>2019</v>
      </c>
      <c r="B5566">
        <v>1</v>
      </c>
      <c r="C5566" t="str">
        <f>+VLOOKUP(Precio_mayoristas_consumidores[[#This Row],[Cod_mes]],Códigos_mes[],2,0)</f>
        <v>Enero</v>
      </c>
      <c r="D5566" t="s">
        <v>797</v>
      </c>
      <c r="E5566" t="str">
        <f>+VLOOKUP(Precio_mayoristas_consumidores[[#This Row],[Producto]],Codigos_class_frutas[],2,0)</f>
        <v>Cítricos</v>
      </c>
      <c r="F5566" t="s">
        <v>214</v>
      </c>
      <c r="G5566" s="51">
        <v>1116.54</v>
      </c>
    </row>
    <row r="5567" spans="1:7" x14ac:dyDescent="0.35">
      <c r="A5567">
        <v>2019</v>
      </c>
      <c r="B5567">
        <v>1</v>
      </c>
      <c r="C5567" t="str">
        <f>+VLOOKUP(Precio_mayoristas_consumidores[[#This Row],[Cod_mes]],Códigos_mes[],2,0)</f>
        <v>Enero</v>
      </c>
      <c r="D5567" t="s">
        <v>797</v>
      </c>
      <c r="E5567" t="str">
        <f>+VLOOKUP(Precio_mayoristas_consumidores[[#This Row],[Producto]],Codigos_class_frutas[],2,0)</f>
        <v>Tropicales y subtropicales</v>
      </c>
      <c r="F5567" t="s">
        <v>229</v>
      </c>
      <c r="G5567" s="51">
        <v>1950.29</v>
      </c>
    </row>
    <row r="5568" spans="1:7" x14ac:dyDescent="0.35">
      <c r="A5568">
        <v>2019</v>
      </c>
      <c r="B5568">
        <v>1</v>
      </c>
      <c r="C5568" t="str">
        <f>+VLOOKUP(Precio_mayoristas_consumidores[[#This Row],[Cod_mes]],Códigos_mes[],2,0)</f>
        <v>Enero</v>
      </c>
      <c r="D5568" t="s">
        <v>797</v>
      </c>
      <c r="E5568" t="str">
        <f>+VLOOKUP(Precio_mayoristas_consumidores[[#This Row],[Producto]],Codigos_class_frutas[],2,0)</f>
        <v>Frutos de pepita</v>
      </c>
      <c r="F5568" t="s">
        <v>231</v>
      </c>
      <c r="G5568" s="51">
        <v>1760.45</v>
      </c>
    </row>
    <row r="5569" spans="1:7" x14ac:dyDescent="0.35">
      <c r="A5569">
        <v>2019</v>
      </c>
      <c r="B5569">
        <v>1</v>
      </c>
      <c r="C5569" t="str">
        <f>+VLOOKUP(Precio_mayoristas_consumidores[[#This Row],[Cod_mes]],Códigos_mes[],2,0)</f>
        <v>Enero</v>
      </c>
      <c r="D5569" t="s">
        <v>797</v>
      </c>
      <c r="E5569" t="str">
        <f>+VLOOKUP(Precio_mayoristas_consumidores[[#This Row],[Producto]],Codigos_class_frutas[],2,0)</f>
        <v>Cítricos</v>
      </c>
      <c r="F5569" t="s">
        <v>221</v>
      </c>
      <c r="G5569" s="51">
        <v>1000.73</v>
      </c>
    </row>
    <row r="5570" spans="1:7" x14ac:dyDescent="0.35">
      <c r="A5570">
        <v>2019</v>
      </c>
      <c r="B5570">
        <v>1</v>
      </c>
      <c r="C5570" t="str">
        <f>+VLOOKUP(Precio_mayoristas_consumidores[[#This Row],[Cod_mes]],Códigos_mes[],2,0)</f>
        <v>Enero</v>
      </c>
      <c r="D5570" t="s">
        <v>797</v>
      </c>
      <c r="E5570" t="str">
        <f>+VLOOKUP(Precio_mayoristas_consumidores[[#This Row],[Producto]],Codigos_class_frutas[],2,0)</f>
        <v>Frutos de hueso (carozo)</v>
      </c>
      <c r="F5570" t="s">
        <v>665</v>
      </c>
      <c r="G5570" s="51">
        <v>2042.9</v>
      </c>
    </row>
    <row r="5571" spans="1:7" x14ac:dyDescent="0.35">
      <c r="A5571">
        <v>2019</v>
      </c>
      <c r="B5571">
        <v>1</v>
      </c>
      <c r="C5571" t="str">
        <f>+VLOOKUP(Precio_mayoristas_consumidores[[#This Row],[Cod_mes]],Códigos_mes[],2,0)</f>
        <v>Enero</v>
      </c>
      <c r="D5571" t="s">
        <v>797</v>
      </c>
      <c r="E5571" t="str">
        <f>+VLOOKUP(Precio_mayoristas_consumidores[[#This Row],[Producto]],Codigos_class_frutas[],2,0)</f>
        <v>Oleaginosos</v>
      </c>
      <c r="F5571" t="s">
        <v>225</v>
      </c>
      <c r="G5571" s="51">
        <v>3652</v>
      </c>
    </row>
    <row r="5572" spans="1:7" x14ac:dyDescent="0.35">
      <c r="A5572">
        <v>2019</v>
      </c>
      <c r="B5572">
        <v>1</v>
      </c>
      <c r="C5572" t="str">
        <f>+VLOOKUP(Precio_mayoristas_consumidores[[#This Row],[Cod_mes]],Códigos_mes[],2,0)</f>
        <v>Enero</v>
      </c>
      <c r="D5572" t="s">
        <v>797</v>
      </c>
      <c r="E5572" t="str">
        <f>+VLOOKUP(Precio_mayoristas_consumidores[[#This Row],[Producto]],Codigos_class_frutas[],2,0)</f>
        <v>Frutos de pepita</v>
      </c>
      <c r="F5572" t="s">
        <v>242</v>
      </c>
      <c r="G5572" s="51">
        <v>1537.62</v>
      </c>
    </row>
    <row r="5573" spans="1:7" x14ac:dyDescent="0.35">
      <c r="A5573">
        <v>2019</v>
      </c>
      <c r="B5573">
        <v>1</v>
      </c>
      <c r="C5573" t="str">
        <f>+VLOOKUP(Precio_mayoristas_consumidores[[#This Row],[Cod_mes]],Códigos_mes[],2,0)</f>
        <v>Enero</v>
      </c>
      <c r="D5573" t="s">
        <v>797</v>
      </c>
      <c r="E5573" t="str">
        <f>+VLOOKUP(Precio_mayoristas_consumidores[[#This Row],[Producto]],Codigos_class_frutas[],2,0)</f>
        <v>Tropicales y subtropicales</v>
      </c>
      <c r="F5573" t="s">
        <v>204</v>
      </c>
      <c r="G5573" s="51">
        <v>908.53</v>
      </c>
    </row>
    <row r="5574" spans="1:7" x14ac:dyDescent="0.35">
      <c r="A5574">
        <v>2019</v>
      </c>
      <c r="B5574">
        <v>2</v>
      </c>
      <c r="C5574" t="str">
        <f>+VLOOKUP(Precio_mayoristas_consumidores[[#This Row],[Cod_mes]],Códigos_mes[],2,0)</f>
        <v>Febrero</v>
      </c>
      <c r="D5574" t="s">
        <v>796</v>
      </c>
      <c r="E5574" t="str">
        <f>+VLOOKUP(Precio_mayoristas_consumidores[[#This Row],[Producto]],Codigos_class_frutas[],2,0)</f>
        <v>Berries</v>
      </c>
      <c r="F5574" t="s">
        <v>207</v>
      </c>
      <c r="G5574" s="51">
        <v>1883.19</v>
      </c>
    </row>
    <row r="5575" spans="1:7" x14ac:dyDescent="0.35">
      <c r="A5575">
        <v>2019</v>
      </c>
      <c r="B5575">
        <v>2</v>
      </c>
      <c r="C5575" t="str">
        <f>+VLOOKUP(Precio_mayoristas_consumidores[[#This Row],[Cod_mes]],Códigos_mes[],2,0)</f>
        <v>Febrero</v>
      </c>
      <c r="D5575" t="s">
        <v>796</v>
      </c>
      <c r="E5575" t="str">
        <f>+VLOOKUP(Precio_mayoristas_consumidores[[#This Row],[Producto]],Codigos_class_frutas[],2,0)</f>
        <v>Frutos de hueso (carozo)</v>
      </c>
      <c r="F5575" t="s">
        <v>702</v>
      </c>
      <c r="G5575" s="51">
        <v>630.02</v>
      </c>
    </row>
    <row r="5576" spans="1:7" x14ac:dyDescent="0.35">
      <c r="A5576">
        <v>2019</v>
      </c>
      <c r="B5576">
        <v>2</v>
      </c>
      <c r="C5576" t="str">
        <f>+VLOOKUP(Precio_mayoristas_consumidores[[#This Row],[Cod_mes]],Códigos_mes[],2,0)</f>
        <v>Febrero</v>
      </c>
      <c r="D5576" t="s">
        <v>796</v>
      </c>
      <c r="E5576" t="str">
        <f>+VLOOKUP(Precio_mayoristas_consumidores[[#This Row],[Producto]],Codigos_class_frutas[],2,0)</f>
        <v>Frutos de hueso (carozo)</v>
      </c>
      <c r="F5576" t="s">
        <v>277</v>
      </c>
      <c r="G5576" s="51">
        <v>849.9</v>
      </c>
    </row>
    <row r="5577" spans="1:7" x14ac:dyDescent="0.35">
      <c r="A5577">
        <v>2019</v>
      </c>
      <c r="B5577">
        <v>2</v>
      </c>
      <c r="C5577" t="str">
        <f>+VLOOKUP(Precio_mayoristas_consumidores[[#This Row],[Cod_mes]],Códigos_mes[],2,0)</f>
        <v>Febrero</v>
      </c>
      <c r="D5577" t="s">
        <v>796</v>
      </c>
      <c r="E5577" t="str">
        <f>+VLOOKUP(Precio_mayoristas_consumidores[[#This Row],[Producto]],Codigos_class_frutas[],2,0)</f>
        <v>Berries</v>
      </c>
      <c r="F5577" t="s">
        <v>799</v>
      </c>
      <c r="G5577" s="51">
        <v>1845.37</v>
      </c>
    </row>
    <row r="5578" spans="1:7" x14ac:dyDescent="0.35">
      <c r="A5578">
        <v>2019</v>
      </c>
      <c r="B5578">
        <v>2</v>
      </c>
      <c r="C5578" t="str">
        <f>+VLOOKUP(Precio_mayoristas_consumidores[[#This Row],[Cod_mes]],Códigos_mes[],2,0)</f>
        <v>Febrero</v>
      </c>
      <c r="D5578" t="s">
        <v>796</v>
      </c>
      <c r="E5578" t="str">
        <f>+VLOOKUP(Precio_mayoristas_consumidores[[#This Row],[Producto]],Codigos_class_frutas[],2,0)</f>
        <v>Berries</v>
      </c>
      <c r="F5578" t="s">
        <v>212</v>
      </c>
      <c r="G5578" s="51">
        <v>1264.44</v>
      </c>
    </row>
    <row r="5579" spans="1:7" x14ac:dyDescent="0.35">
      <c r="A5579">
        <v>2019</v>
      </c>
      <c r="B5579">
        <v>2</v>
      </c>
      <c r="C5579" t="str">
        <f>+VLOOKUP(Precio_mayoristas_consumidores[[#This Row],[Cod_mes]],Códigos_mes[],2,0)</f>
        <v>Febrero</v>
      </c>
      <c r="D5579" t="s">
        <v>796</v>
      </c>
      <c r="E5579" t="str">
        <f>+VLOOKUP(Precio_mayoristas_consumidores[[#This Row],[Producto]],Codigos_class_frutas[],2,0)</f>
        <v>Cítricos</v>
      </c>
      <c r="F5579" t="s">
        <v>214</v>
      </c>
      <c r="G5579" s="51">
        <v>1545.39</v>
      </c>
    </row>
    <row r="5580" spans="1:7" x14ac:dyDescent="0.35">
      <c r="A5580">
        <v>2019</v>
      </c>
      <c r="B5580">
        <v>2</v>
      </c>
      <c r="C5580" t="str">
        <f>+VLOOKUP(Precio_mayoristas_consumidores[[#This Row],[Cod_mes]],Códigos_mes[],2,0)</f>
        <v>Febrero</v>
      </c>
      <c r="D5580" t="s">
        <v>796</v>
      </c>
      <c r="E5580" t="str">
        <f>+VLOOKUP(Precio_mayoristas_consumidores[[#This Row],[Producto]],Codigos_class_frutas[],2,0)</f>
        <v>Tropicales y subtropicales</v>
      </c>
      <c r="F5580" t="s">
        <v>229</v>
      </c>
      <c r="G5580" s="51">
        <v>1898.76</v>
      </c>
    </row>
    <row r="5581" spans="1:7" x14ac:dyDescent="0.35">
      <c r="A5581">
        <v>2019</v>
      </c>
      <c r="B5581">
        <v>2</v>
      </c>
      <c r="C5581" t="str">
        <f>+VLOOKUP(Precio_mayoristas_consumidores[[#This Row],[Cod_mes]],Códigos_mes[],2,0)</f>
        <v>Febrero</v>
      </c>
      <c r="D5581" t="s">
        <v>796</v>
      </c>
      <c r="E5581" t="str">
        <f>+VLOOKUP(Precio_mayoristas_consumidores[[#This Row],[Producto]],Codigos_class_frutas[],2,0)</f>
        <v>Frutos de pepita</v>
      </c>
      <c r="F5581" t="s">
        <v>231</v>
      </c>
      <c r="G5581" s="51">
        <v>814.9</v>
      </c>
    </row>
    <row r="5582" spans="1:7" x14ac:dyDescent="0.35">
      <c r="A5582">
        <v>2019</v>
      </c>
      <c r="B5582">
        <v>2</v>
      </c>
      <c r="C5582" t="str">
        <f>+VLOOKUP(Precio_mayoristas_consumidores[[#This Row],[Cod_mes]],Códigos_mes[],2,0)</f>
        <v>Febrero</v>
      </c>
      <c r="D5582" t="s">
        <v>796</v>
      </c>
      <c r="E5582" t="str">
        <f>+VLOOKUP(Precio_mayoristas_consumidores[[#This Row],[Producto]],Codigos_class_frutas[],2,0)</f>
        <v>Cítricos</v>
      </c>
      <c r="F5582" t="s">
        <v>221</v>
      </c>
      <c r="G5582" s="51">
        <v>693.96</v>
      </c>
    </row>
    <row r="5583" spans="1:7" x14ac:dyDescent="0.35">
      <c r="A5583">
        <v>2019</v>
      </c>
      <c r="B5583">
        <v>2</v>
      </c>
      <c r="C5583" t="str">
        <f>+VLOOKUP(Precio_mayoristas_consumidores[[#This Row],[Cod_mes]],Códigos_mes[],2,0)</f>
        <v>Febrero</v>
      </c>
      <c r="D5583" t="s">
        <v>796</v>
      </c>
      <c r="E5583" t="str">
        <f>+VLOOKUP(Precio_mayoristas_consumidores[[#This Row],[Producto]],Codigos_class_frutas[],2,0)</f>
        <v>Frutos de hueso (carozo)</v>
      </c>
      <c r="F5583" t="s">
        <v>665</v>
      </c>
      <c r="G5583" s="51">
        <v>791.89</v>
      </c>
    </row>
    <row r="5584" spans="1:7" x14ac:dyDescent="0.35">
      <c r="A5584">
        <v>2019</v>
      </c>
      <c r="B5584">
        <v>2</v>
      </c>
      <c r="C5584" t="str">
        <f>+VLOOKUP(Precio_mayoristas_consumidores[[#This Row],[Cod_mes]],Códigos_mes[],2,0)</f>
        <v>Febrero</v>
      </c>
      <c r="D5584" t="s">
        <v>796</v>
      </c>
      <c r="E5584" t="str">
        <f>+VLOOKUP(Precio_mayoristas_consumidores[[#This Row],[Producto]],Codigos_class_frutas[],2,0)</f>
        <v>Oleaginosos</v>
      </c>
      <c r="F5584" t="s">
        <v>225</v>
      </c>
      <c r="G5584" s="51">
        <v>2246.25</v>
      </c>
    </row>
    <row r="5585" spans="1:7" x14ac:dyDescent="0.35">
      <c r="A5585">
        <v>2019</v>
      </c>
      <c r="B5585">
        <v>2</v>
      </c>
      <c r="C5585" t="str">
        <f>+VLOOKUP(Precio_mayoristas_consumidores[[#This Row],[Cod_mes]],Códigos_mes[],2,0)</f>
        <v>Febrero</v>
      </c>
      <c r="D5585" t="s">
        <v>796</v>
      </c>
      <c r="E5585" t="str">
        <f>+VLOOKUP(Precio_mayoristas_consumidores[[#This Row],[Producto]],Codigos_class_frutas[],2,0)</f>
        <v>Frutos de pepita</v>
      </c>
      <c r="F5585" t="s">
        <v>242</v>
      </c>
      <c r="G5585" s="51">
        <v>735.94</v>
      </c>
    </row>
    <row r="5586" spans="1:7" x14ac:dyDescent="0.35">
      <c r="A5586">
        <v>2019</v>
      </c>
      <c r="B5586">
        <v>2</v>
      </c>
      <c r="C5586" t="str">
        <f>+VLOOKUP(Precio_mayoristas_consumidores[[#This Row],[Cod_mes]],Códigos_mes[],2,0)</f>
        <v>Febrero</v>
      </c>
      <c r="D5586" t="s">
        <v>796</v>
      </c>
      <c r="E5586" t="str">
        <f>+VLOOKUP(Precio_mayoristas_consumidores[[#This Row],[Producto]],Codigos_class_frutas[],2,0)</f>
        <v>Tropicales y subtropicales</v>
      </c>
      <c r="F5586" t="s">
        <v>204</v>
      </c>
      <c r="G5586" s="51">
        <v>626.84</v>
      </c>
    </row>
    <row r="5587" spans="1:7" x14ac:dyDescent="0.35">
      <c r="A5587">
        <v>2019</v>
      </c>
      <c r="B5587">
        <v>2</v>
      </c>
      <c r="C5587" t="str">
        <f>+VLOOKUP(Precio_mayoristas_consumidores[[#This Row],[Cod_mes]],Códigos_mes[],2,0)</f>
        <v>Febrero</v>
      </c>
      <c r="D5587" t="s">
        <v>796</v>
      </c>
      <c r="E5587" t="str">
        <f>+VLOOKUP(Precio_mayoristas_consumidores[[#This Row],[Producto]],Codigos_class_frutas[],2,0)</f>
        <v>Uva</v>
      </c>
      <c r="F5587" t="s">
        <v>295</v>
      </c>
      <c r="G5587" s="51">
        <v>979.25</v>
      </c>
    </row>
    <row r="5588" spans="1:7" x14ac:dyDescent="0.35">
      <c r="A5588">
        <v>2019</v>
      </c>
      <c r="B5588">
        <v>2</v>
      </c>
      <c r="C5588" t="str">
        <f>+VLOOKUP(Precio_mayoristas_consumidores[[#This Row],[Cod_mes]],Códigos_mes[],2,0)</f>
        <v>Febrero</v>
      </c>
      <c r="D5588" t="s">
        <v>797</v>
      </c>
      <c r="E5588" t="str">
        <f>+VLOOKUP(Precio_mayoristas_consumidores[[#This Row],[Producto]],Codigos_class_frutas[],2,0)</f>
        <v>Berries</v>
      </c>
      <c r="F5588" t="s">
        <v>207</v>
      </c>
      <c r="G5588" s="51">
        <v>6750.31</v>
      </c>
    </row>
    <row r="5589" spans="1:7" x14ac:dyDescent="0.35">
      <c r="A5589">
        <v>2019</v>
      </c>
      <c r="B5589">
        <v>2</v>
      </c>
      <c r="C5589" t="str">
        <f>+VLOOKUP(Precio_mayoristas_consumidores[[#This Row],[Cod_mes]],Códigos_mes[],2,0)</f>
        <v>Febrero</v>
      </c>
      <c r="D5589" t="s">
        <v>797</v>
      </c>
      <c r="E5589" t="str">
        <f>+VLOOKUP(Precio_mayoristas_consumidores[[#This Row],[Producto]],Codigos_class_frutas[],2,0)</f>
        <v>Frutos de hueso (carozo)</v>
      </c>
      <c r="F5589" t="s">
        <v>702</v>
      </c>
      <c r="G5589" s="51">
        <v>1463.93</v>
      </c>
    </row>
    <row r="5590" spans="1:7" x14ac:dyDescent="0.35">
      <c r="A5590">
        <v>2019</v>
      </c>
      <c r="B5590">
        <v>2</v>
      </c>
      <c r="C5590" t="str">
        <f>+VLOOKUP(Precio_mayoristas_consumidores[[#This Row],[Cod_mes]],Códigos_mes[],2,0)</f>
        <v>Febrero</v>
      </c>
      <c r="D5590" t="s">
        <v>797</v>
      </c>
      <c r="E5590" t="str">
        <f>+VLOOKUP(Precio_mayoristas_consumidores[[#This Row],[Producto]],Codigos_class_frutas[],2,0)</f>
        <v>Frutos de hueso (carozo)</v>
      </c>
      <c r="F5590" t="s">
        <v>277</v>
      </c>
      <c r="G5590" s="51">
        <v>1369.43</v>
      </c>
    </row>
    <row r="5591" spans="1:7" x14ac:dyDescent="0.35">
      <c r="A5591">
        <v>2019</v>
      </c>
      <c r="B5591">
        <v>2</v>
      </c>
      <c r="C5591" t="str">
        <f>+VLOOKUP(Precio_mayoristas_consumidores[[#This Row],[Cod_mes]],Códigos_mes[],2,0)</f>
        <v>Febrero</v>
      </c>
      <c r="D5591" t="s">
        <v>797</v>
      </c>
      <c r="E5591" t="str">
        <f>+VLOOKUP(Precio_mayoristas_consumidores[[#This Row],[Producto]],Codigos_class_frutas[],2,0)</f>
        <v>Berries</v>
      </c>
      <c r="F5591" t="s">
        <v>799</v>
      </c>
      <c r="G5591" s="51">
        <v>5362.5</v>
      </c>
    </row>
    <row r="5592" spans="1:7" x14ac:dyDescent="0.35">
      <c r="A5592">
        <v>2019</v>
      </c>
      <c r="B5592">
        <v>2</v>
      </c>
      <c r="C5592" t="str">
        <f>+VLOOKUP(Precio_mayoristas_consumidores[[#This Row],[Cod_mes]],Códigos_mes[],2,0)</f>
        <v>Febrero</v>
      </c>
      <c r="D5592" t="s">
        <v>797</v>
      </c>
      <c r="E5592" t="str">
        <f>+VLOOKUP(Precio_mayoristas_consumidores[[#This Row],[Producto]],Codigos_class_frutas[],2,0)</f>
        <v>Berries</v>
      </c>
      <c r="F5592" t="s">
        <v>212</v>
      </c>
      <c r="G5592" s="51">
        <v>3407.71</v>
      </c>
    </row>
    <row r="5593" spans="1:7" x14ac:dyDescent="0.35">
      <c r="A5593">
        <v>2019</v>
      </c>
      <c r="B5593">
        <v>2</v>
      </c>
      <c r="C5593" t="str">
        <f>+VLOOKUP(Precio_mayoristas_consumidores[[#This Row],[Cod_mes]],Códigos_mes[],2,0)</f>
        <v>Febrero</v>
      </c>
      <c r="D5593" t="s">
        <v>797</v>
      </c>
      <c r="E5593" t="str">
        <f>+VLOOKUP(Precio_mayoristas_consumidores[[#This Row],[Producto]],Codigos_class_frutas[],2,0)</f>
        <v>Cítricos</v>
      </c>
      <c r="F5593" t="s">
        <v>214</v>
      </c>
      <c r="G5593" s="51">
        <v>1924.72</v>
      </c>
    </row>
    <row r="5594" spans="1:7" x14ac:dyDescent="0.35">
      <c r="A5594">
        <v>2019</v>
      </c>
      <c r="B5594">
        <v>2</v>
      </c>
      <c r="C5594" t="str">
        <f>+VLOOKUP(Precio_mayoristas_consumidores[[#This Row],[Cod_mes]],Códigos_mes[],2,0)</f>
        <v>Febrero</v>
      </c>
      <c r="D5594" t="s">
        <v>797</v>
      </c>
      <c r="E5594" t="str">
        <f>+VLOOKUP(Precio_mayoristas_consumidores[[#This Row],[Producto]],Codigos_class_frutas[],2,0)</f>
        <v>Tropicales y subtropicales</v>
      </c>
      <c r="F5594" t="s">
        <v>229</v>
      </c>
      <c r="G5594" s="51">
        <v>1779.95</v>
      </c>
    </row>
    <row r="5595" spans="1:7" x14ac:dyDescent="0.35">
      <c r="A5595">
        <v>2019</v>
      </c>
      <c r="B5595">
        <v>2</v>
      </c>
      <c r="C5595" t="str">
        <f>+VLOOKUP(Precio_mayoristas_consumidores[[#This Row],[Cod_mes]],Códigos_mes[],2,0)</f>
        <v>Febrero</v>
      </c>
      <c r="D5595" t="s">
        <v>797</v>
      </c>
      <c r="E5595" t="str">
        <f>+VLOOKUP(Precio_mayoristas_consumidores[[#This Row],[Producto]],Codigos_class_frutas[],2,0)</f>
        <v>Frutos de pepita</v>
      </c>
      <c r="F5595" t="s">
        <v>231</v>
      </c>
      <c r="G5595" s="51">
        <v>1638.94</v>
      </c>
    </row>
    <row r="5596" spans="1:7" x14ac:dyDescent="0.35">
      <c r="A5596">
        <v>2019</v>
      </c>
      <c r="B5596">
        <v>2</v>
      </c>
      <c r="C5596" t="str">
        <f>+VLOOKUP(Precio_mayoristas_consumidores[[#This Row],[Cod_mes]],Códigos_mes[],2,0)</f>
        <v>Febrero</v>
      </c>
      <c r="D5596" t="s">
        <v>797</v>
      </c>
      <c r="E5596" t="str">
        <f>+VLOOKUP(Precio_mayoristas_consumidores[[#This Row],[Producto]],Codigos_class_frutas[],2,0)</f>
        <v>Cítricos</v>
      </c>
      <c r="F5596" t="s">
        <v>221</v>
      </c>
      <c r="G5596" s="51">
        <v>1127.9100000000001</v>
      </c>
    </row>
    <row r="5597" spans="1:7" x14ac:dyDescent="0.35">
      <c r="A5597">
        <v>2019</v>
      </c>
      <c r="B5597">
        <v>2</v>
      </c>
      <c r="C5597" t="str">
        <f>+VLOOKUP(Precio_mayoristas_consumidores[[#This Row],[Cod_mes]],Códigos_mes[],2,0)</f>
        <v>Febrero</v>
      </c>
      <c r="D5597" t="s">
        <v>797</v>
      </c>
      <c r="E5597" t="str">
        <f>+VLOOKUP(Precio_mayoristas_consumidores[[#This Row],[Producto]],Codigos_class_frutas[],2,0)</f>
        <v>Frutos de hueso (carozo)</v>
      </c>
      <c r="F5597" t="s">
        <v>665</v>
      </c>
      <c r="G5597" s="51">
        <v>1400.81</v>
      </c>
    </row>
    <row r="5598" spans="1:7" x14ac:dyDescent="0.35">
      <c r="A5598">
        <v>2019</v>
      </c>
      <c r="B5598">
        <v>2</v>
      </c>
      <c r="C5598" t="str">
        <f>+VLOOKUP(Precio_mayoristas_consumidores[[#This Row],[Cod_mes]],Códigos_mes[],2,0)</f>
        <v>Febrero</v>
      </c>
      <c r="D5598" t="s">
        <v>797</v>
      </c>
      <c r="E5598" t="str">
        <f>+VLOOKUP(Precio_mayoristas_consumidores[[#This Row],[Producto]],Codigos_class_frutas[],2,0)</f>
        <v>Oleaginosos</v>
      </c>
      <c r="F5598" t="s">
        <v>225</v>
      </c>
      <c r="G5598" s="51">
        <v>3074.64</v>
      </c>
    </row>
    <row r="5599" spans="1:7" x14ac:dyDescent="0.35">
      <c r="A5599">
        <v>2019</v>
      </c>
      <c r="B5599">
        <v>2</v>
      </c>
      <c r="C5599" t="str">
        <f>+VLOOKUP(Precio_mayoristas_consumidores[[#This Row],[Cod_mes]],Códigos_mes[],2,0)</f>
        <v>Febrero</v>
      </c>
      <c r="D5599" t="s">
        <v>797</v>
      </c>
      <c r="E5599" t="str">
        <f>+VLOOKUP(Precio_mayoristas_consumidores[[#This Row],[Producto]],Codigos_class_frutas[],2,0)</f>
        <v>Frutos de pepita</v>
      </c>
      <c r="F5599" t="s">
        <v>242</v>
      </c>
      <c r="G5599" s="51">
        <v>1439.33</v>
      </c>
    </row>
    <row r="5600" spans="1:7" x14ac:dyDescent="0.35">
      <c r="A5600">
        <v>2019</v>
      </c>
      <c r="B5600">
        <v>2</v>
      </c>
      <c r="C5600" t="str">
        <f>+VLOOKUP(Precio_mayoristas_consumidores[[#This Row],[Cod_mes]],Códigos_mes[],2,0)</f>
        <v>Febrero</v>
      </c>
      <c r="D5600" t="s">
        <v>797</v>
      </c>
      <c r="E5600" t="str">
        <f>+VLOOKUP(Precio_mayoristas_consumidores[[#This Row],[Producto]],Codigos_class_frutas[],2,0)</f>
        <v>Tropicales y subtropicales</v>
      </c>
      <c r="F5600" t="s">
        <v>204</v>
      </c>
      <c r="G5600" s="51">
        <v>780.8</v>
      </c>
    </row>
    <row r="5601" spans="1:7" x14ac:dyDescent="0.35">
      <c r="A5601">
        <v>2019</v>
      </c>
      <c r="B5601">
        <v>2</v>
      </c>
      <c r="C5601" t="str">
        <f>+VLOOKUP(Precio_mayoristas_consumidores[[#This Row],[Cod_mes]],Códigos_mes[],2,0)</f>
        <v>Febrero</v>
      </c>
      <c r="D5601" t="s">
        <v>797</v>
      </c>
      <c r="E5601" t="str">
        <f>+VLOOKUP(Precio_mayoristas_consumidores[[#This Row],[Producto]],Codigos_class_frutas[],2,0)</f>
        <v>Uva</v>
      </c>
      <c r="F5601" t="s">
        <v>295</v>
      </c>
      <c r="G5601" s="51">
        <v>2375.58</v>
      </c>
    </row>
    <row r="5602" spans="1:7" x14ac:dyDescent="0.35">
      <c r="A5602">
        <v>2019</v>
      </c>
      <c r="B5602">
        <v>2</v>
      </c>
      <c r="C5602" t="str">
        <f>+VLOOKUP(Precio_mayoristas_consumidores[[#This Row],[Cod_mes]],Códigos_mes[],2,0)</f>
        <v>Febrero</v>
      </c>
      <c r="D5602" t="s">
        <v>796</v>
      </c>
      <c r="E5602" t="str">
        <f>+VLOOKUP(Precio_mayoristas_consumidores[[#This Row],[Producto]],Codigos_class_frutas[],2,0)</f>
        <v>Berries</v>
      </c>
      <c r="F5602" t="s">
        <v>207</v>
      </c>
      <c r="G5602" s="51">
        <v>2121.19</v>
      </c>
    </row>
    <row r="5603" spans="1:7" x14ac:dyDescent="0.35">
      <c r="A5603">
        <v>2019</v>
      </c>
      <c r="B5603">
        <v>2</v>
      </c>
      <c r="C5603" t="str">
        <f>+VLOOKUP(Precio_mayoristas_consumidores[[#This Row],[Cod_mes]],Códigos_mes[],2,0)</f>
        <v>Febrero</v>
      </c>
      <c r="D5603" t="s">
        <v>796</v>
      </c>
      <c r="E5603" t="str">
        <f>+VLOOKUP(Precio_mayoristas_consumidores[[#This Row],[Producto]],Codigos_class_frutas[],2,0)</f>
        <v>Frutos de hueso (carozo)</v>
      </c>
      <c r="F5603" t="s">
        <v>702</v>
      </c>
      <c r="G5603" s="51">
        <v>602.82000000000005</v>
      </c>
    </row>
    <row r="5604" spans="1:7" x14ac:dyDescent="0.35">
      <c r="A5604">
        <v>2019</v>
      </c>
      <c r="B5604">
        <v>2</v>
      </c>
      <c r="C5604" t="str">
        <f>+VLOOKUP(Precio_mayoristas_consumidores[[#This Row],[Cod_mes]],Códigos_mes[],2,0)</f>
        <v>Febrero</v>
      </c>
      <c r="D5604" t="s">
        <v>796</v>
      </c>
      <c r="E5604" t="str">
        <f>+VLOOKUP(Precio_mayoristas_consumidores[[#This Row],[Producto]],Codigos_class_frutas[],2,0)</f>
        <v>Frutos de hueso (carozo)</v>
      </c>
      <c r="F5604" t="s">
        <v>277</v>
      </c>
      <c r="G5604" s="51">
        <v>735.73</v>
      </c>
    </row>
    <row r="5605" spans="1:7" x14ac:dyDescent="0.35">
      <c r="A5605">
        <v>2019</v>
      </c>
      <c r="B5605">
        <v>2</v>
      </c>
      <c r="C5605" t="str">
        <f>+VLOOKUP(Precio_mayoristas_consumidores[[#This Row],[Cod_mes]],Códigos_mes[],2,0)</f>
        <v>Febrero</v>
      </c>
      <c r="D5605" t="s">
        <v>796</v>
      </c>
      <c r="E5605" t="str">
        <f>+VLOOKUP(Precio_mayoristas_consumidores[[#This Row],[Producto]],Codigos_class_frutas[],2,0)</f>
        <v>Berries</v>
      </c>
      <c r="F5605" t="s">
        <v>799</v>
      </c>
      <c r="G5605" s="51">
        <v>2422.96</v>
      </c>
    </row>
    <row r="5606" spans="1:7" x14ac:dyDescent="0.35">
      <c r="A5606">
        <v>2019</v>
      </c>
      <c r="B5606">
        <v>2</v>
      </c>
      <c r="C5606" t="str">
        <f>+VLOOKUP(Precio_mayoristas_consumidores[[#This Row],[Cod_mes]],Códigos_mes[],2,0)</f>
        <v>Febrero</v>
      </c>
      <c r="D5606" t="s">
        <v>796</v>
      </c>
      <c r="E5606" t="str">
        <f>+VLOOKUP(Precio_mayoristas_consumidores[[#This Row],[Producto]],Codigos_class_frutas[],2,0)</f>
        <v>Berries</v>
      </c>
      <c r="F5606" t="s">
        <v>212</v>
      </c>
      <c r="G5606" s="51">
        <v>1220.31</v>
      </c>
    </row>
    <row r="5607" spans="1:7" x14ac:dyDescent="0.35">
      <c r="A5607">
        <v>2019</v>
      </c>
      <c r="B5607">
        <v>2</v>
      </c>
      <c r="C5607" t="str">
        <f>+VLOOKUP(Precio_mayoristas_consumidores[[#This Row],[Cod_mes]],Códigos_mes[],2,0)</f>
        <v>Febrero</v>
      </c>
      <c r="D5607" t="s">
        <v>796</v>
      </c>
      <c r="E5607" t="str">
        <f>+VLOOKUP(Precio_mayoristas_consumidores[[#This Row],[Producto]],Codigos_class_frutas[],2,0)</f>
        <v>Cítricos</v>
      </c>
      <c r="F5607" t="s">
        <v>214</v>
      </c>
      <c r="G5607" s="51">
        <v>1543.26</v>
      </c>
    </row>
    <row r="5608" spans="1:7" x14ac:dyDescent="0.35">
      <c r="A5608">
        <v>2019</v>
      </c>
      <c r="B5608">
        <v>2</v>
      </c>
      <c r="C5608" t="str">
        <f>+VLOOKUP(Precio_mayoristas_consumidores[[#This Row],[Cod_mes]],Códigos_mes[],2,0)</f>
        <v>Febrero</v>
      </c>
      <c r="D5608" t="s">
        <v>796</v>
      </c>
      <c r="E5608" t="str">
        <f>+VLOOKUP(Precio_mayoristas_consumidores[[#This Row],[Producto]],Codigos_class_frutas[],2,0)</f>
        <v>Tropicales y subtropicales</v>
      </c>
      <c r="F5608" t="s">
        <v>229</v>
      </c>
      <c r="G5608" s="51">
        <v>1828.21</v>
      </c>
    </row>
    <row r="5609" spans="1:7" x14ac:dyDescent="0.35">
      <c r="A5609">
        <v>2019</v>
      </c>
      <c r="B5609">
        <v>2</v>
      </c>
      <c r="C5609" t="str">
        <f>+VLOOKUP(Precio_mayoristas_consumidores[[#This Row],[Cod_mes]],Códigos_mes[],2,0)</f>
        <v>Febrero</v>
      </c>
      <c r="D5609" t="s">
        <v>796</v>
      </c>
      <c r="E5609" t="str">
        <f>+VLOOKUP(Precio_mayoristas_consumidores[[#This Row],[Producto]],Codigos_class_frutas[],2,0)</f>
        <v>Frutos de pepita</v>
      </c>
      <c r="F5609" t="s">
        <v>231</v>
      </c>
      <c r="G5609" s="51">
        <v>733.5</v>
      </c>
    </row>
    <row r="5610" spans="1:7" x14ac:dyDescent="0.35">
      <c r="A5610">
        <v>2019</v>
      </c>
      <c r="B5610">
        <v>2</v>
      </c>
      <c r="C5610" t="str">
        <f>+VLOOKUP(Precio_mayoristas_consumidores[[#This Row],[Cod_mes]],Códigos_mes[],2,0)</f>
        <v>Febrero</v>
      </c>
      <c r="D5610" t="s">
        <v>796</v>
      </c>
      <c r="E5610" t="str">
        <f>+VLOOKUP(Precio_mayoristas_consumidores[[#This Row],[Producto]],Codigos_class_frutas[],2,0)</f>
        <v>Cítricos</v>
      </c>
      <c r="F5610" t="s">
        <v>221</v>
      </c>
      <c r="G5610" s="51">
        <v>662.79</v>
      </c>
    </row>
    <row r="5611" spans="1:7" x14ac:dyDescent="0.35">
      <c r="A5611">
        <v>2019</v>
      </c>
      <c r="B5611">
        <v>2</v>
      </c>
      <c r="C5611" t="str">
        <f>+VLOOKUP(Precio_mayoristas_consumidores[[#This Row],[Cod_mes]],Códigos_mes[],2,0)</f>
        <v>Febrero</v>
      </c>
      <c r="D5611" t="s">
        <v>796</v>
      </c>
      <c r="E5611" t="str">
        <f>+VLOOKUP(Precio_mayoristas_consumidores[[#This Row],[Producto]],Codigos_class_frutas[],2,0)</f>
        <v>Frutos de hueso (carozo)</v>
      </c>
      <c r="F5611" t="s">
        <v>665</v>
      </c>
      <c r="G5611" s="51">
        <v>728.27</v>
      </c>
    </row>
    <row r="5612" spans="1:7" x14ac:dyDescent="0.35">
      <c r="A5612">
        <v>2019</v>
      </c>
      <c r="B5612">
        <v>2</v>
      </c>
      <c r="C5612" t="str">
        <f>+VLOOKUP(Precio_mayoristas_consumidores[[#This Row],[Cod_mes]],Códigos_mes[],2,0)</f>
        <v>Febrero</v>
      </c>
      <c r="D5612" t="s">
        <v>796</v>
      </c>
      <c r="E5612" t="str">
        <f>+VLOOKUP(Precio_mayoristas_consumidores[[#This Row],[Producto]],Codigos_class_frutas[],2,0)</f>
        <v>Oleaginosos</v>
      </c>
      <c r="F5612" t="s">
        <v>225</v>
      </c>
      <c r="G5612" s="51">
        <v>2306.61</v>
      </c>
    </row>
    <row r="5613" spans="1:7" x14ac:dyDescent="0.35">
      <c r="A5613">
        <v>2019</v>
      </c>
      <c r="B5613">
        <v>2</v>
      </c>
      <c r="C5613" t="str">
        <f>+VLOOKUP(Precio_mayoristas_consumidores[[#This Row],[Cod_mes]],Códigos_mes[],2,0)</f>
        <v>Febrero</v>
      </c>
      <c r="D5613" t="s">
        <v>796</v>
      </c>
      <c r="E5613" t="str">
        <f>+VLOOKUP(Precio_mayoristas_consumidores[[#This Row],[Producto]],Codigos_class_frutas[],2,0)</f>
        <v>Frutos de pepita</v>
      </c>
      <c r="F5613" t="s">
        <v>242</v>
      </c>
      <c r="G5613" s="51">
        <v>677.03</v>
      </c>
    </row>
    <row r="5614" spans="1:7" x14ac:dyDescent="0.35">
      <c r="A5614">
        <v>2019</v>
      </c>
      <c r="B5614">
        <v>2</v>
      </c>
      <c r="C5614" t="str">
        <f>+VLOOKUP(Precio_mayoristas_consumidores[[#This Row],[Cod_mes]],Códigos_mes[],2,0)</f>
        <v>Febrero</v>
      </c>
      <c r="D5614" t="s">
        <v>796</v>
      </c>
      <c r="E5614" t="str">
        <f>+VLOOKUP(Precio_mayoristas_consumidores[[#This Row],[Producto]],Codigos_class_frutas[],2,0)</f>
        <v>Tropicales y subtropicales</v>
      </c>
      <c r="F5614" t="s">
        <v>204</v>
      </c>
      <c r="G5614" s="51">
        <v>581.34</v>
      </c>
    </row>
    <row r="5615" spans="1:7" x14ac:dyDescent="0.35">
      <c r="A5615">
        <v>2019</v>
      </c>
      <c r="B5615">
        <v>2</v>
      </c>
      <c r="C5615" t="str">
        <f>+VLOOKUP(Precio_mayoristas_consumidores[[#This Row],[Cod_mes]],Códigos_mes[],2,0)</f>
        <v>Febrero</v>
      </c>
      <c r="D5615" t="s">
        <v>796</v>
      </c>
      <c r="E5615" t="str">
        <f>+VLOOKUP(Precio_mayoristas_consumidores[[#This Row],[Producto]],Codigos_class_frutas[],2,0)</f>
        <v>Uva</v>
      </c>
      <c r="F5615" t="s">
        <v>295</v>
      </c>
      <c r="G5615" s="51">
        <v>842.4</v>
      </c>
    </row>
    <row r="5616" spans="1:7" x14ac:dyDescent="0.35">
      <c r="A5616">
        <v>2019</v>
      </c>
      <c r="B5616">
        <v>2</v>
      </c>
      <c r="C5616" t="str">
        <f>+VLOOKUP(Precio_mayoristas_consumidores[[#This Row],[Cod_mes]],Códigos_mes[],2,0)</f>
        <v>Febrero</v>
      </c>
      <c r="D5616" t="s">
        <v>797</v>
      </c>
      <c r="E5616" t="str">
        <f>+VLOOKUP(Precio_mayoristas_consumidores[[#This Row],[Producto]],Codigos_class_frutas[],2,0)</f>
        <v>Berries</v>
      </c>
      <c r="F5616" t="s">
        <v>207</v>
      </c>
      <c r="G5616" s="51">
        <v>5625.25</v>
      </c>
    </row>
    <row r="5617" spans="1:7" x14ac:dyDescent="0.35">
      <c r="A5617">
        <v>2019</v>
      </c>
      <c r="B5617">
        <v>2</v>
      </c>
      <c r="C5617" t="str">
        <f>+VLOOKUP(Precio_mayoristas_consumidores[[#This Row],[Cod_mes]],Códigos_mes[],2,0)</f>
        <v>Febrero</v>
      </c>
      <c r="D5617" t="s">
        <v>797</v>
      </c>
      <c r="E5617" t="str">
        <f>+VLOOKUP(Precio_mayoristas_consumidores[[#This Row],[Producto]],Codigos_class_frutas[],2,0)</f>
        <v>Frutos de hueso (carozo)</v>
      </c>
      <c r="F5617" t="s">
        <v>702</v>
      </c>
      <c r="G5617" s="51">
        <v>1368.69</v>
      </c>
    </row>
    <row r="5618" spans="1:7" x14ac:dyDescent="0.35">
      <c r="A5618">
        <v>2019</v>
      </c>
      <c r="B5618">
        <v>2</v>
      </c>
      <c r="C5618" t="str">
        <f>+VLOOKUP(Precio_mayoristas_consumidores[[#This Row],[Cod_mes]],Códigos_mes[],2,0)</f>
        <v>Febrero</v>
      </c>
      <c r="D5618" t="s">
        <v>797</v>
      </c>
      <c r="E5618" t="str">
        <f>+VLOOKUP(Precio_mayoristas_consumidores[[#This Row],[Producto]],Codigos_class_frutas[],2,0)</f>
        <v>Frutos de hueso (carozo)</v>
      </c>
      <c r="F5618" t="s">
        <v>277</v>
      </c>
      <c r="G5618" s="51">
        <v>1395</v>
      </c>
    </row>
    <row r="5619" spans="1:7" x14ac:dyDescent="0.35">
      <c r="A5619">
        <v>2019</v>
      </c>
      <c r="B5619">
        <v>2</v>
      </c>
      <c r="C5619" t="str">
        <f>+VLOOKUP(Precio_mayoristas_consumidores[[#This Row],[Cod_mes]],Códigos_mes[],2,0)</f>
        <v>Febrero</v>
      </c>
      <c r="D5619" t="s">
        <v>797</v>
      </c>
      <c r="E5619" t="str">
        <f>+VLOOKUP(Precio_mayoristas_consumidores[[#This Row],[Producto]],Codigos_class_frutas[],2,0)</f>
        <v>Berries</v>
      </c>
      <c r="F5619" t="s">
        <v>212</v>
      </c>
      <c r="G5619" s="51">
        <v>3684.05</v>
      </c>
    </row>
    <row r="5620" spans="1:7" x14ac:dyDescent="0.35">
      <c r="A5620">
        <v>2019</v>
      </c>
      <c r="B5620">
        <v>2</v>
      </c>
      <c r="C5620" t="str">
        <f>+VLOOKUP(Precio_mayoristas_consumidores[[#This Row],[Cod_mes]],Códigos_mes[],2,0)</f>
        <v>Febrero</v>
      </c>
      <c r="D5620" t="s">
        <v>797</v>
      </c>
      <c r="E5620" t="str">
        <f>+VLOOKUP(Precio_mayoristas_consumidores[[#This Row],[Producto]],Codigos_class_frutas[],2,0)</f>
        <v>Cítricos</v>
      </c>
      <c r="F5620" t="s">
        <v>214</v>
      </c>
      <c r="G5620" s="51">
        <v>1950.56</v>
      </c>
    </row>
    <row r="5621" spans="1:7" x14ac:dyDescent="0.35">
      <c r="A5621">
        <v>2019</v>
      </c>
      <c r="B5621">
        <v>2</v>
      </c>
      <c r="C5621" t="str">
        <f>+VLOOKUP(Precio_mayoristas_consumidores[[#This Row],[Cod_mes]],Códigos_mes[],2,0)</f>
        <v>Febrero</v>
      </c>
      <c r="D5621" t="s">
        <v>797</v>
      </c>
      <c r="E5621" t="str">
        <f>+VLOOKUP(Precio_mayoristas_consumidores[[#This Row],[Producto]],Codigos_class_frutas[],2,0)</f>
        <v>Tropicales y subtropicales</v>
      </c>
      <c r="F5621" t="s">
        <v>229</v>
      </c>
      <c r="G5621" s="51">
        <v>1729.51</v>
      </c>
    </row>
    <row r="5622" spans="1:7" x14ac:dyDescent="0.35">
      <c r="A5622">
        <v>2019</v>
      </c>
      <c r="B5622">
        <v>2</v>
      </c>
      <c r="C5622" t="str">
        <f>+VLOOKUP(Precio_mayoristas_consumidores[[#This Row],[Cod_mes]],Códigos_mes[],2,0)</f>
        <v>Febrero</v>
      </c>
      <c r="D5622" t="s">
        <v>797</v>
      </c>
      <c r="E5622" t="str">
        <f>+VLOOKUP(Precio_mayoristas_consumidores[[#This Row],[Producto]],Codigos_class_frutas[],2,0)</f>
        <v>Frutos de pepita</v>
      </c>
      <c r="F5622" t="s">
        <v>231</v>
      </c>
      <c r="G5622" s="51">
        <v>1784.25</v>
      </c>
    </row>
    <row r="5623" spans="1:7" x14ac:dyDescent="0.35">
      <c r="A5623">
        <v>2019</v>
      </c>
      <c r="B5623">
        <v>2</v>
      </c>
      <c r="C5623" t="str">
        <f>+VLOOKUP(Precio_mayoristas_consumidores[[#This Row],[Cod_mes]],Códigos_mes[],2,0)</f>
        <v>Febrero</v>
      </c>
      <c r="D5623" t="s">
        <v>797</v>
      </c>
      <c r="E5623" t="str">
        <f>+VLOOKUP(Precio_mayoristas_consumidores[[#This Row],[Producto]],Codigos_class_frutas[],2,0)</f>
        <v>Cítricos</v>
      </c>
      <c r="F5623" t="s">
        <v>221</v>
      </c>
      <c r="G5623" s="51">
        <v>1166.29</v>
      </c>
    </row>
    <row r="5624" spans="1:7" x14ac:dyDescent="0.35">
      <c r="A5624">
        <v>2019</v>
      </c>
      <c r="B5624">
        <v>2</v>
      </c>
      <c r="C5624" t="str">
        <f>+VLOOKUP(Precio_mayoristas_consumidores[[#This Row],[Cod_mes]],Códigos_mes[],2,0)</f>
        <v>Febrero</v>
      </c>
      <c r="D5624" t="s">
        <v>797</v>
      </c>
      <c r="E5624" t="str">
        <f>+VLOOKUP(Precio_mayoristas_consumidores[[#This Row],[Producto]],Codigos_class_frutas[],2,0)</f>
        <v>Frutos de hueso (carozo)</v>
      </c>
      <c r="F5624" t="s">
        <v>665</v>
      </c>
      <c r="G5624" s="51">
        <v>1456.24</v>
      </c>
    </row>
    <row r="5625" spans="1:7" x14ac:dyDescent="0.35">
      <c r="A5625">
        <v>2019</v>
      </c>
      <c r="B5625">
        <v>2</v>
      </c>
      <c r="C5625" t="str">
        <f>+VLOOKUP(Precio_mayoristas_consumidores[[#This Row],[Cod_mes]],Códigos_mes[],2,0)</f>
        <v>Febrero</v>
      </c>
      <c r="D5625" t="s">
        <v>797</v>
      </c>
      <c r="E5625" t="str">
        <f>+VLOOKUP(Precio_mayoristas_consumidores[[#This Row],[Producto]],Codigos_class_frutas[],2,0)</f>
        <v>Oleaginosos</v>
      </c>
      <c r="F5625" t="s">
        <v>225</v>
      </c>
      <c r="G5625" s="51">
        <v>3133.56</v>
      </c>
    </row>
    <row r="5626" spans="1:7" x14ac:dyDescent="0.35">
      <c r="A5626">
        <v>2019</v>
      </c>
      <c r="B5626">
        <v>2</v>
      </c>
      <c r="C5626" t="str">
        <f>+VLOOKUP(Precio_mayoristas_consumidores[[#This Row],[Cod_mes]],Códigos_mes[],2,0)</f>
        <v>Febrero</v>
      </c>
      <c r="D5626" t="s">
        <v>797</v>
      </c>
      <c r="E5626" t="str">
        <f>+VLOOKUP(Precio_mayoristas_consumidores[[#This Row],[Producto]],Codigos_class_frutas[],2,0)</f>
        <v>Frutos de pepita</v>
      </c>
      <c r="F5626" t="s">
        <v>242</v>
      </c>
      <c r="G5626" s="51">
        <v>1320.46</v>
      </c>
    </row>
    <row r="5627" spans="1:7" x14ac:dyDescent="0.35">
      <c r="A5627">
        <v>2019</v>
      </c>
      <c r="B5627">
        <v>2</v>
      </c>
      <c r="C5627" t="str">
        <f>+VLOOKUP(Precio_mayoristas_consumidores[[#This Row],[Cod_mes]],Códigos_mes[],2,0)</f>
        <v>Febrero</v>
      </c>
      <c r="D5627" t="s">
        <v>797</v>
      </c>
      <c r="E5627" t="str">
        <f>+VLOOKUP(Precio_mayoristas_consumidores[[#This Row],[Producto]],Codigos_class_frutas[],2,0)</f>
        <v>Tropicales y subtropicales</v>
      </c>
      <c r="F5627" t="s">
        <v>204</v>
      </c>
      <c r="G5627" s="51">
        <v>822.48</v>
      </c>
    </row>
    <row r="5628" spans="1:7" x14ac:dyDescent="0.35">
      <c r="A5628">
        <v>2019</v>
      </c>
      <c r="B5628">
        <v>2</v>
      </c>
      <c r="C5628" t="str">
        <f>+VLOOKUP(Precio_mayoristas_consumidores[[#This Row],[Cod_mes]],Códigos_mes[],2,0)</f>
        <v>Febrero</v>
      </c>
      <c r="D5628" t="s">
        <v>797</v>
      </c>
      <c r="E5628" t="str">
        <f>+VLOOKUP(Precio_mayoristas_consumidores[[#This Row],[Producto]],Codigos_class_frutas[],2,0)</f>
        <v>Uva</v>
      </c>
      <c r="F5628" t="s">
        <v>295</v>
      </c>
      <c r="G5628" s="51">
        <v>2038.15</v>
      </c>
    </row>
    <row r="5629" spans="1:7" x14ac:dyDescent="0.35">
      <c r="A5629">
        <v>2019</v>
      </c>
      <c r="B5629">
        <v>2</v>
      </c>
      <c r="C5629" t="str">
        <f>+VLOOKUP(Precio_mayoristas_consumidores[[#This Row],[Cod_mes]],Códigos_mes[],2,0)</f>
        <v>Febrero</v>
      </c>
      <c r="D5629" t="s">
        <v>796</v>
      </c>
      <c r="E5629" t="str">
        <f>+VLOOKUP(Precio_mayoristas_consumidores[[#This Row],[Producto]],Codigos_class_frutas[],2,0)</f>
        <v>Berries</v>
      </c>
      <c r="F5629" t="s">
        <v>207</v>
      </c>
      <c r="G5629" s="51">
        <v>1809.84</v>
      </c>
    </row>
    <row r="5630" spans="1:7" x14ac:dyDescent="0.35">
      <c r="A5630">
        <v>2019</v>
      </c>
      <c r="B5630">
        <v>2</v>
      </c>
      <c r="C5630" t="str">
        <f>+VLOOKUP(Precio_mayoristas_consumidores[[#This Row],[Cod_mes]],Códigos_mes[],2,0)</f>
        <v>Febrero</v>
      </c>
      <c r="D5630" t="s">
        <v>796</v>
      </c>
      <c r="E5630" t="str">
        <f>+VLOOKUP(Precio_mayoristas_consumidores[[#This Row],[Producto]],Codigos_class_frutas[],2,0)</f>
        <v>Frutos de hueso (carozo)</v>
      </c>
      <c r="F5630" t="s">
        <v>702</v>
      </c>
      <c r="G5630" s="51">
        <v>636.59</v>
      </c>
    </row>
    <row r="5631" spans="1:7" x14ac:dyDescent="0.35">
      <c r="A5631">
        <v>2019</v>
      </c>
      <c r="B5631">
        <v>2</v>
      </c>
      <c r="C5631" t="str">
        <f>+VLOOKUP(Precio_mayoristas_consumidores[[#This Row],[Cod_mes]],Códigos_mes[],2,0)</f>
        <v>Febrero</v>
      </c>
      <c r="D5631" t="s">
        <v>796</v>
      </c>
      <c r="E5631" t="str">
        <f>+VLOOKUP(Precio_mayoristas_consumidores[[#This Row],[Producto]],Codigos_class_frutas[],2,0)</f>
        <v>Frutos de hueso (carozo)</v>
      </c>
      <c r="F5631" t="s">
        <v>277</v>
      </c>
      <c r="G5631" s="51">
        <v>771.95</v>
      </c>
    </row>
    <row r="5632" spans="1:7" x14ac:dyDescent="0.35">
      <c r="A5632">
        <v>2019</v>
      </c>
      <c r="B5632">
        <v>2</v>
      </c>
      <c r="C5632" t="str">
        <f>+VLOOKUP(Precio_mayoristas_consumidores[[#This Row],[Cod_mes]],Códigos_mes[],2,0)</f>
        <v>Febrero</v>
      </c>
      <c r="D5632" t="s">
        <v>796</v>
      </c>
      <c r="E5632" t="str">
        <f>+VLOOKUP(Precio_mayoristas_consumidores[[#This Row],[Producto]],Codigos_class_frutas[],2,0)</f>
        <v>Berries</v>
      </c>
      <c r="F5632" t="s">
        <v>799</v>
      </c>
      <c r="G5632" s="51">
        <v>1959.94</v>
      </c>
    </row>
    <row r="5633" spans="1:7" x14ac:dyDescent="0.35">
      <c r="A5633">
        <v>2019</v>
      </c>
      <c r="B5633">
        <v>2</v>
      </c>
      <c r="C5633" t="str">
        <f>+VLOOKUP(Precio_mayoristas_consumidores[[#This Row],[Cod_mes]],Códigos_mes[],2,0)</f>
        <v>Febrero</v>
      </c>
      <c r="D5633" t="s">
        <v>796</v>
      </c>
      <c r="E5633" t="str">
        <f>+VLOOKUP(Precio_mayoristas_consumidores[[#This Row],[Producto]],Codigos_class_frutas[],2,0)</f>
        <v>Berries</v>
      </c>
      <c r="F5633" t="s">
        <v>212</v>
      </c>
      <c r="G5633" s="51">
        <v>1292.46</v>
      </c>
    </row>
    <row r="5634" spans="1:7" x14ac:dyDescent="0.35">
      <c r="A5634">
        <v>2019</v>
      </c>
      <c r="B5634">
        <v>2</v>
      </c>
      <c r="C5634" t="str">
        <f>+VLOOKUP(Precio_mayoristas_consumidores[[#This Row],[Cod_mes]],Códigos_mes[],2,0)</f>
        <v>Febrero</v>
      </c>
      <c r="D5634" t="s">
        <v>796</v>
      </c>
      <c r="E5634" t="str">
        <f>+VLOOKUP(Precio_mayoristas_consumidores[[#This Row],[Producto]],Codigos_class_frutas[],2,0)</f>
        <v>Cítricos</v>
      </c>
      <c r="F5634" t="s">
        <v>214</v>
      </c>
      <c r="G5634" s="51">
        <v>1655.48</v>
      </c>
    </row>
    <row r="5635" spans="1:7" x14ac:dyDescent="0.35">
      <c r="A5635">
        <v>2019</v>
      </c>
      <c r="B5635">
        <v>2</v>
      </c>
      <c r="C5635" t="str">
        <f>+VLOOKUP(Precio_mayoristas_consumidores[[#This Row],[Cod_mes]],Códigos_mes[],2,0)</f>
        <v>Febrero</v>
      </c>
      <c r="D5635" t="s">
        <v>796</v>
      </c>
      <c r="E5635" t="str">
        <f>+VLOOKUP(Precio_mayoristas_consumidores[[#This Row],[Producto]],Codigos_class_frutas[],2,0)</f>
        <v>Tropicales y subtropicales</v>
      </c>
      <c r="F5635" t="s">
        <v>229</v>
      </c>
      <c r="G5635" s="51">
        <v>2097.11</v>
      </c>
    </row>
    <row r="5636" spans="1:7" x14ac:dyDescent="0.35">
      <c r="A5636">
        <v>2019</v>
      </c>
      <c r="B5636">
        <v>2</v>
      </c>
      <c r="C5636" t="str">
        <f>+VLOOKUP(Precio_mayoristas_consumidores[[#This Row],[Cod_mes]],Códigos_mes[],2,0)</f>
        <v>Febrero</v>
      </c>
      <c r="D5636" t="s">
        <v>796</v>
      </c>
      <c r="E5636" t="str">
        <f>+VLOOKUP(Precio_mayoristas_consumidores[[#This Row],[Producto]],Codigos_class_frutas[],2,0)</f>
        <v>Frutos de pepita</v>
      </c>
      <c r="F5636" t="s">
        <v>231</v>
      </c>
      <c r="G5636" s="51">
        <v>755.93</v>
      </c>
    </row>
    <row r="5637" spans="1:7" x14ac:dyDescent="0.35">
      <c r="A5637">
        <v>2019</v>
      </c>
      <c r="B5637">
        <v>2</v>
      </c>
      <c r="C5637" t="str">
        <f>+VLOOKUP(Precio_mayoristas_consumidores[[#This Row],[Cod_mes]],Códigos_mes[],2,0)</f>
        <v>Febrero</v>
      </c>
      <c r="D5637" t="s">
        <v>796</v>
      </c>
      <c r="E5637" t="str">
        <f>+VLOOKUP(Precio_mayoristas_consumidores[[#This Row],[Producto]],Codigos_class_frutas[],2,0)</f>
        <v>Cítricos</v>
      </c>
      <c r="F5637" t="s">
        <v>221</v>
      </c>
      <c r="G5637" s="51">
        <v>711.39</v>
      </c>
    </row>
    <row r="5638" spans="1:7" x14ac:dyDescent="0.35">
      <c r="A5638">
        <v>2019</v>
      </c>
      <c r="B5638">
        <v>2</v>
      </c>
      <c r="C5638" t="str">
        <f>+VLOOKUP(Precio_mayoristas_consumidores[[#This Row],[Cod_mes]],Códigos_mes[],2,0)</f>
        <v>Febrero</v>
      </c>
      <c r="D5638" t="s">
        <v>796</v>
      </c>
      <c r="E5638" t="str">
        <f>+VLOOKUP(Precio_mayoristas_consumidores[[#This Row],[Producto]],Codigos_class_frutas[],2,0)</f>
        <v>Frutos de hueso (carozo)</v>
      </c>
      <c r="F5638" t="s">
        <v>665</v>
      </c>
      <c r="G5638" s="51">
        <v>814.4</v>
      </c>
    </row>
    <row r="5639" spans="1:7" x14ac:dyDescent="0.35">
      <c r="A5639">
        <v>2019</v>
      </c>
      <c r="B5639">
        <v>2</v>
      </c>
      <c r="C5639" t="str">
        <f>+VLOOKUP(Precio_mayoristas_consumidores[[#This Row],[Cod_mes]],Códigos_mes[],2,0)</f>
        <v>Febrero</v>
      </c>
      <c r="D5639" t="s">
        <v>796</v>
      </c>
      <c r="E5639" t="str">
        <f>+VLOOKUP(Precio_mayoristas_consumidores[[#This Row],[Producto]],Codigos_class_frutas[],2,0)</f>
        <v>Oleaginosos</v>
      </c>
      <c r="F5639" t="s">
        <v>225</v>
      </c>
      <c r="G5639" s="51">
        <v>2290.0500000000002</v>
      </c>
    </row>
    <row r="5640" spans="1:7" x14ac:dyDescent="0.35">
      <c r="A5640">
        <v>2019</v>
      </c>
      <c r="B5640">
        <v>2</v>
      </c>
      <c r="C5640" t="str">
        <f>+VLOOKUP(Precio_mayoristas_consumidores[[#This Row],[Cod_mes]],Códigos_mes[],2,0)</f>
        <v>Febrero</v>
      </c>
      <c r="D5640" t="s">
        <v>796</v>
      </c>
      <c r="E5640" t="str">
        <f>+VLOOKUP(Precio_mayoristas_consumidores[[#This Row],[Producto]],Codigos_class_frutas[],2,0)</f>
        <v>Frutos de pepita</v>
      </c>
      <c r="F5640" t="s">
        <v>242</v>
      </c>
      <c r="G5640" s="51">
        <v>748.99</v>
      </c>
    </row>
    <row r="5641" spans="1:7" x14ac:dyDescent="0.35">
      <c r="A5641">
        <v>2019</v>
      </c>
      <c r="B5641">
        <v>2</v>
      </c>
      <c r="C5641" t="str">
        <f>+VLOOKUP(Precio_mayoristas_consumidores[[#This Row],[Cod_mes]],Códigos_mes[],2,0)</f>
        <v>Febrero</v>
      </c>
      <c r="D5641" t="s">
        <v>796</v>
      </c>
      <c r="E5641" t="str">
        <f>+VLOOKUP(Precio_mayoristas_consumidores[[#This Row],[Producto]],Codigos_class_frutas[],2,0)</f>
        <v>Tropicales y subtropicales</v>
      </c>
      <c r="F5641" t="s">
        <v>204</v>
      </c>
      <c r="G5641" s="51">
        <v>619.33000000000004</v>
      </c>
    </row>
    <row r="5642" spans="1:7" x14ac:dyDescent="0.35">
      <c r="A5642">
        <v>2019</v>
      </c>
      <c r="B5642">
        <v>2</v>
      </c>
      <c r="C5642" t="str">
        <f>+VLOOKUP(Precio_mayoristas_consumidores[[#This Row],[Cod_mes]],Códigos_mes[],2,0)</f>
        <v>Febrero</v>
      </c>
      <c r="D5642" t="s">
        <v>796</v>
      </c>
      <c r="E5642" t="str">
        <f>+VLOOKUP(Precio_mayoristas_consumidores[[#This Row],[Producto]],Codigos_class_frutas[],2,0)</f>
        <v>Uva</v>
      </c>
      <c r="F5642" t="s">
        <v>295</v>
      </c>
      <c r="G5642" s="51">
        <v>845.09</v>
      </c>
    </row>
    <row r="5643" spans="1:7" x14ac:dyDescent="0.35">
      <c r="A5643">
        <v>2019</v>
      </c>
      <c r="B5643">
        <v>2</v>
      </c>
      <c r="C5643" t="str">
        <f>+VLOOKUP(Precio_mayoristas_consumidores[[#This Row],[Cod_mes]],Códigos_mes[],2,0)</f>
        <v>Febrero</v>
      </c>
      <c r="D5643" t="s">
        <v>797</v>
      </c>
      <c r="E5643" t="str">
        <f>+VLOOKUP(Precio_mayoristas_consumidores[[#This Row],[Producto]],Codigos_class_frutas[],2,0)</f>
        <v>Berries</v>
      </c>
      <c r="F5643" t="s">
        <v>207</v>
      </c>
      <c r="G5643" s="51">
        <v>6715.25</v>
      </c>
    </row>
    <row r="5644" spans="1:7" x14ac:dyDescent="0.35">
      <c r="A5644">
        <v>2019</v>
      </c>
      <c r="B5644">
        <v>2</v>
      </c>
      <c r="C5644" t="str">
        <f>+VLOOKUP(Precio_mayoristas_consumidores[[#This Row],[Cod_mes]],Códigos_mes[],2,0)</f>
        <v>Febrero</v>
      </c>
      <c r="D5644" t="s">
        <v>797</v>
      </c>
      <c r="E5644" t="str">
        <f>+VLOOKUP(Precio_mayoristas_consumidores[[#This Row],[Producto]],Codigos_class_frutas[],2,0)</f>
        <v>Frutos de hueso (carozo)</v>
      </c>
      <c r="F5644" t="s">
        <v>702</v>
      </c>
      <c r="G5644" s="51">
        <v>1349.43</v>
      </c>
    </row>
    <row r="5645" spans="1:7" x14ac:dyDescent="0.35">
      <c r="A5645">
        <v>2019</v>
      </c>
      <c r="B5645">
        <v>2</v>
      </c>
      <c r="C5645" t="str">
        <f>+VLOOKUP(Precio_mayoristas_consumidores[[#This Row],[Cod_mes]],Códigos_mes[],2,0)</f>
        <v>Febrero</v>
      </c>
      <c r="D5645" t="s">
        <v>797</v>
      </c>
      <c r="E5645" t="str">
        <f>+VLOOKUP(Precio_mayoristas_consumidores[[#This Row],[Producto]],Codigos_class_frutas[],2,0)</f>
        <v>Frutos de hueso (carozo)</v>
      </c>
      <c r="F5645" t="s">
        <v>277</v>
      </c>
      <c r="G5645" s="51">
        <v>1351.44</v>
      </c>
    </row>
    <row r="5646" spans="1:7" x14ac:dyDescent="0.35">
      <c r="A5646">
        <v>2019</v>
      </c>
      <c r="B5646">
        <v>2</v>
      </c>
      <c r="C5646" t="str">
        <f>+VLOOKUP(Precio_mayoristas_consumidores[[#This Row],[Cod_mes]],Códigos_mes[],2,0)</f>
        <v>Febrero</v>
      </c>
      <c r="D5646" t="s">
        <v>797</v>
      </c>
      <c r="E5646" t="str">
        <f>+VLOOKUP(Precio_mayoristas_consumidores[[#This Row],[Producto]],Codigos_class_frutas[],2,0)</f>
        <v>Berries</v>
      </c>
      <c r="F5646" t="s">
        <v>799</v>
      </c>
      <c r="G5646" s="51">
        <v>14142</v>
      </c>
    </row>
    <row r="5647" spans="1:7" x14ac:dyDescent="0.35">
      <c r="A5647">
        <v>2019</v>
      </c>
      <c r="B5647">
        <v>2</v>
      </c>
      <c r="C5647" t="str">
        <f>+VLOOKUP(Precio_mayoristas_consumidores[[#This Row],[Cod_mes]],Códigos_mes[],2,0)</f>
        <v>Febrero</v>
      </c>
      <c r="D5647" t="s">
        <v>797</v>
      </c>
      <c r="E5647" t="str">
        <f>+VLOOKUP(Precio_mayoristas_consumidores[[#This Row],[Producto]],Codigos_class_frutas[],2,0)</f>
        <v>Berries</v>
      </c>
      <c r="F5647" t="s">
        <v>212</v>
      </c>
      <c r="G5647" s="51">
        <v>4108</v>
      </c>
    </row>
    <row r="5648" spans="1:7" x14ac:dyDescent="0.35">
      <c r="A5648">
        <v>2019</v>
      </c>
      <c r="B5648">
        <v>2</v>
      </c>
      <c r="C5648" t="str">
        <f>+VLOOKUP(Precio_mayoristas_consumidores[[#This Row],[Cod_mes]],Códigos_mes[],2,0)</f>
        <v>Febrero</v>
      </c>
      <c r="D5648" t="s">
        <v>797</v>
      </c>
      <c r="E5648" t="str">
        <f>+VLOOKUP(Precio_mayoristas_consumidores[[#This Row],[Producto]],Codigos_class_frutas[],2,0)</f>
        <v>Cítricos</v>
      </c>
      <c r="F5648" t="s">
        <v>214</v>
      </c>
      <c r="G5648" s="51">
        <v>1991.19</v>
      </c>
    </row>
    <row r="5649" spans="1:7" x14ac:dyDescent="0.35">
      <c r="A5649">
        <v>2019</v>
      </c>
      <c r="B5649">
        <v>2</v>
      </c>
      <c r="C5649" t="str">
        <f>+VLOOKUP(Precio_mayoristas_consumidores[[#This Row],[Cod_mes]],Códigos_mes[],2,0)</f>
        <v>Febrero</v>
      </c>
      <c r="D5649" t="s">
        <v>797</v>
      </c>
      <c r="E5649" t="str">
        <f>+VLOOKUP(Precio_mayoristas_consumidores[[#This Row],[Producto]],Codigos_class_frutas[],2,0)</f>
        <v>Tropicales y subtropicales</v>
      </c>
      <c r="F5649" t="s">
        <v>229</v>
      </c>
      <c r="G5649" s="51">
        <v>1762.12</v>
      </c>
    </row>
    <row r="5650" spans="1:7" x14ac:dyDescent="0.35">
      <c r="A5650">
        <v>2019</v>
      </c>
      <c r="B5650">
        <v>2</v>
      </c>
      <c r="C5650" t="str">
        <f>+VLOOKUP(Precio_mayoristas_consumidores[[#This Row],[Cod_mes]],Códigos_mes[],2,0)</f>
        <v>Febrero</v>
      </c>
      <c r="D5650" t="s">
        <v>797</v>
      </c>
      <c r="E5650" t="str">
        <f>+VLOOKUP(Precio_mayoristas_consumidores[[#This Row],[Producto]],Codigos_class_frutas[],2,0)</f>
        <v>Frutos de pepita</v>
      </c>
      <c r="F5650" t="s">
        <v>231</v>
      </c>
      <c r="G5650" s="51">
        <v>1658.83</v>
      </c>
    </row>
    <row r="5651" spans="1:7" x14ac:dyDescent="0.35">
      <c r="A5651">
        <v>2019</v>
      </c>
      <c r="B5651">
        <v>2</v>
      </c>
      <c r="C5651" t="str">
        <f>+VLOOKUP(Precio_mayoristas_consumidores[[#This Row],[Cod_mes]],Códigos_mes[],2,0)</f>
        <v>Febrero</v>
      </c>
      <c r="D5651" t="s">
        <v>797</v>
      </c>
      <c r="E5651" t="str">
        <f>+VLOOKUP(Precio_mayoristas_consumidores[[#This Row],[Producto]],Codigos_class_frutas[],2,0)</f>
        <v>Cítricos</v>
      </c>
      <c r="F5651" t="s">
        <v>221</v>
      </c>
      <c r="G5651" s="51">
        <v>1287.56</v>
      </c>
    </row>
    <row r="5652" spans="1:7" x14ac:dyDescent="0.35">
      <c r="A5652">
        <v>2019</v>
      </c>
      <c r="B5652">
        <v>2</v>
      </c>
      <c r="C5652" t="str">
        <f>+VLOOKUP(Precio_mayoristas_consumidores[[#This Row],[Cod_mes]],Códigos_mes[],2,0)</f>
        <v>Febrero</v>
      </c>
      <c r="D5652" t="s">
        <v>797</v>
      </c>
      <c r="E5652" t="str">
        <f>+VLOOKUP(Precio_mayoristas_consumidores[[#This Row],[Producto]],Codigos_class_frutas[],2,0)</f>
        <v>Frutos de hueso (carozo)</v>
      </c>
      <c r="F5652" t="s">
        <v>665</v>
      </c>
      <c r="G5652" s="51">
        <v>1357.92</v>
      </c>
    </row>
    <row r="5653" spans="1:7" x14ac:dyDescent="0.35">
      <c r="A5653">
        <v>2019</v>
      </c>
      <c r="B5653">
        <v>2</v>
      </c>
      <c r="C5653" t="str">
        <f>+VLOOKUP(Precio_mayoristas_consumidores[[#This Row],[Cod_mes]],Códigos_mes[],2,0)</f>
        <v>Febrero</v>
      </c>
      <c r="D5653" t="s">
        <v>797</v>
      </c>
      <c r="E5653" t="str">
        <f>+VLOOKUP(Precio_mayoristas_consumidores[[#This Row],[Producto]],Codigos_class_frutas[],2,0)</f>
        <v>Oleaginosos</v>
      </c>
      <c r="F5653" t="s">
        <v>225</v>
      </c>
      <c r="G5653" s="51">
        <v>3116.79</v>
      </c>
    </row>
    <row r="5654" spans="1:7" x14ac:dyDescent="0.35">
      <c r="A5654">
        <v>2019</v>
      </c>
      <c r="B5654">
        <v>2</v>
      </c>
      <c r="C5654" t="str">
        <f>+VLOOKUP(Precio_mayoristas_consumidores[[#This Row],[Cod_mes]],Códigos_mes[],2,0)</f>
        <v>Febrero</v>
      </c>
      <c r="D5654" t="s">
        <v>797</v>
      </c>
      <c r="E5654" t="str">
        <f>+VLOOKUP(Precio_mayoristas_consumidores[[#This Row],[Producto]],Codigos_class_frutas[],2,0)</f>
        <v>Frutos de pepita</v>
      </c>
      <c r="F5654" t="s">
        <v>242</v>
      </c>
      <c r="G5654" s="51">
        <v>1455.1</v>
      </c>
    </row>
    <row r="5655" spans="1:7" x14ac:dyDescent="0.35">
      <c r="A5655">
        <v>2019</v>
      </c>
      <c r="B5655">
        <v>2</v>
      </c>
      <c r="C5655" t="str">
        <f>+VLOOKUP(Precio_mayoristas_consumidores[[#This Row],[Cod_mes]],Códigos_mes[],2,0)</f>
        <v>Febrero</v>
      </c>
      <c r="D5655" t="s">
        <v>797</v>
      </c>
      <c r="E5655" t="str">
        <f>+VLOOKUP(Precio_mayoristas_consumidores[[#This Row],[Producto]],Codigos_class_frutas[],2,0)</f>
        <v>Tropicales y subtropicales</v>
      </c>
      <c r="F5655" t="s">
        <v>204</v>
      </c>
      <c r="G5655" s="51">
        <v>792.2</v>
      </c>
    </row>
    <row r="5656" spans="1:7" x14ac:dyDescent="0.35">
      <c r="A5656">
        <v>2019</v>
      </c>
      <c r="B5656">
        <v>2</v>
      </c>
      <c r="C5656" t="str">
        <f>+VLOOKUP(Precio_mayoristas_consumidores[[#This Row],[Cod_mes]],Códigos_mes[],2,0)</f>
        <v>Febrero</v>
      </c>
      <c r="D5656" t="s">
        <v>797</v>
      </c>
      <c r="E5656" t="str">
        <f>+VLOOKUP(Precio_mayoristas_consumidores[[#This Row],[Producto]],Codigos_class_frutas[],2,0)</f>
        <v>Uva</v>
      </c>
      <c r="F5656" t="s">
        <v>295</v>
      </c>
      <c r="G5656" s="51">
        <v>1923.78</v>
      </c>
    </row>
    <row r="5657" spans="1:7" x14ac:dyDescent="0.35">
      <c r="A5657">
        <v>2019</v>
      </c>
      <c r="B5657">
        <v>2</v>
      </c>
      <c r="C5657" t="str">
        <f>+VLOOKUP(Precio_mayoristas_consumidores[[#This Row],[Cod_mes]],Códigos_mes[],2,0)</f>
        <v>Febrero</v>
      </c>
      <c r="D5657" t="s">
        <v>796</v>
      </c>
      <c r="E5657" t="str">
        <f>+VLOOKUP(Precio_mayoristas_consumidores[[#This Row],[Producto]],Codigos_class_frutas[],2,0)</f>
        <v>Berries</v>
      </c>
      <c r="F5657" t="s">
        <v>207</v>
      </c>
      <c r="G5657" s="51">
        <v>1872.06</v>
      </c>
    </row>
    <row r="5658" spans="1:7" x14ac:dyDescent="0.35">
      <c r="A5658">
        <v>2019</v>
      </c>
      <c r="B5658">
        <v>2</v>
      </c>
      <c r="C5658" t="str">
        <f>+VLOOKUP(Precio_mayoristas_consumidores[[#This Row],[Cod_mes]],Códigos_mes[],2,0)</f>
        <v>Febrero</v>
      </c>
      <c r="D5658" t="s">
        <v>796</v>
      </c>
      <c r="E5658" t="str">
        <f>+VLOOKUP(Precio_mayoristas_consumidores[[#This Row],[Producto]],Codigos_class_frutas[],2,0)</f>
        <v>Frutos de hueso (carozo)</v>
      </c>
      <c r="F5658" t="s">
        <v>702</v>
      </c>
      <c r="G5658" s="51">
        <v>657.16</v>
      </c>
    </row>
    <row r="5659" spans="1:7" x14ac:dyDescent="0.35">
      <c r="A5659">
        <v>2019</v>
      </c>
      <c r="B5659">
        <v>2</v>
      </c>
      <c r="C5659" t="str">
        <f>+VLOOKUP(Precio_mayoristas_consumidores[[#This Row],[Cod_mes]],Códigos_mes[],2,0)</f>
        <v>Febrero</v>
      </c>
      <c r="D5659" t="s">
        <v>796</v>
      </c>
      <c r="E5659" t="str">
        <f>+VLOOKUP(Precio_mayoristas_consumidores[[#This Row],[Producto]],Codigos_class_frutas[],2,0)</f>
        <v>Frutos de hueso (carozo)</v>
      </c>
      <c r="F5659" t="s">
        <v>277</v>
      </c>
      <c r="G5659" s="51">
        <v>825.22</v>
      </c>
    </row>
    <row r="5660" spans="1:7" x14ac:dyDescent="0.35">
      <c r="A5660">
        <v>2019</v>
      </c>
      <c r="B5660">
        <v>2</v>
      </c>
      <c r="C5660" t="str">
        <f>+VLOOKUP(Precio_mayoristas_consumidores[[#This Row],[Cod_mes]],Códigos_mes[],2,0)</f>
        <v>Febrero</v>
      </c>
      <c r="D5660" t="s">
        <v>796</v>
      </c>
      <c r="E5660" t="str">
        <f>+VLOOKUP(Precio_mayoristas_consumidores[[#This Row],[Producto]],Codigos_class_frutas[],2,0)</f>
        <v>Berries</v>
      </c>
      <c r="F5660" t="s">
        <v>799</v>
      </c>
      <c r="G5660" s="51">
        <v>1884.17</v>
      </c>
    </row>
    <row r="5661" spans="1:7" x14ac:dyDescent="0.35">
      <c r="A5661">
        <v>2019</v>
      </c>
      <c r="B5661">
        <v>2</v>
      </c>
      <c r="C5661" t="str">
        <f>+VLOOKUP(Precio_mayoristas_consumidores[[#This Row],[Cod_mes]],Códigos_mes[],2,0)</f>
        <v>Febrero</v>
      </c>
      <c r="D5661" t="s">
        <v>796</v>
      </c>
      <c r="E5661" t="str">
        <f>+VLOOKUP(Precio_mayoristas_consumidores[[#This Row],[Producto]],Codigos_class_frutas[],2,0)</f>
        <v>Berries</v>
      </c>
      <c r="F5661" t="s">
        <v>212</v>
      </c>
      <c r="G5661" s="51">
        <v>1251.0999999999999</v>
      </c>
    </row>
    <row r="5662" spans="1:7" x14ac:dyDescent="0.35">
      <c r="A5662">
        <v>2019</v>
      </c>
      <c r="B5662">
        <v>2</v>
      </c>
      <c r="C5662" t="str">
        <f>+VLOOKUP(Precio_mayoristas_consumidores[[#This Row],[Cod_mes]],Códigos_mes[],2,0)</f>
        <v>Febrero</v>
      </c>
      <c r="D5662" t="s">
        <v>796</v>
      </c>
      <c r="E5662" t="str">
        <f>+VLOOKUP(Precio_mayoristas_consumidores[[#This Row],[Producto]],Codigos_class_frutas[],2,0)</f>
        <v>Cítricos</v>
      </c>
      <c r="F5662" t="s">
        <v>214</v>
      </c>
      <c r="G5662" s="51">
        <v>1657.32</v>
      </c>
    </row>
    <row r="5663" spans="1:7" x14ac:dyDescent="0.35">
      <c r="A5663">
        <v>2019</v>
      </c>
      <c r="B5663">
        <v>2</v>
      </c>
      <c r="C5663" t="str">
        <f>+VLOOKUP(Precio_mayoristas_consumidores[[#This Row],[Cod_mes]],Códigos_mes[],2,0)</f>
        <v>Febrero</v>
      </c>
      <c r="D5663" t="s">
        <v>796</v>
      </c>
      <c r="E5663" t="str">
        <f>+VLOOKUP(Precio_mayoristas_consumidores[[#This Row],[Producto]],Codigos_class_frutas[],2,0)</f>
        <v>Tropicales y subtropicales</v>
      </c>
      <c r="F5663" t="s">
        <v>229</v>
      </c>
      <c r="G5663" s="51">
        <v>2082.5</v>
      </c>
    </row>
    <row r="5664" spans="1:7" x14ac:dyDescent="0.35">
      <c r="A5664">
        <v>2019</v>
      </c>
      <c r="B5664">
        <v>2</v>
      </c>
      <c r="C5664" t="str">
        <f>+VLOOKUP(Precio_mayoristas_consumidores[[#This Row],[Cod_mes]],Códigos_mes[],2,0)</f>
        <v>Febrero</v>
      </c>
      <c r="D5664" t="s">
        <v>796</v>
      </c>
      <c r="E5664" t="str">
        <f>+VLOOKUP(Precio_mayoristas_consumidores[[#This Row],[Producto]],Codigos_class_frutas[],2,0)</f>
        <v>Frutos de pepita</v>
      </c>
      <c r="F5664" t="s">
        <v>231</v>
      </c>
      <c r="G5664" s="51">
        <v>745.41</v>
      </c>
    </row>
    <row r="5665" spans="1:7" x14ac:dyDescent="0.35">
      <c r="A5665">
        <v>2019</v>
      </c>
      <c r="B5665">
        <v>2</v>
      </c>
      <c r="C5665" t="str">
        <f>+VLOOKUP(Precio_mayoristas_consumidores[[#This Row],[Cod_mes]],Códigos_mes[],2,0)</f>
        <v>Febrero</v>
      </c>
      <c r="D5665" t="s">
        <v>796</v>
      </c>
      <c r="E5665" t="str">
        <f>+VLOOKUP(Precio_mayoristas_consumidores[[#This Row],[Producto]],Codigos_class_frutas[],2,0)</f>
        <v>Cítricos</v>
      </c>
      <c r="F5665" t="s">
        <v>221</v>
      </c>
      <c r="G5665" s="51">
        <v>736.95</v>
      </c>
    </row>
    <row r="5666" spans="1:7" x14ac:dyDescent="0.35">
      <c r="A5666">
        <v>2019</v>
      </c>
      <c r="B5666">
        <v>2</v>
      </c>
      <c r="C5666" t="str">
        <f>+VLOOKUP(Precio_mayoristas_consumidores[[#This Row],[Cod_mes]],Códigos_mes[],2,0)</f>
        <v>Febrero</v>
      </c>
      <c r="D5666" t="s">
        <v>796</v>
      </c>
      <c r="E5666" t="str">
        <f>+VLOOKUP(Precio_mayoristas_consumidores[[#This Row],[Producto]],Codigos_class_frutas[],2,0)</f>
        <v>Frutos de hueso (carozo)</v>
      </c>
      <c r="F5666" t="s">
        <v>665</v>
      </c>
      <c r="G5666" s="51">
        <v>805.3</v>
      </c>
    </row>
    <row r="5667" spans="1:7" x14ac:dyDescent="0.35">
      <c r="A5667">
        <v>2019</v>
      </c>
      <c r="B5667">
        <v>2</v>
      </c>
      <c r="C5667" t="str">
        <f>+VLOOKUP(Precio_mayoristas_consumidores[[#This Row],[Cod_mes]],Códigos_mes[],2,0)</f>
        <v>Febrero</v>
      </c>
      <c r="D5667" t="s">
        <v>796</v>
      </c>
      <c r="E5667" t="str">
        <f>+VLOOKUP(Precio_mayoristas_consumidores[[#This Row],[Producto]],Codigos_class_frutas[],2,0)</f>
        <v>Oleaginosos</v>
      </c>
      <c r="F5667" t="s">
        <v>225</v>
      </c>
      <c r="G5667" s="51">
        <v>2417.7800000000002</v>
      </c>
    </row>
    <row r="5668" spans="1:7" x14ac:dyDescent="0.35">
      <c r="A5668">
        <v>2019</v>
      </c>
      <c r="B5668">
        <v>2</v>
      </c>
      <c r="C5668" t="str">
        <f>+VLOOKUP(Precio_mayoristas_consumidores[[#This Row],[Cod_mes]],Códigos_mes[],2,0)</f>
        <v>Febrero</v>
      </c>
      <c r="D5668" t="s">
        <v>796</v>
      </c>
      <c r="E5668" t="str">
        <f>+VLOOKUP(Precio_mayoristas_consumidores[[#This Row],[Producto]],Codigos_class_frutas[],2,0)</f>
        <v>Frutos de pepita</v>
      </c>
      <c r="F5668" t="s">
        <v>242</v>
      </c>
      <c r="G5668" s="51">
        <v>711.06</v>
      </c>
    </row>
    <row r="5669" spans="1:7" x14ac:dyDescent="0.35">
      <c r="A5669">
        <v>2019</v>
      </c>
      <c r="B5669">
        <v>2</v>
      </c>
      <c r="C5669" t="str">
        <f>+VLOOKUP(Precio_mayoristas_consumidores[[#This Row],[Cod_mes]],Códigos_mes[],2,0)</f>
        <v>Febrero</v>
      </c>
      <c r="D5669" t="s">
        <v>796</v>
      </c>
      <c r="E5669" t="str">
        <f>+VLOOKUP(Precio_mayoristas_consumidores[[#This Row],[Producto]],Codigos_class_frutas[],2,0)</f>
        <v>Tropicales y subtropicales</v>
      </c>
      <c r="F5669" t="s">
        <v>204</v>
      </c>
      <c r="G5669" s="51">
        <v>642.64</v>
      </c>
    </row>
    <row r="5670" spans="1:7" x14ac:dyDescent="0.35">
      <c r="A5670">
        <v>2019</v>
      </c>
      <c r="B5670">
        <v>2</v>
      </c>
      <c r="C5670" t="str">
        <f>+VLOOKUP(Precio_mayoristas_consumidores[[#This Row],[Cod_mes]],Códigos_mes[],2,0)</f>
        <v>Febrero</v>
      </c>
      <c r="D5670" t="s">
        <v>796</v>
      </c>
      <c r="E5670" t="str">
        <f>+VLOOKUP(Precio_mayoristas_consumidores[[#This Row],[Producto]],Codigos_class_frutas[],2,0)</f>
        <v>Uva</v>
      </c>
      <c r="F5670" t="s">
        <v>295</v>
      </c>
      <c r="G5670" s="51">
        <v>835.63</v>
      </c>
    </row>
    <row r="5671" spans="1:7" x14ac:dyDescent="0.35">
      <c r="A5671">
        <v>2019</v>
      </c>
      <c r="B5671">
        <v>2</v>
      </c>
      <c r="C5671" t="str">
        <f>+VLOOKUP(Precio_mayoristas_consumidores[[#This Row],[Cod_mes]],Códigos_mes[],2,0)</f>
        <v>Febrero</v>
      </c>
      <c r="D5671" t="s">
        <v>797</v>
      </c>
      <c r="E5671" t="str">
        <f>+VLOOKUP(Precio_mayoristas_consumidores[[#This Row],[Producto]],Codigos_class_frutas[],2,0)</f>
        <v>Berries</v>
      </c>
      <c r="F5671" t="s">
        <v>207</v>
      </c>
      <c r="G5671" s="51">
        <v>6205.27</v>
      </c>
    </row>
    <row r="5672" spans="1:7" x14ac:dyDescent="0.35">
      <c r="A5672">
        <v>2019</v>
      </c>
      <c r="B5672">
        <v>2</v>
      </c>
      <c r="C5672" t="str">
        <f>+VLOOKUP(Precio_mayoristas_consumidores[[#This Row],[Cod_mes]],Códigos_mes[],2,0)</f>
        <v>Febrero</v>
      </c>
      <c r="D5672" t="s">
        <v>797</v>
      </c>
      <c r="E5672" t="str">
        <f>+VLOOKUP(Precio_mayoristas_consumidores[[#This Row],[Producto]],Codigos_class_frutas[],2,0)</f>
        <v>Frutos de hueso (carozo)</v>
      </c>
      <c r="F5672" t="s">
        <v>702</v>
      </c>
      <c r="G5672" s="51">
        <v>1444.58</v>
      </c>
    </row>
    <row r="5673" spans="1:7" x14ac:dyDescent="0.35">
      <c r="A5673">
        <v>2019</v>
      </c>
      <c r="B5673">
        <v>2</v>
      </c>
      <c r="C5673" t="str">
        <f>+VLOOKUP(Precio_mayoristas_consumidores[[#This Row],[Cod_mes]],Códigos_mes[],2,0)</f>
        <v>Febrero</v>
      </c>
      <c r="D5673" t="s">
        <v>797</v>
      </c>
      <c r="E5673" t="str">
        <f>+VLOOKUP(Precio_mayoristas_consumidores[[#This Row],[Producto]],Codigos_class_frutas[],2,0)</f>
        <v>Frutos de hueso (carozo)</v>
      </c>
      <c r="F5673" t="s">
        <v>277</v>
      </c>
      <c r="G5673" s="51">
        <v>1505.62</v>
      </c>
    </row>
    <row r="5674" spans="1:7" x14ac:dyDescent="0.35">
      <c r="A5674">
        <v>2019</v>
      </c>
      <c r="B5674">
        <v>2</v>
      </c>
      <c r="C5674" t="str">
        <f>+VLOOKUP(Precio_mayoristas_consumidores[[#This Row],[Cod_mes]],Códigos_mes[],2,0)</f>
        <v>Febrero</v>
      </c>
      <c r="D5674" t="s">
        <v>797</v>
      </c>
      <c r="E5674" t="str">
        <f>+VLOOKUP(Precio_mayoristas_consumidores[[#This Row],[Producto]],Codigos_class_frutas[],2,0)</f>
        <v>Berries</v>
      </c>
      <c r="F5674" t="s">
        <v>799</v>
      </c>
      <c r="G5674" s="51">
        <v>8710</v>
      </c>
    </row>
    <row r="5675" spans="1:7" x14ac:dyDescent="0.35">
      <c r="A5675">
        <v>2019</v>
      </c>
      <c r="B5675">
        <v>2</v>
      </c>
      <c r="C5675" t="str">
        <f>+VLOOKUP(Precio_mayoristas_consumidores[[#This Row],[Cod_mes]],Códigos_mes[],2,0)</f>
        <v>Febrero</v>
      </c>
      <c r="D5675" t="s">
        <v>797</v>
      </c>
      <c r="E5675" t="str">
        <f>+VLOOKUP(Precio_mayoristas_consumidores[[#This Row],[Producto]],Codigos_class_frutas[],2,0)</f>
        <v>Berries</v>
      </c>
      <c r="F5675" t="s">
        <v>212</v>
      </c>
      <c r="G5675" s="51">
        <v>4246.8900000000003</v>
      </c>
    </row>
    <row r="5676" spans="1:7" x14ac:dyDescent="0.35">
      <c r="A5676">
        <v>2019</v>
      </c>
      <c r="B5676">
        <v>2</v>
      </c>
      <c r="C5676" t="str">
        <f>+VLOOKUP(Precio_mayoristas_consumidores[[#This Row],[Cod_mes]],Códigos_mes[],2,0)</f>
        <v>Febrero</v>
      </c>
      <c r="D5676" t="s">
        <v>797</v>
      </c>
      <c r="E5676" t="str">
        <f>+VLOOKUP(Precio_mayoristas_consumidores[[#This Row],[Producto]],Codigos_class_frutas[],2,0)</f>
        <v>Cítricos</v>
      </c>
      <c r="F5676" t="s">
        <v>214</v>
      </c>
      <c r="G5676" s="51">
        <v>2123.86</v>
      </c>
    </row>
    <row r="5677" spans="1:7" x14ac:dyDescent="0.35">
      <c r="A5677">
        <v>2019</v>
      </c>
      <c r="B5677">
        <v>2</v>
      </c>
      <c r="C5677" t="str">
        <f>+VLOOKUP(Precio_mayoristas_consumidores[[#This Row],[Cod_mes]],Códigos_mes[],2,0)</f>
        <v>Febrero</v>
      </c>
      <c r="D5677" t="s">
        <v>797</v>
      </c>
      <c r="E5677" t="str">
        <f>+VLOOKUP(Precio_mayoristas_consumidores[[#This Row],[Producto]],Codigos_class_frutas[],2,0)</f>
        <v>Tropicales y subtropicales</v>
      </c>
      <c r="F5677" t="s">
        <v>229</v>
      </c>
      <c r="G5677" s="51">
        <v>1746.55</v>
      </c>
    </row>
    <row r="5678" spans="1:7" x14ac:dyDescent="0.35">
      <c r="A5678">
        <v>2019</v>
      </c>
      <c r="B5678">
        <v>2</v>
      </c>
      <c r="C5678" t="str">
        <f>+VLOOKUP(Precio_mayoristas_consumidores[[#This Row],[Cod_mes]],Códigos_mes[],2,0)</f>
        <v>Febrero</v>
      </c>
      <c r="D5678" t="s">
        <v>797</v>
      </c>
      <c r="E5678" t="str">
        <f>+VLOOKUP(Precio_mayoristas_consumidores[[#This Row],[Producto]],Codigos_class_frutas[],2,0)</f>
        <v>Frutos de pepita</v>
      </c>
      <c r="F5678" t="s">
        <v>231</v>
      </c>
      <c r="G5678" s="51">
        <v>1545.64</v>
      </c>
    </row>
    <row r="5679" spans="1:7" x14ac:dyDescent="0.35">
      <c r="A5679">
        <v>2019</v>
      </c>
      <c r="B5679">
        <v>2</v>
      </c>
      <c r="C5679" t="str">
        <f>+VLOOKUP(Precio_mayoristas_consumidores[[#This Row],[Cod_mes]],Códigos_mes[],2,0)</f>
        <v>Febrero</v>
      </c>
      <c r="D5679" t="s">
        <v>797</v>
      </c>
      <c r="E5679" t="str">
        <f>+VLOOKUP(Precio_mayoristas_consumidores[[#This Row],[Producto]],Codigos_class_frutas[],2,0)</f>
        <v>Cítricos</v>
      </c>
      <c r="F5679" t="s">
        <v>221</v>
      </c>
      <c r="G5679" s="51">
        <v>1212.69</v>
      </c>
    </row>
    <row r="5680" spans="1:7" x14ac:dyDescent="0.35">
      <c r="A5680">
        <v>2019</v>
      </c>
      <c r="B5680">
        <v>2</v>
      </c>
      <c r="C5680" t="str">
        <f>+VLOOKUP(Precio_mayoristas_consumidores[[#This Row],[Cod_mes]],Códigos_mes[],2,0)</f>
        <v>Febrero</v>
      </c>
      <c r="D5680" t="s">
        <v>797</v>
      </c>
      <c r="E5680" t="str">
        <f>+VLOOKUP(Precio_mayoristas_consumidores[[#This Row],[Producto]],Codigos_class_frutas[],2,0)</f>
        <v>Frutos de hueso (carozo)</v>
      </c>
      <c r="F5680" t="s">
        <v>665</v>
      </c>
      <c r="G5680" s="51">
        <v>1432.42</v>
      </c>
    </row>
    <row r="5681" spans="1:7" x14ac:dyDescent="0.35">
      <c r="A5681">
        <v>2019</v>
      </c>
      <c r="B5681">
        <v>2</v>
      </c>
      <c r="C5681" t="str">
        <f>+VLOOKUP(Precio_mayoristas_consumidores[[#This Row],[Cod_mes]],Códigos_mes[],2,0)</f>
        <v>Febrero</v>
      </c>
      <c r="D5681" t="s">
        <v>797</v>
      </c>
      <c r="E5681" t="str">
        <f>+VLOOKUP(Precio_mayoristas_consumidores[[#This Row],[Producto]],Codigos_class_frutas[],2,0)</f>
        <v>Oleaginosos</v>
      </c>
      <c r="F5681" t="s">
        <v>225</v>
      </c>
      <c r="G5681" s="51">
        <v>3195.33</v>
      </c>
    </row>
    <row r="5682" spans="1:7" x14ac:dyDescent="0.35">
      <c r="A5682">
        <v>2019</v>
      </c>
      <c r="B5682">
        <v>2</v>
      </c>
      <c r="C5682" t="str">
        <f>+VLOOKUP(Precio_mayoristas_consumidores[[#This Row],[Cod_mes]],Códigos_mes[],2,0)</f>
        <v>Febrero</v>
      </c>
      <c r="D5682" t="s">
        <v>797</v>
      </c>
      <c r="E5682" t="str">
        <f>+VLOOKUP(Precio_mayoristas_consumidores[[#This Row],[Producto]],Codigos_class_frutas[],2,0)</f>
        <v>Frutos de pepita</v>
      </c>
      <c r="F5682" t="s">
        <v>242</v>
      </c>
      <c r="G5682" s="51">
        <v>1372.31</v>
      </c>
    </row>
    <row r="5683" spans="1:7" x14ac:dyDescent="0.35">
      <c r="A5683">
        <v>2019</v>
      </c>
      <c r="B5683">
        <v>2</v>
      </c>
      <c r="C5683" t="str">
        <f>+VLOOKUP(Precio_mayoristas_consumidores[[#This Row],[Cod_mes]],Códigos_mes[],2,0)</f>
        <v>Febrero</v>
      </c>
      <c r="D5683" t="s">
        <v>797</v>
      </c>
      <c r="E5683" t="str">
        <f>+VLOOKUP(Precio_mayoristas_consumidores[[#This Row],[Producto]],Codigos_class_frutas[],2,0)</f>
        <v>Tropicales y subtropicales</v>
      </c>
      <c r="F5683" t="s">
        <v>204</v>
      </c>
      <c r="G5683" s="51">
        <v>815.21</v>
      </c>
    </row>
    <row r="5684" spans="1:7" x14ac:dyDescent="0.35">
      <c r="A5684">
        <v>2019</v>
      </c>
      <c r="B5684">
        <v>2</v>
      </c>
      <c r="C5684" t="str">
        <f>+VLOOKUP(Precio_mayoristas_consumidores[[#This Row],[Cod_mes]],Códigos_mes[],2,0)</f>
        <v>Febrero</v>
      </c>
      <c r="D5684" t="s">
        <v>797</v>
      </c>
      <c r="E5684" t="str">
        <f>+VLOOKUP(Precio_mayoristas_consumidores[[#This Row],[Producto]],Codigos_class_frutas[],2,0)</f>
        <v>Uva</v>
      </c>
      <c r="F5684" t="s">
        <v>295</v>
      </c>
      <c r="G5684" s="51">
        <v>2241.71</v>
      </c>
    </row>
    <row r="5685" spans="1:7" x14ac:dyDescent="0.35">
      <c r="A5685">
        <v>2019</v>
      </c>
      <c r="B5685">
        <v>3</v>
      </c>
      <c r="C5685" t="str">
        <f>+VLOOKUP(Precio_mayoristas_consumidores[[#This Row],[Cod_mes]],Códigos_mes[],2,0)</f>
        <v>Marzo</v>
      </c>
      <c r="D5685" t="s">
        <v>796</v>
      </c>
      <c r="E5685" t="str">
        <f>+VLOOKUP(Precio_mayoristas_consumidores[[#This Row],[Producto]],Codigos_class_frutas[],2,0)</f>
        <v>Berries</v>
      </c>
      <c r="F5685" t="s">
        <v>207</v>
      </c>
      <c r="G5685" s="51">
        <v>2202.89</v>
      </c>
    </row>
    <row r="5686" spans="1:7" x14ac:dyDescent="0.35">
      <c r="A5686">
        <v>2019</v>
      </c>
      <c r="B5686">
        <v>3</v>
      </c>
      <c r="C5686" t="str">
        <f>+VLOOKUP(Precio_mayoristas_consumidores[[#This Row],[Cod_mes]],Códigos_mes[],2,0)</f>
        <v>Marzo</v>
      </c>
      <c r="D5686" t="s">
        <v>796</v>
      </c>
      <c r="E5686" t="str">
        <f>+VLOOKUP(Precio_mayoristas_consumidores[[#This Row],[Producto]],Codigos_class_frutas[],2,0)</f>
        <v>Frutos de hueso (carozo)</v>
      </c>
      <c r="F5686" t="s">
        <v>702</v>
      </c>
      <c r="G5686" s="51">
        <v>640.79</v>
      </c>
    </row>
    <row r="5687" spans="1:7" x14ac:dyDescent="0.35">
      <c r="A5687">
        <v>2019</v>
      </c>
      <c r="B5687">
        <v>3</v>
      </c>
      <c r="C5687" t="str">
        <f>+VLOOKUP(Precio_mayoristas_consumidores[[#This Row],[Cod_mes]],Códigos_mes[],2,0)</f>
        <v>Marzo</v>
      </c>
      <c r="D5687" t="s">
        <v>796</v>
      </c>
      <c r="E5687" t="str">
        <f>+VLOOKUP(Precio_mayoristas_consumidores[[#This Row],[Producto]],Codigos_class_frutas[],2,0)</f>
        <v>Frutos de hueso (carozo)</v>
      </c>
      <c r="F5687" t="s">
        <v>277</v>
      </c>
      <c r="G5687" s="51">
        <v>834.94</v>
      </c>
    </row>
    <row r="5688" spans="1:7" x14ac:dyDescent="0.35">
      <c r="A5688">
        <v>2019</v>
      </c>
      <c r="B5688">
        <v>3</v>
      </c>
      <c r="C5688" t="str">
        <f>+VLOOKUP(Precio_mayoristas_consumidores[[#This Row],[Cod_mes]],Códigos_mes[],2,0)</f>
        <v>Marzo</v>
      </c>
      <c r="D5688" t="s">
        <v>796</v>
      </c>
      <c r="E5688" t="str">
        <f>+VLOOKUP(Precio_mayoristas_consumidores[[#This Row],[Producto]],Codigos_class_frutas[],2,0)</f>
        <v>Berries</v>
      </c>
      <c r="F5688" t="s">
        <v>799</v>
      </c>
      <c r="G5688" s="51">
        <v>2188.27</v>
      </c>
    </row>
    <row r="5689" spans="1:7" x14ac:dyDescent="0.35">
      <c r="A5689">
        <v>2019</v>
      </c>
      <c r="B5689">
        <v>3</v>
      </c>
      <c r="C5689" t="str">
        <f>+VLOOKUP(Precio_mayoristas_consumidores[[#This Row],[Cod_mes]],Códigos_mes[],2,0)</f>
        <v>Marzo</v>
      </c>
      <c r="D5689" t="s">
        <v>796</v>
      </c>
      <c r="E5689" t="str">
        <f>+VLOOKUP(Precio_mayoristas_consumidores[[#This Row],[Producto]],Codigos_class_frutas[],2,0)</f>
        <v>Berries</v>
      </c>
      <c r="F5689" t="s">
        <v>212</v>
      </c>
      <c r="G5689" s="51">
        <v>1360.68</v>
      </c>
    </row>
    <row r="5690" spans="1:7" x14ac:dyDescent="0.35">
      <c r="A5690">
        <v>2019</v>
      </c>
      <c r="B5690">
        <v>3</v>
      </c>
      <c r="C5690" t="str">
        <f>+VLOOKUP(Precio_mayoristas_consumidores[[#This Row],[Cod_mes]],Códigos_mes[],2,0)</f>
        <v>Marzo</v>
      </c>
      <c r="D5690" t="s">
        <v>796</v>
      </c>
      <c r="E5690" t="str">
        <f>+VLOOKUP(Precio_mayoristas_consumidores[[#This Row],[Producto]],Codigos_class_frutas[],2,0)</f>
        <v>Cítricos</v>
      </c>
      <c r="F5690" t="s">
        <v>214</v>
      </c>
      <c r="G5690" s="51">
        <v>1658.38</v>
      </c>
    </row>
    <row r="5691" spans="1:7" x14ac:dyDescent="0.35">
      <c r="A5691">
        <v>2019</v>
      </c>
      <c r="B5691">
        <v>3</v>
      </c>
      <c r="C5691" t="str">
        <f>+VLOOKUP(Precio_mayoristas_consumidores[[#This Row],[Cod_mes]],Códigos_mes[],2,0)</f>
        <v>Marzo</v>
      </c>
      <c r="D5691" t="s">
        <v>796</v>
      </c>
      <c r="E5691" t="str">
        <f>+VLOOKUP(Precio_mayoristas_consumidores[[#This Row],[Producto]],Codigos_class_frutas[],2,0)</f>
        <v>Tropicales y subtropicales</v>
      </c>
      <c r="F5691" t="s">
        <v>229</v>
      </c>
      <c r="G5691" s="51">
        <v>2117.69</v>
      </c>
    </row>
    <row r="5692" spans="1:7" x14ac:dyDescent="0.35">
      <c r="A5692">
        <v>2019</v>
      </c>
      <c r="B5692">
        <v>3</v>
      </c>
      <c r="C5692" t="str">
        <f>+VLOOKUP(Precio_mayoristas_consumidores[[#This Row],[Cod_mes]],Códigos_mes[],2,0)</f>
        <v>Marzo</v>
      </c>
      <c r="D5692" t="s">
        <v>796</v>
      </c>
      <c r="E5692" t="str">
        <f>+VLOOKUP(Precio_mayoristas_consumidores[[#This Row],[Producto]],Codigos_class_frutas[],2,0)</f>
        <v>Frutos de pepita</v>
      </c>
      <c r="F5692" t="s">
        <v>231</v>
      </c>
      <c r="G5692" s="51">
        <v>696.54</v>
      </c>
    </row>
    <row r="5693" spans="1:7" x14ac:dyDescent="0.35">
      <c r="A5693">
        <v>2019</v>
      </c>
      <c r="B5693">
        <v>3</v>
      </c>
      <c r="C5693" t="str">
        <f>+VLOOKUP(Precio_mayoristas_consumidores[[#This Row],[Cod_mes]],Códigos_mes[],2,0)</f>
        <v>Marzo</v>
      </c>
      <c r="D5693" t="s">
        <v>796</v>
      </c>
      <c r="E5693" t="str">
        <f>+VLOOKUP(Precio_mayoristas_consumidores[[#This Row],[Producto]],Codigos_class_frutas[],2,0)</f>
        <v>Cítricos</v>
      </c>
      <c r="F5693" t="s">
        <v>221</v>
      </c>
      <c r="G5693" s="51">
        <v>763.37</v>
      </c>
    </row>
    <row r="5694" spans="1:7" x14ac:dyDescent="0.35">
      <c r="A5694">
        <v>2019</v>
      </c>
      <c r="B5694">
        <v>3</v>
      </c>
      <c r="C5694" t="str">
        <f>+VLOOKUP(Precio_mayoristas_consumidores[[#This Row],[Cod_mes]],Códigos_mes[],2,0)</f>
        <v>Marzo</v>
      </c>
      <c r="D5694" t="s">
        <v>796</v>
      </c>
      <c r="E5694" t="str">
        <f>+VLOOKUP(Precio_mayoristas_consumidores[[#This Row],[Producto]],Codigos_class_frutas[],2,0)</f>
        <v>Frutos de hueso (carozo)</v>
      </c>
      <c r="F5694" t="s">
        <v>665</v>
      </c>
      <c r="G5694" s="51">
        <v>814.41</v>
      </c>
    </row>
    <row r="5695" spans="1:7" x14ac:dyDescent="0.35">
      <c r="A5695">
        <v>2019</v>
      </c>
      <c r="B5695">
        <v>3</v>
      </c>
      <c r="C5695" t="str">
        <f>+VLOOKUP(Precio_mayoristas_consumidores[[#This Row],[Cod_mes]],Códigos_mes[],2,0)</f>
        <v>Marzo</v>
      </c>
      <c r="D5695" t="s">
        <v>796</v>
      </c>
      <c r="E5695" t="str">
        <f>+VLOOKUP(Precio_mayoristas_consumidores[[#This Row],[Producto]],Codigos_class_frutas[],2,0)</f>
        <v>Oleaginosos</v>
      </c>
      <c r="F5695" t="s">
        <v>225</v>
      </c>
      <c r="G5695" s="51">
        <v>2590.1</v>
      </c>
    </row>
    <row r="5696" spans="1:7" x14ac:dyDescent="0.35">
      <c r="A5696">
        <v>2019</v>
      </c>
      <c r="B5696">
        <v>3</v>
      </c>
      <c r="C5696" t="str">
        <f>+VLOOKUP(Precio_mayoristas_consumidores[[#This Row],[Cod_mes]],Códigos_mes[],2,0)</f>
        <v>Marzo</v>
      </c>
      <c r="D5696" t="s">
        <v>796</v>
      </c>
      <c r="E5696" t="str">
        <f>+VLOOKUP(Precio_mayoristas_consumidores[[#This Row],[Producto]],Codigos_class_frutas[],2,0)</f>
        <v>Frutos de pepita</v>
      </c>
      <c r="F5696" t="s">
        <v>242</v>
      </c>
      <c r="G5696" s="51">
        <v>722.52</v>
      </c>
    </row>
    <row r="5697" spans="1:7" x14ac:dyDescent="0.35">
      <c r="A5697">
        <v>2019</v>
      </c>
      <c r="B5697">
        <v>3</v>
      </c>
      <c r="C5697" t="str">
        <f>+VLOOKUP(Precio_mayoristas_consumidores[[#This Row],[Cod_mes]],Códigos_mes[],2,0)</f>
        <v>Marzo</v>
      </c>
      <c r="D5697" t="s">
        <v>796</v>
      </c>
      <c r="E5697" t="str">
        <f>+VLOOKUP(Precio_mayoristas_consumidores[[#This Row],[Producto]],Codigos_class_frutas[],2,0)</f>
        <v>Tropicales y subtropicales</v>
      </c>
      <c r="F5697" t="s">
        <v>204</v>
      </c>
      <c r="G5697" s="51">
        <v>729.29</v>
      </c>
    </row>
    <row r="5698" spans="1:7" x14ac:dyDescent="0.35">
      <c r="A5698">
        <v>2019</v>
      </c>
      <c r="B5698">
        <v>3</v>
      </c>
      <c r="C5698" t="str">
        <f>+VLOOKUP(Precio_mayoristas_consumidores[[#This Row],[Cod_mes]],Códigos_mes[],2,0)</f>
        <v>Marzo</v>
      </c>
      <c r="D5698" t="s">
        <v>796</v>
      </c>
      <c r="E5698" t="str">
        <f>+VLOOKUP(Precio_mayoristas_consumidores[[#This Row],[Producto]],Codigos_class_frutas[],2,0)</f>
        <v>Uva</v>
      </c>
      <c r="F5698" t="s">
        <v>295</v>
      </c>
      <c r="G5698" s="51">
        <v>908.12</v>
      </c>
    </row>
    <row r="5699" spans="1:7" x14ac:dyDescent="0.35">
      <c r="A5699">
        <v>2019</v>
      </c>
      <c r="B5699">
        <v>3</v>
      </c>
      <c r="C5699" t="str">
        <f>+VLOOKUP(Precio_mayoristas_consumidores[[#This Row],[Cod_mes]],Códigos_mes[],2,0)</f>
        <v>Marzo</v>
      </c>
      <c r="D5699" t="s">
        <v>797</v>
      </c>
      <c r="E5699" t="str">
        <f>+VLOOKUP(Precio_mayoristas_consumidores[[#This Row],[Producto]],Codigos_class_frutas[],2,0)</f>
        <v>Berries</v>
      </c>
      <c r="F5699" t="s">
        <v>207</v>
      </c>
      <c r="G5699" s="51">
        <v>6237.43</v>
      </c>
    </row>
    <row r="5700" spans="1:7" x14ac:dyDescent="0.35">
      <c r="A5700">
        <v>2019</v>
      </c>
      <c r="B5700">
        <v>3</v>
      </c>
      <c r="C5700" t="str">
        <f>+VLOOKUP(Precio_mayoristas_consumidores[[#This Row],[Cod_mes]],Códigos_mes[],2,0)</f>
        <v>Marzo</v>
      </c>
      <c r="D5700" t="s">
        <v>797</v>
      </c>
      <c r="E5700" t="str">
        <f>+VLOOKUP(Precio_mayoristas_consumidores[[#This Row],[Producto]],Codigos_class_frutas[],2,0)</f>
        <v>Frutos de hueso (carozo)</v>
      </c>
      <c r="F5700" t="s">
        <v>702</v>
      </c>
      <c r="G5700" s="51">
        <v>1322.88</v>
      </c>
    </row>
    <row r="5701" spans="1:7" x14ac:dyDescent="0.35">
      <c r="A5701">
        <v>2019</v>
      </c>
      <c r="B5701">
        <v>3</v>
      </c>
      <c r="C5701" t="str">
        <f>+VLOOKUP(Precio_mayoristas_consumidores[[#This Row],[Cod_mes]],Códigos_mes[],2,0)</f>
        <v>Marzo</v>
      </c>
      <c r="D5701" t="s">
        <v>797</v>
      </c>
      <c r="E5701" t="str">
        <f>+VLOOKUP(Precio_mayoristas_consumidores[[#This Row],[Producto]],Codigos_class_frutas[],2,0)</f>
        <v>Frutos de hueso (carozo)</v>
      </c>
      <c r="F5701" t="s">
        <v>277</v>
      </c>
      <c r="G5701" s="51">
        <v>1536.28</v>
      </c>
    </row>
    <row r="5702" spans="1:7" x14ac:dyDescent="0.35">
      <c r="A5702">
        <v>2019</v>
      </c>
      <c r="B5702">
        <v>3</v>
      </c>
      <c r="C5702" t="str">
        <f>+VLOOKUP(Precio_mayoristas_consumidores[[#This Row],[Cod_mes]],Códigos_mes[],2,0)</f>
        <v>Marzo</v>
      </c>
      <c r="D5702" t="s">
        <v>797</v>
      </c>
      <c r="E5702" t="str">
        <f>+VLOOKUP(Precio_mayoristas_consumidores[[#This Row],[Producto]],Codigos_class_frutas[],2,0)</f>
        <v>Berries</v>
      </c>
      <c r="F5702" t="s">
        <v>799</v>
      </c>
      <c r="G5702" s="51">
        <v>7402.75</v>
      </c>
    </row>
    <row r="5703" spans="1:7" x14ac:dyDescent="0.35">
      <c r="A5703">
        <v>2019</v>
      </c>
      <c r="B5703">
        <v>3</v>
      </c>
      <c r="C5703" t="str">
        <f>+VLOOKUP(Precio_mayoristas_consumidores[[#This Row],[Cod_mes]],Códigos_mes[],2,0)</f>
        <v>Marzo</v>
      </c>
      <c r="D5703" t="s">
        <v>797</v>
      </c>
      <c r="E5703" t="str">
        <f>+VLOOKUP(Precio_mayoristas_consumidores[[#This Row],[Producto]],Codigos_class_frutas[],2,0)</f>
        <v>Berries</v>
      </c>
      <c r="F5703" t="s">
        <v>212</v>
      </c>
      <c r="G5703" s="51">
        <v>3208.4</v>
      </c>
    </row>
    <row r="5704" spans="1:7" x14ac:dyDescent="0.35">
      <c r="A5704">
        <v>2019</v>
      </c>
      <c r="B5704">
        <v>3</v>
      </c>
      <c r="C5704" t="str">
        <f>+VLOOKUP(Precio_mayoristas_consumidores[[#This Row],[Cod_mes]],Códigos_mes[],2,0)</f>
        <v>Marzo</v>
      </c>
      <c r="D5704" t="s">
        <v>797</v>
      </c>
      <c r="E5704" t="str">
        <f>+VLOOKUP(Precio_mayoristas_consumidores[[#This Row],[Producto]],Codigos_class_frutas[],2,0)</f>
        <v>Cítricos</v>
      </c>
      <c r="F5704" t="s">
        <v>214</v>
      </c>
      <c r="G5704" s="51">
        <v>2083.7199999999998</v>
      </c>
    </row>
    <row r="5705" spans="1:7" x14ac:dyDescent="0.35">
      <c r="A5705">
        <v>2019</v>
      </c>
      <c r="B5705">
        <v>3</v>
      </c>
      <c r="C5705" t="str">
        <f>+VLOOKUP(Precio_mayoristas_consumidores[[#This Row],[Cod_mes]],Códigos_mes[],2,0)</f>
        <v>Marzo</v>
      </c>
      <c r="D5705" t="s">
        <v>797</v>
      </c>
      <c r="E5705" t="str">
        <f>+VLOOKUP(Precio_mayoristas_consumidores[[#This Row],[Producto]],Codigos_class_frutas[],2,0)</f>
        <v>Tropicales y subtropicales</v>
      </c>
      <c r="F5705" t="s">
        <v>229</v>
      </c>
      <c r="G5705" s="51">
        <v>1597.11</v>
      </c>
    </row>
    <row r="5706" spans="1:7" x14ac:dyDescent="0.35">
      <c r="A5706">
        <v>2019</v>
      </c>
      <c r="B5706">
        <v>3</v>
      </c>
      <c r="C5706" t="str">
        <f>+VLOOKUP(Precio_mayoristas_consumidores[[#This Row],[Cod_mes]],Códigos_mes[],2,0)</f>
        <v>Marzo</v>
      </c>
      <c r="D5706" t="s">
        <v>797</v>
      </c>
      <c r="E5706" t="str">
        <f>+VLOOKUP(Precio_mayoristas_consumidores[[#This Row],[Producto]],Codigos_class_frutas[],2,0)</f>
        <v>Frutos de pepita</v>
      </c>
      <c r="F5706" t="s">
        <v>231</v>
      </c>
      <c r="G5706" s="51">
        <v>1509.86</v>
      </c>
    </row>
    <row r="5707" spans="1:7" x14ac:dyDescent="0.35">
      <c r="A5707">
        <v>2019</v>
      </c>
      <c r="B5707">
        <v>3</v>
      </c>
      <c r="C5707" t="str">
        <f>+VLOOKUP(Precio_mayoristas_consumidores[[#This Row],[Cod_mes]],Códigos_mes[],2,0)</f>
        <v>Marzo</v>
      </c>
      <c r="D5707" t="s">
        <v>797</v>
      </c>
      <c r="E5707" t="str">
        <f>+VLOOKUP(Precio_mayoristas_consumidores[[#This Row],[Producto]],Codigos_class_frutas[],2,0)</f>
        <v>Cítricos</v>
      </c>
      <c r="F5707" t="s">
        <v>221</v>
      </c>
      <c r="G5707" s="51">
        <v>1191.28</v>
      </c>
    </row>
    <row r="5708" spans="1:7" x14ac:dyDescent="0.35">
      <c r="A5708">
        <v>2019</v>
      </c>
      <c r="B5708">
        <v>3</v>
      </c>
      <c r="C5708" t="str">
        <f>+VLOOKUP(Precio_mayoristas_consumidores[[#This Row],[Cod_mes]],Códigos_mes[],2,0)</f>
        <v>Marzo</v>
      </c>
      <c r="D5708" t="s">
        <v>797</v>
      </c>
      <c r="E5708" t="str">
        <f>+VLOOKUP(Precio_mayoristas_consumidores[[#This Row],[Producto]],Codigos_class_frutas[],2,0)</f>
        <v>Frutos de hueso (carozo)</v>
      </c>
      <c r="F5708" t="s">
        <v>665</v>
      </c>
      <c r="G5708" s="51">
        <v>1507.52</v>
      </c>
    </row>
    <row r="5709" spans="1:7" x14ac:dyDescent="0.35">
      <c r="A5709">
        <v>2019</v>
      </c>
      <c r="B5709">
        <v>3</v>
      </c>
      <c r="C5709" t="str">
        <f>+VLOOKUP(Precio_mayoristas_consumidores[[#This Row],[Cod_mes]],Códigos_mes[],2,0)</f>
        <v>Marzo</v>
      </c>
      <c r="D5709" t="s">
        <v>797</v>
      </c>
      <c r="E5709" t="str">
        <f>+VLOOKUP(Precio_mayoristas_consumidores[[#This Row],[Producto]],Codigos_class_frutas[],2,0)</f>
        <v>Oleaginosos</v>
      </c>
      <c r="F5709" t="s">
        <v>225</v>
      </c>
      <c r="G5709" s="51">
        <v>3368.26</v>
      </c>
    </row>
    <row r="5710" spans="1:7" x14ac:dyDescent="0.35">
      <c r="A5710">
        <v>2019</v>
      </c>
      <c r="B5710">
        <v>3</v>
      </c>
      <c r="C5710" t="str">
        <f>+VLOOKUP(Precio_mayoristas_consumidores[[#This Row],[Cod_mes]],Códigos_mes[],2,0)</f>
        <v>Marzo</v>
      </c>
      <c r="D5710" t="s">
        <v>797</v>
      </c>
      <c r="E5710" t="str">
        <f>+VLOOKUP(Precio_mayoristas_consumidores[[#This Row],[Producto]],Codigos_class_frutas[],2,0)</f>
        <v>Frutos de pepita</v>
      </c>
      <c r="F5710" t="s">
        <v>242</v>
      </c>
      <c r="G5710" s="51">
        <v>1328.68</v>
      </c>
    </row>
    <row r="5711" spans="1:7" x14ac:dyDescent="0.35">
      <c r="A5711">
        <v>2019</v>
      </c>
      <c r="B5711">
        <v>3</v>
      </c>
      <c r="C5711" t="str">
        <f>+VLOOKUP(Precio_mayoristas_consumidores[[#This Row],[Cod_mes]],Códigos_mes[],2,0)</f>
        <v>Marzo</v>
      </c>
      <c r="D5711" t="s">
        <v>797</v>
      </c>
      <c r="E5711" t="str">
        <f>+VLOOKUP(Precio_mayoristas_consumidores[[#This Row],[Producto]],Codigos_class_frutas[],2,0)</f>
        <v>Tropicales y subtropicales</v>
      </c>
      <c r="F5711" t="s">
        <v>204</v>
      </c>
      <c r="G5711" s="51">
        <v>834.29</v>
      </c>
    </row>
    <row r="5712" spans="1:7" x14ac:dyDescent="0.35">
      <c r="A5712">
        <v>2019</v>
      </c>
      <c r="B5712">
        <v>3</v>
      </c>
      <c r="C5712" t="str">
        <f>+VLOOKUP(Precio_mayoristas_consumidores[[#This Row],[Cod_mes]],Códigos_mes[],2,0)</f>
        <v>Marzo</v>
      </c>
      <c r="D5712" t="s">
        <v>797</v>
      </c>
      <c r="E5712" t="str">
        <f>+VLOOKUP(Precio_mayoristas_consumidores[[#This Row],[Producto]],Codigos_class_frutas[],2,0)</f>
        <v>Uva</v>
      </c>
      <c r="F5712" t="s">
        <v>295</v>
      </c>
      <c r="G5712" s="51">
        <v>2490.41</v>
      </c>
    </row>
    <row r="5713" spans="1:7" x14ac:dyDescent="0.35">
      <c r="A5713">
        <v>2019</v>
      </c>
      <c r="B5713">
        <v>3</v>
      </c>
      <c r="C5713" t="str">
        <f>+VLOOKUP(Precio_mayoristas_consumidores[[#This Row],[Cod_mes]],Códigos_mes[],2,0)</f>
        <v>Marzo</v>
      </c>
      <c r="D5713" t="s">
        <v>796</v>
      </c>
      <c r="E5713" t="str">
        <f>+VLOOKUP(Precio_mayoristas_consumidores[[#This Row],[Producto]],Codigos_class_frutas[],2,0)</f>
        <v>Berries</v>
      </c>
      <c r="F5713" t="s">
        <v>207</v>
      </c>
      <c r="G5713" s="51">
        <v>2071.88</v>
      </c>
    </row>
    <row r="5714" spans="1:7" x14ac:dyDescent="0.35">
      <c r="A5714">
        <v>2019</v>
      </c>
      <c r="B5714">
        <v>3</v>
      </c>
      <c r="C5714" t="str">
        <f>+VLOOKUP(Precio_mayoristas_consumidores[[#This Row],[Cod_mes]],Códigos_mes[],2,0)</f>
        <v>Marzo</v>
      </c>
      <c r="D5714" t="s">
        <v>796</v>
      </c>
      <c r="E5714" t="str">
        <f>+VLOOKUP(Precio_mayoristas_consumidores[[#This Row],[Producto]],Codigos_class_frutas[],2,0)</f>
        <v>Frutos de hueso (carozo)</v>
      </c>
      <c r="F5714" t="s">
        <v>702</v>
      </c>
      <c r="G5714" s="51">
        <v>608.38</v>
      </c>
    </row>
    <row r="5715" spans="1:7" x14ac:dyDescent="0.35">
      <c r="A5715">
        <v>2019</v>
      </c>
      <c r="B5715">
        <v>3</v>
      </c>
      <c r="C5715" t="str">
        <f>+VLOOKUP(Precio_mayoristas_consumidores[[#This Row],[Cod_mes]],Códigos_mes[],2,0)</f>
        <v>Marzo</v>
      </c>
      <c r="D5715" t="s">
        <v>796</v>
      </c>
      <c r="E5715" t="str">
        <f>+VLOOKUP(Precio_mayoristas_consumidores[[#This Row],[Producto]],Codigos_class_frutas[],2,0)</f>
        <v>Frutos de hueso (carozo)</v>
      </c>
      <c r="F5715" t="s">
        <v>277</v>
      </c>
      <c r="G5715" s="51">
        <v>858.69</v>
      </c>
    </row>
    <row r="5716" spans="1:7" x14ac:dyDescent="0.35">
      <c r="A5716">
        <v>2019</v>
      </c>
      <c r="B5716">
        <v>3</v>
      </c>
      <c r="C5716" t="str">
        <f>+VLOOKUP(Precio_mayoristas_consumidores[[#This Row],[Cod_mes]],Códigos_mes[],2,0)</f>
        <v>Marzo</v>
      </c>
      <c r="D5716" t="s">
        <v>796</v>
      </c>
      <c r="E5716" t="str">
        <f>+VLOOKUP(Precio_mayoristas_consumidores[[#This Row],[Producto]],Codigos_class_frutas[],2,0)</f>
        <v>Berries</v>
      </c>
      <c r="F5716" t="s">
        <v>799</v>
      </c>
      <c r="G5716" s="51">
        <v>2115.7399999999998</v>
      </c>
    </row>
    <row r="5717" spans="1:7" x14ac:dyDescent="0.35">
      <c r="A5717">
        <v>2019</v>
      </c>
      <c r="B5717">
        <v>3</v>
      </c>
      <c r="C5717" t="str">
        <f>+VLOOKUP(Precio_mayoristas_consumidores[[#This Row],[Cod_mes]],Códigos_mes[],2,0)</f>
        <v>Marzo</v>
      </c>
      <c r="D5717" t="s">
        <v>796</v>
      </c>
      <c r="E5717" t="str">
        <f>+VLOOKUP(Precio_mayoristas_consumidores[[#This Row],[Producto]],Codigos_class_frutas[],2,0)</f>
        <v>Berries</v>
      </c>
      <c r="F5717" t="s">
        <v>212</v>
      </c>
      <c r="G5717" s="51">
        <v>1275.7</v>
      </c>
    </row>
    <row r="5718" spans="1:7" x14ac:dyDescent="0.35">
      <c r="A5718">
        <v>2019</v>
      </c>
      <c r="B5718">
        <v>3</v>
      </c>
      <c r="C5718" t="str">
        <f>+VLOOKUP(Precio_mayoristas_consumidores[[#This Row],[Cod_mes]],Códigos_mes[],2,0)</f>
        <v>Marzo</v>
      </c>
      <c r="D5718" t="s">
        <v>796</v>
      </c>
      <c r="E5718" t="str">
        <f>+VLOOKUP(Precio_mayoristas_consumidores[[#This Row],[Producto]],Codigos_class_frutas[],2,0)</f>
        <v>Cítricos</v>
      </c>
      <c r="F5718" t="s">
        <v>214</v>
      </c>
      <c r="G5718" s="51">
        <v>1650.52</v>
      </c>
    </row>
    <row r="5719" spans="1:7" x14ac:dyDescent="0.35">
      <c r="A5719">
        <v>2019</v>
      </c>
      <c r="B5719">
        <v>3</v>
      </c>
      <c r="C5719" t="str">
        <f>+VLOOKUP(Precio_mayoristas_consumidores[[#This Row],[Cod_mes]],Códigos_mes[],2,0)</f>
        <v>Marzo</v>
      </c>
      <c r="D5719" t="s">
        <v>796</v>
      </c>
      <c r="E5719" t="str">
        <f>+VLOOKUP(Precio_mayoristas_consumidores[[#This Row],[Producto]],Codigos_class_frutas[],2,0)</f>
        <v>Tropicales y subtropicales</v>
      </c>
      <c r="F5719" t="s">
        <v>229</v>
      </c>
      <c r="G5719" s="51">
        <v>2006.55</v>
      </c>
    </row>
    <row r="5720" spans="1:7" x14ac:dyDescent="0.35">
      <c r="A5720">
        <v>2019</v>
      </c>
      <c r="B5720">
        <v>3</v>
      </c>
      <c r="C5720" t="str">
        <f>+VLOOKUP(Precio_mayoristas_consumidores[[#This Row],[Cod_mes]],Códigos_mes[],2,0)</f>
        <v>Marzo</v>
      </c>
      <c r="D5720" t="s">
        <v>796</v>
      </c>
      <c r="E5720" t="str">
        <f>+VLOOKUP(Precio_mayoristas_consumidores[[#This Row],[Producto]],Codigos_class_frutas[],2,0)</f>
        <v>Frutos de pepita</v>
      </c>
      <c r="F5720" t="s">
        <v>231</v>
      </c>
      <c r="G5720" s="51">
        <v>665.38</v>
      </c>
    </row>
    <row r="5721" spans="1:7" x14ac:dyDescent="0.35">
      <c r="A5721">
        <v>2019</v>
      </c>
      <c r="B5721">
        <v>3</v>
      </c>
      <c r="C5721" t="str">
        <f>+VLOOKUP(Precio_mayoristas_consumidores[[#This Row],[Cod_mes]],Códigos_mes[],2,0)</f>
        <v>Marzo</v>
      </c>
      <c r="D5721" t="s">
        <v>796</v>
      </c>
      <c r="E5721" t="str">
        <f>+VLOOKUP(Precio_mayoristas_consumidores[[#This Row],[Producto]],Codigos_class_frutas[],2,0)</f>
        <v>Cítricos</v>
      </c>
      <c r="F5721" t="s">
        <v>221</v>
      </c>
      <c r="G5721" s="51">
        <v>696.64</v>
      </c>
    </row>
    <row r="5722" spans="1:7" x14ac:dyDescent="0.35">
      <c r="A5722">
        <v>2019</v>
      </c>
      <c r="B5722">
        <v>3</v>
      </c>
      <c r="C5722" t="str">
        <f>+VLOOKUP(Precio_mayoristas_consumidores[[#This Row],[Cod_mes]],Códigos_mes[],2,0)</f>
        <v>Marzo</v>
      </c>
      <c r="D5722" t="s">
        <v>796</v>
      </c>
      <c r="E5722" t="str">
        <f>+VLOOKUP(Precio_mayoristas_consumidores[[#This Row],[Producto]],Codigos_class_frutas[],2,0)</f>
        <v>Frutos de hueso (carozo)</v>
      </c>
      <c r="F5722" t="s">
        <v>665</v>
      </c>
      <c r="G5722" s="51">
        <v>805.44</v>
      </c>
    </row>
    <row r="5723" spans="1:7" x14ac:dyDescent="0.35">
      <c r="A5723">
        <v>2019</v>
      </c>
      <c r="B5723">
        <v>3</v>
      </c>
      <c r="C5723" t="str">
        <f>+VLOOKUP(Precio_mayoristas_consumidores[[#This Row],[Cod_mes]],Códigos_mes[],2,0)</f>
        <v>Marzo</v>
      </c>
      <c r="D5723" t="s">
        <v>796</v>
      </c>
      <c r="E5723" t="str">
        <f>+VLOOKUP(Precio_mayoristas_consumidores[[#This Row],[Producto]],Codigos_class_frutas[],2,0)</f>
        <v>Oleaginosos</v>
      </c>
      <c r="F5723" t="s">
        <v>225</v>
      </c>
      <c r="G5723" s="51">
        <v>2678.33</v>
      </c>
    </row>
    <row r="5724" spans="1:7" x14ac:dyDescent="0.35">
      <c r="A5724">
        <v>2019</v>
      </c>
      <c r="B5724">
        <v>3</v>
      </c>
      <c r="C5724" t="str">
        <f>+VLOOKUP(Precio_mayoristas_consumidores[[#This Row],[Cod_mes]],Códigos_mes[],2,0)</f>
        <v>Marzo</v>
      </c>
      <c r="D5724" t="s">
        <v>796</v>
      </c>
      <c r="E5724" t="str">
        <f>+VLOOKUP(Precio_mayoristas_consumidores[[#This Row],[Producto]],Codigos_class_frutas[],2,0)</f>
        <v>Frutos de pepita</v>
      </c>
      <c r="F5724" t="s">
        <v>242</v>
      </c>
      <c r="G5724" s="51">
        <v>678.67</v>
      </c>
    </row>
    <row r="5725" spans="1:7" x14ac:dyDescent="0.35">
      <c r="A5725">
        <v>2019</v>
      </c>
      <c r="B5725">
        <v>3</v>
      </c>
      <c r="C5725" t="str">
        <f>+VLOOKUP(Precio_mayoristas_consumidores[[#This Row],[Cod_mes]],Códigos_mes[],2,0)</f>
        <v>Marzo</v>
      </c>
      <c r="D5725" t="s">
        <v>796</v>
      </c>
      <c r="E5725" t="str">
        <f>+VLOOKUP(Precio_mayoristas_consumidores[[#This Row],[Producto]],Codigos_class_frutas[],2,0)</f>
        <v>Tropicales y subtropicales</v>
      </c>
      <c r="F5725" t="s">
        <v>204</v>
      </c>
      <c r="G5725" s="51">
        <v>752.16</v>
      </c>
    </row>
    <row r="5726" spans="1:7" x14ac:dyDescent="0.35">
      <c r="A5726">
        <v>2019</v>
      </c>
      <c r="B5726">
        <v>3</v>
      </c>
      <c r="C5726" t="str">
        <f>+VLOOKUP(Precio_mayoristas_consumidores[[#This Row],[Cod_mes]],Códigos_mes[],2,0)</f>
        <v>Marzo</v>
      </c>
      <c r="D5726" t="s">
        <v>796</v>
      </c>
      <c r="E5726" t="str">
        <f>+VLOOKUP(Precio_mayoristas_consumidores[[#This Row],[Producto]],Codigos_class_frutas[],2,0)</f>
        <v>Uva</v>
      </c>
      <c r="F5726" t="s">
        <v>295</v>
      </c>
      <c r="G5726" s="51">
        <v>836.03</v>
      </c>
    </row>
    <row r="5727" spans="1:7" x14ac:dyDescent="0.35">
      <c r="A5727">
        <v>2019</v>
      </c>
      <c r="B5727">
        <v>3</v>
      </c>
      <c r="C5727" t="str">
        <f>+VLOOKUP(Precio_mayoristas_consumidores[[#This Row],[Cod_mes]],Códigos_mes[],2,0)</f>
        <v>Marzo</v>
      </c>
      <c r="D5727" t="s">
        <v>797</v>
      </c>
      <c r="E5727" t="str">
        <f>+VLOOKUP(Precio_mayoristas_consumidores[[#This Row],[Producto]],Codigos_class_frutas[],2,0)</f>
        <v>Berries</v>
      </c>
      <c r="F5727" t="s">
        <v>207</v>
      </c>
      <c r="G5727" s="51">
        <v>6785</v>
      </c>
    </row>
    <row r="5728" spans="1:7" x14ac:dyDescent="0.35">
      <c r="A5728">
        <v>2019</v>
      </c>
      <c r="B5728">
        <v>3</v>
      </c>
      <c r="C5728" t="str">
        <f>+VLOOKUP(Precio_mayoristas_consumidores[[#This Row],[Cod_mes]],Códigos_mes[],2,0)</f>
        <v>Marzo</v>
      </c>
      <c r="D5728" t="s">
        <v>797</v>
      </c>
      <c r="E5728" t="str">
        <f>+VLOOKUP(Precio_mayoristas_consumidores[[#This Row],[Producto]],Codigos_class_frutas[],2,0)</f>
        <v>Frutos de hueso (carozo)</v>
      </c>
      <c r="F5728" t="s">
        <v>702</v>
      </c>
      <c r="G5728" s="51">
        <v>1372.36</v>
      </c>
    </row>
    <row r="5729" spans="1:7" x14ac:dyDescent="0.35">
      <c r="A5729">
        <v>2019</v>
      </c>
      <c r="B5729">
        <v>3</v>
      </c>
      <c r="C5729" t="str">
        <f>+VLOOKUP(Precio_mayoristas_consumidores[[#This Row],[Cod_mes]],Códigos_mes[],2,0)</f>
        <v>Marzo</v>
      </c>
      <c r="D5729" t="s">
        <v>797</v>
      </c>
      <c r="E5729" t="str">
        <f>+VLOOKUP(Precio_mayoristas_consumidores[[#This Row],[Producto]],Codigos_class_frutas[],2,0)</f>
        <v>Frutos de hueso (carozo)</v>
      </c>
      <c r="F5729" t="s">
        <v>277</v>
      </c>
      <c r="G5729" s="51">
        <v>1579.09</v>
      </c>
    </row>
    <row r="5730" spans="1:7" x14ac:dyDescent="0.35">
      <c r="A5730">
        <v>2019</v>
      </c>
      <c r="B5730">
        <v>3</v>
      </c>
      <c r="C5730" t="str">
        <f>+VLOOKUP(Precio_mayoristas_consumidores[[#This Row],[Cod_mes]],Códigos_mes[],2,0)</f>
        <v>Marzo</v>
      </c>
      <c r="D5730" t="s">
        <v>797</v>
      </c>
      <c r="E5730" t="str">
        <f>+VLOOKUP(Precio_mayoristas_consumidores[[#This Row],[Producto]],Codigos_class_frutas[],2,0)</f>
        <v>Berries</v>
      </c>
      <c r="F5730" t="s">
        <v>212</v>
      </c>
      <c r="G5730" s="51">
        <v>4236</v>
      </c>
    </row>
    <row r="5731" spans="1:7" x14ac:dyDescent="0.35">
      <c r="A5731">
        <v>2019</v>
      </c>
      <c r="B5731">
        <v>3</v>
      </c>
      <c r="C5731" t="str">
        <f>+VLOOKUP(Precio_mayoristas_consumidores[[#This Row],[Cod_mes]],Códigos_mes[],2,0)</f>
        <v>Marzo</v>
      </c>
      <c r="D5731" t="s">
        <v>797</v>
      </c>
      <c r="E5731" t="str">
        <f>+VLOOKUP(Precio_mayoristas_consumidores[[#This Row],[Producto]],Codigos_class_frutas[],2,0)</f>
        <v>Cítricos</v>
      </c>
      <c r="F5731" t="s">
        <v>214</v>
      </c>
      <c r="G5731" s="51">
        <v>2150.11</v>
      </c>
    </row>
    <row r="5732" spans="1:7" x14ac:dyDescent="0.35">
      <c r="A5732">
        <v>2019</v>
      </c>
      <c r="B5732">
        <v>3</v>
      </c>
      <c r="C5732" t="str">
        <f>+VLOOKUP(Precio_mayoristas_consumidores[[#This Row],[Cod_mes]],Códigos_mes[],2,0)</f>
        <v>Marzo</v>
      </c>
      <c r="D5732" t="s">
        <v>797</v>
      </c>
      <c r="E5732" t="str">
        <f>+VLOOKUP(Precio_mayoristas_consumidores[[#This Row],[Producto]],Codigos_class_frutas[],2,0)</f>
        <v>Tropicales y subtropicales</v>
      </c>
      <c r="F5732" t="s">
        <v>229</v>
      </c>
      <c r="G5732" s="51">
        <v>1864.98</v>
      </c>
    </row>
    <row r="5733" spans="1:7" x14ac:dyDescent="0.35">
      <c r="A5733">
        <v>2019</v>
      </c>
      <c r="B5733">
        <v>3</v>
      </c>
      <c r="C5733" t="str">
        <f>+VLOOKUP(Precio_mayoristas_consumidores[[#This Row],[Cod_mes]],Códigos_mes[],2,0)</f>
        <v>Marzo</v>
      </c>
      <c r="D5733" t="s">
        <v>797</v>
      </c>
      <c r="E5733" t="str">
        <f>+VLOOKUP(Precio_mayoristas_consumidores[[#This Row],[Producto]],Codigos_class_frutas[],2,0)</f>
        <v>Frutos de pepita</v>
      </c>
      <c r="F5733" t="s">
        <v>231</v>
      </c>
      <c r="G5733" s="51">
        <v>1613.34</v>
      </c>
    </row>
    <row r="5734" spans="1:7" x14ac:dyDescent="0.35">
      <c r="A5734">
        <v>2019</v>
      </c>
      <c r="B5734">
        <v>3</v>
      </c>
      <c r="C5734" t="str">
        <f>+VLOOKUP(Precio_mayoristas_consumidores[[#This Row],[Cod_mes]],Códigos_mes[],2,0)</f>
        <v>Marzo</v>
      </c>
      <c r="D5734" t="s">
        <v>797</v>
      </c>
      <c r="E5734" t="str">
        <f>+VLOOKUP(Precio_mayoristas_consumidores[[#This Row],[Producto]],Codigos_class_frutas[],2,0)</f>
        <v>Cítricos</v>
      </c>
      <c r="F5734" t="s">
        <v>221</v>
      </c>
      <c r="G5734" s="51">
        <v>1240.3</v>
      </c>
    </row>
    <row r="5735" spans="1:7" x14ac:dyDescent="0.35">
      <c r="A5735">
        <v>2019</v>
      </c>
      <c r="B5735">
        <v>3</v>
      </c>
      <c r="C5735" t="str">
        <f>+VLOOKUP(Precio_mayoristas_consumidores[[#This Row],[Cod_mes]],Códigos_mes[],2,0)</f>
        <v>Marzo</v>
      </c>
      <c r="D5735" t="s">
        <v>797</v>
      </c>
      <c r="E5735" t="str">
        <f>+VLOOKUP(Precio_mayoristas_consumidores[[#This Row],[Producto]],Codigos_class_frutas[],2,0)</f>
        <v>Frutos de hueso (carozo)</v>
      </c>
      <c r="F5735" t="s">
        <v>665</v>
      </c>
      <c r="G5735" s="51">
        <v>1546.14</v>
      </c>
    </row>
    <row r="5736" spans="1:7" x14ac:dyDescent="0.35">
      <c r="A5736">
        <v>2019</v>
      </c>
      <c r="B5736">
        <v>3</v>
      </c>
      <c r="C5736" t="str">
        <f>+VLOOKUP(Precio_mayoristas_consumidores[[#This Row],[Cod_mes]],Códigos_mes[],2,0)</f>
        <v>Marzo</v>
      </c>
      <c r="D5736" t="s">
        <v>797</v>
      </c>
      <c r="E5736" t="str">
        <f>+VLOOKUP(Precio_mayoristas_consumidores[[#This Row],[Producto]],Codigos_class_frutas[],2,0)</f>
        <v>Oleaginosos</v>
      </c>
      <c r="F5736" t="s">
        <v>225</v>
      </c>
      <c r="G5736" s="51">
        <v>3493.76</v>
      </c>
    </row>
    <row r="5737" spans="1:7" x14ac:dyDescent="0.35">
      <c r="A5737">
        <v>2019</v>
      </c>
      <c r="B5737">
        <v>3</v>
      </c>
      <c r="C5737" t="str">
        <f>+VLOOKUP(Precio_mayoristas_consumidores[[#This Row],[Cod_mes]],Códigos_mes[],2,0)</f>
        <v>Marzo</v>
      </c>
      <c r="D5737" t="s">
        <v>797</v>
      </c>
      <c r="E5737" t="str">
        <f>+VLOOKUP(Precio_mayoristas_consumidores[[#This Row],[Producto]],Codigos_class_frutas[],2,0)</f>
        <v>Frutos de pepita</v>
      </c>
      <c r="F5737" t="s">
        <v>242</v>
      </c>
      <c r="G5737" s="51">
        <v>1362.51</v>
      </c>
    </row>
    <row r="5738" spans="1:7" x14ac:dyDescent="0.35">
      <c r="A5738">
        <v>2019</v>
      </c>
      <c r="B5738">
        <v>3</v>
      </c>
      <c r="C5738" t="str">
        <f>+VLOOKUP(Precio_mayoristas_consumidores[[#This Row],[Cod_mes]],Códigos_mes[],2,0)</f>
        <v>Marzo</v>
      </c>
      <c r="D5738" t="s">
        <v>797</v>
      </c>
      <c r="E5738" t="str">
        <f>+VLOOKUP(Precio_mayoristas_consumidores[[#This Row],[Producto]],Codigos_class_frutas[],2,0)</f>
        <v>Tropicales y subtropicales</v>
      </c>
      <c r="F5738" t="s">
        <v>204</v>
      </c>
      <c r="G5738" s="51">
        <v>823.83</v>
      </c>
    </row>
    <row r="5739" spans="1:7" x14ac:dyDescent="0.35">
      <c r="A5739">
        <v>2019</v>
      </c>
      <c r="B5739">
        <v>3</v>
      </c>
      <c r="C5739" t="str">
        <f>+VLOOKUP(Precio_mayoristas_consumidores[[#This Row],[Cod_mes]],Códigos_mes[],2,0)</f>
        <v>Marzo</v>
      </c>
      <c r="D5739" t="s">
        <v>797</v>
      </c>
      <c r="E5739" t="str">
        <f>+VLOOKUP(Precio_mayoristas_consumidores[[#This Row],[Producto]],Codigos_class_frutas[],2,0)</f>
        <v>Uva</v>
      </c>
      <c r="F5739" t="s">
        <v>295</v>
      </c>
      <c r="G5739" s="51">
        <v>2403.65</v>
      </c>
    </row>
    <row r="5740" spans="1:7" x14ac:dyDescent="0.35">
      <c r="A5740">
        <v>2019</v>
      </c>
      <c r="B5740">
        <v>3</v>
      </c>
      <c r="C5740" t="str">
        <f>+VLOOKUP(Precio_mayoristas_consumidores[[#This Row],[Cod_mes]],Códigos_mes[],2,0)</f>
        <v>Marzo</v>
      </c>
      <c r="D5740" t="s">
        <v>796</v>
      </c>
      <c r="E5740" t="str">
        <f>+VLOOKUP(Precio_mayoristas_consumidores[[#This Row],[Producto]],Codigos_class_frutas[],2,0)</f>
        <v>Berries</v>
      </c>
      <c r="F5740" t="s">
        <v>207</v>
      </c>
      <c r="G5740" s="51">
        <v>2293.52</v>
      </c>
    </row>
    <row r="5741" spans="1:7" x14ac:dyDescent="0.35">
      <c r="A5741">
        <v>2019</v>
      </c>
      <c r="B5741">
        <v>3</v>
      </c>
      <c r="C5741" t="str">
        <f>+VLOOKUP(Precio_mayoristas_consumidores[[#This Row],[Cod_mes]],Códigos_mes[],2,0)</f>
        <v>Marzo</v>
      </c>
      <c r="D5741" t="s">
        <v>796</v>
      </c>
      <c r="E5741" t="str">
        <f>+VLOOKUP(Precio_mayoristas_consumidores[[#This Row],[Producto]],Codigos_class_frutas[],2,0)</f>
        <v>Frutos de hueso (carozo)</v>
      </c>
      <c r="F5741" t="s">
        <v>702</v>
      </c>
      <c r="G5741" s="51">
        <v>638.46</v>
      </c>
    </row>
    <row r="5742" spans="1:7" x14ac:dyDescent="0.35">
      <c r="A5742">
        <v>2019</v>
      </c>
      <c r="B5742">
        <v>3</v>
      </c>
      <c r="C5742" t="str">
        <f>+VLOOKUP(Precio_mayoristas_consumidores[[#This Row],[Cod_mes]],Códigos_mes[],2,0)</f>
        <v>Marzo</v>
      </c>
      <c r="D5742" t="s">
        <v>796</v>
      </c>
      <c r="E5742" t="str">
        <f>+VLOOKUP(Precio_mayoristas_consumidores[[#This Row],[Producto]],Codigos_class_frutas[],2,0)</f>
        <v>Frutos de hueso (carozo)</v>
      </c>
      <c r="F5742" t="s">
        <v>277</v>
      </c>
      <c r="G5742" s="51">
        <v>902.85</v>
      </c>
    </row>
    <row r="5743" spans="1:7" x14ac:dyDescent="0.35">
      <c r="A5743">
        <v>2019</v>
      </c>
      <c r="B5743">
        <v>3</v>
      </c>
      <c r="C5743" t="str">
        <f>+VLOOKUP(Precio_mayoristas_consumidores[[#This Row],[Cod_mes]],Códigos_mes[],2,0)</f>
        <v>Marzo</v>
      </c>
      <c r="D5743" t="s">
        <v>796</v>
      </c>
      <c r="E5743" t="str">
        <f>+VLOOKUP(Precio_mayoristas_consumidores[[#This Row],[Producto]],Codigos_class_frutas[],2,0)</f>
        <v>Berries</v>
      </c>
      <c r="F5743" t="s">
        <v>799</v>
      </c>
      <c r="G5743" s="51">
        <v>1927.42</v>
      </c>
    </row>
    <row r="5744" spans="1:7" x14ac:dyDescent="0.35">
      <c r="A5744">
        <v>2019</v>
      </c>
      <c r="B5744">
        <v>3</v>
      </c>
      <c r="C5744" t="str">
        <f>+VLOOKUP(Precio_mayoristas_consumidores[[#This Row],[Cod_mes]],Códigos_mes[],2,0)</f>
        <v>Marzo</v>
      </c>
      <c r="D5744" t="s">
        <v>796</v>
      </c>
      <c r="E5744" t="str">
        <f>+VLOOKUP(Precio_mayoristas_consumidores[[#This Row],[Producto]],Codigos_class_frutas[],2,0)</f>
        <v>Berries</v>
      </c>
      <c r="F5744" t="s">
        <v>212</v>
      </c>
      <c r="G5744" s="51">
        <v>1340.09</v>
      </c>
    </row>
    <row r="5745" spans="1:7" x14ac:dyDescent="0.35">
      <c r="A5745">
        <v>2019</v>
      </c>
      <c r="B5745">
        <v>3</v>
      </c>
      <c r="C5745" t="str">
        <f>+VLOOKUP(Precio_mayoristas_consumidores[[#This Row],[Cod_mes]],Códigos_mes[],2,0)</f>
        <v>Marzo</v>
      </c>
      <c r="D5745" t="s">
        <v>796</v>
      </c>
      <c r="E5745" t="str">
        <f>+VLOOKUP(Precio_mayoristas_consumidores[[#This Row],[Producto]],Codigos_class_frutas[],2,0)</f>
        <v>Cítricos</v>
      </c>
      <c r="F5745" t="s">
        <v>214</v>
      </c>
      <c r="G5745" s="51">
        <v>1622.01</v>
      </c>
    </row>
    <row r="5746" spans="1:7" x14ac:dyDescent="0.35">
      <c r="A5746">
        <v>2019</v>
      </c>
      <c r="B5746">
        <v>3</v>
      </c>
      <c r="C5746" t="str">
        <f>+VLOOKUP(Precio_mayoristas_consumidores[[#This Row],[Cod_mes]],Códigos_mes[],2,0)</f>
        <v>Marzo</v>
      </c>
      <c r="D5746" t="s">
        <v>796</v>
      </c>
      <c r="E5746" t="str">
        <f>+VLOOKUP(Precio_mayoristas_consumidores[[#This Row],[Producto]],Codigos_class_frutas[],2,0)</f>
        <v>Tropicales y subtropicales</v>
      </c>
      <c r="F5746" t="s">
        <v>229</v>
      </c>
      <c r="G5746" s="51">
        <v>2091.59</v>
      </c>
    </row>
    <row r="5747" spans="1:7" x14ac:dyDescent="0.35">
      <c r="A5747">
        <v>2019</v>
      </c>
      <c r="B5747">
        <v>3</v>
      </c>
      <c r="C5747" t="str">
        <f>+VLOOKUP(Precio_mayoristas_consumidores[[#This Row],[Cod_mes]],Códigos_mes[],2,0)</f>
        <v>Marzo</v>
      </c>
      <c r="D5747" t="s">
        <v>796</v>
      </c>
      <c r="E5747" t="str">
        <f>+VLOOKUP(Precio_mayoristas_consumidores[[#This Row],[Producto]],Codigos_class_frutas[],2,0)</f>
        <v>Frutos de pepita</v>
      </c>
      <c r="F5747" t="s">
        <v>231</v>
      </c>
      <c r="G5747" s="51">
        <v>655.55</v>
      </c>
    </row>
    <row r="5748" spans="1:7" x14ac:dyDescent="0.35">
      <c r="A5748">
        <v>2019</v>
      </c>
      <c r="B5748">
        <v>3</v>
      </c>
      <c r="C5748" t="str">
        <f>+VLOOKUP(Precio_mayoristas_consumidores[[#This Row],[Cod_mes]],Códigos_mes[],2,0)</f>
        <v>Marzo</v>
      </c>
      <c r="D5748" t="s">
        <v>796</v>
      </c>
      <c r="E5748" t="str">
        <f>+VLOOKUP(Precio_mayoristas_consumidores[[#This Row],[Producto]],Codigos_class_frutas[],2,0)</f>
        <v>Cítricos</v>
      </c>
      <c r="F5748" t="s">
        <v>221</v>
      </c>
      <c r="G5748" s="51">
        <v>730.12</v>
      </c>
    </row>
    <row r="5749" spans="1:7" x14ac:dyDescent="0.35">
      <c r="A5749">
        <v>2019</v>
      </c>
      <c r="B5749">
        <v>3</v>
      </c>
      <c r="C5749" t="str">
        <f>+VLOOKUP(Precio_mayoristas_consumidores[[#This Row],[Cod_mes]],Códigos_mes[],2,0)</f>
        <v>Marzo</v>
      </c>
      <c r="D5749" t="s">
        <v>796</v>
      </c>
      <c r="E5749" t="str">
        <f>+VLOOKUP(Precio_mayoristas_consumidores[[#This Row],[Producto]],Codigos_class_frutas[],2,0)</f>
        <v>Frutos de hueso (carozo)</v>
      </c>
      <c r="F5749" t="s">
        <v>665</v>
      </c>
      <c r="G5749" s="51">
        <v>873.68</v>
      </c>
    </row>
    <row r="5750" spans="1:7" x14ac:dyDescent="0.35">
      <c r="A5750">
        <v>2019</v>
      </c>
      <c r="B5750">
        <v>3</v>
      </c>
      <c r="C5750" t="str">
        <f>+VLOOKUP(Precio_mayoristas_consumidores[[#This Row],[Cod_mes]],Códigos_mes[],2,0)</f>
        <v>Marzo</v>
      </c>
      <c r="D5750" t="s">
        <v>796</v>
      </c>
      <c r="E5750" t="str">
        <f>+VLOOKUP(Precio_mayoristas_consumidores[[#This Row],[Producto]],Codigos_class_frutas[],2,0)</f>
        <v>Oleaginosos</v>
      </c>
      <c r="F5750" t="s">
        <v>225</v>
      </c>
      <c r="G5750" s="51">
        <v>2720.97</v>
      </c>
    </row>
    <row r="5751" spans="1:7" x14ac:dyDescent="0.35">
      <c r="A5751">
        <v>2019</v>
      </c>
      <c r="B5751">
        <v>3</v>
      </c>
      <c r="C5751" t="str">
        <f>+VLOOKUP(Precio_mayoristas_consumidores[[#This Row],[Cod_mes]],Códigos_mes[],2,0)</f>
        <v>Marzo</v>
      </c>
      <c r="D5751" t="s">
        <v>796</v>
      </c>
      <c r="E5751" t="str">
        <f>+VLOOKUP(Precio_mayoristas_consumidores[[#This Row],[Producto]],Codigos_class_frutas[],2,0)</f>
        <v>Frutos de pepita</v>
      </c>
      <c r="F5751" t="s">
        <v>242</v>
      </c>
      <c r="G5751" s="51">
        <v>691.53</v>
      </c>
    </row>
    <row r="5752" spans="1:7" x14ac:dyDescent="0.35">
      <c r="A5752">
        <v>2019</v>
      </c>
      <c r="B5752">
        <v>3</v>
      </c>
      <c r="C5752" t="str">
        <f>+VLOOKUP(Precio_mayoristas_consumidores[[#This Row],[Cod_mes]],Códigos_mes[],2,0)</f>
        <v>Marzo</v>
      </c>
      <c r="D5752" t="s">
        <v>796</v>
      </c>
      <c r="E5752" t="str">
        <f>+VLOOKUP(Precio_mayoristas_consumidores[[#This Row],[Producto]],Codigos_class_frutas[],2,0)</f>
        <v>Tropicales y subtropicales</v>
      </c>
      <c r="F5752" t="s">
        <v>204</v>
      </c>
      <c r="G5752" s="51">
        <v>819.05</v>
      </c>
    </row>
    <row r="5753" spans="1:7" x14ac:dyDescent="0.35">
      <c r="A5753">
        <v>2019</v>
      </c>
      <c r="B5753">
        <v>3</v>
      </c>
      <c r="C5753" t="str">
        <f>+VLOOKUP(Precio_mayoristas_consumidores[[#This Row],[Cod_mes]],Códigos_mes[],2,0)</f>
        <v>Marzo</v>
      </c>
      <c r="D5753" t="s">
        <v>796</v>
      </c>
      <c r="E5753" t="str">
        <f>+VLOOKUP(Precio_mayoristas_consumidores[[#This Row],[Producto]],Codigos_class_frutas[],2,0)</f>
        <v>Uva</v>
      </c>
      <c r="F5753" t="s">
        <v>295</v>
      </c>
      <c r="G5753" s="51">
        <v>850.93</v>
      </c>
    </row>
    <row r="5754" spans="1:7" x14ac:dyDescent="0.35">
      <c r="A5754">
        <v>2019</v>
      </c>
      <c r="B5754">
        <v>3</v>
      </c>
      <c r="C5754" t="str">
        <f>+VLOOKUP(Precio_mayoristas_consumidores[[#This Row],[Cod_mes]],Códigos_mes[],2,0)</f>
        <v>Marzo</v>
      </c>
      <c r="D5754" t="s">
        <v>797</v>
      </c>
      <c r="E5754" t="str">
        <f>+VLOOKUP(Precio_mayoristas_consumidores[[#This Row],[Producto]],Codigos_class_frutas[],2,0)</f>
        <v>Berries</v>
      </c>
      <c r="F5754" t="s">
        <v>207</v>
      </c>
      <c r="G5754" s="51">
        <v>9647.6</v>
      </c>
    </row>
    <row r="5755" spans="1:7" x14ac:dyDescent="0.35">
      <c r="A5755">
        <v>2019</v>
      </c>
      <c r="B5755">
        <v>3</v>
      </c>
      <c r="C5755" t="str">
        <f>+VLOOKUP(Precio_mayoristas_consumidores[[#This Row],[Cod_mes]],Códigos_mes[],2,0)</f>
        <v>Marzo</v>
      </c>
      <c r="D5755" t="s">
        <v>797</v>
      </c>
      <c r="E5755" t="str">
        <f>+VLOOKUP(Precio_mayoristas_consumidores[[#This Row],[Producto]],Codigos_class_frutas[],2,0)</f>
        <v>Frutos de hueso (carozo)</v>
      </c>
      <c r="F5755" t="s">
        <v>702</v>
      </c>
      <c r="G5755" s="51">
        <v>1366.41</v>
      </c>
    </row>
    <row r="5756" spans="1:7" x14ac:dyDescent="0.35">
      <c r="A5756">
        <v>2019</v>
      </c>
      <c r="B5756">
        <v>3</v>
      </c>
      <c r="C5756" t="str">
        <f>+VLOOKUP(Precio_mayoristas_consumidores[[#This Row],[Cod_mes]],Códigos_mes[],2,0)</f>
        <v>Marzo</v>
      </c>
      <c r="D5756" t="s">
        <v>797</v>
      </c>
      <c r="E5756" t="str">
        <f>+VLOOKUP(Precio_mayoristas_consumidores[[#This Row],[Producto]],Codigos_class_frutas[],2,0)</f>
        <v>Frutos de hueso (carozo)</v>
      </c>
      <c r="F5756" t="s">
        <v>277</v>
      </c>
      <c r="G5756" s="51">
        <v>1540.6</v>
      </c>
    </row>
    <row r="5757" spans="1:7" x14ac:dyDescent="0.35">
      <c r="A5757">
        <v>2019</v>
      </c>
      <c r="B5757">
        <v>3</v>
      </c>
      <c r="C5757" t="str">
        <f>+VLOOKUP(Precio_mayoristas_consumidores[[#This Row],[Cod_mes]],Códigos_mes[],2,0)</f>
        <v>Marzo</v>
      </c>
      <c r="D5757" t="s">
        <v>797</v>
      </c>
      <c r="E5757" t="str">
        <f>+VLOOKUP(Precio_mayoristas_consumidores[[#This Row],[Producto]],Codigos_class_frutas[],2,0)</f>
        <v>Berries</v>
      </c>
      <c r="F5757" t="s">
        <v>799</v>
      </c>
      <c r="G5757" s="51">
        <v>7155</v>
      </c>
    </row>
    <row r="5758" spans="1:7" x14ac:dyDescent="0.35">
      <c r="A5758">
        <v>2019</v>
      </c>
      <c r="B5758">
        <v>3</v>
      </c>
      <c r="C5758" t="str">
        <f>+VLOOKUP(Precio_mayoristas_consumidores[[#This Row],[Cod_mes]],Códigos_mes[],2,0)</f>
        <v>Marzo</v>
      </c>
      <c r="D5758" t="s">
        <v>797</v>
      </c>
      <c r="E5758" t="str">
        <f>+VLOOKUP(Precio_mayoristas_consumidores[[#This Row],[Producto]],Codigos_class_frutas[],2,0)</f>
        <v>Berries</v>
      </c>
      <c r="F5758" t="s">
        <v>212</v>
      </c>
      <c r="G5758" s="51">
        <v>3518.86</v>
      </c>
    </row>
    <row r="5759" spans="1:7" x14ac:dyDescent="0.35">
      <c r="A5759">
        <v>2019</v>
      </c>
      <c r="B5759">
        <v>3</v>
      </c>
      <c r="C5759" t="str">
        <f>+VLOOKUP(Precio_mayoristas_consumidores[[#This Row],[Cod_mes]],Códigos_mes[],2,0)</f>
        <v>Marzo</v>
      </c>
      <c r="D5759" t="s">
        <v>797</v>
      </c>
      <c r="E5759" t="str">
        <f>+VLOOKUP(Precio_mayoristas_consumidores[[#This Row],[Producto]],Codigos_class_frutas[],2,0)</f>
        <v>Cítricos</v>
      </c>
      <c r="F5759" t="s">
        <v>214</v>
      </c>
      <c r="G5759" s="51">
        <v>2147.0700000000002</v>
      </c>
    </row>
    <row r="5760" spans="1:7" x14ac:dyDescent="0.35">
      <c r="A5760">
        <v>2019</v>
      </c>
      <c r="B5760">
        <v>3</v>
      </c>
      <c r="C5760" t="str">
        <f>+VLOOKUP(Precio_mayoristas_consumidores[[#This Row],[Cod_mes]],Códigos_mes[],2,0)</f>
        <v>Marzo</v>
      </c>
      <c r="D5760" t="s">
        <v>797</v>
      </c>
      <c r="E5760" t="str">
        <f>+VLOOKUP(Precio_mayoristas_consumidores[[#This Row],[Producto]],Codigos_class_frutas[],2,0)</f>
        <v>Tropicales y subtropicales</v>
      </c>
      <c r="F5760" t="s">
        <v>229</v>
      </c>
      <c r="G5760" s="51">
        <v>1832.39</v>
      </c>
    </row>
    <row r="5761" spans="1:7" x14ac:dyDescent="0.35">
      <c r="A5761">
        <v>2019</v>
      </c>
      <c r="B5761">
        <v>3</v>
      </c>
      <c r="C5761" t="str">
        <f>+VLOOKUP(Precio_mayoristas_consumidores[[#This Row],[Cod_mes]],Códigos_mes[],2,0)</f>
        <v>Marzo</v>
      </c>
      <c r="D5761" t="s">
        <v>797</v>
      </c>
      <c r="E5761" t="str">
        <f>+VLOOKUP(Precio_mayoristas_consumidores[[#This Row],[Producto]],Codigos_class_frutas[],2,0)</f>
        <v>Frutos de pepita</v>
      </c>
      <c r="F5761" t="s">
        <v>231</v>
      </c>
      <c r="G5761" s="51">
        <v>1577.27</v>
      </c>
    </row>
    <row r="5762" spans="1:7" x14ac:dyDescent="0.35">
      <c r="A5762">
        <v>2019</v>
      </c>
      <c r="B5762">
        <v>3</v>
      </c>
      <c r="C5762" t="str">
        <f>+VLOOKUP(Precio_mayoristas_consumidores[[#This Row],[Cod_mes]],Códigos_mes[],2,0)</f>
        <v>Marzo</v>
      </c>
      <c r="D5762" t="s">
        <v>797</v>
      </c>
      <c r="E5762" t="str">
        <f>+VLOOKUP(Precio_mayoristas_consumidores[[#This Row],[Producto]],Codigos_class_frutas[],2,0)</f>
        <v>Cítricos</v>
      </c>
      <c r="F5762" t="s">
        <v>221</v>
      </c>
      <c r="G5762" s="51">
        <v>1155.5999999999999</v>
      </c>
    </row>
    <row r="5763" spans="1:7" x14ac:dyDescent="0.35">
      <c r="A5763">
        <v>2019</v>
      </c>
      <c r="B5763">
        <v>3</v>
      </c>
      <c r="C5763" t="str">
        <f>+VLOOKUP(Precio_mayoristas_consumidores[[#This Row],[Cod_mes]],Códigos_mes[],2,0)</f>
        <v>Marzo</v>
      </c>
      <c r="D5763" t="s">
        <v>797</v>
      </c>
      <c r="E5763" t="str">
        <f>+VLOOKUP(Precio_mayoristas_consumidores[[#This Row],[Producto]],Codigos_class_frutas[],2,0)</f>
        <v>Frutos de hueso (carozo)</v>
      </c>
      <c r="F5763" t="s">
        <v>665</v>
      </c>
      <c r="G5763" s="51">
        <v>1557.8</v>
      </c>
    </row>
    <row r="5764" spans="1:7" x14ac:dyDescent="0.35">
      <c r="A5764">
        <v>2019</v>
      </c>
      <c r="B5764">
        <v>3</v>
      </c>
      <c r="C5764" t="str">
        <f>+VLOOKUP(Precio_mayoristas_consumidores[[#This Row],[Cod_mes]],Códigos_mes[],2,0)</f>
        <v>Marzo</v>
      </c>
      <c r="D5764" t="s">
        <v>797</v>
      </c>
      <c r="E5764" t="str">
        <f>+VLOOKUP(Precio_mayoristas_consumidores[[#This Row],[Producto]],Codigos_class_frutas[],2,0)</f>
        <v>Oleaginosos</v>
      </c>
      <c r="F5764" t="s">
        <v>225</v>
      </c>
      <c r="G5764" s="51">
        <v>3513.61</v>
      </c>
    </row>
    <row r="5765" spans="1:7" x14ac:dyDescent="0.35">
      <c r="A5765">
        <v>2019</v>
      </c>
      <c r="B5765">
        <v>3</v>
      </c>
      <c r="C5765" t="str">
        <f>+VLOOKUP(Precio_mayoristas_consumidores[[#This Row],[Cod_mes]],Códigos_mes[],2,0)</f>
        <v>Marzo</v>
      </c>
      <c r="D5765" t="s">
        <v>797</v>
      </c>
      <c r="E5765" t="str">
        <f>+VLOOKUP(Precio_mayoristas_consumidores[[#This Row],[Producto]],Codigos_class_frutas[],2,0)</f>
        <v>Frutos de pepita</v>
      </c>
      <c r="F5765" t="s">
        <v>242</v>
      </c>
      <c r="G5765" s="51">
        <v>1217.55</v>
      </c>
    </row>
    <row r="5766" spans="1:7" x14ac:dyDescent="0.35">
      <c r="A5766">
        <v>2019</v>
      </c>
      <c r="B5766">
        <v>3</v>
      </c>
      <c r="C5766" t="str">
        <f>+VLOOKUP(Precio_mayoristas_consumidores[[#This Row],[Cod_mes]],Códigos_mes[],2,0)</f>
        <v>Marzo</v>
      </c>
      <c r="D5766" t="s">
        <v>797</v>
      </c>
      <c r="E5766" t="str">
        <f>+VLOOKUP(Precio_mayoristas_consumidores[[#This Row],[Producto]],Codigos_class_frutas[],2,0)</f>
        <v>Tropicales y subtropicales</v>
      </c>
      <c r="F5766" t="s">
        <v>204</v>
      </c>
      <c r="G5766" s="51">
        <v>811.77</v>
      </c>
    </row>
    <row r="5767" spans="1:7" x14ac:dyDescent="0.35">
      <c r="A5767">
        <v>2019</v>
      </c>
      <c r="B5767">
        <v>3</v>
      </c>
      <c r="C5767" t="str">
        <f>+VLOOKUP(Precio_mayoristas_consumidores[[#This Row],[Cod_mes]],Códigos_mes[],2,0)</f>
        <v>Marzo</v>
      </c>
      <c r="D5767" t="s">
        <v>797</v>
      </c>
      <c r="E5767" t="str">
        <f>+VLOOKUP(Precio_mayoristas_consumidores[[#This Row],[Producto]],Codigos_class_frutas[],2,0)</f>
        <v>Uva</v>
      </c>
      <c r="F5767" t="s">
        <v>295</v>
      </c>
      <c r="G5767" s="51">
        <v>2194.44</v>
      </c>
    </row>
    <row r="5768" spans="1:7" x14ac:dyDescent="0.35">
      <c r="A5768">
        <v>2019</v>
      </c>
      <c r="B5768">
        <v>3</v>
      </c>
      <c r="C5768" t="str">
        <f>+VLOOKUP(Precio_mayoristas_consumidores[[#This Row],[Cod_mes]],Códigos_mes[],2,0)</f>
        <v>Marzo</v>
      </c>
      <c r="D5768" t="s">
        <v>796</v>
      </c>
      <c r="E5768" t="str">
        <f>+VLOOKUP(Precio_mayoristas_consumidores[[#This Row],[Producto]],Codigos_class_frutas[],2,0)</f>
        <v>Berries</v>
      </c>
      <c r="F5768" t="s">
        <v>207</v>
      </c>
      <c r="G5768" s="51">
        <v>2150.17</v>
      </c>
    </row>
    <row r="5769" spans="1:7" x14ac:dyDescent="0.35">
      <c r="A5769">
        <v>2019</v>
      </c>
      <c r="B5769">
        <v>3</v>
      </c>
      <c r="C5769" t="str">
        <f>+VLOOKUP(Precio_mayoristas_consumidores[[#This Row],[Cod_mes]],Códigos_mes[],2,0)</f>
        <v>Marzo</v>
      </c>
      <c r="D5769" t="s">
        <v>796</v>
      </c>
      <c r="E5769" t="str">
        <f>+VLOOKUP(Precio_mayoristas_consumidores[[#This Row],[Producto]],Codigos_class_frutas[],2,0)</f>
        <v>Frutos de hueso (carozo)</v>
      </c>
      <c r="F5769" t="s">
        <v>702</v>
      </c>
      <c r="G5769" s="51">
        <v>620.67999999999995</v>
      </c>
    </row>
    <row r="5770" spans="1:7" x14ac:dyDescent="0.35">
      <c r="A5770">
        <v>2019</v>
      </c>
      <c r="B5770">
        <v>3</v>
      </c>
      <c r="C5770" t="str">
        <f>+VLOOKUP(Precio_mayoristas_consumidores[[#This Row],[Cod_mes]],Códigos_mes[],2,0)</f>
        <v>Marzo</v>
      </c>
      <c r="D5770" t="s">
        <v>796</v>
      </c>
      <c r="E5770" t="str">
        <f>+VLOOKUP(Precio_mayoristas_consumidores[[#This Row],[Producto]],Codigos_class_frutas[],2,0)</f>
        <v>Frutos de hueso (carozo)</v>
      </c>
      <c r="F5770" t="s">
        <v>277</v>
      </c>
      <c r="G5770" s="51">
        <v>927.7</v>
      </c>
    </row>
    <row r="5771" spans="1:7" x14ac:dyDescent="0.35">
      <c r="A5771">
        <v>2019</v>
      </c>
      <c r="B5771">
        <v>3</v>
      </c>
      <c r="C5771" t="str">
        <f>+VLOOKUP(Precio_mayoristas_consumidores[[#This Row],[Cod_mes]],Códigos_mes[],2,0)</f>
        <v>Marzo</v>
      </c>
      <c r="D5771" t="s">
        <v>796</v>
      </c>
      <c r="E5771" t="str">
        <f>+VLOOKUP(Precio_mayoristas_consumidores[[#This Row],[Producto]],Codigos_class_frutas[],2,0)</f>
        <v>Berries</v>
      </c>
      <c r="F5771" t="s">
        <v>799</v>
      </c>
      <c r="G5771" s="51">
        <v>1967.22</v>
      </c>
    </row>
    <row r="5772" spans="1:7" x14ac:dyDescent="0.35">
      <c r="A5772">
        <v>2019</v>
      </c>
      <c r="B5772">
        <v>3</v>
      </c>
      <c r="C5772" t="str">
        <f>+VLOOKUP(Precio_mayoristas_consumidores[[#This Row],[Cod_mes]],Códigos_mes[],2,0)</f>
        <v>Marzo</v>
      </c>
      <c r="D5772" t="s">
        <v>796</v>
      </c>
      <c r="E5772" t="str">
        <f>+VLOOKUP(Precio_mayoristas_consumidores[[#This Row],[Producto]],Codigos_class_frutas[],2,0)</f>
        <v>Berries</v>
      </c>
      <c r="F5772" t="s">
        <v>212</v>
      </c>
      <c r="G5772" s="51">
        <v>1436.25</v>
      </c>
    </row>
    <row r="5773" spans="1:7" x14ac:dyDescent="0.35">
      <c r="A5773">
        <v>2019</v>
      </c>
      <c r="B5773">
        <v>3</v>
      </c>
      <c r="C5773" t="str">
        <f>+VLOOKUP(Precio_mayoristas_consumidores[[#This Row],[Cod_mes]],Códigos_mes[],2,0)</f>
        <v>Marzo</v>
      </c>
      <c r="D5773" t="s">
        <v>796</v>
      </c>
      <c r="E5773" t="str">
        <f>+VLOOKUP(Precio_mayoristas_consumidores[[#This Row],[Producto]],Codigos_class_frutas[],2,0)</f>
        <v>Cítricos</v>
      </c>
      <c r="F5773" t="s">
        <v>214</v>
      </c>
      <c r="G5773" s="51">
        <v>1466.7</v>
      </c>
    </row>
    <row r="5774" spans="1:7" x14ac:dyDescent="0.35">
      <c r="A5774">
        <v>2019</v>
      </c>
      <c r="B5774">
        <v>3</v>
      </c>
      <c r="C5774" t="str">
        <f>+VLOOKUP(Precio_mayoristas_consumidores[[#This Row],[Cod_mes]],Códigos_mes[],2,0)</f>
        <v>Marzo</v>
      </c>
      <c r="D5774" t="s">
        <v>796</v>
      </c>
      <c r="E5774" t="str">
        <f>+VLOOKUP(Precio_mayoristas_consumidores[[#This Row],[Producto]],Codigos_class_frutas[],2,0)</f>
        <v>Tropicales y subtropicales</v>
      </c>
      <c r="F5774" t="s">
        <v>229</v>
      </c>
      <c r="G5774" s="51">
        <v>2062.7800000000002</v>
      </c>
    </row>
    <row r="5775" spans="1:7" x14ac:dyDescent="0.35">
      <c r="A5775">
        <v>2019</v>
      </c>
      <c r="B5775">
        <v>3</v>
      </c>
      <c r="C5775" t="str">
        <f>+VLOOKUP(Precio_mayoristas_consumidores[[#This Row],[Cod_mes]],Códigos_mes[],2,0)</f>
        <v>Marzo</v>
      </c>
      <c r="D5775" t="s">
        <v>796</v>
      </c>
      <c r="E5775" t="str">
        <f>+VLOOKUP(Precio_mayoristas_consumidores[[#This Row],[Producto]],Codigos_class_frutas[],2,0)</f>
        <v>Frutos de pepita</v>
      </c>
      <c r="F5775" t="s">
        <v>231</v>
      </c>
      <c r="G5775" s="51">
        <v>654.07000000000005</v>
      </c>
    </row>
    <row r="5776" spans="1:7" x14ac:dyDescent="0.35">
      <c r="A5776">
        <v>2019</v>
      </c>
      <c r="B5776">
        <v>3</v>
      </c>
      <c r="C5776" t="str">
        <f>+VLOOKUP(Precio_mayoristas_consumidores[[#This Row],[Cod_mes]],Códigos_mes[],2,0)</f>
        <v>Marzo</v>
      </c>
      <c r="D5776" t="s">
        <v>796</v>
      </c>
      <c r="E5776" t="str">
        <f>+VLOOKUP(Precio_mayoristas_consumidores[[#This Row],[Producto]],Codigos_class_frutas[],2,0)</f>
        <v>Cítricos</v>
      </c>
      <c r="F5776" t="s">
        <v>221</v>
      </c>
      <c r="G5776" s="51">
        <v>696.43</v>
      </c>
    </row>
    <row r="5777" spans="1:7" x14ac:dyDescent="0.35">
      <c r="A5777">
        <v>2019</v>
      </c>
      <c r="B5777">
        <v>3</v>
      </c>
      <c r="C5777" t="str">
        <f>+VLOOKUP(Precio_mayoristas_consumidores[[#This Row],[Cod_mes]],Códigos_mes[],2,0)</f>
        <v>Marzo</v>
      </c>
      <c r="D5777" t="s">
        <v>796</v>
      </c>
      <c r="E5777" t="str">
        <f>+VLOOKUP(Precio_mayoristas_consumidores[[#This Row],[Producto]],Codigos_class_frutas[],2,0)</f>
        <v>Frutos de hueso (carozo)</v>
      </c>
      <c r="F5777" t="s">
        <v>665</v>
      </c>
      <c r="G5777" s="51">
        <v>906.1</v>
      </c>
    </row>
    <row r="5778" spans="1:7" x14ac:dyDescent="0.35">
      <c r="A5778">
        <v>2019</v>
      </c>
      <c r="B5778">
        <v>3</v>
      </c>
      <c r="C5778" t="str">
        <f>+VLOOKUP(Precio_mayoristas_consumidores[[#This Row],[Cod_mes]],Códigos_mes[],2,0)</f>
        <v>Marzo</v>
      </c>
      <c r="D5778" t="s">
        <v>796</v>
      </c>
      <c r="E5778" t="str">
        <f>+VLOOKUP(Precio_mayoristas_consumidores[[#This Row],[Producto]],Codigos_class_frutas[],2,0)</f>
        <v>Oleaginosos</v>
      </c>
      <c r="F5778" t="s">
        <v>225</v>
      </c>
      <c r="G5778" s="51">
        <v>2689.7</v>
      </c>
    </row>
    <row r="5779" spans="1:7" x14ac:dyDescent="0.35">
      <c r="A5779">
        <v>2019</v>
      </c>
      <c r="B5779">
        <v>3</v>
      </c>
      <c r="C5779" t="str">
        <f>+VLOOKUP(Precio_mayoristas_consumidores[[#This Row],[Cod_mes]],Códigos_mes[],2,0)</f>
        <v>Marzo</v>
      </c>
      <c r="D5779" t="s">
        <v>796</v>
      </c>
      <c r="E5779" t="str">
        <f>+VLOOKUP(Precio_mayoristas_consumidores[[#This Row],[Producto]],Codigos_class_frutas[],2,0)</f>
        <v>Frutos de pepita</v>
      </c>
      <c r="F5779" t="s">
        <v>242</v>
      </c>
      <c r="G5779" s="51">
        <v>696.35</v>
      </c>
    </row>
    <row r="5780" spans="1:7" x14ac:dyDescent="0.35">
      <c r="A5780">
        <v>2019</v>
      </c>
      <c r="B5780">
        <v>3</v>
      </c>
      <c r="C5780" t="str">
        <f>+VLOOKUP(Precio_mayoristas_consumidores[[#This Row],[Cod_mes]],Códigos_mes[],2,0)</f>
        <v>Marzo</v>
      </c>
      <c r="D5780" t="s">
        <v>796</v>
      </c>
      <c r="E5780" t="str">
        <f>+VLOOKUP(Precio_mayoristas_consumidores[[#This Row],[Producto]],Codigos_class_frutas[],2,0)</f>
        <v>Tropicales y subtropicales</v>
      </c>
      <c r="F5780" t="s">
        <v>204</v>
      </c>
      <c r="G5780" s="51">
        <v>772.16</v>
      </c>
    </row>
    <row r="5781" spans="1:7" x14ac:dyDescent="0.35">
      <c r="A5781">
        <v>2019</v>
      </c>
      <c r="B5781">
        <v>3</v>
      </c>
      <c r="C5781" t="str">
        <f>+VLOOKUP(Precio_mayoristas_consumidores[[#This Row],[Cod_mes]],Códigos_mes[],2,0)</f>
        <v>Marzo</v>
      </c>
      <c r="D5781" t="s">
        <v>796</v>
      </c>
      <c r="E5781" t="str">
        <f>+VLOOKUP(Precio_mayoristas_consumidores[[#This Row],[Producto]],Codigos_class_frutas[],2,0)</f>
        <v>Uva</v>
      </c>
      <c r="F5781" t="s">
        <v>295</v>
      </c>
      <c r="G5781" s="51">
        <v>780.95</v>
      </c>
    </row>
    <row r="5782" spans="1:7" x14ac:dyDescent="0.35">
      <c r="A5782">
        <v>2019</v>
      </c>
      <c r="B5782">
        <v>3</v>
      </c>
      <c r="C5782" t="str">
        <f>+VLOOKUP(Precio_mayoristas_consumidores[[#This Row],[Cod_mes]],Códigos_mes[],2,0)</f>
        <v>Marzo</v>
      </c>
      <c r="D5782" t="s">
        <v>797</v>
      </c>
      <c r="E5782" t="str">
        <f>+VLOOKUP(Precio_mayoristas_consumidores[[#This Row],[Producto]],Codigos_class_frutas[],2,0)</f>
        <v>Berries</v>
      </c>
      <c r="F5782" t="s">
        <v>207</v>
      </c>
      <c r="G5782" s="51">
        <v>7281.5</v>
      </c>
    </row>
    <row r="5783" spans="1:7" x14ac:dyDescent="0.35">
      <c r="A5783">
        <v>2019</v>
      </c>
      <c r="B5783">
        <v>3</v>
      </c>
      <c r="C5783" t="str">
        <f>+VLOOKUP(Precio_mayoristas_consumidores[[#This Row],[Cod_mes]],Códigos_mes[],2,0)</f>
        <v>Marzo</v>
      </c>
      <c r="D5783" t="s">
        <v>797</v>
      </c>
      <c r="E5783" t="str">
        <f>+VLOOKUP(Precio_mayoristas_consumidores[[#This Row],[Producto]],Codigos_class_frutas[],2,0)</f>
        <v>Frutos de hueso (carozo)</v>
      </c>
      <c r="F5783" t="s">
        <v>702</v>
      </c>
      <c r="G5783" s="51">
        <v>1549.78</v>
      </c>
    </row>
    <row r="5784" spans="1:7" x14ac:dyDescent="0.35">
      <c r="A5784">
        <v>2019</v>
      </c>
      <c r="B5784">
        <v>3</v>
      </c>
      <c r="C5784" t="str">
        <f>+VLOOKUP(Precio_mayoristas_consumidores[[#This Row],[Cod_mes]],Códigos_mes[],2,0)</f>
        <v>Marzo</v>
      </c>
      <c r="D5784" t="s">
        <v>797</v>
      </c>
      <c r="E5784" t="str">
        <f>+VLOOKUP(Precio_mayoristas_consumidores[[#This Row],[Producto]],Codigos_class_frutas[],2,0)</f>
        <v>Frutos de hueso (carozo)</v>
      </c>
      <c r="F5784" t="s">
        <v>277</v>
      </c>
      <c r="G5784" s="51">
        <v>1470.51</v>
      </c>
    </row>
    <row r="5785" spans="1:7" x14ac:dyDescent="0.35">
      <c r="A5785">
        <v>2019</v>
      </c>
      <c r="B5785">
        <v>3</v>
      </c>
      <c r="C5785" t="str">
        <f>+VLOOKUP(Precio_mayoristas_consumidores[[#This Row],[Cod_mes]],Códigos_mes[],2,0)</f>
        <v>Marzo</v>
      </c>
      <c r="D5785" t="s">
        <v>797</v>
      </c>
      <c r="E5785" t="str">
        <f>+VLOOKUP(Precio_mayoristas_consumidores[[#This Row],[Producto]],Codigos_class_frutas[],2,0)</f>
        <v>Berries</v>
      </c>
      <c r="F5785" t="s">
        <v>799</v>
      </c>
      <c r="G5785" s="51">
        <v>12720</v>
      </c>
    </row>
    <row r="5786" spans="1:7" x14ac:dyDescent="0.35">
      <c r="A5786">
        <v>2019</v>
      </c>
      <c r="B5786">
        <v>3</v>
      </c>
      <c r="C5786" t="str">
        <f>+VLOOKUP(Precio_mayoristas_consumidores[[#This Row],[Cod_mes]],Códigos_mes[],2,0)</f>
        <v>Marzo</v>
      </c>
      <c r="D5786" t="s">
        <v>797</v>
      </c>
      <c r="E5786" t="str">
        <f>+VLOOKUP(Precio_mayoristas_consumidores[[#This Row],[Producto]],Codigos_class_frutas[],2,0)</f>
        <v>Berries</v>
      </c>
      <c r="F5786" t="s">
        <v>212</v>
      </c>
      <c r="G5786" s="51">
        <v>3384.06</v>
      </c>
    </row>
    <row r="5787" spans="1:7" x14ac:dyDescent="0.35">
      <c r="A5787">
        <v>2019</v>
      </c>
      <c r="B5787">
        <v>3</v>
      </c>
      <c r="C5787" t="str">
        <f>+VLOOKUP(Precio_mayoristas_consumidores[[#This Row],[Cod_mes]],Códigos_mes[],2,0)</f>
        <v>Marzo</v>
      </c>
      <c r="D5787" t="s">
        <v>797</v>
      </c>
      <c r="E5787" t="str">
        <f>+VLOOKUP(Precio_mayoristas_consumidores[[#This Row],[Producto]],Codigos_class_frutas[],2,0)</f>
        <v>Cítricos</v>
      </c>
      <c r="F5787" t="s">
        <v>214</v>
      </c>
      <c r="G5787" s="51">
        <v>2125.71</v>
      </c>
    </row>
    <row r="5788" spans="1:7" x14ac:dyDescent="0.35">
      <c r="A5788">
        <v>2019</v>
      </c>
      <c r="B5788">
        <v>3</v>
      </c>
      <c r="C5788" t="str">
        <f>+VLOOKUP(Precio_mayoristas_consumidores[[#This Row],[Cod_mes]],Códigos_mes[],2,0)</f>
        <v>Marzo</v>
      </c>
      <c r="D5788" t="s">
        <v>797</v>
      </c>
      <c r="E5788" t="str">
        <f>+VLOOKUP(Precio_mayoristas_consumidores[[#This Row],[Producto]],Codigos_class_frutas[],2,0)</f>
        <v>Tropicales y subtropicales</v>
      </c>
      <c r="F5788" t="s">
        <v>229</v>
      </c>
      <c r="G5788" s="51">
        <v>1873.13</v>
      </c>
    </row>
    <row r="5789" spans="1:7" x14ac:dyDescent="0.35">
      <c r="A5789">
        <v>2019</v>
      </c>
      <c r="B5789">
        <v>3</v>
      </c>
      <c r="C5789" t="str">
        <f>+VLOOKUP(Precio_mayoristas_consumidores[[#This Row],[Cod_mes]],Códigos_mes[],2,0)</f>
        <v>Marzo</v>
      </c>
      <c r="D5789" t="s">
        <v>797</v>
      </c>
      <c r="E5789" t="str">
        <f>+VLOOKUP(Precio_mayoristas_consumidores[[#This Row],[Producto]],Codigos_class_frutas[],2,0)</f>
        <v>Frutos de pepita</v>
      </c>
      <c r="F5789" t="s">
        <v>231</v>
      </c>
      <c r="G5789" s="51">
        <v>1484.09</v>
      </c>
    </row>
    <row r="5790" spans="1:7" x14ac:dyDescent="0.35">
      <c r="A5790">
        <v>2019</v>
      </c>
      <c r="B5790">
        <v>3</v>
      </c>
      <c r="C5790" t="str">
        <f>+VLOOKUP(Precio_mayoristas_consumidores[[#This Row],[Cod_mes]],Códigos_mes[],2,0)</f>
        <v>Marzo</v>
      </c>
      <c r="D5790" t="s">
        <v>797</v>
      </c>
      <c r="E5790" t="str">
        <f>+VLOOKUP(Precio_mayoristas_consumidores[[#This Row],[Producto]],Codigos_class_frutas[],2,0)</f>
        <v>Cítricos</v>
      </c>
      <c r="F5790" t="s">
        <v>221</v>
      </c>
      <c r="G5790" s="51">
        <v>1289.27</v>
      </c>
    </row>
    <row r="5791" spans="1:7" x14ac:dyDescent="0.35">
      <c r="A5791">
        <v>2019</v>
      </c>
      <c r="B5791">
        <v>3</v>
      </c>
      <c r="C5791" t="str">
        <f>+VLOOKUP(Precio_mayoristas_consumidores[[#This Row],[Cod_mes]],Códigos_mes[],2,0)</f>
        <v>Marzo</v>
      </c>
      <c r="D5791" t="s">
        <v>797</v>
      </c>
      <c r="E5791" t="str">
        <f>+VLOOKUP(Precio_mayoristas_consumidores[[#This Row],[Producto]],Codigos_class_frutas[],2,0)</f>
        <v>Frutos de hueso (carozo)</v>
      </c>
      <c r="F5791" t="s">
        <v>665</v>
      </c>
      <c r="G5791" s="51">
        <v>1578.69</v>
      </c>
    </row>
    <row r="5792" spans="1:7" x14ac:dyDescent="0.35">
      <c r="A5792">
        <v>2019</v>
      </c>
      <c r="B5792">
        <v>3</v>
      </c>
      <c r="C5792" t="str">
        <f>+VLOOKUP(Precio_mayoristas_consumidores[[#This Row],[Cod_mes]],Códigos_mes[],2,0)</f>
        <v>Marzo</v>
      </c>
      <c r="D5792" t="s">
        <v>797</v>
      </c>
      <c r="E5792" t="str">
        <f>+VLOOKUP(Precio_mayoristas_consumidores[[#This Row],[Producto]],Codigos_class_frutas[],2,0)</f>
        <v>Oleaginosos</v>
      </c>
      <c r="F5792" t="s">
        <v>225</v>
      </c>
      <c r="G5792" s="51">
        <v>3532.51</v>
      </c>
    </row>
    <row r="5793" spans="1:7" x14ac:dyDescent="0.35">
      <c r="A5793">
        <v>2019</v>
      </c>
      <c r="B5793">
        <v>3</v>
      </c>
      <c r="C5793" t="str">
        <f>+VLOOKUP(Precio_mayoristas_consumidores[[#This Row],[Cod_mes]],Códigos_mes[],2,0)</f>
        <v>Marzo</v>
      </c>
      <c r="D5793" t="s">
        <v>797</v>
      </c>
      <c r="E5793" t="str">
        <f>+VLOOKUP(Precio_mayoristas_consumidores[[#This Row],[Producto]],Codigos_class_frutas[],2,0)</f>
        <v>Frutos de pepita</v>
      </c>
      <c r="F5793" t="s">
        <v>242</v>
      </c>
      <c r="G5793" s="51">
        <v>1160.4100000000001</v>
      </c>
    </row>
    <row r="5794" spans="1:7" x14ac:dyDescent="0.35">
      <c r="A5794">
        <v>2019</v>
      </c>
      <c r="B5794">
        <v>3</v>
      </c>
      <c r="C5794" t="str">
        <f>+VLOOKUP(Precio_mayoristas_consumidores[[#This Row],[Cod_mes]],Códigos_mes[],2,0)</f>
        <v>Marzo</v>
      </c>
      <c r="D5794" t="s">
        <v>797</v>
      </c>
      <c r="E5794" t="str">
        <f>+VLOOKUP(Precio_mayoristas_consumidores[[#This Row],[Producto]],Codigos_class_frutas[],2,0)</f>
        <v>Tropicales y subtropicales</v>
      </c>
      <c r="F5794" t="s">
        <v>204</v>
      </c>
      <c r="G5794" s="51">
        <v>867.69</v>
      </c>
    </row>
    <row r="5795" spans="1:7" x14ac:dyDescent="0.35">
      <c r="A5795">
        <v>2019</v>
      </c>
      <c r="B5795">
        <v>3</v>
      </c>
      <c r="C5795" t="str">
        <f>+VLOOKUP(Precio_mayoristas_consumidores[[#This Row],[Cod_mes]],Códigos_mes[],2,0)</f>
        <v>Marzo</v>
      </c>
      <c r="D5795" t="s">
        <v>797</v>
      </c>
      <c r="E5795" t="str">
        <f>+VLOOKUP(Precio_mayoristas_consumidores[[#This Row],[Producto]],Codigos_class_frutas[],2,0)</f>
        <v>Uva</v>
      </c>
      <c r="F5795" t="s">
        <v>295</v>
      </c>
      <c r="G5795" s="51">
        <v>2068.2399999999998</v>
      </c>
    </row>
    <row r="5796" spans="1:7" x14ac:dyDescent="0.35">
      <c r="A5796">
        <v>2019</v>
      </c>
      <c r="B5796">
        <v>4</v>
      </c>
      <c r="C5796" t="str">
        <f>+VLOOKUP(Precio_mayoristas_consumidores[[#This Row],[Cod_mes]],Códigos_mes[],2,0)</f>
        <v>Abril</v>
      </c>
      <c r="D5796" t="s">
        <v>796</v>
      </c>
      <c r="E5796" t="str">
        <f>+VLOOKUP(Precio_mayoristas_consumidores[[#This Row],[Producto]],Codigos_class_frutas[],2,0)</f>
        <v>Berries</v>
      </c>
      <c r="F5796" t="s">
        <v>207</v>
      </c>
      <c r="G5796" s="51">
        <v>2115.75</v>
      </c>
    </row>
    <row r="5797" spans="1:7" x14ac:dyDescent="0.35">
      <c r="A5797">
        <v>2019</v>
      </c>
      <c r="B5797">
        <v>4</v>
      </c>
      <c r="C5797" t="str">
        <f>+VLOOKUP(Precio_mayoristas_consumidores[[#This Row],[Cod_mes]],Códigos_mes[],2,0)</f>
        <v>Abril</v>
      </c>
      <c r="D5797" t="s">
        <v>796</v>
      </c>
      <c r="E5797" t="str">
        <f>+VLOOKUP(Precio_mayoristas_consumidores[[#This Row],[Producto]],Codigos_class_frutas[],2,0)</f>
        <v>Frutos de hueso (carozo)</v>
      </c>
      <c r="F5797" t="s">
        <v>702</v>
      </c>
      <c r="G5797" s="51">
        <v>661.97</v>
      </c>
    </row>
    <row r="5798" spans="1:7" x14ac:dyDescent="0.35">
      <c r="A5798">
        <v>2019</v>
      </c>
      <c r="B5798">
        <v>4</v>
      </c>
      <c r="C5798" t="str">
        <f>+VLOOKUP(Precio_mayoristas_consumidores[[#This Row],[Cod_mes]],Códigos_mes[],2,0)</f>
        <v>Abril</v>
      </c>
      <c r="D5798" t="s">
        <v>796</v>
      </c>
      <c r="E5798" t="str">
        <f>+VLOOKUP(Precio_mayoristas_consumidores[[#This Row],[Producto]],Codigos_class_frutas[],2,0)</f>
        <v>Frutos de hueso (carozo)</v>
      </c>
      <c r="F5798" t="s">
        <v>277</v>
      </c>
      <c r="G5798" s="51">
        <v>969.97</v>
      </c>
    </row>
    <row r="5799" spans="1:7" x14ac:dyDescent="0.35">
      <c r="A5799">
        <v>2019</v>
      </c>
      <c r="B5799">
        <v>4</v>
      </c>
      <c r="C5799" t="str">
        <f>+VLOOKUP(Precio_mayoristas_consumidores[[#This Row],[Cod_mes]],Códigos_mes[],2,0)</f>
        <v>Abril</v>
      </c>
      <c r="D5799" t="s">
        <v>796</v>
      </c>
      <c r="E5799" t="str">
        <f>+VLOOKUP(Precio_mayoristas_consumidores[[#This Row],[Producto]],Codigos_class_frutas[],2,0)</f>
        <v>Berries</v>
      </c>
      <c r="F5799" t="s">
        <v>799</v>
      </c>
      <c r="G5799" s="51">
        <v>2219.46</v>
      </c>
    </row>
    <row r="5800" spans="1:7" x14ac:dyDescent="0.35">
      <c r="A5800">
        <v>2019</v>
      </c>
      <c r="B5800">
        <v>4</v>
      </c>
      <c r="C5800" t="str">
        <f>+VLOOKUP(Precio_mayoristas_consumidores[[#This Row],[Cod_mes]],Códigos_mes[],2,0)</f>
        <v>Abril</v>
      </c>
      <c r="D5800" t="s">
        <v>796</v>
      </c>
      <c r="E5800" t="str">
        <f>+VLOOKUP(Precio_mayoristas_consumidores[[#This Row],[Producto]],Codigos_class_frutas[],2,0)</f>
        <v>Berries</v>
      </c>
      <c r="F5800" t="s">
        <v>212</v>
      </c>
      <c r="G5800" s="51">
        <v>1501.55</v>
      </c>
    </row>
    <row r="5801" spans="1:7" x14ac:dyDescent="0.35">
      <c r="A5801">
        <v>2019</v>
      </c>
      <c r="B5801">
        <v>4</v>
      </c>
      <c r="C5801" t="str">
        <f>+VLOOKUP(Precio_mayoristas_consumidores[[#This Row],[Cod_mes]],Códigos_mes[],2,0)</f>
        <v>Abril</v>
      </c>
      <c r="D5801" t="s">
        <v>796</v>
      </c>
      <c r="E5801" t="str">
        <f>+VLOOKUP(Precio_mayoristas_consumidores[[#This Row],[Producto]],Codigos_class_frutas[],2,0)</f>
        <v>Cítricos</v>
      </c>
      <c r="F5801" t="s">
        <v>214</v>
      </c>
      <c r="G5801" s="51">
        <v>1411.7</v>
      </c>
    </row>
    <row r="5802" spans="1:7" x14ac:dyDescent="0.35">
      <c r="A5802">
        <v>2019</v>
      </c>
      <c r="B5802">
        <v>4</v>
      </c>
      <c r="C5802" t="str">
        <f>+VLOOKUP(Precio_mayoristas_consumidores[[#This Row],[Cod_mes]],Códigos_mes[],2,0)</f>
        <v>Abril</v>
      </c>
      <c r="D5802" t="s">
        <v>796</v>
      </c>
      <c r="E5802" t="str">
        <f>+VLOOKUP(Precio_mayoristas_consumidores[[#This Row],[Producto]],Codigos_class_frutas[],2,0)</f>
        <v>Tropicales y subtropicales</v>
      </c>
      <c r="F5802" t="s">
        <v>229</v>
      </c>
      <c r="G5802" s="51">
        <v>2174.75</v>
      </c>
    </row>
    <row r="5803" spans="1:7" x14ac:dyDescent="0.35">
      <c r="A5803">
        <v>2019</v>
      </c>
      <c r="B5803">
        <v>4</v>
      </c>
      <c r="C5803" t="str">
        <f>+VLOOKUP(Precio_mayoristas_consumidores[[#This Row],[Cod_mes]],Códigos_mes[],2,0)</f>
        <v>Abril</v>
      </c>
      <c r="D5803" t="s">
        <v>796</v>
      </c>
      <c r="E5803" t="str">
        <f>+VLOOKUP(Precio_mayoristas_consumidores[[#This Row],[Producto]],Codigos_class_frutas[],2,0)</f>
        <v>Frutos de pepita</v>
      </c>
      <c r="F5803" t="s">
        <v>231</v>
      </c>
      <c r="G5803" s="51">
        <v>647.82000000000005</v>
      </c>
    </row>
    <row r="5804" spans="1:7" x14ac:dyDescent="0.35">
      <c r="A5804">
        <v>2019</v>
      </c>
      <c r="B5804">
        <v>4</v>
      </c>
      <c r="C5804" t="str">
        <f>+VLOOKUP(Precio_mayoristas_consumidores[[#This Row],[Cod_mes]],Códigos_mes[],2,0)</f>
        <v>Abril</v>
      </c>
      <c r="D5804" t="s">
        <v>796</v>
      </c>
      <c r="E5804" t="str">
        <f>+VLOOKUP(Precio_mayoristas_consumidores[[#This Row],[Producto]],Codigos_class_frutas[],2,0)</f>
        <v>Cítricos</v>
      </c>
      <c r="F5804" t="s">
        <v>221</v>
      </c>
      <c r="G5804" s="51">
        <v>699.87</v>
      </c>
    </row>
    <row r="5805" spans="1:7" x14ac:dyDescent="0.35">
      <c r="A5805">
        <v>2019</v>
      </c>
      <c r="B5805">
        <v>4</v>
      </c>
      <c r="C5805" t="str">
        <f>+VLOOKUP(Precio_mayoristas_consumidores[[#This Row],[Cod_mes]],Códigos_mes[],2,0)</f>
        <v>Abril</v>
      </c>
      <c r="D5805" t="s">
        <v>796</v>
      </c>
      <c r="E5805" t="str">
        <f>+VLOOKUP(Precio_mayoristas_consumidores[[#This Row],[Producto]],Codigos_class_frutas[],2,0)</f>
        <v>Frutos de hueso (carozo)</v>
      </c>
      <c r="F5805" t="s">
        <v>665</v>
      </c>
      <c r="G5805" s="51">
        <v>965.98</v>
      </c>
    </row>
    <row r="5806" spans="1:7" x14ac:dyDescent="0.35">
      <c r="A5806">
        <v>2019</v>
      </c>
      <c r="B5806">
        <v>4</v>
      </c>
      <c r="C5806" t="str">
        <f>+VLOOKUP(Precio_mayoristas_consumidores[[#This Row],[Cod_mes]],Códigos_mes[],2,0)</f>
        <v>Abril</v>
      </c>
      <c r="D5806" t="s">
        <v>796</v>
      </c>
      <c r="E5806" t="str">
        <f>+VLOOKUP(Precio_mayoristas_consumidores[[#This Row],[Producto]],Codigos_class_frutas[],2,0)</f>
        <v>Oleaginosos</v>
      </c>
      <c r="F5806" t="s">
        <v>225</v>
      </c>
      <c r="G5806" s="51">
        <v>2724.94</v>
      </c>
    </row>
    <row r="5807" spans="1:7" x14ac:dyDescent="0.35">
      <c r="A5807">
        <v>2019</v>
      </c>
      <c r="B5807">
        <v>4</v>
      </c>
      <c r="C5807" t="str">
        <f>+VLOOKUP(Precio_mayoristas_consumidores[[#This Row],[Cod_mes]],Códigos_mes[],2,0)</f>
        <v>Abril</v>
      </c>
      <c r="D5807" t="s">
        <v>796</v>
      </c>
      <c r="E5807" t="str">
        <f>+VLOOKUP(Precio_mayoristas_consumidores[[#This Row],[Producto]],Codigos_class_frutas[],2,0)</f>
        <v>Frutos de pepita</v>
      </c>
      <c r="F5807" t="s">
        <v>242</v>
      </c>
      <c r="G5807" s="51">
        <v>733.29</v>
      </c>
    </row>
    <row r="5808" spans="1:7" x14ac:dyDescent="0.35">
      <c r="A5808">
        <v>2019</v>
      </c>
      <c r="B5808">
        <v>4</v>
      </c>
      <c r="C5808" t="str">
        <f>+VLOOKUP(Precio_mayoristas_consumidores[[#This Row],[Cod_mes]],Códigos_mes[],2,0)</f>
        <v>Abril</v>
      </c>
      <c r="D5808" t="s">
        <v>796</v>
      </c>
      <c r="E5808" t="str">
        <f>+VLOOKUP(Precio_mayoristas_consumidores[[#This Row],[Producto]],Codigos_class_frutas[],2,0)</f>
        <v>Tropicales y subtropicales</v>
      </c>
      <c r="F5808" t="s">
        <v>204</v>
      </c>
      <c r="G5808" s="51">
        <v>731.84</v>
      </c>
    </row>
    <row r="5809" spans="1:7" x14ac:dyDescent="0.35">
      <c r="A5809">
        <v>2019</v>
      </c>
      <c r="B5809">
        <v>4</v>
      </c>
      <c r="C5809" t="str">
        <f>+VLOOKUP(Precio_mayoristas_consumidores[[#This Row],[Cod_mes]],Códigos_mes[],2,0)</f>
        <v>Abril</v>
      </c>
      <c r="D5809" t="s">
        <v>796</v>
      </c>
      <c r="E5809" t="str">
        <f>+VLOOKUP(Precio_mayoristas_consumidores[[#This Row],[Producto]],Codigos_class_frutas[],2,0)</f>
        <v>Uva</v>
      </c>
      <c r="F5809" t="s">
        <v>295</v>
      </c>
      <c r="G5809" s="51">
        <v>835.95</v>
      </c>
    </row>
    <row r="5810" spans="1:7" x14ac:dyDescent="0.35">
      <c r="A5810">
        <v>2019</v>
      </c>
      <c r="B5810">
        <v>4</v>
      </c>
      <c r="C5810" t="str">
        <f>+VLOOKUP(Precio_mayoristas_consumidores[[#This Row],[Cod_mes]],Códigos_mes[],2,0)</f>
        <v>Abril</v>
      </c>
      <c r="D5810" t="s">
        <v>797</v>
      </c>
      <c r="E5810" t="str">
        <f>+VLOOKUP(Precio_mayoristas_consumidores[[#This Row],[Producto]],Codigos_class_frutas[],2,0)</f>
        <v>Berries</v>
      </c>
      <c r="F5810" t="s">
        <v>207</v>
      </c>
      <c r="G5810" s="51">
        <v>7974.8</v>
      </c>
    </row>
    <row r="5811" spans="1:7" x14ac:dyDescent="0.35">
      <c r="A5811">
        <v>2019</v>
      </c>
      <c r="B5811">
        <v>4</v>
      </c>
      <c r="C5811" t="str">
        <f>+VLOOKUP(Precio_mayoristas_consumidores[[#This Row],[Cod_mes]],Códigos_mes[],2,0)</f>
        <v>Abril</v>
      </c>
      <c r="D5811" t="s">
        <v>797</v>
      </c>
      <c r="E5811" t="str">
        <f>+VLOOKUP(Precio_mayoristas_consumidores[[#This Row],[Producto]],Codigos_class_frutas[],2,0)</f>
        <v>Frutos de hueso (carozo)</v>
      </c>
      <c r="F5811" t="s">
        <v>702</v>
      </c>
      <c r="G5811" s="51">
        <v>1556.48</v>
      </c>
    </row>
    <row r="5812" spans="1:7" x14ac:dyDescent="0.35">
      <c r="A5812">
        <v>2019</v>
      </c>
      <c r="B5812">
        <v>4</v>
      </c>
      <c r="C5812" t="str">
        <f>+VLOOKUP(Precio_mayoristas_consumidores[[#This Row],[Cod_mes]],Códigos_mes[],2,0)</f>
        <v>Abril</v>
      </c>
      <c r="D5812" t="s">
        <v>797</v>
      </c>
      <c r="E5812" t="str">
        <f>+VLOOKUP(Precio_mayoristas_consumidores[[#This Row],[Producto]],Codigos_class_frutas[],2,0)</f>
        <v>Frutos de hueso (carozo)</v>
      </c>
      <c r="F5812" t="s">
        <v>277</v>
      </c>
      <c r="G5812" s="51">
        <v>1675.63</v>
      </c>
    </row>
    <row r="5813" spans="1:7" x14ac:dyDescent="0.35">
      <c r="A5813">
        <v>2019</v>
      </c>
      <c r="B5813">
        <v>4</v>
      </c>
      <c r="C5813" t="str">
        <f>+VLOOKUP(Precio_mayoristas_consumidores[[#This Row],[Cod_mes]],Códigos_mes[],2,0)</f>
        <v>Abril</v>
      </c>
      <c r="D5813" t="s">
        <v>797</v>
      </c>
      <c r="E5813" t="str">
        <f>+VLOOKUP(Precio_mayoristas_consumidores[[#This Row],[Producto]],Codigos_class_frutas[],2,0)</f>
        <v>Berries</v>
      </c>
      <c r="F5813" t="s">
        <v>799</v>
      </c>
      <c r="G5813" s="51">
        <v>9117</v>
      </c>
    </row>
    <row r="5814" spans="1:7" x14ac:dyDescent="0.35">
      <c r="A5814">
        <v>2019</v>
      </c>
      <c r="B5814">
        <v>4</v>
      </c>
      <c r="C5814" t="str">
        <f>+VLOOKUP(Precio_mayoristas_consumidores[[#This Row],[Cod_mes]],Códigos_mes[],2,0)</f>
        <v>Abril</v>
      </c>
      <c r="D5814" t="s">
        <v>797</v>
      </c>
      <c r="E5814" t="str">
        <f>+VLOOKUP(Precio_mayoristas_consumidores[[#This Row],[Producto]],Codigos_class_frutas[],2,0)</f>
        <v>Berries</v>
      </c>
      <c r="F5814" t="s">
        <v>212</v>
      </c>
      <c r="G5814" s="51">
        <v>4324.1000000000004</v>
      </c>
    </row>
    <row r="5815" spans="1:7" x14ac:dyDescent="0.35">
      <c r="A5815">
        <v>2019</v>
      </c>
      <c r="B5815">
        <v>4</v>
      </c>
      <c r="C5815" t="str">
        <f>+VLOOKUP(Precio_mayoristas_consumidores[[#This Row],[Cod_mes]],Códigos_mes[],2,0)</f>
        <v>Abril</v>
      </c>
      <c r="D5815" t="s">
        <v>797</v>
      </c>
      <c r="E5815" t="str">
        <f>+VLOOKUP(Precio_mayoristas_consumidores[[#This Row],[Producto]],Codigos_class_frutas[],2,0)</f>
        <v>Cítricos</v>
      </c>
      <c r="F5815" t="s">
        <v>214</v>
      </c>
      <c r="G5815" s="51">
        <v>2123.83</v>
      </c>
    </row>
    <row r="5816" spans="1:7" x14ac:dyDescent="0.35">
      <c r="A5816">
        <v>2019</v>
      </c>
      <c r="B5816">
        <v>4</v>
      </c>
      <c r="C5816" t="str">
        <f>+VLOOKUP(Precio_mayoristas_consumidores[[#This Row],[Cod_mes]],Códigos_mes[],2,0)</f>
        <v>Abril</v>
      </c>
      <c r="D5816" t="s">
        <v>797</v>
      </c>
      <c r="E5816" t="str">
        <f>+VLOOKUP(Precio_mayoristas_consumidores[[#This Row],[Producto]],Codigos_class_frutas[],2,0)</f>
        <v>Tropicales y subtropicales</v>
      </c>
      <c r="F5816" t="s">
        <v>229</v>
      </c>
      <c r="G5816" s="51">
        <v>1784.17</v>
      </c>
    </row>
    <row r="5817" spans="1:7" x14ac:dyDescent="0.35">
      <c r="A5817">
        <v>2019</v>
      </c>
      <c r="B5817">
        <v>4</v>
      </c>
      <c r="C5817" t="str">
        <f>+VLOOKUP(Precio_mayoristas_consumidores[[#This Row],[Cod_mes]],Códigos_mes[],2,0)</f>
        <v>Abril</v>
      </c>
      <c r="D5817" t="s">
        <v>797</v>
      </c>
      <c r="E5817" t="str">
        <f>+VLOOKUP(Precio_mayoristas_consumidores[[#This Row],[Producto]],Codigos_class_frutas[],2,0)</f>
        <v>Frutos de pepita</v>
      </c>
      <c r="F5817" t="s">
        <v>231</v>
      </c>
      <c r="G5817" s="51">
        <v>1478.57</v>
      </c>
    </row>
    <row r="5818" spans="1:7" x14ac:dyDescent="0.35">
      <c r="A5818">
        <v>2019</v>
      </c>
      <c r="B5818">
        <v>4</v>
      </c>
      <c r="C5818" t="str">
        <f>+VLOOKUP(Precio_mayoristas_consumidores[[#This Row],[Cod_mes]],Códigos_mes[],2,0)</f>
        <v>Abril</v>
      </c>
      <c r="D5818" t="s">
        <v>797</v>
      </c>
      <c r="E5818" t="str">
        <f>+VLOOKUP(Precio_mayoristas_consumidores[[#This Row],[Producto]],Codigos_class_frutas[],2,0)</f>
        <v>Cítricos</v>
      </c>
      <c r="F5818" t="s">
        <v>221</v>
      </c>
      <c r="G5818" s="51">
        <v>1200.45</v>
      </c>
    </row>
    <row r="5819" spans="1:7" x14ac:dyDescent="0.35">
      <c r="A5819">
        <v>2019</v>
      </c>
      <c r="B5819">
        <v>4</v>
      </c>
      <c r="C5819" t="str">
        <f>+VLOOKUP(Precio_mayoristas_consumidores[[#This Row],[Cod_mes]],Códigos_mes[],2,0)</f>
        <v>Abril</v>
      </c>
      <c r="D5819" t="s">
        <v>797</v>
      </c>
      <c r="E5819" t="str">
        <f>+VLOOKUP(Precio_mayoristas_consumidores[[#This Row],[Producto]],Codigos_class_frutas[],2,0)</f>
        <v>Frutos de hueso (carozo)</v>
      </c>
      <c r="F5819" t="s">
        <v>665</v>
      </c>
      <c r="G5819" s="51">
        <v>1662.83</v>
      </c>
    </row>
    <row r="5820" spans="1:7" x14ac:dyDescent="0.35">
      <c r="A5820">
        <v>2019</v>
      </c>
      <c r="B5820">
        <v>4</v>
      </c>
      <c r="C5820" t="str">
        <f>+VLOOKUP(Precio_mayoristas_consumidores[[#This Row],[Cod_mes]],Códigos_mes[],2,0)</f>
        <v>Abril</v>
      </c>
      <c r="D5820" t="s">
        <v>797</v>
      </c>
      <c r="E5820" t="str">
        <f>+VLOOKUP(Precio_mayoristas_consumidores[[#This Row],[Producto]],Codigos_class_frutas[],2,0)</f>
        <v>Oleaginosos</v>
      </c>
      <c r="F5820" t="s">
        <v>225</v>
      </c>
      <c r="G5820" s="51">
        <v>3547.62</v>
      </c>
    </row>
    <row r="5821" spans="1:7" x14ac:dyDescent="0.35">
      <c r="A5821">
        <v>2019</v>
      </c>
      <c r="B5821">
        <v>4</v>
      </c>
      <c r="C5821" t="str">
        <f>+VLOOKUP(Precio_mayoristas_consumidores[[#This Row],[Cod_mes]],Códigos_mes[],2,0)</f>
        <v>Abril</v>
      </c>
      <c r="D5821" t="s">
        <v>797</v>
      </c>
      <c r="E5821" t="str">
        <f>+VLOOKUP(Precio_mayoristas_consumidores[[#This Row],[Producto]],Codigos_class_frutas[],2,0)</f>
        <v>Frutos de pepita</v>
      </c>
      <c r="F5821" t="s">
        <v>242</v>
      </c>
      <c r="G5821" s="51">
        <v>1134.73</v>
      </c>
    </row>
    <row r="5822" spans="1:7" x14ac:dyDescent="0.35">
      <c r="A5822">
        <v>2019</v>
      </c>
      <c r="B5822">
        <v>4</v>
      </c>
      <c r="C5822" t="str">
        <f>+VLOOKUP(Precio_mayoristas_consumidores[[#This Row],[Cod_mes]],Códigos_mes[],2,0)</f>
        <v>Abril</v>
      </c>
      <c r="D5822" t="s">
        <v>797</v>
      </c>
      <c r="E5822" t="str">
        <f>+VLOOKUP(Precio_mayoristas_consumidores[[#This Row],[Producto]],Codigos_class_frutas[],2,0)</f>
        <v>Tropicales y subtropicales</v>
      </c>
      <c r="F5822" t="s">
        <v>204</v>
      </c>
      <c r="G5822" s="51">
        <v>859.04</v>
      </c>
    </row>
    <row r="5823" spans="1:7" x14ac:dyDescent="0.35">
      <c r="A5823">
        <v>2019</v>
      </c>
      <c r="B5823">
        <v>4</v>
      </c>
      <c r="C5823" t="str">
        <f>+VLOOKUP(Precio_mayoristas_consumidores[[#This Row],[Cod_mes]],Códigos_mes[],2,0)</f>
        <v>Abril</v>
      </c>
      <c r="D5823" t="s">
        <v>797</v>
      </c>
      <c r="E5823" t="str">
        <f>+VLOOKUP(Precio_mayoristas_consumidores[[#This Row],[Producto]],Codigos_class_frutas[],2,0)</f>
        <v>Uva</v>
      </c>
      <c r="F5823" t="s">
        <v>295</v>
      </c>
      <c r="G5823" s="51">
        <v>2296.52</v>
      </c>
    </row>
    <row r="5824" spans="1:7" x14ac:dyDescent="0.35">
      <c r="A5824">
        <v>2019</v>
      </c>
      <c r="B5824">
        <v>4</v>
      </c>
      <c r="C5824" t="str">
        <f>+VLOOKUP(Precio_mayoristas_consumidores[[#This Row],[Cod_mes]],Códigos_mes[],2,0)</f>
        <v>Abril</v>
      </c>
      <c r="D5824" t="s">
        <v>796</v>
      </c>
      <c r="E5824" t="str">
        <f>+VLOOKUP(Precio_mayoristas_consumidores[[#This Row],[Producto]],Codigos_class_frutas[],2,0)</f>
        <v>Berries</v>
      </c>
      <c r="F5824" t="s">
        <v>207</v>
      </c>
      <c r="G5824" s="51">
        <v>2185.1</v>
      </c>
    </row>
    <row r="5825" spans="1:7" x14ac:dyDescent="0.35">
      <c r="A5825">
        <v>2019</v>
      </c>
      <c r="B5825">
        <v>4</v>
      </c>
      <c r="C5825" t="str">
        <f>+VLOOKUP(Precio_mayoristas_consumidores[[#This Row],[Cod_mes]],Códigos_mes[],2,0)</f>
        <v>Abril</v>
      </c>
      <c r="D5825" t="s">
        <v>796</v>
      </c>
      <c r="E5825" t="str">
        <f>+VLOOKUP(Precio_mayoristas_consumidores[[#This Row],[Producto]],Codigos_class_frutas[],2,0)</f>
        <v>Frutos de hueso (carozo)</v>
      </c>
      <c r="F5825" t="s">
        <v>702</v>
      </c>
      <c r="G5825" s="51">
        <v>583.80999999999995</v>
      </c>
    </row>
    <row r="5826" spans="1:7" x14ac:dyDescent="0.35">
      <c r="A5826">
        <v>2019</v>
      </c>
      <c r="B5826">
        <v>4</v>
      </c>
      <c r="C5826" t="str">
        <f>+VLOOKUP(Precio_mayoristas_consumidores[[#This Row],[Cod_mes]],Códigos_mes[],2,0)</f>
        <v>Abril</v>
      </c>
      <c r="D5826" t="s">
        <v>796</v>
      </c>
      <c r="E5826" t="str">
        <f>+VLOOKUP(Precio_mayoristas_consumidores[[#This Row],[Producto]],Codigos_class_frutas[],2,0)</f>
        <v>Frutos de hueso (carozo)</v>
      </c>
      <c r="F5826" t="s">
        <v>277</v>
      </c>
      <c r="G5826" s="51">
        <v>862.5</v>
      </c>
    </row>
    <row r="5827" spans="1:7" x14ac:dyDescent="0.35">
      <c r="A5827">
        <v>2019</v>
      </c>
      <c r="B5827">
        <v>4</v>
      </c>
      <c r="C5827" t="str">
        <f>+VLOOKUP(Precio_mayoristas_consumidores[[#This Row],[Cod_mes]],Códigos_mes[],2,0)</f>
        <v>Abril</v>
      </c>
      <c r="D5827" t="s">
        <v>796</v>
      </c>
      <c r="E5827" t="str">
        <f>+VLOOKUP(Precio_mayoristas_consumidores[[#This Row],[Producto]],Codigos_class_frutas[],2,0)</f>
        <v>Berries</v>
      </c>
      <c r="F5827" t="s">
        <v>799</v>
      </c>
      <c r="G5827" s="51">
        <v>1967.5</v>
      </c>
    </row>
    <row r="5828" spans="1:7" x14ac:dyDescent="0.35">
      <c r="A5828">
        <v>2019</v>
      </c>
      <c r="B5828">
        <v>4</v>
      </c>
      <c r="C5828" t="str">
        <f>+VLOOKUP(Precio_mayoristas_consumidores[[#This Row],[Cod_mes]],Códigos_mes[],2,0)</f>
        <v>Abril</v>
      </c>
      <c r="D5828" t="s">
        <v>796</v>
      </c>
      <c r="E5828" t="str">
        <f>+VLOOKUP(Precio_mayoristas_consumidores[[#This Row],[Producto]],Codigos_class_frutas[],2,0)</f>
        <v>Berries</v>
      </c>
      <c r="F5828" t="s">
        <v>212</v>
      </c>
      <c r="G5828" s="51">
        <v>1513.2</v>
      </c>
    </row>
    <row r="5829" spans="1:7" x14ac:dyDescent="0.35">
      <c r="A5829">
        <v>2019</v>
      </c>
      <c r="B5829">
        <v>4</v>
      </c>
      <c r="C5829" t="str">
        <f>+VLOOKUP(Precio_mayoristas_consumidores[[#This Row],[Cod_mes]],Códigos_mes[],2,0)</f>
        <v>Abril</v>
      </c>
      <c r="D5829" t="s">
        <v>796</v>
      </c>
      <c r="E5829" t="str">
        <f>+VLOOKUP(Precio_mayoristas_consumidores[[#This Row],[Producto]],Codigos_class_frutas[],2,0)</f>
        <v>Cítricos</v>
      </c>
      <c r="F5829" t="s">
        <v>214</v>
      </c>
      <c r="G5829" s="51">
        <v>1367.41</v>
      </c>
    </row>
    <row r="5830" spans="1:7" x14ac:dyDescent="0.35">
      <c r="A5830">
        <v>2019</v>
      </c>
      <c r="B5830">
        <v>4</v>
      </c>
      <c r="C5830" t="str">
        <f>+VLOOKUP(Precio_mayoristas_consumidores[[#This Row],[Cod_mes]],Códigos_mes[],2,0)</f>
        <v>Abril</v>
      </c>
      <c r="D5830" t="s">
        <v>796</v>
      </c>
      <c r="E5830" t="str">
        <f>+VLOOKUP(Precio_mayoristas_consumidores[[#This Row],[Producto]],Codigos_class_frutas[],2,0)</f>
        <v>Tropicales y subtropicales</v>
      </c>
      <c r="F5830" t="s">
        <v>229</v>
      </c>
      <c r="G5830" s="51">
        <v>2068.04</v>
      </c>
    </row>
    <row r="5831" spans="1:7" x14ac:dyDescent="0.35">
      <c r="A5831">
        <v>2019</v>
      </c>
      <c r="B5831">
        <v>4</v>
      </c>
      <c r="C5831" t="str">
        <f>+VLOOKUP(Precio_mayoristas_consumidores[[#This Row],[Cod_mes]],Códigos_mes[],2,0)</f>
        <v>Abril</v>
      </c>
      <c r="D5831" t="s">
        <v>796</v>
      </c>
      <c r="E5831" t="str">
        <f>+VLOOKUP(Precio_mayoristas_consumidores[[#This Row],[Producto]],Codigos_class_frutas[],2,0)</f>
        <v>Frutos de pepita</v>
      </c>
      <c r="F5831" t="s">
        <v>231</v>
      </c>
      <c r="G5831" s="51">
        <v>632.67999999999995</v>
      </c>
    </row>
    <row r="5832" spans="1:7" x14ac:dyDescent="0.35">
      <c r="A5832">
        <v>2019</v>
      </c>
      <c r="B5832">
        <v>4</v>
      </c>
      <c r="C5832" t="str">
        <f>+VLOOKUP(Precio_mayoristas_consumidores[[#This Row],[Cod_mes]],Códigos_mes[],2,0)</f>
        <v>Abril</v>
      </c>
      <c r="D5832" t="s">
        <v>796</v>
      </c>
      <c r="E5832" t="str">
        <f>+VLOOKUP(Precio_mayoristas_consumidores[[#This Row],[Producto]],Codigos_class_frutas[],2,0)</f>
        <v>Cítricos</v>
      </c>
      <c r="F5832" t="s">
        <v>221</v>
      </c>
      <c r="G5832" s="51">
        <v>691.17</v>
      </c>
    </row>
    <row r="5833" spans="1:7" x14ac:dyDescent="0.35">
      <c r="A5833">
        <v>2019</v>
      </c>
      <c r="B5833">
        <v>4</v>
      </c>
      <c r="C5833" t="str">
        <f>+VLOOKUP(Precio_mayoristas_consumidores[[#This Row],[Cod_mes]],Códigos_mes[],2,0)</f>
        <v>Abril</v>
      </c>
      <c r="D5833" t="s">
        <v>796</v>
      </c>
      <c r="E5833" t="str">
        <f>+VLOOKUP(Precio_mayoristas_consumidores[[#This Row],[Producto]],Codigos_class_frutas[],2,0)</f>
        <v>Frutos de hueso (carozo)</v>
      </c>
      <c r="F5833" t="s">
        <v>665</v>
      </c>
      <c r="G5833" s="51">
        <v>1300</v>
      </c>
    </row>
    <row r="5834" spans="1:7" x14ac:dyDescent="0.35">
      <c r="A5834">
        <v>2019</v>
      </c>
      <c r="B5834">
        <v>4</v>
      </c>
      <c r="C5834" t="str">
        <f>+VLOOKUP(Precio_mayoristas_consumidores[[#This Row],[Cod_mes]],Códigos_mes[],2,0)</f>
        <v>Abril</v>
      </c>
      <c r="D5834" t="s">
        <v>796</v>
      </c>
      <c r="E5834" t="str">
        <f>+VLOOKUP(Precio_mayoristas_consumidores[[#This Row],[Producto]],Codigos_class_frutas[],2,0)</f>
        <v>Oleaginosos</v>
      </c>
      <c r="F5834" t="s">
        <v>225</v>
      </c>
      <c r="G5834" s="51">
        <v>2792.25</v>
      </c>
    </row>
    <row r="5835" spans="1:7" x14ac:dyDescent="0.35">
      <c r="A5835">
        <v>2019</v>
      </c>
      <c r="B5835">
        <v>4</v>
      </c>
      <c r="C5835" t="str">
        <f>+VLOOKUP(Precio_mayoristas_consumidores[[#This Row],[Cod_mes]],Códigos_mes[],2,0)</f>
        <v>Abril</v>
      </c>
      <c r="D5835" t="s">
        <v>796</v>
      </c>
      <c r="E5835" t="str">
        <f>+VLOOKUP(Precio_mayoristas_consumidores[[#This Row],[Producto]],Codigos_class_frutas[],2,0)</f>
        <v>Frutos de pepita</v>
      </c>
      <c r="F5835" t="s">
        <v>242</v>
      </c>
      <c r="G5835" s="51">
        <v>695.58</v>
      </c>
    </row>
    <row r="5836" spans="1:7" x14ac:dyDescent="0.35">
      <c r="A5836">
        <v>2019</v>
      </c>
      <c r="B5836">
        <v>4</v>
      </c>
      <c r="C5836" t="str">
        <f>+VLOOKUP(Precio_mayoristas_consumidores[[#This Row],[Cod_mes]],Códigos_mes[],2,0)</f>
        <v>Abril</v>
      </c>
      <c r="D5836" t="s">
        <v>796</v>
      </c>
      <c r="E5836" t="str">
        <f>+VLOOKUP(Precio_mayoristas_consumidores[[#This Row],[Producto]],Codigos_class_frutas[],2,0)</f>
        <v>Tropicales y subtropicales</v>
      </c>
      <c r="F5836" t="s">
        <v>204</v>
      </c>
      <c r="G5836" s="51">
        <v>665.02</v>
      </c>
    </row>
    <row r="5837" spans="1:7" x14ac:dyDescent="0.35">
      <c r="A5837">
        <v>2019</v>
      </c>
      <c r="B5837">
        <v>4</v>
      </c>
      <c r="C5837" t="str">
        <f>+VLOOKUP(Precio_mayoristas_consumidores[[#This Row],[Cod_mes]],Códigos_mes[],2,0)</f>
        <v>Abril</v>
      </c>
      <c r="D5837" t="s">
        <v>796</v>
      </c>
      <c r="E5837" t="str">
        <f>+VLOOKUP(Precio_mayoristas_consumidores[[#This Row],[Producto]],Codigos_class_frutas[],2,0)</f>
        <v>Uva</v>
      </c>
      <c r="F5837" t="s">
        <v>295</v>
      </c>
      <c r="G5837" s="51">
        <v>817.78</v>
      </c>
    </row>
    <row r="5838" spans="1:7" x14ac:dyDescent="0.35">
      <c r="A5838">
        <v>2019</v>
      </c>
      <c r="B5838">
        <v>4</v>
      </c>
      <c r="C5838" t="str">
        <f>+VLOOKUP(Precio_mayoristas_consumidores[[#This Row],[Cod_mes]],Códigos_mes[],2,0)</f>
        <v>Abril</v>
      </c>
      <c r="D5838" t="s">
        <v>797</v>
      </c>
      <c r="E5838" t="str">
        <f>+VLOOKUP(Precio_mayoristas_consumidores[[#This Row],[Producto]],Codigos_class_frutas[],2,0)</f>
        <v>Berries</v>
      </c>
      <c r="F5838" t="s">
        <v>207</v>
      </c>
      <c r="G5838" s="51">
        <v>7144.33</v>
      </c>
    </row>
    <row r="5839" spans="1:7" x14ac:dyDescent="0.35">
      <c r="A5839">
        <v>2019</v>
      </c>
      <c r="B5839">
        <v>4</v>
      </c>
      <c r="C5839" t="str">
        <f>+VLOOKUP(Precio_mayoristas_consumidores[[#This Row],[Cod_mes]],Códigos_mes[],2,0)</f>
        <v>Abril</v>
      </c>
      <c r="D5839" t="s">
        <v>797</v>
      </c>
      <c r="E5839" t="str">
        <f>+VLOOKUP(Precio_mayoristas_consumidores[[#This Row],[Producto]],Codigos_class_frutas[],2,0)</f>
        <v>Frutos de hueso (carozo)</v>
      </c>
      <c r="F5839" t="s">
        <v>702</v>
      </c>
      <c r="G5839" s="51">
        <v>1537.03</v>
      </c>
    </row>
    <row r="5840" spans="1:7" x14ac:dyDescent="0.35">
      <c r="A5840">
        <v>2019</v>
      </c>
      <c r="B5840">
        <v>4</v>
      </c>
      <c r="C5840" t="str">
        <f>+VLOOKUP(Precio_mayoristas_consumidores[[#This Row],[Cod_mes]],Códigos_mes[],2,0)</f>
        <v>Abril</v>
      </c>
      <c r="D5840" t="s">
        <v>797</v>
      </c>
      <c r="E5840" t="str">
        <f>+VLOOKUP(Precio_mayoristas_consumidores[[#This Row],[Producto]],Codigos_class_frutas[],2,0)</f>
        <v>Frutos de hueso (carozo)</v>
      </c>
      <c r="F5840" t="s">
        <v>277</v>
      </c>
      <c r="G5840" s="51">
        <v>1690</v>
      </c>
    </row>
    <row r="5841" spans="1:7" x14ac:dyDescent="0.35">
      <c r="A5841">
        <v>2019</v>
      </c>
      <c r="B5841">
        <v>4</v>
      </c>
      <c r="C5841" t="str">
        <f>+VLOOKUP(Precio_mayoristas_consumidores[[#This Row],[Cod_mes]],Códigos_mes[],2,0)</f>
        <v>Abril</v>
      </c>
      <c r="D5841" t="s">
        <v>797</v>
      </c>
      <c r="E5841" t="str">
        <f>+VLOOKUP(Precio_mayoristas_consumidores[[#This Row],[Producto]],Codigos_class_frutas[],2,0)</f>
        <v>Berries</v>
      </c>
      <c r="F5841" t="s">
        <v>799</v>
      </c>
      <c r="G5841" s="51">
        <v>10568.67</v>
      </c>
    </row>
    <row r="5842" spans="1:7" x14ac:dyDescent="0.35">
      <c r="A5842">
        <v>2019</v>
      </c>
      <c r="B5842">
        <v>4</v>
      </c>
      <c r="C5842" t="str">
        <f>+VLOOKUP(Precio_mayoristas_consumidores[[#This Row],[Cod_mes]],Códigos_mes[],2,0)</f>
        <v>Abril</v>
      </c>
      <c r="D5842" t="s">
        <v>797</v>
      </c>
      <c r="E5842" t="str">
        <f>+VLOOKUP(Precio_mayoristas_consumidores[[#This Row],[Producto]],Codigos_class_frutas[],2,0)</f>
        <v>Berries</v>
      </c>
      <c r="F5842" t="s">
        <v>212</v>
      </c>
      <c r="G5842" s="51">
        <v>3054.1</v>
      </c>
    </row>
    <row r="5843" spans="1:7" x14ac:dyDescent="0.35">
      <c r="A5843">
        <v>2019</v>
      </c>
      <c r="B5843">
        <v>4</v>
      </c>
      <c r="C5843" t="str">
        <f>+VLOOKUP(Precio_mayoristas_consumidores[[#This Row],[Cod_mes]],Códigos_mes[],2,0)</f>
        <v>Abril</v>
      </c>
      <c r="D5843" t="s">
        <v>797</v>
      </c>
      <c r="E5843" t="str">
        <f>+VLOOKUP(Precio_mayoristas_consumidores[[#This Row],[Producto]],Codigos_class_frutas[],2,0)</f>
        <v>Cítricos</v>
      </c>
      <c r="F5843" t="s">
        <v>214</v>
      </c>
      <c r="G5843" s="51">
        <v>2078.21</v>
      </c>
    </row>
    <row r="5844" spans="1:7" x14ac:dyDescent="0.35">
      <c r="A5844">
        <v>2019</v>
      </c>
      <c r="B5844">
        <v>4</v>
      </c>
      <c r="C5844" t="str">
        <f>+VLOOKUP(Precio_mayoristas_consumidores[[#This Row],[Cod_mes]],Códigos_mes[],2,0)</f>
        <v>Abril</v>
      </c>
      <c r="D5844" t="s">
        <v>797</v>
      </c>
      <c r="E5844" t="str">
        <f>+VLOOKUP(Precio_mayoristas_consumidores[[#This Row],[Producto]],Codigos_class_frutas[],2,0)</f>
        <v>Tropicales y subtropicales</v>
      </c>
      <c r="F5844" t="s">
        <v>229</v>
      </c>
      <c r="G5844" s="51">
        <v>1768.43</v>
      </c>
    </row>
    <row r="5845" spans="1:7" x14ac:dyDescent="0.35">
      <c r="A5845">
        <v>2019</v>
      </c>
      <c r="B5845">
        <v>4</v>
      </c>
      <c r="C5845" t="str">
        <f>+VLOOKUP(Precio_mayoristas_consumidores[[#This Row],[Cod_mes]],Códigos_mes[],2,0)</f>
        <v>Abril</v>
      </c>
      <c r="D5845" t="s">
        <v>797</v>
      </c>
      <c r="E5845" t="str">
        <f>+VLOOKUP(Precio_mayoristas_consumidores[[#This Row],[Producto]],Codigos_class_frutas[],2,0)</f>
        <v>Frutos de pepita</v>
      </c>
      <c r="F5845" t="s">
        <v>231</v>
      </c>
      <c r="G5845" s="51">
        <v>1442.95</v>
      </c>
    </row>
    <row r="5846" spans="1:7" x14ac:dyDescent="0.35">
      <c r="A5846">
        <v>2019</v>
      </c>
      <c r="B5846">
        <v>4</v>
      </c>
      <c r="C5846" t="str">
        <f>+VLOOKUP(Precio_mayoristas_consumidores[[#This Row],[Cod_mes]],Códigos_mes[],2,0)</f>
        <v>Abril</v>
      </c>
      <c r="D5846" t="s">
        <v>797</v>
      </c>
      <c r="E5846" t="str">
        <f>+VLOOKUP(Precio_mayoristas_consumidores[[#This Row],[Producto]],Codigos_class_frutas[],2,0)</f>
        <v>Cítricos</v>
      </c>
      <c r="F5846" t="s">
        <v>221</v>
      </c>
      <c r="G5846" s="51">
        <v>1150.5999999999999</v>
      </c>
    </row>
    <row r="5847" spans="1:7" x14ac:dyDescent="0.35">
      <c r="A5847">
        <v>2019</v>
      </c>
      <c r="B5847">
        <v>4</v>
      </c>
      <c r="C5847" t="str">
        <f>+VLOOKUP(Precio_mayoristas_consumidores[[#This Row],[Cod_mes]],Códigos_mes[],2,0)</f>
        <v>Abril</v>
      </c>
      <c r="D5847" t="s">
        <v>797</v>
      </c>
      <c r="E5847" t="str">
        <f>+VLOOKUP(Precio_mayoristas_consumidores[[#This Row],[Producto]],Codigos_class_frutas[],2,0)</f>
        <v>Frutos de hueso (carozo)</v>
      </c>
      <c r="F5847" t="s">
        <v>665</v>
      </c>
      <c r="G5847" s="51">
        <v>1690</v>
      </c>
    </row>
    <row r="5848" spans="1:7" x14ac:dyDescent="0.35">
      <c r="A5848">
        <v>2019</v>
      </c>
      <c r="B5848">
        <v>4</v>
      </c>
      <c r="C5848" t="str">
        <f>+VLOOKUP(Precio_mayoristas_consumidores[[#This Row],[Cod_mes]],Códigos_mes[],2,0)</f>
        <v>Abril</v>
      </c>
      <c r="D5848" t="s">
        <v>797</v>
      </c>
      <c r="E5848" t="str">
        <f>+VLOOKUP(Precio_mayoristas_consumidores[[#This Row],[Producto]],Codigos_class_frutas[],2,0)</f>
        <v>Oleaginosos</v>
      </c>
      <c r="F5848" t="s">
        <v>225</v>
      </c>
      <c r="G5848" s="51">
        <v>3484.39</v>
      </c>
    </row>
    <row r="5849" spans="1:7" x14ac:dyDescent="0.35">
      <c r="A5849">
        <v>2019</v>
      </c>
      <c r="B5849">
        <v>4</v>
      </c>
      <c r="C5849" t="str">
        <f>+VLOOKUP(Precio_mayoristas_consumidores[[#This Row],[Cod_mes]],Códigos_mes[],2,0)</f>
        <v>Abril</v>
      </c>
      <c r="D5849" t="s">
        <v>797</v>
      </c>
      <c r="E5849" t="str">
        <f>+VLOOKUP(Precio_mayoristas_consumidores[[#This Row],[Producto]],Codigos_class_frutas[],2,0)</f>
        <v>Frutos de pepita</v>
      </c>
      <c r="F5849" t="s">
        <v>242</v>
      </c>
      <c r="G5849" s="51">
        <v>1210.1400000000001</v>
      </c>
    </row>
    <row r="5850" spans="1:7" x14ac:dyDescent="0.35">
      <c r="A5850">
        <v>2019</v>
      </c>
      <c r="B5850">
        <v>4</v>
      </c>
      <c r="C5850" t="str">
        <f>+VLOOKUP(Precio_mayoristas_consumidores[[#This Row],[Cod_mes]],Códigos_mes[],2,0)</f>
        <v>Abril</v>
      </c>
      <c r="D5850" t="s">
        <v>797</v>
      </c>
      <c r="E5850" t="str">
        <f>+VLOOKUP(Precio_mayoristas_consumidores[[#This Row],[Producto]],Codigos_class_frutas[],2,0)</f>
        <v>Tropicales y subtropicales</v>
      </c>
      <c r="F5850" t="s">
        <v>204</v>
      </c>
      <c r="G5850" s="51">
        <v>840.63</v>
      </c>
    </row>
    <row r="5851" spans="1:7" x14ac:dyDescent="0.35">
      <c r="A5851">
        <v>2019</v>
      </c>
      <c r="B5851">
        <v>4</v>
      </c>
      <c r="C5851" t="str">
        <f>+VLOOKUP(Precio_mayoristas_consumidores[[#This Row],[Cod_mes]],Códigos_mes[],2,0)</f>
        <v>Abril</v>
      </c>
      <c r="D5851" t="s">
        <v>797</v>
      </c>
      <c r="E5851" t="str">
        <f>+VLOOKUP(Precio_mayoristas_consumidores[[#This Row],[Producto]],Codigos_class_frutas[],2,0)</f>
        <v>Uva</v>
      </c>
      <c r="F5851" t="s">
        <v>295</v>
      </c>
      <c r="G5851" s="51">
        <v>2003.35</v>
      </c>
    </row>
    <row r="5852" spans="1:7" x14ac:dyDescent="0.35">
      <c r="A5852">
        <v>2019</v>
      </c>
      <c r="B5852">
        <v>4</v>
      </c>
      <c r="C5852" t="str">
        <f>+VLOOKUP(Precio_mayoristas_consumidores[[#This Row],[Cod_mes]],Códigos_mes[],2,0)</f>
        <v>Abril</v>
      </c>
      <c r="D5852" t="s">
        <v>796</v>
      </c>
      <c r="E5852" t="str">
        <f>+VLOOKUP(Precio_mayoristas_consumidores[[#This Row],[Producto]],Codigos_class_frutas[],2,0)</f>
        <v>Berries</v>
      </c>
      <c r="F5852" t="s">
        <v>207</v>
      </c>
      <c r="G5852" s="51">
        <v>2116.67</v>
      </c>
    </row>
    <row r="5853" spans="1:7" x14ac:dyDescent="0.35">
      <c r="A5853">
        <v>2019</v>
      </c>
      <c r="B5853">
        <v>4</v>
      </c>
      <c r="C5853" t="str">
        <f>+VLOOKUP(Precio_mayoristas_consumidores[[#This Row],[Cod_mes]],Códigos_mes[],2,0)</f>
        <v>Abril</v>
      </c>
      <c r="D5853" t="s">
        <v>796</v>
      </c>
      <c r="E5853" t="str">
        <f>+VLOOKUP(Precio_mayoristas_consumidores[[#This Row],[Producto]],Codigos_class_frutas[],2,0)</f>
        <v>Frutos de hueso (carozo)</v>
      </c>
      <c r="F5853" t="s">
        <v>702</v>
      </c>
      <c r="G5853" s="51">
        <v>615.19000000000005</v>
      </c>
    </row>
    <row r="5854" spans="1:7" x14ac:dyDescent="0.35">
      <c r="A5854">
        <v>2019</v>
      </c>
      <c r="B5854">
        <v>4</v>
      </c>
      <c r="C5854" t="str">
        <f>+VLOOKUP(Precio_mayoristas_consumidores[[#This Row],[Cod_mes]],Códigos_mes[],2,0)</f>
        <v>Abril</v>
      </c>
      <c r="D5854" t="s">
        <v>796</v>
      </c>
      <c r="E5854" t="str">
        <f>+VLOOKUP(Precio_mayoristas_consumidores[[#This Row],[Producto]],Codigos_class_frutas[],2,0)</f>
        <v>Berries</v>
      </c>
      <c r="F5854" t="s">
        <v>799</v>
      </c>
      <c r="G5854" s="51">
        <v>2084.08</v>
      </c>
    </row>
    <row r="5855" spans="1:7" x14ac:dyDescent="0.35">
      <c r="A5855">
        <v>2019</v>
      </c>
      <c r="B5855">
        <v>4</v>
      </c>
      <c r="C5855" t="str">
        <f>+VLOOKUP(Precio_mayoristas_consumidores[[#This Row],[Cod_mes]],Códigos_mes[],2,0)</f>
        <v>Abril</v>
      </c>
      <c r="D5855" t="s">
        <v>796</v>
      </c>
      <c r="E5855" t="str">
        <f>+VLOOKUP(Precio_mayoristas_consumidores[[#This Row],[Producto]],Codigos_class_frutas[],2,0)</f>
        <v>Berries</v>
      </c>
      <c r="F5855" t="s">
        <v>212</v>
      </c>
      <c r="G5855" s="51">
        <v>1482.4</v>
      </c>
    </row>
    <row r="5856" spans="1:7" x14ac:dyDescent="0.35">
      <c r="A5856">
        <v>2019</v>
      </c>
      <c r="B5856">
        <v>4</v>
      </c>
      <c r="C5856" t="str">
        <f>+VLOOKUP(Precio_mayoristas_consumidores[[#This Row],[Cod_mes]],Códigos_mes[],2,0)</f>
        <v>Abril</v>
      </c>
      <c r="D5856" t="s">
        <v>796</v>
      </c>
      <c r="E5856" t="str">
        <f>+VLOOKUP(Precio_mayoristas_consumidores[[#This Row],[Producto]],Codigos_class_frutas[],2,0)</f>
        <v>Cítricos</v>
      </c>
      <c r="F5856" t="s">
        <v>214</v>
      </c>
      <c r="G5856" s="51">
        <v>1334.72</v>
      </c>
    </row>
    <row r="5857" spans="1:7" x14ac:dyDescent="0.35">
      <c r="A5857">
        <v>2019</v>
      </c>
      <c r="B5857">
        <v>4</v>
      </c>
      <c r="C5857" t="str">
        <f>+VLOOKUP(Precio_mayoristas_consumidores[[#This Row],[Cod_mes]],Códigos_mes[],2,0)</f>
        <v>Abril</v>
      </c>
      <c r="D5857" t="s">
        <v>796</v>
      </c>
      <c r="E5857" t="str">
        <f>+VLOOKUP(Precio_mayoristas_consumidores[[#This Row],[Producto]],Codigos_class_frutas[],2,0)</f>
        <v>Tropicales y subtropicales</v>
      </c>
      <c r="F5857" t="s">
        <v>229</v>
      </c>
      <c r="G5857" s="51">
        <v>2178.2600000000002</v>
      </c>
    </row>
    <row r="5858" spans="1:7" x14ac:dyDescent="0.35">
      <c r="A5858">
        <v>2019</v>
      </c>
      <c r="B5858">
        <v>4</v>
      </c>
      <c r="C5858" t="str">
        <f>+VLOOKUP(Precio_mayoristas_consumidores[[#This Row],[Cod_mes]],Códigos_mes[],2,0)</f>
        <v>Abril</v>
      </c>
      <c r="D5858" t="s">
        <v>796</v>
      </c>
      <c r="E5858" t="str">
        <f>+VLOOKUP(Precio_mayoristas_consumidores[[#This Row],[Producto]],Codigos_class_frutas[],2,0)</f>
        <v>Frutos de pepita</v>
      </c>
      <c r="F5858" t="s">
        <v>231</v>
      </c>
      <c r="G5858" s="51">
        <v>635.70000000000005</v>
      </c>
    </row>
    <row r="5859" spans="1:7" x14ac:dyDescent="0.35">
      <c r="A5859">
        <v>2019</v>
      </c>
      <c r="B5859">
        <v>4</v>
      </c>
      <c r="C5859" t="str">
        <f>+VLOOKUP(Precio_mayoristas_consumidores[[#This Row],[Cod_mes]],Códigos_mes[],2,0)</f>
        <v>Abril</v>
      </c>
      <c r="D5859" t="s">
        <v>796</v>
      </c>
      <c r="E5859" t="str">
        <f>+VLOOKUP(Precio_mayoristas_consumidores[[#This Row],[Producto]],Codigos_class_frutas[],2,0)</f>
        <v>Cítricos</v>
      </c>
      <c r="F5859" t="s">
        <v>221</v>
      </c>
      <c r="G5859" s="51">
        <v>659.51</v>
      </c>
    </row>
    <row r="5860" spans="1:7" x14ac:dyDescent="0.35">
      <c r="A5860">
        <v>2019</v>
      </c>
      <c r="B5860">
        <v>4</v>
      </c>
      <c r="C5860" t="str">
        <f>+VLOOKUP(Precio_mayoristas_consumidores[[#This Row],[Cod_mes]],Códigos_mes[],2,0)</f>
        <v>Abril</v>
      </c>
      <c r="D5860" t="s">
        <v>796</v>
      </c>
      <c r="E5860" t="str">
        <f>+VLOOKUP(Precio_mayoristas_consumidores[[#This Row],[Producto]],Codigos_class_frutas[],2,0)</f>
        <v>Oleaginosos</v>
      </c>
      <c r="F5860" t="s">
        <v>225</v>
      </c>
      <c r="G5860" s="51">
        <v>2700.71</v>
      </c>
    </row>
    <row r="5861" spans="1:7" x14ac:dyDescent="0.35">
      <c r="A5861">
        <v>2019</v>
      </c>
      <c r="B5861">
        <v>4</v>
      </c>
      <c r="C5861" t="str">
        <f>+VLOOKUP(Precio_mayoristas_consumidores[[#This Row],[Cod_mes]],Códigos_mes[],2,0)</f>
        <v>Abril</v>
      </c>
      <c r="D5861" t="s">
        <v>796</v>
      </c>
      <c r="E5861" t="str">
        <f>+VLOOKUP(Precio_mayoristas_consumidores[[#This Row],[Producto]],Codigos_class_frutas[],2,0)</f>
        <v>Frutos de pepita</v>
      </c>
      <c r="F5861" t="s">
        <v>242</v>
      </c>
      <c r="G5861" s="51">
        <v>700.53</v>
      </c>
    </row>
    <row r="5862" spans="1:7" x14ac:dyDescent="0.35">
      <c r="A5862">
        <v>2019</v>
      </c>
      <c r="B5862">
        <v>4</v>
      </c>
      <c r="C5862" t="str">
        <f>+VLOOKUP(Precio_mayoristas_consumidores[[#This Row],[Cod_mes]],Códigos_mes[],2,0)</f>
        <v>Abril</v>
      </c>
      <c r="D5862" t="s">
        <v>796</v>
      </c>
      <c r="E5862" t="str">
        <f>+VLOOKUP(Precio_mayoristas_consumidores[[#This Row],[Producto]],Codigos_class_frutas[],2,0)</f>
        <v>Tropicales y subtropicales</v>
      </c>
      <c r="F5862" t="s">
        <v>204</v>
      </c>
      <c r="G5862" s="51">
        <v>629.51</v>
      </c>
    </row>
    <row r="5863" spans="1:7" x14ac:dyDescent="0.35">
      <c r="A5863">
        <v>2019</v>
      </c>
      <c r="B5863">
        <v>4</v>
      </c>
      <c r="C5863" t="str">
        <f>+VLOOKUP(Precio_mayoristas_consumidores[[#This Row],[Cod_mes]],Códigos_mes[],2,0)</f>
        <v>Abril</v>
      </c>
      <c r="D5863" t="s">
        <v>796</v>
      </c>
      <c r="E5863" t="str">
        <f>+VLOOKUP(Precio_mayoristas_consumidores[[#This Row],[Producto]],Codigos_class_frutas[],2,0)</f>
        <v>Uva</v>
      </c>
      <c r="F5863" t="s">
        <v>295</v>
      </c>
      <c r="G5863" s="51">
        <v>793.08</v>
      </c>
    </row>
    <row r="5864" spans="1:7" x14ac:dyDescent="0.35">
      <c r="A5864">
        <v>2019</v>
      </c>
      <c r="B5864">
        <v>4</v>
      </c>
      <c r="C5864" t="str">
        <f>+VLOOKUP(Precio_mayoristas_consumidores[[#This Row],[Cod_mes]],Códigos_mes[],2,0)</f>
        <v>Abril</v>
      </c>
      <c r="D5864" t="s">
        <v>797</v>
      </c>
      <c r="E5864" t="str">
        <f>+VLOOKUP(Precio_mayoristas_consumidores[[#This Row],[Producto]],Codigos_class_frutas[],2,0)</f>
        <v>Berries</v>
      </c>
      <c r="F5864" t="s">
        <v>207</v>
      </c>
      <c r="G5864" s="51">
        <v>7907.5</v>
      </c>
    </row>
    <row r="5865" spans="1:7" x14ac:dyDescent="0.35">
      <c r="A5865">
        <v>2019</v>
      </c>
      <c r="B5865">
        <v>4</v>
      </c>
      <c r="C5865" t="str">
        <f>+VLOOKUP(Precio_mayoristas_consumidores[[#This Row],[Cod_mes]],Códigos_mes[],2,0)</f>
        <v>Abril</v>
      </c>
      <c r="D5865" t="s">
        <v>797</v>
      </c>
      <c r="E5865" t="str">
        <f>+VLOOKUP(Precio_mayoristas_consumidores[[#This Row],[Producto]],Codigos_class_frutas[],2,0)</f>
        <v>Frutos de hueso (carozo)</v>
      </c>
      <c r="F5865" t="s">
        <v>702</v>
      </c>
      <c r="G5865" s="51">
        <v>1522.34</v>
      </c>
    </row>
    <row r="5866" spans="1:7" x14ac:dyDescent="0.35">
      <c r="A5866">
        <v>2019</v>
      </c>
      <c r="B5866">
        <v>4</v>
      </c>
      <c r="C5866" t="str">
        <f>+VLOOKUP(Precio_mayoristas_consumidores[[#This Row],[Cod_mes]],Códigos_mes[],2,0)</f>
        <v>Abril</v>
      </c>
      <c r="D5866" t="s">
        <v>797</v>
      </c>
      <c r="E5866" t="str">
        <f>+VLOOKUP(Precio_mayoristas_consumidores[[#This Row],[Producto]],Codigos_class_frutas[],2,0)</f>
        <v>Berries</v>
      </c>
      <c r="F5866" t="s">
        <v>799</v>
      </c>
      <c r="G5866" s="51">
        <v>12720</v>
      </c>
    </row>
    <row r="5867" spans="1:7" x14ac:dyDescent="0.35">
      <c r="A5867">
        <v>2019</v>
      </c>
      <c r="B5867">
        <v>4</v>
      </c>
      <c r="C5867" t="str">
        <f>+VLOOKUP(Precio_mayoristas_consumidores[[#This Row],[Cod_mes]],Códigos_mes[],2,0)</f>
        <v>Abril</v>
      </c>
      <c r="D5867" t="s">
        <v>797</v>
      </c>
      <c r="E5867" t="str">
        <f>+VLOOKUP(Precio_mayoristas_consumidores[[#This Row],[Producto]],Codigos_class_frutas[],2,0)</f>
        <v>Berries</v>
      </c>
      <c r="F5867" t="s">
        <v>212</v>
      </c>
      <c r="G5867" s="51">
        <v>3928.82</v>
      </c>
    </row>
    <row r="5868" spans="1:7" x14ac:dyDescent="0.35">
      <c r="A5868">
        <v>2019</v>
      </c>
      <c r="B5868">
        <v>4</v>
      </c>
      <c r="C5868" t="str">
        <f>+VLOOKUP(Precio_mayoristas_consumidores[[#This Row],[Cod_mes]],Códigos_mes[],2,0)</f>
        <v>Abril</v>
      </c>
      <c r="D5868" t="s">
        <v>797</v>
      </c>
      <c r="E5868" t="str">
        <f>+VLOOKUP(Precio_mayoristas_consumidores[[#This Row],[Producto]],Codigos_class_frutas[],2,0)</f>
        <v>Cítricos</v>
      </c>
      <c r="F5868" t="s">
        <v>214</v>
      </c>
      <c r="G5868" s="51">
        <v>2033.79</v>
      </c>
    </row>
    <row r="5869" spans="1:7" x14ac:dyDescent="0.35">
      <c r="A5869">
        <v>2019</v>
      </c>
      <c r="B5869">
        <v>4</v>
      </c>
      <c r="C5869" t="str">
        <f>+VLOOKUP(Precio_mayoristas_consumidores[[#This Row],[Cod_mes]],Códigos_mes[],2,0)</f>
        <v>Abril</v>
      </c>
      <c r="D5869" t="s">
        <v>797</v>
      </c>
      <c r="E5869" t="str">
        <f>+VLOOKUP(Precio_mayoristas_consumidores[[#This Row],[Producto]],Codigos_class_frutas[],2,0)</f>
        <v>Tropicales y subtropicales</v>
      </c>
      <c r="F5869" t="s">
        <v>229</v>
      </c>
      <c r="G5869" s="51">
        <v>2034.71</v>
      </c>
    </row>
    <row r="5870" spans="1:7" x14ac:dyDescent="0.35">
      <c r="A5870">
        <v>2019</v>
      </c>
      <c r="B5870">
        <v>4</v>
      </c>
      <c r="C5870" t="str">
        <f>+VLOOKUP(Precio_mayoristas_consumidores[[#This Row],[Cod_mes]],Códigos_mes[],2,0)</f>
        <v>Abril</v>
      </c>
      <c r="D5870" t="s">
        <v>797</v>
      </c>
      <c r="E5870" t="str">
        <f>+VLOOKUP(Precio_mayoristas_consumidores[[#This Row],[Producto]],Codigos_class_frutas[],2,0)</f>
        <v>Frutos de pepita</v>
      </c>
      <c r="F5870" t="s">
        <v>231</v>
      </c>
      <c r="G5870" s="51">
        <v>1417</v>
      </c>
    </row>
    <row r="5871" spans="1:7" x14ac:dyDescent="0.35">
      <c r="A5871">
        <v>2019</v>
      </c>
      <c r="B5871">
        <v>4</v>
      </c>
      <c r="C5871" t="str">
        <f>+VLOOKUP(Precio_mayoristas_consumidores[[#This Row],[Cod_mes]],Códigos_mes[],2,0)</f>
        <v>Abril</v>
      </c>
      <c r="D5871" t="s">
        <v>797</v>
      </c>
      <c r="E5871" t="str">
        <f>+VLOOKUP(Precio_mayoristas_consumidores[[#This Row],[Producto]],Codigos_class_frutas[],2,0)</f>
        <v>Cítricos</v>
      </c>
      <c r="F5871" t="s">
        <v>221</v>
      </c>
      <c r="G5871" s="51">
        <v>1119.21</v>
      </c>
    </row>
    <row r="5872" spans="1:7" x14ac:dyDescent="0.35">
      <c r="A5872">
        <v>2019</v>
      </c>
      <c r="B5872">
        <v>4</v>
      </c>
      <c r="C5872" t="str">
        <f>+VLOOKUP(Precio_mayoristas_consumidores[[#This Row],[Cod_mes]],Códigos_mes[],2,0)</f>
        <v>Abril</v>
      </c>
      <c r="D5872" t="s">
        <v>797</v>
      </c>
      <c r="E5872" t="str">
        <f>+VLOOKUP(Precio_mayoristas_consumidores[[#This Row],[Producto]],Codigos_class_frutas[],2,0)</f>
        <v>Oleaginosos</v>
      </c>
      <c r="F5872" t="s">
        <v>225</v>
      </c>
      <c r="G5872" s="51">
        <v>3446.35</v>
      </c>
    </row>
    <row r="5873" spans="1:7" x14ac:dyDescent="0.35">
      <c r="A5873">
        <v>2019</v>
      </c>
      <c r="B5873">
        <v>4</v>
      </c>
      <c r="C5873" t="str">
        <f>+VLOOKUP(Precio_mayoristas_consumidores[[#This Row],[Cod_mes]],Códigos_mes[],2,0)</f>
        <v>Abril</v>
      </c>
      <c r="D5873" t="s">
        <v>797</v>
      </c>
      <c r="E5873" t="str">
        <f>+VLOOKUP(Precio_mayoristas_consumidores[[#This Row],[Producto]],Codigos_class_frutas[],2,0)</f>
        <v>Frutos de pepita</v>
      </c>
      <c r="F5873" t="s">
        <v>242</v>
      </c>
      <c r="G5873" s="51">
        <v>1155.3699999999999</v>
      </c>
    </row>
    <row r="5874" spans="1:7" x14ac:dyDescent="0.35">
      <c r="A5874">
        <v>2019</v>
      </c>
      <c r="B5874">
        <v>4</v>
      </c>
      <c r="C5874" t="str">
        <f>+VLOOKUP(Precio_mayoristas_consumidores[[#This Row],[Cod_mes]],Códigos_mes[],2,0)</f>
        <v>Abril</v>
      </c>
      <c r="D5874" t="s">
        <v>797</v>
      </c>
      <c r="E5874" t="str">
        <f>+VLOOKUP(Precio_mayoristas_consumidores[[#This Row],[Producto]],Codigos_class_frutas[],2,0)</f>
        <v>Tropicales y subtropicales</v>
      </c>
      <c r="F5874" t="s">
        <v>204</v>
      </c>
      <c r="G5874" s="51">
        <v>821.43</v>
      </c>
    </row>
    <row r="5875" spans="1:7" x14ac:dyDescent="0.35">
      <c r="A5875">
        <v>2019</v>
      </c>
      <c r="B5875">
        <v>4</v>
      </c>
      <c r="C5875" t="str">
        <f>+VLOOKUP(Precio_mayoristas_consumidores[[#This Row],[Cod_mes]],Códigos_mes[],2,0)</f>
        <v>Abril</v>
      </c>
      <c r="D5875" t="s">
        <v>797</v>
      </c>
      <c r="E5875" t="str">
        <f>+VLOOKUP(Precio_mayoristas_consumidores[[#This Row],[Producto]],Codigos_class_frutas[],2,0)</f>
        <v>Uva</v>
      </c>
      <c r="F5875" t="s">
        <v>295</v>
      </c>
      <c r="G5875" s="51">
        <v>2292.29</v>
      </c>
    </row>
    <row r="5876" spans="1:7" x14ac:dyDescent="0.35">
      <c r="A5876">
        <v>2019</v>
      </c>
      <c r="B5876">
        <v>4</v>
      </c>
      <c r="C5876" t="str">
        <f>+VLOOKUP(Precio_mayoristas_consumidores[[#This Row],[Cod_mes]],Códigos_mes[],2,0)</f>
        <v>Abril</v>
      </c>
      <c r="D5876" t="s">
        <v>796</v>
      </c>
      <c r="E5876" t="str">
        <f>+VLOOKUP(Precio_mayoristas_consumidores[[#This Row],[Producto]],Codigos_class_frutas[],2,0)</f>
        <v>Berries</v>
      </c>
      <c r="F5876" t="s">
        <v>207</v>
      </c>
      <c r="G5876" s="51">
        <v>2230.56</v>
      </c>
    </row>
    <row r="5877" spans="1:7" x14ac:dyDescent="0.35">
      <c r="A5877">
        <v>2019</v>
      </c>
      <c r="B5877">
        <v>4</v>
      </c>
      <c r="C5877" t="str">
        <f>+VLOOKUP(Precio_mayoristas_consumidores[[#This Row],[Cod_mes]],Códigos_mes[],2,0)</f>
        <v>Abril</v>
      </c>
      <c r="D5877" t="s">
        <v>796</v>
      </c>
      <c r="E5877" t="str">
        <f>+VLOOKUP(Precio_mayoristas_consumidores[[#This Row],[Producto]],Codigos_class_frutas[],2,0)</f>
        <v>Frutos de hueso (carozo)</v>
      </c>
      <c r="F5877" t="s">
        <v>702</v>
      </c>
      <c r="G5877" s="51">
        <v>597.01</v>
      </c>
    </row>
    <row r="5878" spans="1:7" x14ac:dyDescent="0.35">
      <c r="A5878">
        <v>2019</v>
      </c>
      <c r="B5878">
        <v>4</v>
      </c>
      <c r="C5878" t="str">
        <f>+VLOOKUP(Precio_mayoristas_consumidores[[#This Row],[Cod_mes]],Códigos_mes[],2,0)</f>
        <v>Abril</v>
      </c>
      <c r="D5878" t="s">
        <v>796</v>
      </c>
      <c r="E5878" t="str">
        <f>+VLOOKUP(Precio_mayoristas_consumidores[[#This Row],[Producto]],Codigos_class_frutas[],2,0)</f>
        <v>Berries</v>
      </c>
      <c r="F5878" t="s">
        <v>799</v>
      </c>
      <c r="G5878" s="51">
        <v>2193</v>
      </c>
    </row>
    <row r="5879" spans="1:7" x14ac:dyDescent="0.35">
      <c r="A5879">
        <v>2019</v>
      </c>
      <c r="B5879">
        <v>4</v>
      </c>
      <c r="C5879" t="str">
        <f>+VLOOKUP(Precio_mayoristas_consumidores[[#This Row],[Cod_mes]],Códigos_mes[],2,0)</f>
        <v>Abril</v>
      </c>
      <c r="D5879" t="s">
        <v>796</v>
      </c>
      <c r="E5879" t="str">
        <f>+VLOOKUP(Precio_mayoristas_consumidores[[#This Row],[Producto]],Codigos_class_frutas[],2,0)</f>
        <v>Berries</v>
      </c>
      <c r="F5879" t="s">
        <v>212</v>
      </c>
      <c r="G5879" s="51">
        <v>1419.24</v>
      </c>
    </row>
    <row r="5880" spans="1:7" x14ac:dyDescent="0.35">
      <c r="A5880">
        <v>2019</v>
      </c>
      <c r="B5880">
        <v>4</v>
      </c>
      <c r="C5880" t="str">
        <f>+VLOOKUP(Precio_mayoristas_consumidores[[#This Row],[Cod_mes]],Códigos_mes[],2,0)</f>
        <v>Abril</v>
      </c>
      <c r="D5880" t="s">
        <v>796</v>
      </c>
      <c r="E5880" t="str">
        <f>+VLOOKUP(Precio_mayoristas_consumidores[[#This Row],[Producto]],Codigos_class_frutas[],2,0)</f>
        <v>Cítricos</v>
      </c>
      <c r="F5880" t="s">
        <v>214</v>
      </c>
      <c r="G5880" s="51">
        <v>1226.77</v>
      </c>
    </row>
    <row r="5881" spans="1:7" x14ac:dyDescent="0.35">
      <c r="A5881">
        <v>2019</v>
      </c>
      <c r="B5881">
        <v>4</v>
      </c>
      <c r="C5881" t="str">
        <f>+VLOOKUP(Precio_mayoristas_consumidores[[#This Row],[Cod_mes]],Códigos_mes[],2,0)</f>
        <v>Abril</v>
      </c>
      <c r="D5881" t="s">
        <v>796</v>
      </c>
      <c r="E5881" t="str">
        <f>+VLOOKUP(Precio_mayoristas_consumidores[[#This Row],[Producto]],Codigos_class_frutas[],2,0)</f>
        <v>Tropicales y subtropicales</v>
      </c>
      <c r="F5881" t="s">
        <v>229</v>
      </c>
      <c r="G5881" s="51">
        <v>2138.66</v>
      </c>
    </row>
    <row r="5882" spans="1:7" x14ac:dyDescent="0.35">
      <c r="A5882">
        <v>2019</v>
      </c>
      <c r="B5882">
        <v>4</v>
      </c>
      <c r="C5882" t="str">
        <f>+VLOOKUP(Precio_mayoristas_consumidores[[#This Row],[Cod_mes]],Códigos_mes[],2,0)</f>
        <v>Abril</v>
      </c>
      <c r="D5882" t="s">
        <v>796</v>
      </c>
      <c r="E5882" t="str">
        <f>+VLOOKUP(Precio_mayoristas_consumidores[[#This Row],[Producto]],Codigos_class_frutas[],2,0)</f>
        <v>Frutos de pepita</v>
      </c>
      <c r="F5882" t="s">
        <v>231</v>
      </c>
      <c r="G5882" s="51">
        <v>633.67999999999995</v>
      </c>
    </row>
    <row r="5883" spans="1:7" x14ac:dyDescent="0.35">
      <c r="A5883">
        <v>2019</v>
      </c>
      <c r="B5883">
        <v>4</v>
      </c>
      <c r="C5883" t="str">
        <f>+VLOOKUP(Precio_mayoristas_consumidores[[#This Row],[Cod_mes]],Códigos_mes[],2,0)</f>
        <v>Abril</v>
      </c>
      <c r="D5883" t="s">
        <v>796</v>
      </c>
      <c r="E5883" t="str">
        <f>+VLOOKUP(Precio_mayoristas_consumidores[[#This Row],[Producto]],Codigos_class_frutas[],2,0)</f>
        <v>Cítricos</v>
      </c>
      <c r="F5883" t="s">
        <v>221</v>
      </c>
      <c r="G5883" s="51">
        <v>649.61</v>
      </c>
    </row>
    <row r="5884" spans="1:7" x14ac:dyDescent="0.35">
      <c r="A5884">
        <v>2019</v>
      </c>
      <c r="B5884">
        <v>4</v>
      </c>
      <c r="C5884" t="str">
        <f>+VLOOKUP(Precio_mayoristas_consumidores[[#This Row],[Cod_mes]],Códigos_mes[],2,0)</f>
        <v>Abril</v>
      </c>
      <c r="D5884" t="s">
        <v>796</v>
      </c>
      <c r="E5884" t="str">
        <f>+VLOOKUP(Precio_mayoristas_consumidores[[#This Row],[Producto]],Codigos_class_frutas[],2,0)</f>
        <v>Oleaginosos</v>
      </c>
      <c r="F5884" t="s">
        <v>225</v>
      </c>
      <c r="G5884" s="51">
        <v>2713.71</v>
      </c>
    </row>
    <row r="5885" spans="1:7" x14ac:dyDescent="0.35">
      <c r="A5885">
        <v>2019</v>
      </c>
      <c r="B5885">
        <v>4</v>
      </c>
      <c r="C5885" t="str">
        <f>+VLOOKUP(Precio_mayoristas_consumidores[[#This Row],[Cod_mes]],Códigos_mes[],2,0)</f>
        <v>Abril</v>
      </c>
      <c r="D5885" t="s">
        <v>796</v>
      </c>
      <c r="E5885" t="str">
        <f>+VLOOKUP(Precio_mayoristas_consumidores[[#This Row],[Producto]],Codigos_class_frutas[],2,0)</f>
        <v>Frutos de pepita</v>
      </c>
      <c r="F5885" t="s">
        <v>242</v>
      </c>
      <c r="G5885" s="51">
        <v>676.5</v>
      </c>
    </row>
    <row r="5886" spans="1:7" x14ac:dyDescent="0.35">
      <c r="A5886">
        <v>2019</v>
      </c>
      <c r="B5886">
        <v>4</v>
      </c>
      <c r="C5886" t="str">
        <f>+VLOOKUP(Precio_mayoristas_consumidores[[#This Row],[Cod_mes]],Códigos_mes[],2,0)</f>
        <v>Abril</v>
      </c>
      <c r="D5886" t="s">
        <v>796</v>
      </c>
      <c r="E5886" t="str">
        <f>+VLOOKUP(Precio_mayoristas_consumidores[[#This Row],[Producto]],Codigos_class_frutas[],2,0)</f>
        <v>Tropicales y subtropicales</v>
      </c>
      <c r="F5886" t="s">
        <v>204</v>
      </c>
      <c r="G5886" s="51">
        <v>613.63</v>
      </c>
    </row>
    <row r="5887" spans="1:7" x14ac:dyDescent="0.35">
      <c r="A5887">
        <v>2019</v>
      </c>
      <c r="B5887">
        <v>4</v>
      </c>
      <c r="C5887" t="str">
        <f>+VLOOKUP(Precio_mayoristas_consumidores[[#This Row],[Cod_mes]],Códigos_mes[],2,0)</f>
        <v>Abril</v>
      </c>
      <c r="D5887" t="s">
        <v>796</v>
      </c>
      <c r="E5887" t="str">
        <f>+VLOOKUP(Precio_mayoristas_consumidores[[#This Row],[Producto]],Codigos_class_frutas[],2,0)</f>
        <v>Uva</v>
      </c>
      <c r="F5887" t="s">
        <v>295</v>
      </c>
      <c r="G5887" s="51">
        <v>790.83</v>
      </c>
    </row>
    <row r="5888" spans="1:7" x14ac:dyDescent="0.35">
      <c r="A5888">
        <v>2019</v>
      </c>
      <c r="B5888">
        <v>4</v>
      </c>
      <c r="C5888" t="str">
        <f>+VLOOKUP(Precio_mayoristas_consumidores[[#This Row],[Cod_mes]],Códigos_mes[],2,0)</f>
        <v>Abril</v>
      </c>
      <c r="D5888" t="s">
        <v>797</v>
      </c>
      <c r="E5888" t="str">
        <f>+VLOOKUP(Precio_mayoristas_consumidores[[#This Row],[Producto]],Codigos_class_frutas[],2,0)</f>
        <v>Berries</v>
      </c>
      <c r="F5888" t="s">
        <v>207</v>
      </c>
      <c r="G5888" s="51">
        <v>9078.67</v>
      </c>
    </row>
    <row r="5889" spans="1:7" x14ac:dyDescent="0.35">
      <c r="A5889">
        <v>2019</v>
      </c>
      <c r="B5889">
        <v>4</v>
      </c>
      <c r="C5889" t="str">
        <f>+VLOOKUP(Precio_mayoristas_consumidores[[#This Row],[Cod_mes]],Códigos_mes[],2,0)</f>
        <v>Abril</v>
      </c>
      <c r="D5889" t="s">
        <v>797</v>
      </c>
      <c r="E5889" t="str">
        <f>+VLOOKUP(Precio_mayoristas_consumidores[[#This Row],[Producto]],Codigos_class_frutas[],2,0)</f>
        <v>Frutos de hueso (carozo)</v>
      </c>
      <c r="F5889" t="s">
        <v>702</v>
      </c>
      <c r="G5889" s="51">
        <v>1593.86</v>
      </c>
    </row>
    <row r="5890" spans="1:7" x14ac:dyDescent="0.35">
      <c r="A5890">
        <v>2019</v>
      </c>
      <c r="B5890">
        <v>4</v>
      </c>
      <c r="C5890" t="str">
        <f>+VLOOKUP(Precio_mayoristas_consumidores[[#This Row],[Cod_mes]],Códigos_mes[],2,0)</f>
        <v>Abril</v>
      </c>
      <c r="D5890" t="s">
        <v>797</v>
      </c>
      <c r="E5890" t="str">
        <f>+VLOOKUP(Precio_mayoristas_consumidores[[#This Row],[Producto]],Codigos_class_frutas[],2,0)</f>
        <v>Berries</v>
      </c>
      <c r="F5890" t="s">
        <v>212</v>
      </c>
      <c r="G5890" s="51">
        <v>4350.1099999999997</v>
      </c>
    </row>
    <row r="5891" spans="1:7" x14ac:dyDescent="0.35">
      <c r="A5891">
        <v>2019</v>
      </c>
      <c r="B5891">
        <v>4</v>
      </c>
      <c r="C5891" t="str">
        <f>+VLOOKUP(Precio_mayoristas_consumidores[[#This Row],[Cod_mes]],Códigos_mes[],2,0)</f>
        <v>Abril</v>
      </c>
      <c r="D5891" t="s">
        <v>797</v>
      </c>
      <c r="E5891" t="str">
        <f>+VLOOKUP(Precio_mayoristas_consumidores[[#This Row],[Producto]],Codigos_class_frutas[],2,0)</f>
        <v>Cítricos</v>
      </c>
      <c r="F5891" t="s">
        <v>214</v>
      </c>
      <c r="G5891" s="51">
        <v>2040.17</v>
      </c>
    </row>
    <row r="5892" spans="1:7" x14ac:dyDescent="0.35">
      <c r="A5892">
        <v>2019</v>
      </c>
      <c r="B5892">
        <v>4</v>
      </c>
      <c r="C5892" t="str">
        <f>+VLOOKUP(Precio_mayoristas_consumidores[[#This Row],[Cod_mes]],Códigos_mes[],2,0)</f>
        <v>Abril</v>
      </c>
      <c r="D5892" t="s">
        <v>797</v>
      </c>
      <c r="E5892" t="str">
        <f>+VLOOKUP(Precio_mayoristas_consumidores[[#This Row],[Producto]],Codigos_class_frutas[],2,0)</f>
        <v>Tropicales y subtropicales</v>
      </c>
      <c r="F5892" t="s">
        <v>229</v>
      </c>
      <c r="G5892" s="51">
        <v>2071.4899999999998</v>
      </c>
    </row>
    <row r="5893" spans="1:7" x14ac:dyDescent="0.35">
      <c r="A5893">
        <v>2019</v>
      </c>
      <c r="B5893">
        <v>4</v>
      </c>
      <c r="C5893" t="str">
        <f>+VLOOKUP(Precio_mayoristas_consumidores[[#This Row],[Cod_mes]],Códigos_mes[],2,0)</f>
        <v>Abril</v>
      </c>
      <c r="D5893" t="s">
        <v>797</v>
      </c>
      <c r="E5893" t="str">
        <f>+VLOOKUP(Precio_mayoristas_consumidores[[#This Row],[Producto]],Codigos_class_frutas[],2,0)</f>
        <v>Frutos de pepita</v>
      </c>
      <c r="F5893" t="s">
        <v>231</v>
      </c>
      <c r="G5893" s="51">
        <v>1441</v>
      </c>
    </row>
    <row r="5894" spans="1:7" x14ac:dyDescent="0.35">
      <c r="A5894">
        <v>2019</v>
      </c>
      <c r="B5894">
        <v>4</v>
      </c>
      <c r="C5894" t="str">
        <f>+VLOOKUP(Precio_mayoristas_consumidores[[#This Row],[Cod_mes]],Códigos_mes[],2,0)</f>
        <v>Abril</v>
      </c>
      <c r="D5894" t="s">
        <v>797</v>
      </c>
      <c r="E5894" t="str">
        <f>+VLOOKUP(Precio_mayoristas_consumidores[[#This Row],[Producto]],Codigos_class_frutas[],2,0)</f>
        <v>Cítricos</v>
      </c>
      <c r="F5894" t="s">
        <v>221</v>
      </c>
      <c r="G5894" s="51">
        <v>1150.32</v>
      </c>
    </row>
    <row r="5895" spans="1:7" x14ac:dyDescent="0.35">
      <c r="A5895">
        <v>2019</v>
      </c>
      <c r="B5895">
        <v>4</v>
      </c>
      <c r="C5895" t="str">
        <f>+VLOOKUP(Precio_mayoristas_consumidores[[#This Row],[Cod_mes]],Códigos_mes[],2,0)</f>
        <v>Abril</v>
      </c>
      <c r="D5895" t="s">
        <v>797</v>
      </c>
      <c r="E5895" t="str">
        <f>+VLOOKUP(Precio_mayoristas_consumidores[[#This Row],[Producto]],Codigos_class_frutas[],2,0)</f>
        <v>Oleaginosos</v>
      </c>
      <c r="F5895" t="s">
        <v>225</v>
      </c>
      <c r="G5895" s="51">
        <v>3460.8</v>
      </c>
    </row>
    <row r="5896" spans="1:7" x14ac:dyDescent="0.35">
      <c r="A5896">
        <v>2019</v>
      </c>
      <c r="B5896">
        <v>4</v>
      </c>
      <c r="C5896" t="str">
        <f>+VLOOKUP(Precio_mayoristas_consumidores[[#This Row],[Cod_mes]],Códigos_mes[],2,0)</f>
        <v>Abril</v>
      </c>
      <c r="D5896" t="s">
        <v>797</v>
      </c>
      <c r="E5896" t="str">
        <f>+VLOOKUP(Precio_mayoristas_consumidores[[#This Row],[Producto]],Codigos_class_frutas[],2,0)</f>
        <v>Frutos de pepita</v>
      </c>
      <c r="F5896" t="s">
        <v>242</v>
      </c>
      <c r="G5896" s="51">
        <v>1098.79</v>
      </c>
    </row>
    <row r="5897" spans="1:7" x14ac:dyDescent="0.35">
      <c r="A5897">
        <v>2019</v>
      </c>
      <c r="B5897">
        <v>4</v>
      </c>
      <c r="C5897" t="str">
        <f>+VLOOKUP(Precio_mayoristas_consumidores[[#This Row],[Cod_mes]],Códigos_mes[],2,0)</f>
        <v>Abril</v>
      </c>
      <c r="D5897" t="s">
        <v>797</v>
      </c>
      <c r="E5897" t="str">
        <f>+VLOOKUP(Precio_mayoristas_consumidores[[#This Row],[Producto]],Codigos_class_frutas[],2,0)</f>
        <v>Tropicales y subtropicales</v>
      </c>
      <c r="F5897" t="s">
        <v>204</v>
      </c>
      <c r="G5897" s="51">
        <v>831.6</v>
      </c>
    </row>
    <row r="5898" spans="1:7" x14ac:dyDescent="0.35">
      <c r="A5898">
        <v>2019</v>
      </c>
      <c r="B5898">
        <v>4</v>
      </c>
      <c r="C5898" t="str">
        <f>+VLOOKUP(Precio_mayoristas_consumidores[[#This Row],[Cod_mes]],Códigos_mes[],2,0)</f>
        <v>Abril</v>
      </c>
      <c r="D5898" t="s">
        <v>797</v>
      </c>
      <c r="E5898" t="str">
        <f>+VLOOKUP(Precio_mayoristas_consumidores[[#This Row],[Producto]],Codigos_class_frutas[],2,0)</f>
        <v>Uva</v>
      </c>
      <c r="F5898" t="s">
        <v>295</v>
      </c>
      <c r="G5898" s="51">
        <v>2506.6</v>
      </c>
    </row>
    <row r="5899" spans="1:7" x14ac:dyDescent="0.35">
      <c r="A5899">
        <v>2019</v>
      </c>
      <c r="B5899">
        <v>5</v>
      </c>
      <c r="C5899" t="str">
        <f>+VLOOKUP(Precio_mayoristas_consumidores[[#This Row],[Cod_mes]],Códigos_mes[],2,0)</f>
        <v>Mayo</v>
      </c>
      <c r="D5899" t="s">
        <v>796</v>
      </c>
      <c r="E5899" t="str">
        <f>+VLOOKUP(Precio_mayoristas_consumidores[[#This Row],[Producto]],Codigos_class_frutas[],2,0)</f>
        <v>Berries</v>
      </c>
      <c r="F5899" t="s">
        <v>207</v>
      </c>
      <c r="G5899" s="51">
        <v>2393.75</v>
      </c>
    </row>
    <row r="5900" spans="1:7" x14ac:dyDescent="0.35">
      <c r="A5900">
        <v>2019</v>
      </c>
      <c r="B5900">
        <v>5</v>
      </c>
      <c r="C5900" t="str">
        <f>+VLOOKUP(Precio_mayoristas_consumidores[[#This Row],[Cod_mes]],Códigos_mes[],2,0)</f>
        <v>Mayo</v>
      </c>
      <c r="D5900" t="s">
        <v>796</v>
      </c>
      <c r="E5900" t="str">
        <f>+VLOOKUP(Precio_mayoristas_consumidores[[#This Row],[Producto]],Codigos_class_frutas[],2,0)</f>
        <v>Frutos de hueso (carozo)</v>
      </c>
      <c r="F5900" t="s">
        <v>702</v>
      </c>
      <c r="G5900" s="51">
        <v>586.95000000000005</v>
      </c>
    </row>
    <row r="5901" spans="1:7" x14ac:dyDescent="0.35">
      <c r="A5901">
        <v>2019</v>
      </c>
      <c r="B5901">
        <v>5</v>
      </c>
      <c r="C5901" t="str">
        <f>+VLOOKUP(Precio_mayoristas_consumidores[[#This Row],[Cod_mes]],Códigos_mes[],2,0)</f>
        <v>Mayo</v>
      </c>
      <c r="D5901" t="s">
        <v>796</v>
      </c>
      <c r="E5901" t="str">
        <f>+VLOOKUP(Precio_mayoristas_consumidores[[#This Row],[Producto]],Codigos_class_frutas[],2,0)</f>
        <v>Berries</v>
      </c>
      <c r="F5901" t="s">
        <v>799</v>
      </c>
      <c r="G5901" s="51">
        <v>2460</v>
      </c>
    </row>
    <row r="5902" spans="1:7" x14ac:dyDescent="0.35">
      <c r="A5902">
        <v>2019</v>
      </c>
      <c r="B5902">
        <v>5</v>
      </c>
      <c r="C5902" t="str">
        <f>+VLOOKUP(Precio_mayoristas_consumidores[[#This Row],[Cod_mes]],Códigos_mes[],2,0)</f>
        <v>Mayo</v>
      </c>
      <c r="D5902" t="s">
        <v>796</v>
      </c>
      <c r="E5902" t="str">
        <f>+VLOOKUP(Precio_mayoristas_consumidores[[#This Row],[Producto]],Codigos_class_frutas[],2,0)</f>
        <v>Berries</v>
      </c>
      <c r="F5902" t="s">
        <v>212</v>
      </c>
      <c r="G5902" s="51">
        <v>1465.38</v>
      </c>
    </row>
    <row r="5903" spans="1:7" x14ac:dyDescent="0.35">
      <c r="A5903">
        <v>2019</v>
      </c>
      <c r="B5903">
        <v>5</v>
      </c>
      <c r="C5903" t="str">
        <f>+VLOOKUP(Precio_mayoristas_consumidores[[#This Row],[Cod_mes]],Códigos_mes[],2,0)</f>
        <v>Mayo</v>
      </c>
      <c r="D5903" t="s">
        <v>796</v>
      </c>
      <c r="E5903" t="str">
        <f>+VLOOKUP(Precio_mayoristas_consumidores[[#This Row],[Producto]],Codigos_class_frutas[],2,0)</f>
        <v>Berries</v>
      </c>
      <c r="F5903" t="s">
        <v>249</v>
      </c>
      <c r="G5903" s="51">
        <v>651.65</v>
      </c>
    </row>
    <row r="5904" spans="1:7" x14ac:dyDescent="0.35">
      <c r="A5904">
        <v>2019</v>
      </c>
      <c r="B5904">
        <v>5</v>
      </c>
      <c r="C5904" t="str">
        <f>+VLOOKUP(Precio_mayoristas_consumidores[[#This Row],[Cod_mes]],Códigos_mes[],2,0)</f>
        <v>Mayo</v>
      </c>
      <c r="D5904" t="s">
        <v>796</v>
      </c>
      <c r="E5904" t="str">
        <f>+VLOOKUP(Precio_mayoristas_consumidores[[#This Row],[Producto]],Codigos_class_frutas[],2,0)</f>
        <v>Cítricos</v>
      </c>
      <c r="F5904" t="s">
        <v>214</v>
      </c>
      <c r="G5904" s="51">
        <v>1216.83</v>
      </c>
    </row>
    <row r="5905" spans="1:7" x14ac:dyDescent="0.35">
      <c r="A5905">
        <v>2019</v>
      </c>
      <c r="B5905">
        <v>5</v>
      </c>
      <c r="C5905" t="str">
        <f>+VLOOKUP(Precio_mayoristas_consumidores[[#This Row],[Cod_mes]],Códigos_mes[],2,0)</f>
        <v>Mayo</v>
      </c>
      <c r="D5905" t="s">
        <v>796</v>
      </c>
      <c r="E5905" t="str">
        <f>+VLOOKUP(Precio_mayoristas_consumidores[[#This Row],[Producto]],Codigos_class_frutas[],2,0)</f>
        <v>Tropicales y subtropicales</v>
      </c>
      <c r="F5905" t="s">
        <v>229</v>
      </c>
      <c r="G5905" s="51">
        <v>2264.04</v>
      </c>
    </row>
    <row r="5906" spans="1:7" x14ac:dyDescent="0.35">
      <c r="A5906">
        <v>2019</v>
      </c>
      <c r="B5906">
        <v>5</v>
      </c>
      <c r="C5906" t="str">
        <f>+VLOOKUP(Precio_mayoristas_consumidores[[#This Row],[Cod_mes]],Códigos_mes[],2,0)</f>
        <v>Mayo</v>
      </c>
      <c r="D5906" t="s">
        <v>796</v>
      </c>
      <c r="E5906" t="str">
        <f>+VLOOKUP(Precio_mayoristas_consumidores[[#This Row],[Producto]],Codigos_class_frutas[],2,0)</f>
        <v>Frutos de pepita</v>
      </c>
      <c r="F5906" t="s">
        <v>231</v>
      </c>
      <c r="G5906" s="51">
        <v>620.53</v>
      </c>
    </row>
    <row r="5907" spans="1:7" x14ac:dyDescent="0.35">
      <c r="A5907">
        <v>2019</v>
      </c>
      <c r="B5907">
        <v>5</v>
      </c>
      <c r="C5907" t="str">
        <f>+VLOOKUP(Precio_mayoristas_consumidores[[#This Row],[Cod_mes]],Códigos_mes[],2,0)</f>
        <v>Mayo</v>
      </c>
      <c r="D5907" t="s">
        <v>796</v>
      </c>
      <c r="E5907" t="str">
        <f>+VLOOKUP(Precio_mayoristas_consumidores[[#This Row],[Producto]],Codigos_class_frutas[],2,0)</f>
        <v>Cítricos</v>
      </c>
      <c r="F5907" t="s">
        <v>221</v>
      </c>
      <c r="G5907" s="51">
        <v>643.66</v>
      </c>
    </row>
    <row r="5908" spans="1:7" x14ac:dyDescent="0.35">
      <c r="A5908">
        <v>2019</v>
      </c>
      <c r="B5908">
        <v>5</v>
      </c>
      <c r="C5908" t="str">
        <f>+VLOOKUP(Precio_mayoristas_consumidores[[#This Row],[Cod_mes]],Códigos_mes[],2,0)</f>
        <v>Mayo</v>
      </c>
      <c r="D5908" t="s">
        <v>796</v>
      </c>
      <c r="E5908" t="str">
        <f>+VLOOKUP(Precio_mayoristas_consumidores[[#This Row],[Producto]],Codigos_class_frutas[],2,0)</f>
        <v>Oleaginosos</v>
      </c>
      <c r="F5908" t="s">
        <v>225</v>
      </c>
      <c r="G5908" s="51">
        <v>2730.71</v>
      </c>
    </row>
    <row r="5909" spans="1:7" x14ac:dyDescent="0.35">
      <c r="A5909">
        <v>2019</v>
      </c>
      <c r="B5909">
        <v>5</v>
      </c>
      <c r="C5909" t="str">
        <f>+VLOOKUP(Precio_mayoristas_consumidores[[#This Row],[Cod_mes]],Códigos_mes[],2,0)</f>
        <v>Mayo</v>
      </c>
      <c r="D5909" t="s">
        <v>796</v>
      </c>
      <c r="E5909" t="str">
        <f>+VLOOKUP(Precio_mayoristas_consumidores[[#This Row],[Producto]],Codigos_class_frutas[],2,0)</f>
        <v>Frutos de pepita</v>
      </c>
      <c r="F5909" t="s">
        <v>242</v>
      </c>
      <c r="G5909" s="51">
        <v>664.03</v>
      </c>
    </row>
    <row r="5910" spans="1:7" x14ac:dyDescent="0.35">
      <c r="A5910">
        <v>2019</v>
      </c>
      <c r="B5910">
        <v>5</v>
      </c>
      <c r="C5910" t="str">
        <f>+VLOOKUP(Precio_mayoristas_consumidores[[#This Row],[Cod_mes]],Códigos_mes[],2,0)</f>
        <v>Mayo</v>
      </c>
      <c r="D5910" t="s">
        <v>796</v>
      </c>
      <c r="E5910" t="str">
        <f>+VLOOKUP(Precio_mayoristas_consumidores[[#This Row],[Producto]],Codigos_class_frutas[],2,0)</f>
        <v>Tropicales y subtropicales</v>
      </c>
      <c r="F5910" t="s">
        <v>204</v>
      </c>
      <c r="G5910" s="51">
        <v>614.66999999999996</v>
      </c>
    </row>
    <row r="5911" spans="1:7" x14ac:dyDescent="0.35">
      <c r="A5911">
        <v>2019</v>
      </c>
      <c r="B5911">
        <v>5</v>
      </c>
      <c r="C5911" t="str">
        <f>+VLOOKUP(Precio_mayoristas_consumidores[[#This Row],[Cod_mes]],Códigos_mes[],2,0)</f>
        <v>Mayo</v>
      </c>
      <c r="D5911" t="s">
        <v>796</v>
      </c>
      <c r="E5911" t="str">
        <f>+VLOOKUP(Precio_mayoristas_consumidores[[#This Row],[Producto]],Codigos_class_frutas[],2,0)</f>
        <v>Uva</v>
      </c>
      <c r="F5911" t="s">
        <v>295</v>
      </c>
      <c r="G5911" s="51">
        <v>836.37</v>
      </c>
    </row>
    <row r="5912" spans="1:7" x14ac:dyDescent="0.35">
      <c r="A5912">
        <v>2019</v>
      </c>
      <c r="B5912">
        <v>5</v>
      </c>
      <c r="C5912" t="str">
        <f>+VLOOKUP(Precio_mayoristas_consumidores[[#This Row],[Cod_mes]],Códigos_mes[],2,0)</f>
        <v>Mayo</v>
      </c>
      <c r="D5912" t="s">
        <v>797</v>
      </c>
      <c r="E5912" t="str">
        <f>+VLOOKUP(Precio_mayoristas_consumidores[[#This Row],[Producto]],Codigos_class_frutas[],2,0)</f>
        <v>Berries</v>
      </c>
      <c r="F5912" t="s">
        <v>207</v>
      </c>
      <c r="G5912" s="51">
        <v>10443</v>
      </c>
    </row>
    <row r="5913" spans="1:7" x14ac:dyDescent="0.35">
      <c r="A5913">
        <v>2019</v>
      </c>
      <c r="B5913">
        <v>5</v>
      </c>
      <c r="C5913" t="str">
        <f>+VLOOKUP(Precio_mayoristas_consumidores[[#This Row],[Cod_mes]],Códigos_mes[],2,0)</f>
        <v>Mayo</v>
      </c>
      <c r="D5913" t="s">
        <v>797</v>
      </c>
      <c r="E5913" t="str">
        <f>+VLOOKUP(Precio_mayoristas_consumidores[[#This Row],[Producto]],Codigos_class_frutas[],2,0)</f>
        <v>Frutos de hueso (carozo)</v>
      </c>
      <c r="F5913" t="s">
        <v>702</v>
      </c>
      <c r="G5913" s="51">
        <v>1700.07</v>
      </c>
    </row>
    <row r="5914" spans="1:7" x14ac:dyDescent="0.35">
      <c r="A5914">
        <v>2019</v>
      </c>
      <c r="B5914">
        <v>5</v>
      </c>
      <c r="C5914" t="str">
        <f>+VLOOKUP(Precio_mayoristas_consumidores[[#This Row],[Cod_mes]],Códigos_mes[],2,0)</f>
        <v>Mayo</v>
      </c>
      <c r="D5914" t="s">
        <v>797</v>
      </c>
      <c r="E5914" t="str">
        <f>+VLOOKUP(Precio_mayoristas_consumidores[[#This Row],[Producto]],Codigos_class_frutas[],2,0)</f>
        <v>Berries</v>
      </c>
      <c r="F5914" t="s">
        <v>799</v>
      </c>
      <c r="G5914" s="51">
        <v>12720</v>
      </c>
    </row>
    <row r="5915" spans="1:7" x14ac:dyDescent="0.35">
      <c r="A5915">
        <v>2019</v>
      </c>
      <c r="B5915">
        <v>5</v>
      </c>
      <c r="C5915" t="str">
        <f>+VLOOKUP(Precio_mayoristas_consumidores[[#This Row],[Cod_mes]],Códigos_mes[],2,0)</f>
        <v>Mayo</v>
      </c>
      <c r="D5915" t="s">
        <v>797</v>
      </c>
      <c r="E5915" t="str">
        <f>+VLOOKUP(Precio_mayoristas_consumidores[[#This Row],[Producto]],Codigos_class_frutas[],2,0)</f>
        <v>Berries</v>
      </c>
      <c r="F5915" t="s">
        <v>212</v>
      </c>
      <c r="G5915" s="51">
        <v>3273.86</v>
      </c>
    </row>
    <row r="5916" spans="1:7" x14ac:dyDescent="0.35">
      <c r="A5916">
        <v>2019</v>
      </c>
      <c r="B5916">
        <v>5</v>
      </c>
      <c r="C5916" t="str">
        <f>+VLOOKUP(Precio_mayoristas_consumidores[[#This Row],[Cod_mes]],Códigos_mes[],2,0)</f>
        <v>Mayo</v>
      </c>
      <c r="D5916" t="s">
        <v>797</v>
      </c>
      <c r="E5916" t="str">
        <f>+VLOOKUP(Precio_mayoristas_consumidores[[#This Row],[Producto]],Codigos_class_frutas[],2,0)</f>
        <v>Berries</v>
      </c>
      <c r="F5916" t="s">
        <v>249</v>
      </c>
      <c r="G5916" s="51">
        <v>1599.43</v>
      </c>
    </row>
    <row r="5917" spans="1:7" x14ac:dyDescent="0.35">
      <c r="A5917">
        <v>2019</v>
      </c>
      <c r="B5917">
        <v>5</v>
      </c>
      <c r="C5917" t="str">
        <f>+VLOOKUP(Precio_mayoristas_consumidores[[#This Row],[Cod_mes]],Códigos_mes[],2,0)</f>
        <v>Mayo</v>
      </c>
      <c r="D5917" t="s">
        <v>797</v>
      </c>
      <c r="E5917" t="str">
        <f>+VLOOKUP(Precio_mayoristas_consumidores[[#This Row],[Producto]],Codigos_class_frutas[],2,0)</f>
        <v>Cítricos</v>
      </c>
      <c r="F5917" t="s">
        <v>214</v>
      </c>
      <c r="G5917" s="51">
        <v>1926.45</v>
      </c>
    </row>
    <row r="5918" spans="1:7" x14ac:dyDescent="0.35">
      <c r="A5918">
        <v>2019</v>
      </c>
      <c r="B5918">
        <v>5</v>
      </c>
      <c r="C5918" t="str">
        <f>+VLOOKUP(Precio_mayoristas_consumidores[[#This Row],[Cod_mes]],Códigos_mes[],2,0)</f>
        <v>Mayo</v>
      </c>
      <c r="D5918" t="s">
        <v>797</v>
      </c>
      <c r="E5918" t="str">
        <f>+VLOOKUP(Precio_mayoristas_consumidores[[#This Row],[Producto]],Codigos_class_frutas[],2,0)</f>
        <v>Tropicales y subtropicales</v>
      </c>
      <c r="F5918" t="s">
        <v>229</v>
      </c>
      <c r="G5918" s="51">
        <v>1997.36</v>
      </c>
    </row>
    <row r="5919" spans="1:7" x14ac:dyDescent="0.35">
      <c r="A5919">
        <v>2019</v>
      </c>
      <c r="B5919">
        <v>5</v>
      </c>
      <c r="C5919" t="str">
        <f>+VLOOKUP(Precio_mayoristas_consumidores[[#This Row],[Cod_mes]],Códigos_mes[],2,0)</f>
        <v>Mayo</v>
      </c>
      <c r="D5919" t="s">
        <v>797</v>
      </c>
      <c r="E5919" t="str">
        <f>+VLOOKUP(Precio_mayoristas_consumidores[[#This Row],[Producto]],Codigos_class_frutas[],2,0)</f>
        <v>Frutos de pepita</v>
      </c>
      <c r="F5919" t="s">
        <v>231</v>
      </c>
      <c r="G5919" s="51">
        <v>1402.38</v>
      </c>
    </row>
    <row r="5920" spans="1:7" x14ac:dyDescent="0.35">
      <c r="A5920">
        <v>2019</v>
      </c>
      <c r="B5920">
        <v>5</v>
      </c>
      <c r="C5920" t="str">
        <f>+VLOOKUP(Precio_mayoristas_consumidores[[#This Row],[Cod_mes]],Códigos_mes[],2,0)</f>
        <v>Mayo</v>
      </c>
      <c r="D5920" t="s">
        <v>797</v>
      </c>
      <c r="E5920" t="str">
        <f>+VLOOKUP(Precio_mayoristas_consumidores[[#This Row],[Producto]],Codigos_class_frutas[],2,0)</f>
        <v>Cítricos</v>
      </c>
      <c r="F5920" t="s">
        <v>221</v>
      </c>
      <c r="G5920" s="51">
        <v>1217.08</v>
      </c>
    </row>
    <row r="5921" spans="1:7" x14ac:dyDescent="0.35">
      <c r="A5921">
        <v>2019</v>
      </c>
      <c r="B5921">
        <v>5</v>
      </c>
      <c r="C5921" t="str">
        <f>+VLOOKUP(Precio_mayoristas_consumidores[[#This Row],[Cod_mes]],Códigos_mes[],2,0)</f>
        <v>Mayo</v>
      </c>
      <c r="D5921" t="s">
        <v>797</v>
      </c>
      <c r="E5921" t="str">
        <f>+VLOOKUP(Precio_mayoristas_consumidores[[#This Row],[Producto]],Codigos_class_frutas[],2,0)</f>
        <v>Oleaginosos</v>
      </c>
      <c r="F5921" t="s">
        <v>225</v>
      </c>
      <c r="G5921" s="51">
        <v>3499.47</v>
      </c>
    </row>
    <row r="5922" spans="1:7" x14ac:dyDescent="0.35">
      <c r="A5922">
        <v>2019</v>
      </c>
      <c r="B5922">
        <v>5</v>
      </c>
      <c r="C5922" t="str">
        <f>+VLOOKUP(Precio_mayoristas_consumidores[[#This Row],[Cod_mes]],Códigos_mes[],2,0)</f>
        <v>Mayo</v>
      </c>
      <c r="D5922" t="s">
        <v>797</v>
      </c>
      <c r="E5922" t="str">
        <f>+VLOOKUP(Precio_mayoristas_consumidores[[#This Row],[Producto]],Codigos_class_frutas[],2,0)</f>
        <v>Frutos de pepita</v>
      </c>
      <c r="F5922" t="s">
        <v>242</v>
      </c>
      <c r="G5922" s="51">
        <v>1225.79</v>
      </c>
    </row>
    <row r="5923" spans="1:7" x14ac:dyDescent="0.35">
      <c r="A5923">
        <v>2019</v>
      </c>
      <c r="B5923">
        <v>5</v>
      </c>
      <c r="C5923" t="str">
        <f>+VLOOKUP(Precio_mayoristas_consumidores[[#This Row],[Cod_mes]],Códigos_mes[],2,0)</f>
        <v>Mayo</v>
      </c>
      <c r="D5923" t="s">
        <v>797</v>
      </c>
      <c r="E5923" t="str">
        <f>+VLOOKUP(Precio_mayoristas_consumidores[[#This Row],[Producto]],Codigos_class_frutas[],2,0)</f>
        <v>Tropicales y subtropicales</v>
      </c>
      <c r="F5923" t="s">
        <v>204</v>
      </c>
      <c r="G5923" s="51">
        <v>816.86</v>
      </c>
    </row>
    <row r="5924" spans="1:7" x14ac:dyDescent="0.35">
      <c r="A5924">
        <v>2019</v>
      </c>
      <c r="B5924">
        <v>5</v>
      </c>
      <c r="C5924" t="str">
        <f>+VLOOKUP(Precio_mayoristas_consumidores[[#This Row],[Cod_mes]],Códigos_mes[],2,0)</f>
        <v>Mayo</v>
      </c>
      <c r="D5924" t="s">
        <v>797</v>
      </c>
      <c r="E5924" t="str">
        <f>+VLOOKUP(Precio_mayoristas_consumidores[[#This Row],[Producto]],Codigos_class_frutas[],2,0)</f>
        <v>Uva</v>
      </c>
      <c r="F5924" t="s">
        <v>295</v>
      </c>
      <c r="G5924" s="51">
        <v>2657.06</v>
      </c>
    </row>
    <row r="5925" spans="1:7" x14ac:dyDescent="0.35">
      <c r="A5925">
        <v>2019</v>
      </c>
      <c r="B5925">
        <v>5</v>
      </c>
      <c r="C5925" t="str">
        <f>+VLOOKUP(Precio_mayoristas_consumidores[[#This Row],[Cod_mes]],Códigos_mes[],2,0)</f>
        <v>Mayo</v>
      </c>
      <c r="D5925" t="s">
        <v>796</v>
      </c>
      <c r="E5925" t="str">
        <f>+VLOOKUP(Precio_mayoristas_consumidores[[#This Row],[Producto]],Codigos_class_frutas[],2,0)</f>
        <v>Berries</v>
      </c>
      <c r="F5925" t="s">
        <v>207</v>
      </c>
      <c r="G5925" s="51">
        <v>3000</v>
      </c>
    </row>
    <row r="5926" spans="1:7" x14ac:dyDescent="0.35">
      <c r="A5926">
        <v>2019</v>
      </c>
      <c r="B5926">
        <v>5</v>
      </c>
      <c r="C5926" t="str">
        <f>+VLOOKUP(Precio_mayoristas_consumidores[[#This Row],[Cod_mes]],Códigos_mes[],2,0)</f>
        <v>Mayo</v>
      </c>
      <c r="D5926" t="s">
        <v>796</v>
      </c>
      <c r="E5926" t="str">
        <f>+VLOOKUP(Precio_mayoristas_consumidores[[#This Row],[Producto]],Codigos_class_frutas[],2,0)</f>
        <v>Frutos de hueso (carozo)</v>
      </c>
      <c r="F5926" t="s">
        <v>702</v>
      </c>
      <c r="G5926" s="51">
        <v>638.5</v>
      </c>
    </row>
    <row r="5927" spans="1:7" x14ac:dyDescent="0.35">
      <c r="A5927">
        <v>2019</v>
      </c>
      <c r="B5927">
        <v>5</v>
      </c>
      <c r="C5927" t="str">
        <f>+VLOOKUP(Precio_mayoristas_consumidores[[#This Row],[Cod_mes]],Códigos_mes[],2,0)</f>
        <v>Mayo</v>
      </c>
      <c r="D5927" t="s">
        <v>796</v>
      </c>
      <c r="E5927" t="str">
        <f>+VLOOKUP(Precio_mayoristas_consumidores[[#This Row],[Producto]],Codigos_class_frutas[],2,0)</f>
        <v>Berries</v>
      </c>
      <c r="F5927" t="s">
        <v>799</v>
      </c>
      <c r="G5927" s="51">
        <v>3016.67</v>
      </c>
    </row>
    <row r="5928" spans="1:7" x14ac:dyDescent="0.35">
      <c r="A5928">
        <v>2019</v>
      </c>
      <c r="B5928">
        <v>5</v>
      </c>
      <c r="C5928" t="str">
        <f>+VLOOKUP(Precio_mayoristas_consumidores[[#This Row],[Cod_mes]],Códigos_mes[],2,0)</f>
        <v>Mayo</v>
      </c>
      <c r="D5928" t="s">
        <v>796</v>
      </c>
      <c r="E5928" t="str">
        <f>+VLOOKUP(Precio_mayoristas_consumidores[[#This Row],[Producto]],Codigos_class_frutas[],2,0)</f>
        <v>Berries</v>
      </c>
      <c r="F5928" t="s">
        <v>212</v>
      </c>
      <c r="G5928" s="51">
        <v>1453.93</v>
      </c>
    </row>
    <row r="5929" spans="1:7" x14ac:dyDescent="0.35">
      <c r="A5929">
        <v>2019</v>
      </c>
      <c r="B5929">
        <v>5</v>
      </c>
      <c r="C5929" t="str">
        <f>+VLOOKUP(Precio_mayoristas_consumidores[[#This Row],[Cod_mes]],Códigos_mes[],2,0)</f>
        <v>Mayo</v>
      </c>
      <c r="D5929" t="s">
        <v>796</v>
      </c>
      <c r="E5929" t="str">
        <f>+VLOOKUP(Precio_mayoristas_consumidores[[#This Row],[Producto]],Codigos_class_frutas[],2,0)</f>
        <v>Berries</v>
      </c>
      <c r="F5929" t="s">
        <v>249</v>
      </c>
      <c r="G5929" s="51">
        <v>625.26</v>
      </c>
    </row>
    <row r="5930" spans="1:7" x14ac:dyDescent="0.35">
      <c r="A5930">
        <v>2019</v>
      </c>
      <c r="B5930">
        <v>5</v>
      </c>
      <c r="C5930" t="str">
        <f>+VLOOKUP(Precio_mayoristas_consumidores[[#This Row],[Cod_mes]],Códigos_mes[],2,0)</f>
        <v>Mayo</v>
      </c>
      <c r="D5930" t="s">
        <v>796</v>
      </c>
      <c r="E5930" t="str">
        <f>+VLOOKUP(Precio_mayoristas_consumidores[[#This Row],[Producto]],Codigos_class_frutas[],2,0)</f>
        <v>Cítricos</v>
      </c>
      <c r="F5930" t="s">
        <v>214</v>
      </c>
      <c r="G5930" s="51">
        <v>1078.29</v>
      </c>
    </row>
    <row r="5931" spans="1:7" x14ac:dyDescent="0.35">
      <c r="A5931">
        <v>2019</v>
      </c>
      <c r="B5931">
        <v>5</v>
      </c>
      <c r="C5931" t="str">
        <f>+VLOOKUP(Precio_mayoristas_consumidores[[#This Row],[Cod_mes]],Códigos_mes[],2,0)</f>
        <v>Mayo</v>
      </c>
      <c r="D5931" t="s">
        <v>796</v>
      </c>
      <c r="E5931" t="str">
        <f>+VLOOKUP(Precio_mayoristas_consumidores[[#This Row],[Producto]],Codigos_class_frutas[],2,0)</f>
        <v>Tropicales y subtropicales</v>
      </c>
      <c r="F5931" t="s">
        <v>229</v>
      </c>
      <c r="G5931" s="51">
        <v>2261.61</v>
      </c>
    </row>
    <row r="5932" spans="1:7" x14ac:dyDescent="0.35">
      <c r="A5932">
        <v>2019</v>
      </c>
      <c r="B5932">
        <v>5</v>
      </c>
      <c r="C5932" t="str">
        <f>+VLOOKUP(Precio_mayoristas_consumidores[[#This Row],[Cod_mes]],Códigos_mes[],2,0)</f>
        <v>Mayo</v>
      </c>
      <c r="D5932" t="s">
        <v>796</v>
      </c>
      <c r="E5932" t="str">
        <f>+VLOOKUP(Precio_mayoristas_consumidores[[#This Row],[Producto]],Codigos_class_frutas[],2,0)</f>
        <v>Frutos de pepita</v>
      </c>
      <c r="F5932" t="s">
        <v>231</v>
      </c>
      <c r="G5932" s="51">
        <v>603.87</v>
      </c>
    </row>
    <row r="5933" spans="1:7" x14ac:dyDescent="0.35">
      <c r="A5933">
        <v>2019</v>
      </c>
      <c r="B5933">
        <v>5</v>
      </c>
      <c r="C5933" t="str">
        <f>+VLOOKUP(Precio_mayoristas_consumidores[[#This Row],[Cod_mes]],Códigos_mes[],2,0)</f>
        <v>Mayo</v>
      </c>
      <c r="D5933" t="s">
        <v>796</v>
      </c>
      <c r="E5933" t="str">
        <f>+VLOOKUP(Precio_mayoristas_consumidores[[#This Row],[Producto]],Codigos_class_frutas[],2,0)</f>
        <v>Cítricos</v>
      </c>
      <c r="F5933" t="s">
        <v>221</v>
      </c>
      <c r="G5933" s="51">
        <v>647.94000000000005</v>
      </c>
    </row>
    <row r="5934" spans="1:7" x14ac:dyDescent="0.35">
      <c r="A5934">
        <v>2019</v>
      </c>
      <c r="B5934">
        <v>5</v>
      </c>
      <c r="C5934" t="str">
        <f>+VLOOKUP(Precio_mayoristas_consumidores[[#This Row],[Cod_mes]],Códigos_mes[],2,0)</f>
        <v>Mayo</v>
      </c>
      <c r="D5934" t="s">
        <v>796</v>
      </c>
      <c r="E5934" t="str">
        <f>+VLOOKUP(Precio_mayoristas_consumidores[[#This Row],[Producto]],Codigos_class_frutas[],2,0)</f>
        <v>Oleaginosos</v>
      </c>
      <c r="F5934" t="s">
        <v>225</v>
      </c>
      <c r="G5934" s="51">
        <v>2746.14</v>
      </c>
    </row>
    <row r="5935" spans="1:7" x14ac:dyDescent="0.35">
      <c r="A5935">
        <v>2019</v>
      </c>
      <c r="B5935">
        <v>5</v>
      </c>
      <c r="C5935" t="str">
        <f>+VLOOKUP(Precio_mayoristas_consumidores[[#This Row],[Cod_mes]],Códigos_mes[],2,0)</f>
        <v>Mayo</v>
      </c>
      <c r="D5935" t="s">
        <v>796</v>
      </c>
      <c r="E5935" t="str">
        <f>+VLOOKUP(Precio_mayoristas_consumidores[[#This Row],[Producto]],Codigos_class_frutas[],2,0)</f>
        <v>Frutos de pepita</v>
      </c>
      <c r="F5935" t="s">
        <v>242</v>
      </c>
      <c r="G5935" s="51">
        <v>658.73</v>
      </c>
    </row>
    <row r="5936" spans="1:7" x14ac:dyDescent="0.35">
      <c r="A5936">
        <v>2019</v>
      </c>
      <c r="B5936">
        <v>5</v>
      </c>
      <c r="C5936" t="str">
        <f>+VLOOKUP(Precio_mayoristas_consumidores[[#This Row],[Cod_mes]],Códigos_mes[],2,0)</f>
        <v>Mayo</v>
      </c>
      <c r="D5936" t="s">
        <v>796</v>
      </c>
      <c r="E5936" t="str">
        <f>+VLOOKUP(Precio_mayoristas_consumidores[[#This Row],[Producto]],Codigos_class_frutas[],2,0)</f>
        <v>Tropicales y subtropicales</v>
      </c>
      <c r="F5936" t="s">
        <v>204</v>
      </c>
      <c r="G5936" s="51">
        <v>620.07000000000005</v>
      </c>
    </row>
    <row r="5937" spans="1:7" x14ac:dyDescent="0.35">
      <c r="A5937">
        <v>2019</v>
      </c>
      <c r="B5937">
        <v>5</v>
      </c>
      <c r="C5937" t="str">
        <f>+VLOOKUP(Precio_mayoristas_consumidores[[#This Row],[Cod_mes]],Códigos_mes[],2,0)</f>
        <v>Mayo</v>
      </c>
      <c r="D5937" t="s">
        <v>796</v>
      </c>
      <c r="E5937" t="str">
        <f>+VLOOKUP(Precio_mayoristas_consumidores[[#This Row],[Producto]],Codigos_class_frutas[],2,0)</f>
        <v>Uva</v>
      </c>
      <c r="F5937" t="s">
        <v>295</v>
      </c>
      <c r="G5937" s="51">
        <v>859.99</v>
      </c>
    </row>
    <row r="5938" spans="1:7" x14ac:dyDescent="0.35">
      <c r="A5938">
        <v>2019</v>
      </c>
      <c r="B5938">
        <v>5</v>
      </c>
      <c r="C5938" t="str">
        <f>+VLOOKUP(Precio_mayoristas_consumidores[[#This Row],[Cod_mes]],Códigos_mes[],2,0)</f>
        <v>Mayo</v>
      </c>
      <c r="D5938" t="s">
        <v>797</v>
      </c>
      <c r="E5938" t="str">
        <f>+VLOOKUP(Precio_mayoristas_consumidores[[#This Row],[Producto]],Codigos_class_frutas[],2,0)</f>
        <v>Berries</v>
      </c>
      <c r="F5938" t="s">
        <v>207</v>
      </c>
      <c r="G5938" s="51">
        <v>10610</v>
      </c>
    </row>
    <row r="5939" spans="1:7" x14ac:dyDescent="0.35">
      <c r="A5939">
        <v>2019</v>
      </c>
      <c r="B5939">
        <v>5</v>
      </c>
      <c r="C5939" t="str">
        <f>+VLOOKUP(Precio_mayoristas_consumidores[[#This Row],[Cod_mes]],Códigos_mes[],2,0)</f>
        <v>Mayo</v>
      </c>
      <c r="D5939" t="s">
        <v>797</v>
      </c>
      <c r="E5939" t="str">
        <f>+VLOOKUP(Precio_mayoristas_consumidores[[#This Row],[Producto]],Codigos_class_frutas[],2,0)</f>
        <v>Frutos de hueso (carozo)</v>
      </c>
      <c r="F5939" t="s">
        <v>702</v>
      </c>
      <c r="G5939" s="51">
        <v>1713.64</v>
      </c>
    </row>
    <row r="5940" spans="1:7" x14ac:dyDescent="0.35">
      <c r="A5940">
        <v>2019</v>
      </c>
      <c r="B5940">
        <v>5</v>
      </c>
      <c r="C5940" t="str">
        <f>+VLOOKUP(Precio_mayoristas_consumidores[[#This Row],[Cod_mes]],Códigos_mes[],2,0)</f>
        <v>Mayo</v>
      </c>
      <c r="D5940" t="s">
        <v>797</v>
      </c>
      <c r="E5940" t="str">
        <f>+VLOOKUP(Precio_mayoristas_consumidores[[#This Row],[Producto]],Codigos_class_frutas[],2,0)</f>
        <v>Berries</v>
      </c>
      <c r="F5940" t="s">
        <v>799</v>
      </c>
      <c r="G5940" s="51">
        <v>10068.67</v>
      </c>
    </row>
    <row r="5941" spans="1:7" x14ac:dyDescent="0.35">
      <c r="A5941">
        <v>2019</v>
      </c>
      <c r="B5941">
        <v>5</v>
      </c>
      <c r="C5941" t="str">
        <f>+VLOOKUP(Precio_mayoristas_consumidores[[#This Row],[Cod_mes]],Códigos_mes[],2,0)</f>
        <v>Mayo</v>
      </c>
      <c r="D5941" t="s">
        <v>797</v>
      </c>
      <c r="E5941" t="str">
        <f>+VLOOKUP(Precio_mayoristas_consumidores[[#This Row],[Producto]],Codigos_class_frutas[],2,0)</f>
        <v>Berries</v>
      </c>
      <c r="F5941" t="s">
        <v>212</v>
      </c>
      <c r="G5941" s="51">
        <v>4807.71</v>
      </c>
    </row>
    <row r="5942" spans="1:7" x14ac:dyDescent="0.35">
      <c r="A5942">
        <v>2019</v>
      </c>
      <c r="B5942">
        <v>5</v>
      </c>
      <c r="C5942" t="str">
        <f>+VLOOKUP(Precio_mayoristas_consumidores[[#This Row],[Cod_mes]],Códigos_mes[],2,0)</f>
        <v>Mayo</v>
      </c>
      <c r="D5942" t="s">
        <v>797</v>
      </c>
      <c r="E5942" t="str">
        <f>+VLOOKUP(Precio_mayoristas_consumidores[[#This Row],[Producto]],Codigos_class_frutas[],2,0)</f>
        <v>Berries</v>
      </c>
      <c r="F5942" t="s">
        <v>249</v>
      </c>
      <c r="G5942" s="51">
        <v>1517.93</v>
      </c>
    </row>
    <row r="5943" spans="1:7" x14ac:dyDescent="0.35">
      <c r="A5943">
        <v>2019</v>
      </c>
      <c r="B5943">
        <v>5</v>
      </c>
      <c r="C5943" t="str">
        <f>+VLOOKUP(Precio_mayoristas_consumidores[[#This Row],[Cod_mes]],Códigos_mes[],2,0)</f>
        <v>Mayo</v>
      </c>
      <c r="D5943" t="s">
        <v>797</v>
      </c>
      <c r="E5943" t="str">
        <f>+VLOOKUP(Precio_mayoristas_consumidores[[#This Row],[Producto]],Codigos_class_frutas[],2,0)</f>
        <v>Cítricos</v>
      </c>
      <c r="F5943" t="s">
        <v>214</v>
      </c>
      <c r="G5943" s="51">
        <v>1856.52</v>
      </c>
    </row>
    <row r="5944" spans="1:7" x14ac:dyDescent="0.35">
      <c r="A5944">
        <v>2019</v>
      </c>
      <c r="B5944">
        <v>5</v>
      </c>
      <c r="C5944" t="str">
        <f>+VLOOKUP(Precio_mayoristas_consumidores[[#This Row],[Cod_mes]],Códigos_mes[],2,0)</f>
        <v>Mayo</v>
      </c>
      <c r="D5944" t="s">
        <v>797</v>
      </c>
      <c r="E5944" t="str">
        <f>+VLOOKUP(Precio_mayoristas_consumidores[[#This Row],[Producto]],Codigos_class_frutas[],2,0)</f>
        <v>Tropicales y subtropicales</v>
      </c>
      <c r="F5944" t="s">
        <v>229</v>
      </c>
      <c r="G5944" s="51">
        <v>1958.12</v>
      </c>
    </row>
    <row r="5945" spans="1:7" x14ac:dyDescent="0.35">
      <c r="A5945">
        <v>2019</v>
      </c>
      <c r="B5945">
        <v>5</v>
      </c>
      <c r="C5945" t="str">
        <f>+VLOOKUP(Precio_mayoristas_consumidores[[#This Row],[Cod_mes]],Códigos_mes[],2,0)</f>
        <v>Mayo</v>
      </c>
      <c r="D5945" t="s">
        <v>797</v>
      </c>
      <c r="E5945" t="str">
        <f>+VLOOKUP(Precio_mayoristas_consumidores[[#This Row],[Producto]],Codigos_class_frutas[],2,0)</f>
        <v>Frutos de pepita</v>
      </c>
      <c r="F5945" t="s">
        <v>231</v>
      </c>
      <c r="G5945" s="51">
        <v>1346.91</v>
      </c>
    </row>
    <row r="5946" spans="1:7" x14ac:dyDescent="0.35">
      <c r="A5946">
        <v>2019</v>
      </c>
      <c r="B5946">
        <v>5</v>
      </c>
      <c r="C5946" t="str">
        <f>+VLOOKUP(Precio_mayoristas_consumidores[[#This Row],[Cod_mes]],Códigos_mes[],2,0)</f>
        <v>Mayo</v>
      </c>
      <c r="D5946" t="s">
        <v>797</v>
      </c>
      <c r="E5946" t="str">
        <f>+VLOOKUP(Precio_mayoristas_consumidores[[#This Row],[Producto]],Codigos_class_frutas[],2,0)</f>
        <v>Cítricos</v>
      </c>
      <c r="F5946" t="s">
        <v>221</v>
      </c>
      <c r="G5946" s="51">
        <v>1209.8699999999999</v>
      </c>
    </row>
    <row r="5947" spans="1:7" x14ac:dyDescent="0.35">
      <c r="A5947">
        <v>2019</v>
      </c>
      <c r="B5947">
        <v>5</v>
      </c>
      <c r="C5947" t="str">
        <f>+VLOOKUP(Precio_mayoristas_consumidores[[#This Row],[Cod_mes]],Códigos_mes[],2,0)</f>
        <v>Mayo</v>
      </c>
      <c r="D5947" t="s">
        <v>797</v>
      </c>
      <c r="E5947" t="str">
        <f>+VLOOKUP(Precio_mayoristas_consumidores[[#This Row],[Producto]],Codigos_class_frutas[],2,0)</f>
        <v>Oleaginosos</v>
      </c>
      <c r="F5947" t="s">
        <v>225</v>
      </c>
      <c r="G5947" s="51">
        <v>3387.98</v>
      </c>
    </row>
    <row r="5948" spans="1:7" x14ac:dyDescent="0.35">
      <c r="A5948">
        <v>2019</v>
      </c>
      <c r="B5948">
        <v>5</v>
      </c>
      <c r="C5948" t="str">
        <f>+VLOOKUP(Precio_mayoristas_consumidores[[#This Row],[Cod_mes]],Códigos_mes[],2,0)</f>
        <v>Mayo</v>
      </c>
      <c r="D5948" t="s">
        <v>797</v>
      </c>
      <c r="E5948" t="str">
        <f>+VLOOKUP(Precio_mayoristas_consumidores[[#This Row],[Producto]],Codigos_class_frutas[],2,0)</f>
        <v>Frutos de pepita</v>
      </c>
      <c r="F5948" t="s">
        <v>242</v>
      </c>
      <c r="G5948" s="51">
        <v>1159.78</v>
      </c>
    </row>
    <row r="5949" spans="1:7" x14ac:dyDescent="0.35">
      <c r="A5949">
        <v>2019</v>
      </c>
      <c r="B5949">
        <v>5</v>
      </c>
      <c r="C5949" t="str">
        <f>+VLOOKUP(Precio_mayoristas_consumidores[[#This Row],[Cod_mes]],Códigos_mes[],2,0)</f>
        <v>Mayo</v>
      </c>
      <c r="D5949" t="s">
        <v>797</v>
      </c>
      <c r="E5949" t="str">
        <f>+VLOOKUP(Precio_mayoristas_consumidores[[#This Row],[Producto]],Codigos_class_frutas[],2,0)</f>
        <v>Tropicales y subtropicales</v>
      </c>
      <c r="F5949" t="s">
        <v>204</v>
      </c>
      <c r="G5949" s="51">
        <v>831.49</v>
      </c>
    </row>
    <row r="5950" spans="1:7" x14ac:dyDescent="0.35">
      <c r="A5950">
        <v>2019</v>
      </c>
      <c r="B5950">
        <v>5</v>
      </c>
      <c r="C5950" t="str">
        <f>+VLOOKUP(Precio_mayoristas_consumidores[[#This Row],[Cod_mes]],Códigos_mes[],2,0)</f>
        <v>Mayo</v>
      </c>
      <c r="D5950" t="s">
        <v>797</v>
      </c>
      <c r="E5950" t="str">
        <f>+VLOOKUP(Precio_mayoristas_consumidores[[#This Row],[Producto]],Codigos_class_frutas[],2,0)</f>
        <v>Uva</v>
      </c>
      <c r="F5950" t="s">
        <v>295</v>
      </c>
      <c r="G5950" s="51">
        <v>2492.5100000000002</v>
      </c>
    </row>
    <row r="5951" spans="1:7" x14ac:dyDescent="0.35">
      <c r="A5951">
        <v>2019</v>
      </c>
      <c r="B5951">
        <v>5</v>
      </c>
      <c r="C5951" t="str">
        <f>+VLOOKUP(Precio_mayoristas_consumidores[[#This Row],[Cod_mes]],Códigos_mes[],2,0)</f>
        <v>Mayo</v>
      </c>
      <c r="D5951" t="s">
        <v>796</v>
      </c>
      <c r="E5951" t="str">
        <f>+VLOOKUP(Precio_mayoristas_consumidores[[#This Row],[Producto]],Codigos_class_frutas[],2,0)</f>
        <v>Frutos de hueso (carozo)</v>
      </c>
      <c r="F5951" t="s">
        <v>702</v>
      </c>
      <c r="G5951" s="51">
        <v>573.02</v>
      </c>
    </row>
    <row r="5952" spans="1:7" x14ac:dyDescent="0.35">
      <c r="A5952">
        <v>2019</v>
      </c>
      <c r="B5952">
        <v>5</v>
      </c>
      <c r="C5952" t="str">
        <f>+VLOOKUP(Precio_mayoristas_consumidores[[#This Row],[Cod_mes]],Códigos_mes[],2,0)</f>
        <v>Mayo</v>
      </c>
      <c r="D5952" t="s">
        <v>796</v>
      </c>
      <c r="E5952" t="str">
        <f>+VLOOKUP(Precio_mayoristas_consumidores[[#This Row],[Producto]],Codigos_class_frutas[],2,0)</f>
        <v>Berries</v>
      </c>
      <c r="F5952" t="s">
        <v>212</v>
      </c>
      <c r="G5952" s="51">
        <v>1348.7</v>
      </c>
    </row>
    <row r="5953" spans="1:7" x14ac:dyDescent="0.35">
      <c r="A5953">
        <v>2019</v>
      </c>
      <c r="B5953">
        <v>5</v>
      </c>
      <c r="C5953" t="str">
        <f>+VLOOKUP(Precio_mayoristas_consumidores[[#This Row],[Cod_mes]],Códigos_mes[],2,0)</f>
        <v>Mayo</v>
      </c>
      <c r="D5953" t="s">
        <v>796</v>
      </c>
      <c r="E5953" t="str">
        <f>+VLOOKUP(Precio_mayoristas_consumidores[[#This Row],[Producto]],Codigos_class_frutas[],2,0)</f>
        <v>Berries</v>
      </c>
      <c r="F5953" t="s">
        <v>249</v>
      </c>
      <c r="G5953" s="51">
        <v>584.15</v>
      </c>
    </row>
    <row r="5954" spans="1:7" x14ac:dyDescent="0.35">
      <c r="A5954">
        <v>2019</v>
      </c>
      <c r="B5954">
        <v>5</v>
      </c>
      <c r="C5954" t="str">
        <f>+VLOOKUP(Precio_mayoristas_consumidores[[#This Row],[Cod_mes]],Códigos_mes[],2,0)</f>
        <v>Mayo</v>
      </c>
      <c r="D5954" t="s">
        <v>796</v>
      </c>
      <c r="E5954" t="str">
        <f>+VLOOKUP(Precio_mayoristas_consumidores[[#This Row],[Producto]],Codigos_class_frutas[],2,0)</f>
        <v>Cítricos</v>
      </c>
      <c r="F5954" t="s">
        <v>214</v>
      </c>
      <c r="G5954" s="51">
        <v>985.69</v>
      </c>
    </row>
    <row r="5955" spans="1:7" x14ac:dyDescent="0.35">
      <c r="A5955">
        <v>2019</v>
      </c>
      <c r="B5955">
        <v>5</v>
      </c>
      <c r="C5955" t="str">
        <f>+VLOOKUP(Precio_mayoristas_consumidores[[#This Row],[Cod_mes]],Códigos_mes[],2,0)</f>
        <v>Mayo</v>
      </c>
      <c r="D5955" t="s">
        <v>796</v>
      </c>
      <c r="E5955" t="str">
        <f>+VLOOKUP(Precio_mayoristas_consumidores[[#This Row],[Producto]],Codigos_class_frutas[],2,0)</f>
        <v>Tropicales y subtropicales</v>
      </c>
      <c r="F5955" t="s">
        <v>229</v>
      </c>
      <c r="G5955" s="51">
        <v>2152.56</v>
      </c>
    </row>
    <row r="5956" spans="1:7" x14ac:dyDescent="0.35">
      <c r="A5956">
        <v>2019</v>
      </c>
      <c r="B5956">
        <v>5</v>
      </c>
      <c r="C5956" t="str">
        <f>+VLOOKUP(Precio_mayoristas_consumidores[[#This Row],[Cod_mes]],Códigos_mes[],2,0)</f>
        <v>Mayo</v>
      </c>
      <c r="D5956" t="s">
        <v>796</v>
      </c>
      <c r="E5956" t="str">
        <f>+VLOOKUP(Precio_mayoristas_consumidores[[#This Row],[Producto]],Codigos_class_frutas[],2,0)</f>
        <v>Frutos de pepita</v>
      </c>
      <c r="F5956" t="s">
        <v>231</v>
      </c>
      <c r="G5956" s="51">
        <v>590.86</v>
      </c>
    </row>
    <row r="5957" spans="1:7" x14ac:dyDescent="0.35">
      <c r="A5957">
        <v>2019</v>
      </c>
      <c r="B5957">
        <v>5</v>
      </c>
      <c r="C5957" t="str">
        <f>+VLOOKUP(Precio_mayoristas_consumidores[[#This Row],[Cod_mes]],Códigos_mes[],2,0)</f>
        <v>Mayo</v>
      </c>
      <c r="D5957" t="s">
        <v>796</v>
      </c>
      <c r="E5957" t="str">
        <f>+VLOOKUP(Precio_mayoristas_consumidores[[#This Row],[Producto]],Codigos_class_frutas[],2,0)</f>
        <v>Cítricos</v>
      </c>
      <c r="F5957" t="s">
        <v>221</v>
      </c>
      <c r="G5957" s="51">
        <v>621.61</v>
      </c>
    </row>
    <row r="5958" spans="1:7" x14ac:dyDescent="0.35">
      <c r="A5958">
        <v>2019</v>
      </c>
      <c r="B5958">
        <v>5</v>
      </c>
      <c r="C5958" t="str">
        <f>+VLOOKUP(Precio_mayoristas_consumidores[[#This Row],[Cod_mes]],Códigos_mes[],2,0)</f>
        <v>Mayo</v>
      </c>
      <c r="D5958" t="s">
        <v>796</v>
      </c>
      <c r="E5958" t="str">
        <f>+VLOOKUP(Precio_mayoristas_consumidores[[#This Row],[Producto]],Codigos_class_frutas[],2,0)</f>
        <v>Oleaginosos</v>
      </c>
      <c r="F5958" t="s">
        <v>225</v>
      </c>
      <c r="G5958" s="51">
        <v>2737.75</v>
      </c>
    </row>
    <row r="5959" spans="1:7" x14ac:dyDescent="0.35">
      <c r="A5959">
        <v>2019</v>
      </c>
      <c r="B5959">
        <v>5</v>
      </c>
      <c r="C5959" t="str">
        <f>+VLOOKUP(Precio_mayoristas_consumidores[[#This Row],[Cod_mes]],Códigos_mes[],2,0)</f>
        <v>Mayo</v>
      </c>
      <c r="D5959" t="s">
        <v>796</v>
      </c>
      <c r="E5959" t="str">
        <f>+VLOOKUP(Precio_mayoristas_consumidores[[#This Row],[Producto]],Codigos_class_frutas[],2,0)</f>
        <v>Frutos de pepita</v>
      </c>
      <c r="F5959" t="s">
        <v>242</v>
      </c>
      <c r="G5959" s="51">
        <v>636.05999999999995</v>
      </c>
    </row>
    <row r="5960" spans="1:7" x14ac:dyDescent="0.35">
      <c r="A5960">
        <v>2019</v>
      </c>
      <c r="B5960">
        <v>5</v>
      </c>
      <c r="C5960" t="str">
        <f>+VLOOKUP(Precio_mayoristas_consumidores[[#This Row],[Cod_mes]],Códigos_mes[],2,0)</f>
        <v>Mayo</v>
      </c>
      <c r="D5960" t="s">
        <v>796</v>
      </c>
      <c r="E5960" t="str">
        <f>+VLOOKUP(Precio_mayoristas_consumidores[[#This Row],[Producto]],Codigos_class_frutas[],2,0)</f>
        <v>Tropicales y subtropicales</v>
      </c>
      <c r="F5960" t="s">
        <v>204</v>
      </c>
      <c r="G5960" s="51">
        <v>577.57000000000005</v>
      </c>
    </row>
    <row r="5961" spans="1:7" x14ac:dyDescent="0.35">
      <c r="A5961">
        <v>2019</v>
      </c>
      <c r="B5961">
        <v>5</v>
      </c>
      <c r="C5961" t="str">
        <f>+VLOOKUP(Precio_mayoristas_consumidores[[#This Row],[Cod_mes]],Códigos_mes[],2,0)</f>
        <v>Mayo</v>
      </c>
      <c r="D5961" t="s">
        <v>796</v>
      </c>
      <c r="E5961" t="str">
        <f>+VLOOKUP(Precio_mayoristas_consumidores[[#This Row],[Producto]],Codigos_class_frutas[],2,0)</f>
        <v>Uva</v>
      </c>
      <c r="F5961" t="s">
        <v>295</v>
      </c>
      <c r="G5961" s="51">
        <v>905.56</v>
      </c>
    </row>
    <row r="5962" spans="1:7" x14ac:dyDescent="0.35">
      <c r="A5962">
        <v>2019</v>
      </c>
      <c r="B5962">
        <v>5</v>
      </c>
      <c r="C5962" t="str">
        <f>+VLOOKUP(Precio_mayoristas_consumidores[[#This Row],[Cod_mes]],Códigos_mes[],2,0)</f>
        <v>Mayo</v>
      </c>
      <c r="D5962" t="s">
        <v>797</v>
      </c>
      <c r="E5962" t="str">
        <f>+VLOOKUP(Precio_mayoristas_consumidores[[#This Row],[Producto]],Codigos_class_frutas[],2,0)</f>
        <v>Frutos de hueso (carozo)</v>
      </c>
      <c r="F5962" t="s">
        <v>702</v>
      </c>
      <c r="G5962" s="51">
        <v>1747.37</v>
      </c>
    </row>
    <row r="5963" spans="1:7" x14ac:dyDescent="0.35">
      <c r="A5963">
        <v>2019</v>
      </c>
      <c r="B5963">
        <v>5</v>
      </c>
      <c r="C5963" t="str">
        <f>+VLOOKUP(Precio_mayoristas_consumidores[[#This Row],[Cod_mes]],Códigos_mes[],2,0)</f>
        <v>Mayo</v>
      </c>
      <c r="D5963" t="s">
        <v>797</v>
      </c>
      <c r="E5963" t="str">
        <f>+VLOOKUP(Precio_mayoristas_consumidores[[#This Row],[Producto]],Codigos_class_frutas[],2,0)</f>
        <v>Berries</v>
      </c>
      <c r="F5963" t="s">
        <v>212</v>
      </c>
      <c r="G5963" s="51">
        <v>4442.87</v>
      </c>
    </row>
    <row r="5964" spans="1:7" x14ac:dyDescent="0.35">
      <c r="A5964">
        <v>2019</v>
      </c>
      <c r="B5964">
        <v>5</v>
      </c>
      <c r="C5964" t="str">
        <f>+VLOOKUP(Precio_mayoristas_consumidores[[#This Row],[Cod_mes]],Códigos_mes[],2,0)</f>
        <v>Mayo</v>
      </c>
      <c r="D5964" t="s">
        <v>797</v>
      </c>
      <c r="E5964" t="str">
        <f>+VLOOKUP(Precio_mayoristas_consumidores[[#This Row],[Producto]],Codigos_class_frutas[],2,0)</f>
        <v>Berries</v>
      </c>
      <c r="F5964" t="s">
        <v>249</v>
      </c>
      <c r="G5964" s="51">
        <v>1414.88</v>
      </c>
    </row>
    <row r="5965" spans="1:7" x14ac:dyDescent="0.35">
      <c r="A5965">
        <v>2019</v>
      </c>
      <c r="B5965">
        <v>5</v>
      </c>
      <c r="C5965" t="str">
        <f>+VLOOKUP(Precio_mayoristas_consumidores[[#This Row],[Cod_mes]],Códigos_mes[],2,0)</f>
        <v>Mayo</v>
      </c>
      <c r="D5965" t="s">
        <v>797</v>
      </c>
      <c r="E5965" t="str">
        <f>+VLOOKUP(Precio_mayoristas_consumidores[[#This Row],[Producto]],Codigos_class_frutas[],2,0)</f>
        <v>Cítricos</v>
      </c>
      <c r="F5965" t="s">
        <v>214</v>
      </c>
      <c r="G5965" s="51">
        <v>1815.47</v>
      </c>
    </row>
    <row r="5966" spans="1:7" x14ac:dyDescent="0.35">
      <c r="A5966">
        <v>2019</v>
      </c>
      <c r="B5966">
        <v>5</v>
      </c>
      <c r="C5966" t="str">
        <f>+VLOOKUP(Precio_mayoristas_consumidores[[#This Row],[Cod_mes]],Códigos_mes[],2,0)</f>
        <v>Mayo</v>
      </c>
      <c r="D5966" t="s">
        <v>797</v>
      </c>
      <c r="E5966" t="str">
        <f>+VLOOKUP(Precio_mayoristas_consumidores[[#This Row],[Producto]],Codigos_class_frutas[],2,0)</f>
        <v>Tropicales y subtropicales</v>
      </c>
      <c r="F5966" t="s">
        <v>229</v>
      </c>
      <c r="G5966" s="51">
        <v>1945.47</v>
      </c>
    </row>
    <row r="5967" spans="1:7" x14ac:dyDescent="0.35">
      <c r="A5967">
        <v>2019</v>
      </c>
      <c r="B5967">
        <v>5</v>
      </c>
      <c r="C5967" t="str">
        <f>+VLOOKUP(Precio_mayoristas_consumidores[[#This Row],[Cod_mes]],Códigos_mes[],2,0)</f>
        <v>Mayo</v>
      </c>
      <c r="D5967" t="s">
        <v>797</v>
      </c>
      <c r="E5967" t="str">
        <f>+VLOOKUP(Precio_mayoristas_consumidores[[#This Row],[Producto]],Codigos_class_frutas[],2,0)</f>
        <v>Frutos de pepita</v>
      </c>
      <c r="F5967" t="s">
        <v>231</v>
      </c>
      <c r="G5967" s="51">
        <v>1352.55</v>
      </c>
    </row>
    <row r="5968" spans="1:7" x14ac:dyDescent="0.35">
      <c r="A5968">
        <v>2019</v>
      </c>
      <c r="B5968">
        <v>5</v>
      </c>
      <c r="C5968" t="str">
        <f>+VLOOKUP(Precio_mayoristas_consumidores[[#This Row],[Cod_mes]],Códigos_mes[],2,0)</f>
        <v>Mayo</v>
      </c>
      <c r="D5968" t="s">
        <v>797</v>
      </c>
      <c r="E5968" t="str">
        <f>+VLOOKUP(Precio_mayoristas_consumidores[[#This Row],[Producto]],Codigos_class_frutas[],2,0)</f>
        <v>Cítricos</v>
      </c>
      <c r="F5968" t="s">
        <v>221</v>
      </c>
      <c r="G5968" s="51">
        <v>1231.6199999999999</v>
      </c>
    </row>
    <row r="5969" spans="1:7" x14ac:dyDescent="0.35">
      <c r="A5969">
        <v>2019</v>
      </c>
      <c r="B5969">
        <v>5</v>
      </c>
      <c r="C5969" t="str">
        <f>+VLOOKUP(Precio_mayoristas_consumidores[[#This Row],[Cod_mes]],Códigos_mes[],2,0)</f>
        <v>Mayo</v>
      </c>
      <c r="D5969" t="s">
        <v>797</v>
      </c>
      <c r="E5969" t="str">
        <f>+VLOOKUP(Precio_mayoristas_consumidores[[#This Row],[Producto]],Codigos_class_frutas[],2,0)</f>
        <v>Oleaginosos</v>
      </c>
      <c r="F5969" t="s">
        <v>225</v>
      </c>
      <c r="G5969" s="51">
        <v>3492.74</v>
      </c>
    </row>
    <row r="5970" spans="1:7" x14ac:dyDescent="0.35">
      <c r="A5970">
        <v>2019</v>
      </c>
      <c r="B5970">
        <v>5</v>
      </c>
      <c r="C5970" t="str">
        <f>+VLOOKUP(Precio_mayoristas_consumidores[[#This Row],[Cod_mes]],Códigos_mes[],2,0)</f>
        <v>Mayo</v>
      </c>
      <c r="D5970" t="s">
        <v>797</v>
      </c>
      <c r="E5970" t="str">
        <f>+VLOOKUP(Precio_mayoristas_consumidores[[#This Row],[Producto]],Codigos_class_frutas[],2,0)</f>
        <v>Frutos de pepita</v>
      </c>
      <c r="F5970" t="s">
        <v>242</v>
      </c>
      <c r="G5970" s="51">
        <v>1102.3</v>
      </c>
    </row>
    <row r="5971" spans="1:7" x14ac:dyDescent="0.35">
      <c r="A5971">
        <v>2019</v>
      </c>
      <c r="B5971">
        <v>5</v>
      </c>
      <c r="C5971" t="str">
        <f>+VLOOKUP(Precio_mayoristas_consumidores[[#This Row],[Cod_mes]],Códigos_mes[],2,0)</f>
        <v>Mayo</v>
      </c>
      <c r="D5971" t="s">
        <v>797</v>
      </c>
      <c r="E5971" t="str">
        <f>+VLOOKUP(Precio_mayoristas_consumidores[[#This Row],[Producto]],Codigos_class_frutas[],2,0)</f>
        <v>Tropicales y subtropicales</v>
      </c>
      <c r="F5971" t="s">
        <v>204</v>
      </c>
      <c r="G5971" s="51">
        <v>835.14</v>
      </c>
    </row>
    <row r="5972" spans="1:7" x14ac:dyDescent="0.35">
      <c r="A5972">
        <v>2019</v>
      </c>
      <c r="B5972">
        <v>5</v>
      </c>
      <c r="C5972" t="str">
        <f>+VLOOKUP(Precio_mayoristas_consumidores[[#This Row],[Cod_mes]],Códigos_mes[],2,0)</f>
        <v>Mayo</v>
      </c>
      <c r="D5972" t="s">
        <v>797</v>
      </c>
      <c r="E5972" t="str">
        <f>+VLOOKUP(Precio_mayoristas_consumidores[[#This Row],[Producto]],Codigos_class_frutas[],2,0)</f>
        <v>Uva</v>
      </c>
      <c r="F5972" t="s">
        <v>295</v>
      </c>
      <c r="G5972" s="51">
        <v>2756.14</v>
      </c>
    </row>
    <row r="5973" spans="1:7" x14ac:dyDescent="0.35">
      <c r="A5973">
        <v>2019</v>
      </c>
      <c r="B5973">
        <v>5</v>
      </c>
      <c r="C5973" t="str">
        <f>+VLOOKUP(Precio_mayoristas_consumidores[[#This Row],[Cod_mes]],Códigos_mes[],2,0)</f>
        <v>Mayo</v>
      </c>
      <c r="D5973" t="s">
        <v>796</v>
      </c>
      <c r="E5973" t="str">
        <f>+VLOOKUP(Precio_mayoristas_consumidores[[#This Row],[Producto]],Codigos_class_frutas[],2,0)</f>
        <v>Frutos de hueso (carozo)</v>
      </c>
      <c r="F5973" t="s">
        <v>702</v>
      </c>
      <c r="G5973" s="51">
        <v>626.46</v>
      </c>
    </row>
    <row r="5974" spans="1:7" x14ac:dyDescent="0.35">
      <c r="A5974">
        <v>2019</v>
      </c>
      <c r="B5974">
        <v>5</v>
      </c>
      <c r="C5974" t="str">
        <f>+VLOOKUP(Precio_mayoristas_consumidores[[#This Row],[Cod_mes]],Códigos_mes[],2,0)</f>
        <v>Mayo</v>
      </c>
      <c r="D5974" t="s">
        <v>796</v>
      </c>
      <c r="E5974" t="str">
        <f>+VLOOKUP(Precio_mayoristas_consumidores[[#This Row],[Producto]],Codigos_class_frutas[],2,0)</f>
        <v>Berries</v>
      </c>
      <c r="F5974" t="s">
        <v>212</v>
      </c>
      <c r="G5974" s="51">
        <v>1570.4</v>
      </c>
    </row>
    <row r="5975" spans="1:7" x14ac:dyDescent="0.35">
      <c r="A5975">
        <v>2019</v>
      </c>
      <c r="B5975">
        <v>5</v>
      </c>
      <c r="C5975" t="str">
        <f>+VLOOKUP(Precio_mayoristas_consumidores[[#This Row],[Cod_mes]],Códigos_mes[],2,0)</f>
        <v>Mayo</v>
      </c>
      <c r="D5975" t="s">
        <v>796</v>
      </c>
      <c r="E5975" t="str">
        <f>+VLOOKUP(Precio_mayoristas_consumidores[[#This Row],[Producto]],Codigos_class_frutas[],2,0)</f>
        <v>Berries</v>
      </c>
      <c r="F5975" t="s">
        <v>249</v>
      </c>
      <c r="G5975" s="51">
        <v>656.48</v>
      </c>
    </row>
    <row r="5976" spans="1:7" x14ac:dyDescent="0.35">
      <c r="A5976">
        <v>2019</v>
      </c>
      <c r="B5976">
        <v>5</v>
      </c>
      <c r="C5976" t="str">
        <f>+VLOOKUP(Precio_mayoristas_consumidores[[#This Row],[Cod_mes]],Códigos_mes[],2,0)</f>
        <v>Mayo</v>
      </c>
      <c r="D5976" t="s">
        <v>796</v>
      </c>
      <c r="E5976" t="str">
        <f>+VLOOKUP(Precio_mayoristas_consumidores[[#This Row],[Producto]],Codigos_class_frutas[],2,0)</f>
        <v>Cítricos</v>
      </c>
      <c r="F5976" t="s">
        <v>214</v>
      </c>
      <c r="G5976" s="51">
        <v>945.19</v>
      </c>
    </row>
    <row r="5977" spans="1:7" x14ac:dyDescent="0.35">
      <c r="A5977">
        <v>2019</v>
      </c>
      <c r="B5977">
        <v>5</v>
      </c>
      <c r="C5977" t="str">
        <f>+VLOOKUP(Precio_mayoristas_consumidores[[#This Row],[Cod_mes]],Códigos_mes[],2,0)</f>
        <v>Mayo</v>
      </c>
      <c r="D5977" t="s">
        <v>796</v>
      </c>
      <c r="E5977" t="str">
        <f>+VLOOKUP(Precio_mayoristas_consumidores[[#This Row],[Producto]],Codigos_class_frutas[],2,0)</f>
        <v>Tropicales y subtropicales</v>
      </c>
      <c r="F5977" t="s">
        <v>229</v>
      </c>
      <c r="G5977" s="51">
        <v>1914.81</v>
      </c>
    </row>
    <row r="5978" spans="1:7" x14ac:dyDescent="0.35">
      <c r="A5978">
        <v>2019</v>
      </c>
      <c r="B5978">
        <v>5</v>
      </c>
      <c r="C5978" t="str">
        <f>+VLOOKUP(Precio_mayoristas_consumidores[[#This Row],[Cod_mes]],Códigos_mes[],2,0)</f>
        <v>Mayo</v>
      </c>
      <c r="D5978" t="s">
        <v>796</v>
      </c>
      <c r="E5978" t="str">
        <f>+VLOOKUP(Precio_mayoristas_consumidores[[#This Row],[Producto]],Codigos_class_frutas[],2,0)</f>
        <v>Frutos de pepita</v>
      </c>
      <c r="F5978" t="s">
        <v>231</v>
      </c>
      <c r="G5978" s="51">
        <v>629.33000000000004</v>
      </c>
    </row>
    <row r="5979" spans="1:7" x14ac:dyDescent="0.35">
      <c r="A5979">
        <v>2019</v>
      </c>
      <c r="B5979">
        <v>5</v>
      </c>
      <c r="C5979" t="str">
        <f>+VLOOKUP(Precio_mayoristas_consumidores[[#This Row],[Cod_mes]],Códigos_mes[],2,0)</f>
        <v>Mayo</v>
      </c>
      <c r="D5979" t="s">
        <v>796</v>
      </c>
      <c r="E5979" t="str">
        <f>+VLOOKUP(Precio_mayoristas_consumidores[[#This Row],[Producto]],Codigos_class_frutas[],2,0)</f>
        <v>Cítricos</v>
      </c>
      <c r="F5979" t="s">
        <v>221</v>
      </c>
      <c r="G5979" s="51">
        <v>641.20000000000005</v>
      </c>
    </row>
    <row r="5980" spans="1:7" x14ac:dyDescent="0.35">
      <c r="A5980">
        <v>2019</v>
      </c>
      <c r="B5980">
        <v>5</v>
      </c>
      <c r="C5980" t="str">
        <f>+VLOOKUP(Precio_mayoristas_consumidores[[#This Row],[Cod_mes]],Códigos_mes[],2,0)</f>
        <v>Mayo</v>
      </c>
      <c r="D5980" t="s">
        <v>796</v>
      </c>
      <c r="E5980" t="str">
        <f>+VLOOKUP(Precio_mayoristas_consumidores[[#This Row],[Producto]],Codigos_class_frutas[],2,0)</f>
        <v>Oleaginosos</v>
      </c>
      <c r="F5980" t="s">
        <v>225</v>
      </c>
      <c r="G5980" s="51">
        <v>2822.89</v>
      </c>
    </row>
    <row r="5981" spans="1:7" x14ac:dyDescent="0.35">
      <c r="A5981">
        <v>2019</v>
      </c>
      <c r="B5981">
        <v>5</v>
      </c>
      <c r="C5981" t="str">
        <f>+VLOOKUP(Precio_mayoristas_consumidores[[#This Row],[Cod_mes]],Códigos_mes[],2,0)</f>
        <v>Mayo</v>
      </c>
      <c r="D5981" t="s">
        <v>796</v>
      </c>
      <c r="E5981" t="str">
        <f>+VLOOKUP(Precio_mayoristas_consumidores[[#This Row],[Producto]],Codigos_class_frutas[],2,0)</f>
        <v>Frutos de pepita</v>
      </c>
      <c r="F5981" t="s">
        <v>242</v>
      </c>
      <c r="G5981" s="51">
        <v>677.75</v>
      </c>
    </row>
    <row r="5982" spans="1:7" x14ac:dyDescent="0.35">
      <c r="A5982">
        <v>2019</v>
      </c>
      <c r="B5982">
        <v>5</v>
      </c>
      <c r="C5982" t="str">
        <f>+VLOOKUP(Precio_mayoristas_consumidores[[#This Row],[Cod_mes]],Códigos_mes[],2,0)</f>
        <v>Mayo</v>
      </c>
      <c r="D5982" t="s">
        <v>796</v>
      </c>
      <c r="E5982" t="str">
        <f>+VLOOKUP(Precio_mayoristas_consumidores[[#This Row],[Producto]],Codigos_class_frutas[],2,0)</f>
        <v>Tropicales y subtropicales</v>
      </c>
      <c r="F5982" t="s">
        <v>204</v>
      </c>
      <c r="G5982" s="51">
        <v>587.30999999999995</v>
      </c>
    </row>
    <row r="5983" spans="1:7" x14ac:dyDescent="0.35">
      <c r="A5983">
        <v>2019</v>
      </c>
      <c r="B5983">
        <v>5</v>
      </c>
      <c r="C5983" t="str">
        <f>+VLOOKUP(Precio_mayoristas_consumidores[[#This Row],[Cod_mes]],Códigos_mes[],2,0)</f>
        <v>Mayo</v>
      </c>
      <c r="D5983" t="s">
        <v>796</v>
      </c>
      <c r="E5983" t="str">
        <f>+VLOOKUP(Precio_mayoristas_consumidores[[#This Row],[Producto]],Codigos_class_frutas[],2,0)</f>
        <v>Uva</v>
      </c>
      <c r="F5983" t="s">
        <v>295</v>
      </c>
      <c r="G5983" s="51">
        <v>902.47</v>
      </c>
    </row>
    <row r="5984" spans="1:7" x14ac:dyDescent="0.35">
      <c r="A5984">
        <v>2019</v>
      </c>
      <c r="B5984">
        <v>5</v>
      </c>
      <c r="C5984" t="str">
        <f>+VLOOKUP(Precio_mayoristas_consumidores[[#This Row],[Cod_mes]],Códigos_mes[],2,0)</f>
        <v>Mayo</v>
      </c>
      <c r="D5984" t="s">
        <v>797</v>
      </c>
      <c r="E5984" t="str">
        <f>+VLOOKUP(Precio_mayoristas_consumidores[[#This Row],[Producto]],Codigos_class_frutas[],2,0)</f>
        <v>Frutos de hueso (carozo)</v>
      </c>
      <c r="F5984" t="s">
        <v>702</v>
      </c>
      <c r="G5984" s="51">
        <v>1870.64</v>
      </c>
    </row>
    <row r="5985" spans="1:7" x14ac:dyDescent="0.35">
      <c r="A5985">
        <v>2019</v>
      </c>
      <c r="B5985">
        <v>5</v>
      </c>
      <c r="C5985" t="str">
        <f>+VLOOKUP(Precio_mayoristas_consumidores[[#This Row],[Cod_mes]],Códigos_mes[],2,0)</f>
        <v>Mayo</v>
      </c>
      <c r="D5985" t="s">
        <v>797</v>
      </c>
      <c r="E5985" t="str">
        <f>+VLOOKUP(Precio_mayoristas_consumidores[[#This Row],[Producto]],Codigos_class_frutas[],2,0)</f>
        <v>Berries</v>
      </c>
      <c r="F5985" t="s">
        <v>212</v>
      </c>
      <c r="G5985" s="51">
        <v>5161.6000000000004</v>
      </c>
    </row>
    <row r="5986" spans="1:7" x14ac:dyDescent="0.35">
      <c r="A5986">
        <v>2019</v>
      </c>
      <c r="B5986">
        <v>5</v>
      </c>
      <c r="C5986" t="str">
        <f>+VLOOKUP(Precio_mayoristas_consumidores[[#This Row],[Cod_mes]],Códigos_mes[],2,0)</f>
        <v>Mayo</v>
      </c>
      <c r="D5986" t="s">
        <v>797</v>
      </c>
      <c r="E5986" t="str">
        <f>+VLOOKUP(Precio_mayoristas_consumidores[[#This Row],[Producto]],Codigos_class_frutas[],2,0)</f>
        <v>Berries</v>
      </c>
      <c r="F5986" t="s">
        <v>249</v>
      </c>
      <c r="G5986" s="51">
        <v>1449.62</v>
      </c>
    </row>
    <row r="5987" spans="1:7" x14ac:dyDescent="0.35">
      <c r="A5987">
        <v>2019</v>
      </c>
      <c r="B5987">
        <v>5</v>
      </c>
      <c r="C5987" t="str">
        <f>+VLOOKUP(Precio_mayoristas_consumidores[[#This Row],[Cod_mes]],Códigos_mes[],2,0)</f>
        <v>Mayo</v>
      </c>
      <c r="D5987" t="s">
        <v>797</v>
      </c>
      <c r="E5987" t="str">
        <f>+VLOOKUP(Precio_mayoristas_consumidores[[#This Row],[Producto]],Codigos_class_frutas[],2,0)</f>
        <v>Cítricos</v>
      </c>
      <c r="F5987" t="s">
        <v>214</v>
      </c>
      <c r="G5987" s="51">
        <v>1780.45</v>
      </c>
    </row>
    <row r="5988" spans="1:7" x14ac:dyDescent="0.35">
      <c r="A5988">
        <v>2019</v>
      </c>
      <c r="B5988">
        <v>5</v>
      </c>
      <c r="C5988" t="str">
        <f>+VLOOKUP(Precio_mayoristas_consumidores[[#This Row],[Cod_mes]],Códigos_mes[],2,0)</f>
        <v>Mayo</v>
      </c>
      <c r="D5988" t="s">
        <v>797</v>
      </c>
      <c r="E5988" t="str">
        <f>+VLOOKUP(Precio_mayoristas_consumidores[[#This Row],[Producto]],Codigos_class_frutas[],2,0)</f>
        <v>Tropicales y subtropicales</v>
      </c>
      <c r="F5988" t="s">
        <v>229</v>
      </c>
      <c r="G5988" s="51">
        <v>2015.46</v>
      </c>
    </row>
    <row r="5989" spans="1:7" x14ac:dyDescent="0.35">
      <c r="A5989">
        <v>2019</v>
      </c>
      <c r="B5989">
        <v>5</v>
      </c>
      <c r="C5989" t="str">
        <f>+VLOOKUP(Precio_mayoristas_consumidores[[#This Row],[Cod_mes]],Códigos_mes[],2,0)</f>
        <v>Mayo</v>
      </c>
      <c r="D5989" t="s">
        <v>797</v>
      </c>
      <c r="E5989" t="str">
        <f>+VLOOKUP(Precio_mayoristas_consumidores[[#This Row],[Producto]],Codigos_class_frutas[],2,0)</f>
        <v>Frutos de pepita</v>
      </c>
      <c r="F5989" t="s">
        <v>231</v>
      </c>
      <c r="G5989" s="51">
        <v>1349.56</v>
      </c>
    </row>
    <row r="5990" spans="1:7" x14ac:dyDescent="0.35">
      <c r="A5990">
        <v>2019</v>
      </c>
      <c r="B5990">
        <v>5</v>
      </c>
      <c r="C5990" t="str">
        <f>+VLOOKUP(Precio_mayoristas_consumidores[[#This Row],[Cod_mes]],Códigos_mes[],2,0)</f>
        <v>Mayo</v>
      </c>
      <c r="D5990" t="s">
        <v>797</v>
      </c>
      <c r="E5990" t="str">
        <f>+VLOOKUP(Precio_mayoristas_consumidores[[#This Row],[Producto]],Codigos_class_frutas[],2,0)</f>
        <v>Cítricos</v>
      </c>
      <c r="F5990" t="s">
        <v>221</v>
      </c>
      <c r="G5990" s="51">
        <v>1236.53</v>
      </c>
    </row>
    <row r="5991" spans="1:7" x14ac:dyDescent="0.35">
      <c r="A5991">
        <v>2019</v>
      </c>
      <c r="B5991">
        <v>5</v>
      </c>
      <c r="C5991" t="str">
        <f>+VLOOKUP(Precio_mayoristas_consumidores[[#This Row],[Cod_mes]],Códigos_mes[],2,0)</f>
        <v>Mayo</v>
      </c>
      <c r="D5991" t="s">
        <v>797</v>
      </c>
      <c r="E5991" t="str">
        <f>+VLOOKUP(Precio_mayoristas_consumidores[[#This Row],[Producto]],Codigos_class_frutas[],2,0)</f>
        <v>Oleaginosos</v>
      </c>
      <c r="F5991" t="s">
        <v>225</v>
      </c>
      <c r="G5991" s="51">
        <v>3530.28</v>
      </c>
    </row>
    <row r="5992" spans="1:7" x14ac:dyDescent="0.35">
      <c r="A5992">
        <v>2019</v>
      </c>
      <c r="B5992">
        <v>5</v>
      </c>
      <c r="C5992" t="str">
        <f>+VLOOKUP(Precio_mayoristas_consumidores[[#This Row],[Cod_mes]],Códigos_mes[],2,0)</f>
        <v>Mayo</v>
      </c>
      <c r="D5992" t="s">
        <v>797</v>
      </c>
      <c r="E5992" t="str">
        <f>+VLOOKUP(Precio_mayoristas_consumidores[[#This Row],[Producto]],Codigos_class_frutas[],2,0)</f>
        <v>Frutos de pepita</v>
      </c>
      <c r="F5992" t="s">
        <v>242</v>
      </c>
      <c r="G5992" s="51">
        <v>1204.92</v>
      </c>
    </row>
    <row r="5993" spans="1:7" x14ac:dyDescent="0.35">
      <c r="A5993">
        <v>2019</v>
      </c>
      <c r="B5993">
        <v>5</v>
      </c>
      <c r="C5993" t="str">
        <f>+VLOOKUP(Precio_mayoristas_consumidores[[#This Row],[Cod_mes]],Códigos_mes[],2,0)</f>
        <v>Mayo</v>
      </c>
      <c r="D5993" t="s">
        <v>797</v>
      </c>
      <c r="E5993" t="str">
        <f>+VLOOKUP(Precio_mayoristas_consumidores[[#This Row],[Producto]],Codigos_class_frutas[],2,0)</f>
        <v>Tropicales y subtropicales</v>
      </c>
      <c r="F5993" t="s">
        <v>204</v>
      </c>
      <c r="G5993" s="51">
        <v>842.28</v>
      </c>
    </row>
    <row r="5994" spans="1:7" x14ac:dyDescent="0.35">
      <c r="A5994">
        <v>2019</v>
      </c>
      <c r="B5994">
        <v>5</v>
      </c>
      <c r="C5994" t="str">
        <f>+VLOOKUP(Precio_mayoristas_consumidores[[#This Row],[Cod_mes]],Códigos_mes[],2,0)</f>
        <v>Mayo</v>
      </c>
      <c r="D5994" t="s">
        <v>797</v>
      </c>
      <c r="E5994" t="str">
        <f>+VLOOKUP(Precio_mayoristas_consumidores[[#This Row],[Producto]],Codigos_class_frutas[],2,0)</f>
        <v>Uva</v>
      </c>
      <c r="F5994" t="s">
        <v>295</v>
      </c>
      <c r="G5994" s="51">
        <v>2396.13</v>
      </c>
    </row>
    <row r="5995" spans="1:7" x14ac:dyDescent="0.35">
      <c r="A5995">
        <v>2019</v>
      </c>
      <c r="B5995">
        <v>5</v>
      </c>
      <c r="C5995" t="str">
        <f>+VLOOKUP(Precio_mayoristas_consumidores[[#This Row],[Cod_mes]],Códigos_mes[],2,0)</f>
        <v>Mayo</v>
      </c>
      <c r="D5995" t="s">
        <v>796</v>
      </c>
      <c r="E5995" t="str">
        <f>+VLOOKUP(Precio_mayoristas_consumidores[[#This Row],[Producto]],Codigos_class_frutas[],2,0)</f>
        <v>Frutos de hueso (carozo)</v>
      </c>
      <c r="F5995" t="s">
        <v>702</v>
      </c>
      <c r="G5995" s="51">
        <v>633.33000000000004</v>
      </c>
    </row>
    <row r="5996" spans="1:7" x14ac:dyDescent="0.35">
      <c r="A5996">
        <v>2019</v>
      </c>
      <c r="B5996">
        <v>5</v>
      </c>
      <c r="C5996" t="str">
        <f>+VLOOKUP(Precio_mayoristas_consumidores[[#This Row],[Cod_mes]],Códigos_mes[],2,0)</f>
        <v>Mayo</v>
      </c>
      <c r="D5996" t="s">
        <v>796</v>
      </c>
      <c r="E5996" t="str">
        <f>+VLOOKUP(Precio_mayoristas_consumidores[[#This Row],[Producto]],Codigos_class_frutas[],2,0)</f>
        <v>Berries</v>
      </c>
      <c r="F5996" t="s">
        <v>212</v>
      </c>
      <c r="G5996" s="51">
        <v>2000</v>
      </c>
    </row>
    <row r="5997" spans="1:7" x14ac:dyDescent="0.35">
      <c r="A5997">
        <v>2019</v>
      </c>
      <c r="B5997">
        <v>5</v>
      </c>
      <c r="C5997" t="str">
        <f>+VLOOKUP(Precio_mayoristas_consumidores[[#This Row],[Cod_mes]],Códigos_mes[],2,0)</f>
        <v>Mayo</v>
      </c>
      <c r="D5997" t="s">
        <v>796</v>
      </c>
      <c r="E5997" t="str">
        <f>+VLOOKUP(Precio_mayoristas_consumidores[[#This Row],[Producto]],Codigos_class_frutas[],2,0)</f>
        <v>Berries</v>
      </c>
      <c r="F5997" t="s">
        <v>249</v>
      </c>
      <c r="G5997" s="51">
        <v>617.67999999999995</v>
      </c>
    </row>
    <row r="5998" spans="1:7" x14ac:dyDescent="0.35">
      <c r="A5998">
        <v>2019</v>
      </c>
      <c r="B5998">
        <v>5</v>
      </c>
      <c r="C5998" t="str">
        <f>+VLOOKUP(Precio_mayoristas_consumidores[[#This Row],[Cod_mes]],Códigos_mes[],2,0)</f>
        <v>Mayo</v>
      </c>
      <c r="D5998" t="s">
        <v>796</v>
      </c>
      <c r="E5998" t="str">
        <f>+VLOOKUP(Precio_mayoristas_consumidores[[#This Row],[Producto]],Codigos_class_frutas[],2,0)</f>
        <v>Cítricos</v>
      </c>
      <c r="F5998" t="s">
        <v>214</v>
      </c>
      <c r="G5998" s="51">
        <v>913.99</v>
      </c>
    </row>
    <row r="5999" spans="1:7" x14ac:dyDescent="0.35">
      <c r="A5999">
        <v>2019</v>
      </c>
      <c r="B5999">
        <v>5</v>
      </c>
      <c r="C5999" t="str">
        <f>+VLOOKUP(Precio_mayoristas_consumidores[[#This Row],[Cod_mes]],Códigos_mes[],2,0)</f>
        <v>Mayo</v>
      </c>
      <c r="D5999" t="s">
        <v>796</v>
      </c>
      <c r="E5999" t="str">
        <f>+VLOOKUP(Precio_mayoristas_consumidores[[#This Row],[Producto]],Codigos_class_frutas[],2,0)</f>
        <v>Cítricos</v>
      </c>
      <c r="F5999" t="s">
        <v>218</v>
      </c>
      <c r="G5999" s="51">
        <v>804.74</v>
      </c>
    </row>
    <row r="6000" spans="1:7" x14ac:dyDescent="0.35">
      <c r="A6000">
        <v>2019</v>
      </c>
      <c r="B6000">
        <v>5</v>
      </c>
      <c r="C6000" t="str">
        <f>+VLOOKUP(Precio_mayoristas_consumidores[[#This Row],[Cod_mes]],Códigos_mes[],2,0)</f>
        <v>Mayo</v>
      </c>
      <c r="D6000" t="s">
        <v>796</v>
      </c>
      <c r="E6000" t="str">
        <f>+VLOOKUP(Precio_mayoristas_consumidores[[#This Row],[Producto]],Codigos_class_frutas[],2,0)</f>
        <v>Tropicales y subtropicales</v>
      </c>
      <c r="F6000" t="s">
        <v>229</v>
      </c>
      <c r="G6000" s="51">
        <v>2059.2600000000002</v>
      </c>
    </row>
    <row r="6001" spans="1:7" x14ac:dyDescent="0.35">
      <c r="A6001">
        <v>2019</v>
      </c>
      <c r="B6001">
        <v>5</v>
      </c>
      <c r="C6001" t="str">
        <f>+VLOOKUP(Precio_mayoristas_consumidores[[#This Row],[Cod_mes]],Códigos_mes[],2,0)</f>
        <v>Mayo</v>
      </c>
      <c r="D6001" t="s">
        <v>796</v>
      </c>
      <c r="E6001" t="str">
        <f>+VLOOKUP(Precio_mayoristas_consumidores[[#This Row],[Producto]],Codigos_class_frutas[],2,0)</f>
        <v>Frutos de pepita</v>
      </c>
      <c r="F6001" t="s">
        <v>231</v>
      </c>
      <c r="G6001" s="51">
        <v>627.25</v>
      </c>
    </row>
    <row r="6002" spans="1:7" x14ac:dyDescent="0.35">
      <c r="A6002">
        <v>2019</v>
      </c>
      <c r="B6002">
        <v>5</v>
      </c>
      <c r="C6002" t="str">
        <f>+VLOOKUP(Precio_mayoristas_consumidores[[#This Row],[Cod_mes]],Códigos_mes[],2,0)</f>
        <v>Mayo</v>
      </c>
      <c r="D6002" t="s">
        <v>796</v>
      </c>
      <c r="E6002" t="str">
        <f>+VLOOKUP(Precio_mayoristas_consumidores[[#This Row],[Producto]],Codigos_class_frutas[],2,0)</f>
        <v>Cítricos</v>
      </c>
      <c r="F6002" t="s">
        <v>221</v>
      </c>
      <c r="G6002" s="51">
        <v>632.03</v>
      </c>
    </row>
    <row r="6003" spans="1:7" x14ac:dyDescent="0.35">
      <c r="A6003">
        <v>2019</v>
      </c>
      <c r="B6003">
        <v>5</v>
      </c>
      <c r="C6003" t="str">
        <f>+VLOOKUP(Precio_mayoristas_consumidores[[#This Row],[Cod_mes]],Códigos_mes[],2,0)</f>
        <v>Mayo</v>
      </c>
      <c r="D6003" t="s">
        <v>796</v>
      </c>
      <c r="E6003" t="str">
        <f>+VLOOKUP(Precio_mayoristas_consumidores[[#This Row],[Producto]],Codigos_class_frutas[],2,0)</f>
        <v>Oleaginosos</v>
      </c>
      <c r="F6003" t="s">
        <v>225</v>
      </c>
      <c r="G6003" s="51">
        <v>3070.84</v>
      </c>
    </row>
    <row r="6004" spans="1:7" x14ac:dyDescent="0.35">
      <c r="A6004">
        <v>2019</v>
      </c>
      <c r="B6004">
        <v>5</v>
      </c>
      <c r="C6004" t="str">
        <f>+VLOOKUP(Precio_mayoristas_consumidores[[#This Row],[Cod_mes]],Códigos_mes[],2,0)</f>
        <v>Mayo</v>
      </c>
      <c r="D6004" t="s">
        <v>796</v>
      </c>
      <c r="E6004" t="str">
        <f>+VLOOKUP(Precio_mayoristas_consumidores[[#This Row],[Producto]],Codigos_class_frutas[],2,0)</f>
        <v>Frutos de pepita</v>
      </c>
      <c r="F6004" t="s">
        <v>242</v>
      </c>
      <c r="G6004" s="51">
        <v>640.63</v>
      </c>
    </row>
    <row r="6005" spans="1:7" x14ac:dyDescent="0.35">
      <c r="A6005">
        <v>2019</v>
      </c>
      <c r="B6005">
        <v>5</v>
      </c>
      <c r="C6005" t="str">
        <f>+VLOOKUP(Precio_mayoristas_consumidores[[#This Row],[Cod_mes]],Códigos_mes[],2,0)</f>
        <v>Mayo</v>
      </c>
      <c r="D6005" t="s">
        <v>796</v>
      </c>
      <c r="E6005" t="str">
        <f>+VLOOKUP(Precio_mayoristas_consumidores[[#This Row],[Producto]],Codigos_class_frutas[],2,0)</f>
        <v>Tropicales y subtropicales</v>
      </c>
      <c r="F6005" t="s">
        <v>204</v>
      </c>
      <c r="G6005" s="51">
        <v>600.88</v>
      </c>
    </row>
    <row r="6006" spans="1:7" x14ac:dyDescent="0.35">
      <c r="A6006">
        <v>2019</v>
      </c>
      <c r="B6006">
        <v>5</v>
      </c>
      <c r="C6006" t="str">
        <f>+VLOOKUP(Precio_mayoristas_consumidores[[#This Row],[Cod_mes]],Códigos_mes[],2,0)</f>
        <v>Mayo</v>
      </c>
      <c r="D6006" t="s">
        <v>796</v>
      </c>
      <c r="E6006" t="str">
        <f>+VLOOKUP(Precio_mayoristas_consumidores[[#This Row],[Producto]],Codigos_class_frutas[],2,0)</f>
        <v>Uva</v>
      </c>
      <c r="F6006" t="s">
        <v>295</v>
      </c>
      <c r="G6006" s="51">
        <v>998.38</v>
      </c>
    </row>
    <row r="6007" spans="1:7" x14ac:dyDescent="0.35">
      <c r="A6007">
        <v>2019</v>
      </c>
      <c r="B6007">
        <v>5</v>
      </c>
      <c r="C6007" t="str">
        <f>+VLOOKUP(Precio_mayoristas_consumidores[[#This Row],[Cod_mes]],Códigos_mes[],2,0)</f>
        <v>Mayo</v>
      </c>
      <c r="D6007" t="s">
        <v>797</v>
      </c>
      <c r="E6007" t="str">
        <f>+VLOOKUP(Precio_mayoristas_consumidores[[#This Row],[Producto]],Codigos_class_frutas[],2,0)</f>
        <v>Frutos de hueso (carozo)</v>
      </c>
      <c r="F6007" t="s">
        <v>702</v>
      </c>
      <c r="G6007" s="51">
        <v>1305</v>
      </c>
    </row>
    <row r="6008" spans="1:7" x14ac:dyDescent="0.35">
      <c r="A6008">
        <v>2019</v>
      </c>
      <c r="B6008">
        <v>5</v>
      </c>
      <c r="C6008" t="str">
        <f>+VLOOKUP(Precio_mayoristas_consumidores[[#This Row],[Cod_mes]],Códigos_mes[],2,0)</f>
        <v>Mayo</v>
      </c>
      <c r="D6008" t="s">
        <v>797</v>
      </c>
      <c r="E6008" t="str">
        <f>+VLOOKUP(Precio_mayoristas_consumidores[[#This Row],[Producto]],Codigos_class_frutas[],2,0)</f>
        <v>Berries</v>
      </c>
      <c r="F6008" t="s">
        <v>249</v>
      </c>
      <c r="G6008" s="51">
        <v>1339.63</v>
      </c>
    </row>
    <row r="6009" spans="1:7" x14ac:dyDescent="0.35">
      <c r="A6009">
        <v>2019</v>
      </c>
      <c r="B6009">
        <v>5</v>
      </c>
      <c r="C6009" t="str">
        <f>+VLOOKUP(Precio_mayoristas_consumidores[[#This Row],[Cod_mes]],Códigos_mes[],2,0)</f>
        <v>Mayo</v>
      </c>
      <c r="D6009" t="s">
        <v>797</v>
      </c>
      <c r="E6009" t="str">
        <f>+VLOOKUP(Precio_mayoristas_consumidores[[#This Row],[Producto]],Codigos_class_frutas[],2,0)</f>
        <v>Cítricos</v>
      </c>
      <c r="F6009" t="s">
        <v>214</v>
      </c>
      <c r="G6009" s="51">
        <v>1707.65</v>
      </c>
    </row>
    <row r="6010" spans="1:7" x14ac:dyDescent="0.35">
      <c r="A6010">
        <v>2019</v>
      </c>
      <c r="B6010">
        <v>5</v>
      </c>
      <c r="C6010" t="str">
        <f>+VLOOKUP(Precio_mayoristas_consumidores[[#This Row],[Cod_mes]],Códigos_mes[],2,0)</f>
        <v>Mayo</v>
      </c>
      <c r="D6010" t="s">
        <v>797</v>
      </c>
      <c r="E6010" t="str">
        <f>+VLOOKUP(Precio_mayoristas_consumidores[[#This Row],[Producto]],Codigos_class_frutas[],2,0)</f>
        <v>Cítricos</v>
      </c>
      <c r="F6010" t="s">
        <v>218</v>
      </c>
      <c r="G6010" s="51">
        <v>1948.53</v>
      </c>
    </row>
    <row r="6011" spans="1:7" x14ac:dyDescent="0.35">
      <c r="A6011">
        <v>2019</v>
      </c>
      <c r="B6011">
        <v>5</v>
      </c>
      <c r="C6011" t="str">
        <f>+VLOOKUP(Precio_mayoristas_consumidores[[#This Row],[Cod_mes]],Códigos_mes[],2,0)</f>
        <v>Mayo</v>
      </c>
      <c r="D6011" t="s">
        <v>797</v>
      </c>
      <c r="E6011" t="str">
        <f>+VLOOKUP(Precio_mayoristas_consumidores[[#This Row],[Producto]],Codigos_class_frutas[],2,0)</f>
        <v>Tropicales y subtropicales</v>
      </c>
      <c r="F6011" t="s">
        <v>229</v>
      </c>
      <c r="G6011" s="51">
        <v>2040.91</v>
      </c>
    </row>
    <row r="6012" spans="1:7" x14ac:dyDescent="0.35">
      <c r="A6012">
        <v>2019</v>
      </c>
      <c r="B6012">
        <v>5</v>
      </c>
      <c r="C6012" t="str">
        <f>+VLOOKUP(Precio_mayoristas_consumidores[[#This Row],[Cod_mes]],Códigos_mes[],2,0)</f>
        <v>Mayo</v>
      </c>
      <c r="D6012" t="s">
        <v>797</v>
      </c>
      <c r="E6012" t="str">
        <f>+VLOOKUP(Precio_mayoristas_consumidores[[#This Row],[Producto]],Codigos_class_frutas[],2,0)</f>
        <v>Frutos de pepita</v>
      </c>
      <c r="F6012" t="s">
        <v>231</v>
      </c>
      <c r="G6012" s="51">
        <v>1323.45</v>
      </c>
    </row>
    <row r="6013" spans="1:7" x14ac:dyDescent="0.35">
      <c r="A6013">
        <v>2019</v>
      </c>
      <c r="B6013">
        <v>5</v>
      </c>
      <c r="C6013" t="str">
        <f>+VLOOKUP(Precio_mayoristas_consumidores[[#This Row],[Cod_mes]],Códigos_mes[],2,0)</f>
        <v>Mayo</v>
      </c>
      <c r="D6013" t="s">
        <v>797</v>
      </c>
      <c r="E6013" t="str">
        <f>+VLOOKUP(Precio_mayoristas_consumidores[[#This Row],[Producto]],Codigos_class_frutas[],2,0)</f>
        <v>Cítricos</v>
      </c>
      <c r="F6013" t="s">
        <v>221</v>
      </c>
      <c r="G6013" s="51">
        <v>1201.3900000000001</v>
      </c>
    </row>
    <row r="6014" spans="1:7" x14ac:dyDescent="0.35">
      <c r="A6014">
        <v>2019</v>
      </c>
      <c r="B6014">
        <v>5</v>
      </c>
      <c r="C6014" t="str">
        <f>+VLOOKUP(Precio_mayoristas_consumidores[[#This Row],[Cod_mes]],Códigos_mes[],2,0)</f>
        <v>Mayo</v>
      </c>
      <c r="D6014" t="s">
        <v>797</v>
      </c>
      <c r="E6014" t="str">
        <f>+VLOOKUP(Precio_mayoristas_consumidores[[#This Row],[Producto]],Codigos_class_frutas[],2,0)</f>
        <v>Oleaginosos</v>
      </c>
      <c r="F6014" t="s">
        <v>225</v>
      </c>
      <c r="G6014" s="51">
        <v>3522.95</v>
      </c>
    </row>
    <row r="6015" spans="1:7" x14ac:dyDescent="0.35">
      <c r="A6015">
        <v>2019</v>
      </c>
      <c r="B6015">
        <v>5</v>
      </c>
      <c r="C6015" t="str">
        <f>+VLOOKUP(Precio_mayoristas_consumidores[[#This Row],[Cod_mes]],Códigos_mes[],2,0)</f>
        <v>Mayo</v>
      </c>
      <c r="D6015" t="s">
        <v>797</v>
      </c>
      <c r="E6015" t="str">
        <f>+VLOOKUP(Precio_mayoristas_consumidores[[#This Row],[Producto]],Codigos_class_frutas[],2,0)</f>
        <v>Frutos de pepita</v>
      </c>
      <c r="F6015" t="s">
        <v>242</v>
      </c>
      <c r="G6015" s="51">
        <v>1277.03</v>
      </c>
    </row>
    <row r="6016" spans="1:7" x14ac:dyDescent="0.35">
      <c r="A6016">
        <v>2019</v>
      </c>
      <c r="B6016">
        <v>5</v>
      </c>
      <c r="C6016" t="str">
        <f>+VLOOKUP(Precio_mayoristas_consumidores[[#This Row],[Cod_mes]],Códigos_mes[],2,0)</f>
        <v>Mayo</v>
      </c>
      <c r="D6016" t="s">
        <v>797</v>
      </c>
      <c r="E6016" t="str">
        <f>+VLOOKUP(Precio_mayoristas_consumidores[[#This Row],[Producto]],Codigos_class_frutas[],2,0)</f>
        <v>Tropicales y subtropicales</v>
      </c>
      <c r="F6016" t="s">
        <v>204</v>
      </c>
      <c r="G6016" s="51">
        <v>834.77</v>
      </c>
    </row>
    <row r="6017" spans="1:7" x14ac:dyDescent="0.35">
      <c r="A6017">
        <v>2019</v>
      </c>
      <c r="B6017">
        <v>5</v>
      </c>
      <c r="C6017" t="str">
        <f>+VLOOKUP(Precio_mayoristas_consumidores[[#This Row],[Cod_mes]],Códigos_mes[],2,0)</f>
        <v>Mayo</v>
      </c>
      <c r="D6017" t="s">
        <v>797</v>
      </c>
      <c r="E6017" t="str">
        <f>+VLOOKUP(Precio_mayoristas_consumidores[[#This Row],[Producto]],Codigos_class_frutas[],2,0)</f>
        <v>Uva</v>
      </c>
      <c r="F6017" t="s">
        <v>295</v>
      </c>
      <c r="G6017" s="51">
        <v>2564.38</v>
      </c>
    </row>
    <row r="6018" spans="1:7" x14ac:dyDescent="0.35">
      <c r="A6018">
        <v>2019</v>
      </c>
      <c r="B6018">
        <v>6</v>
      </c>
      <c r="C6018" t="str">
        <f>+VLOOKUP(Precio_mayoristas_consumidores[[#This Row],[Cod_mes]],Códigos_mes[],2,0)</f>
        <v>Junio</v>
      </c>
      <c r="D6018" t="s">
        <v>796</v>
      </c>
      <c r="E6018" t="str">
        <f>+VLOOKUP(Precio_mayoristas_consumidores[[#This Row],[Producto]],Codigos_class_frutas[],2,0)</f>
        <v>Berries</v>
      </c>
      <c r="F6018" t="s">
        <v>249</v>
      </c>
      <c r="G6018" s="51">
        <v>610.64</v>
      </c>
    </row>
    <row r="6019" spans="1:7" x14ac:dyDescent="0.35">
      <c r="A6019">
        <v>2019</v>
      </c>
      <c r="B6019">
        <v>6</v>
      </c>
      <c r="C6019" t="str">
        <f>+VLOOKUP(Precio_mayoristas_consumidores[[#This Row],[Cod_mes]],Códigos_mes[],2,0)</f>
        <v>Junio</v>
      </c>
      <c r="D6019" t="s">
        <v>796</v>
      </c>
      <c r="E6019" t="str">
        <f>+VLOOKUP(Precio_mayoristas_consumidores[[#This Row],[Producto]],Codigos_class_frutas[],2,0)</f>
        <v>Cítricos</v>
      </c>
      <c r="F6019" t="s">
        <v>214</v>
      </c>
      <c r="G6019" s="51">
        <v>822.42</v>
      </c>
    </row>
    <row r="6020" spans="1:7" x14ac:dyDescent="0.35">
      <c r="A6020">
        <v>2019</v>
      </c>
      <c r="B6020">
        <v>6</v>
      </c>
      <c r="C6020" t="str">
        <f>+VLOOKUP(Precio_mayoristas_consumidores[[#This Row],[Cod_mes]],Códigos_mes[],2,0)</f>
        <v>Junio</v>
      </c>
      <c r="D6020" t="s">
        <v>796</v>
      </c>
      <c r="E6020" t="str">
        <f>+VLOOKUP(Precio_mayoristas_consumidores[[#This Row],[Producto]],Codigos_class_frutas[],2,0)</f>
        <v>Cítricos</v>
      </c>
      <c r="F6020" t="s">
        <v>218</v>
      </c>
      <c r="G6020" s="51">
        <v>806.72</v>
      </c>
    </row>
    <row r="6021" spans="1:7" x14ac:dyDescent="0.35">
      <c r="A6021">
        <v>2019</v>
      </c>
      <c r="B6021">
        <v>6</v>
      </c>
      <c r="C6021" t="str">
        <f>+VLOOKUP(Precio_mayoristas_consumidores[[#This Row],[Cod_mes]],Códigos_mes[],2,0)</f>
        <v>Junio</v>
      </c>
      <c r="D6021" t="s">
        <v>796</v>
      </c>
      <c r="E6021" t="str">
        <f>+VLOOKUP(Precio_mayoristas_consumidores[[#This Row],[Producto]],Codigos_class_frutas[],2,0)</f>
        <v>Tropicales y subtropicales</v>
      </c>
      <c r="F6021" t="s">
        <v>229</v>
      </c>
      <c r="G6021" s="51">
        <v>2230.61</v>
      </c>
    </row>
    <row r="6022" spans="1:7" x14ac:dyDescent="0.35">
      <c r="A6022">
        <v>2019</v>
      </c>
      <c r="B6022">
        <v>6</v>
      </c>
      <c r="C6022" t="str">
        <f>+VLOOKUP(Precio_mayoristas_consumidores[[#This Row],[Cod_mes]],Códigos_mes[],2,0)</f>
        <v>Junio</v>
      </c>
      <c r="D6022" t="s">
        <v>796</v>
      </c>
      <c r="E6022" t="str">
        <f>+VLOOKUP(Precio_mayoristas_consumidores[[#This Row],[Producto]],Codigos_class_frutas[],2,0)</f>
        <v>Frutos de pepita</v>
      </c>
      <c r="F6022" t="s">
        <v>231</v>
      </c>
      <c r="G6022" s="51">
        <v>622.01</v>
      </c>
    </row>
    <row r="6023" spans="1:7" x14ac:dyDescent="0.35">
      <c r="A6023">
        <v>2019</v>
      </c>
      <c r="B6023">
        <v>6</v>
      </c>
      <c r="C6023" t="str">
        <f>+VLOOKUP(Precio_mayoristas_consumidores[[#This Row],[Cod_mes]],Códigos_mes[],2,0)</f>
        <v>Junio</v>
      </c>
      <c r="D6023" t="s">
        <v>796</v>
      </c>
      <c r="E6023" t="str">
        <f>+VLOOKUP(Precio_mayoristas_consumidores[[#This Row],[Producto]],Codigos_class_frutas[],2,0)</f>
        <v>Cítricos</v>
      </c>
      <c r="F6023" t="s">
        <v>221</v>
      </c>
      <c r="G6023" s="51">
        <v>626.82000000000005</v>
      </c>
    </row>
    <row r="6024" spans="1:7" x14ac:dyDescent="0.35">
      <c r="A6024">
        <v>2019</v>
      </c>
      <c r="B6024">
        <v>6</v>
      </c>
      <c r="C6024" t="str">
        <f>+VLOOKUP(Precio_mayoristas_consumidores[[#This Row],[Cod_mes]],Códigos_mes[],2,0)</f>
        <v>Junio</v>
      </c>
      <c r="D6024" t="s">
        <v>796</v>
      </c>
      <c r="E6024" t="str">
        <f>+VLOOKUP(Precio_mayoristas_consumidores[[#This Row],[Producto]],Codigos_class_frutas[],2,0)</f>
        <v>Oleaginosos</v>
      </c>
      <c r="F6024" t="s">
        <v>225</v>
      </c>
      <c r="G6024" s="51">
        <v>3090.02</v>
      </c>
    </row>
    <row r="6025" spans="1:7" x14ac:dyDescent="0.35">
      <c r="A6025">
        <v>2019</v>
      </c>
      <c r="B6025">
        <v>6</v>
      </c>
      <c r="C6025" t="str">
        <f>+VLOOKUP(Precio_mayoristas_consumidores[[#This Row],[Cod_mes]],Códigos_mes[],2,0)</f>
        <v>Junio</v>
      </c>
      <c r="D6025" t="s">
        <v>796</v>
      </c>
      <c r="E6025" t="str">
        <f>+VLOOKUP(Precio_mayoristas_consumidores[[#This Row],[Producto]],Codigos_class_frutas[],2,0)</f>
        <v>Frutos de pepita</v>
      </c>
      <c r="F6025" t="s">
        <v>242</v>
      </c>
      <c r="G6025" s="51">
        <v>664.9</v>
      </c>
    </row>
    <row r="6026" spans="1:7" x14ac:dyDescent="0.35">
      <c r="A6026">
        <v>2019</v>
      </c>
      <c r="B6026">
        <v>6</v>
      </c>
      <c r="C6026" t="str">
        <f>+VLOOKUP(Precio_mayoristas_consumidores[[#This Row],[Cod_mes]],Códigos_mes[],2,0)</f>
        <v>Junio</v>
      </c>
      <c r="D6026" t="s">
        <v>796</v>
      </c>
      <c r="E6026" t="str">
        <f>+VLOOKUP(Precio_mayoristas_consumidores[[#This Row],[Producto]],Codigos_class_frutas[],2,0)</f>
        <v>Tropicales y subtropicales</v>
      </c>
      <c r="F6026" t="s">
        <v>204</v>
      </c>
      <c r="G6026" s="51">
        <v>618.79</v>
      </c>
    </row>
    <row r="6027" spans="1:7" x14ac:dyDescent="0.35">
      <c r="A6027">
        <v>2019</v>
      </c>
      <c r="B6027">
        <v>6</v>
      </c>
      <c r="C6027" t="str">
        <f>+VLOOKUP(Precio_mayoristas_consumidores[[#This Row],[Cod_mes]],Códigos_mes[],2,0)</f>
        <v>Junio</v>
      </c>
      <c r="D6027" t="s">
        <v>796</v>
      </c>
      <c r="E6027" t="str">
        <f>+VLOOKUP(Precio_mayoristas_consumidores[[#This Row],[Producto]],Codigos_class_frutas[],2,0)</f>
        <v>Uva</v>
      </c>
      <c r="F6027" t="s">
        <v>295</v>
      </c>
      <c r="G6027" s="51">
        <v>1073.3499999999999</v>
      </c>
    </row>
    <row r="6028" spans="1:7" x14ac:dyDescent="0.35">
      <c r="A6028">
        <v>2019</v>
      </c>
      <c r="B6028">
        <v>6</v>
      </c>
      <c r="C6028" t="str">
        <f>+VLOOKUP(Precio_mayoristas_consumidores[[#This Row],[Cod_mes]],Códigos_mes[],2,0)</f>
        <v>Junio</v>
      </c>
      <c r="D6028" t="s">
        <v>797</v>
      </c>
      <c r="E6028" t="str">
        <f>+VLOOKUP(Precio_mayoristas_consumidores[[#This Row],[Producto]],Codigos_class_frutas[],2,0)</f>
        <v>Berries</v>
      </c>
      <c r="F6028" t="s">
        <v>249</v>
      </c>
      <c r="G6028" s="51">
        <v>1338.66</v>
      </c>
    </row>
    <row r="6029" spans="1:7" x14ac:dyDescent="0.35">
      <c r="A6029">
        <v>2019</v>
      </c>
      <c r="B6029">
        <v>6</v>
      </c>
      <c r="C6029" t="str">
        <f>+VLOOKUP(Precio_mayoristas_consumidores[[#This Row],[Cod_mes]],Códigos_mes[],2,0)</f>
        <v>Junio</v>
      </c>
      <c r="D6029" t="s">
        <v>797</v>
      </c>
      <c r="E6029" t="str">
        <f>+VLOOKUP(Precio_mayoristas_consumidores[[#This Row],[Producto]],Codigos_class_frutas[],2,0)</f>
        <v>Cítricos</v>
      </c>
      <c r="F6029" t="s">
        <v>214</v>
      </c>
      <c r="G6029" s="51">
        <v>1730.71</v>
      </c>
    </row>
    <row r="6030" spans="1:7" x14ac:dyDescent="0.35">
      <c r="A6030">
        <v>2019</v>
      </c>
      <c r="B6030">
        <v>6</v>
      </c>
      <c r="C6030" t="str">
        <f>+VLOOKUP(Precio_mayoristas_consumidores[[#This Row],[Cod_mes]],Códigos_mes[],2,0)</f>
        <v>Junio</v>
      </c>
      <c r="D6030" t="s">
        <v>797</v>
      </c>
      <c r="E6030" t="str">
        <f>+VLOOKUP(Precio_mayoristas_consumidores[[#This Row],[Producto]],Codigos_class_frutas[],2,0)</f>
        <v>Cítricos</v>
      </c>
      <c r="F6030" t="s">
        <v>218</v>
      </c>
      <c r="G6030" s="51">
        <v>1882.83</v>
      </c>
    </row>
    <row r="6031" spans="1:7" x14ac:dyDescent="0.35">
      <c r="A6031">
        <v>2019</v>
      </c>
      <c r="B6031">
        <v>6</v>
      </c>
      <c r="C6031" t="str">
        <f>+VLOOKUP(Precio_mayoristas_consumidores[[#This Row],[Cod_mes]],Códigos_mes[],2,0)</f>
        <v>Junio</v>
      </c>
      <c r="D6031" t="s">
        <v>797</v>
      </c>
      <c r="E6031" t="str">
        <f>+VLOOKUP(Precio_mayoristas_consumidores[[#This Row],[Producto]],Codigos_class_frutas[],2,0)</f>
        <v>Tropicales y subtropicales</v>
      </c>
      <c r="F6031" t="s">
        <v>229</v>
      </c>
      <c r="G6031" s="51">
        <v>2032.87</v>
      </c>
    </row>
    <row r="6032" spans="1:7" x14ac:dyDescent="0.35">
      <c r="A6032">
        <v>2019</v>
      </c>
      <c r="B6032">
        <v>6</v>
      </c>
      <c r="C6032" t="str">
        <f>+VLOOKUP(Precio_mayoristas_consumidores[[#This Row],[Cod_mes]],Códigos_mes[],2,0)</f>
        <v>Junio</v>
      </c>
      <c r="D6032" t="s">
        <v>797</v>
      </c>
      <c r="E6032" t="str">
        <f>+VLOOKUP(Precio_mayoristas_consumidores[[#This Row],[Producto]],Codigos_class_frutas[],2,0)</f>
        <v>Frutos de pepita</v>
      </c>
      <c r="F6032" t="s">
        <v>231</v>
      </c>
      <c r="G6032" s="51">
        <v>1316.74</v>
      </c>
    </row>
    <row r="6033" spans="1:7" x14ac:dyDescent="0.35">
      <c r="A6033">
        <v>2019</v>
      </c>
      <c r="B6033">
        <v>6</v>
      </c>
      <c r="C6033" t="str">
        <f>+VLOOKUP(Precio_mayoristas_consumidores[[#This Row],[Cod_mes]],Códigos_mes[],2,0)</f>
        <v>Junio</v>
      </c>
      <c r="D6033" t="s">
        <v>797</v>
      </c>
      <c r="E6033" t="str">
        <f>+VLOOKUP(Precio_mayoristas_consumidores[[#This Row],[Producto]],Codigos_class_frutas[],2,0)</f>
        <v>Cítricos</v>
      </c>
      <c r="F6033" t="s">
        <v>221</v>
      </c>
      <c r="G6033" s="51">
        <v>1147.2</v>
      </c>
    </row>
    <row r="6034" spans="1:7" x14ac:dyDescent="0.35">
      <c r="A6034">
        <v>2019</v>
      </c>
      <c r="B6034">
        <v>6</v>
      </c>
      <c r="C6034" t="str">
        <f>+VLOOKUP(Precio_mayoristas_consumidores[[#This Row],[Cod_mes]],Códigos_mes[],2,0)</f>
        <v>Junio</v>
      </c>
      <c r="D6034" t="s">
        <v>797</v>
      </c>
      <c r="E6034" t="str">
        <f>+VLOOKUP(Precio_mayoristas_consumidores[[#This Row],[Producto]],Codigos_class_frutas[],2,0)</f>
        <v>Oleaginosos</v>
      </c>
      <c r="F6034" t="s">
        <v>225</v>
      </c>
      <c r="G6034" s="51">
        <v>3519.05</v>
      </c>
    </row>
    <row r="6035" spans="1:7" x14ac:dyDescent="0.35">
      <c r="A6035">
        <v>2019</v>
      </c>
      <c r="B6035">
        <v>6</v>
      </c>
      <c r="C6035" t="str">
        <f>+VLOOKUP(Precio_mayoristas_consumidores[[#This Row],[Cod_mes]],Códigos_mes[],2,0)</f>
        <v>Junio</v>
      </c>
      <c r="D6035" t="s">
        <v>797</v>
      </c>
      <c r="E6035" t="str">
        <f>+VLOOKUP(Precio_mayoristas_consumidores[[#This Row],[Producto]],Codigos_class_frutas[],2,0)</f>
        <v>Frutos de pepita</v>
      </c>
      <c r="F6035" t="s">
        <v>242</v>
      </c>
      <c r="G6035" s="51">
        <v>1245.52</v>
      </c>
    </row>
    <row r="6036" spans="1:7" x14ac:dyDescent="0.35">
      <c r="A6036">
        <v>2019</v>
      </c>
      <c r="B6036">
        <v>6</v>
      </c>
      <c r="C6036" t="str">
        <f>+VLOOKUP(Precio_mayoristas_consumidores[[#This Row],[Cod_mes]],Códigos_mes[],2,0)</f>
        <v>Junio</v>
      </c>
      <c r="D6036" t="s">
        <v>797</v>
      </c>
      <c r="E6036" t="str">
        <f>+VLOOKUP(Precio_mayoristas_consumidores[[#This Row],[Producto]],Codigos_class_frutas[],2,0)</f>
        <v>Tropicales y subtropicales</v>
      </c>
      <c r="F6036" t="s">
        <v>204</v>
      </c>
      <c r="G6036" s="51">
        <v>832.19</v>
      </c>
    </row>
    <row r="6037" spans="1:7" x14ac:dyDescent="0.35">
      <c r="A6037">
        <v>2019</v>
      </c>
      <c r="B6037">
        <v>6</v>
      </c>
      <c r="C6037" t="str">
        <f>+VLOOKUP(Precio_mayoristas_consumidores[[#This Row],[Cod_mes]],Códigos_mes[],2,0)</f>
        <v>Junio</v>
      </c>
      <c r="D6037" t="s">
        <v>797</v>
      </c>
      <c r="E6037" t="str">
        <f>+VLOOKUP(Precio_mayoristas_consumidores[[#This Row],[Producto]],Codigos_class_frutas[],2,0)</f>
        <v>Uva</v>
      </c>
      <c r="F6037" t="s">
        <v>295</v>
      </c>
      <c r="G6037" s="51">
        <v>2593.92</v>
      </c>
    </row>
    <row r="6038" spans="1:7" x14ac:dyDescent="0.35">
      <c r="A6038">
        <v>2019</v>
      </c>
      <c r="B6038">
        <v>6</v>
      </c>
      <c r="C6038" t="str">
        <f>+VLOOKUP(Precio_mayoristas_consumidores[[#This Row],[Cod_mes]],Códigos_mes[],2,0)</f>
        <v>Junio</v>
      </c>
      <c r="D6038" t="s">
        <v>796</v>
      </c>
      <c r="E6038" t="str">
        <f>+VLOOKUP(Precio_mayoristas_consumidores[[#This Row],[Producto]],Codigos_class_frutas[],2,0)</f>
        <v>Berries</v>
      </c>
      <c r="F6038" t="s">
        <v>249</v>
      </c>
      <c r="G6038" s="51">
        <v>636.25</v>
      </c>
    </row>
    <row r="6039" spans="1:7" x14ac:dyDescent="0.35">
      <c r="A6039">
        <v>2019</v>
      </c>
      <c r="B6039">
        <v>6</v>
      </c>
      <c r="C6039" t="str">
        <f>+VLOOKUP(Precio_mayoristas_consumidores[[#This Row],[Cod_mes]],Códigos_mes[],2,0)</f>
        <v>Junio</v>
      </c>
      <c r="D6039" t="s">
        <v>796</v>
      </c>
      <c r="E6039" t="str">
        <f>+VLOOKUP(Precio_mayoristas_consumidores[[#This Row],[Producto]],Codigos_class_frutas[],2,0)</f>
        <v>Cítricos</v>
      </c>
      <c r="F6039" t="s">
        <v>214</v>
      </c>
      <c r="G6039" s="51">
        <v>724.02</v>
      </c>
    </row>
    <row r="6040" spans="1:7" x14ac:dyDescent="0.35">
      <c r="A6040">
        <v>2019</v>
      </c>
      <c r="B6040">
        <v>6</v>
      </c>
      <c r="C6040" t="str">
        <f>+VLOOKUP(Precio_mayoristas_consumidores[[#This Row],[Cod_mes]],Códigos_mes[],2,0)</f>
        <v>Junio</v>
      </c>
      <c r="D6040" t="s">
        <v>796</v>
      </c>
      <c r="E6040" t="str">
        <f>+VLOOKUP(Precio_mayoristas_consumidores[[#This Row],[Producto]],Codigos_class_frutas[],2,0)</f>
        <v>Cítricos</v>
      </c>
      <c r="F6040" t="s">
        <v>218</v>
      </c>
      <c r="G6040" s="51">
        <v>811.9</v>
      </c>
    </row>
    <row r="6041" spans="1:7" x14ac:dyDescent="0.35">
      <c r="A6041">
        <v>2019</v>
      </c>
      <c r="B6041">
        <v>6</v>
      </c>
      <c r="C6041" t="str">
        <f>+VLOOKUP(Precio_mayoristas_consumidores[[#This Row],[Cod_mes]],Códigos_mes[],2,0)</f>
        <v>Junio</v>
      </c>
      <c r="D6041" t="s">
        <v>796</v>
      </c>
      <c r="E6041" t="str">
        <f>+VLOOKUP(Precio_mayoristas_consumidores[[#This Row],[Producto]],Codigos_class_frutas[],2,0)</f>
        <v>Tropicales y subtropicales</v>
      </c>
      <c r="F6041" t="s">
        <v>229</v>
      </c>
      <c r="G6041" s="51">
        <v>2063.64</v>
      </c>
    </row>
    <row r="6042" spans="1:7" x14ac:dyDescent="0.35">
      <c r="A6042">
        <v>2019</v>
      </c>
      <c r="B6042">
        <v>6</v>
      </c>
      <c r="C6042" t="str">
        <f>+VLOOKUP(Precio_mayoristas_consumidores[[#This Row],[Cod_mes]],Códigos_mes[],2,0)</f>
        <v>Junio</v>
      </c>
      <c r="D6042" t="s">
        <v>796</v>
      </c>
      <c r="E6042" t="str">
        <f>+VLOOKUP(Precio_mayoristas_consumidores[[#This Row],[Producto]],Codigos_class_frutas[],2,0)</f>
        <v>Frutos de pepita</v>
      </c>
      <c r="F6042" t="s">
        <v>231</v>
      </c>
      <c r="G6042" s="51">
        <v>640.87</v>
      </c>
    </row>
    <row r="6043" spans="1:7" x14ac:dyDescent="0.35">
      <c r="A6043">
        <v>2019</v>
      </c>
      <c r="B6043">
        <v>6</v>
      </c>
      <c r="C6043" t="str">
        <f>+VLOOKUP(Precio_mayoristas_consumidores[[#This Row],[Cod_mes]],Códigos_mes[],2,0)</f>
        <v>Junio</v>
      </c>
      <c r="D6043" t="s">
        <v>796</v>
      </c>
      <c r="E6043" t="str">
        <f>+VLOOKUP(Precio_mayoristas_consumidores[[#This Row],[Producto]],Codigos_class_frutas[],2,0)</f>
        <v>Cítricos</v>
      </c>
      <c r="F6043" t="s">
        <v>221</v>
      </c>
      <c r="G6043" s="51">
        <v>628.84</v>
      </c>
    </row>
    <row r="6044" spans="1:7" x14ac:dyDescent="0.35">
      <c r="A6044">
        <v>2019</v>
      </c>
      <c r="B6044">
        <v>6</v>
      </c>
      <c r="C6044" t="str">
        <f>+VLOOKUP(Precio_mayoristas_consumidores[[#This Row],[Cod_mes]],Códigos_mes[],2,0)</f>
        <v>Junio</v>
      </c>
      <c r="D6044" t="s">
        <v>796</v>
      </c>
      <c r="E6044" t="str">
        <f>+VLOOKUP(Precio_mayoristas_consumidores[[#This Row],[Producto]],Codigos_class_frutas[],2,0)</f>
        <v>Oleaginosos</v>
      </c>
      <c r="F6044" t="s">
        <v>225</v>
      </c>
      <c r="G6044" s="51">
        <v>3214.63</v>
      </c>
    </row>
    <row r="6045" spans="1:7" x14ac:dyDescent="0.35">
      <c r="A6045">
        <v>2019</v>
      </c>
      <c r="B6045">
        <v>6</v>
      </c>
      <c r="C6045" t="str">
        <f>+VLOOKUP(Precio_mayoristas_consumidores[[#This Row],[Cod_mes]],Códigos_mes[],2,0)</f>
        <v>Junio</v>
      </c>
      <c r="D6045" t="s">
        <v>796</v>
      </c>
      <c r="E6045" t="str">
        <f>+VLOOKUP(Precio_mayoristas_consumidores[[#This Row],[Producto]],Codigos_class_frutas[],2,0)</f>
        <v>Frutos de pepita</v>
      </c>
      <c r="F6045" t="s">
        <v>242</v>
      </c>
      <c r="G6045" s="51">
        <v>672.5</v>
      </c>
    </row>
    <row r="6046" spans="1:7" x14ac:dyDescent="0.35">
      <c r="A6046">
        <v>2019</v>
      </c>
      <c r="B6046">
        <v>6</v>
      </c>
      <c r="C6046" t="str">
        <f>+VLOOKUP(Precio_mayoristas_consumidores[[#This Row],[Cod_mes]],Códigos_mes[],2,0)</f>
        <v>Junio</v>
      </c>
      <c r="D6046" t="s">
        <v>796</v>
      </c>
      <c r="E6046" t="str">
        <f>+VLOOKUP(Precio_mayoristas_consumidores[[#This Row],[Producto]],Codigos_class_frutas[],2,0)</f>
        <v>Tropicales y subtropicales</v>
      </c>
      <c r="F6046" t="s">
        <v>204</v>
      </c>
      <c r="G6046" s="51">
        <v>622.72</v>
      </c>
    </row>
    <row r="6047" spans="1:7" x14ac:dyDescent="0.35">
      <c r="A6047">
        <v>2019</v>
      </c>
      <c r="B6047">
        <v>6</v>
      </c>
      <c r="C6047" t="str">
        <f>+VLOOKUP(Precio_mayoristas_consumidores[[#This Row],[Cod_mes]],Códigos_mes[],2,0)</f>
        <v>Junio</v>
      </c>
      <c r="D6047" t="s">
        <v>796</v>
      </c>
      <c r="E6047" t="str">
        <f>+VLOOKUP(Precio_mayoristas_consumidores[[#This Row],[Producto]],Codigos_class_frutas[],2,0)</f>
        <v>Uva</v>
      </c>
      <c r="F6047" t="s">
        <v>295</v>
      </c>
      <c r="G6047" s="51">
        <v>1037.5</v>
      </c>
    </row>
    <row r="6048" spans="1:7" x14ac:dyDescent="0.35">
      <c r="A6048">
        <v>2019</v>
      </c>
      <c r="B6048">
        <v>6</v>
      </c>
      <c r="C6048" t="str">
        <f>+VLOOKUP(Precio_mayoristas_consumidores[[#This Row],[Cod_mes]],Códigos_mes[],2,0)</f>
        <v>Junio</v>
      </c>
      <c r="D6048" t="s">
        <v>797</v>
      </c>
      <c r="E6048" t="str">
        <f>+VLOOKUP(Precio_mayoristas_consumidores[[#This Row],[Producto]],Codigos_class_frutas[],2,0)</f>
        <v>Berries</v>
      </c>
      <c r="F6048" t="s">
        <v>249</v>
      </c>
      <c r="G6048" s="51">
        <v>1214.24</v>
      </c>
    </row>
    <row r="6049" spans="1:7" x14ac:dyDescent="0.35">
      <c r="A6049">
        <v>2019</v>
      </c>
      <c r="B6049">
        <v>6</v>
      </c>
      <c r="C6049" t="str">
        <f>+VLOOKUP(Precio_mayoristas_consumidores[[#This Row],[Cod_mes]],Códigos_mes[],2,0)</f>
        <v>Junio</v>
      </c>
      <c r="D6049" t="s">
        <v>797</v>
      </c>
      <c r="E6049" t="str">
        <f>+VLOOKUP(Precio_mayoristas_consumidores[[#This Row],[Producto]],Codigos_class_frutas[],2,0)</f>
        <v>Cítricos</v>
      </c>
      <c r="F6049" t="s">
        <v>214</v>
      </c>
      <c r="G6049" s="51">
        <v>1630.87</v>
      </c>
    </row>
    <row r="6050" spans="1:7" x14ac:dyDescent="0.35">
      <c r="A6050">
        <v>2019</v>
      </c>
      <c r="B6050">
        <v>6</v>
      </c>
      <c r="C6050" t="str">
        <f>+VLOOKUP(Precio_mayoristas_consumidores[[#This Row],[Cod_mes]],Códigos_mes[],2,0)</f>
        <v>Junio</v>
      </c>
      <c r="D6050" t="s">
        <v>797</v>
      </c>
      <c r="E6050" t="str">
        <f>+VLOOKUP(Precio_mayoristas_consumidores[[#This Row],[Producto]],Codigos_class_frutas[],2,0)</f>
        <v>Cítricos</v>
      </c>
      <c r="F6050" t="s">
        <v>218</v>
      </c>
      <c r="G6050" s="51">
        <v>1810.78</v>
      </c>
    </row>
    <row r="6051" spans="1:7" x14ac:dyDescent="0.35">
      <c r="A6051">
        <v>2019</v>
      </c>
      <c r="B6051">
        <v>6</v>
      </c>
      <c r="C6051" t="str">
        <f>+VLOOKUP(Precio_mayoristas_consumidores[[#This Row],[Cod_mes]],Códigos_mes[],2,0)</f>
        <v>Junio</v>
      </c>
      <c r="D6051" t="s">
        <v>797</v>
      </c>
      <c r="E6051" t="str">
        <f>+VLOOKUP(Precio_mayoristas_consumidores[[#This Row],[Producto]],Codigos_class_frutas[],2,0)</f>
        <v>Tropicales y subtropicales</v>
      </c>
      <c r="F6051" t="s">
        <v>229</v>
      </c>
      <c r="G6051" s="51">
        <v>1996.87</v>
      </c>
    </row>
    <row r="6052" spans="1:7" x14ac:dyDescent="0.35">
      <c r="A6052">
        <v>2019</v>
      </c>
      <c r="B6052">
        <v>6</v>
      </c>
      <c r="C6052" t="str">
        <f>+VLOOKUP(Precio_mayoristas_consumidores[[#This Row],[Cod_mes]],Códigos_mes[],2,0)</f>
        <v>Junio</v>
      </c>
      <c r="D6052" t="s">
        <v>797</v>
      </c>
      <c r="E6052" t="str">
        <f>+VLOOKUP(Precio_mayoristas_consumidores[[#This Row],[Producto]],Codigos_class_frutas[],2,0)</f>
        <v>Frutos de pepita</v>
      </c>
      <c r="F6052" t="s">
        <v>231</v>
      </c>
      <c r="G6052" s="51">
        <v>1301.73</v>
      </c>
    </row>
    <row r="6053" spans="1:7" x14ac:dyDescent="0.35">
      <c r="A6053">
        <v>2019</v>
      </c>
      <c r="B6053">
        <v>6</v>
      </c>
      <c r="C6053" t="str">
        <f>+VLOOKUP(Precio_mayoristas_consumidores[[#This Row],[Cod_mes]],Códigos_mes[],2,0)</f>
        <v>Junio</v>
      </c>
      <c r="D6053" t="s">
        <v>797</v>
      </c>
      <c r="E6053" t="str">
        <f>+VLOOKUP(Precio_mayoristas_consumidores[[#This Row],[Producto]],Codigos_class_frutas[],2,0)</f>
        <v>Cítricos</v>
      </c>
      <c r="F6053" t="s">
        <v>221</v>
      </c>
      <c r="G6053" s="51">
        <v>1147.33</v>
      </c>
    </row>
    <row r="6054" spans="1:7" x14ac:dyDescent="0.35">
      <c r="A6054">
        <v>2019</v>
      </c>
      <c r="B6054">
        <v>6</v>
      </c>
      <c r="C6054" t="str">
        <f>+VLOOKUP(Precio_mayoristas_consumidores[[#This Row],[Cod_mes]],Códigos_mes[],2,0)</f>
        <v>Junio</v>
      </c>
      <c r="D6054" t="s">
        <v>797</v>
      </c>
      <c r="E6054" t="str">
        <f>+VLOOKUP(Precio_mayoristas_consumidores[[#This Row],[Producto]],Codigos_class_frutas[],2,0)</f>
        <v>Oleaginosos</v>
      </c>
      <c r="F6054" t="s">
        <v>225</v>
      </c>
      <c r="G6054" s="51">
        <v>3509.06</v>
      </c>
    </row>
    <row r="6055" spans="1:7" x14ac:dyDescent="0.35">
      <c r="A6055">
        <v>2019</v>
      </c>
      <c r="B6055">
        <v>6</v>
      </c>
      <c r="C6055" t="str">
        <f>+VLOOKUP(Precio_mayoristas_consumidores[[#This Row],[Cod_mes]],Códigos_mes[],2,0)</f>
        <v>Junio</v>
      </c>
      <c r="D6055" t="s">
        <v>797</v>
      </c>
      <c r="E6055" t="str">
        <f>+VLOOKUP(Precio_mayoristas_consumidores[[#This Row],[Producto]],Codigos_class_frutas[],2,0)</f>
        <v>Frutos de pepita</v>
      </c>
      <c r="F6055" t="s">
        <v>242</v>
      </c>
      <c r="G6055" s="51">
        <v>1277.7</v>
      </c>
    </row>
    <row r="6056" spans="1:7" x14ac:dyDescent="0.35">
      <c r="A6056">
        <v>2019</v>
      </c>
      <c r="B6056">
        <v>6</v>
      </c>
      <c r="C6056" t="str">
        <f>+VLOOKUP(Precio_mayoristas_consumidores[[#This Row],[Cod_mes]],Códigos_mes[],2,0)</f>
        <v>Junio</v>
      </c>
      <c r="D6056" t="s">
        <v>797</v>
      </c>
      <c r="E6056" t="str">
        <f>+VLOOKUP(Precio_mayoristas_consumidores[[#This Row],[Producto]],Codigos_class_frutas[],2,0)</f>
        <v>Tropicales y subtropicales</v>
      </c>
      <c r="F6056" t="s">
        <v>204</v>
      </c>
      <c r="G6056" s="51">
        <v>839.7</v>
      </c>
    </row>
    <row r="6057" spans="1:7" x14ac:dyDescent="0.35">
      <c r="A6057">
        <v>2019</v>
      </c>
      <c r="B6057">
        <v>6</v>
      </c>
      <c r="C6057" t="str">
        <f>+VLOOKUP(Precio_mayoristas_consumidores[[#This Row],[Cod_mes]],Códigos_mes[],2,0)</f>
        <v>Junio</v>
      </c>
      <c r="D6057" t="s">
        <v>797</v>
      </c>
      <c r="E6057" t="str">
        <f>+VLOOKUP(Precio_mayoristas_consumidores[[#This Row],[Producto]],Codigos_class_frutas[],2,0)</f>
        <v>Uva</v>
      </c>
      <c r="F6057" t="s">
        <v>295</v>
      </c>
      <c r="G6057" s="51">
        <v>3028.57</v>
      </c>
    </row>
    <row r="6058" spans="1:7" x14ac:dyDescent="0.35">
      <c r="A6058">
        <v>2019</v>
      </c>
      <c r="B6058">
        <v>6</v>
      </c>
      <c r="C6058" t="str">
        <f>+VLOOKUP(Precio_mayoristas_consumidores[[#This Row],[Cod_mes]],Códigos_mes[],2,0)</f>
        <v>Junio</v>
      </c>
      <c r="D6058" t="s">
        <v>796</v>
      </c>
      <c r="E6058" t="str">
        <f>+VLOOKUP(Precio_mayoristas_consumidores[[#This Row],[Producto]],Codigos_class_frutas[],2,0)</f>
        <v>Berries</v>
      </c>
      <c r="F6058" t="s">
        <v>249</v>
      </c>
      <c r="G6058" s="51">
        <v>584.75</v>
      </c>
    </row>
    <row r="6059" spans="1:7" x14ac:dyDescent="0.35">
      <c r="A6059">
        <v>2019</v>
      </c>
      <c r="B6059">
        <v>6</v>
      </c>
      <c r="C6059" t="str">
        <f>+VLOOKUP(Precio_mayoristas_consumidores[[#This Row],[Cod_mes]],Códigos_mes[],2,0)</f>
        <v>Junio</v>
      </c>
      <c r="D6059" t="s">
        <v>796</v>
      </c>
      <c r="E6059" t="str">
        <f>+VLOOKUP(Precio_mayoristas_consumidores[[#This Row],[Producto]],Codigos_class_frutas[],2,0)</f>
        <v>Cítricos</v>
      </c>
      <c r="F6059" t="s">
        <v>214</v>
      </c>
      <c r="G6059" s="51">
        <v>626.82000000000005</v>
      </c>
    </row>
    <row r="6060" spans="1:7" x14ac:dyDescent="0.35">
      <c r="A6060">
        <v>2019</v>
      </c>
      <c r="B6060">
        <v>6</v>
      </c>
      <c r="C6060" t="str">
        <f>+VLOOKUP(Precio_mayoristas_consumidores[[#This Row],[Cod_mes]],Códigos_mes[],2,0)</f>
        <v>Junio</v>
      </c>
      <c r="D6060" t="s">
        <v>796</v>
      </c>
      <c r="E6060" t="str">
        <f>+VLOOKUP(Precio_mayoristas_consumidores[[#This Row],[Producto]],Codigos_class_frutas[],2,0)</f>
        <v>Cítricos</v>
      </c>
      <c r="F6060" t="s">
        <v>218</v>
      </c>
      <c r="G6060" s="51">
        <v>701.95</v>
      </c>
    </row>
    <row r="6061" spans="1:7" x14ac:dyDescent="0.35">
      <c r="A6061">
        <v>2019</v>
      </c>
      <c r="B6061">
        <v>6</v>
      </c>
      <c r="C6061" t="str">
        <f>+VLOOKUP(Precio_mayoristas_consumidores[[#This Row],[Cod_mes]],Códigos_mes[],2,0)</f>
        <v>Junio</v>
      </c>
      <c r="D6061" t="s">
        <v>796</v>
      </c>
      <c r="E6061" t="str">
        <f>+VLOOKUP(Precio_mayoristas_consumidores[[#This Row],[Producto]],Codigos_class_frutas[],2,0)</f>
        <v>Tropicales y subtropicales</v>
      </c>
      <c r="F6061" t="s">
        <v>229</v>
      </c>
      <c r="G6061" s="51">
        <v>2300</v>
      </c>
    </row>
    <row r="6062" spans="1:7" x14ac:dyDescent="0.35">
      <c r="A6062">
        <v>2019</v>
      </c>
      <c r="B6062">
        <v>6</v>
      </c>
      <c r="C6062" t="str">
        <f>+VLOOKUP(Precio_mayoristas_consumidores[[#This Row],[Cod_mes]],Códigos_mes[],2,0)</f>
        <v>Junio</v>
      </c>
      <c r="D6062" t="s">
        <v>796</v>
      </c>
      <c r="E6062" t="str">
        <f>+VLOOKUP(Precio_mayoristas_consumidores[[#This Row],[Producto]],Codigos_class_frutas[],2,0)</f>
        <v>Frutos de pepita</v>
      </c>
      <c r="F6062" t="s">
        <v>231</v>
      </c>
      <c r="G6062" s="51">
        <v>592.88</v>
      </c>
    </row>
    <row r="6063" spans="1:7" x14ac:dyDescent="0.35">
      <c r="A6063">
        <v>2019</v>
      </c>
      <c r="B6063">
        <v>6</v>
      </c>
      <c r="C6063" t="str">
        <f>+VLOOKUP(Precio_mayoristas_consumidores[[#This Row],[Cod_mes]],Códigos_mes[],2,0)</f>
        <v>Junio</v>
      </c>
      <c r="D6063" t="s">
        <v>796</v>
      </c>
      <c r="E6063" t="str">
        <f>+VLOOKUP(Precio_mayoristas_consumidores[[#This Row],[Producto]],Codigos_class_frutas[],2,0)</f>
        <v>Cítricos</v>
      </c>
      <c r="F6063" t="s">
        <v>221</v>
      </c>
      <c r="G6063" s="51">
        <v>602.15</v>
      </c>
    </row>
    <row r="6064" spans="1:7" x14ac:dyDescent="0.35">
      <c r="A6064">
        <v>2019</v>
      </c>
      <c r="B6064">
        <v>6</v>
      </c>
      <c r="C6064" t="str">
        <f>+VLOOKUP(Precio_mayoristas_consumidores[[#This Row],[Cod_mes]],Códigos_mes[],2,0)</f>
        <v>Junio</v>
      </c>
      <c r="D6064" t="s">
        <v>796</v>
      </c>
      <c r="E6064" t="str">
        <f>+VLOOKUP(Precio_mayoristas_consumidores[[#This Row],[Producto]],Codigos_class_frutas[],2,0)</f>
        <v>Oleaginosos</v>
      </c>
      <c r="F6064" t="s">
        <v>225</v>
      </c>
      <c r="G6064" s="51">
        <v>3151.67</v>
      </c>
    </row>
    <row r="6065" spans="1:7" x14ac:dyDescent="0.35">
      <c r="A6065">
        <v>2019</v>
      </c>
      <c r="B6065">
        <v>6</v>
      </c>
      <c r="C6065" t="str">
        <f>+VLOOKUP(Precio_mayoristas_consumidores[[#This Row],[Cod_mes]],Códigos_mes[],2,0)</f>
        <v>Junio</v>
      </c>
      <c r="D6065" t="s">
        <v>796</v>
      </c>
      <c r="E6065" t="str">
        <f>+VLOOKUP(Precio_mayoristas_consumidores[[#This Row],[Producto]],Codigos_class_frutas[],2,0)</f>
        <v>Frutos de pepita</v>
      </c>
      <c r="F6065" t="s">
        <v>242</v>
      </c>
      <c r="G6065" s="51">
        <v>624.14</v>
      </c>
    </row>
    <row r="6066" spans="1:7" x14ac:dyDescent="0.35">
      <c r="A6066">
        <v>2019</v>
      </c>
      <c r="B6066">
        <v>6</v>
      </c>
      <c r="C6066" t="str">
        <f>+VLOOKUP(Precio_mayoristas_consumidores[[#This Row],[Cod_mes]],Códigos_mes[],2,0)</f>
        <v>Junio</v>
      </c>
      <c r="D6066" t="s">
        <v>796</v>
      </c>
      <c r="E6066" t="str">
        <f>+VLOOKUP(Precio_mayoristas_consumidores[[#This Row],[Producto]],Codigos_class_frutas[],2,0)</f>
        <v>Tropicales y subtropicales</v>
      </c>
      <c r="F6066" t="s">
        <v>204</v>
      </c>
      <c r="G6066" s="51">
        <v>603.53</v>
      </c>
    </row>
    <row r="6067" spans="1:7" x14ac:dyDescent="0.35">
      <c r="A6067">
        <v>2019</v>
      </c>
      <c r="B6067">
        <v>6</v>
      </c>
      <c r="C6067" t="str">
        <f>+VLOOKUP(Precio_mayoristas_consumidores[[#This Row],[Cod_mes]],Códigos_mes[],2,0)</f>
        <v>Junio</v>
      </c>
      <c r="D6067" t="s">
        <v>797</v>
      </c>
      <c r="E6067" t="str">
        <f>+VLOOKUP(Precio_mayoristas_consumidores[[#This Row],[Producto]],Codigos_class_frutas[],2,0)</f>
        <v>Berries</v>
      </c>
      <c r="F6067" t="s">
        <v>249</v>
      </c>
      <c r="G6067" s="51">
        <v>1180.8399999999999</v>
      </c>
    </row>
    <row r="6068" spans="1:7" x14ac:dyDescent="0.35">
      <c r="A6068">
        <v>2019</v>
      </c>
      <c r="B6068">
        <v>6</v>
      </c>
      <c r="C6068" t="str">
        <f>+VLOOKUP(Precio_mayoristas_consumidores[[#This Row],[Cod_mes]],Códigos_mes[],2,0)</f>
        <v>Junio</v>
      </c>
      <c r="D6068" t="s">
        <v>797</v>
      </c>
      <c r="E6068" t="str">
        <f>+VLOOKUP(Precio_mayoristas_consumidores[[#This Row],[Producto]],Codigos_class_frutas[],2,0)</f>
        <v>Cítricos</v>
      </c>
      <c r="F6068" t="s">
        <v>214</v>
      </c>
      <c r="G6068" s="51">
        <v>1543.18</v>
      </c>
    </row>
    <row r="6069" spans="1:7" x14ac:dyDescent="0.35">
      <c r="A6069">
        <v>2019</v>
      </c>
      <c r="B6069">
        <v>6</v>
      </c>
      <c r="C6069" t="str">
        <f>+VLOOKUP(Precio_mayoristas_consumidores[[#This Row],[Cod_mes]],Códigos_mes[],2,0)</f>
        <v>Junio</v>
      </c>
      <c r="D6069" t="s">
        <v>797</v>
      </c>
      <c r="E6069" t="str">
        <f>+VLOOKUP(Precio_mayoristas_consumidores[[#This Row],[Producto]],Codigos_class_frutas[],2,0)</f>
        <v>Cítricos</v>
      </c>
      <c r="F6069" t="s">
        <v>218</v>
      </c>
      <c r="G6069" s="51">
        <v>1778.47</v>
      </c>
    </row>
    <row r="6070" spans="1:7" x14ac:dyDescent="0.35">
      <c r="A6070">
        <v>2019</v>
      </c>
      <c r="B6070">
        <v>6</v>
      </c>
      <c r="C6070" t="str">
        <f>+VLOOKUP(Precio_mayoristas_consumidores[[#This Row],[Cod_mes]],Códigos_mes[],2,0)</f>
        <v>Junio</v>
      </c>
      <c r="D6070" t="s">
        <v>797</v>
      </c>
      <c r="E6070" t="str">
        <f>+VLOOKUP(Precio_mayoristas_consumidores[[#This Row],[Producto]],Codigos_class_frutas[],2,0)</f>
        <v>Tropicales y subtropicales</v>
      </c>
      <c r="F6070" t="s">
        <v>229</v>
      </c>
      <c r="G6070" s="51">
        <v>2022.41</v>
      </c>
    </row>
    <row r="6071" spans="1:7" x14ac:dyDescent="0.35">
      <c r="A6071">
        <v>2019</v>
      </c>
      <c r="B6071">
        <v>6</v>
      </c>
      <c r="C6071" t="str">
        <f>+VLOOKUP(Precio_mayoristas_consumidores[[#This Row],[Cod_mes]],Códigos_mes[],2,0)</f>
        <v>Junio</v>
      </c>
      <c r="D6071" t="s">
        <v>797</v>
      </c>
      <c r="E6071" t="str">
        <f>+VLOOKUP(Precio_mayoristas_consumidores[[#This Row],[Producto]],Codigos_class_frutas[],2,0)</f>
        <v>Frutos de pepita</v>
      </c>
      <c r="F6071" t="s">
        <v>231</v>
      </c>
      <c r="G6071" s="51">
        <v>1283.3599999999999</v>
      </c>
    </row>
    <row r="6072" spans="1:7" x14ac:dyDescent="0.35">
      <c r="A6072">
        <v>2019</v>
      </c>
      <c r="B6072">
        <v>6</v>
      </c>
      <c r="C6072" t="str">
        <f>+VLOOKUP(Precio_mayoristas_consumidores[[#This Row],[Cod_mes]],Códigos_mes[],2,0)</f>
        <v>Junio</v>
      </c>
      <c r="D6072" t="s">
        <v>797</v>
      </c>
      <c r="E6072" t="str">
        <f>+VLOOKUP(Precio_mayoristas_consumidores[[#This Row],[Producto]],Codigos_class_frutas[],2,0)</f>
        <v>Cítricos</v>
      </c>
      <c r="F6072" t="s">
        <v>221</v>
      </c>
      <c r="G6072" s="51">
        <v>1036.6600000000001</v>
      </c>
    </row>
    <row r="6073" spans="1:7" x14ac:dyDescent="0.35">
      <c r="A6073">
        <v>2019</v>
      </c>
      <c r="B6073">
        <v>6</v>
      </c>
      <c r="C6073" t="str">
        <f>+VLOOKUP(Precio_mayoristas_consumidores[[#This Row],[Cod_mes]],Códigos_mes[],2,0)</f>
        <v>Junio</v>
      </c>
      <c r="D6073" t="s">
        <v>797</v>
      </c>
      <c r="E6073" t="str">
        <f>+VLOOKUP(Precio_mayoristas_consumidores[[#This Row],[Producto]],Codigos_class_frutas[],2,0)</f>
        <v>Oleaginosos</v>
      </c>
      <c r="F6073" t="s">
        <v>225</v>
      </c>
      <c r="G6073" s="51">
        <v>3520.83</v>
      </c>
    </row>
    <row r="6074" spans="1:7" x14ac:dyDescent="0.35">
      <c r="A6074">
        <v>2019</v>
      </c>
      <c r="B6074">
        <v>6</v>
      </c>
      <c r="C6074" t="str">
        <f>+VLOOKUP(Precio_mayoristas_consumidores[[#This Row],[Cod_mes]],Códigos_mes[],2,0)</f>
        <v>Junio</v>
      </c>
      <c r="D6074" t="s">
        <v>797</v>
      </c>
      <c r="E6074" t="str">
        <f>+VLOOKUP(Precio_mayoristas_consumidores[[#This Row],[Producto]],Codigos_class_frutas[],2,0)</f>
        <v>Frutos de pepita</v>
      </c>
      <c r="F6074" t="s">
        <v>242</v>
      </c>
      <c r="G6074" s="51">
        <v>1246.54</v>
      </c>
    </row>
    <row r="6075" spans="1:7" x14ac:dyDescent="0.35">
      <c r="A6075">
        <v>2019</v>
      </c>
      <c r="B6075">
        <v>6</v>
      </c>
      <c r="C6075" t="str">
        <f>+VLOOKUP(Precio_mayoristas_consumidores[[#This Row],[Cod_mes]],Códigos_mes[],2,0)</f>
        <v>Junio</v>
      </c>
      <c r="D6075" t="s">
        <v>797</v>
      </c>
      <c r="E6075" t="str">
        <f>+VLOOKUP(Precio_mayoristas_consumidores[[#This Row],[Producto]],Codigos_class_frutas[],2,0)</f>
        <v>Tropicales y subtropicales</v>
      </c>
      <c r="F6075" t="s">
        <v>204</v>
      </c>
      <c r="G6075" s="51">
        <v>824.03</v>
      </c>
    </row>
    <row r="6076" spans="1:7" x14ac:dyDescent="0.35">
      <c r="A6076">
        <v>2019</v>
      </c>
      <c r="B6076">
        <v>6</v>
      </c>
      <c r="C6076" t="str">
        <f>+VLOOKUP(Precio_mayoristas_consumidores[[#This Row],[Cod_mes]],Códigos_mes[],2,0)</f>
        <v>Junio</v>
      </c>
      <c r="D6076" t="s">
        <v>796</v>
      </c>
      <c r="E6076" t="str">
        <f>+VLOOKUP(Precio_mayoristas_consumidores[[#This Row],[Producto]],Codigos_class_frutas[],2,0)</f>
        <v>Berries</v>
      </c>
      <c r="F6076" t="s">
        <v>249</v>
      </c>
      <c r="G6076" s="51">
        <v>592.29</v>
      </c>
    </row>
    <row r="6077" spans="1:7" x14ac:dyDescent="0.35">
      <c r="A6077">
        <v>2019</v>
      </c>
      <c r="B6077">
        <v>6</v>
      </c>
      <c r="C6077" t="str">
        <f>+VLOOKUP(Precio_mayoristas_consumidores[[#This Row],[Cod_mes]],Códigos_mes[],2,0)</f>
        <v>Junio</v>
      </c>
      <c r="D6077" t="s">
        <v>796</v>
      </c>
      <c r="E6077" t="str">
        <f>+VLOOKUP(Precio_mayoristas_consumidores[[#This Row],[Producto]],Codigos_class_frutas[],2,0)</f>
        <v>Cítricos</v>
      </c>
      <c r="F6077" t="s">
        <v>214</v>
      </c>
      <c r="G6077" s="51">
        <v>528.54999999999995</v>
      </c>
    </row>
    <row r="6078" spans="1:7" x14ac:dyDescent="0.35">
      <c r="A6078">
        <v>2019</v>
      </c>
      <c r="B6078">
        <v>6</v>
      </c>
      <c r="C6078" t="str">
        <f>+VLOOKUP(Precio_mayoristas_consumidores[[#This Row],[Cod_mes]],Códigos_mes[],2,0)</f>
        <v>Junio</v>
      </c>
      <c r="D6078" t="s">
        <v>796</v>
      </c>
      <c r="E6078" t="str">
        <f>+VLOOKUP(Precio_mayoristas_consumidores[[#This Row],[Producto]],Codigos_class_frutas[],2,0)</f>
        <v>Cítricos</v>
      </c>
      <c r="F6078" t="s">
        <v>218</v>
      </c>
      <c r="G6078" s="51">
        <v>704.62</v>
      </c>
    </row>
    <row r="6079" spans="1:7" x14ac:dyDescent="0.35">
      <c r="A6079">
        <v>2019</v>
      </c>
      <c r="B6079">
        <v>6</v>
      </c>
      <c r="C6079" t="str">
        <f>+VLOOKUP(Precio_mayoristas_consumidores[[#This Row],[Cod_mes]],Códigos_mes[],2,0)</f>
        <v>Junio</v>
      </c>
      <c r="D6079" t="s">
        <v>796</v>
      </c>
      <c r="E6079" t="str">
        <f>+VLOOKUP(Precio_mayoristas_consumidores[[#This Row],[Producto]],Codigos_class_frutas[],2,0)</f>
        <v>Tropicales y subtropicales</v>
      </c>
      <c r="F6079" t="s">
        <v>229</v>
      </c>
      <c r="G6079" s="51">
        <v>2221.4299999999998</v>
      </c>
    </row>
    <row r="6080" spans="1:7" x14ac:dyDescent="0.35">
      <c r="A6080">
        <v>2019</v>
      </c>
      <c r="B6080">
        <v>6</v>
      </c>
      <c r="C6080" t="str">
        <f>+VLOOKUP(Precio_mayoristas_consumidores[[#This Row],[Cod_mes]],Códigos_mes[],2,0)</f>
        <v>Junio</v>
      </c>
      <c r="D6080" t="s">
        <v>796</v>
      </c>
      <c r="E6080" t="str">
        <f>+VLOOKUP(Precio_mayoristas_consumidores[[#This Row],[Producto]],Codigos_class_frutas[],2,0)</f>
        <v>Frutos de pepita</v>
      </c>
      <c r="F6080" t="s">
        <v>231</v>
      </c>
      <c r="G6080" s="51">
        <v>613.91999999999996</v>
      </c>
    </row>
    <row r="6081" spans="1:7" x14ac:dyDescent="0.35">
      <c r="A6081">
        <v>2019</v>
      </c>
      <c r="B6081">
        <v>6</v>
      </c>
      <c r="C6081" t="str">
        <f>+VLOOKUP(Precio_mayoristas_consumidores[[#This Row],[Cod_mes]],Códigos_mes[],2,0)</f>
        <v>Junio</v>
      </c>
      <c r="D6081" t="s">
        <v>796</v>
      </c>
      <c r="E6081" t="str">
        <f>+VLOOKUP(Precio_mayoristas_consumidores[[#This Row],[Producto]],Codigos_class_frutas[],2,0)</f>
        <v>Cítricos</v>
      </c>
      <c r="F6081" t="s">
        <v>221</v>
      </c>
      <c r="G6081" s="51">
        <v>586.75</v>
      </c>
    </row>
    <row r="6082" spans="1:7" x14ac:dyDescent="0.35">
      <c r="A6082">
        <v>2019</v>
      </c>
      <c r="B6082">
        <v>6</v>
      </c>
      <c r="C6082" t="str">
        <f>+VLOOKUP(Precio_mayoristas_consumidores[[#This Row],[Cod_mes]],Códigos_mes[],2,0)</f>
        <v>Junio</v>
      </c>
      <c r="D6082" t="s">
        <v>796</v>
      </c>
      <c r="E6082" t="str">
        <f>+VLOOKUP(Precio_mayoristas_consumidores[[#This Row],[Producto]],Codigos_class_frutas[],2,0)</f>
        <v>Oleaginosos</v>
      </c>
      <c r="F6082" t="s">
        <v>225</v>
      </c>
      <c r="G6082" s="51">
        <v>2694.48</v>
      </c>
    </row>
    <row r="6083" spans="1:7" x14ac:dyDescent="0.35">
      <c r="A6083">
        <v>2019</v>
      </c>
      <c r="B6083">
        <v>6</v>
      </c>
      <c r="C6083" t="str">
        <f>+VLOOKUP(Precio_mayoristas_consumidores[[#This Row],[Cod_mes]],Códigos_mes[],2,0)</f>
        <v>Junio</v>
      </c>
      <c r="D6083" t="s">
        <v>796</v>
      </c>
      <c r="E6083" t="str">
        <f>+VLOOKUP(Precio_mayoristas_consumidores[[#This Row],[Producto]],Codigos_class_frutas[],2,0)</f>
        <v>Frutos de pepita</v>
      </c>
      <c r="F6083" t="s">
        <v>242</v>
      </c>
      <c r="G6083" s="51">
        <v>635.16999999999996</v>
      </c>
    </row>
    <row r="6084" spans="1:7" x14ac:dyDescent="0.35">
      <c r="A6084">
        <v>2019</v>
      </c>
      <c r="B6084">
        <v>6</v>
      </c>
      <c r="C6084" t="str">
        <f>+VLOOKUP(Precio_mayoristas_consumidores[[#This Row],[Cod_mes]],Códigos_mes[],2,0)</f>
        <v>Junio</v>
      </c>
      <c r="D6084" t="s">
        <v>796</v>
      </c>
      <c r="E6084" t="str">
        <f>+VLOOKUP(Precio_mayoristas_consumidores[[#This Row],[Producto]],Codigos_class_frutas[],2,0)</f>
        <v>Tropicales y subtropicales</v>
      </c>
      <c r="F6084" t="s">
        <v>204</v>
      </c>
      <c r="G6084" s="51">
        <v>609.70000000000005</v>
      </c>
    </row>
    <row r="6085" spans="1:7" x14ac:dyDescent="0.35">
      <c r="A6085">
        <v>2019</v>
      </c>
      <c r="B6085">
        <v>6</v>
      </c>
      <c r="C6085" t="str">
        <f>+VLOOKUP(Precio_mayoristas_consumidores[[#This Row],[Cod_mes]],Códigos_mes[],2,0)</f>
        <v>Junio</v>
      </c>
      <c r="D6085" t="s">
        <v>797</v>
      </c>
      <c r="E6085" t="str">
        <f>+VLOOKUP(Precio_mayoristas_consumidores[[#This Row],[Producto]],Codigos_class_frutas[],2,0)</f>
        <v>Berries</v>
      </c>
      <c r="F6085" t="s">
        <v>249</v>
      </c>
      <c r="G6085" s="51">
        <v>1443.93</v>
      </c>
    </row>
    <row r="6086" spans="1:7" x14ac:dyDescent="0.35">
      <c r="A6086">
        <v>2019</v>
      </c>
      <c r="B6086">
        <v>6</v>
      </c>
      <c r="C6086" t="str">
        <f>+VLOOKUP(Precio_mayoristas_consumidores[[#This Row],[Cod_mes]],Códigos_mes[],2,0)</f>
        <v>Junio</v>
      </c>
      <c r="D6086" t="s">
        <v>797</v>
      </c>
      <c r="E6086" t="str">
        <f>+VLOOKUP(Precio_mayoristas_consumidores[[#This Row],[Producto]],Codigos_class_frutas[],2,0)</f>
        <v>Cítricos</v>
      </c>
      <c r="F6086" t="s">
        <v>214</v>
      </c>
      <c r="G6086" s="51">
        <v>1495.1</v>
      </c>
    </row>
    <row r="6087" spans="1:7" x14ac:dyDescent="0.35">
      <c r="A6087">
        <v>2019</v>
      </c>
      <c r="B6087">
        <v>6</v>
      </c>
      <c r="C6087" t="str">
        <f>+VLOOKUP(Precio_mayoristas_consumidores[[#This Row],[Cod_mes]],Códigos_mes[],2,0)</f>
        <v>Junio</v>
      </c>
      <c r="D6087" t="s">
        <v>797</v>
      </c>
      <c r="E6087" t="str">
        <f>+VLOOKUP(Precio_mayoristas_consumidores[[#This Row],[Producto]],Codigos_class_frutas[],2,0)</f>
        <v>Cítricos</v>
      </c>
      <c r="F6087" t="s">
        <v>218</v>
      </c>
      <c r="G6087" s="51">
        <v>1708.81</v>
      </c>
    </row>
    <row r="6088" spans="1:7" x14ac:dyDescent="0.35">
      <c r="A6088">
        <v>2019</v>
      </c>
      <c r="B6088">
        <v>6</v>
      </c>
      <c r="C6088" t="str">
        <f>+VLOOKUP(Precio_mayoristas_consumidores[[#This Row],[Cod_mes]],Códigos_mes[],2,0)</f>
        <v>Junio</v>
      </c>
      <c r="D6088" t="s">
        <v>797</v>
      </c>
      <c r="E6088" t="str">
        <f>+VLOOKUP(Precio_mayoristas_consumidores[[#This Row],[Producto]],Codigos_class_frutas[],2,0)</f>
        <v>Tropicales y subtropicales</v>
      </c>
      <c r="F6088" t="s">
        <v>229</v>
      </c>
      <c r="G6088" s="51">
        <v>1848.78</v>
      </c>
    </row>
    <row r="6089" spans="1:7" x14ac:dyDescent="0.35">
      <c r="A6089">
        <v>2019</v>
      </c>
      <c r="B6089">
        <v>6</v>
      </c>
      <c r="C6089" t="str">
        <f>+VLOOKUP(Precio_mayoristas_consumidores[[#This Row],[Cod_mes]],Códigos_mes[],2,0)</f>
        <v>Junio</v>
      </c>
      <c r="D6089" t="s">
        <v>797</v>
      </c>
      <c r="E6089" t="str">
        <f>+VLOOKUP(Precio_mayoristas_consumidores[[#This Row],[Producto]],Codigos_class_frutas[],2,0)</f>
        <v>Frutos de pepita</v>
      </c>
      <c r="F6089" t="s">
        <v>231</v>
      </c>
      <c r="G6089" s="51">
        <v>1260.45</v>
      </c>
    </row>
    <row r="6090" spans="1:7" x14ac:dyDescent="0.35">
      <c r="A6090">
        <v>2019</v>
      </c>
      <c r="B6090">
        <v>6</v>
      </c>
      <c r="C6090" t="str">
        <f>+VLOOKUP(Precio_mayoristas_consumidores[[#This Row],[Cod_mes]],Códigos_mes[],2,0)</f>
        <v>Junio</v>
      </c>
      <c r="D6090" t="s">
        <v>797</v>
      </c>
      <c r="E6090" t="str">
        <f>+VLOOKUP(Precio_mayoristas_consumidores[[#This Row],[Producto]],Codigos_class_frutas[],2,0)</f>
        <v>Cítricos</v>
      </c>
      <c r="F6090" t="s">
        <v>221</v>
      </c>
      <c r="G6090" s="51">
        <v>1032.75</v>
      </c>
    </row>
    <row r="6091" spans="1:7" x14ac:dyDescent="0.35">
      <c r="A6091">
        <v>2019</v>
      </c>
      <c r="B6091">
        <v>6</v>
      </c>
      <c r="C6091" t="str">
        <f>+VLOOKUP(Precio_mayoristas_consumidores[[#This Row],[Cod_mes]],Códigos_mes[],2,0)</f>
        <v>Junio</v>
      </c>
      <c r="D6091" t="s">
        <v>797</v>
      </c>
      <c r="E6091" t="str">
        <f>+VLOOKUP(Precio_mayoristas_consumidores[[#This Row],[Producto]],Codigos_class_frutas[],2,0)</f>
        <v>Oleaginosos</v>
      </c>
      <c r="F6091" t="s">
        <v>225</v>
      </c>
      <c r="G6091" s="51">
        <v>3433.91</v>
      </c>
    </row>
    <row r="6092" spans="1:7" x14ac:dyDescent="0.35">
      <c r="A6092">
        <v>2019</v>
      </c>
      <c r="B6092">
        <v>6</v>
      </c>
      <c r="C6092" t="str">
        <f>+VLOOKUP(Precio_mayoristas_consumidores[[#This Row],[Cod_mes]],Códigos_mes[],2,0)</f>
        <v>Junio</v>
      </c>
      <c r="D6092" t="s">
        <v>797</v>
      </c>
      <c r="E6092" t="str">
        <f>+VLOOKUP(Precio_mayoristas_consumidores[[#This Row],[Producto]],Codigos_class_frutas[],2,0)</f>
        <v>Frutos de pepita</v>
      </c>
      <c r="F6092" t="s">
        <v>242</v>
      </c>
      <c r="G6092" s="51">
        <v>1227.22</v>
      </c>
    </row>
    <row r="6093" spans="1:7" x14ac:dyDescent="0.35">
      <c r="A6093">
        <v>2019</v>
      </c>
      <c r="B6093">
        <v>6</v>
      </c>
      <c r="C6093" t="str">
        <f>+VLOOKUP(Precio_mayoristas_consumidores[[#This Row],[Cod_mes]],Códigos_mes[],2,0)</f>
        <v>Junio</v>
      </c>
      <c r="D6093" t="s">
        <v>797</v>
      </c>
      <c r="E6093" t="str">
        <f>+VLOOKUP(Precio_mayoristas_consumidores[[#This Row],[Producto]],Codigos_class_frutas[],2,0)</f>
        <v>Tropicales y subtropicales</v>
      </c>
      <c r="F6093" t="s">
        <v>204</v>
      </c>
      <c r="G6093" s="51">
        <v>834.74</v>
      </c>
    </row>
    <row r="6094" spans="1:7" x14ac:dyDescent="0.35">
      <c r="A6094">
        <v>2019</v>
      </c>
      <c r="B6094">
        <v>7</v>
      </c>
      <c r="C6094" t="str">
        <f>+VLOOKUP(Precio_mayoristas_consumidores[[#This Row],[Cod_mes]],Códigos_mes[],2,0)</f>
        <v>Julio</v>
      </c>
      <c r="D6094" t="s">
        <v>796</v>
      </c>
      <c r="E6094" t="str">
        <f>+VLOOKUP(Precio_mayoristas_consumidores[[#This Row],[Producto]],Codigos_class_frutas[],2,0)</f>
        <v>Berries</v>
      </c>
      <c r="F6094" t="s">
        <v>249</v>
      </c>
      <c r="G6094" s="51">
        <v>646.41</v>
      </c>
    </row>
    <row r="6095" spans="1:7" x14ac:dyDescent="0.35">
      <c r="A6095">
        <v>2019</v>
      </c>
      <c r="B6095">
        <v>7</v>
      </c>
      <c r="C6095" t="str">
        <f>+VLOOKUP(Precio_mayoristas_consumidores[[#This Row],[Cod_mes]],Códigos_mes[],2,0)</f>
        <v>Julio</v>
      </c>
      <c r="D6095" t="s">
        <v>796</v>
      </c>
      <c r="E6095" t="str">
        <f>+VLOOKUP(Precio_mayoristas_consumidores[[#This Row],[Producto]],Codigos_class_frutas[],2,0)</f>
        <v>Cítricos</v>
      </c>
      <c r="F6095" t="s">
        <v>214</v>
      </c>
      <c r="G6095" s="51">
        <v>508.85</v>
      </c>
    </row>
    <row r="6096" spans="1:7" x14ac:dyDescent="0.35">
      <c r="A6096">
        <v>2019</v>
      </c>
      <c r="B6096">
        <v>7</v>
      </c>
      <c r="C6096" t="str">
        <f>+VLOOKUP(Precio_mayoristas_consumidores[[#This Row],[Cod_mes]],Códigos_mes[],2,0)</f>
        <v>Julio</v>
      </c>
      <c r="D6096" t="s">
        <v>796</v>
      </c>
      <c r="E6096" t="str">
        <f>+VLOOKUP(Precio_mayoristas_consumidores[[#This Row],[Producto]],Codigos_class_frutas[],2,0)</f>
        <v>Cítricos</v>
      </c>
      <c r="F6096" t="s">
        <v>218</v>
      </c>
      <c r="G6096" s="51">
        <v>718.51</v>
      </c>
    </row>
    <row r="6097" spans="1:7" x14ac:dyDescent="0.35">
      <c r="A6097">
        <v>2019</v>
      </c>
      <c r="B6097">
        <v>7</v>
      </c>
      <c r="C6097" t="str">
        <f>+VLOOKUP(Precio_mayoristas_consumidores[[#This Row],[Cod_mes]],Códigos_mes[],2,0)</f>
        <v>Julio</v>
      </c>
      <c r="D6097" t="s">
        <v>796</v>
      </c>
      <c r="E6097" t="str">
        <f>+VLOOKUP(Precio_mayoristas_consumidores[[#This Row],[Producto]],Codigos_class_frutas[],2,0)</f>
        <v>Tropicales y subtropicales</v>
      </c>
      <c r="F6097" t="s">
        <v>229</v>
      </c>
      <c r="G6097" s="51">
        <v>1974.67</v>
      </c>
    </row>
    <row r="6098" spans="1:7" x14ac:dyDescent="0.35">
      <c r="A6098">
        <v>2019</v>
      </c>
      <c r="B6098">
        <v>7</v>
      </c>
      <c r="C6098" t="str">
        <f>+VLOOKUP(Precio_mayoristas_consumidores[[#This Row],[Cod_mes]],Códigos_mes[],2,0)</f>
        <v>Julio</v>
      </c>
      <c r="D6098" t="s">
        <v>796</v>
      </c>
      <c r="E6098" t="str">
        <f>+VLOOKUP(Precio_mayoristas_consumidores[[#This Row],[Producto]],Codigos_class_frutas[],2,0)</f>
        <v>Frutos de pepita</v>
      </c>
      <c r="F6098" t="s">
        <v>231</v>
      </c>
      <c r="G6098" s="51">
        <v>628.27</v>
      </c>
    </row>
    <row r="6099" spans="1:7" x14ac:dyDescent="0.35">
      <c r="A6099">
        <v>2019</v>
      </c>
      <c r="B6099">
        <v>7</v>
      </c>
      <c r="C6099" t="str">
        <f>+VLOOKUP(Precio_mayoristas_consumidores[[#This Row],[Cod_mes]],Códigos_mes[],2,0)</f>
        <v>Julio</v>
      </c>
      <c r="D6099" t="s">
        <v>796</v>
      </c>
      <c r="E6099" t="str">
        <f>+VLOOKUP(Precio_mayoristas_consumidores[[#This Row],[Producto]],Codigos_class_frutas[],2,0)</f>
        <v>Cítricos</v>
      </c>
      <c r="F6099" t="s">
        <v>221</v>
      </c>
      <c r="G6099" s="51">
        <v>597.29999999999995</v>
      </c>
    </row>
    <row r="6100" spans="1:7" x14ac:dyDescent="0.35">
      <c r="A6100">
        <v>2019</v>
      </c>
      <c r="B6100">
        <v>7</v>
      </c>
      <c r="C6100" t="str">
        <f>+VLOOKUP(Precio_mayoristas_consumidores[[#This Row],[Cod_mes]],Códigos_mes[],2,0)</f>
        <v>Julio</v>
      </c>
      <c r="D6100" t="s">
        <v>796</v>
      </c>
      <c r="E6100" t="str">
        <f>+VLOOKUP(Precio_mayoristas_consumidores[[#This Row],[Producto]],Codigos_class_frutas[],2,0)</f>
        <v>Oleaginosos</v>
      </c>
      <c r="F6100" t="s">
        <v>225</v>
      </c>
      <c r="G6100" s="51">
        <v>2748.31</v>
      </c>
    </row>
    <row r="6101" spans="1:7" x14ac:dyDescent="0.35">
      <c r="A6101">
        <v>2019</v>
      </c>
      <c r="B6101">
        <v>7</v>
      </c>
      <c r="C6101" t="str">
        <f>+VLOOKUP(Precio_mayoristas_consumidores[[#This Row],[Cod_mes]],Códigos_mes[],2,0)</f>
        <v>Julio</v>
      </c>
      <c r="D6101" t="s">
        <v>796</v>
      </c>
      <c r="E6101" t="str">
        <f>+VLOOKUP(Precio_mayoristas_consumidores[[#This Row],[Producto]],Codigos_class_frutas[],2,0)</f>
        <v>Frutos de pepita</v>
      </c>
      <c r="F6101" t="s">
        <v>242</v>
      </c>
      <c r="G6101" s="51">
        <v>635.41999999999996</v>
      </c>
    </row>
    <row r="6102" spans="1:7" x14ac:dyDescent="0.35">
      <c r="A6102">
        <v>2019</v>
      </c>
      <c r="B6102">
        <v>7</v>
      </c>
      <c r="C6102" t="str">
        <f>+VLOOKUP(Precio_mayoristas_consumidores[[#This Row],[Cod_mes]],Códigos_mes[],2,0)</f>
        <v>Julio</v>
      </c>
      <c r="D6102" t="s">
        <v>796</v>
      </c>
      <c r="E6102" t="str">
        <f>+VLOOKUP(Precio_mayoristas_consumidores[[#This Row],[Producto]],Codigos_class_frutas[],2,0)</f>
        <v>Tropicales y subtropicales</v>
      </c>
      <c r="F6102" t="s">
        <v>204</v>
      </c>
      <c r="G6102" s="51">
        <v>616.27</v>
      </c>
    </row>
    <row r="6103" spans="1:7" x14ac:dyDescent="0.35">
      <c r="A6103">
        <v>2019</v>
      </c>
      <c r="B6103">
        <v>7</v>
      </c>
      <c r="C6103" t="str">
        <f>+VLOOKUP(Precio_mayoristas_consumidores[[#This Row],[Cod_mes]],Códigos_mes[],2,0)</f>
        <v>Julio</v>
      </c>
      <c r="D6103" t="s">
        <v>797</v>
      </c>
      <c r="E6103" t="str">
        <f>+VLOOKUP(Precio_mayoristas_consumidores[[#This Row],[Producto]],Codigos_class_frutas[],2,0)</f>
        <v>Berries</v>
      </c>
      <c r="F6103" t="s">
        <v>249</v>
      </c>
      <c r="G6103" s="51">
        <v>1155.8800000000001</v>
      </c>
    </row>
    <row r="6104" spans="1:7" x14ac:dyDescent="0.35">
      <c r="A6104">
        <v>2019</v>
      </c>
      <c r="B6104">
        <v>7</v>
      </c>
      <c r="C6104" t="str">
        <f>+VLOOKUP(Precio_mayoristas_consumidores[[#This Row],[Cod_mes]],Códigos_mes[],2,0)</f>
        <v>Julio</v>
      </c>
      <c r="D6104" t="s">
        <v>797</v>
      </c>
      <c r="E6104" t="str">
        <f>+VLOOKUP(Precio_mayoristas_consumidores[[#This Row],[Producto]],Codigos_class_frutas[],2,0)</f>
        <v>Cítricos</v>
      </c>
      <c r="F6104" t="s">
        <v>214</v>
      </c>
      <c r="G6104" s="51">
        <v>1389.6</v>
      </c>
    </row>
    <row r="6105" spans="1:7" x14ac:dyDescent="0.35">
      <c r="A6105">
        <v>2019</v>
      </c>
      <c r="B6105">
        <v>7</v>
      </c>
      <c r="C6105" t="str">
        <f>+VLOOKUP(Precio_mayoristas_consumidores[[#This Row],[Cod_mes]],Códigos_mes[],2,0)</f>
        <v>Julio</v>
      </c>
      <c r="D6105" t="s">
        <v>797</v>
      </c>
      <c r="E6105" t="str">
        <f>+VLOOKUP(Precio_mayoristas_consumidores[[#This Row],[Producto]],Codigos_class_frutas[],2,0)</f>
        <v>Cítricos</v>
      </c>
      <c r="F6105" t="s">
        <v>218</v>
      </c>
      <c r="G6105" s="51">
        <v>1618.09</v>
      </c>
    </row>
    <row r="6106" spans="1:7" x14ac:dyDescent="0.35">
      <c r="A6106">
        <v>2019</v>
      </c>
      <c r="B6106">
        <v>7</v>
      </c>
      <c r="C6106" t="str">
        <f>+VLOOKUP(Precio_mayoristas_consumidores[[#This Row],[Cod_mes]],Códigos_mes[],2,0)</f>
        <v>Julio</v>
      </c>
      <c r="D6106" t="s">
        <v>797</v>
      </c>
      <c r="E6106" t="str">
        <f>+VLOOKUP(Precio_mayoristas_consumidores[[#This Row],[Producto]],Codigos_class_frutas[],2,0)</f>
        <v>Tropicales y subtropicales</v>
      </c>
      <c r="F6106" t="s">
        <v>229</v>
      </c>
      <c r="G6106" s="51">
        <v>1988.78</v>
      </c>
    </row>
    <row r="6107" spans="1:7" x14ac:dyDescent="0.35">
      <c r="A6107">
        <v>2019</v>
      </c>
      <c r="B6107">
        <v>7</v>
      </c>
      <c r="C6107" t="str">
        <f>+VLOOKUP(Precio_mayoristas_consumidores[[#This Row],[Cod_mes]],Códigos_mes[],2,0)</f>
        <v>Julio</v>
      </c>
      <c r="D6107" t="s">
        <v>797</v>
      </c>
      <c r="E6107" t="str">
        <f>+VLOOKUP(Precio_mayoristas_consumidores[[#This Row],[Producto]],Codigos_class_frutas[],2,0)</f>
        <v>Frutos de pepita</v>
      </c>
      <c r="F6107" t="s">
        <v>231</v>
      </c>
      <c r="G6107" s="51">
        <v>1191.19</v>
      </c>
    </row>
    <row r="6108" spans="1:7" x14ac:dyDescent="0.35">
      <c r="A6108">
        <v>2019</v>
      </c>
      <c r="B6108">
        <v>7</v>
      </c>
      <c r="C6108" t="str">
        <f>+VLOOKUP(Precio_mayoristas_consumidores[[#This Row],[Cod_mes]],Códigos_mes[],2,0)</f>
        <v>Julio</v>
      </c>
      <c r="D6108" t="s">
        <v>797</v>
      </c>
      <c r="E6108" t="str">
        <f>+VLOOKUP(Precio_mayoristas_consumidores[[#This Row],[Producto]],Codigos_class_frutas[],2,0)</f>
        <v>Cítricos</v>
      </c>
      <c r="F6108" t="s">
        <v>221</v>
      </c>
      <c r="G6108" s="51">
        <v>957.07</v>
      </c>
    </row>
    <row r="6109" spans="1:7" x14ac:dyDescent="0.35">
      <c r="A6109">
        <v>2019</v>
      </c>
      <c r="B6109">
        <v>7</v>
      </c>
      <c r="C6109" t="str">
        <f>+VLOOKUP(Precio_mayoristas_consumidores[[#This Row],[Cod_mes]],Códigos_mes[],2,0)</f>
        <v>Julio</v>
      </c>
      <c r="D6109" t="s">
        <v>797</v>
      </c>
      <c r="E6109" t="str">
        <f>+VLOOKUP(Precio_mayoristas_consumidores[[#This Row],[Producto]],Codigos_class_frutas[],2,0)</f>
        <v>Oleaginosos</v>
      </c>
      <c r="F6109" t="s">
        <v>225</v>
      </c>
      <c r="G6109" s="51">
        <v>3466.49</v>
      </c>
    </row>
    <row r="6110" spans="1:7" x14ac:dyDescent="0.35">
      <c r="A6110">
        <v>2019</v>
      </c>
      <c r="B6110">
        <v>7</v>
      </c>
      <c r="C6110" t="str">
        <f>+VLOOKUP(Precio_mayoristas_consumidores[[#This Row],[Cod_mes]],Códigos_mes[],2,0)</f>
        <v>Julio</v>
      </c>
      <c r="D6110" t="s">
        <v>797</v>
      </c>
      <c r="E6110" t="str">
        <f>+VLOOKUP(Precio_mayoristas_consumidores[[#This Row],[Producto]],Codigos_class_frutas[],2,0)</f>
        <v>Frutos de pepita</v>
      </c>
      <c r="F6110" t="s">
        <v>242</v>
      </c>
      <c r="G6110" s="51">
        <v>1204.46</v>
      </c>
    </row>
    <row r="6111" spans="1:7" x14ac:dyDescent="0.35">
      <c r="A6111">
        <v>2019</v>
      </c>
      <c r="B6111">
        <v>7</v>
      </c>
      <c r="C6111" t="str">
        <f>+VLOOKUP(Precio_mayoristas_consumidores[[#This Row],[Cod_mes]],Códigos_mes[],2,0)</f>
        <v>Julio</v>
      </c>
      <c r="D6111" t="s">
        <v>797</v>
      </c>
      <c r="E6111" t="str">
        <f>+VLOOKUP(Precio_mayoristas_consumidores[[#This Row],[Producto]],Codigos_class_frutas[],2,0)</f>
        <v>Tropicales y subtropicales</v>
      </c>
      <c r="F6111" t="s">
        <v>204</v>
      </c>
      <c r="G6111" s="51">
        <v>832.3</v>
      </c>
    </row>
    <row r="6112" spans="1:7" x14ac:dyDescent="0.35">
      <c r="A6112">
        <v>2019</v>
      </c>
      <c r="B6112">
        <v>7</v>
      </c>
      <c r="C6112" t="str">
        <f>+VLOOKUP(Precio_mayoristas_consumidores[[#This Row],[Cod_mes]],Códigos_mes[],2,0)</f>
        <v>Julio</v>
      </c>
      <c r="D6112" t="s">
        <v>796</v>
      </c>
      <c r="E6112" t="str">
        <f>+VLOOKUP(Precio_mayoristas_consumidores[[#This Row],[Producto]],Codigos_class_frutas[],2,0)</f>
        <v>Berries</v>
      </c>
      <c r="F6112" t="s">
        <v>249</v>
      </c>
      <c r="G6112" s="51">
        <v>628.76</v>
      </c>
    </row>
    <row r="6113" spans="1:7" x14ac:dyDescent="0.35">
      <c r="A6113">
        <v>2019</v>
      </c>
      <c r="B6113">
        <v>7</v>
      </c>
      <c r="C6113" t="str">
        <f>+VLOOKUP(Precio_mayoristas_consumidores[[#This Row],[Cod_mes]],Códigos_mes[],2,0)</f>
        <v>Julio</v>
      </c>
      <c r="D6113" t="s">
        <v>796</v>
      </c>
      <c r="E6113" t="str">
        <f>+VLOOKUP(Precio_mayoristas_consumidores[[#This Row],[Producto]],Codigos_class_frutas[],2,0)</f>
        <v>Cítricos</v>
      </c>
      <c r="F6113" t="s">
        <v>214</v>
      </c>
      <c r="G6113" s="51">
        <v>420.8</v>
      </c>
    </row>
    <row r="6114" spans="1:7" x14ac:dyDescent="0.35">
      <c r="A6114">
        <v>2019</v>
      </c>
      <c r="B6114">
        <v>7</v>
      </c>
      <c r="C6114" t="str">
        <f>+VLOOKUP(Precio_mayoristas_consumidores[[#This Row],[Cod_mes]],Códigos_mes[],2,0)</f>
        <v>Julio</v>
      </c>
      <c r="D6114" t="s">
        <v>796</v>
      </c>
      <c r="E6114" t="str">
        <f>+VLOOKUP(Precio_mayoristas_consumidores[[#This Row],[Producto]],Codigos_class_frutas[],2,0)</f>
        <v>Cítricos</v>
      </c>
      <c r="F6114" t="s">
        <v>218</v>
      </c>
      <c r="G6114" s="51">
        <v>651.76</v>
      </c>
    </row>
    <row r="6115" spans="1:7" x14ac:dyDescent="0.35">
      <c r="A6115">
        <v>2019</v>
      </c>
      <c r="B6115">
        <v>7</v>
      </c>
      <c r="C6115" t="str">
        <f>+VLOOKUP(Precio_mayoristas_consumidores[[#This Row],[Cod_mes]],Códigos_mes[],2,0)</f>
        <v>Julio</v>
      </c>
      <c r="D6115" t="s">
        <v>796</v>
      </c>
      <c r="E6115" t="str">
        <f>+VLOOKUP(Precio_mayoristas_consumidores[[#This Row],[Producto]],Codigos_class_frutas[],2,0)</f>
        <v>Tropicales y subtropicales</v>
      </c>
      <c r="F6115" t="s">
        <v>229</v>
      </c>
      <c r="G6115" s="51">
        <v>2100.13</v>
      </c>
    </row>
    <row r="6116" spans="1:7" x14ac:dyDescent="0.35">
      <c r="A6116">
        <v>2019</v>
      </c>
      <c r="B6116">
        <v>7</v>
      </c>
      <c r="C6116" t="str">
        <f>+VLOOKUP(Precio_mayoristas_consumidores[[#This Row],[Cod_mes]],Códigos_mes[],2,0)</f>
        <v>Julio</v>
      </c>
      <c r="D6116" t="s">
        <v>796</v>
      </c>
      <c r="E6116" t="str">
        <f>+VLOOKUP(Precio_mayoristas_consumidores[[#This Row],[Producto]],Codigos_class_frutas[],2,0)</f>
        <v>Frutos de pepita</v>
      </c>
      <c r="F6116" t="s">
        <v>231</v>
      </c>
      <c r="G6116" s="51">
        <v>609.83000000000004</v>
      </c>
    </row>
    <row r="6117" spans="1:7" x14ac:dyDescent="0.35">
      <c r="A6117">
        <v>2019</v>
      </c>
      <c r="B6117">
        <v>7</v>
      </c>
      <c r="C6117" t="str">
        <f>+VLOOKUP(Precio_mayoristas_consumidores[[#This Row],[Cod_mes]],Códigos_mes[],2,0)</f>
        <v>Julio</v>
      </c>
      <c r="D6117" t="s">
        <v>796</v>
      </c>
      <c r="E6117" t="str">
        <f>+VLOOKUP(Precio_mayoristas_consumidores[[#This Row],[Producto]],Codigos_class_frutas[],2,0)</f>
        <v>Cítricos</v>
      </c>
      <c r="F6117" t="s">
        <v>221</v>
      </c>
      <c r="G6117" s="51">
        <v>548.39</v>
      </c>
    </row>
    <row r="6118" spans="1:7" x14ac:dyDescent="0.35">
      <c r="A6118">
        <v>2019</v>
      </c>
      <c r="B6118">
        <v>7</v>
      </c>
      <c r="C6118" t="str">
        <f>+VLOOKUP(Precio_mayoristas_consumidores[[#This Row],[Cod_mes]],Códigos_mes[],2,0)</f>
        <v>Julio</v>
      </c>
      <c r="D6118" t="s">
        <v>796</v>
      </c>
      <c r="E6118" t="str">
        <f>+VLOOKUP(Precio_mayoristas_consumidores[[#This Row],[Producto]],Codigos_class_frutas[],2,0)</f>
        <v>Oleaginosos</v>
      </c>
      <c r="F6118" t="s">
        <v>225</v>
      </c>
      <c r="G6118" s="51">
        <v>2799.88</v>
      </c>
    </row>
    <row r="6119" spans="1:7" x14ac:dyDescent="0.35">
      <c r="A6119">
        <v>2019</v>
      </c>
      <c r="B6119">
        <v>7</v>
      </c>
      <c r="C6119" t="str">
        <f>+VLOOKUP(Precio_mayoristas_consumidores[[#This Row],[Cod_mes]],Códigos_mes[],2,0)</f>
        <v>Julio</v>
      </c>
      <c r="D6119" t="s">
        <v>796</v>
      </c>
      <c r="E6119" t="str">
        <f>+VLOOKUP(Precio_mayoristas_consumidores[[#This Row],[Producto]],Codigos_class_frutas[],2,0)</f>
        <v>Frutos de pepita</v>
      </c>
      <c r="F6119" t="s">
        <v>242</v>
      </c>
      <c r="G6119" s="51">
        <v>634.76</v>
      </c>
    </row>
    <row r="6120" spans="1:7" x14ac:dyDescent="0.35">
      <c r="A6120">
        <v>2019</v>
      </c>
      <c r="B6120">
        <v>7</v>
      </c>
      <c r="C6120" t="str">
        <f>+VLOOKUP(Precio_mayoristas_consumidores[[#This Row],[Cod_mes]],Códigos_mes[],2,0)</f>
        <v>Julio</v>
      </c>
      <c r="D6120" t="s">
        <v>796</v>
      </c>
      <c r="E6120" t="str">
        <f>+VLOOKUP(Precio_mayoristas_consumidores[[#This Row],[Producto]],Codigos_class_frutas[],2,0)</f>
        <v>Tropicales y subtropicales</v>
      </c>
      <c r="F6120" t="s">
        <v>204</v>
      </c>
      <c r="G6120" s="51">
        <v>590.83000000000004</v>
      </c>
    </row>
    <row r="6121" spans="1:7" x14ac:dyDescent="0.35">
      <c r="A6121">
        <v>2019</v>
      </c>
      <c r="B6121">
        <v>7</v>
      </c>
      <c r="C6121" t="str">
        <f>+VLOOKUP(Precio_mayoristas_consumidores[[#This Row],[Cod_mes]],Códigos_mes[],2,0)</f>
        <v>Julio</v>
      </c>
      <c r="D6121" t="s">
        <v>797</v>
      </c>
      <c r="E6121" t="str">
        <f>+VLOOKUP(Precio_mayoristas_consumidores[[#This Row],[Producto]],Codigos_class_frutas[],2,0)</f>
        <v>Berries</v>
      </c>
      <c r="F6121" t="s">
        <v>249</v>
      </c>
      <c r="G6121" s="51">
        <v>1421.49</v>
      </c>
    </row>
    <row r="6122" spans="1:7" x14ac:dyDescent="0.35">
      <c r="A6122">
        <v>2019</v>
      </c>
      <c r="B6122">
        <v>7</v>
      </c>
      <c r="C6122" t="str">
        <f>+VLOOKUP(Precio_mayoristas_consumidores[[#This Row],[Cod_mes]],Códigos_mes[],2,0)</f>
        <v>Julio</v>
      </c>
      <c r="D6122" t="s">
        <v>797</v>
      </c>
      <c r="E6122" t="str">
        <f>+VLOOKUP(Precio_mayoristas_consumidores[[#This Row],[Producto]],Codigos_class_frutas[],2,0)</f>
        <v>Cítricos</v>
      </c>
      <c r="F6122" t="s">
        <v>214</v>
      </c>
      <c r="G6122" s="51">
        <v>1298.29</v>
      </c>
    </row>
    <row r="6123" spans="1:7" x14ac:dyDescent="0.35">
      <c r="A6123">
        <v>2019</v>
      </c>
      <c r="B6123">
        <v>7</v>
      </c>
      <c r="C6123" t="str">
        <f>+VLOOKUP(Precio_mayoristas_consumidores[[#This Row],[Cod_mes]],Códigos_mes[],2,0)</f>
        <v>Julio</v>
      </c>
      <c r="D6123" t="s">
        <v>797</v>
      </c>
      <c r="E6123" t="str">
        <f>+VLOOKUP(Precio_mayoristas_consumidores[[#This Row],[Producto]],Codigos_class_frutas[],2,0)</f>
        <v>Cítricos</v>
      </c>
      <c r="F6123" t="s">
        <v>218</v>
      </c>
      <c r="G6123" s="51">
        <v>1609.51</v>
      </c>
    </row>
    <row r="6124" spans="1:7" x14ac:dyDescent="0.35">
      <c r="A6124">
        <v>2019</v>
      </c>
      <c r="B6124">
        <v>7</v>
      </c>
      <c r="C6124" t="str">
        <f>+VLOOKUP(Precio_mayoristas_consumidores[[#This Row],[Cod_mes]],Códigos_mes[],2,0)</f>
        <v>Julio</v>
      </c>
      <c r="D6124" t="s">
        <v>797</v>
      </c>
      <c r="E6124" t="str">
        <f>+VLOOKUP(Precio_mayoristas_consumidores[[#This Row],[Producto]],Codigos_class_frutas[],2,0)</f>
        <v>Tropicales y subtropicales</v>
      </c>
      <c r="F6124" t="s">
        <v>229</v>
      </c>
      <c r="G6124" s="51">
        <v>2045.99</v>
      </c>
    </row>
    <row r="6125" spans="1:7" x14ac:dyDescent="0.35">
      <c r="A6125">
        <v>2019</v>
      </c>
      <c r="B6125">
        <v>7</v>
      </c>
      <c r="C6125" t="str">
        <f>+VLOOKUP(Precio_mayoristas_consumidores[[#This Row],[Cod_mes]],Códigos_mes[],2,0)</f>
        <v>Julio</v>
      </c>
      <c r="D6125" t="s">
        <v>797</v>
      </c>
      <c r="E6125" t="str">
        <f>+VLOOKUP(Precio_mayoristas_consumidores[[#This Row],[Producto]],Codigos_class_frutas[],2,0)</f>
        <v>Frutos de pepita</v>
      </c>
      <c r="F6125" t="s">
        <v>231</v>
      </c>
      <c r="G6125" s="51">
        <v>1165.02</v>
      </c>
    </row>
    <row r="6126" spans="1:7" x14ac:dyDescent="0.35">
      <c r="A6126">
        <v>2019</v>
      </c>
      <c r="B6126">
        <v>7</v>
      </c>
      <c r="C6126" t="str">
        <f>+VLOOKUP(Precio_mayoristas_consumidores[[#This Row],[Cod_mes]],Códigos_mes[],2,0)</f>
        <v>Julio</v>
      </c>
      <c r="D6126" t="s">
        <v>797</v>
      </c>
      <c r="E6126" t="str">
        <f>+VLOOKUP(Precio_mayoristas_consumidores[[#This Row],[Producto]],Codigos_class_frutas[],2,0)</f>
        <v>Cítricos</v>
      </c>
      <c r="F6126" t="s">
        <v>221</v>
      </c>
      <c r="G6126" s="51">
        <v>986.53</v>
      </c>
    </row>
    <row r="6127" spans="1:7" x14ac:dyDescent="0.35">
      <c r="A6127">
        <v>2019</v>
      </c>
      <c r="B6127">
        <v>7</v>
      </c>
      <c r="C6127" t="str">
        <f>+VLOOKUP(Precio_mayoristas_consumidores[[#This Row],[Cod_mes]],Códigos_mes[],2,0)</f>
        <v>Julio</v>
      </c>
      <c r="D6127" t="s">
        <v>797</v>
      </c>
      <c r="E6127" t="str">
        <f>+VLOOKUP(Precio_mayoristas_consumidores[[#This Row],[Producto]],Codigos_class_frutas[],2,0)</f>
        <v>Oleaginosos</v>
      </c>
      <c r="F6127" t="s">
        <v>225</v>
      </c>
      <c r="G6127" s="51">
        <v>3460.16</v>
      </c>
    </row>
    <row r="6128" spans="1:7" x14ac:dyDescent="0.35">
      <c r="A6128">
        <v>2019</v>
      </c>
      <c r="B6128">
        <v>7</v>
      </c>
      <c r="C6128" t="str">
        <f>+VLOOKUP(Precio_mayoristas_consumidores[[#This Row],[Cod_mes]],Códigos_mes[],2,0)</f>
        <v>Julio</v>
      </c>
      <c r="D6128" t="s">
        <v>797</v>
      </c>
      <c r="E6128" t="str">
        <f>+VLOOKUP(Precio_mayoristas_consumidores[[#This Row],[Producto]],Codigos_class_frutas[],2,0)</f>
        <v>Frutos de pepita</v>
      </c>
      <c r="F6128" t="s">
        <v>242</v>
      </c>
      <c r="G6128" s="51">
        <v>1238.03</v>
      </c>
    </row>
    <row r="6129" spans="1:7" x14ac:dyDescent="0.35">
      <c r="A6129">
        <v>2019</v>
      </c>
      <c r="B6129">
        <v>7</v>
      </c>
      <c r="C6129" t="str">
        <f>+VLOOKUP(Precio_mayoristas_consumidores[[#This Row],[Cod_mes]],Códigos_mes[],2,0)</f>
        <v>Julio</v>
      </c>
      <c r="D6129" t="s">
        <v>797</v>
      </c>
      <c r="E6129" t="str">
        <f>+VLOOKUP(Precio_mayoristas_consumidores[[#This Row],[Producto]],Codigos_class_frutas[],2,0)</f>
        <v>Tropicales y subtropicales</v>
      </c>
      <c r="F6129" t="s">
        <v>204</v>
      </c>
      <c r="G6129" s="51">
        <v>847.77</v>
      </c>
    </row>
    <row r="6130" spans="1:7" x14ac:dyDescent="0.35">
      <c r="A6130">
        <v>2019</v>
      </c>
      <c r="B6130">
        <v>7</v>
      </c>
      <c r="C6130" t="str">
        <f>+VLOOKUP(Precio_mayoristas_consumidores[[#This Row],[Cod_mes]],Códigos_mes[],2,0)</f>
        <v>Julio</v>
      </c>
      <c r="D6130" t="s">
        <v>796</v>
      </c>
      <c r="E6130" t="str">
        <f>+VLOOKUP(Precio_mayoristas_consumidores[[#This Row],[Producto]],Codigos_class_frutas[],2,0)</f>
        <v>Berries</v>
      </c>
      <c r="F6130" t="s">
        <v>249</v>
      </c>
      <c r="G6130" s="51">
        <v>615.01</v>
      </c>
    </row>
    <row r="6131" spans="1:7" x14ac:dyDescent="0.35">
      <c r="A6131">
        <v>2019</v>
      </c>
      <c r="B6131">
        <v>7</v>
      </c>
      <c r="C6131" t="str">
        <f>+VLOOKUP(Precio_mayoristas_consumidores[[#This Row],[Cod_mes]],Códigos_mes[],2,0)</f>
        <v>Julio</v>
      </c>
      <c r="D6131" t="s">
        <v>796</v>
      </c>
      <c r="E6131" t="str">
        <f>+VLOOKUP(Precio_mayoristas_consumidores[[#This Row],[Producto]],Codigos_class_frutas[],2,0)</f>
        <v>Cítricos</v>
      </c>
      <c r="F6131" t="s">
        <v>214</v>
      </c>
      <c r="G6131" s="51">
        <v>370.21</v>
      </c>
    </row>
    <row r="6132" spans="1:7" x14ac:dyDescent="0.35">
      <c r="A6132">
        <v>2019</v>
      </c>
      <c r="B6132">
        <v>7</v>
      </c>
      <c r="C6132" t="str">
        <f>+VLOOKUP(Precio_mayoristas_consumidores[[#This Row],[Cod_mes]],Códigos_mes[],2,0)</f>
        <v>Julio</v>
      </c>
      <c r="D6132" t="s">
        <v>796</v>
      </c>
      <c r="E6132" t="str">
        <f>+VLOOKUP(Precio_mayoristas_consumidores[[#This Row],[Producto]],Codigos_class_frutas[],2,0)</f>
        <v>Cítricos</v>
      </c>
      <c r="F6132" t="s">
        <v>218</v>
      </c>
      <c r="G6132" s="51">
        <v>624.69000000000005</v>
      </c>
    </row>
    <row r="6133" spans="1:7" x14ac:dyDescent="0.35">
      <c r="A6133">
        <v>2019</v>
      </c>
      <c r="B6133">
        <v>7</v>
      </c>
      <c r="C6133" t="str">
        <f>+VLOOKUP(Precio_mayoristas_consumidores[[#This Row],[Cod_mes]],Códigos_mes[],2,0)</f>
        <v>Julio</v>
      </c>
      <c r="D6133" t="s">
        <v>796</v>
      </c>
      <c r="E6133" t="str">
        <f>+VLOOKUP(Precio_mayoristas_consumidores[[#This Row],[Producto]],Codigos_class_frutas[],2,0)</f>
        <v>Tropicales y subtropicales</v>
      </c>
      <c r="F6133" t="s">
        <v>229</v>
      </c>
      <c r="G6133" s="51">
        <v>2073.15</v>
      </c>
    </row>
    <row r="6134" spans="1:7" x14ac:dyDescent="0.35">
      <c r="A6134">
        <v>2019</v>
      </c>
      <c r="B6134">
        <v>7</v>
      </c>
      <c r="C6134" t="str">
        <f>+VLOOKUP(Precio_mayoristas_consumidores[[#This Row],[Cod_mes]],Códigos_mes[],2,0)</f>
        <v>Julio</v>
      </c>
      <c r="D6134" t="s">
        <v>796</v>
      </c>
      <c r="E6134" t="str">
        <f>+VLOOKUP(Precio_mayoristas_consumidores[[#This Row],[Producto]],Codigos_class_frutas[],2,0)</f>
        <v>Frutos de pepita</v>
      </c>
      <c r="F6134" t="s">
        <v>231</v>
      </c>
      <c r="G6134" s="51">
        <v>612.44000000000005</v>
      </c>
    </row>
    <row r="6135" spans="1:7" x14ac:dyDescent="0.35">
      <c r="A6135">
        <v>2019</v>
      </c>
      <c r="B6135">
        <v>7</v>
      </c>
      <c r="C6135" t="str">
        <f>+VLOOKUP(Precio_mayoristas_consumidores[[#This Row],[Cod_mes]],Códigos_mes[],2,0)</f>
        <v>Julio</v>
      </c>
      <c r="D6135" t="s">
        <v>796</v>
      </c>
      <c r="E6135" t="str">
        <f>+VLOOKUP(Precio_mayoristas_consumidores[[#This Row],[Producto]],Codigos_class_frutas[],2,0)</f>
        <v>Cítricos</v>
      </c>
      <c r="F6135" t="s">
        <v>221</v>
      </c>
      <c r="G6135" s="51">
        <v>531.39</v>
      </c>
    </row>
    <row r="6136" spans="1:7" x14ac:dyDescent="0.35">
      <c r="A6136">
        <v>2019</v>
      </c>
      <c r="B6136">
        <v>7</v>
      </c>
      <c r="C6136" t="str">
        <f>+VLOOKUP(Precio_mayoristas_consumidores[[#This Row],[Cod_mes]],Códigos_mes[],2,0)</f>
        <v>Julio</v>
      </c>
      <c r="D6136" t="s">
        <v>796</v>
      </c>
      <c r="E6136" t="str">
        <f>+VLOOKUP(Precio_mayoristas_consumidores[[#This Row],[Producto]],Codigos_class_frutas[],2,0)</f>
        <v>Oleaginosos</v>
      </c>
      <c r="F6136" t="s">
        <v>225</v>
      </c>
      <c r="G6136" s="51">
        <v>2790.52</v>
      </c>
    </row>
    <row r="6137" spans="1:7" x14ac:dyDescent="0.35">
      <c r="A6137">
        <v>2019</v>
      </c>
      <c r="B6137">
        <v>7</v>
      </c>
      <c r="C6137" t="str">
        <f>+VLOOKUP(Precio_mayoristas_consumidores[[#This Row],[Cod_mes]],Códigos_mes[],2,0)</f>
        <v>Julio</v>
      </c>
      <c r="D6137" t="s">
        <v>796</v>
      </c>
      <c r="E6137" t="str">
        <f>+VLOOKUP(Precio_mayoristas_consumidores[[#This Row],[Producto]],Codigos_class_frutas[],2,0)</f>
        <v>Frutos de pepita</v>
      </c>
      <c r="F6137" t="s">
        <v>242</v>
      </c>
      <c r="G6137" s="51">
        <v>648.96</v>
      </c>
    </row>
    <row r="6138" spans="1:7" x14ac:dyDescent="0.35">
      <c r="A6138">
        <v>2019</v>
      </c>
      <c r="B6138">
        <v>7</v>
      </c>
      <c r="C6138" t="str">
        <f>+VLOOKUP(Precio_mayoristas_consumidores[[#This Row],[Cod_mes]],Códigos_mes[],2,0)</f>
        <v>Julio</v>
      </c>
      <c r="D6138" t="s">
        <v>796</v>
      </c>
      <c r="E6138" t="str">
        <f>+VLOOKUP(Precio_mayoristas_consumidores[[#This Row],[Producto]],Codigos_class_frutas[],2,0)</f>
        <v>Tropicales y subtropicales</v>
      </c>
      <c r="F6138" t="s">
        <v>204</v>
      </c>
      <c r="G6138" s="51">
        <v>590.34</v>
      </c>
    </row>
    <row r="6139" spans="1:7" x14ac:dyDescent="0.35">
      <c r="A6139">
        <v>2019</v>
      </c>
      <c r="B6139">
        <v>7</v>
      </c>
      <c r="C6139" t="str">
        <f>+VLOOKUP(Precio_mayoristas_consumidores[[#This Row],[Cod_mes]],Códigos_mes[],2,0)</f>
        <v>Julio</v>
      </c>
      <c r="D6139" t="s">
        <v>797</v>
      </c>
      <c r="E6139" t="str">
        <f>+VLOOKUP(Precio_mayoristas_consumidores[[#This Row],[Producto]],Codigos_class_frutas[],2,0)</f>
        <v>Berries</v>
      </c>
      <c r="F6139" t="s">
        <v>249</v>
      </c>
      <c r="G6139" s="51">
        <v>1372.75</v>
      </c>
    </row>
    <row r="6140" spans="1:7" x14ac:dyDescent="0.35">
      <c r="A6140">
        <v>2019</v>
      </c>
      <c r="B6140">
        <v>7</v>
      </c>
      <c r="C6140" t="str">
        <f>+VLOOKUP(Precio_mayoristas_consumidores[[#This Row],[Cod_mes]],Códigos_mes[],2,0)</f>
        <v>Julio</v>
      </c>
      <c r="D6140" t="s">
        <v>797</v>
      </c>
      <c r="E6140" t="str">
        <f>+VLOOKUP(Precio_mayoristas_consumidores[[#This Row],[Producto]],Codigos_class_frutas[],2,0)</f>
        <v>Cítricos</v>
      </c>
      <c r="F6140" t="s">
        <v>214</v>
      </c>
      <c r="G6140" s="51">
        <v>1345.94</v>
      </c>
    </row>
    <row r="6141" spans="1:7" x14ac:dyDescent="0.35">
      <c r="A6141">
        <v>2019</v>
      </c>
      <c r="B6141">
        <v>7</v>
      </c>
      <c r="C6141" t="str">
        <f>+VLOOKUP(Precio_mayoristas_consumidores[[#This Row],[Cod_mes]],Códigos_mes[],2,0)</f>
        <v>Julio</v>
      </c>
      <c r="D6141" t="s">
        <v>797</v>
      </c>
      <c r="E6141" t="str">
        <f>+VLOOKUP(Precio_mayoristas_consumidores[[#This Row],[Producto]],Codigos_class_frutas[],2,0)</f>
        <v>Cítricos</v>
      </c>
      <c r="F6141" t="s">
        <v>218</v>
      </c>
      <c r="G6141" s="51">
        <v>1757.17</v>
      </c>
    </row>
    <row r="6142" spans="1:7" x14ac:dyDescent="0.35">
      <c r="A6142">
        <v>2019</v>
      </c>
      <c r="B6142">
        <v>7</v>
      </c>
      <c r="C6142" t="str">
        <f>+VLOOKUP(Precio_mayoristas_consumidores[[#This Row],[Cod_mes]],Códigos_mes[],2,0)</f>
        <v>Julio</v>
      </c>
      <c r="D6142" t="s">
        <v>797</v>
      </c>
      <c r="E6142" t="str">
        <f>+VLOOKUP(Precio_mayoristas_consumidores[[#This Row],[Producto]],Codigos_class_frutas[],2,0)</f>
        <v>Tropicales y subtropicales</v>
      </c>
      <c r="F6142" t="s">
        <v>229</v>
      </c>
      <c r="G6142" s="51">
        <v>2082.2600000000002</v>
      </c>
    </row>
    <row r="6143" spans="1:7" x14ac:dyDescent="0.35">
      <c r="A6143">
        <v>2019</v>
      </c>
      <c r="B6143">
        <v>7</v>
      </c>
      <c r="C6143" t="str">
        <f>+VLOOKUP(Precio_mayoristas_consumidores[[#This Row],[Cod_mes]],Códigos_mes[],2,0)</f>
        <v>Julio</v>
      </c>
      <c r="D6143" t="s">
        <v>797</v>
      </c>
      <c r="E6143" t="str">
        <f>+VLOOKUP(Precio_mayoristas_consumidores[[#This Row],[Producto]],Codigos_class_frutas[],2,0)</f>
        <v>Frutos de pepita</v>
      </c>
      <c r="F6143" t="s">
        <v>231</v>
      </c>
      <c r="G6143" s="51">
        <v>1230.33</v>
      </c>
    </row>
    <row r="6144" spans="1:7" x14ac:dyDescent="0.35">
      <c r="A6144">
        <v>2019</v>
      </c>
      <c r="B6144">
        <v>7</v>
      </c>
      <c r="C6144" t="str">
        <f>+VLOOKUP(Precio_mayoristas_consumidores[[#This Row],[Cod_mes]],Códigos_mes[],2,0)</f>
        <v>Julio</v>
      </c>
      <c r="D6144" t="s">
        <v>797</v>
      </c>
      <c r="E6144" t="str">
        <f>+VLOOKUP(Precio_mayoristas_consumidores[[#This Row],[Producto]],Codigos_class_frutas[],2,0)</f>
        <v>Cítricos</v>
      </c>
      <c r="F6144" t="s">
        <v>221</v>
      </c>
      <c r="G6144" s="51">
        <v>986.91</v>
      </c>
    </row>
    <row r="6145" spans="1:7" x14ac:dyDescent="0.35">
      <c r="A6145">
        <v>2019</v>
      </c>
      <c r="B6145">
        <v>7</v>
      </c>
      <c r="C6145" t="str">
        <f>+VLOOKUP(Precio_mayoristas_consumidores[[#This Row],[Cod_mes]],Códigos_mes[],2,0)</f>
        <v>Julio</v>
      </c>
      <c r="D6145" t="s">
        <v>797</v>
      </c>
      <c r="E6145" t="str">
        <f>+VLOOKUP(Precio_mayoristas_consumidores[[#This Row],[Producto]],Codigos_class_frutas[],2,0)</f>
        <v>Oleaginosos</v>
      </c>
      <c r="F6145" t="s">
        <v>225</v>
      </c>
      <c r="G6145" s="51">
        <v>3332.28</v>
      </c>
    </row>
    <row r="6146" spans="1:7" x14ac:dyDescent="0.35">
      <c r="A6146">
        <v>2019</v>
      </c>
      <c r="B6146">
        <v>7</v>
      </c>
      <c r="C6146" t="str">
        <f>+VLOOKUP(Precio_mayoristas_consumidores[[#This Row],[Cod_mes]],Códigos_mes[],2,0)</f>
        <v>Julio</v>
      </c>
      <c r="D6146" t="s">
        <v>797</v>
      </c>
      <c r="E6146" t="str">
        <f>+VLOOKUP(Precio_mayoristas_consumidores[[#This Row],[Producto]],Codigos_class_frutas[],2,0)</f>
        <v>Frutos de pepita</v>
      </c>
      <c r="F6146" t="s">
        <v>242</v>
      </c>
      <c r="G6146" s="51">
        <v>1274.71</v>
      </c>
    </row>
    <row r="6147" spans="1:7" x14ac:dyDescent="0.35">
      <c r="A6147">
        <v>2019</v>
      </c>
      <c r="B6147">
        <v>7</v>
      </c>
      <c r="C6147" t="str">
        <f>+VLOOKUP(Precio_mayoristas_consumidores[[#This Row],[Cod_mes]],Códigos_mes[],2,0)</f>
        <v>Julio</v>
      </c>
      <c r="D6147" t="s">
        <v>797</v>
      </c>
      <c r="E6147" t="str">
        <f>+VLOOKUP(Precio_mayoristas_consumidores[[#This Row],[Producto]],Codigos_class_frutas[],2,0)</f>
        <v>Tropicales y subtropicales</v>
      </c>
      <c r="F6147" t="s">
        <v>204</v>
      </c>
      <c r="G6147" s="51">
        <v>806.5</v>
      </c>
    </row>
    <row r="6148" spans="1:7" x14ac:dyDescent="0.35">
      <c r="A6148">
        <v>2019</v>
      </c>
      <c r="B6148">
        <v>7</v>
      </c>
      <c r="C6148" t="str">
        <f>+VLOOKUP(Precio_mayoristas_consumidores[[#This Row],[Cod_mes]],Códigos_mes[],2,0)</f>
        <v>Julio</v>
      </c>
      <c r="D6148" t="s">
        <v>796</v>
      </c>
      <c r="E6148" t="str">
        <f>+VLOOKUP(Precio_mayoristas_consumidores[[#This Row],[Producto]],Codigos_class_frutas[],2,0)</f>
        <v>Berries</v>
      </c>
      <c r="F6148" t="s">
        <v>249</v>
      </c>
      <c r="G6148" s="51">
        <v>584.02</v>
      </c>
    </row>
    <row r="6149" spans="1:7" x14ac:dyDescent="0.35">
      <c r="A6149">
        <v>2019</v>
      </c>
      <c r="B6149">
        <v>7</v>
      </c>
      <c r="C6149" t="str">
        <f>+VLOOKUP(Precio_mayoristas_consumidores[[#This Row],[Cod_mes]],Códigos_mes[],2,0)</f>
        <v>Julio</v>
      </c>
      <c r="D6149" t="s">
        <v>796</v>
      </c>
      <c r="E6149" t="str">
        <f>+VLOOKUP(Precio_mayoristas_consumidores[[#This Row],[Producto]],Codigos_class_frutas[],2,0)</f>
        <v>Cítricos</v>
      </c>
      <c r="F6149" t="s">
        <v>214</v>
      </c>
      <c r="G6149" s="51">
        <v>410.37</v>
      </c>
    </row>
    <row r="6150" spans="1:7" x14ac:dyDescent="0.35">
      <c r="A6150">
        <v>2019</v>
      </c>
      <c r="B6150">
        <v>7</v>
      </c>
      <c r="C6150" t="str">
        <f>+VLOOKUP(Precio_mayoristas_consumidores[[#This Row],[Cod_mes]],Códigos_mes[],2,0)</f>
        <v>Julio</v>
      </c>
      <c r="D6150" t="s">
        <v>796</v>
      </c>
      <c r="E6150" t="str">
        <f>+VLOOKUP(Precio_mayoristas_consumidores[[#This Row],[Producto]],Codigos_class_frutas[],2,0)</f>
        <v>Cítricos</v>
      </c>
      <c r="F6150" t="s">
        <v>218</v>
      </c>
      <c r="G6150" s="51">
        <v>646.87</v>
      </c>
    </row>
    <row r="6151" spans="1:7" x14ac:dyDescent="0.35">
      <c r="A6151">
        <v>2019</v>
      </c>
      <c r="B6151">
        <v>7</v>
      </c>
      <c r="C6151" t="str">
        <f>+VLOOKUP(Precio_mayoristas_consumidores[[#This Row],[Cod_mes]],Códigos_mes[],2,0)</f>
        <v>Julio</v>
      </c>
      <c r="D6151" t="s">
        <v>796</v>
      </c>
      <c r="E6151" t="str">
        <f>+VLOOKUP(Precio_mayoristas_consumidores[[#This Row],[Producto]],Codigos_class_frutas[],2,0)</f>
        <v>Tropicales y subtropicales</v>
      </c>
      <c r="F6151" t="s">
        <v>229</v>
      </c>
      <c r="G6151" s="51">
        <v>2261.67</v>
      </c>
    </row>
    <row r="6152" spans="1:7" x14ac:dyDescent="0.35">
      <c r="A6152">
        <v>2019</v>
      </c>
      <c r="B6152">
        <v>7</v>
      </c>
      <c r="C6152" t="str">
        <f>+VLOOKUP(Precio_mayoristas_consumidores[[#This Row],[Cod_mes]],Códigos_mes[],2,0)</f>
        <v>Julio</v>
      </c>
      <c r="D6152" t="s">
        <v>796</v>
      </c>
      <c r="E6152" t="str">
        <f>+VLOOKUP(Precio_mayoristas_consumidores[[#This Row],[Producto]],Codigos_class_frutas[],2,0)</f>
        <v>Frutos de pepita</v>
      </c>
      <c r="F6152" t="s">
        <v>231</v>
      </c>
      <c r="G6152" s="51">
        <v>591.38</v>
      </c>
    </row>
    <row r="6153" spans="1:7" x14ac:dyDescent="0.35">
      <c r="A6153">
        <v>2019</v>
      </c>
      <c r="B6153">
        <v>7</v>
      </c>
      <c r="C6153" t="str">
        <f>+VLOOKUP(Precio_mayoristas_consumidores[[#This Row],[Cod_mes]],Códigos_mes[],2,0)</f>
        <v>Julio</v>
      </c>
      <c r="D6153" t="s">
        <v>796</v>
      </c>
      <c r="E6153" t="str">
        <f>+VLOOKUP(Precio_mayoristas_consumidores[[#This Row],[Producto]],Codigos_class_frutas[],2,0)</f>
        <v>Cítricos</v>
      </c>
      <c r="F6153" t="s">
        <v>221</v>
      </c>
      <c r="G6153" s="51">
        <v>507.61</v>
      </c>
    </row>
    <row r="6154" spans="1:7" x14ac:dyDescent="0.35">
      <c r="A6154">
        <v>2019</v>
      </c>
      <c r="B6154">
        <v>7</v>
      </c>
      <c r="C6154" t="str">
        <f>+VLOOKUP(Precio_mayoristas_consumidores[[#This Row],[Cod_mes]],Códigos_mes[],2,0)</f>
        <v>Julio</v>
      </c>
      <c r="D6154" t="s">
        <v>796</v>
      </c>
      <c r="E6154" t="str">
        <f>+VLOOKUP(Precio_mayoristas_consumidores[[#This Row],[Producto]],Codigos_class_frutas[],2,0)</f>
        <v>Oleaginosos</v>
      </c>
      <c r="F6154" t="s">
        <v>225</v>
      </c>
      <c r="G6154" s="51">
        <v>2738.21</v>
      </c>
    </row>
    <row r="6155" spans="1:7" x14ac:dyDescent="0.35">
      <c r="A6155">
        <v>2019</v>
      </c>
      <c r="B6155">
        <v>7</v>
      </c>
      <c r="C6155" t="str">
        <f>+VLOOKUP(Precio_mayoristas_consumidores[[#This Row],[Cod_mes]],Códigos_mes[],2,0)</f>
        <v>Julio</v>
      </c>
      <c r="D6155" t="s">
        <v>796</v>
      </c>
      <c r="E6155" t="str">
        <f>+VLOOKUP(Precio_mayoristas_consumidores[[#This Row],[Producto]],Codigos_class_frutas[],2,0)</f>
        <v>Frutos de pepita</v>
      </c>
      <c r="F6155" t="s">
        <v>242</v>
      </c>
      <c r="G6155" s="51">
        <v>629.80999999999995</v>
      </c>
    </row>
    <row r="6156" spans="1:7" x14ac:dyDescent="0.35">
      <c r="A6156">
        <v>2019</v>
      </c>
      <c r="B6156">
        <v>7</v>
      </c>
      <c r="C6156" t="str">
        <f>+VLOOKUP(Precio_mayoristas_consumidores[[#This Row],[Cod_mes]],Códigos_mes[],2,0)</f>
        <v>Julio</v>
      </c>
      <c r="D6156" t="s">
        <v>796</v>
      </c>
      <c r="E6156" t="str">
        <f>+VLOOKUP(Precio_mayoristas_consumidores[[#This Row],[Producto]],Codigos_class_frutas[],2,0)</f>
        <v>Tropicales y subtropicales</v>
      </c>
      <c r="F6156" t="s">
        <v>204</v>
      </c>
      <c r="G6156" s="51">
        <v>569.11</v>
      </c>
    </row>
    <row r="6157" spans="1:7" x14ac:dyDescent="0.35">
      <c r="A6157">
        <v>2019</v>
      </c>
      <c r="B6157">
        <v>7</v>
      </c>
      <c r="C6157" t="str">
        <f>+VLOOKUP(Precio_mayoristas_consumidores[[#This Row],[Cod_mes]],Códigos_mes[],2,0)</f>
        <v>Julio</v>
      </c>
      <c r="D6157" t="s">
        <v>797</v>
      </c>
      <c r="E6157" t="str">
        <f>+VLOOKUP(Precio_mayoristas_consumidores[[#This Row],[Producto]],Codigos_class_frutas[],2,0)</f>
        <v>Berries</v>
      </c>
      <c r="F6157" t="s">
        <v>249</v>
      </c>
      <c r="G6157" s="51">
        <v>1318.1</v>
      </c>
    </row>
    <row r="6158" spans="1:7" x14ac:dyDescent="0.35">
      <c r="A6158">
        <v>2019</v>
      </c>
      <c r="B6158">
        <v>7</v>
      </c>
      <c r="C6158" t="str">
        <f>+VLOOKUP(Precio_mayoristas_consumidores[[#This Row],[Cod_mes]],Códigos_mes[],2,0)</f>
        <v>Julio</v>
      </c>
      <c r="D6158" t="s">
        <v>797</v>
      </c>
      <c r="E6158" t="str">
        <f>+VLOOKUP(Precio_mayoristas_consumidores[[#This Row],[Producto]],Codigos_class_frutas[],2,0)</f>
        <v>Cítricos</v>
      </c>
      <c r="F6158" t="s">
        <v>214</v>
      </c>
      <c r="G6158" s="51">
        <v>1223.24</v>
      </c>
    </row>
    <row r="6159" spans="1:7" x14ac:dyDescent="0.35">
      <c r="A6159">
        <v>2019</v>
      </c>
      <c r="B6159">
        <v>7</v>
      </c>
      <c r="C6159" t="str">
        <f>+VLOOKUP(Precio_mayoristas_consumidores[[#This Row],[Cod_mes]],Códigos_mes[],2,0)</f>
        <v>Julio</v>
      </c>
      <c r="D6159" t="s">
        <v>797</v>
      </c>
      <c r="E6159" t="str">
        <f>+VLOOKUP(Precio_mayoristas_consumidores[[#This Row],[Producto]],Codigos_class_frutas[],2,0)</f>
        <v>Cítricos</v>
      </c>
      <c r="F6159" t="s">
        <v>218</v>
      </c>
      <c r="G6159" s="51">
        <v>1779.29</v>
      </c>
    </row>
    <row r="6160" spans="1:7" x14ac:dyDescent="0.35">
      <c r="A6160">
        <v>2019</v>
      </c>
      <c r="B6160">
        <v>7</v>
      </c>
      <c r="C6160" t="str">
        <f>+VLOOKUP(Precio_mayoristas_consumidores[[#This Row],[Cod_mes]],Códigos_mes[],2,0)</f>
        <v>Julio</v>
      </c>
      <c r="D6160" t="s">
        <v>797</v>
      </c>
      <c r="E6160" t="str">
        <f>+VLOOKUP(Precio_mayoristas_consumidores[[#This Row],[Producto]],Codigos_class_frutas[],2,0)</f>
        <v>Tropicales y subtropicales</v>
      </c>
      <c r="F6160" t="s">
        <v>229</v>
      </c>
      <c r="G6160" s="51">
        <v>2058.89</v>
      </c>
    </row>
    <row r="6161" spans="1:7" x14ac:dyDescent="0.35">
      <c r="A6161">
        <v>2019</v>
      </c>
      <c r="B6161">
        <v>7</v>
      </c>
      <c r="C6161" t="str">
        <f>+VLOOKUP(Precio_mayoristas_consumidores[[#This Row],[Cod_mes]],Códigos_mes[],2,0)</f>
        <v>Julio</v>
      </c>
      <c r="D6161" t="s">
        <v>797</v>
      </c>
      <c r="E6161" t="str">
        <f>+VLOOKUP(Precio_mayoristas_consumidores[[#This Row],[Producto]],Codigos_class_frutas[],2,0)</f>
        <v>Frutos de pepita</v>
      </c>
      <c r="F6161" t="s">
        <v>231</v>
      </c>
      <c r="G6161" s="51">
        <v>1231.97</v>
      </c>
    </row>
    <row r="6162" spans="1:7" x14ac:dyDescent="0.35">
      <c r="A6162">
        <v>2019</v>
      </c>
      <c r="B6162">
        <v>7</v>
      </c>
      <c r="C6162" t="str">
        <f>+VLOOKUP(Precio_mayoristas_consumidores[[#This Row],[Cod_mes]],Códigos_mes[],2,0)</f>
        <v>Julio</v>
      </c>
      <c r="D6162" t="s">
        <v>797</v>
      </c>
      <c r="E6162" t="str">
        <f>+VLOOKUP(Precio_mayoristas_consumidores[[#This Row],[Producto]],Codigos_class_frutas[],2,0)</f>
        <v>Cítricos</v>
      </c>
      <c r="F6162" t="s">
        <v>221</v>
      </c>
      <c r="G6162" s="51">
        <v>967.71</v>
      </c>
    </row>
    <row r="6163" spans="1:7" x14ac:dyDescent="0.35">
      <c r="A6163">
        <v>2019</v>
      </c>
      <c r="B6163">
        <v>7</v>
      </c>
      <c r="C6163" t="str">
        <f>+VLOOKUP(Precio_mayoristas_consumidores[[#This Row],[Cod_mes]],Códigos_mes[],2,0)</f>
        <v>Julio</v>
      </c>
      <c r="D6163" t="s">
        <v>797</v>
      </c>
      <c r="E6163" t="str">
        <f>+VLOOKUP(Precio_mayoristas_consumidores[[#This Row],[Producto]],Codigos_class_frutas[],2,0)</f>
        <v>Oleaginosos</v>
      </c>
      <c r="F6163" t="s">
        <v>225</v>
      </c>
      <c r="G6163" s="51">
        <v>3423.98</v>
      </c>
    </row>
    <row r="6164" spans="1:7" x14ac:dyDescent="0.35">
      <c r="A6164">
        <v>2019</v>
      </c>
      <c r="B6164">
        <v>7</v>
      </c>
      <c r="C6164" t="str">
        <f>+VLOOKUP(Precio_mayoristas_consumidores[[#This Row],[Cod_mes]],Códigos_mes[],2,0)</f>
        <v>Julio</v>
      </c>
      <c r="D6164" t="s">
        <v>797</v>
      </c>
      <c r="E6164" t="str">
        <f>+VLOOKUP(Precio_mayoristas_consumidores[[#This Row],[Producto]],Codigos_class_frutas[],2,0)</f>
        <v>Frutos de pepita</v>
      </c>
      <c r="F6164" t="s">
        <v>242</v>
      </c>
      <c r="G6164" s="51">
        <v>1259.49</v>
      </c>
    </row>
    <row r="6165" spans="1:7" x14ac:dyDescent="0.35">
      <c r="A6165">
        <v>2019</v>
      </c>
      <c r="B6165">
        <v>7</v>
      </c>
      <c r="C6165" t="str">
        <f>+VLOOKUP(Precio_mayoristas_consumidores[[#This Row],[Cod_mes]],Códigos_mes[],2,0)</f>
        <v>Julio</v>
      </c>
      <c r="D6165" t="s">
        <v>797</v>
      </c>
      <c r="E6165" t="str">
        <f>+VLOOKUP(Precio_mayoristas_consumidores[[#This Row],[Producto]],Codigos_class_frutas[],2,0)</f>
        <v>Tropicales y subtropicales</v>
      </c>
      <c r="F6165" t="s">
        <v>204</v>
      </c>
      <c r="G6165" s="51">
        <v>829.78</v>
      </c>
    </row>
    <row r="6166" spans="1:7" x14ac:dyDescent="0.35">
      <c r="A6166">
        <v>2019</v>
      </c>
      <c r="B6166">
        <v>7</v>
      </c>
      <c r="C6166" t="str">
        <f>+VLOOKUP(Precio_mayoristas_consumidores[[#This Row],[Cod_mes]],Códigos_mes[],2,0)</f>
        <v>Julio</v>
      </c>
      <c r="D6166" t="s">
        <v>796</v>
      </c>
      <c r="E6166" t="str">
        <f>+VLOOKUP(Precio_mayoristas_consumidores[[#This Row],[Producto]],Codigos_class_frutas[],2,0)</f>
        <v>Berries</v>
      </c>
      <c r="F6166" t="s">
        <v>249</v>
      </c>
      <c r="G6166" s="51">
        <v>610.76</v>
      </c>
    </row>
    <row r="6167" spans="1:7" x14ac:dyDescent="0.35">
      <c r="A6167">
        <v>2019</v>
      </c>
      <c r="B6167">
        <v>7</v>
      </c>
      <c r="C6167" t="str">
        <f>+VLOOKUP(Precio_mayoristas_consumidores[[#This Row],[Cod_mes]],Códigos_mes[],2,0)</f>
        <v>Julio</v>
      </c>
      <c r="D6167" t="s">
        <v>796</v>
      </c>
      <c r="E6167" t="str">
        <f>+VLOOKUP(Precio_mayoristas_consumidores[[#This Row],[Producto]],Codigos_class_frutas[],2,0)</f>
        <v>Cítricos</v>
      </c>
      <c r="F6167" t="s">
        <v>214</v>
      </c>
      <c r="G6167" s="51">
        <v>375.74</v>
      </c>
    </row>
    <row r="6168" spans="1:7" x14ac:dyDescent="0.35">
      <c r="A6168">
        <v>2019</v>
      </c>
      <c r="B6168">
        <v>7</v>
      </c>
      <c r="C6168" t="str">
        <f>+VLOOKUP(Precio_mayoristas_consumidores[[#This Row],[Cod_mes]],Códigos_mes[],2,0)</f>
        <v>Julio</v>
      </c>
      <c r="D6168" t="s">
        <v>796</v>
      </c>
      <c r="E6168" t="str">
        <f>+VLOOKUP(Precio_mayoristas_consumidores[[#This Row],[Producto]],Codigos_class_frutas[],2,0)</f>
        <v>Cítricos</v>
      </c>
      <c r="F6168" t="s">
        <v>218</v>
      </c>
      <c r="G6168" s="51">
        <v>631.64</v>
      </c>
    </row>
    <row r="6169" spans="1:7" x14ac:dyDescent="0.35">
      <c r="A6169">
        <v>2019</v>
      </c>
      <c r="B6169">
        <v>7</v>
      </c>
      <c r="C6169" t="str">
        <f>+VLOOKUP(Precio_mayoristas_consumidores[[#This Row],[Cod_mes]],Códigos_mes[],2,0)</f>
        <v>Julio</v>
      </c>
      <c r="D6169" t="s">
        <v>796</v>
      </c>
      <c r="E6169" t="str">
        <f>+VLOOKUP(Precio_mayoristas_consumidores[[#This Row],[Producto]],Codigos_class_frutas[],2,0)</f>
        <v>Tropicales y subtropicales</v>
      </c>
      <c r="F6169" t="s">
        <v>229</v>
      </c>
      <c r="G6169" s="51">
        <v>2124.36</v>
      </c>
    </row>
    <row r="6170" spans="1:7" x14ac:dyDescent="0.35">
      <c r="A6170">
        <v>2019</v>
      </c>
      <c r="B6170">
        <v>7</v>
      </c>
      <c r="C6170" t="str">
        <f>+VLOOKUP(Precio_mayoristas_consumidores[[#This Row],[Cod_mes]],Códigos_mes[],2,0)</f>
        <v>Julio</v>
      </c>
      <c r="D6170" t="s">
        <v>796</v>
      </c>
      <c r="E6170" t="str">
        <f>+VLOOKUP(Precio_mayoristas_consumidores[[#This Row],[Producto]],Codigos_class_frutas[],2,0)</f>
        <v>Frutos de pepita</v>
      </c>
      <c r="F6170" t="s">
        <v>231</v>
      </c>
      <c r="G6170" s="51">
        <v>617.98</v>
      </c>
    </row>
    <row r="6171" spans="1:7" x14ac:dyDescent="0.35">
      <c r="A6171">
        <v>2019</v>
      </c>
      <c r="B6171">
        <v>7</v>
      </c>
      <c r="C6171" t="str">
        <f>+VLOOKUP(Precio_mayoristas_consumidores[[#This Row],[Cod_mes]],Códigos_mes[],2,0)</f>
        <v>Julio</v>
      </c>
      <c r="D6171" t="s">
        <v>796</v>
      </c>
      <c r="E6171" t="str">
        <f>+VLOOKUP(Precio_mayoristas_consumidores[[#This Row],[Producto]],Codigos_class_frutas[],2,0)</f>
        <v>Cítricos</v>
      </c>
      <c r="F6171" t="s">
        <v>221</v>
      </c>
      <c r="G6171" s="51">
        <v>500.58</v>
      </c>
    </row>
    <row r="6172" spans="1:7" x14ac:dyDescent="0.35">
      <c r="A6172">
        <v>2019</v>
      </c>
      <c r="B6172">
        <v>7</v>
      </c>
      <c r="C6172" t="str">
        <f>+VLOOKUP(Precio_mayoristas_consumidores[[#This Row],[Cod_mes]],Códigos_mes[],2,0)</f>
        <v>Julio</v>
      </c>
      <c r="D6172" t="s">
        <v>796</v>
      </c>
      <c r="E6172" t="str">
        <f>+VLOOKUP(Precio_mayoristas_consumidores[[#This Row],[Producto]],Codigos_class_frutas[],2,0)</f>
        <v>Oleaginosos</v>
      </c>
      <c r="F6172" t="s">
        <v>225</v>
      </c>
      <c r="G6172" s="51">
        <v>2713.49</v>
      </c>
    </row>
    <row r="6173" spans="1:7" x14ac:dyDescent="0.35">
      <c r="A6173">
        <v>2019</v>
      </c>
      <c r="B6173">
        <v>7</v>
      </c>
      <c r="C6173" t="str">
        <f>+VLOOKUP(Precio_mayoristas_consumidores[[#This Row],[Cod_mes]],Códigos_mes[],2,0)</f>
        <v>Julio</v>
      </c>
      <c r="D6173" t="s">
        <v>796</v>
      </c>
      <c r="E6173" t="str">
        <f>+VLOOKUP(Precio_mayoristas_consumidores[[#This Row],[Producto]],Codigos_class_frutas[],2,0)</f>
        <v>Frutos de pepita</v>
      </c>
      <c r="F6173" t="s">
        <v>242</v>
      </c>
      <c r="G6173" s="51">
        <v>654.16999999999996</v>
      </c>
    </row>
    <row r="6174" spans="1:7" x14ac:dyDescent="0.35">
      <c r="A6174">
        <v>2019</v>
      </c>
      <c r="B6174">
        <v>7</v>
      </c>
      <c r="C6174" t="str">
        <f>+VLOOKUP(Precio_mayoristas_consumidores[[#This Row],[Cod_mes]],Códigos_mes[],2,0)</f>
        <v>Julio</v>
      </c>
      <c r="D6174" t="s">
        <v>796</v>
      </c>
      <c r="E6174" t="str">
        <f>+VLOOKUP(Precio_mayoristas_consumidores[[#This Row],[Producto]],Codigos_class_frutas[],2,0)</f>
        <v>Tropicales y subtropicales</v>
      </c>
      <c r="F6174" t="s">
        <v>204</v>
      </c>
      <c r="G6174" s="51">
        <v>664.74</v>
      </c>
    </row>
    <row r="6175" spans="1:7" x14ac:dyDescent="0.35">
      <c r="A6175">
        <v>2019</v>
      </c>
      <c r="B6175">
        <v>7</v>
      </c>
      <c r="C6175" t="str">
        <f>+VLOOKUP(Precio_mayoristas_consumidores[[#This Row],[Cod_mes]],Códigos_mes[],2,0)</f>
        <v>Julio</v>
      </c>
      <c r="D6175" t="s">
        <v>797</v>
      </c>
      <c r="E6175" t="str">
        <f>+VLOOKUP(Precio_mayoristas_consumidores[[#This Row],[Producto]],Codigos_class_frutas[],2,0)</f>
        <v>Berries</v>
      </c>
      <c r="F6175" t="s">
        <v>249</v>
      </c>
      <c r="G6175" s="51">
        <v>1383.48</v>
      </c>
    </row>
    <row r="6176" spans="1:7" x14ac:dyDescent="0.35">
      <c r="A6176">
        <v>2019</v>
      </c>
      <c r="B6176">
        <v>7</v>
      </c>
      <c r="C6176" t="str">
        <f>+VLOOKUP(Precio_mayoristas_consumidores[[#This Row],[Cod_mes]],Códigos_mes[],2,0)</f>
        <v>Julio</v>
      </c>
      <c r="D6176" t="s">
        <v>797</v>
      </c>
      <c r="E6176" t="str">
        <f>+VLOOKUP(Precio_mayoristas_consumidores[[#This Row],[Producto]],Codigos_class_frutas[],2,0)</f>
        <v>Cítricos</v>
      </c>
      <c r="F6176" t="s">
        <v>214</v>
      </c>
      <c r="G6176" s="51">
        <v>1127.01</v>
      </c>
    </row>
    <row r="6177" spans="1:7" x14ac:dyDescent="0.35">
      <c r="A6177">
        <v>2019</v>
      </c>
      <c r="B6177">
        <v>7</v>
      </c>
      <c r="C6177" t="str">
        <f>+VLOOKUP(Precio_mayoristas_consumidores[[#This Row],[Cod_mes]],Códigos_mes[],2,0)</f>
        <v>Julio</v>
      </c>
      <c r="D6177" t="s">
        <v>797</v>
      </c>
      <c r="E6177" t="str">
        <f>+VLOOKUP(Precio_mayoristas_consumidores[[#This Row],[Producto]],Codigos_class_frutas[],2,0)</f>
        <v>Cítricos</v>
      </c>
      <c r="F6177" t="s">
        <v>218</v>
      </c>
      <c r="G6177" s="51">
        <v>1610.13</v>
      </c>
    </row>
    <row r="6178" spans="1:7" x14ac:dyDescent="0.35">
      <c r="A6178">
        <v>2019</v>
      </c>
      <c r="B6178">
        <v>7</v>
      </c>
      <c r="C6178" t="str">
        <f>+VLOOKUP(Precio_mayoristas_consumidores[[#This Row],[Cod_mes]],Códigos_mes[],2,0)</f>
        <v>Julio</v>
      </c>
      <c r="D6178" t="s">
        <v>797</v>
      </c>
      <c r="E6178" t="str">
        <f>+VLOOKUP(Precio_mayoristas_consumidores[[#This Row],[Producto]],Codigos_class_frutas[],2,0)</f>
        <v>Tropicales y subtropicales</v>
      </c>
      <c r="F6178" t="s">
        <v>229</v>
      </c>
      <c r="G6178" s="51">
        <v>2035.64</v>
      </c>
    </row>
    <row r="6179" spans="1:7" x14ac:dyDescent="0.35">
      <c r="A6179">
        <v>2019</v>
      </c>
      <c r="B6179">
        <v>7</v>
      </c>
      <c r="C6179" t="str">
        <f>+VLOOKUP(Precio_mayoristas_consumidores[[#This Row],[Cod_mes]],Códigos_mes[],2,0)</f>
        <v>Julio</v>
      </c>
      <c r="D6179" t="s">
        <v>797</v>
      </c>
      <c r="E6179" t="str">
        <f>+VLOOKUP(Precio_mayoristas_consumidores[[#This Row],[Producto]],Codigos_class_frutas[],2,0)</f>
        <v>Frutos de pepita</v>
      </c>
      <c r="F6179" t="s">
        <v>231</v>
      </c>
      <c r="G6179" s="51">
        <v>1274.7</v>
      </c>
    </row>
    <row r="6180" spans="1:7" x14ac:dyDescent="0.35">
      <c r="A6180">
        <v>2019</v>
      </c>
      <c r="B6180">
        <v>7</v>
      </c>
      <c r="C6180" t="str">
        <f>+VLOOKUP(Precio_mayoristas_consumidores[[#This Row],[Cod_mes]],Códigos_mes[],2,0)</f>
        <v>Julio</v>
      </c>
      <c r="D6180" t="s">
        <v>797</v>
      </c>
      <c r="E6180" t="str">
        <f>+VLOOKUP(Precio_mayoristas_consumidores[[#This Row],[Producto]],Codigos_class_frutas[],2,0)</f>
        <v>Cítricos</v>
      </c>
      <c r="F6180" t="s">
        <v>221</v>
      </c>
      <c r="G6180" s="51">
        <v>950.36</v>
      </c>
    </row>
    <row r="6181" spans="1:7" x14ac:dyDescent="0.35">
      <c r="A6181">
        <v>2019</v>
      </c>
      <c r="B6181">
        <v>7</v>
      </c>
      <c r="C6181" t="str">
        <f>+VLOOKUP(Precio_mayoristas_consumidores[[#This Row],[Cod_mes]],Códigos_mes[],2,0)</f>
        <v>Julio</v>
      </c>
      <c r="D6181" t="s">
        <v>797</v>
      </c>
      <c r="E6181" t="str">
        <f>+VLOOKUP(Precio_mayoristas_consumidores[[#This Row],[Producto]],Codigos_class_frutas[],2,0)</f>
        <v>Oleaginosos</v>
      </c>
      <c r="F6181" t="s">
        <v>225</v>
      </c>
      <c r="G6181" s="51">
        <v>3254.97</v>
      </c>
    </row>
    <row r="6182" spans="1:7" x14ac:dyDescent="0.35">
      <c r="A6182">
        <v>2019</v>
      </c>
      <c r="B6182">
        <v>7</v>
      </c>
      <c r="C6182" t="str">
        <f>+VLOOKUP(Precio_mayoristas_consumidores[[#This Row],[Cod_mes]],Códigos_mes[],2,0)</f>
        <v>Julio</v>
      </c>
      <c r="D6182" t="s">
        <v>797</v>
      </c>
      <c r="E6182" t="str">
        <f>+VLOOKUP(Precio_mayoristas_consumidores[[#This Row],[Producto]],Codigos_class_frutas[],2,0)</f>
        <v>Frutos de pepita</v>
      </c>
      <c r="F6182" t="s">
        <v>242</v>
      </c>
      <c r="G6182" s="51">
        <v>1278.3699999999999</v>
      </c>
    </row>
    <row r="6183" spans="1:7" x14ac:dyDescent="0.35">
      <c r="A6183">
        <v>2019</v>
      </c>
      <c r="B6183">
        <v>7</v>
      </c>
      <c r="C6183" t="str">
        <f>+VLOOKUP(Precio_mayoristas_consumidores[[#This Row],[Cod_mes]],Códigos_mes[],2,0)</f>
        <v>Julio</v>
      </c>
      <c r="D6183" t="s">
        <v>797</v>
      </c>
      <c r="E6183" t="str">
        <f>+VLOOKUP(Precio_mayoristas_consumidores[[#This Row],[Producto]],Codigos_class_frutas[],2,0)</f>
        <v>Tropicales y subtropicales</v>
      </c>
      <c r="F6183" t="s">
        <v>204</v>
      </c>
      <c r="G6183" s="51">
        <v>889.63</v>
      </c>
    </row>
    <row r="6184" spans="1:7" x14ac:dyDescent="0.35">
      <c r="A6184">
        <v>2019</v>
      </c>
      <c r="B6184">
        <v>8</v>
      </c>
      <c r="C6184" t="str">
        <f>+VLOOKUP(Precio_mayoristas_consumidores[[#This Row],[Cod_mes]],Códigos_mes[],2,0)</f>
        <v>Agosto</v>
      </c>
      <c r="D6184" t="s">
        <v>796</v>
      </c>
      <c r="E6184" t="str">
        <f>+VLOOKUP(Precio_mayoristas_consumidores[[#This Row],[Producto]],Codigos_class_frutas[],2,0)</f>
        <v>Berries</v>
      </c>
      <c r="F6184" t="s">
        <v>249</v>
      </c>
      <c r="G6184" s="51">
        <v>630.91999999999996</v>
      </c>
    </row>
    <row r="6185" spans="1:7" x14ac:dyDescent="0.35">
      <c r="A6185">
        <v>2019</v>
      </c>
      <c r="B6185">
        <v>8</v>
      </c>
      <c r="C6185" t="str">
        <f>+VLOOKUP(Precio_mayoristas_consumidores[[#This Row],[Cod_mes]],Códigos_mes[],2,0)</f>
        <v>Agosto</v>
      </c>
      <c r="D6185" t="s">
        <v>796</v>
      </c>
      <c r="E6185" t="str">
        <f>+VLOOKUP(Precio_mayoristas_consumidores[[#This Row],[Producto]],Codigos_class_frutas[],2,0)</f>
        <v>Cítricos</v>
      </c>
      <c r="F6185" t="s">
        <v>214</v>
      </c>
      <c r="G6185" s="51">
        <v>382.77</v>
      </c>
    </row>
    <row r="6186" spans="1:7" x14ac:dyDescent="0.35">
      <c r="A6186">
        <v>2019</v>
      </c>
      <c r="B6186">
        <v>8</v>
      </c>
      <c r="C6186" t="str">
        <f>+VLOOKUP(Precio_mayoristas_consumidores[[#This Row],[Cod_mes]],Códigos_mes[],2,0)</f>
        <v>Agosto</v>
      </c>
      <c r="D6186" t="s">
        <v>796</v>
      </c>
      <c r="E6186" t="str">
        <f>+VLOOKUP(Precio_mayoristas_consumidores[[#This Row],[Producto]],Codigos_class_frutas[],2,0)</f>
        <v>Cítricos</v>
      </c>
      <c r="F6186" t="s">
        <v>218</v>
      </c>
      <c r="G6186" s="51">
        <v>681.21</v>
      </c>
    </row>
    <row r="6187" spans="1:7" x14ac:dyDescent="0.35">
      <c r="A6187">
        <v>2019</v>
      </c>
      <c r="B6187">
        <v>8</v>
      </c>
      <c r="C6187" t="str">
        <f>+VLOOKUP(Precio_mayoristas_consumidores[[#This Row],[Cod_mes]],Códigos_mes[],2,0)</f>
        <v>Agosto</v>
      </c>
      <c r="D6187" t="s">
        <v>796</v>
      </c>
      <c r="E6187" t="str">
        <f>+VLOOKUP(Precio_mayoristas_consumidores[[#This Row],[Producto]],Codigos_class_frutas[],2,0)</f>
        <v>Tropicales y subtropicales</v>
      </c>
      <c r="F6187" t="s">
        <v>229</v>
      </c>
      <c r="G6187" s="51">
        <v>1996.26</v>
      </c>
    </row>
    <row r="6188" spans="1:7" x14ac:dyDescent="0.35">
      <c r="A6188">
        <v>2019</v>
      </c>
      <c r="B6188">
        <v>8</v>
      </c>
      <c r="C6188" t="str">
        <f>+VLOOKUP(Precio_mayoristas_consumidores[[#This Row],[Cod_mes]],Códigos_mes[],2,0)</f>
        <v>Agosto</v>
      </c>
      <c r="D6188" t="s">
        <v>796</v>
      </c>
      <c r="E6188" t="str">
        <f>+VLOOKUP(Precio_mayoristas_consumidores[[#This Row],[Producto]],Codigos_class_frutas[],2,0)</f>
        <v>Frutos de pepita</v>
      </c>
      <c r="F6188" t="s">
        <v>231</v>
      </c>
      <c r="G6188" s="51">
        <v>636.01</v>
      </c>
    </row>
    <row r="6189" spans="1:7" x14ac:dyDescent="0.35">
      <c r="A6189">
        <v>2019</v>
      </c>
      <c r="B6189">
        <v>8</v>
      </c>
      <c r="C6189" t="str">
        <f>+VLOOKUP(Precio_mayoristas_consumidores[[#This Row],[Cod_mes]],Códigos_mes[],2,0)</f>
        <v>Agosto</v>
      </c>
      <c r="D6189" t="s">
        <v>796</v>
      </c>
      <c r="E6189" t="str">
        <f>+VLOOKUP(Precio_mayoristas_consumidores[[#This Row],[Producto]],Codigos_class_frutas[],2,0)</f>
        <v>Cítricos</v>
      </c>
      <c r="F6189" t="s">
        <v>221</v>
      </c>
      <c r="G6189" s="51">
        <v>538.99</v>
      </c>
    </row>
    <row r="6190" spans="1:7" x14ac:dyDescent="0.35">
      <c r="A6190">
        <v>2019</v>
      </c>
      <c r="B6190">
        <v>8</v>
      </c>
      <c r="C6190" t="str">
        <f>+VLOOKUP(Precio_mayoristas_consumidores[[#This Row],[Cod_mes]],Códigos_mes[],2,0)</f>
        <v>Agosto</v>
      </c>
      <c r="D6190" t="s">
        <v>796</v>
      </c>
      <c r="E6190" t="str">
        <f>+VLOOKUP(Precio_mayoristas_consumidores[[#This Row],[Producto]],Codigos_class_frutas[],2,0)</f>
        <v>Oleaginosos</v>
      </c>
      <c r="F6190" t="s">
        <v>225</v>
      </c>
      <c r="G6190" s="51">
        <v>2779.03</v>
      </c>
    </row>
    <row r="6191" spans="1:7" x14ac:dyDescent="0.35">
      <c r="A6191">
        <v>2019</v>
      </c>
      <c r="B6191">
        <v>8</v>
      </c>
      <c r="C6191" t="str">
        <f>+VLOOKUP(Precio_mayoristas_consumidores[[#This Row],[Cod_mes]],Códigos_mes[],2,0)</f>
        <v>Agosto</v>
      </c>
      <c r="D6191" t="s">
        <v>796</v>
      </c>
      <c r="E6191" t="str">
        <f>+VLOOKUP(Precio_mayoristas_consumidores[[#This Row],[Producto]],Codigos_class_frutas[],2,0)</f>
        <v>Frutos de pepita</v>
      </c>
      <c r="F6191" t="s">
        <v>242</v>
      </c>
      <c r="G6191" s="51">
        <v>686.86</v>
      </c>
    </row>
    <row r="6192" spans="1:7" x14ac:dyDescent="0.35">
      <c r="A6192">
        <v>2019</v>
      </c>
      <c r="B6192">
        <v>8</v>
      </c>
      <c r="C6192" t="str">
        <f>+VLOOKUP(Precio_mayoristas_consumidores[[#This Row],[Cod_mes]],Códigos_mes[],2,0)</f>
        <v>Agosto</v>
      </c>
      <c r="D6192" t="s">
        <v>796</v>
      </c>
      <c r="E6192" t="str">
        <f>+VLOOKUP(Precio_mayoristas_consumidores[[#This Row],[Producto]],Codigos_class_frutas[],2,0)</f>
        <v>Tropicales y subtropicales</v>
      </c>
      <c r="F6192" t="s">
        <v>204</v>
      </c>
      <c r="G6192" s="51">
        <v>630.34</v>
      </c>
    </row>
    <row r="6193" spans="1:7" x14ac:dyDescent="0.35">
      <c r="A6193">
        <v>2019</v>
      </c>
      <c r="B6193">
        <v>8</v>
      </c>
      <c r="C6193" t="str">
        <f>+VLOOKUP(Precio_mayoristas_consumidores[[#This Row],[Cod_mes]],Códigos_mes[],2,0)</f>
        <v>Agosto</v>
      </c>
      <c r="D6193" t="s">
        <v>797</v>
      </c>
      <c r="E6193" t="str">
        <f>+VLOOKUP(Precio_mayoristas_consumidores[[#This Row],[Producto]],Codigos_class_frutas[],2,0)</f>
        <v>Berries</v>
      </c>
      <c r="F6193" t="s">
        <v>249</v>
      </c>
      <c r="G6193" s="51">
        <v>1396.69</v>
      </c>
    </row>
    <row r="6194" spans="1:7" x14ac:dyDescent="0.35">
      <c r="A6194">
        <v>2019</v>
      </c>
      <c r="B6194">
        <v>8</v>
      </c>
      <c r="C6194" t="str">
        <f>+VLOOKUP(Precio_mayoristas_consumidores[[#This Row],[Cod_mes]],Códigos_mes[],2,0)</f>
        <v>Agosto</v>
      </c>
      <c r="D6194" t="s">
        <v>797</v>
      </c>
      <c r="E6194" t="str">
        <f>+VLOOKUP(Precio_mayoristas_consumidores[[#This Row],[Producto]],Codigos_class_frutas[],2,0)</f>
        <v>Cítricos</v>
      </c>
      <c r="F6194" t="s">
        <v>214</v>
      </c>
      <c r="G6194" s="51">
        <v>1069.98</v>
      </c>
    </row>
    <row r="6195" spans="1:7" x14ac:dyDescent="0.35">
      <c r="A6195">
        <v>2019</v>
      </c>
      <c r="B6195">
        <v>8</v>
      </c>
      <c r="C6195" t="str">
        <f>+VLOOKUP(Precio_mayoristas_consumidores[[#This Row],[Cod_mes]],Códigos_mes[],2,0)</f>
        <v>Agosto</v>
      </c>
      <c r="D6195" t="s">
        <v>797</v>
      </c>
      <c r="E6195" t="str">
        <f>+VLOOKUP(Precio_mayoristas_consumidores[[#This Row],[Producto]],Codigos_class_frutas[],2,0)</f>
        <v>Cítricos</v>
      </c>
      <c r="F6195" t="s">
        <v>218</v>
      </c>
      <c r="G6195" s="51">
        <v>1725.01</v>
      </c>
    </row>
    <row r="6196" spans="1:7" x14ac:dyDescent="0.35">
      <c r="A6196">
        <v>2019</v>
      </c>
      <c r="B6196">
        <v>8</v>
      </c>
      <c r="C6196" t="str">
        <f>+VLOOKUP(Precio_mayoristas_consumidores[[#This Row],[Cod_mes]],Códigos_mes[],2,0)</f>
        <v>Agosto</v>
      </c>
      <c r="D6196" t="s">
        <v>797</v>
      </c>
      <c r="E6196" t="str">
        <f>+VLOOKUP(Precio_mayoristas_consumidores[[#This Row],[Producto]],Codigos_class_frutas[],2,0)</f>
        <v>Tropicales y subtropicales</v>
      </c>
      <c r="F6196" t="s">
        <v>229</v>
      </c>
      <c r="G6196" s="51">
        <v>1996.81</v>
      </c>
    </row>
    <row r="6197" spans="1:7" x14ac:dyDescent="0.35">
      <c r="A6197">
        <v>2019</v>
      </c>
      <c r="B6197">
        <v>8</v>
      </c>
      <c r="C6197" t="str">
        <f>+VLOOKUP(Precio_mayoristas_consumidores[[#This Row],[Cod_mes]],Códigos_mes[],2,0)</f>
        <v>Agosto</v>
      </c>
      <c r="D6197" t="s">
        <v>797</v>
      </c>
      <c r="E6197" t="str">
        <f>+VLOOKUP(Precio_mayoristas_consumidores[[#This Row],[Producto]],Codigos_class_frutas[],2,0)</f>
        <v>Frutos de pepita</v>
      </c>
      <c r="F6197" t="s">
        <v>231</v>
      </c>
      <c r="G6197" s="51">
        <v>1226.1199999999999</v>
      </c>
    </row>
    <row r="6198" spans="1:7" x14ac:dyDescent="0.35">
      <c r="A6198">
        <v>2019</v>
      </c>
      <c r="B6198">
        <v>8</v>
      </c>
      <c r="C6198" t="str">
        <f>+VLOOKUP(Precio_mayoristas_consumidores[[#This Row],[Cod_mes]],Códigos_mes[],2,0)</f>
        <v>Agosto</v>
      </c>
      <c r="D6198" t="s">
        <v>797</v>
      </c>
      <c r="E6198" t="str">
        <f>+VLOOKUP(Precio_mayoristas_consumidores[[#This Row],[Producto]],Codigos_class_frutas[],2,0)</f>
        <v>Cítricos</v>
      </c>
      <c r="F6198" t="s">
        <v>221</v>
      </c>
      <c r="G6198" s="51">
        <v>922.29</v>
      </c>
    </row>
    <row r="6199" spans="1:7" x14ac:dyDescent="0.35">
      <c r="A6199">
        <v>2019</v>
      </c>
      <c r="B6199">
        <v>8</v>
      </c>
      <c r="C6199" t="str">
        <f>+VLOOKUP(Precio_mayoristas_consumidores[[#This Row],[Cod_mes]],Códigos_mes[],2,0)</f>
        <v>Agosto</v>
      </c>
      <c r="D6199" t="s">
        <v>797</v>
      </c>
      <c r="E6199" t="str">
        <f>+VLOOKUP(Precio_mayoristas_consumidores[[#This Row],[Producto]],Codigos_class_frutas[],2,0)</f>
        <v>Oleaginosos</v>
      </c>
      <c r="F6199" t="s">
        <v>225</v>
      </c>
      <c r="G6199" s="51">
        <v>3423.19</v>
      </c>
    </row>
    <row r="6200" spans="1:7" x14ac:dyDescent="0.35">
      <c r="A6200">
        <v>2019</v>
      </c>
      <c r="B6200">
        <v>8</v>
      </c>
      <c r="C6200" t="str">
        <f>+VLOOKUP(Precio_mayoristas_consumidores[[#This Row],[Cod_mes]],Códigos_mes[],2,0)</f>
        <v>Agosto</v>
      </c>
      <c r="D6200" t="s">
        <v>797</v>
      </c>
      <c r="E6200" t="str">
        <f>+VLOOKUP(Precio_mayoristas_consumidores[[#This Row],[Producto]],Codigos_class_frutas[],2,0)</f>
        <v>Frutos de pepita</v>
      </c>
      <c r="F6200" t="s">
        <v>242</v>
      </c>
      <c r="G6200" s="51">
        <v>1279.5</v>
      </c>
    </row>
    <row r="6201" spans="1:7" x14ac:dyDescent="0.35">
      <c r="A6201">
        <v>2019</v>
      </c>
      <c r="B6201">
        <v>8</v>
      </c>
      <c r="C6201" t="str">
        <f>+VLOOKUP(Precio_mayoristas_consumidores[[#This Row],[Cod_mes]],Códigos_mes[],2,0)</f>
        <v>Agosto</v>
      </c>
      <c r="D6201" t="s">
        <v>797</v>
      </c>
      <c r="E6201" t="str">
        <f>+VLOOKUP(Precio_mayoristas_consumidores[[#This Row],[Producto]],Codigos_class_frutas[],2,0)</f>
        <v>Tropicales y subtropicales</v>
      </c>
      <c r="F6201" t="s">
        <v>204</v>
      </c>
      <c r="G6201" s="51">
        <v>844.05</v>
      </c>
    </row>
    <row r="6202" spans="1:7" x14ac:dyDescent="0.35">
      <c r="A6202">
        <v>2019</v>
      </c>
      <c r="B6202">
        <v>8</v>
      </c>
      <c r="C6202" t="str">
        <f>+VLOOKUP(Precio_mayoristas_consumidores[[#This Row],[Cod_mes]],Códigos_mes[],2,0)</f>
        <v>Agosto</v>
      </c>
      <c r="D6202" t="s">
        <v>796</v>
      </c>
      <c r="E6202" t="str">
        <f>+VLOOKUP(Precio_mayoristas_consumidores[[#This Row],[Producto]],Codigos_class_frutas[],2,0)</f>
        <v>Berries</v>
      </c>
      <c r="F6202" t="s">
        <v>249</v>
      </c>
      <c r="G6202" s="51">
        <v>628.70000000000005</v>
      </c>
    </row>
    <row r="6203" spans="1:7" x14ac:dyDescent="0.35">
      <c r="A6203">
        <v>2019</v>
      </c>
      <c r="B6203">
        <v>8</v>
      </c>
      <c r="C6203" t="str">
        <f>+VLOOKUP(Precio_mayoristas_consumidores[[#This Row],[Cod_mes]],Códigos_mes[],2,0)</f>
        <v>Agosto</v>
      </c>
      <c r="D6203" t="s">
        <v>796</v>
      </c>
      <c r="E6203" t="str">
        <f>+VLOOKUP(Precio_mayoristas_consumidores[[#This Row],[Producto]],Codigos_class_frutas[],2,0)</f>
        <v>Cítricos</v>
      </c>
      <c r="F6203" t="s">
        <v>214</v>
      </c>
      <c r="G6203" s="51">
        <v>465.72</v>
      </c>
    </row>
    <row r="6204" spans="1:7" x14ac:dyDescent="0.35">
      <c r="A6204">
        <v>2019</v>
      </c>
      <c r="B6204">
        <v>8</v>
      </c>
      <c r="C6204" t="str">
        <f>+VLOOKUP(Precio_mayoristas_consumidores[[#This Row],[Cod_mes]],Códigos_mes[],2,0)</f>
        <v>Agosto</v>
      </c>
      <c r="D6204" t="s">
        <v>796</v>
      </c>
      <c r="E6204" t="str">
        <f>+VLOOKUP(Precio_mayoristas_consumidores[[#This Row],[Producto]],Codigos_class_frutas[],2,0)</f>
        <v>Cítricos</v>
      </c>
      <c r="F6204" t="s">
        <v>218</v>
      </c>
      <c r="G6204" s="51">
        <v>667.2</v>
      </c>
    </row>
    <row r="6205" spans="1:7" x14ac:dyDescent="0.35">
      <c r="A6205">
        <v>2019</v>
      </c>
      <c r="B6205">
        <v>8</v>
      </c>
      <c r="C6205" t="str">
        <f>+VLOOKUP(Precio_mayoristas_consumidores[[#This Row],[Cod_mes]],Códigos_mes[],2,0)</f>
        <v>Agosto</v>
      </c>
      <c r="D6205" t="s">
        <v>796</v>
      </c>
      <c r="E6205" t="str">
        <f>+VLOOKUP(Precio_mayoristas_consumidores[[#This Row],[Producto]],Codigos_class_frutas[],2,0)</f>
        <v>Tropicales y subtropicales</v>
      </c>
      <c r="F6205" t="s">
        <v>229</v>
      </c>
      <c r="G6205" s="51">
        <v>1993.75</v>
      </c>
    </row>
    <row r="6206" spans="1:7" x14ac:dyDescent="0.35">
      <c r="A6206">
        <v>2019</v>
      </c>
      <c r="B6206">
        <v>8</v>
      </c>
      <c r="C6206" t="str">
        <f>+VLOOKUP(Precio_mayoristas_consumidores[[#This Row],[Cod_mes]],Códigos_mes[],2,0)</f>
        <v>Agosto</v>
      </c>
      <c r="D6206" t="s">
        <v>796</v>
      </c>
      <c r="E6206" t="str">
        <f>+VLOOKUP(Precio_mayoristas_consumidores[[#This Row],[Producto]],Codigos_class_frutas[],2,0)</f>
        <v>Frutos de pepita</v>
      </c>
      <c r="F6206" t="s">
        <v>231</v>
      </c>
      <c r="G6206" s="51">
        <v>599.76</v>
      </c>
    </row>
    <row r="6207" spans="1:7" x14ac:dyDescent="0.35">
      <c r="A6207">
        <v>2019</v>
      </c>
      <c r="B6207">
        <v>8</v>
      </c>
      <c r="C6207" t="str">
        <f>+VLOOKUP(Precio_mayoristas_consumidores[[#This Row],[Cod_mes]],Códigos_mes[],2,0)</f>
        <v>Agosto</v>
      </c>
      <c r="D6207" t="s">
        <v>796</v>
      </c>
      <c r="E6207" t="str">
        <f>+VLOOKUP(Precio_mayoristas_consumidores[[#This Row],[Producto]],Codigos_class_frutas[],2,0)</f>
        <v>Cítricos</v>
      </c>
      <c r="F6207" t="s">
        <v>221</v>
      </c>
      <c r="G6207" s="51">
        <v>560.32000000000005</v>
      </c>
    </row>
    <row r="6208" spans="1:7" x14ac:dyDescent="0.35">
      <c r="A6208">
        <v>2019</v>
      </c>
      <c r="B6208">
        <v>8</v>
      </c>
      <c r="C6208" t="str">
        <f>+VLOOKUP(Precio_mayoristas_consumidores[[#This Row],[Cod_mes]],Códigos_mes[],2,0)</f>
        <v>Agosto</v>
      </c>
      <c r="D6208" t="s">
        <v>796</v>
      </c>
      <c r="E6208" t="str">
        <f>+VLOOKUP(Precio_mayoristas_consumidores[[#This Row],[Producto]],Codigos_class_frutas[],2,0)</f>
        <v>Oleaginosos</v>
      </c>
      <c r="F6208" t="s">
        <v>225</v>
      </c>
      <c r="G6208" s="51">
        <v>2842.76</v>
      </c>
    </row>
    <row r="6209" spans="1:7" x14ac:dyDescent="0.35">
      <c r="A6209">
        <v>2019</v>
      </c>
      <c r="B6209">
        <v>8</v>
      </c>
      <c r="C6209" t="str">
        <f>+VLOOKUP(Precio_mayoristas_consumidores[[#This Row],[Cod_mes]],Códigos_mes[],2,0)</f>
        <v>Agosto</v>
      </c>
      <c r="D6209" t="s">
        <v>796</v>
      </c>
      <c r="E6209" t="str">
        <f>+VLOOKUP(Precio_mayoristas_consumidores[[#This Row],[Producto]],Codigos_class_frutas[],2,0)</f>
        <v>Frutos de pepita</v>
      </c>
      <c r="F6209" t="s">
        <v>242</v>
      </c>
      <c r="G6209" s="51">
        <v>713.22</v>
      </c>
    </row>
    <row r="6210" spans="1:7" x14ac:dyDescent="0.35">
      <c r="A6210">
        <v>2019</v>
      </c>
      <c r="B6210">
        <v>8</v>
      </c>
      <c r="C6210" t="str">
        <f>+VLOOKUP(Precio_mayoristas_consumidores[[#This Row],[Cod_mes]],Códigos_mes[],2,0)</f>
        <v>Agosto</v>
      </c>
      <c r="D6210" t="s">
        <v>796</v>
      </c>
      <c r="E6210" t="str">
        <f>+VLOOKUP(Precio_mayoristas_consumidores[[#This Row],[Producto]],Codigos_class_frutas[],2,0)</f>
        <v>Tropicales y subtropicales</v>
      </c>
      <c r="F6210" t="s">
        <v>204</v>
      </c>
      <c r="G6210" s="51">
        <v>656.25</v>
      </c>
    </row>
    <row r="6211" spans="1:7" x14ac:dyDescent="0.35">
      <c r="A6211">
        <v>2019</v>
      </c>
      <c r="B6211">
        <v>8</v>
      </c>
      <c r="C6211" t="str">
        <f>+VLOOKUP(Precio_mayoristas_consumidores[[#This Row],[Cod_mes]],Códigos_mes[],2,0)</f>
        <v>Agosto</v>
      </c>
      <c r="D6211" t="s">
        <v>797</v>
      </c>
      <c r="E6211" t="str">
        <f>+VLOOKUP(Precio_mayoristas_consumidores[[#This Row],[Producto]],Codigos_class_frutas[],2,0)</f>
        <v>Berries</v>
      </c>
      <c r="F6211" t="s">
        <v>249</v>
      </c>
      <c r="G6211" s="51">
        <v>1274.8599999999999</v>
      </c>
    </row>
    <row r="6212" spans="1:7" x14ac:dyDescent="0.35">
      <c r="A6212">
        <v>2019</v>
      </c>
      <c r="B6212">
        <v>8</v>
      </c>
      <c r="C6212" t="str">
        <f>+VLOOKUP(Precio_mayoristas_consumidores[[#This Row],[Cod_mes]],Códigos_mes[],2,0)</f>
        <v>Agosto</v>
      </c>
      <c r="D6212" t="s">
        <v>797</v>
      </c>
      <c r="E6212" t="str">
        <f>+VLOOKUP(Precio_mayoristas_consumidores[[#This Row],[Producto]],Codigos_class_frutas[],2,0)</f>
        <v>Cítricos</v>
      </c>
      <c r="F6212" t="s">
        <v>214</v>
      </c>
      <c r="G6212" s="51">
        <v>1108.69</v>
      </c>
    </row>
    <row r="6213" spans="1:7" x14ac:dyDescent="0.35">
      <c r="A6213">
        <v>2019</v>
      </c>
      <c r="B6213">
        <v>8</v>
      </c>
      <c r="C6213" t="str">
        <f>+VLOOKUP(Precio_mayoristas_consumidores[[#This Row],[Cod_mes]],Códigos_mes[],2,0)</f>
        <v>Agosto</v>
      </c>
      <c r="D6213" t="s">
        <v>797</v>
      </c>
      <c r="E6213" t="str">
        <f>+VLOOKUP(Precio_mayoristas_consumidores[[#This Row],[Producto]],Codigos_class_frutas[],2,0)</f>
        <v>Cítricos</v>
      </c>
      <c r="F6213" t="s">
        <v>218</v>
      </c>
      <c r="G6213" s="51">
        <v>1563.73</v>
      </c>
    </row>
    <row r="6214" spans="1:7" x14ac:dyDescent="0.35">
      <c r="A6214">
        <v>2019</v>
      </c>
      <c r="B6214">
        <v>8</v>
      </c>
      <c r="C6214" t="str">
        <f>+VLOOKUP(Precio_mayoristas_consumidores[[#This Row],[Cod_mes]],Códigos_mes[],2,0)</f>
        <v>Agosto</v>
      </c>
      <c r="D6214" t="s">
        <v>797</v>
      </c>
      <c r="E6214" t="str">
        <f>+VLOOKUP(Precio_mayoristas_consumidores[[#This Row],[Producto]],Codigos_class_frutas[],2,0)</f>
        <v>Tropicales y subtropicales</v>
      </c>
      <c r="F6214" t="s">
        <v>229</v>
      </c>
      <c r="G6214" s="51">
        <v>2114.66</v>
      </c>
    </row>
    <row r="6215" spans="1:7" x14ac:dyDescent="0.35">
      <c r="A6215">
        <v>2019</v>
      </c>
      <c r="B6215">
        <v>8</v>
      </c>
      <c r="C6215" t="str">
        <f>+VLOOKUP(Precio_mayoristas_consumidores[[#This Row],[Cod_mes]],Códigos_mes[],2,0)</f>
        <v>Agosto</v>
      </c>
      <c r="D6215" t="s">
        <v>797</v>
      </c>
      <c r="E6215" t="str">
        <f>+VLOOKUP(Precio_mayoristas_consumidores[[#This Row],[Producto]],Codigos_class_frutas[],2,0)</f>
        <v>Frutos de pepita</v>
      </c>
      <c r="F6215" t="s">
        <v>231</v>
      </c>
      <c r="G6215" s="51">
        <v>1374.66</v>
      </c>
    </row>
    <row r="6216" spans="1:7" x14ac:dyDescent="0.35">
      <c r="A6216">
        <v>2019</v>
      </c>
      <c r="B6216">
        <v>8</v>
      </c>
      <c r="C6216" t="str">
        <f>+VLOOKUP(Precio_mayoristas_consumidores[[#This Row],[Cod_mes]],Códigos_mes[],2,0)</f>
        <v>Agosto</v>
      </c>
      <c r="D6216" t="s">
        <v>797</v>
      </c>
      <c r="E6216" t="str">
        <f>+VLOOKUP(Precio_mayoristas_consumidores[[#This Row],[Producto]],Codigos_class_frutas[],2,0)</f>
        <v>Cítricos</v>
      </c>
      <c r="F6216" t="s">
        <v>221</v>
      </c>
      <c r="G6216" s="51">
        <v>982.03</v>
      </c>
    </row>
    <row r="6217" spans="1:7" x14ac:dyDescent="0.35">
      <c r="A6217">
        <v>2019</v>
      </c>
      <c r="B6217">
        <v>8</v>
      </c>
      <c r="C6217" t="str">
        <f>+VLOOKUP(Precio_mayoristas_consumidores[[#This Row],[Cod_mes]],Códigos_mes[],2,0)</f>
        <v>Agosto</v>
      </c>
      <c r="D6217" t="s">
        <v>797</v>
      </c>
      <c r="E6217" t="str">
        <f>+VLOOKUP(Precio_mayoristas_consumidores[[#This Row],[Producto]],Codigos_class_frutas[],2,0)</f>
        <v>Oleaginosos</v>
      </c>
      <c r="F6217" t="s">
        <v>225</v>
      </c>
      <c r="G6217" s="51">
        <v>3490.46</v>
      </c>
    </row>
    <row r="6218" spans="1:7" x14ac:dyDescent="0.35">
      <c r="A6218">
        <v>2019</v>
      </c>
      <c r="B6218">
        <v>8</v>
      </c>
      <c r="C6218" t="str">
        <f>+VLOOKUP(Precio_mayoristas_consumidores[[#This Row],[Cod_mes]],Códigos_mes[],2,0)</f>
        <v>Agosto</v>
      </c>
      <c r="D6218" t="s">
        <v>797</v>
      </c>
      <c r="E6218" t="str">
        <f>+VLOOKUP(Precio_mayoristas_consumidores[[#This Row],[Producto]],Codigos_class_frutas[],2,0)</f>
        <v>Frutos de pepita</v>
      </c>
      <c r="F6218" t="s">
        <v>242</v>
      </c>
      <c r="G6218" s="51">
        <v>1304.82</v>
      </c>
    </row>
    <row r="6219" spans="1:7" x14ac:dyDescent="0.35">
      <c r="A6219">
        <v>2019</v>
      </c>
      <c r="B6219">
        <v>8</v>
      </c>
      <c r="C6219" t="str">
        <f>+VLOOKUP(Precio_mayoristas_consumidores[[#This Row],[Cod_mes]],Códigos_mes[],2,0)</f>
        <v>Agosto</v>
      </c>
      <c r="D6219" t="s">
        <v>797</v>
      </c>
      <c r="E6219" t="str">
        <f>+VLOOKUP(Precio_mayoristas_consumidores[[#This Row],[Producto]],Codigos_class_frutas[],2,0)</f>
        <v>Tropicales y subtropicales</v>
      </c>
      <c r="F6219" t="s">
        <v>204</v>
      </c>
      <c r="G6219" s="51">
        <v>860.61</v>
      </c>
    </row>
    <row r="6220" spans="1:7" x14ac:dyDescent="0.35">
      <c r="A6220">
        <v>2019</v>
      </c>
      <c r="B6220">
        <v>8</v>
      </c>
      <c r="C6220" t="str">
        <f>+VLOOKUP(Precio_mayoristas_consumidores[[#This Row],[Cod_mes]],Códigos_mes[],2,0)</f>
        <v>Agosto</v>
      </c>
      <c r="D6220" t="s">
        <v>796</v>
      </c>
      <c r="E6220" t="str">
        <f>+VLOOKUP(Precio_mayoristas_consumidores[[#This Row],[Producto]],Codigos_class_frutas[],2,0)</f>
        <v>Berries</v>
      </c>
      <c r="F6220" t="s">
        <v>249</v>
      </c>
      <c r="G6220" s="51">
        <v>734.24</v>
      </c>
    </row>
    <row r="6221" spans="1:7" x14ac:dyDescent="0.35">
      <c r="A6221">
        <v>2019</v>
      </c>
      <c r="B6221">
        <v>8</v>
      </c>
      <c r="C6221" t="str">
        <f>+VLOOKUP(Precio_mayoristas_consumidores[[#This Row],[Cod_mes]],Códigos_mes[],2,0)</f>
        <v>Agosto</v>
      </c>
      <c r="D6221" t="s">
        <v>796</v>
      </c>
      <c r="E6221" t="str">
        <f>+VLOOKUP(Precio_mayoristas_consumidores[[#This Row],[Producto]],Codigos_class_frutas[],2,0)</f>
        <v>Cítricos</v>
      </c>
      <c r="F6221" t="s">
        <v>214</v>
      </c>
      <c r="G6221" s="51">
        <v>465.95</v>
      </c>
    </row>
    <row r="6222" spans="1:7" x14ac:dyDescent="0.35">
      <c r="A6222">
        <v>2019</v>
      </c>
      <c r="B6222">
        <v>8</v>
      </c>
      <c r="C6222" t="str">
        <f>+VLOOKUP(Precio_mayoristas_consumidores[[#This Row],[Cod_mes]],Códigos_mes[],2,0)</f>
        <v>Agosto</v>
      </c>
      <c r="D6222" t="s">
        <v>796</v>
      </c>
      <c r="E6222" t="str">
        <f>+VLOOKUP(Precio_mayoristas_consumidores[[#This Row],[Producto]],Codigos_class_frutas[],2,0)</f>
        <v>Cítricos</v>
      </c>
      <c r="F6222" t="s">
        <v>218</v>
      </c>
      <c r="G6222" s="51">
        <v>706.79</v>
      </c>
    </row>
    <row r="6223" spans="1:7" x14ac:dyDescent="0.35">
      <c r="A6223">
        <v>2019</v>
      </c>
      <c r="B6223">
        <v>8</v>
      </c>
      <c r="C6223" t="str">
        <f>+VLOOKUP(Precio_mayoristas_consumidores[[#This Row],[Cod_mes]],Códigos_mes[],2,0)</f>
        <v>Agosto</v>
      </c>
      <c r="D6223" t="s">
        <v>796</v>
      </c>
      <c r="E6223" t="str">
        <f>+VLOOKUP(Precio_mayoristas_consumidores[[#This Row],[Producto]],Codigos_class_frutas[],2,0)</f>
        <v>Tropicales y subtropicales</v>
      </c>
      <c r="F6223" t="s">
        <v>229</v>
      </c>
      <c r="G6223" s="51">
        <v>2048.62</v>
      </c>
    </row>
    <row r="6224" spans="1:7" x14ac:dyDescent="0.35">
      <c r="A6224">
        <v>2019</v>
      </c>
      <c r="B6224">
        <v>8</v>
      </c>
      <c r="C6224" t="str">
        <f>+VLOOKUP(Precio_mayoristas_consumidores[[#This Row],[Cod_mes]],Códigos_mes[],2,0)</f>
        <v>Agosto</v>
      </c>
      <c r="D6224" t="s">
        <v>796</v>
      </c>
      <c r="E6224" t="str">
        <f>+VLOOKUP(Precio_mayoristas_consumidores[[#This Row],[Producto]],Codigos_class_frutas[],2,0)</f>
        <v>Frutos de pepita</v>
      </c>
      <c r="F6224" t="s">
        <v>231</v>
      </c>
      <c r="G6224" s="51">
        <v>698.24</v>
      </c>
    </row>
    <row r="6225" spans="1:7" x14ac:dyDescent="0.35">
      <c r="A6225">
        <v>2019</v>
      </c>
      <c r="B6225">
        <v>8</v>
      </c>
      <c r="C6225" t="str">
        <f>+VLOOKUP(Precio_mayoristas_consumidores[[#This Row],[Cod_mes]],Códigos_mes[],2,0)</f>
        <v>Agosto</v>
      </c>
      <c r="D6225" t="s">
        <v>796</v>
      </c>
      <c r="E6225" t="str">
        <f>+VLOOKUP(Precio_mayoristas_consumidores[[#This Row],[Producto]],Codigos_class_frutas[],2,0)</f>
        <v>Cítricos</v>
      </c>
      <c r="F6225" t="s">
        <v>221</v>
      </c>
      <c r="G6225" s="51">
        <v>586.13</v>
      </c>
    </row>
    <row r="6226" spans="1:7" x14ac:dyDescent="0.35">
      <c r="A6226">
        <v>2019</v>
      </c>
      <c r="B6226">
        <v>8</v>
      </c>
      <c r="C6226" t="str">
        <f>+VLOOKUP(Precio_mayoristas_consumidores[[#This Row],[Cod_mes]],Códigos_mes[],2,0)</f>
        <v>Agosto</v>
      </c>
      <c r="D6226" t="s">
        <v>796</v>
      </c>
      <c r="E6226" t="str">
        <f>+VLOOKUP(Precio_mayoristas_consumidores[[#This Row],[Producto]],Codigos_class_frutas[],2,0)</f>
        <v>Oleaginosos</v>
      </c>
      <c r="F6226" t="s">
        <v>225</v>
      </c>
      <c r="G6226" s="51">
        <v>2648.4</v>
      </c>
    </row>
    <row r="6227" spans="1:7" x14ac:dyDescent="0.35">
      <c r="A6227">
        <v>2019</v>
      </c>
      <c r="B6227">
        <v>8</v>
      </c>
      <c r="C6227" t="str">
        <f>+VLOOKUP(Precio_mayoristas_consumidores[[#This Row],[Cod_mes]],Códigos_mes[],2,0)</f>
        <v>Agosto</v>
      </c>
      <c r="D6227" t="s">
        <v>796</v>
      </c>
      <c r="E6227" t="str">
        <f>+VLOOKUP(Precio_mayoristas_consumidores[[#This Row],[Producto]],Codigos_class_frutas[],2,0)</f>
        <v>Frutos de pepita</v>
      </c>
      <c r="F6227" t="s">
        <v>242</v>
      </c>
      <c r="G6227" s="51">
        <v>730.37</v>
      </c>
    </row>
    <row r="6228" spans="1:7" x14ac:dyDescent="0.35">
      <c r="A6228">
        <v>2019</v>
      </c>
      <c r="B6228">
        <v>8</v>
      </c>
      <c r="C6228" t="str">
        <f>+VLOOKUP(Precio_mayoristas_consumidores[[#This Row],[Cod_mes]],Códigos_mes[],2,0)</f>
        <v>Agosto</v>
      </c>
      <c r="D6228" t="s">
        <v>796</v>
      </c>
      <c r="E6228" t="str">
        <f>+VLOOKUP(Precio_mayoristas_consumidores[[#This Row],[Producto]],Codigos_class_frutas[],2,0)</f>
        <v>Tropicales y subtropicales</v>
      </c>
      <c r="F6228" t="s">
        <v>204</v>
      </c>
      <c r="G6228" s="51">
        <v>656.57</v>
      </c>
    </row>
    <row r="6229" spans="1:7" x14ac:dyDescent="0.35">
      <c r="A6229">
        <v>2019</v>
      </c>
      <c r="B6229">
        <v>8</v>
      </c>
      <c r="C6229" t="str">
        <f>+VLOOKUP(Precio_mayoristas_consumidores[[#This Row],[Cod_mes]],Códigos_mes[],2,0)</f>
        <v>Agosto</v>
      </c>
      <c r="D6229" t="s">
        <v>797</v>
      </c>
      <c r="E6229" t="str">
        <f>+VLOOKUP(Precio_mayoristas_consumidores[[#This Row],[Producto]],Codigos_class_frutas[],2,0)</f>
        <v>Berries</v>
      </c>
      <c r="F6229" t="s">
        <v>249</v>
      </c>
      <c r="G6229" s="51">
        <v>1385.04</v>
      </c>
    </row>
    <row r="6230" spans="1:7" x14ac:dyDescent="0.35">
      <c r="A6230">
        <v>2019</v>
      </c>
      <c r="B6230">
        <v>8</v>
      </c>
      <c r="C6230" t="str">
        <f>+VLOOKUP(Precio_mayoristas_consumidores[[#This Row],[Cod_mes]],Códigos_mes[],2,0)</f>
        <v>Agosto</v>
      </c>
      <c r="D6230" t="s">
        <v>797</v>
      </c>
      <c r="E6230" t="str">
        <f>+VLOOKUP(Precio_mayoristas_consumidores[[#This Row],[Producto]],Codigos_class_frutas[],2,0)</f>
        <v>Cítricos</v>
      </c>
      <c r="F6230" t="s">
        <v>214</v>
      </c>
      <c r="G6230" s="51">
        <v>1013.55</v>
      </c>
    </row>
    <row r="6231" spans="1:7" x14ac:dyDescent="0.35">
      <c r="A6231">
        <v>2019</v>
      </c>
      <c r="B6231">
        <v>8</v>
      </c>
      <c r="C6231" t="str">
        <f>+VLOOKUP(Precio_mayoristas_consumidores[[#This Row],[Cod_mes]],Códigos_mes[],2,0)</f>
        <v>Agosto</v>
      </c>
      <c r="D6231" t="s">
        <v>797</v>
      </c>
      <c r="E6231" t="str">
        <f>+VLOOKUP(Precio_mayoristas_consumidores[[#This Row],[Producto]],Codigos_class_frutas[],2,0)</f>
        <v>Cítricos</v>
      </c>
      <c r="F6231" t="s">
        <v>218</v>
      </c>
      <c r="G6231" s="51">
        <v>1655.97</v>
      </c>
    </row>
    <row r="6232" spans="1:7" x14ac:dyDescent="0.35">
      <c r="A6232">
        <v>2019</v>
      </c>
      <c r="B6232">
        <v>8</v>
      </c>
      <c r="C6232" t="str">
        <f>+VLOOKUP(Precio_mayoristas_consumidores[[#This Row],[Cod_mes]],Códigos_mes[],2,0)</f>
        <v>Agosto</v>
      </c>
      <c r="D6232" t="s">
        <v>797</v>
      </c>
      <c r="E6232" t="str">
        <f>+VLOOKUP(Precio_mayoristas_consumidores[[#This Row],[Producto]],Codigos_class_frutas[],2,0)</f>
        <v>Tropicales y subtropicales</v>
      </c>
      <c r="F6232" t="s">
        <v>229</v>
      </c>
      <c r="G6232" s="51">
        <v>2061.09</v>
      </c>
    </row>
    <row r="6233" spans="1:7" x14ac:dyDescent="0.35">
      <c r="A6233">
        <v>2019</v>
      </c>
      <c r="B6233">
        <v>8</v>
      </c>
      <c r="C6233" t="str">
        <f>+VLOOKUP(Precio_mayoristas_consumidores[[#This Row],[Cod_mes]],Códigos_mes[],2,0)</f>
        <v>Agosto</v>
      </c>
      <c r="D6233" t="s">
        <v>797</v>
      </c>
      <c r="E6233" t="str">
        <f>+VLOOKUP(Precio_mayoristas_consumidores[[#This Row],[Producto]],Codigos_class_frutas[],2,0)</f>
        <v>Frutos de pepita</v>
      </c>
      <c r="F6233" t="s">
        <v>231</v>
      </c>
      <c r="G6233" s="51">
        <v>1290.8900000000001</v>
      </c>
    </row>
    <row r="6234" spans="1:7" x14ac:dyDescent="0.35">
      <c r="A6234">
        <v>2019</v>
      </c>
      <c r="B6234">
        <v>8</v>
      </c>
      <c r="C6234" t="str">
        <f>+VLOOKUP(Precio_mayoristas_consumidores[[#This Row],[Cod_mes]],Códigos_mes[],2,0)</f>
        <v>Agosto</v>
      </c>
      <c r="D6234" t="s">
        <v>797</v>
      </c>
      <c r="E6234" t="str">
        <f>+VLOOKUP(Precio_mayoristas_consumidores[[#This Row],[Producto]],Codigos_class_frutas[],2,0)</f>
        <v>Cítricos</v>
      </c>
      <c r="F6234" t="s">
        <v>221</v>
      </c>
      <c r="G6234" s="51">
        <v>918.7</v>
      </c>
    </row>
    <row r="6235" spans="1:7" x14ac:dyDescent="0.35">
      <c r="A6235">
        <v>2019</v>
      </c>
      <c r="B6235">
        <v>8</v>
      </c>
      <c r="C6235" t="str">
        <f>+VLOOKUP(Precio_mayoristas_consumidores[[#This Row],[Cod_mes]],Códigos_mes[],2,0)</f>
        <v>Agosto</v>
      </c>
      <c r="D6235" t="s">
        <v>797</v>
      </c>
      <c r="E6235" t="str">
        <f>+VLOOKUP(Precio_mayoristas_consumidores[[#This Row],[Producto]],Codigos_class_frutas[],2,0)</f>
        <v>Oleaginosos</v>
      </c>
      <c r="F6235" t="s">
        <v>225</v>
      </c>
      <c r="G6235" s="51">
        <v>3336.56</v>
      </c>
    </row>
    <row r="6236" spans="1:7" x14ac:dyDescent="0.35">
      <c r="A6236">
        <v>2019</v>
      </c>
      <c r="B6236">
        <v>8</v>
      </c>
      <c r="C6236" t="str">
        <f>+VLOOKUP(Precio_mayoristas_consumidores[[#This Row],[Cod_mes]],Códigos_mes[],2,0)</f>
        <v>Agosto</v>
      </c>
      <c r="D6236" t="s">
        <v>797</v>
      </c>
      <c r="E6236" t="str">
        <f>+VLOOKUP(Precio_mayoristas_consumidores[[#This Row],[Producto]],Codigos_class_frutas[],2,0)</f>
        <v>Frutos de pepita</v>
      </c>
      <c r="F6236" t="s">
        <v>242</v>
      </c>
      <c r="G6236" s="51">
        <v>1277.71</v>
      </c>
    </row>
    <row r="6237" spans="1:7" x14ac:dyDescent="0.35">
      <c r="A6237">
        <v>2019</v>
      </c>
      <c r="B6237">
        <v>8</v>
      </c>
      <c r="C6237" t="str">
        <f>+VLOOKUP(Precio_mayoristas_consumidores[[#This Row],[Cod_mes]],Códigos_mes[],2,0)</f>
        <v>Agosto</v>
      </c>
      <c r="D6237" t="s">
        <v>797</v>
      </c>
      <c r="E6237" t="str">
        <f>+VLOOKUP(Precio_mayoristas_consumidores[[#This Row],[Producto]],Codigos_class_frutas[],2,0)</f>
        <v>Tropicales y subtropicales</v>
      </c>
      <c r="F6237" t="s">
        <v>204</v>
      </c>
      <c r="G6237" s="51">
        <v>776.2</v>
      </c>
    </row>
    <row r="6238" spans="1:7" x14ac:dyDescent="0.35">
      <c r="A6238">
        <v>2019</v>
      </c>
      <c r="B6238">
        <v>8</v>
      </c>
      <c r="C6238" t="str">
        <f>+VLOOKUP(Precio_mayoristas_consumidores[[#This Row],[Cod_mes]],Códigos_mes[],2,0)</f>
        <v>Agosto</v>
      </c>
      <c r="D6238" t="s">
        <v>796</v>
      </c>
      <c r="E6238" t="str">
        <f>+VLOOKUP(Precio_mayoristas_consumidores[[#This Row],[Producto]],Codigos_class_frutas[],2,0)</f>
        <v>Berries</v>
      </c>
      <c r="F6238" t="s">
        <v>249</v>
      </c>
      <c r="G6238" s="51">
        <v>677.03</v>
      </c>
    </row>
    <row r="6239" spans="1:7" x14ac:dyDescent="0.35">
      <c r="A6239">
        <v>2019</v>
      </c>
      <c r="B6239">
        <v>8</v>
      </c>
      <c r="C6239" t="str">
        <f>+VLOOKUP(Precio_mayoristas_consumidores[[#This Row],[Cod_mes]],Códigos_mes[],2,0)</f>
        <v>Agosto</v>
      </c>
      <c r="D6239" t="s">
        <v>796</v>
      </c>
      <c r="E6239" t="str">
        <f>+VLOOKUP(Precio_mayoristas_consumidores[[#This Row],[Producto]],Codigos_class_frutas[],2,0)</f>
        <v>Cítricos</v>
      </c>
      <c r="F6239" t="s">
        <v>214</v>
      </c>
      <c r="G6239" s="51">
        <v>450.21</v>
      </c>
    </row>
    <row r="6240" spans="1:7" x14ac:dyDescent="0.35">
      <c r="A6240">
        <v>2019</v>
      </c>
      <c r="B6240">
        <v>8</v>
      </c>
      <c r="C6240" t="str">
        <f>+VLOOKUP(Precio_mayoristas_consumidores[[#This Row],[Cod_mes]],Códigos_mes[],2,0)</f>
        <v>Agosto</v>
      </c>
      <c r="D6240" t="s">
        <v>796</v>
      </c>
      <c r="E6240" t="str">
        <f>+VLOOKUP(Precio_mayoristas_consumidores[[#This Row],[Producto]],Codigos_class_frutas[],2,0)</f>
        <v>Cítricos</v>
      </c>
      <c r="F6240" t="s">
        <v>218</v>
      </c>
      <c r="G6240" s="51">
        <v>657.32</v>
      </c>
    </row>
    <row r="6241" spans="1:7" x14ac:dyDescent="0.35">
      <c r="A6241">
        <v>2019</v>
      </c>
      <c r="B6241">
        <v>8</v>
      </c>
      <c r="C6241" t="str">
        <f>+VLOOKUP(Precio_mayoristas_consumidores[[#This Row],[Cod_mes]],Códigos_mes[],2,0)</f>
        <v>Agosto</v>
      </c>
      <c r="D6241" t="s">
        <v>796</v>
      </c>
      <c r="E6241" t="str">
        <f>+VLOOKUP(Precio_mayoristas_consumidores[[#This Row],[Producto]],Codigos_class_frutas[],2,0)</f>
        <v>Tropicales y subtropicales</v>
      </c>
      <c r="F6241" t="s">
        <v>229</v>
      </c>
      <c r="G6241" s="51">
        <v>2240.2199999999998</v>
      </c>
    </row>
    <row r="6242" spans="1:7" x14ac:dyDescent="0.35">
      <c r="A6242">
        <v>2019</v>
      </c>
      <c r="B6242">
        <v>8</v>
      </c>
      <c r="C6242" t="str">
        <f>+VLOOKUP(Precio_mayoristas_consumidores[[#This Row],[Cod_mes]],Códigos_mes[],2,0)</f>
        <v>Agosto</v>
      </c>
      <c r="D6242" t="s">
        <v>796</v>
      </c>
      <c r="E6242" t="str">
        <f>+VLOOKUP(Precio_mayoristas_consumidores[[#This Row],[Producto]],Codigos_class_frutas[],2,0)</f>
        <v>Frutos de pepita</v>
      </c>
      <c r="F6242" t="s">
        <v>231</v>
      </c>
      <c r="G6242" s="51">
        <v>659.63</v>
      </c>
    </row>
    <row r="6243" spans="1:7" x14ac:dyDescent="0.35">
      <c r="A6243">
        <v>2019</v>
      </c>
      <c r="B6243">
        <v>8</v>
      </c>
      <c r="C6243" t="str">
        <f>+VLOOKUP(Precio_mayoristas_consumidores[[#This Row],[Cod_mes]],Códigos_mes[],2,0)</f>
        <v>Agosto</v>
      </c>
      <c r="D6243" t="s">
        <v>796</v>
      </c>
      <c r="E6243" t="str">
        <f>+VLOOKUP(Precio_mayoristas_consumidores[[#This Row],[Producto]],Codigos_class_frutas[],2,0)</f>
        <v>Cítricos</v>
      </c>
      <c r="F6243" t="s">
        <v>221</v>
      </c>
      <c r="G6243" s="51">
        <v>516.26</v>
      </c>
    </row>
    <row r="6244" spans="1:7" x14ac:dyDescent="0.35">
      <c r="A6244">
        <v>2019</v>
      </c>
      <c r="B6244">
        <v>8</v>
      </c>
      <c r="C6244" t="str">
        <f>+VLOOKUP(Precio_mayoristas_consumidores[[#This Row],[Cod_mes]],Códigos_mes[],2,0)</f>
        <v>Agosto</v>
      </c>
      <c r="D6244" t="s">
        <v>796</v>
      </c>
      <c r="E6244" t="str">
        <f>+VLOOKUP(Precio_mayoristas_consumidores[[#This Row],[Producto]],Codigos_class_frutas[],2,0)</f>
        <v>Oleaginosos</v>
      </c>
      <c r="F6244" t="s">
        <v>225</v>
      </c>
      <c r="G6244" s="51">
        <v>2452.73</v>
      </c>
    </row>
    <row r="6245" spans="1:7" x14ac:dyDescent="0.35">
      <c r="A6245">
        <v>2019</v>
      </c>
      <c r="B6245">
        <v>8</v>
      </c>
      <c r="C6245" t="str">
        <f>+VLOOKUP(Precio_mayoristas_consumidores[[#This Row],[Cod_mes]],Códigos_mes[],2,0)</f>
        <v>Agosto</v>
      </c>
      <c r="D6245" t="s">
        <v>796</v>
      </c>
      <c r="E6245" t="str">
        <f>+VLOOKUP(Precio_mayoristas_consumidores[[#This Row],[Producto]],Codigos_class_frutas[],2,0)</f>
        <v>Frutos de pepita</v>
      </c>
      <c r="F6245" t="s">
        <v>242</v>
      </c>
      <c r="G6245" s="51">
        <v>670.69</v>
      </c>
    </row>
    <row r="6246" spans="1:7" x14ac:dyDescent="0.35">
      <c r="A6246">
        <v>2019</v>
      </c>
      <c r="B6246">
        <v>8</v>
      </c>
      <c r="C6246" t="str">
        <f>+VLOOKUP(Precio_mayoristas_consumidores[[#This Row],[Cod_mes]],Códigos_mes[],2,0)</f>
        <v>Agosto</v>
      </c>
      <c r="D6246" t="s">
        <v>796</v>
      </c>
      <c r="E6246" t="str">
        <f>+VLOOKUP(Precio_mayoristas_consumidores[[#This Row],[Producto]],Codigos_class_frutas[],2,0)</f>
        <v>Tropicales y subtropicales</v>
      </c>
      <c r="F6246" t="s">
        <v>204</v>
      </c>
      <c r="G6246" s="51">
        <v>625.15</v>
      </c>
    </row>
    <row r="6247" spans="1:7" x14ac:dyDescent="0.35">
      <c r="A6247">
        <v>2019</v>
      </c>
      <c r="B6247">
        <v>8</v>
      </c>
      <c r="C6247" t="str">
        <f>+VLOOKUP(Precio_mayoristas_consumidores[[#This Row],[Cod_mes]],Códigos_mes[],2,0)</f>
        <v>Agosto</v>
      </c>
      <c r="D6247" t="s">
        <v>797</v>
      </c>
      <c r="E6247" t="str">
        <f>+VLOOKUP(Precio_mayoristas_consumidores[[#This Row],[Producto]],Codigos_class_frutas[],2,0)</f>
        <v>Berries</v>
      </c>
      <c r="F6247" t="s">
        <v>249</v>
      </c>
      <c r="G6247" s="51">
        <v>1433.28</v>
      </c>
    </row>
    <row r="6248" spans="1:7" x14ac:dyDescent="0.35">
      <c r="A6248">
        <v>2019</v>
      </c>
      <c r="B6248">
        <v>8</v>
      </c>
      <c r="C6248" t="str">
        <f>+VLOOKUP(Precio_mayoristas_consumidores[[#This Row],[Cod_mes]],Códigos_mes[],2,0)</f>
        <v>Agosto</v>
      </c>
      <c r="D6248" t="s">
        <v>797</v>
      </c>
      <c r="E6248" t="str">
        <f>+VLOOKUP(Precio_mayoristas_consumidores[[#This Row],[Producto]],Codigos_class_frutas[],2,0)</f>
        <v>Cítricos</v>
      </c>
      <c r="F6248" t="s">
        <v>214</v>
      </c>
      <c r="G6248" s="51">
        <v>1059.25</v>
      </c>
    </row>
    <row r="6249" spans="1:7" x14ac:dyDescent="0.35">
      <c r="A6249">
        <v>2019</v>
      </c>
      <c r="B6249">
        <v>8</v>
      </c>
      <c r="C6249" t="str">
        <f>+VLOOKUP(Precio_mayoristas_consumidores[[#This Row],[Cod_mes]],Códigos_mes[],2,0)</f>
        <v>Agosto</v>
      </c>
      <c r="D6249" t="s">
        <v>797</v>
      </c>
      <c r="E6249" t="str">
        <f>+VLOOKUP(Precio_mayoristas_consumidores[[#This Row],[Producto]],Codigos_class_frutas[],2,0)</f>
        <v>Cítricos</v>
      </c>
      <c r="F6249" t="s">
        <v>218</v>
      </c>
      <c r="G6249" s="51">
        <v>1790.14</v>
      </c>
    </row>
    <row r="6250" spans="1:7" x14ac:dyDescent="0.35">
      <c r="A6250">
        <v>2019</v>
      </c>
      <c r="B6250">
        <v>8</v>
      </c>
      <c r="C6250" t="str">
        <f>+VLOOKUP(Precio_mayoristas_consumidores[[#This Row],[Cod_mes]],Códigos_mes[],2,0)</f>
        <v>Agosto</v>
      </c>
      <c r="D6250" t="s">
        <v>797</v>
      </c>
      <c r="E6250" t="str">
        <f>+VLOOKUP(Precio_mayoristas_consumidores[[#This Row],[Producto]],Codigos_class_frutas[],2,0)</f>
        <v>Tropicales y subtropicales</v>
      </c>
      <c r="F6250" t="s">
        <v>229</v>
      </c>
      <c r="G6250" s="51">
        <v>2014.48</v>
      </c>
    </row>
    <row r="6251" spans="1:7" x14ac:dyDescent="0.35">
      <c r="A6251">
        <v>2019</v>
      </c>
      <c r="B6251">
        <v>8</v>
      </c>
      <c r="C6251" t="str">
        <f>+VLOOKUP(Precio_mayoristas_consumidores[[#This Row],[Cod_mes]],Códigos_mes[],2,0)</f>
        <v>Agosto</v>
      </c>
      <c r="D6251" t="s">
        <v>797</v>
      </c>
      <c r="E6251" t="str">
        <f>+VLOOKUP(Precio_mayoristas_consumidores[[#This Row],[Producto]],Codigos_class_frutas[],2,0)</f>
        <v>Frutos de pepita</v>
      </c>
      <c r="F6251" t="s">
        <v>231</v>
      </c>
      <c r="G6251" s="51">
        <v>1327.81</v>
      </c>
    </row>
    <row r="6252" spans="1:7" x14ac:dyDescent="0.35">
      <c r="A6252">
        <v>2019</v>
      </c>
      <c r="B6252">
        <v>8</v>
      </c>
      <c r="C6252" t="str">
        <f>+VLOOKUP(Precio_mayoristas_consumidores[[#This Row],[Cod_mes]],Códigos_mes[],2,0)</f>
        <v>Agosto</v>
      </c>
      <c r="D6252" t="s">
        <v>797</v>
      </c>
      <c r="E6252" t="str">
        <f>+VLOOKUP(Precio_mayoristas_consumidores[[#This Row],[Producto]],Codigos_class_frutas[],2,0)</f>
        <v>Cítricos</v>
      </c>
      <c r="F6252" t="s">
        <v>221</v>
      </c>
      <c r="G6252" s="51">
        <v>942.87</v>
      </c>
    </row>
    <row r="6253" spans="1:7" x14ac:dyDescent="0.35">
      <c r="A6253">
        <v>2019</v>
      </c>
      <c r="B6253">
        <v>8</v>
      </c>
      <c r="C6253" t="str">
        <f>+VLOOKUP(Precio_mayoristas_consumidores[[#This Row],[Cod_mes]],Códigos_mes[],2,0)</f>
        <v>Agosto</v>
      </c>
      <c r="D6253" t="s">
        <v>797</v>
      </c>
      <c r="E6253" t="str">
        <f>+VLOOKUP(Precio_mayoristas_consumidores[[#This Row],[Producto]],Codigos_class_frutas[],2,0)</f>
        <v>Oleaginosos</v>
      </c>
      <c r="F6253" t="s">
        <v>225</v>
      </c>
      <c r="G6253" s="51">
        <v>3570.01</v>
      </c>
    </row>
    <row r="6254" spans="1:7" x14ac:dyDescent="0.35">
      <c r="A6254">
        <v>2019</v>
      </c>
      <c r="B6254">
        <v>8</v>
      </c>
      <c r="C6254" t="str">
        <f>+VLOOKUP(Precio_mayoristas_consumidores[[#This Row],[Cod_mes]],Códigos_mes[],2,0)</f>
        <v>Agosto</v>
      </c>
      <c r="D6254" t="s">
        <v>797</v>
      </c>
      <c r="E6254" t="str">
        <f>+VLOOKUP(Precio_mayoristas_consumidores[[#This Row],[Producto]],Codigos_class_frutas[],2,0)</f>
        <v>Frutos de pepita</v>
      </c>
      <c r="F6254" t="s">
        <v>242</v>
      </c>
      <c r="G6254" s="51">
        <v>1289.8800000000001</v>
      </c>
    </row>
    <row r="6255" spans="1:7" x14ac:dyDescent="0.35">
      <c r="A6255">
        <v>2019</v>
      </c>
      <c r="B6255">
        <v>8</v>
      </c>
      <c r="C6255" t="str">
        <f>+VLOOKUP(Precio_mayoristas_consumidores[[#This Row],[Cod_mes]],Códigos_mes[],2,0)</f>
        <v>Agosto</v>
      </c>
      <c r="D6255" t="s">
        <v>797</v>
      </c>
      <c r="E6255" t="str">
        <f>+VLOOKUP(Precio_mayoristas_consumidores[[#This Row],[Producto]],Codigos_class_frutas[],2,0)</f>
        <v>Tropicales y subtropicales</v>
      </c>
      <c r="F6255" t="s">
        <v>204</v>
      </c>
      <c r="G6255" s="51">
        <v>846.62</v>
      </c>
    </row>
    <row r="6256" spans="1:7" x14ac:dyDescent="0.35">
      <c r="A6256">
        <v>2019</v>
      </c>
      <c r="B6256">
        <v>9</v>
      </c>
      <c r="C6256" t="str">
        <f>+VLOOKUP(Precio_mayoristas_consumidores[[#This Row],[Cod_mes]],Códigos_mes[],2,0)</f>
        <v>Septiembre</v>
      </c>
      <c r="D6256" t="s">
        <v>796</v>
      </c>
      <c r="E6256" t="str">
        <f>+VLOOKUP(Precio_mayoristas_consumidores[[#This Row],[Producto]],Codigos_class_frutas[],2,0)</f>
        <v>Berries</v>
      </c>
      <c r="F6256" t="s">
        <v>249</v>
      </c>
      <c r="G6256" s="51">
        <v>661.24</v>
      </c>
    </row>
    <row r="6257" spans="1:7" x14ac:dyDescent="0.35">
      <c r="A6257">
        <v>2019</v>
      </c>
      <c r="B6257">
        <v>9</v>
      </c>
      <c r="C6257" t="str">
        <f>+VLOOKUP(Precio_mayoristas_consumidores[[#This Row],[Cod_mes]],Códigos_mes[],2,0)</f>
        <v>Septiembre</v>
      </c>
      <c r="D6257" t="s">
        <v>796</v>
      </c>
      <c r="E6257" t="str">
        <f>+VLOOKUP(Precio_mayoristas_consumidores[[#This Row],[Producto]],Codigos_class_frutas[],2,0)</f>
        <v>Cítricos</v>
      </c>
      <c r="F6257" t="s">
        <v>214</v>
      </c>
      <c r="G6257" s="51">
        <v>463.51</v>
      </c>
    </row>
    <row r="6258" spans="1:7" x14ac:dyDescent="0.35">
      <c r="A6258">
        <v>2019</v>
      </c>
      <c r="B6258">
        <v>9</v>
      </c>
      <c r="C6258" t="str">
        <f>+VLOOKUP(Precio_mayoristas_consumidores[[#This Row],[Cod_mes]],Códigos_mes[],2,0)</f>
        <v>Septiembre</v>
      </c>
      <c r="D6258" t="s">
        <v>796</v>
      </c>
      <c r="E6258" t="str">
        <f>+VLOOKUP(Precio_mayoristas_consumidores[[#This Row],[Producto]],Codigos_class_frutas[],2,0)</f>
        <v>Cítricos</v>
      </c>
      <c r="F6258" t="s">
        <v>218</v>
      </c>
      <c r="G6258" s="51">
        <v>667.09</v>
      </c>
    </row>
    <row r="6259" spans="1:7" x14ac:dyDescent="0.35">
      <c r="A6259">
        <v>2019</v>
      </c>
      <c r="B6259">
        <v>9</v>
      </c>
      <c r="C6259" t="str">
        <f>+VLOOKUP(Precio_mayoristas_consumidores[[#This Row],[Cod_mes]],Códigos_mes[],2,0)</f>
        <v>Septiembre</v>
      </c>
      <c r="D6259" t="s">
        <v>796</v>
      </c>
      <c r="E6259" t="str">
        <f>+VLOOKUP(Precio_mayoristas_consumidores[[#This Row],[Producto]],Codigos_class_frutas[],2,0)</f>
        <v>Tropicales y subtropicales</v>
      </c>
      <c r="F6259" t="s">
        <v>229</v>
      </c>
      <c r="G6259" s="51">
        <v>2368.91</v>
      </c>
    </row>
    <row r="6260" spans="1:7" x14ac:dyDescent="0.35">
      <c r="A6260">
        <v>2019</v>
      </c>
      <c r="B6260">
        <v>9</v>
      </c>
      <c r="C6260" t="str">
        <f>+VLOOKUP(Precio_mayoristas_consumidores[[#This Row],[Cod_mes]],Códigos_mes[],2,0)</f>
        <v>Septiembre</v>
      </c>
      <c r="D6260" t="s">
        <v>796</v>
      </c>
      <c r="E6260" t="str">
        <f>+VLOOKUP(Precio_mayoristas_consumidores[[#This Row],[Producto]],Codigos_class_frutas[],2,0)</f>
        <v>Frutos de pepita</v>
      </c>
      <c r="F6260" t="s">
        <v>231</v>
      </c>
      <c r="G6260" s="51">
        <v>644.52</v>
      </c>
    </row>
    <row r="6261" spans="1:7" x14ac:dyDescent="0.35">
      <c r="A6261">
        <v>2019</v>
      </c>
      <c r="B6261">
        <v>9</v>
      </c>
      <c r="C6261" t="str">
        <f>+VLOOKUP(Precio_mayoristas_consumidores[[#This Row],[Cod_mes]],Códigos_mes[],2,0)</f>
        <v>Septiembre</v>
      </c>
      <c r="D6261" t="s">
        <v>796</v>
      </c>
      <c r="E6261" t="str">
        <f>+VLOOKUP(Precio_mayoristas_consumidores[[#This Row],[Producto]],Codigos_class_frutas[],2,0)</f>
        <v>Cítricos</v>
      </c>
      <c r="F6261" t="s">
        <v>221</v>
      </c>
      <c r="G6261" s="51">
        <v>524.72</v>
      </c>
    </row>
    <row r="6262" spans="1:7" x14ac:dyDescent="0.35">
      <c r="A6262">
        <v>2019</v>
      </c>
      <c r="B6262">
        <v>9</v>
      </c>
      <c r="C6262" t="str">
        <f>+VLOOKUP(Precio_mayoristas_consumidores[[#This Row],[Cod_mes]],Códigos_mes[],2,0)</f>
        <v>Septiembre</v>
      </c>
      <c r="D6262" t="s">
        <v>796</v>
      </c>
      <c r="E6262" t="str">
        <f>+VLOOKUP(Precio_mayoristas_consumidores[[#This Row],[Producto]],Codigos_class_frutas[],2,0)</f>
        <v>Oleaginosos</v>
      </c>
      <c r="F6262" t="s">
        <v>225</v>
      </c>
      <c r="G6262" s="51">
        <v>2396.9899999999998</v>
      </c>
    </row>
    <row r="6263" spans="1:7" x14ac:dyDescent="0.35">
      <c r="A6263">
        <v>2019</v>
      </c>
      <c r="B6263">
        <v>9</v>
      </c>
      <c r="C6263" t="str">
        <f>+VLOOKUP(Precio_mayoristas_consumidores[[#This Row],[Cod_mes]],Códigos_mes[],2,0)</f>
        <v>Septiembre</v>
      </c>
      <c r="D6263" t="s">
        <v>796</v>
      </c>
      <c r="E6263" t="str">
        <f>+VLOOKUP(Precio_mayoristas_consumidores[[#This Row],[Producto]],Codigos_class_frutas[],2,0)</f>
        <v>Frutos de pepita</v>
      </c>
      <c r="F6263" t="s">
        <v>242</v>
      </c>
      <c r="G6263" s="51">
        <v>681.45</v>
      </c>
    </row>
    <row r="6264" spans="1:7" x14ac:dyDescent="0.35">
      <c r="A6264">
        <v>2019</v>
      </c>
      <c r="B6264">
        <v>9</v>
      </c>
      <c r="C6264" t="str">
        <f>+VLOOKUP(Precio_mayoristas_consumidores[[#This Row],[Cod_mes]],Códigos_mes[],2,0)</f>
        <v>Septiembre</v>
      </c>
      <c r="D6264" t="s">
        <v>796</v>
      </c>
      <c r="E6264" t="str">
        <f>+VLOOKUP(Precio_mayoristas_consumidores[[#This Row],[Producto]],Codigos_class_frutas[],2,0)</f>
        <v>Tropicales y subtropicales</v>
      </c>
      <c r="F6264" t="s">
        <v>204</v>
      </c>
      <c r="G6264" s="51">
        <v>623.29999999999995</v>
      </c>
    </row>
    <row r="6265" spans="1:7" x14ac:dyDescent="0.35">
      <c r="A6265">
        <v>2019</v>
      </c>
      <c r="B6265">
        <v>9</v>
      </c>
      <c r="C6265" t="str">
        <f>+VLOOKUP(Precio_mayoristas_consumidores[[#This Row],[Cod_mes]],Códigos_mes[],2,0)</f>
        <v>Septiembre</v>
      </c>
      <c r="D6265" t="s">
        <v>797</v>
      </c>
      <c r="E6265" t="str">
        <f>+VLOOKUP(Precio_mayoristas_consumidores[[#This Row],[Producto]],Codigos_class_frutas[],2,0)</f>
        <v>Berries</v>
      </c>
      <c r="F6265" t="s">
        <v>249</v>
      </c>
      <c r="G6265" s="51">
        <v>1463.49</v>
      </c>
    </row>
    <row r="6266" spans="1:7" x14ac:dyDescent="0.35">
      <c r="A6266">
        <v>2019</v>
      </c>
      <c r="B6266">
        <v>9</v>
      </c>
      <c r="C6266" t="str">
        <f>+VLOOKUP(Precio_mayoristas_consumidores[[#This Row],[Cod_mes]],Códigos_mes[],2,0)</f>
        <v>Septiembre</v>
      </c>
      <c r="D6266" t="s">
        <v>797</v>
      </c>
      <c r="E6266" t="str">
        <f>+VLOOKUP(Precio_mayoristas_consumidores[[#This Row],[Producto]],Codigos_class_frutas[],2,0)</f>
        <v>Cítricos</v>
      </c>
      <c r="F6266" t="s">
        <v>214</v>
      </c>
      <c r="G6266" s="51">
        <v>1128.1600000000001</v>
      </c>
    </row>
    <row r="6267" spans="1:7" x14ac:dyDescent="0.35">
      <c r="A6267">
        <v>2019</v>
      </c>
      <c r="B6267">
        <v>9</v>
      </c>
      <c r="C6267" t="str">
        <f>+VLOOKUP(Precio_mayoristas_consumidores[[#This Row],[Cod_mes]],Códigos_mes[],2,0)</f>
        <v>Septiembre</v>
      </c>
      <c r="D6267" t="s">
        <v>797</v>
      </c>
      <c r="E6267" t="str">
        <f>+VLOOKUP(Precio_mayoristas_consumidores[[#This Row],[Producto]],Codigos_class_frutas[],2,0)</f>
        <v>Cítricos</v>
      </c>
      <c r="F6267" t="s">
        <v>218</v>
      </c>
      <c r="G6267" s="51">
        <v>1770.72</v>
      </c>
    </row>
    <row r="6268" spans="1:7" x14ac:dyDescent="0.35">
      <c r="A6268">
        <v>2019</v>
      </c>
      <c r="B6268">
        <v>9</v>
      </c>
      <c r="C6268" t="str">
        <f>+VLOOKUP(Precio_mayoristas_consumidores[[#This Row],[Cod_mes]],Códigos_mes[],2,0)</f>
        <v>Septiembre</v>
      </c>
      <c r="D6268" t="s">
        <v>797</v>
      </c>
      <c r="E6268" t="str">
        <f>+VLOOKUP(Precio_mayoristas_consumidores[[#This Row],[Producto]],Codigos_class_frutas[],2,0)</f>
        <v>Tropicales y subtropicales</v>
      </c>
      <c r="F6268" t="s">
        <v>229</v>
      </c>
      <c r="G6268" s="51">
        <v>1991.26</v>
      </c>
    </row>
    <row r="6269" spans="1:7" x14ac:dyDescent="0.35">
      <c r="A6269">
        <v>2019</v>
      </c>
      <c r="B6269">
        <v>9</v>
      </c>
      <c r="C6269" t="str">
        <f>+VLOOKUP(Precio_mayoristas_consumidores[[#This Row],[Cod_mes]],Códigos_mes[],2,0)</f>
        <v>Septiembre</v>
      </c>
      <c r="D6269" t="s">
        <v>797</v>
      </c>
      <c r="E6269" t="str">
        <f>+VLOOKUP(Precio_mayoristas_consumidores[[#This Row],[Producto]],Codigos_class_frutas[],2,0)</f>
        <v>Frutos de pepita</v>
      </c>
      <c r="F6269" t="s">
        <v>231</v>
      </c>
      <c r="G6269" s="51">
        <v>1367.19</v>
      </c>
    </row>
    <row r="6270" spans="1:7" x14ac:dyDescent="0.35">
      <c r="A6270">
        <v>2019</v>
      </c>
      <c r="B6270">
        <v>9</v>
      </c>
      <c r="C6270" t="str">
        <f>+VLOOKUP(Precio_mayoristas_consumidores[[#This Row],[Cod_mes]],Códigos_mes[],2,0)</f>
        <v>Septiembre</v>
      </c>
      <c r="D6270" t="s">
        <v>797</v>
      </c>
      <c r="E6270" t="str">
        <f>+VLOOKUP(Precio_mayoristas_consumidores[[#This Row],[Producto]],Codigos_class_frutas[],2,0)</f>
        <v>Cítricos</v>
      </c>
      <c r="F6270" t="s">
        <v>221</v>
      </c>
      <c r="G6270" s="51">
        <v>963.06</v>
      </c>
    </row>
    <row r="6271" spans="1:7" x14ac:dyDescent="0.35">
      <c r="A6271">
        <v>2019</v>
      </c>
      <c r="B6271">
        <v>9</v>
      </c>
      <c r="C6271" t="str">
        <f>+VLOOKUP(Precio_mayoristas_consumidores[[#This Row],[Cod_mes]],Códigos_mes[],2,0)</f>
        <v>Septiembre</v>
      </c>
      <c r="D6271" t="s">
        <v>797</v>
      </c>
      <c r="E6271" t="str">
        <f>+VLOOKUP(Precio_mayoristas_consumidores[[#This Row],[Producto]],Codigos_class_frutas[],2,0)</f>
        <v>Oleaginosos</v>
      </c>
      <c r="F6271" t="s">
        <v>225</v>
      </c>
      <c r="G6271" s="51">
        <v>3380.47</v>
      </c>
    </row>
    <row r="6272" spans="1:7" x14ac:dyDescent="0.35">
      <c r="A6272">
        <v>2019</v>
      </c>
      <c r="B6272">
        <v>9</v>
      </c>
      <c r="C6272" t="str">
        <f>+VLOOKUP(Precio_mayoristas_consumidores[[#This Row],[Cod_mes]],Códigos_mes[],2,0)</f>
        <v>Septiembre</v>
      </c>
      <c r="D6272" t="s">
        <v>797</v>
      </c>
      <c r="E6272" t="str">
        <f>+VLOOKUP(Precio_mayoristas_consumidores[[#This Row],[Producto]],Codigos_class_frutas[],2,0)</f>
        <v>Frutos de pepita</v>
      </c>
      <c r="F6272" t="s">
        <v>242</v>
      </c>
      <c r="G6272" s="51">
        <v>1307.24</v>
      </c>
    </row>
    <row r="6273" spans="1:7" x14ac:dyDescent="0.35">
      <c r="A6273">
        <v>2019</v>
      </c>
      <c r="B6273">
        <v>9</v>
      </c>
      <c r="C6273" t="str">
        <f>+VLOOKUP(Precio_mayoristas_consumidores[[#This Row],[Cod_mes]],Códigos_mes[],2,0)</f>
        <v>Septiembre</v>
      </c>
      <c r="D6273" t="s">
        <v>797</v>
      </c>
      <c r="E6273" t="str">
        <f>+VLOOKUP(Precio_mayoristas_consumidores[[#This Row],[Producto]],Codigos_class_frutas[],2,0)</f>
        <v>Tropicales y subtropicales</v>
      </c>
      <c r="F6273" t="s">
        <v>204</v>
      </c>
      <c r="G6273" s="51">
        <v>849.92</v>
      </c>
    </row>
    <row r="6274" spans="1:7" x14ac:dyDescent="0.35">
      <c r="A6274">
        <v>2019</v>
      </c>
      <c r="B6274">
        <v>9</v>
      </c>
      <c r="C6274" t="str">
        <f>+VLOOKUP(Precio_mayoristas_consumidores[[#This Row],[Cod_mes]],Códigos_mes[],2,0)</f>
        <v>Septiembre</v>
      </c>
      <c r="D6274" t="s">
        <v>796</v>
      </c>
      <c r="E6274" t="str">
        <f>+VLOOKUP(Precio_mayoristas_consumidores[[#This Row],[Producto]],Codigos_class_frutas[],2,0)</f>
        <v>Berries</v>
      </c>
      <c r="F6274" t="s">
        <v>249</v>
      </c>
      <c r="G6274" s="51">
        <v>715.86</v>
      </c>
    </row>
    <row r="6275" spans="1:7" x14ac:dyDescent="0.35">
      <c r="A6275">
        <v>2019</v>
      </c>
      <c r="B6275">
        <v>9</v>
      </c>
      <c r="C6275" t="str">
        <f>+VLOOKUP(Precio_mayoristas_consumidores[[#This Row],[Cod_mes]],Códigos_mes[],2,0)</f>
        <v>Septiembre</v>
      </c>
      <c r="D6275" t="s">
        <v>796</v>
      </c>
      <c r="E6275" t="str">
        <f>+VLOOKUP(Precio_mayoristas_consumidores[[#This Row],[Producto]],Codigos_class_frutas[],2,0)</f>
        <v>Cítricos</v>
      </c>
      <c r="F6275" t="s">
        <v>214</v>
      </c>
      <c r="G6275" s="51">
        <v>469.09</v>
      </c>
    </row>
    <row r="6276" spans="1:7" x14ac:dyDescent="0.35">
      <c r="A6276">
        <v>2019</v>
      </c>
      <c r="B6276">
        <v>9</v>
      </c>
      <c r="C6276" t="str">
        <f>+VLOOKUP(Precio_mayoristas_consumidores[[#This Row],[Cod_mes]],Códigos_mes[],2,0)</f>
        <v>Septiembre</v>
      </c>
      <c r="D6276" t="s">
        <v>796</v>
      </c>
      <c r="E6276" t="str">
        <f>+VLOOKUP(Precio_mayoristas_consumidores[[#This Row],[Producto]],Codigos_class_frutas[],2,0)</f>
        <v>Cítricos</v>
      </c>
      <c r="F6276" t="s">
        <v>218</v>
      </c>
      <c r="G6276" s="51">
        <v>691</v>
      </c>
    </row>
    <row r="6277" spans="1:7" x14ac:dyDescent="0.35">
      <c r="A6277">
        <v>2019</v>
      </c>
      <c r="B6277">
        <v>9</v>
      </c>
      <c r="C6277" t="str">
        <f>+VLOOKUP(Precio_mayoristas_consumidores[[#This Row],[Cod_mes]],Códigos_mes[],2,0)</f>
        <v>Septiembre</v>
      </c>
      <c r="D6277" t="s">
        <v>796</v>
      </c>
      <c r="E6277" t="str">
        <f>+VLOOKUP(Precio_mayoristas_consumidores[[#This Row],[Producto]],Codigos_class_frutas[],2,0)</f>
        <v>Tropicales y subtropicales</v>
      </c>
      <c r="F6277" t="s">
        <v>229</v>
      </c>
      <c r="G6277" s="51">
        <v>2154.73</v>
      </c>
    </row>
    <row r="6278" spans="1:7" x14ac:dyDescent="0.35">
      <c r="A6278">
        <v>2019</v>
      </c>
      <c r="B6278">
        <v>9</v>
      </c>
      <c r="C6278" t="str">
        <f>+VLOOKUP(Precio_mayoristas_consumidores[[#This Row],[Cod_mes]],Códigos_mes[],2,0)</f>
        <v>Septiembre</v>
      </c>
      <c r="D6278" t="s">
        <v>796</v>
      </c>
      <c r="E6278" t="str">
        <f>+VLOOKUP(Precio_mayoristas_consumidores[[#This Row],[Producto]],Codigos_class_frutas[],2,0)</f>
        <v>Frutos de pepita</v>
      </c>
      <c r="F6278" t="s">
        <v>231</v>
      </c>
      <c r="G6278" s="51">
        <v>682.29</v>
      </c>
    </row>
    <row r="6279" spans="1:7" x14ac:dyDescent="0.35">
      <c r="A6279">
        <v>2019</v>
      </c>
      <c r="B6279">
        <v>9</v>
      </c>
      <c r="C6279" t="str">
        <f>+VLOOKUP(Precio_mayoristas_consumidores[[#This Row],[Cod_mes]],Códigos_mes[],2,0)</f>
        <v>Septiembre</v>
      </c>
      <c r="D6279" t="s">
        <v>796</v>
      </c>
      <c r="E6279" t="str">
        <f>+VLOOKUP(Precio_mayoristas_consumidores[[#This Row],[Producto]],Codigos_class_frutas[],2,0)</f>
        <v>Cítricos</v>
      </c>
      <c r="F6279" t="s">
        <v>221</v>
      </c>
      <c r="G6279" s="51">
        <v>545.47</v>
      </c>
    </row>
    <row r="6280" spans="1:7" x14ac:dyDescent="0.35">
      <c r="A6280">
        <v>2019</v>
      </c>
      <c r="B6280">
        <v>9</v>
      </c>
      <c r="C6280" t="str">
        <f>+VLOOKUP(Precio_mayoristas_consumidores[[#This Row],[Cod_mes]],Códigos_mes[],2,0)</f>
        <v>Septiembre</v>
      </c>
      <c r="D6280" t="s">
        <v>796</v>
      </c>
      <c r="E6280" t="str">
        <f>+VLOOKUP(Precio_mayoristas_consumidores[[#This Row],[Producto]],Codigos_class_frutas[],2,0)</f>
        <v>Oleaginosos</v>
      </c>
      <c r="F6280" t="s">
        <v>225</v>
      </c>
      <c r="G6280" s="51">
        <v>2744.06</v>
      </c>
    </row>
    <row r="6281" spans="1:7" x14ac:dyDescent="0.35">
      <c r="A6281">
        <v>2019</v>
      </c>
      <c r="B6281">
        <v>9</v>
      </c>
      <c r="C6281" t="str">
        <f>+VLOOKUP(Precio_mayoristas_consumidores[[#This Row],[Cod_mes]],Códigos_mes[],2,0)</f>
        <v>Septiembre</v>
      </c>
      <c r="D6281" t="s">
        <v>796</v>
      </c>
      <c r="E6281" t="str">
        <f>+VLOOKUP(Precio_mayoristas_consumidores[[#This Row],[Producto]],Codigos_class_frutas[],2,0)</f>
        <v>Frutos de pepita</v>
      </c>
      <c r="F6281" t="s">
        <v>242</v>
      </c>
      <c r="G6281" s="51">
        <v>706.76</v>
      </c>
    </row>
    <row r="6282" spans="1:7" x14ac:dyDescent="0.35">
      <c r="A6282">
        <v>2019</v>
      </c>
      <c r="B6282">
        <v>9</v>
      </c>
      <c r="C6282" t="str">
        <f>+VLOOKUP(Precio_mayoristas_consumidores[[#This Row],[Cod_mes]],Códigos_mes[],2,0)</f>
        <v>Septiembre</v>
      </c>
      <c r="D6282" t="s">
        <v>796</v>
      </c>
      <c r="E6282" t="str">
        <f>+VLOOKUP(Precio_mayoristas_consumidores[[#This Row],[Producto]],Codigos_class_frutas[],2,0)</f>
        <v>Tropicales y subtropicales</v>
      </c>
      <c r="F6282" t="s">
        <v>204</v>
      </c>
      <c r="G6282" s="51">
        <v>647.17999999999995</v>
      </c>
    </row>
    <row r="6283" spans="1:7" x14ac:dyDescent="0.35">
      <c r="A6283">
        <v>2019</v>
      </c>
      <c r="B6283">
        <v>9</v>
      </c>
      <c r="C6283" t="str">
        <f>+VLOOKUP(Precio_mayoristas_consumidores[[#This Row],[Cod_mes]],Códigos_mes[],2,0)</f>
        <v>Septiembre</v>
      </c>
      <c r="D6283" t="s">
        <v>797</v>
      </c>
      <c r="E6283" t="str">
        <f>+VLOOKUP(Precio_mayoristas_consumidores[[#This Row],[Producto]],Codigos_class_frutas[],2,0)</f>
        <v>Berries</v>
      </c>
      <c r="F6283" t="s">
        <v>249</v>
      </c>
      <c r="G6283" s="51">
        <v>1520.52</v>
      </c>
    </row>
    <row r="6284" spans="1:7" x14ac:dyDescent="0.35">
      <c r="A6284">
        <v>2019</v>
      </c>
      <c r="B6284">
        <v>9</v>
      </c>
      <c r="C6284" t="str">
        <f>+VLOOKUP(Precio_mayoristas_consumidores[[#This Row],[Cod_mes]],Códigos_mes[],2,0)</f>
        <v>Septiembre</v>
      </c>
      <c r="D6284" t="s">
        <v>797</v>
      </c>
      <c r="E6284" t="str">
        <f>+VLOOKUP(Precio_mayoristas_consumidores[[#This Row],[Producto]],Codigos_class_frutas[],2,0)</f>
        <v>Cítricos</v>
      </c>
      <c r="F6284" t="s">
        <v>214</v>
      </c>
      <c r="G6284" s="51">
        <v>1051.57</v>
      </c>
    </row>
    <row r="6285" spans="1:7" x14ac:dyDescent="0.35">
      <c r="A6285">
        <v>2019</v>
      </c>
      <c r="B6285">
        <v>9</v>
      </c>
      <c r="C6285" t="str">
        <f>+VLOOKUP(Precio_mayoristas_consumidores[[#This Row],[Cod_mes]],Códigos_mes[],2,0)</f>
        <v>Septiembre</v>
      </c>
      <c r="D6285" t="s">
        <v>797</v>
      </c>
      <c r="E6285" t="str">
        <f>+VLOOKUP(Precio_mayoristas_consumidores[[#This Row],[Producto]],Codigos_class_frutas[],2,0)</f>
        <v>Cítricos</v>
      </c>
      <c r="F6285" t="s">
        <v>218</v>
      </c>
      <c r="G6285" s="51">
        <v>1695.13</v>
      </c>
    </row>
    <row r="6286" spans="1:7" x14ac:dyDescent="0.35">
      <c r="A6286">
        <v>2019</v>
      </c>
      <c r="B6286">
        <v>9</v>
      </c>
      <c r="C6286" t="str">
        <f>+VLOOKUP(Precio_mayoristas_consumidores[[#This Row],[Cod_mes]],Códigos_mes[],2,0)</f>
        <v>Septiembre</v>
      </c>
      <c r="D6286" t="s">
        <v>797</v>
      </c>
      <c r="E6286" t="str">
        <f>+VLOOKUP(Precio_mayoristas_consumidores[[#This Row],[Producto]],Codigos_class_frutas[],2,0)</f>
        <v>Tropicales y subtropicales</v>
      </c>
      <c r="F6286" t="s">
        <v>229</v>
      </c>
      <c r="G6286" s="51">
        <v>2043.53</v>
      </c>
    </row>
    <row r="6287" spans="1:7" x14ac:dyDescent="0.35">
      <c r="A6287">
        <v>2019</v>
      </c>
      <c r="B6287">
        <v>9</v>
      </c>
      <c r="C6287" t="str">
        <f>+VLOOKUP(Precio_mayoristas_consumidores[[#This Row],[Cod_mes]],Códigos_mes[],2,0)</f>
        <v>Septiembre</v>
      </c>
      <c r="D6287" t="s">
        <v>797</v>
      </c>
      <c r="E6287" t="str">
        <f>+VLOOKUP(Precio_mayoristas_consumidores[[#This Row],[Producto]],Codigos_class_frutas[],2,0)</f>
        <v>Frutos de pepita</v>
      </c>
      <c r="F6287" t="s">
        <v>231</v>
      </c>
      <c r="G6287" s="51">
        <v>1299.18</v>
      </c>
    </row>
    <row r="6288" spans="1:7" x14ac:dyDescent="0.35">
      <c r="A6288">
        <v>2019</v>
      </c>
      <c r="B6288">
        <v>9</v>
      </c>
      <c r="C6288" t="str">
        <f>+VLOOKUP(Precio_mayoristas_consumidores[[#This Row],[Cod_mes]],Códigos_mes[],2,0)</f>
        <v>Septiembre</v>
      </c>
      <c r="D6288" t="s">
        <v>797</v>
      </c>
      <c r="E6288" t="str">
        <f>+VLOOKUP(Precio_mayoristas_consumidores[[#This Row],[Producto]],Codigos_class_frutas[],2,0)</f>
        <v>Cítricos</v>
      </c>
      <c r="F6288" t="s">
        <v>221</v>
      </c>
      <c r="G6288" s="51">
        <v>942.79</v>
      </c>
    </row>
    <row r="6289" spans="1:7" x14ac:dyDescent="0.35">
      <c r="A6289">
        <v>2019</v>
      </c>
      <c r="B6289">
        <v>9</v>
      </c>
      <c r="C6289" t="str">
        <f>+VLOOKUP(Precio_mayoristas_consumidores[[#This Row],[Cod_mes]],Códigos_mes[],2,0)</f>
        <v>Septiembre</v>
      </c>
      <c r="D6289" t="s">
        <v>797</v>
      </c>
      <c r="E6289" t="str">
        <f>+VLOOKUP(Precio_mayoristas_consumidores[[#This Row],[Producto]],Codigos_class_frutas[],2,0)</f>
        <v>Oleaginosos</v>
      </c>
      <c r="F6289" t="s">
        <v>225</v>
      </c>
      <c r="G6289" s="51">
        <v>3494.46</v>
      </c>
    </row>
    <row r="6290" spans="1:7" x14ac:dyDescent="0.35">
      <c r="A6290">
        <v>2019</v>
      </c>
      <c r="B6290">
        <v>9</v>
      </c>
      <c r="C6290" t="str">
        <f>+VLOOKUP(Precio_mayoristas_consumidores[[#This Row],[Cod_mes]],Códigos_mes[],2,0)</f>
        <v>Septiembre</v>
      </c>
      <c r="D6290" t="s">
        <v>797</v>
      </c>
      <c r="E6290" t="str">
        <f>+VLOOKUP(Precio_mayoristas_consumidores[[#This Row],[Producto]],Codigos_class_frutas[],2,0)</f>
        <v>Frutos de pepita</v>
      </c>
      <c r="F6290" t="s">
        <v>242</v>
      </c>
      <c r="G6290" s="51">
        <v>1306.55</v>
      </c>
    </row>
    <row r="6291" spans="1:7" x14ac:dyDescent="0.35">
      <c r="A6291">
        <v>2019</v>
      </c>
      <c r="B6291">
        <v>9</v>
      </c>
      <c r="C6291" t="str">
        <f>+VLOOKUP(Precio_mayoristas_consumidores[[#This Row],[Cod_mes]],Códigos_mes[],2,0)</f>
        <v>Septiembre</v>
      </c>
      <c r="D6291" t="s">
        <v>797</v>
      </c>
      <c r="E6291" t="str">
        <f>+VLOOKUP(Precio_mayoristas_consumidores[[#This Row],[Producto]],Codigos_class_frutas[],2,0)</f>
        <v>Tropicales y subtropicales</v>
      </c>
      <c r="F6291" t="s">
        <v>204</v>
      </c>
      <c r="G6291" s="51">
        <v>852.63</v>
      </c>
    </row>
    <row r="6292" spans="1:7" x14ac:dyDescent="0.35">
      <c r="A6292">
        <v>2019</v>
      </c>
      <c r="B6292">
        <v>9</v>
      </c>
      <c r="C6292" t="str">
        <f>+VLOOKUP(Precio_mayoristas_consumidores[[#This Row],[Cod_mes]],Códigos_mes[],2,0)</f>
        <v>Septiembre</v>
      </c>
      <c r="D6292" t="s">
        <v>796</v>
      </c>
      <c r="E6292" t="str">
        <f>+VLOOKUP(Precio_mayoristas_consumidores[[#This Row],[Producto]],Codigos_class_frutas[],2,0)</f>
        <v>Berries</v>
      </c>
      <c r="F6292" t="s">
        <v>249</v>
      </c>
      <c r="G6292" s="51">
        <v>746.04</v>
      </c>
    </row>
    <row r="6293" spans="1:7" x14ac:dyDescent="0.35">
      <c r="A6293">
        <v>2019</v>
      </c>
      <c r="B6293">
        <v>9</v>
      </c>
      <c r="C6293" t="str">
        <f>+VLOOKUP(Precio_mayoristas_consumidores[[#This Row],[Cod_mes]],Códigos_mes[],2,0)</f>
        <v>Septiembre</v>
      </c>
      <c r="D6293" t="s">
        <v>796</v>
      </c>
      <c r="E6293" t="str">
        <f>+VLOOKUP(Precio_mayoristas_consumidores[[#This Row],[Producto]],Codigos_class_frutas[],2,0)</f>
        <v>Cítricos</v>
      </c>
      <c r="F6293" t="s">
        <v>214</v>
      </c>
      <c r="G6293" s="51">
        <v>450.65</v>
      </c>
    </row>
    <row r="6294" spans="1:7" x14ac:dyDescent="0.35">
      <c r="A6294">
        <v>2019</v>
      </c>
      <c r="B6294">
        <v>9</v>
      </c>
      <c r="C6294" t="str">
        <f>+VLOOKUP(Precio_mayoristas_consumidores[[#This Row],[Cod_mes]],Códigos_mes[],2,0)</f>
        <v>Septiembre</v>
      </c>
      <c r="D6294" t="s">
        <v>796</v>
      </c>
      <c r="E6294" t="str">
        <f>+VLOOKUP(Precio_mayoristas_consumidores[[#This Row],[Producto]],Codigos_class_frutas[],2,0)</f>
        <v>Cítricos</v>
      </c>
      <c r="F6294" t="s">
        <v>218</v>
      </c>
      <c r="G6294" s="51">
        <v>650.87</v>
      </c>
    </row>
    <row r="6295" spans="1:7" x14ac:dyDescent="0.35">
      <c r="A6295">
        <v>2019</v>
      </c>
      <c r="B6295">
        <v>9</v>
      </c>
      <c r="C6295" t="str">
        <f>+VLOOKUP(Precio_mayoristas_consumidores[[#This Row],[Cod_mes]],Códigos_mes[],2,0)</f>
        <v>Septiembre</v>
      </c>
      <c r="D6295" t="s">
        <v>796</v>
      </c>
      <c r="E6295" t="str">
        <f>+VLOOKUP(Precio_mayoristas_consumidores[[#This Row],[Producto]],Codigos_class_frutas[],2,0)</f>
        <v>Tropicales y subtropicales</v>
      </c>
      <c r="F6295" t="s">
        <v>229</v>
      </c>
      <c r="G6295" s="51">
        <v>2148.15</v>
      </c>
    </row>
    <row r="6296" spans="1:7" x14ac:dyDescent="0.35">
      <c r="A6296">
        <v>2019</v>
      </c>
      <c r="B6296">
        <v>9</v>
      </c>
      <c r="C6296" t="str">
        <f>+VLOOKUP(Precio_mayoristas_consumidores[[#This Row],[Cod_mes]],Códigos_mes[],2,0)</f>
        <v>Septiembre</v>
      </c>
      <c r="D6296" t="s">
        <v>796</v>
      </c>
      <c r="E6296" t="str">
        <f>+VLOOKUP(Precio_mayoristas_consumidores[[#This Row],[Producto]],Codigos_class_frutas[],2,0)</f>
        <v>Frutos de pepita</v>
      </c>
      <c r="F6296" t="s">
        <v>231</v>
      </c>
      <c r="G6296" s="51">
        <v>736.64</v>
      </c>
    </row>
    <row r="6297" spans="1:7" x14ac:dyDescent="0.35">
      <c r="A6297">
        <v>2019</v>
      </c>
      <c r="B6297">
        <v>9</v>
      </c>
      <c r="C6297" t="str">
        <f>+VLOOKUP(Precio_mayoristas_consumidores[[#This Row],[Cod_mes]],Códigos_mes[],2,0)</f>
        <v>Septiembre</v>
      </c>
      <c r="D6297" t="s">
        <v>796</v>
      </c>
      <c r="E6297" t="str">
        <f>+VLOOKUP(Precio_mayoristas_consumidores[[#This Row],[Producto]],Codigos_class_frutas[],2,0)</f>
        <v>Cítricos</v>
      </c>
      <c r="F6297" t="s">
        <v>221</v>
      </c>
      <c r="G6297" s="51">
        <v>620.33000000000004</v>
      </c>
    </row>
    <row r="6298" spans="1:7" x14ac:dyDescent="0.35">
      <c r="A6298">
        <v>2019</v>
      </c>
      <c r="B6298">
        <v>9</v>
      </c>
      <c r="C6298" t="str">
        <f>+VLOOKUP(Precio_mayoristas_consumidores[[#This Row],[Cod_mes]],Códigos_mes[],2,0)</f>
        <v>Septiembre</v>
      </c>
      <c r="D6298" t="s">
        <v>796</v>
      </c>
      <c r="E6298" t="str">
        <f>+VLOOKUP(Precio_mayoristas_consumidores[[#This Row],[Producto]],Codigos_class_frutas[],2,0)</f>
        <v>Oleaginosos</v>
      </c>
      <c r="F6298" t="s">
        <v>225</v>
      </c>
      <c r="G6298" s="51">
        <v>2604.0500000000002</v>
      </c>
    </row>
    <row r="6299" spans="1:7" x14ac:dyDescent="0.35">
      <c r="A6299">
        <v>2019</v>
      </c>
      <c r="B6299">
        <v>9</v>
      </c>
      <c r="C6299" t="str">
        <f>+VLOOKUP(Precio_mayoristas_consumidores[[#This Row],[Cod_mes]],Códigos_mes[],2,0)</f>
        <v>Septiembre</v>
      </c>
      <c r="D6299" t="s">
        <v>796</v>
      </c>
      <c r="E6299" t="str">
        <f>+VLOOKUP(Precio_mayoristas_consumidores[[#This Row],[Producto]],Codigos_class_frutas[],2,0)</f>
        <v>Frutos de pepita</v>
      </c>
      <c r="F6299" t="s">
        <v>242</v>
      </c>
      <c r="G6299" s="51">
        <v>712.95</v>
      </c>
    </row>
    <row r="6300" spans="1:7" x14ac:dyDescent="0.35">
      <c r="A6300">
        <v>2019</v>
      </c>
      <c r="B6300">
        <v>9</v>
      </c>
      <c r="C6300" t="str">
        <f>+VLOOKUP(Precio_mayoristas_consumidores[[#This Row],[Cod_mes]],Códigos_mes[],2,0)</f>
        <v>Septiembre</v>
      </c>
      <c r="D6300" t="s">
        <v>796</v>
      </c>
      <c r="E6300" t="str">
        <f>+VLOOKUP(Precio_mayoristas_consumidores[[#This Row],[Producto]],Codigos_class_frutas[],2,0)</f>
        <v>Tropicales y subtropicales</v>
      </c>
      <c r="F6300" t="s">
        <v>204</v>
      </c>
      <c r="G6300" s="51">
        <v>627.28</v>
      </c>
    </row>
    <row r="6301" spans="1:7" x14ac:dyDescent="0.35">
      <c r="A6301">
        <v>2019</v>
      </c>
      <c r="B6301">
        <v>9</v>
      </c>
      <c r="C6301" t="str">
        <f>+VLOOKUP(Precio_mayoristas_consumidores[[#This Row],[Cod_mes]],Códigos_mes[],2,0)</f>
        <v>Septiembre</v>
      </c>
      <c r="D6301" t="s">
        <v>797</v>
      </c>
      <c r="E6301" t="str">
        <f>+VLOOKUP(Precio_mayoristas_consumidores[[#This Row],[Producto]],Codigos_class_frutas[],2,0)</f>
        <v>Berries</v>
      </c>
      <c r="F6301" t="s">
        <v>249</v>
      </c>
      <c r="G6301" s="51">
        <v>1555.56</v>
      </c>
    </row>
    <row r="6302" spans="1:7" x14ac:dyDescent="0.35">
      <c r="A6302">
        <v>2019</v>
      </c>
      <c r="B6302">
        <v>9</v>
      </c>
      <c r="C6302" t="str">
        <f>+VLOOKUP(Precio_mayoristas_consumidores[[#This Row],[Cod_mes]],Códigos_mes[],2,0)</f>
        <v>Septiembre</v>
      </c>
      <c r="D6302" t="s">
        <v>797</v>
      </c>
      <c r="E6302" t="str">
        <f>+VLOOKUP(Precio_mayoristas_consumidores[[#This Row],[Producto]],Codigos_class_frutas[],2,0)</f>
        <v>Cítricos</v>
      </c>
      <c r="F6302" t="s">
        <v>214</v>
      </c>
      <c r="G6302" s="51">
        <v>1101.3800000000001</v>
      </c>
    </row>
    <row r="6303" spans="1:7" x14ac:dyDescent="0.35">
      <c r="A6303">
        <v>2019</v>
      </c>
      <c r="B6303">
        <v>9</v>
      </c>
      <c r="C6303" t="str">
        <f>+VLOOKUP(Precio_mayoristas_consumidores[[#This Row],[Cod_mes]],Códigos_mes[],2,0)</f>
        <v>Septiembre</v>
      </c>
      <c r="D6303" t="s">
        <v>797</v>
      </c>
      <c r="E6303" t="str">
        <f>+VLOOKUP(Precio_mayoristas_consumidores[[#This Row],[Producto]],Codigos_class_frutas[],2,0)</f>
        <v>Cítricos</v>
      </c>
      <c r="F6303" t="s">
        <v>218</v>
      </c>
      <c r="G6303" s="51">
        <v>1658.16</v>
      </c>
    </row>
    <row r="6304" spans="1:7" x14ac:dyDescent="0.35">
      <c r="A6304">
        <v>2019</v>
      </c>
      <c r="B6304">
        <v>9</v>
      </c>
      <c r="C6304" t="str">
        <f>+VLOOKUP(Precio_mayoristas_consumidores[[#This Row],[Cod_mes]],Códigos_mes[],2,0)</f>
        <v>Septiembre</v>
      </c>
      <c r="D6304" t="s">
        <v>797</v>
      </c>
      <c r="E6304" t="str">
        <f>+VLOOKUP(Precio_mayoristas_consumidores[[#This Row],[Producto]],Codigos_class_frutas[],2,0)</f>
        <v>Tropicales y subtropicales</v>
      </c>
      <c r="F6304" t="s">
        <v>229</v>
      </c>
      <c r="G6304" s="51">
        <v>2006.32</v>
      </c>
    </row>
    <row r="6305" spans="1:7" x14ac:dyDescent="0.35">
      <c r="A6305">
        <v>2019</v>
      </c>
      <c r="B6305">
        <v>9</v>
      </c>
      <c r="C6305" t="str">
        <f>+VLOOKUP(Precio_mayoristas_consumidores[[#This Row],[Cod_mes]],Códigos_mes[],2,0)</f>
        <v>Septiembre</v>
      </c>
      <c r="D6305" t="s">
        <v>797</v>
      </c>
      <c r="E6305" t="str">
        <f>+VLOOKUP(Precio_mayoristas_consumidores[[#This Row],[Producto]],Codigos_class_frutas[],2,0)</f>
        <v>Frutos de pepita</v>
      </c>
      <c r="F6305" t="s">
        <v>231</v>
      </c>
      <c r="G6305" s="51">
        <v>1343.48</v>
      </c>
    </row>
    <row r="6306" spans="1:7" x14ac:dyDescent="0.35">
      <c r="A6306">
        <v>2019</v>
      </c>
      <c r="B6306">
        <v>9</v>
      </c>
      <c r="C6306" t="str">
        <f>+VLOOKUP(Precio_mayoristas_consumidores[[#This Row],[Cod_mes]],Códigos_mes[],2,0)</f>
        <v>Septiembre</v>
      </c>
      <c r="D6306" t="s">
        <v>797</v>
      </c>
      <c r="E6306" t="str">
        <f>+VLOOKUP(Precio_mayoristas_consumidores[[#This Row],[Producto]],Codigos_class_frutas[],2,0)</f>
        <v>Cítricos</v>
      </c>
      <c r="F6306" t="s">
        <v>221</v>
      </c>
      <c r="G6306" s="51">
        <v>974.57</v>
      </c>
    </row>
    <row r="6307" spans="1:7" x14ac:dyDescent="0.35">
      <c r="A6307">
        <v>2019</v>
      </c>
      <c r="B6307">
        <v>9</v>
      </c>
      <c r="C6307" t="str">
        <f>+VLOOKUP(Precio_mayoristas_consumidores[[#This Row],[Cod_mes]],Códigos_mes[],2,0)</f>
        <v>Septiembre</v>
      </c>
      <c r="D6307" t="s">
        <v>797</v>
      </c>
      <c r="E6307" t="str">
        <f>+VLOOKUP(Precio_mayoristas_consumidores[[#This Row],[Producto]],Codigos_class_frutas[],2,0)</f>
        <v>Oleaginosos</v>
      </c>
      <c r="F6307" t="s">
        <v>225</v>
      </c>
      <c r="G6307" s="51">
        <v>3489.1</v>
      </c>
    </row>
    <row r="6308" spans="1:7" x14ac:dyDescent="0.35">
      <c r="A6308">
        <v>2019</v>
      </c>
      <c r="B6308">
        <v>9</v>
      </c>
      <c r="C6308" t="str">
        <f>+VLOOKUP(Precio_mayoristas_consumidores[[#This Row],[Cod_mes]],Códigos_mes[],2,0)</f>
        <v>Septiembre</v>
      </c>
      <c r="D6308" t="s">
        <v>797</v>
      </c>
      <c r="E6308" t="str">
        <f>+VLOOKUP(Precio_mayoristas_consumidores[[#This Row],[Producto]],Codigos_class_frutas[],2,0)</f>
        <v>Frutos de pepita</v>
      </c>
      <c r="F6308" t="s">
        <v>242</v>
      </c>
      <c r="G6308" s="51">
        <v>1303</v>
      </c>
    </row>
    <row r="6309" spans="1:7" x14ac:dyDescent="0.35">
      <c r="A6309">
        <v>2019</v>
      </c>
      <c r="B6309">
        <v>9</v>
      </c>
      <c r="C6309" t="str">
        <f>+VLOOKUP(Precio_mayoristas_consumidores[[#This Row],[Cod_mes]],Códigos_mes[],2,0)</f>
        <v>Septiembre</v>
      </c>
      <c r="D6309" t="s">
        <v>797</v>
      </c>
      <c r="E6309" t="str">
        <f>+VLOOKUP(Precio_mayoristas_consumidores[[#This Row],[Producto]],Codigos_class_frutas[],2,0)</f>
        <v>Tropicales y subtropicales</v>
      </c>
      <c r="F6309" t="s">
        <v>204</v>
      </c>
      <c r="G6309" s="51">
        <v>852.22</v>
      </c>
    </row>
    <row r="6310" spans="1:7" x14ac:dyDescent="0.35">
      <c r="A6310">
        <v>2019</v>
      </c>
      <c r="B6310">
        <v>9</v>
      </c>
      <c r="C6310" t="str">
        <f>+VLOOKUP(Precio_mayoristas_consumidores[[#This Row],[Cod_mes]],Códigos_mes[],2,0)</f>
        <v>Septiembre</v>
      </c>
      <c r="D6310" t="s">
        <v>796</v>
      </c>
      <c r="E6310" t="str">
        <f>+VLOOKUP(Precio_mayoristas_consumidores[[#This Row],[Producto]],Codigos_class_frutas[],2,0)</f>
        <v>Berries</v>
      </c>
      <c r="F6310" t="s">
        <v>249</v>
      </c>
      <c r="G6310" s="51">
        <v>762.62</v>
      </c>
    </row>
    <row r="6311" spans="1:7" x14ac:dyDescent="0.35">
      <c r="A6311">
        <v>2019</v>
      </c>
      <c r="B6311">
        <v>9</v>
      </c>
      <c r="C6311" t="str">
        <f>+VLOOKUP(Precio_mayoristas_consumidores[[#This Row],[Cod_mes]],Códigos_mes[],2,0)</f>
        <v>Septiembre</v>
      </c>
      <c r="D6311" t="s">
        <v>796</v>
      </c>
      <c r="E6311" t="str">
        <f>+VLOOKUP(Precio_mayoristas_consumidores[[#This Row],[Producto]],Codigos_class_frutas[],2,0)</f>
        <v>Cítricos</v>
      </c>
      <c r="F6311" t="s">
        <v>214</v>
      </c>
      <c r="G6311" s="51">
        <v>474.2</v>
      </c>
    </row>
    <row r="6312" spans="1:7" x14ac:dyDescent="0.35">
      <c r="A6312">
        <v>2019</v>
      </c>
      <c r="B6312">
        <v>9</v>
      </c>
      <c r="C6312" t="str">
        <f>+VLOOKUP(Precio_mayoristas_consumidores[[#This Row],[Cod_mes]],Códigos_mes[],2,0)</f>
        <v>Septiembre</v>
      </c>
      <c r="D6312" t="s">
        <v>796</v>
      </c>
      <c r="E6312" t="str">
        <f>+VLOOKUP(Precio_mayoristas_consumidores[[#This Row],[Producto]],Codigos_class_frutas[],2,0)</f>
        <v>Cítricos</v>
      </c>
      <c r="F6312" t="s">
        <v>218</v>
      </c>
      <c r="G6312" s="51">
        <v>628.77</v>
      </c>
    </row>
    <row r="6313" spans="1:7" x14ac:dyDescent="0.35">
      <c r="A6313">
        <v>2019</v>
      </c>
      <c r="B6313">
        <v>9</v>
      </c>
      <c r="C6313" t="str">
        <f>+VLOOKUP(Precio_mayoristas_consumidores[[#This Row],[Cod_mes]],Códigos_mes[],2,0)</f>
        <v>Septiembre</v>
      </c>
      <c r="D6313" t="s">
        <v>796</v>
      </c>
      <c r="E6313" t="str">
        <f>+VLOOKUP(Precio_mayoristas_consumidores[[#This Row],[Producto]],Codigos_class_frutas[],2,0)</f>
        <v>Tropicales y subtropicales</v>
      </c>
      <c r="F6313" t="s">
        <v>229</v>
      </c>
      <c r="G6313" s="51">
        <v>2295.96</v>
      </c>
    </row>
    <row r="6314" spans="1:7" x14ac:dyDescent="0.35">
      <c r="A6314">
        <v>2019</v>
      </c>
      <c r="B6314">
        <v>9</v>
      </c>
      <c r="C6314" t="str">
        <f>+VLOOKUP(Precio_mayoristas_consumidores[[#This Row],[Cod_mes]],Códigos_mes[],2,0)</f>
        <v>Septiembre</v>
      </c>
      <c r="D6314" t="s">
        <v>796</v>
      </c>
      <c r="E6314" t="str">
        <f>+VLOOKUP(Precio_mayoristas_consumidores[[#This Row],[Producto]],Codigos_class_frutas[],2,0)</f>
        <v>Frutos de pepita</v>
      </c>
      <c r="F6314" t="s">
        <v>231</v>
      </c>
      <c r="G6314" s="51">
        <v>740.43</v>
      </c>
    </row>
    <row r="6315" spans="1:7" x14ac:dyDescent="0.35">
      <c r="A6315">
        <v>2019</v>
      </c>
      <c r="B6315">
        <v>9</v>
      </c>
      <c r="C6315" t="str">
        <f>+VLOOKUP(Precio_mayoristas_consumidores[[#This Row],[Cod_mes]],Códigos_mes[],2,0)</f>
        <v>Septiembre</v>
      </c>
      <c r="D6315" t="s">
        <v>796</v>
      </c>
      <c r="E6315" t="str">
        <f>+VLOOKUP(Precio_mayoristas_consumidores[[#This Row],[Producto]],Codigos_class_frutas[],2,0)</f>
        <v>Cítricos</v>
      </c>
      <c r="F6315" t="s">
        <v>221</v>
      </c>
      <c r="G6315" s="51">
        <v>532.98</v>
      </c>
    </row>
    <row r="6316" spans="1:7" x14ac:dyDescent="0.35">
      <c r="A6316">
        <v>2019</v>
      </c>
      <c r="B6316">
        <v>9</v>
      </c>
      <c r="C6316" t="str">
        <f>+VLOOKUP(Precio_mayoristas_consumidores[[#This Row],[Cod_mes]],Códigos_mes[],2,0)</f>
        <v>Septiembre</v>
      </c>
      <c r="D6316" t="s">
        <v>796</v>
      </c>
      <c r="E6316" t="str">
        <f>+VLOOKUP(Precio_mayoristas_consumidores[[#This Row],[Producto]],Codigos_class_frutas[],2,0)</f>
        <v>Oleaginosos</v>
      </c>
      <c r="F6316" t="s">
        <v>225</v>
      </c>
      <c r="G6316" s="51">
        <v>2594.16</v>
      </c>
    </row>
    <row r="6317" spans="1:7" x14ac:dyDescent="0.35">
      <c r="A6317">
        <v>2019</v>
      </c>
      <c r="B6317">
        <v>9</v>
      </c>
      <c r="C6317" t="str">
        <f>+VLOOKUP(Precio_mayoristas_consumidores[[#This Row],[Cod_mes]],Códigos_mes[],2,0)</f>
        <v>Septiembre</v>
      </c>
      <c r="D6317" t="s">
        <v>796</v>
      </c>
      <c r="E6317" t="str">
        <f>+VLOOKUP(Precio_mayoristas_consumidores[[#This Row],[Producto]],Codigos_class_frutas[],2,0)</f>
        <v>Frutos de pepita</v>
      </c>
      <c r="F6317" t="s">
        <v>242</v>
      </c>
      <c r="G6317" s="51">
        <v>740.62</v>
      </c>
    </row>
    <row r="6318" spans="1:7" x14ac:dyDescent="0.35">
      <c r="A6318">
        <v>2019</v>
      </c>
      <c r="B6318">
        <v>9</v>
      </c>
      <c r="C6318" t="str">
        <f>+VLOOKUP(Precio_mayoristas_consumidores[[#This Row],[Cod_mes]],Códigos_mes[],2,0)</f>
        <v>Septiembre</v>
      </c>
      <c r="D6318" t="s">
        <v>796</v>
      </c>
      <c r="E6318" t="str">
        <f>+VLOOKUP(Precio_mayoristas_consumidores[[#This Row],[Producto]],Codigos_class_frutas[],2,0)</f>
        <v>Tropicales y subtropicales</v>
      </c>
      <c r="F6318" t="s">
        <v>204</v>
      </c>
      <c r="G6318" s="51">
        <v>638.21</v>
      </c>
    </row>
    <row r="6319" spans="1:7" x14ac:dyDescent="0.35">
      <c r="A6319">
        <v>2019</v>
      </c>
      <c r="B6319">
        <v>9</v>
      </c>
      <c r="C6319" t="str">
        <f>+VLOOKUP(Precio_mayoristas_consumidores[[#This Row],[Cod_mes]],Códigos_mes[],2,0)</f>
        <v>Septiembre</v>
      </c>
      <c r="D6319" t="s">
        <v>797</v>
      </c>
      <c r="E6319" t="str">
        <f>+VLOOKUP(Precio_mayoristas_consumidores[[#This Row],[Producto]],Codigos_class_frutas[],2,0)</f>
        <v>Berries</v>
      </c>
      <c r="F6319" t="s">
        <v>249</v>
      </c>
      <c r="G6319" s="51">
        <v>1697.95</v>
      </c>
    </row>
    <row r="6320" spans="1:7" x14ac:dyDescent="0.35">
      <c r="A6320">
        <v>2019</v>
      </c>
      <c r="B6320">
        <v>9</v>
      </c>
      <c r="C6320" t="str">
        <f>+VLOOKUP(Precio_mayoristas_consumidores[[#This Row],[Cod_mes]],Códigos_mes[],2,0)</f>
        <v>Septiembre</v>
      </c>
      <c r="D6320" t="s">
        <v>797</v>
      </c>
      <c r="E6320" t="str">
        <f>+VLOOKUP(Precio_mayoristas_consumidores[[#This Row],[Producto]],Codigos_class_frutas[],2,0)</f>
        <v>Cítricos</v>
      </c>
      <c r="F6320" t="s">
        <v>214</v>
      </c>
      <c r="G6320" s="51">
        <v>1069.4000000000001</v>
      </c>
    </row>
    <row r="6321" spans="1:7" x14ac:dyDescent="0.35">
      <c r="A6321">
        <v>2019</v>
      </c>
      <c r="B6321">
        <v>9</v>
      </c>
      <c r="C6321" t="str">
        <f>+VLOOKUP(Precio_mayoristas_consumidores[[#This Row],[Cod_mes]],Códigos_mes[],2,0)</f>
        <v>Septiembre</v>
      </c>
      <c r="D6321" t="s">
        <v>797</v>
      </c>
      <c r="E6321" t="str">
        <f>+VLOOKUP(Precio_mayoristas_consumidores[[#This Row],[Producto]],Codigos_class_frutas[],2,0)</f>
        <v>Cítricos</v>
      </c>
      <c r="F6321" t="s">
        <v>218</v>
      </c>
      <c r="G6321" s="51">
        <v>1720.31</v>
      </c>
    </row>
    <row r="6322" spans="1:7" x14ac:dyDescent="0.35">
      <c r="A6322">
        <v>2019</v>
      </c>
      <c r="B6322">
        <v>9</v>
      </c>
      <c r="C6322" t="str">
        <f>+VLOOKUP(Precio_mayoristas_consumidores[[#This Row],[Cod_mes]],Códigos_mes[],2,0)</f>
        <v>Septiembre</v>
      </c>
      <c r="D6322" t="s">
        <v>797</v>
      </c>
      <c r="E6322" t="str">
        <f>+VLOOKUP(Precio_mayoristas_consumidores[[#This Row],[Producto]],Codigos_class_frutas[],2,0)</f>
        <v>Tropicales y subtropicales</v>
      </c>
      <c r="F6322" t="s">
        <v>229</v>
      </c>
      <c r="G6322" s="51">
        <v>1989.07</v>
      </c>
    </row>
    <row r="6323" spans="1:7" x14ac:dyDescent="0.35">
      <c r="A6323">
        <v>2019</v>
      </c>
      <c r="B6323">
        <v>9</v>
      </c>
      <c r="C6323" t="str">
        <f>+VLOOKUP(Precio_mayoristas_consumidores[[#This Row],[Cod_mes]],Códigos_mes[],2,0)</f>
        <v>Septiembre</v>
      </c>
      <c r="D6323" t="s">
        <v>797</v>
      </c>
      <c r="E6323" t="str">
        <f>+VLOOKUP(Precio_mayoristas_consumidores[[#This Row],[Producto]],Codigos_class_frutas[],2,0)</f>
        <v>Frutos de pepita</v>
      </c>
      <c r="F6323" t="s">
        <v>231</v>
      </c>
      <c r="G6323" s="51">
        <v>1323.23</v>
      </c>
    </row>
    <row r="6324" spans="1:7" x14ac:dyDescent="0.35">
      <c r="A6324">
        <v>2019</v>
      </c>
      <c r="B6324">
        <v>9</v>
      </c>
      <c r="C6324" t="str">
        <f>+VLOOKUP(Precio_mayoristas_consumidores[[#This Row],[Cod_mes]],Códigos_mes[],2,0)</f>
        <v>Septiembre</v>
      </c>
      <c r="D6324" t="s">
        <v>797</v>
      </c>
      <c r="E6324" t="str">
        <f>+VLOOKUP(Precio_mayoristas_consumidores[[#This Row],[Producto]],Codigos_class_frutas[],2,0)</f>
        <v>Cítricos</v>
      </c>
      <c r="F6324" t="s">
        <v>221</v>
      </c>
      <c r="G6324" s="51">
        <v>966.01</v>
      </c>
    </row>
    <row r="6325" spans="1:7" x14ac:dyDescent="0.35">
      <c r="A6325">
        <v>2019</v>
      </c>
      <c r="B6325">
        <v>9</v>
      </c>
      <c r="C6325" t="str">
        <f>+VLOOKUP(Precio_mayoristas_consumidores[[#This Row],[Cod_mes]],Códigos_mes[],2,0)</f>
        <v>Septiembre</v>
      </c>
      <c r="D6325" t="s">
        <v>797</v>
      </c>
      <c r="E6325" t="str">
        <f>+VLOOKUP(Precio_mayoristas_consumidores[[#This Row],[Producto]],Codigos_class_frutas[],2,0)</f>
        <v>Oleaginosos</v>
      </c>
      <c r="F6325" t="s">
        <v>225</v>
      </c>
      <c r="G6325" s="51">
        <v>3641.71</v>
      </c>
    </row>
    <row r="6326" spans="1:7" x14ac:dyDescent="0.35">
      <c r="A6326">
        <v>2019</v>
      </c>
      <c r="B6326">
        <v>9</v>
      </c>
      <c r="C6326" t="str">
        <f>+VLOOKUP(Precio_mayoristas_consumidores[[#This Row],[Cod_mes]],Códigos_mes[],2,0)</f>
        <v>Septiembre</v>
      </c>
      <c r="D6326" t="s">
        <v>797</v>
      </c>
      <c r="E6326" t="str">
        <f>+VLOOKUP(Precio_mayoristas_consumidores[[#This Row],[Producto]],Codigos_class_frutas[],2,0)</f>
        <v>Frutos de pepita</v>
      </c>
      <c r="F6326" t="s">
        <v>242</v>
      </c>
      <c r="G6326" s="51">
        <v>1336.95</v>
      </c>
    </row>
    <row r="6327" spans="1:7" x14ac:dyDescent="0.35">
      <c r="A6327">
        <v>2019</v>
      </c>
      <c r="B6327">
        <v>9</v>
      </c>
      <c r="C6327" t="str">
        <f>+VLOOKUP(Precio_mayoristas_consumidores[[#This Row],[Cod_mes]],Códigos_mes[],2,0)</f>
        <v>Septiembre</v>
      </c>
      <c r="D6327" t="s">
        <v>797</v>
      </c>
      <c r="E6327" t="str">
        <f>+VLOOKUP(Precio_mayoristas_consumidores[[#This Row],[Producto]],Codigos_class_frutas[],2,0)</f>
        <v>Tropicales y subtropicales</v>
      </c>
      <c r="F6327" t="s">
        <v>204</v>
      </c>
      <c r="G6327" s="51">
        <v>851.71</v>
      </c>
    </row>
    <row r="6328" spans="1:7" x14ac:dyDescent="0.35">
      <c r="A6328">
        <v>2019</v>
      </c>
      <c r="B6328">
        <v>10</v>
      </c>
      <c r="C6328" t="str">
        <f>+VLOOKUP(Precio_mayoristas_consumidores[[#This Row],[Cod_mes]],Códigos_mes[],2,0)</f>
        <v>Octubre</v>
      </c>
      <c r="D6328" t="s">
        <v>796</v>
      </c>
      <c r="E6328" t="str">
        <f>+VLOOKUP(Precio_mayoristas_consumidores[[#This Row],[Producto]],Codigos_class_frutas[],2,0)</f>
        <v>Berries</v>
      </c>
      <c r="F6328" t="s">
        <v>249</v>
      </c>
      <c r="G6328" s="51">
        <v>824.14</v>
      </c>
    </row>
    <row r="6329" spans="1:7" x14ac:dyDescent="0.35">
      <c r="A6329">
        <v>2019</v>
      </c>
      <c r="B6329">
        <v>10</v>
      </c>
      <c r="C6329" t="str">
        <f>+VLOOKUP(Precio_mayoristas_consumidores[[#This Row],[Cod_mes]],Códigos_mes[],2,0)</f>
        <v>Octubre</v>
      </c>
      <c r="D6329" t="s">
        <v>796</v>
      </c>
      <c r="E6329" t="str">
        <f>+VLOOKUP(Precio_mayoristas_consumidores[[#This Row],[Producto]],Codigos_class_frutas[],2,0)</f>
        <v>Cítricos</v>
      </c>
      <c r="F6329" t="s">
        <v>214</v>
      </c>
      <c r="G6329" s="51">
        <v>497.02</v>
      </c>
    </row>
    <row r="6330" spans="1:7" x14ac:dyDescent="0.35">
      <c r="A6330">
        <v>2019</v>
      </c>
      <c r="B6330">
        <v>10</v>
      </c>
      <c r="C6330" t="str">
        <f>+VLOOKUP(Precio_mayoristas_consumidores[[#This Row],[Cod_mes]],Códigos_mes[],2,0)</f>
        <v>Octubre</v>
      </c>
      <c r="D6330" t="s">
        <v>796</v>
      </c>
      <c r="E6330" t="str">
        <f>+VLOOKUP(Precio_mayoristas_consumidores[[#This Row],[Producto]],Codigos_class_frutas[],2,0)</f>
        <v>Cítricos</v>
      </c>
      <c r="F6330" t="s">
        <v>218</v>
      </c>
      <c r="G6330" s="51">
        <v>671.82</v>
      </c>
    </row>
    <row r="6331" spans="1:7" x14ac:dyDescent="0.35">
      <c r="A6331">
        <v>2019</v>
      </c>
      <c r="B6331">
        <v>10</v>
      </c>
      <c r="C6331" t="str">
        <f>+VLOOKUP(Precio_mayoristas_consumidores[[#This Row],[Cod_mes]],Códigos_mes[],2,0)</f>
        <v>Octubre</v>
      </c>
      <c r="D6331" t="s">
        <v>796</v>
      </c>
      <c r="E6331" t="str">
        <f>+VLOOKUP(Precio_mayoristas_consumidores[[#This Row],[Producto]],Codigos_class_frutas[],2,0)</f>
        <v>Tropicales y subtropicales</v>
      </c>
      <c r="F6331" t="s">
        <v>229</v>
      </c>
      <c r="G6331" s="51">
        <v>2252.0300000000002</v>
      </c>
    </row>
    <row r="6332" spans="1:7" x14ac:dyDescent="0.35">
      <c r="A6332">
        <v>2019</v>
      </c>
      <c r="B6332">
        <v>10</v>
      </c>
      <c r="C6332" t="str">
        <f>+VLOOKUP(Precio_mayoristas_consumidores[[#This Row],[Cod_mes]],Códigos_mes[],2,0)</f>
        <v>Octubre</v>
      </c>
      <c r="D6332" t="s">
        <v>796</v>
      </c>
      <c r="E6332" t="str">
        <f>+VLOOKUP(Precio_mayoristas_consumidores[[#This Row],[Producto]],Codigos_class_frutas[],2,0)</f>
        <v>Frutos de pepita</v>
      </c>
      <c r="F6332" t="s">
        <v>231</v>
      </c>
      <c r="G6332" s="51">
        <v>753.12</v>
      </c>
    </row>
    <row r="6333" spans="1:7" x14ac:dyDescent="0.35">
      <c r="A6333">
        <v>2019</v>
      </c>
      <c r="B6333">
        <v>10</v>
      </c>
      <c r="C6333" t="str">
        <f>+VLOOKUP(Precio_mayoristas_consumidores[[#This Row],[Cod_mes]],Códigos_mes[],2,0)</f>
        <v>Octubre</v>
      </c>
      <c r="D6333" t="s">
        <v>796</v>
      </c>
      <c r="E6333" t="str">
        <f>+VLOOKUP(Precio_mayoristas_consumidores[[#This Row],[Producto]],Codigos_class_frutas[],2,0)</f>
        <v>Cítricos</v>
      </c>
      <c r="F6333" t="s">
        <v>221</v>
      </c>
      <c r="G6333" s="51">
        <v>590.04999999999995</v>
      </c>
    </row>
    <row r="6334" spans="1:7" x14ac:dyDescent="0.35">
      <c r="A6334">
        <v>2019</v>
      </c>
      <c r="B6334">
        <v>10</v>
      </c>
      <c r="C6334" t="str">
        <f>+VLOOKUP(Precio_mayoristas_consumidores[[#This Row],[Cod_mes]],Códigos_mes[],2,0)</f>
        <v>Octubre</v>
      </c>
      <c r="D6334" t="s">
        <v>796</v>
      </c>
      <c r="E6334" t="str">
        <f>+VLOOKUP(Precio_mayoristas_consumidores[[#This Row],[Producto]],Codigos_class_frutas[],2,0)</f>
        <v>Oleaginosos</v>
      </c>
      <c r="F6334" t="s">
        <v>225</v>
      </c>
      <c r="G6334" s="51">
        <v>2857.21</v>
      </c>
    </row>
    <row r="6335" spans="1:7" x14ac:dyDescent="0.35">
      <c r="A6335">
        <v>2019</v>
      </c>
      <c r="B6335">
        <v>10</v>
      </c>
      <c r="C6335" t="str">
        <f>+VLOOKUP(Precio_mayoristas_consumidores[[#This Row],[Cod_mes]],Códigos_mes[],2,0)</f>
        <v>Octubre</v>
      </c>
      <c r="D6335" t="s">
        <v>796</v>
      </c>
      <c r="E6335" t="str">
        <f>+VLOOKUP(Precio_mayoristas_consumidores[[#This Row],[Producto]],Codigos_class_frutas[],2,0)</f>
        <v>Frutos de pepita</v>
      </c>
      <c r="F6335" t="s">
        <v>242</v>
      </c>
      <c r="G6335" s="51">
        <v>761.54</v>
      </c>
    </row>
    <row r="6336" spans="1:7" x14ac:dyDescent="0.35">
      <c r="A6336">
        <v>2019</v>
      </c>
      <c r="B6336">
        <v>10</v>
      </c>
      <c r="C6336" t="str">
        <f>+VLOOKUP(Precio_mayoristas_consumidores[[#This Row],[Cod_mes]],Códigos_mes[],2,0)</f>
        <v>Octubre</v>
      </c>
      <c r="D6336" t="s">
        <v>796</v>
      </c>
      <c r="E6336" t="str">
        <f>+VLOOKUP(Precio_mayoristas_consumidores[[#This Row],[Producto]],Codigos_class_frutas[],2,0)</f>
        <v>Tropicales y subtropicales</v>
      </c>
      <c r="F6336" t="s">
        <v>204</v>
      </c>
      <c r="G6336" s="51">
        <v>655.75</v>
      </c>
    </row>
    <row r="6337" spans="1:7" x14ac:dyDescent="0.35">
      <c r="A6337">
        <v>2019</v>
      </c>
      <c r="B6337">
        <v>10</v>
      </c>
      <c r="C6337" t="str">
        <f>+VLOOKUP(Precio_mayoristas_consumidores[[#This Row],[Cod_mes]],Códigos_mes[],2,0)</f>
        <v>Octubre</v>
      </c>
      <c r="D6337" t="s">
        <v>797</v>
      </c>
      <c r="E6337" t="str">
        <f>+VLOOKUP(Precio_mayoristas_consumidores[[#This Row],[Producto]],Codigos_class_frutas[],2,0)</f>
        <v>Berries</v>
      </c>
      <c r="F6337" t="s">
        <v>249</v>
      </c>
      <c r="G6337" s="51">
        <v>2019.66</v>
      </c>
    </row>
    <row r="6338" spans="1:7" x14ac:dyDescent="0.35">
      <c r="A6338">
        <v>2019</v>
      </c>
      <c r="B6338">
        <v>10</v>
      </c>
      <c r="C6338" t="str">
        <f>+VLOOKUP(Precio_mayoristas_consumidores[[#This Row],[Cod_mes]],Códigos_mes[],2,0)</f>
        <v>Octubre</v>
      </c>
      <c r="D6338" t="s">
        <v>797</v>
      </c>
      <c r="E6338" t="str">
        <f>+VLOOKUP(Precio_mayoristas_consumidores[[#This Row],[Producto]],Codigos_class_frutas[],2,0)</f>
        <v>Cítricos</v>
      </c>
      <c r="F6338" t="s">
        <v>214</v>
      </c>
      <c r="G6338" s="51">
        <v>994.19</v>
      </c>
    </row>
    <row r="6339" spans="1:7" x14ac:dyDescent="0.35">
      <c r="A6339">
        <v>2019</v>
      </c>
      <c r="B6339">
        <v>10</v>
      </c>
      <c r="C6339" t="str">
        <f>+VLOOKUP(Precio_mayoristas_consumidores[[#This Row],[Cod_mes]],Códigos_mes[],2,0)</f>
        <v>Octubre</v>
      </c>
      <c r="D6339" t="s">
        <v>797</v>
      </c>
      <c r="E6339" t="str">
        <f>+VLOOKUP(Precio_mayoristas_consumidores[[#This Row],[Producto]],Codigos_class_frutas[],2,0)</f>
        <v>Cítricos</v>
      </c>
      <c r="F6339" t="s">
        <v>218</v>
      </c>
      <c r="G6339" s="51">
        <v>1535.2</v>
      </c>
    </row>
    <row r="6340" spans="1:7" x14ac:dyDescent="0.35">
      <c r="A6340">
        <v>2019</v>
      </c>
      <c r="B6340">
        <v>10</v>
      </c>
      <c r="C6340" t="str">
        <f>+VLOOKUP(Precio_mayoristas_consumidores[[#This Row],[Cod_mes]],Códigos_mes[],2,0)</f>
        <v>Octubre</v>
      </c>
      <c r="D6340" t="s">
        <v>797</v>
      </c>
      <c r="E6340" t="str">
        <f>+VLOOKUP(Precio_mayoristas_consumidores[[#This Row],[Producto]],Codigos_class_frutas[],2,0)</f>
        <v>Tropicales y subtropicales</v>
      </c>
      <c r="F6340" t="s">
        <v>229</v>
      </c>
      <c r="G6340" s="51">
        <v>1978.42</v>
      </c>
    </row>
    <row r="6341" spans="1:7" x14ac:dyDescent="0.35">
      <c r="A6341">
        <v>2019</v>
      </c>
      <c r="B6341">
        <v>10</v>
      </c>
      <c r="C6341" t="str">
        <f>+VLOOKUP(Precio_mayoristas_consumidores[[#This Row],[Cod_mes]],Códigos_mes[],2,0)</f>
        <v>Octubre</v>
      </c>
      <c r="D6341" t="s">
        <v>797</v>
      </c>
      <c r="E6341" t="str">
        <f>+VLOOKUP(Precio_mayoristas_consumidores[[#This Row],[Producto]],Codigos_class_frutas[],2,0)</f>
        <v>Frutos de pepita</v>
      </c>
      <c r="F6341" t="s">
        <v>231</v>
      </c>
      <c r="G6341" s="51">
        <v>1310.75</v>
      </c>
    </row>
    <row r="6342" spans="1:7" x14ac:dyDescent="0.35">
      <c r="A6342">
        <v>2019</v>
      </c>
      <c r="B6342">
        <v>10</v>
      </c>
      <c r="C6342" t="str">
        <f>+VLOOKUP(Precio_mayoristas_consumidores[[#This Row],[Cod_mes]],Códigos_mes[],2,0)</f>
        <v>Octubre</v>
      </c>
      <c r="D6342" t="s">
        <v>797</v>
      </c>
      <c r="E6342" t="str">
        <f>+VLOOKUP(Precio_mayoristas_consumidores[[#This Row],[Producto]],Codigos_class_frutas[],2,0)</f>
        <v>Cítricos</v>
      </c>
      <c r="F6342" t="s">
        <v>221</v>
      </c>
      <c r="G6342" s="51">
        <v>935.83</v>
      </c>
    </row>
    <row r="6343" spans="1:7" x14ac:dyDescent="0.35">
      <c r="A6343">
        <v>2019</v>
      </c>
      <c r="B6343">
        <v>10</v>
      </c>
      <c r="C6343" t="str">
        <f>+VLOOKUP(Precio_mayoristas_consumidores[[#This Row],[Cod_mes]],Códigos_mes[],2,0)</f>
        <v>Octubre</v>
      </c>
      <c r="D6343" t="s">
        <v>797</v>
      </c>
      <c r="E6343" t="str">
        <f>+VLOOKUP(Precio_mayoristas_consumidores[[#This Row],[Producto]],Codigos_class_frutas[],2,0)</f>
        <v>Oleaginosos</v>
      </c>
      <c r="F6343" t="s">
        <v>225</v>
      </c>
      <c r="G6343" s="51">
        <v>3552.39</v>
      </c>
    </row>
    <row r="6344" spans="1:7" x14ac:dyDescent="0.35">
      <c r="A6344">
        <v>2019</v>
      </c>
      <c r="B6344">
        <v>10</v>
      </c>
      <c r="C6344" t="str">
        <f>+VLOOKUP(Precio_mayoristas_consumidores[[#This Row],[Cod_mes]],Códigos_mes[],2,0)</f>
        <v>Octubre</v>
      </c>
      <c r="D6344" t="s">
        <v>797</v>
      </c>
      <c r="E6344" t="str">
        <f>+VLOOKUP(Precio_mayoristas_consumidores[[#This Row],[Producto]],Codigos_class_frutas[],2,0)</f>
        <v>Frutos de pepita</v>
      </c>
      <c r="F6344" t="s">
        <v>242</v>
      </c>
      <c r="G6344" s="51">
        <v>1320.16</v>
      </c>
    </row>
    <row r="6345" spans="1:7" x14ac:dyDescent="0.35">
      <c r="A6345">
        <v>2019</v>
      </c>
      <c r="B6345">
        <v>10</v>
      </c>
      <c r="C6345" t="str">
        <f>+VLOOKUP(Precio_mayoristas_consumidores[[#This Row],[Cod_mes]],Códigos_mes[],2,0)</f>
        <v>Octubre</v>
      </c>
      <c r="D6345" t="s">
        <v>797</v>
      </c>
      <c r="E6345" t="str">
        <f>+VLOOKUP(Precio_mayoristas_consumidores[[#This Row],[Producto]],Codigos_class_frutas[],2,0)</f>
        <v>Tropicales y subtropicales</v>
      </c>
      <c r="F6345" t="s">
        <v>204</v>
      </c>
      <c r="G6345" s="51">
        <v>842.86</v>
      </c>
    </row>
    <row r="6346" spans="1:7" x14ac:dyDescent="0.35">
      <c r="A6346">
        <v>2019</v>
      </c>
      <c r="B6346">
        <v>10</v>
      </c>
      <c r="C6346" t="str">
        <f>+VLOOKUP(Precio_mayoristas_consumidores[[#This Row],[Cod_mes]],Códigos_mes[],2,0)</f>
        <v>Octubre</v>
      </c>
      <c r="D6346" t="s">
        <v>796</v>
      </c>
      <c r="E6346" t="str">
        <f>+VLOOKUP(Precio_mayoristas_consumidores[[#This Row],[Producto]],Codigos_class_frutas[],2,0)</f>
        <v>Otros</v>
      </c>
      <c r="F6346" t="s">
        <v>209</v>
      </c>
      <c r="G6346" s="51">
        <v>2152.4699999999998</v>
      </c>
    </row>
    <row r="6347" spans="1:7" x14ac:dyDescent="0.35">
      <c r="A6347">
        <v>2019</v>
      </c>
      <c r="B6347">
        <v>10</v>
      </c>
      <c r="C6347" t="str">
        <f>+VLOOKUP(Precio_mayoristas_consumidores[[#This Row],[Cod_mes]],Códigos_mes[],2,0)</f>
        <v>Octubre</v>
      </c>
      <c r="D6347" t="s">
        <v>796</v>
      </c>
      <c r="E6347" t="str">
        <f>+VLOOKUP(Precio_mayoristas_consumidores[[#This Row],[Producto]],Codigos_class_frutas[],2,0)</f>
        <v>Berries</v>
      </c>
      <c r="F6347" t="s">
        <v>212</v>
      </c>
      <c r="G6347" s="51">
        <v>1752.06</v>
      </c>
    </row>
    <row r="6348" spans="1:7" x14ac:dyDescent="0.35">
      <c r="A6348">
        <v>2019</v>
      </c>
      <c r="B6348">
        <v>10</v>
      </c>
      <c r="C6348" t="str">
        <f>+VLOOKUP(Precio_mayoristas_consumidores[[#This Row],[Cod_mes]],Códigos_mes[],2,0)</f>
        <v>Octubre</v>
      </c>
      <c r="D6348" t="s">
        <v>796</v>
      </c>
      <c r="E6348" t="str">
        <f>+VLOOKUP(Precio_mayoristas_consumidores[[#This Row],[Producto]],Codigos_class_frutas[],2,0)</f>
        <v>Cítricos</v>
      </c>
      <c r="F6348" t="s">
        <v>214</v>
      </c>
      <c r="G6348" s="51">
        <v>498.66</v>
      </c>
    </row>
    <row r="6349" spans="1:7" x14ac:dyDescent="0.35">
      <c r="A6349">
        <v>2019</v>
      </c>
      <c r="B6349">
        <v>10</v>
      </c>
      <c r="C6349" t="str">
        <f>+VLOOKUP(Precio_mayoristas_consumidores[[#This Row],[Cod_mes]],Códigos_mes[],2,0)</f>
        <v>Octubre</v>
      </c>
      <c r="D6349" t="s">
        <v>796</v>
      </c>
      <c r="E6349" t="str">
        <f>+VLOOKUP(Precio_mayoristas_consumidores[[#This Row],[Producto]],Codigos_class_frutas[],2,0)</f>
        <v>Cítricos</v>
      </c>
      <c r="F6349" t="s">
        <v>218</v>
      </c>
      <c r="G6349" s="51">
        <v>658.67</v>
      </c>
    </row>
    <row r="6350" spans="1:7" x14ac:dyDescent="0.35">
      <c r="A6350">
        <v>2019</v>
      </c>
      <c r="B6350">
        <v>10</v>
      </c>
      <c r="C6350" t="str">
        <f>+VLOOKUP(Precio_mayoristas_consumidores[[#This Row],[Cod_mes]],Códigos_mes[],2,0)</f>
        <v>Octubre</v>
      </c>
      <c r="D6350" t="s">
        <v>796</v>
      </c>
      <c r="E6350" t="str">
        <f>+VLOOKUP(Precio_mayoristas_consumidores[[#This Row],[Producto]],Codigos_class_frutas[],2,0)</f>
        <v>Tropicales y subtropicales</v>
      </c>
      <c r="F6350" t="s">
        <v>229</v>
      </c>
      <c r="G6350" s="51">
        <v>2385.09</v>
      </c>
    </row>
    <row r="6351" spans="1:7" x14ac:dyDescent="0.35">
      <c r="A6351">
        <v>2019</v>
      </c>
      <c r="B6351">
        <v>10</v>
      </c>
      <c r="C6351" t="str">
        <f>+VLOOKUP(Precio_mayoristas_consumidores[[#This Row],[Cod_mes]],Códigos_mes[],2,0)</f>
        <v>Octubre</v>
      </c>
      <c r="D6351" t="s">
        <v>796</v>
      </c>
      <c r="E6351" t="str">
        <f>+VLOOKUP(Precio_mayoristas_consumidores[[#This Row],[Producto]],Codigos_class_frutas[],2,0)</f>
        <v>Frutos de pepita</v>
      </c>
      <c r="F6351" t="s">
        <v>231</v>
      </c>
      <c r="G6351" s="51">
        <v>748.19</v>
      </c>
    </row>
    <row r="6352" spans="1:7" x14ac:dyDescent="0.35">
      <c r="A6352">
        <v>2019</v>
      </c>
      <c r="B6352">
        <v>10</v>
      </c>
      <c r="C6352" t="str">
        <f>+VLOOKUP(Precio_mayoristas_consumidores[[#This Row],[Cod_mes]],Códigos_mes[],2,0)</f>
        <v>Octubre</v>
      </c>
      <c r="D6352" t="s">
        <v>796</v>
      </c>
      <c r="E6352" t="str">
        <f>+VLOOKUP(Precio_mayoristas_consumidores[[#This Row],[Producto]],Codigos_class_frutas[],2,0)</f>
        <v>Cítricos</v>
      </c>
      <c r="F6352" t="s">
        <v>221</v>
      </c>
      <c r="G6352" s="51">
        <v>553.42999999999995</v>
      </c>
    </row>
    <row r="6353" spans="1:7" x14ac:dyDescent="0.35">
      <c r="A6353">
        <v>2019</v>
      </c>
      <c r="B6353">
        <v>10</v>
      </c>
      <c r="C6353" t="str">
        <f>+VLOOKUP(Precio_mayoristas_consumidores[[#This Row],[Cod_mes]],Códigos_mes[],2,0)</f>
        <v>Octubre</v>
      </c>
      <c r="D6353" t="s">
        <v>796</v>
      </c>
      <c r="E6353" t="str">
        <f>+VLOOKUP(Precio_mayoristas_consumidores[[#This Row],[Producto]],Codigos_class_frutas[],2,0)</f>
        <v>Oleaginosos</v>
      </c>
      <c r="F6353" t="s">
        <v>225</v>
      </c>
      <c r="G6353" s="51">
        <v>2490.88</v>
      </c>
    </row>
    <row r="6354" spans="1:7" x14ac:dyDescent="0.35">
      <c r="A6354">
        <v>2019</v>
      </c>
      <c r="B6354">
        <v>10</v>
      </c>
      <c r="C6354" t="str">
        <f>+VLOOKUP(Precio_mayoristas_consumidores[[#This Row],[Cod_mes]],Códigos_mes[],2,0)</f>
        <v>Octubre</v>
      </c>
      <c r="D6354" t="s">
        <v>796</v>
      </c>
      <c r="E6354" t="str">
        <f>+VLOOKUP(Precio_mayoristas_consumidores[[#This Row],[Producto]],Codigos_class_frutas[],2,0)</f>
        <v>Frutos de pepita</v>
      </c>
      <c r="F6354" t="s">
        <v>242</v>
      </c>
      <c r="G6354" s="51">
        <v>766.46</v>
      </c>
    </row>
    <row r="6355" spans="1:7" x14ac:dyDescent="0.35">
      <c r="A6355">
        <v>2019</v>
      </c>
      <c r="B6355">
        <v>10</v>
      </c>
      <c r="C6355" t="str">
        <f>+VLOOKUP(Precio_mayoristas_consumidores[[#This Row],[Cod_mes]],Códigos_mes[],2,0)</f>
        <v>Octubre</v>
      </c>
      <c r="D6355" t="s">
        <v>796</v>
      </c>
      <c r="E6355" t="str">
        <f>+VLOOKUP(Precio_mayoristas_consumidores[[#This Row],[Producto]],Codigos_class_frutas[],2,0)</f>
        <v>Tropicales y subtropicales</v>
      </c>
      <c r="F6355" t="s">
        <v>204</v>
      </c>
      <c r="G6355" s="51">
        <v>634.42999999999995</v>
      </c>
    </row>
    <row r="6356" spans="1:7" x14ac:dyDescent="0.35">
      <c r="A6356">
        <v>2019</v>
      </c>
      <c r="B6356">
        <v>10</v>
      </c>
      <c r="C6356" t="str">
        <f>+VLOOKUP(Precio_mayoristas_consumidores[[#This Row],[Cod_mes]],Códigos_mes[],2,0)</f>
        <v>Octubre</v>
      </c>
      <c r="D6356" t="s">
        <v>797</v>
      </c>
      <c r="E6356" t="str">
        <f>+VLOOKUP(Precio_mayoristas_consumidores[[#This Row],[Producto]],Codigos_class_frutas[],2,0)</f>
        <v>Otros</v>
      </c>
      <c r="F6356" t="s">
        <v>209</v>
      </c>
      <c r="G6356" s="51">
        <v>2371.34</v>
      </c>
    </row>
    <row r="6357" spans="1:7" x14ac:dyDescent="0.35">
      <c r="A6357">
        <v>2019</v>
      </c>
      <c r="B6357">
        <v>10</v>
      </c>
      <c r="C6357" t="str">
        <f>+VLOOKUP(Precio_mayoristas_consumidores[[#This Row],[Cod_mes]],Códigos_mes[],2,0)</f>
        <v>Octubre</v>
      </c>
      <c r="D6357" t="s">
        <v>797</v>
      </c>
      <c r="E6357" t="str">
        <f>+VLOOKUP(Precio_mayoristas_consumidores[[#This Row],[Producto]],Codigos_class_frutas[],2,0)</f>
        <v>Berries</v>
      </c>
      <c r="F6357" t="s">
        <v>212</v>
      </c>
      <c r="G6357" s="51">
        <v>6626.38</v>
      </c>
    </row>
    <row r="6358" spans="1:7" x14ac:dyDescent="0.35">
      <c r="A6358">
        <v>2019</v>
      </c>
      <c r="B6358">
        <v>10</v>
      </c>
      <c r="C6358" t="str">
        <f>+VLOOKUP(Precio_mayoristas_consumidores[[#This Row],[Cod_mes]],Códigos_mes[],2,0)</f>
        <v>Octubre</v>
      </c>
      <c r="D6358" t="s">
        <v>797</v>
      </c>
      <c r="E6358" t="str">
        <f>+VLOOKUP(Precio_mayoristas_consumidores[[#This Row],[Producto]],Codigos_class_frutas[],2,0)</f>
        <v>Berries</v>
      </c>
      <c r="F6358" t="s">
        <v>249</v>
      </c>
      <c r="G6358" s="51">
        <v>1447.14</v>
      </c>
    </row>
    <row r="6359" spans="1:7" x14ac:dyDescent="0.35">
      <c r="A6359">
        <v>2019</v>
      </c>
      <c r="B6359">
        <v>10</v>
      </c>
      <c r="C6359" t="str">
        <f>+VLOOKUP(Precio_mayoristas_consumidores[[#This Row],[Cod_mes]],Códigos_mes[],2,0)</f>
        <v>Octubre</v>
      </c>
      <c r="D6359" t="s">
        <v>797</v>
      </c>
      <c r="E6359" t="str">
        <f>+VLOOKUP(Precio_mayoristas_consumidores[[#This Row],[Producto]],Codigos_class_frutas[],2,0)</f>
        <v>Cítricos</v>
      </c>
      <c r="F6359" t="s">
        <v>214</v>
      </c>
      <c r="G6359" s="51">
        <v>1047.8399999999999</v>
      </c>
    </row>
    <row r="6360" spans="1:7" x14ac:dyDescent="0.35">
      <c r="A6360">
        <v>2019</v>
      </c>
      <c r="B6360">
        <v>10</v>
      </c>
      <c r="C6360" t="str">
        <f>+VLOOKUP(Precio_mayoristas_consumidores[[#This Row],[Cod_mes]],Códigos_mes[],2,0)</f>
        <v>Octubre</v>
      </c>
      <c r="D6360" t="s">
        <v>797</v>
      </c>
      <c r="E6360" t="str">
        <f>+VLOOKUP(Precio_mayoristas_consumidores[[#This Row],[Producto]],Codigos_class_frutas[],2,0)</f>
        <v>Cítricos</v>
      </c>
      <c r="F6360" t="s">
        <v>218</v>
      </c>
      <c r="G6360" s="51">
        <v>1828.85</v>
      </c>
    </row>
    <row r="6361" spans="1:7" x14ac:dyDescent="0.35">
      <c r="A6361">
        <v>2019</v>
      </c>
      <c r="B6361">
        <v>10</v>
      </c>
      <c r="C6361" t="str">
        <f>+VLOOKUP(Precio_mayoristas_consumidores[[#This Row],[Cod_mes]],Códigos_mes[],2,0)</f>
        <v>Octubre</v>
      </c>
      <c r="D6361" t="s">
        <v>797</v>
      </c>
      <c r="E6361" t="str">
        <f>+VLOOKUP(Precio_mayoristas_consumidores[[#This Row],[Producto]],Codigos_class_frutas[],2,0)</f>
        <v>Tropicales y subtropicales</v>
      </c>
      <c r="F6361" t="s">
        <v>229</v>
      </c>
      <c r="G6361" s="51">
        <v>2038.01</v>
      </c>
    </row>
    <row r="6362" spans="1:7" x14ac:dyDescent="0.35">
      <c r="A6362">
        <v>2019</v>
      </c>
      <c r="B6362">
        <v>10</v>
      </c>
      <c r="C6362" t="str">
        <f>+VLOOKUP(Precio_mayoristas_consumidores[[#This Row],[Cod_mes]],Códigos_mes[],2,0)</f>
        <v>Octubre</v>
      </c>
      <c r="D6362" t="s">
        <v>797</v>
      </c>
      <c r="E6362" t="str">
        <f>+VLOOKUP(Precio_mayoristas_consumidores[[#This Row],[Producto]],Codigos_class_frutas[],2,0)</f>
        <v>Frutos de pepita</v>
      </c>
      <c r="F6362" t="s">
        <v>231</v>
      </c>
      <c r="G6362" s="51">
        <v>1364.36</v>
      </c>
    </row>
    <row r="6363" spans="1:7" x14ac:dyDescent="0.35">
      <c r="A6363">
        <v>2019</v>
      </c>
      <c r="B6363">
        <v>10</v>
      </c>
      <c r="C6363" t="str">
        <f>+VLOOKUP(Precio_mayoristas_consumidores[[#This Row],[Cod_mes]],Códigos_mes[],2,0)</f>
        <v>Octubre</v>
      </c>
      <c r="D6363" t="s">
        <v>797</v>
      </c>
      <c r="E6363" t="str">
        <f>+VLOOKUP(Precio_mayoristas_consumidores[[#This Row],[Producto]],Codigos_class_frutas[],2,0)</f>
        <v>Cítricos</v>
      </c>
      <c r="F6363" t="s">
        <v>221</v>
      </c>
      <c r="G6363" s="51">
        <v>946.72</v>
      </c>
    </row>
    <row r="6364" spans="1:7" x14ac:dyDescent="0.35">
      <c r="A6364">
        <v>2019</v>
      </c>
      <c r="B6364">
        <v>10</v>
      </c>
      <c r="C6364" t="str">
        <f>+VLOOKUP(Precio_mayoristas_consumidores[[#This Row],[Cod_mes]],Códigos_mes[],2,0)</f>
        <v>Octubre</v>
      </c>
      <c r="D6364" t="s">
        <v>797</v>
      </c>
      <c r="E6364" t="str">
        <f>+VLOOKUP(Precio_mayoristas_consumidores[[#This Row],[Producto]],Codigos_class_frutas[],2,0)</f>
        <v>Oleaginosos</v>
      </c>
      <c r="F6364" t="s">
        <v>225</v>
      </c>
      <c r="G6364" s="51">
        <v>3636.67</v>
      </c>
    </row>
    <row r="6365" spans="1:7" x14ac:dyDescent="0.35">
      <c r="A6365">
        <v>2019</v>
      </c>
      <c r="B6365">
        <v>10</v>
      </c>
      <c r="C6365" t="str">
        <f>+VLOOKUP(Precio_mayoristas_consumidores[[#This Row],[Cod_mes]],Códigos_mes[],2,0)</f>
        <v>Octubre</v>
      </c>
      <c r="D6365" t="s">
        <v>797</v>
      </c>
      <c r="E6365" t="str">
        <f>+VLOOKUP(Precio_mayoristas_consumidores[[#This Row],[Producto]],Codigos_class_frutas[],2,0)</f>
        <v>Frutos de pepita</v>
      </c>
      <c r="F6365" t="s">
        <v>242</v>
      </c>
      <c r="G6365" s="51">
        <v>1316.59</v>
      </c>
    </row>
    <row r="6366" spans="1:7" x14ac:dyDescent="0.35">
      <c r="A6366">
        <v>2019</v>
      </c>
      <c r="B6366">
        <v>10</v>
      </c>
      <c r="C6366" t="str">
        <f>+VLOOKUP(Precio_mayoristas_consumidores[[#This Row],[Cod_mes]],Códigos_mes[],2,0)</f>
        <v>Octubre</v>
      </c>
      <c r="D6366" t="s">
        <v>797</v>
      </c>
      <c r="E6366" t="str">
        <f>+VLOOKUP(Precio_mayoristas_consumidores[[#This Row],[Producto]],Codigos_class_frutas[],2,0)</f>
        <v>Tropicales y subtropicales</v>
      </c>
      <c r="F6366" t="s">
        <v>204</v>
      </c>
      <c r="G6366" s="51">
        <v>852.02</v>
      </c>
    </row>
    <row r="6367" spans="1:7" x14ac:dyDescent="0.35">
      <c r="A6367">
        <v>2019</v>
      </c>
      <c r="B6367">
        <v>10</v>
      </c>
      <c r="C6367" t="str">
        <f>+VLOOKUP(Precio_mayoristas_consumidores[[#This Row],[Cod_mes]],Códigos_mes[],2,0)</f>
        <v>Octubre</v>
      </c>
      <c r="D6367" t="s">
        <v>796</v>
      </c>
      <c r="E6367" t="str">
        <f>+VLOOKUP(Precio_mayoristas_consumidores[[#This Row],[Producto]],Codigos_class_frutas[],2,0)</f>
        <v>Otros</v>
      </c>
      <c r="F6367" t="s">
        <v>209</v>
      </c>
      <c r="G6367" s="51">
        <v>1990</v>
      </c>
    </row>
    <row r="6368" spans="1:7" x14ac:dyDescent="0.35">
      <c r="A6368">
        <v>2019</v>
      </c>
      <c r="B6368">
        <v>10</v>
      </c>
      <c r="C6368" t="str">
        <f>+VLOOKUP(Precio_mayoristas_consumidores[[#This Row],[Cod_mes]],Códigos_mes[],2,0)</f>
        <v>Octubre</v>
      </c>
      <c r="D6368" t="s">
        <v>796</v>
      </c>
      <c r="E6368" t="str">
        <f>+VLOOKUP(Precio_mayoristas_consumidores[[#This Row],[Producto]],Codigos_class_frutas[],2,0)</f>
        <v>Berries</v>
      </c>
      <c r="F6368" t="s">
        <v>212</v>
      </c>
      <c r="G6368" s="51">
        <v>1461.15</v>
      </c>
    </row>
    <row r="6369" spans="1:7" x14ac:dyDescent="0.35">
      <c r="A6369">
        <v>2019</v>
      </c>
      <c r="B6369">
        <v>10</v>
      </c>
      <c r="C6369" t="str">
        <f>+VLOOKUP(Precio_mayoristas_consumidores[[#This Row],[Cod_mes]],Códigos_mes[],2,0)</f>
        <v>Octubre</v>
      </c>
      <c r="D6369" t="s">
        <v>796</v>
      </c>
      <c r="E6369" t="str">
        <f>+VLOOKUP(Precio_mayoristas_consumidores[[#This Row],[Producto]],Codigos_class_frutas[],2,0)</f>
        <v>Cítricos</v>
      </c>
      <c r="F6369" t="s">
        <v>214</v>
      </c>
      <c r="G6369" s="51">
        <v>526.38</v>
      </c>
    </row>
    <row r="6370" spans="1:7" x14ac:dyDescent="0.35">
      <c r="A6370">
        <v>2019</v>
      </c>
      <c r="B6370">
        <v>10</v>
      </c>
      <c r="C6370" t="str">
        <f>+VLOOKUP(Precio_mayoristas_consumidores[[#This Row],[Cod_mes]],Códigos_mes[],2,0)</f>
        <v>Octubre</v>
      </c>
      <c r="D6370" t="s">
        <v>796</v>
      </c>
      <c r="E6370" t="str">
        <f>+VLOOKUP(Precio_mayoristas_consumidores[[#This Row],[Producto]],Codigos_class_frutas[],2,0)</f>
        <v>Cítricos</v>
      </c>
      <c r="F6370" t="s">
        <v>218</v>
      </c>
      <c r="G6370" s="51">
        <v>669.76</v>
      </c>
    </row>
    <row r="6371" spans="1:7" x14ac:dyDescent="0.35">
      <c r="A6371">
        <v>2019</v>
      </c>
      <c r="B6371">
        <v>10</v>
      </c>
      <c r="C6371" t="str">
        <f>+VLOOKUP(Precio_mayoristas_consumidores[[#This Row],[Cod_mes]],Códigos_mes[],2,0)</f>
        <v>Octubre</v>
      </c>
      <c r="D6371" t="s">
        <v>796</v>
      </c>
      <c r="E6371" t="str">
        <f>+VLOOKUP(Precio_mayoristas_consumidores[[#This Row],[Producto]],Codigos_class_frutas[],2,0)</f>
        <v>Tropicales y subtropicales</v>
      </c>
      <c r="F6371" t="s">
        <v>229</v>
      </c>
      <c r="G6371" s="51">
        <v>2497.5100000000002</v>
      </c>
    </row>
    <row r="6372" spans="1:7" x14ac:dyDescent="0.35">
      <c r="A6372">
        <v>2019</v>
      </c>
      <c r="B6372">
        <v>10</v>
      </c>
      <c r="C6372" t="str">
        <f>+VLOOKUP(Precio_mayoristas_consumidores[[#This Row],[Cod_mes]],Códigos_mes[],2,0)</f>
        <v>Octubre</v>
      </c>
      <c r="D6372" t="s">
        <v>796</v>
      </c>
      <c r="E6372" t="str">
        <f>+VLOOKUP(Precio_mayoristas_consumidores[[#This Row],[Producto]],Codigos_class_frutas[],2,0)</f>
        <v>Frutos de pepita</v>
      </c>
      <c r="F6372" t="s">
        <v>231</v>
      </c>
      <c r="G6372" s="51">
        <v>786.14</v>
      </c>
    </row>
    <row r="6373" spans="1:7" x14ac:dyDescent="0.35">
      <c r="A6373">
        <v>2019</v>
      </c>
      <c r="B6373">
        <v>10</v>
      </c>
      <c r="C6373" t="str">
        <f>+VLOOKUP(Precio_mayoristas_consumidores[[#This Row],[Cod_mes]],Códigos_mes[],2,0)</f>
        <v>Octubre</v>
      </c>
      <c r="D6373" t="s">
        <v>796</v>
      </c>
      <c r="E6373" t="str">
        <f>+VLOOKUP(Precio_mayoristas_consumidores[[#This Row],[Producto]],Codigos_class_frutas[],2,0)</f>
        <v>Cítricos</v>
      </c>
      <c r="F6373" t="s">
        <v>221</v>
      </c>
      <c r="G6373" s="51">
        <v>593.37</v>
      </c>
    </row>
    <row r="6374" spans="1:7" x14ac:dyDescent="0.35">
      <c r="A6374">
        <v>2019</v>
      </c>
      <c r="B6374">
        <v>10</v>
      </c>
      <c r="C6374" t="str">
        <f>+VLOOKUP(Precio_mayoristas_consumidores[[#This Row],[Cod_mes]],Códigos_mes[],2,0)</f>
        <v>Octubre</v>
      </c>
      <c r="D6374" t="s">
        <v>796</v>
      </c>
      <c r="E6374" t="str">
        <f>+VLOOKUP(Precio_mayoristas_consumidores[[#This Row],[Producto]],Codigos_class_frutas[],2,0)</f>
        <v>Oleaginosos</v>
      </c>
      <c r="F6374" t="s">
        <v>225</v>
      </c>
      <c r="G6374" s="51">
        <v>2713.93</v>
      </c>
    </row>
    <row r="6375" spans="1:7" x14ac:dyDescent="0.35">
      <c r="A6375">
        <v>2019</v>
      </c>
      <c r="B6375">
        <v>10</v>
      </c>
      <c r="C6375" t="str">
        <f>+VLOOKUP(Precio_mayoristas_consumidores[[#This Row],[Cod_mes]],Códigos_mes[],2,0)</f>
        <v>Octubre</v>
      </c>
      <c r="D6375" t="s">
        <v>796</v>
      </c>
      <c r="E6375" t="str">
        <f>+VLOOKUP(Precio_mayoristas_consumidores[[#This Row],[Producto]],Codigos_class_frutas[],2,0)</f>
        <v>Frutos de pepita</v>
      </c>
      <c r="F6375" t="s">
        <v>242</v>
      </c>
      <c r="G6375" s="51">
        <v>792.59</v>
      </c>
    </row>
    <row r="6376" spans="1:7" x14ac:dyDescent="0.35">
      <c r="A6376">
        <v>2019</v>
      </c>
      <c r="B6376">
        <v>10</v>
      </c>
      <c r="C6376" t="str">
        <f>+VLOOKUP(Precio_mayoristas_consumidores[[#This Row],[Cod_mes]],Códigos_mes[],2,0)</f>
        <v>Octubre</v>
      </c>
      <c r="D6376" t="s">
        <v>796</v>
      </c>
      <c r="E6376" t="str">
        <f>+VLOOKUP(Precio_mayoristas_consumidores[[#This Row],[Producto]],Codigos_class_frutas[],2,0)</f>
        <v>Tropicales y subtropicales</v>
      </c>
      <c r="F6376" t="s">
        <v>204</v>
      </c>
      <c r="G6376" s="51">
        <v>675.2</v>
      </c>
    </row>
    <row r="6377" spans="1:7" x14ac:dyDescent="0.35">
      <c r="A6377">
        <v>2019</v>
      </c>
      <c r="B6377">
        <v>10</v>
      </c>
      <c r="C6377" t="str">
        <f>+VLOOKUP(Precio_mayoristas_consumidores[[#This Row],[Cod_mes]],Códigos_mes[],2,0)</f>
        <v>Octubre</v>
      </c>
      <c r="D6377" t="s">
        <v>797</v>
      </c>
      <c r="E6377" t="str">
        <f>+VLOOKUP(Precio_mayoristas_consumidores[[#This Row],[Producto]],Codigos_class_frutas[],2,0)</f>
        <v>Otros</v>
      </c>
      <c r="F6377" t="s">
        <v>209</v>
      </c>
      <c r="G6377" s="51">
        <v>2822.16</v>
      </c>
    </row>
    <row r="6378" spans="1:7" x14ac:dyDescent="0.35">
      <c r="A6378">
        <v>2019</v>
      </c>
      <c r="B6378">
        <v>10</v>
      </c>
      <c r="C6378" t="str">
        <f>+VLOOKUP(Precio_mayoristas_consumidores[[#This Row],[Cod_mes]],Códigos_mes[],2,0)</f>
        <v>Octubre</v>
      </c>
      <c r="D6378" t="s">
        <v>797</v>
      </c>
      <c r="E6378" t="str">
        <f>+VLOOKUP(Precio_mayoristas_consumidores[[#This Row],[Producto]],Codigos_class_frutas[],2,0)</f>
        <v>Berries</v>
      </c>
      <c r="F6378" t="s">
        <v>212</v>
      </c>
      <c r="G6378" s="51">
        <v>5647.58</v>
      </c>
    </row>
    <row r="6379" spans="1:7" x14ac:dyDescent="0.35">
      <c r="A6379">
        <v>2019</v>
      </c>
      <c r="B6379">
        <v>10</v>
      </c>
      <c r="C6379" t="str">
        <f>+VLOOKUP(Precio_mayoristas_consumidores[[#This Row],[Cod_mes]],Códigos_mes[],2,0)</f>
        <v>Octubre</v>
      </c>
      <c r="D6379" t="s">
        <v>797</v>
      </c>
      <c r="E6379" t="str">
        <f>+VLOOKUP(Precio_mayoristas_consumidores[[#This Row],[Producto]],Codigos_class_frutas[],2,0)</f>
        <v>Cítricos</v>
      </c>
      <c r="F6379" t="s">
        <v>214</v>
      </c>
      <c r="G6379" s="51">
        <v>1056.4000000000001</v>
      </c>
    </row>
    <row r="6380" spans="1:7" x14ac:dyDescent="0.35">
      <c r="A6380">
        <v>2019</v>
      </c>
      <c r="B6380">
        <v>10</v>
      </c>
      <c r="C6380" t="str">
        <f>+VLOOKUP(Precio_mayoristas_consumidores[[#This Row],[Cod_mes]],Códigos_mes[],2,0)</f>
        <v>Octubre</v>
      </c>
      <c r="D6380" t="s">
        <v>797</v>
      </c>
      <c r="E6380" t="str">
        <f>+VLOOKUP(Precio_mayoristas_consumidores[[#This Row],[Producto]],Codigos_class_frutas[],2,0)</f>
        <v>Cítricos</v>
      </c>
      <c r="F6380" t="s">
        <v>218</v>
      </c>
      <c r="G6380" s="51">
        <v>1680.22</v>
      </c>
    </row>
    <row r="6381" spans="1:7" x14ac:dyDescent="0.35">
      <c r="A6381">
        <v>2019</v>
      </c>
      <c r="B6381">
        <v>10</v>
      </c>
      <c r="C6381" t="str">
        <f>+VLOOKUP(Precio_mayoristas_consumidores[[#This Row],[Cod_mes]],Códigos_mes[],2,0)</f>
        <v>Octubre</v>
      </c>
      <c r="D6381" t="s">
        <v>797</v>
      </c>
      <c r="E6381" t="str">
        <f>+VLOOKUP(Precio_mayoristas_consumidores[[#This Row],[Producto]],Codigos_class_frutas[],2,0)</f>
        <v>Tropicales y subtropicales</v>
      </c>
      <c r="F6381" t="s">
        <v>229</v>
      </c>
      <c r="G6381" s="51">
        <v>2042.04</v>
      </c>
    </row>
    <row r="6382" spans="1:7" x14ac:dyDescent="0.35">
      <c r="A6382">
        <v>2019</v>
      </c>
      <c r="B6382">
        <v>10</v>
      </c>
      <c r="C6382" t="str">
        <f>+VLOOKUP(Precio_mayoristas_consumidores[[#This Row],[Cod_mes]],Códigos_mes[],2,0)</f>
        <v>Octubre</v>
      </c>
      <c r="D6382" t="s">
        <v>797</v>
      </c>
      <c r="E6382" t="str">
        <f>+VLOOKUP(Precio_mayoristas_consumidores[[#This Row],[Producto]],Codigos_class_frutas[],2,0)</f>
        <v>Frutos de pepita</v>
      </c>
      <c r="F6382" t="s">
        <v>231</v>
      </c>
      <c r="G6382" s="51">
        <v>1398.55</v>
      </c>
    </row>
    <row r="6383" spans="1:7" x14ac:dyDescent="0.35">
      <c r="A6383">
        <v>2019</v>
      </c>
      <c r="B6383">
        <v>10</v>
      </c>
      <c r="C6383" t="str">
        <f>+VLOOKUP(Precio_mayoristas_consumidores[[#This Row],[Cod_mes]],Códigos_mes[],2,0)</f>
        <v>Octubre</v>
      </c>
      <c r="D6383" t="s">
        <v>797</v>
      </c>
      <c r="E6383" t="str">
        <f>+VLOOKUP(Precio_mayoristas_consumidores[[#This Row],[Producto]],Codigos_class_frutas[],2,0)</f>
        <v>Cítricos</v>
      </c>
      <c r="F6383" t="s">
        <v>221</v>
      </c>
      <c r="G6383" s="51">
        <v>961.5</v>
      </c>
    </row>
    <row r="6384" spans="1:7" x14ac:dyDescent="0.35">
      <c r="A6384">
        <v>2019</v>
      </c>
      <c r="B6384">
        <v>10</v>
      </c>
      <c r="C6384" t="str">
        <f>+VLOOKUP(Precio_mayoristas_consumidores[[#This Row],[Cod_mes]],Códigos_mes[],2,0)</f>
        <v>Octubre</v>
      </c>
      <c r="D6384" t="s">
        <v>797</v>
      </c>
      <c r="E6384" t="str">
        <f>+VLOOKUP(Precio_mayoristas_consumidores[[#This Row],[Producto]],Codigos_class_frutas[],2,0)</f>
        <v>Oleaginosos</v>
      </c>
      <c r="F6384" t="s">
        <v>225</v>
      </c>
      <c r="G6384" s="51">
        <v>3655.65</v>
      </c>
    </row>
    <row r="6385" spans="1:7" x14ac:dyDescent="0.35">
      <c r="A6385">
        <v>2019</v>
      </c>
      <c r="B6385">
        <v>10</v>
      </c>
      <c r="C6385" t="str">
        <f>+VLOOKUP(Precio_mayoristas_consumidores[[#This Row],[Cod_mes]],Códigos_mes[],2,0)</f>
        <v>Octubre</v>
      </c>
      <c r="D6385" t="s">
        <v>797</v>
      </c>
      <c r="E6385" t="str">
        <f>+VLOOKUP(Precio_mayoristas_consumidores[[#This Row],[Producto]],Codigos_class_frutas[],2,0)</f>
        <v>Frutos de pepita</v>
      </c>
      <c r="F6385" t="s">
        <v>242</v>
      </c>
      <c r="G6385" s="51">
        <v>1308.6199999999999</v>
      </c>
    </row>
    <row r="6386" spans="1:7" x14ac:dyDescent="0.35">
      <c r="A6386">
        <v>2019</v>
      </c>
      <c r="B6386">
        <v>10</v>
      </c>
      <c r="C6386" t="str">
        <f>+VLOOKUP(Precio_mayoristas_consumidores[[#This Row],[Cod_mes]],Códigos_mes[],2,0)</f>
        <v>Octubre</v>
      </c>
      <c r="D6386" t="s">
        <v>797</v>
      </c>
      <c r="E6386" t="str">
        <f>+VLOOKUP(Precio_mayoristas_consumidores[[#This Row],[Producto]],Codigos_class_frutas[],2,0)</f>
        <v>Tropicales y subtropicales</v>
      </c>
      <c r="F6386" t="s">
        <v>204</v>
      </c>
      <c r="G6386" s="51">
        <v>857.5</v>
      </c>
    </row>
    <row r="6387" spans="1:7" x14ac:dyDescent="0.35">
      <c r="A6387">
        <v>2019</v>
      </c>
      <c r="B6387">
        <v>10</v>
      </c>
      <c r="C6387" t="str">
        <f>+VLOOKUP(Precio_mayoristas_consumidores[[#This Row],[Cod_mes]],Códigos_mes[],2,0)</f>
        <v>Octubre</v>
      </c>
      <c r="D6387" t="s">
        <v>796</v>
      </c>
      <c r="E6387" t="str">
        <f>+VLOOKUP(Precio_mayoristas_consumidores[[#This Row],[Producto]],Codigos_class_frutas[],2,0)</f>
        <v>Otros</v>
      </c>
      <c r="F6387" t="s">
        <v>209</v>
      </c>
      <c r="G6387" s="51">
        <v>1926.44</v>
      </c>
    </row>
    <row r="6388" spans="1:7" x14ac:dyDescent="0.35">
      <c r="A6388">
        <v>2019</v>
      </c>
      <c r="B6388">
        <v>10</v>
      </c>
      <c r="C6388" t="str">
        <f>+VLOOKUP(Precio_mayoristas_consumidores[[#This Row],[Cod_mes]],Códigos_mes[],2,0)</f>
        <v>Octubre</v>
      </c>
      <c r="D6388" t="s">
        <v>796</v>
      </c>
      <c r="E6388" t="str">
        <f>+VLOOKUP(Precio_mayoristas_consumidores[[#This Row],[Producto]],Codigos_class_frutas[],2,0)</f>
        <v>Berries</v>
      </c>
      <c r="F6388" t="s">
        <v>212</v>
      </c>
      <c r="G6388" s="51">
        <v>1522.33</v>
      </c>
    </row>
    <row r="6389" spans="1:7" x14ac:dyDescent="0.35">
      <c r="A6389">
        <v>2019</v>
      </c>
      <c r="B6389">
        <v>10</v>
      </c>
      <c r="C6389" t="str">
        <f>+VLOOKUP(Precio_mayoristas_consumidores[[#This Row],[Cod_mes]],Códigos_mes[],2,0)</f>
        <v>Octubre</v>
      </c>
      <c r="D6389" t="s">
        <v>796</v>
      </c>
      <c r="E6389" t="str">
        <f>+VLOOKUP(Precio_mayoristas_consumidores[[#This Row],[Producto]],Codigos_class_frutas[],2,0)</f>
        <v>Cítricos</v>
      </c>
      <c r="F6389" t="s">
        <v>214</v>
      </c>
      <c r="G6389" s="51">
        <v>549.30999999999995</v>
      </c>
    </row>
    <row r="6390" spans="1:7" x14ac:dyDescent="0.35">
      <c r="A6390">
        <v>2019</v>
      </c>
      <c r="B6390">
        <v>10</v>
      </c>
      <c r="C6390" t="str">
        <f>+VLOOKUP(Precio_mayoristas_consumidores[[#This Row],[Cod_mes]],Códigos_mes[],2,0)</f>
        <v>Octubre</v>
      </c>
      <c r="D6390" t="s">
        <v>796</v>
      </c>
      <c r="E6390" t="str">
        <f>+VLOOKUP(Precio_mayoristas_consumidores[[#This Row],[Producto]],Codigos_class_frutas[],2,0)</f>
        <v>Cítricos</v>
      </c>
      <c r="F6390" t="s">
        <v>218</v>
      </c>
      <c r="G6390" s="51">
        <v>719.19</v>
      </c>
    </row>
    <row r="6391" spans="1:7" x14ac:dyDescent="0.35">
      <c r="A6391">
        <v>2019</v>
      </c>
      <c r="B6391">
        <v>10</v>
      </c>
      <c r="C6391" t="str">
        <f>+VLOOKUP(Precio_mayoristas_consumidores[[#This Row],[Cod_mes]],Códigos_mes[],2,0)</f>
        <v>Octubre</v>
      </c>
      <c r="D6391" t="s">
        <v>796</v>
      </c>
      <c r="E6391" t="str">
        <f>+VLOOKUP(Precio_mayoristas_consumidores[[#This Row],[Producto]],Codigos_class_frutas[],2,0)</f>
        <v>Tropicales y subtropicales</v>
      </c>
      <c r="F6391" t="s">
        <v>229</v>
      </c>
      <c r="G6391" s="51">
        <v>2483.11</v>
      </c>
    </row>
    <row r="6392" spans="1:7" x14ac:dyDescent="0.35">
      <c r="A6392">
        <v>2019</v>
      </c>
      <c r="B6392">
        <v>10</v>
      </c>
      <c r="C6392" t="str">
        <f>+VLOOKUP(Precio_mayoristas_consumidores[[#This Row],[Cod_mes]],Códigos_mes[],2,0)</f>
        <v>Octubre</v>
      </c>
      <c r="D6392" t="s">
        <v>796</v>
      </c>
      <c r="E6392" t="str">
        <f>+VLOOKUP(Precio_mayoristas_consumidores[[#This Row],[Producto]],Codigos_class_frutas[],2,0)</f>
        <v>Frutos de pepita</v>
      </c>
      <c r="F6392" t="s">
        <v>231</v>
      </c>
      <c r="G6392" s="51">
        <v>861.21</v>
      </c>
    </row>
    <row r="6393" spans="1:7" x14ac:dyDescent="0.35">
      <c r="A6393">
        <v>2019</v>
      </c>
      <c r="B6393">
        <v>10</v>
      </c>
      <c r="C6393" t="str">
        <f>+VLOOKUP(Precio_mayoristas_consumidores[[#This Row],[Cod_mes]],Códigos_mes[],2,0)</f>
        <v>Octubre</v>
      </c>
      <c r="D6393" t="s">
        <v>796</v>
      </c>
      <c r="E6393" t="str">
        <f>+VLOOKUP(Precio_mayoristas_consumidores[[#This Row],[Producto]],Codigos_class_frutas[],2,0)</f>
        <v>Cítricos</v>
      </c>
      <c r="F6393" t="s">
        <v>221</v>
      </c>
      <c r="G6393" s="51">
        <v>606.91</v>
      </c>
    </row>
    <row r="6394" spans="1:7" x14ac:dyDescent="0.35">
      <c r="A6394">
        <v>2019</v>
      </c>
      <c r="B6394">
        <v>10</v>
      </c>
      <c r="C6394" t="str">
        <f>+VLOOKUP(Precio_mayoristas_consumidores[[#This Row],[Cod_mes]],Códigos_mes[],2,0)</f>
        <v>Octubre</v>
      </c>
      <c r="D6394" t="s">
        <v>796</v>
      </c>
      <c r="E6394" t="str">
        <f>+VLOOKUP(Precio_mayoristas_consumidores[[#This Row],[Producto]],Codigos_class_frutas[],2,0)</f>
        <v>Oleaginosos</v>
      </c>
      <c r="F6394" t="s">
        <v>225</v>
      </c>
      <c r="G6394" s="51">
        <v>2578.91</v>
      </c>
    </row>
    <row r="6395" spans="1:7" x14ac:dyDescent="0.35">
      <c r="A6395">
        <v>2019</v>
      </c>
      <c r="B6395">
        <v>10</v>
      </c>
      <c r="C6395" t="str">
        <f>+VLOOKUP(Precio_mayoristas_consumidores[[#This Row],[Cod_mes]],Códigos_mes[],2,0)</f>
        <v>Octubre</v>
      </c>
      <c r="D6395" t="s">
        <v>796</v>
      </c>
      <c r="E6395" t="str">
        <f>+VLOOKUP(Precio_mayoristas_consumidores[[#This Row],[Producto]],Codigos_class_frutas[],2,0)</f>
        <v>Frutos de pepita</v>
      </c>
      <c r="F6395" t="s">
        <v>242</v>
      </c>
      <c r="G6395" s="51">
        <v>905.13</v>
      </c>
    </row>
    <row r="6396" spans="1:7" x14ac:dyDescent="0.35">
      <c r="A6396">
        <v>2019</v>
      </c>
      <c r="B6396">
        <v>10</v>
      </c>
      <c r="C6396" t="str">
        <f>+VLOOKUP(Precio_mayoristas_consumidores[[#This Row],[Cod_mes]],Códigos_mes[],2,0)</f>
        <v>Octubre</v>
      </c>
      <c r="D6396" t="s">
        <v>796</v>
      </c>
      <c r="E6396" t="str">
        <f>+VLOOKUP(Precio_mayoristas_consumidores[[#This Row],[Producto]],Codigos_class_frutas[],2,0)</f>
        <v>Tropicales y subtropicales</v>
      </c>
      <c r="F6396" t="s">
        <v>204</v>
      </c>
      <c r="G6396" s="51">
        <v>775.52</v>
      </c>
    </row>
    <row r="6397" spans="1:7" x14ac:dyDescent="0.35">
      <c r="A6397">
        <v>2019</v>
      </c>
      <c r="B6397">
        <v>10</v>
      </c>
      <c r="C6397" t="str">
        <f>+VLOOKUP(Precio_mayoristas_consumidores[[#This Row],[Cod_mes]],Códigos_mes[],2,0)</f>
        <v>Octubre</v>
      </c>
      <c r="D6397" t="s">
        <v>797</v>
      </c>
      <c r="E6397" t="str">
        <f>+VLOOKUP(Precio_mayoristas_consumidores[[#This Row],[Producto]],Codigos_class_frutas[],2,0)</f>
        <v>Otros</v>
      </c>
      <c r="F6397" t="s">
        <v>209</v>
      </c>
      <c r="G6397" s="51">
        <v>2657.22</v>
      </c>
    </row>
    <row r="6398" spans="1:7" x14ac:dyDescent="0.35">
      <c r="A6398">
        <v>2019</v>
      </c>
      <c r="B6398">
        <v>10</v>
      </c>
      <c r="C6398" t="str">
        <f>+VLOOKUP(Precio_mayoristas_consumidores[[#This Row],[Cod_mes]],Códigos_mes[],2,0)</f>
        <v>Octubre</v>
      </c>
      <c r="D6398" t="s">
        <v>797</v>
      </c>
      <c r="E6398" t="str">
        <f>+VLOOKUP(Precio_mayoristas_consumidores[[#This Row],[Producto]],Codigos_class_frutas[],2,0)</f>
        <v>Berries</v>
      </c>
      <c r="F6398" t="s">
        <v>212</v>
      </c>
      <c r="G6398" s="51">
        <v>5712.62</v>
      </c>
    </row>
    <row r="6399" spans="1:7" x14ac:dyDescent="0.35">
      <c r="A6399">
        <v>2019</v>
      </c>
      <c r="B6399">
        <v>10</v>
      </c>
      <c r="C6399" t="str">
        <f>+VLOOKUP(Precio_mayoristas_consumidores[[#This Row],[Cod_mes]],Códigos_mes[],2,0)</f>
        <v>Octubre</v>
      </c>
      <c r="D6399" t="s">
        <v>797</v>
      </c>
      <c r="E6399" t="str">
        <f>+VLOOKUP(Precio_mayoristas_consumidores[[#This Row],[Producto]],Codigos_class_frutas[],2,0)</f>
        <v>Cítricos</v>
      </c>
      <c r="F6399" t="s">
        <v>214</v>
      </c>
      <c r="G6399" s="51">
        <v>1053.02</v>
      </c>
    </row>
    <row r="6400" spans="1:7" x14ac:dyDescent="0.35">
      <c r="A6400">
        <v>2019</v>
      </c>
      <c r="B6400">
        <v>10</v>
      </c>
      <c r="C6400" t="str">
        <f>+VLOOKUP(Precio_mayoristas_consumidores[[#This Row],[Cod_mes]],Códigos_mes[],2,0)</f>
        <v>Octubre</v>
      </c>
      <c r="D6400" t="s">
        <v>797</v>
      </c>
      <c r="E6400" t="str">
        <f>+VLOOKUP(Precio_mayoristas_consumidores[[#This Row],[Producto]],Codigos_class_frutas[],2,0)</f>
        <v>Cítricos</v>
      </c>
      <c r="F6400" t="s">
        <v>218</v>
      </c>
      <c r="G6400" s="51">
        <v>1709.14</v>
      </c>
    </row>
    <row r="6401" spans="1:7" x14ac:dyDescent="0.35">
      <c r="A6401">
        <v>2019</v>
      </c>
      <c r="B6401">
        <v>10</v>
      </c>
      <c r="C6401" t="str">
        <f>+VLOOKUP(Precio_mayoristas_consumidores[[#This Row],[Cod_mes]],Códigos_mes[],2,0)</f>
        <v>Octubre</v>
      </c>
      <c r="D6401" t="s">
        <v>797</v>
      </c>
      <c r="E6401" t="str">
        <f>+VLOOKUP(Precio_mayoristas_consumidores[[#This Row],[Producto]],Codigos_class_frutas[],2,0)</f>
        <v>Tropicales y subtropicales</v>
      </c>
      <c r="F6401" t="s">
        <v>229</v>
      </c>
      <c r="G6401" s="51">
        <v>2123.0300000000002</v>
      </c>
    </row>
    <row r="6402" spans="1:7" x14ac:dyDescent="0.35">
      <c r="A6402">
        <v>2019</v>
      </c>
      <c r="B6402">
        <v>10</v>
      </c>
      <c r="C6402" t="str">
        <f>+VLOOKUP(Precio_mayoristas_consumidores[[#This Row],[Cod_mes]],Códigos_mes[],2,0)</f>
        <v>Octubre</v>
      </c>
      <c r="D6402" t="s">
        <v>797</v>
      </c>
      <c r="E6402" t="str">
        <f>+VLOOKUP(Precio_mayoristas_consumidores[[#This Row],[Producto]],Codigos_class_frutas[],2,0)</f>
        <v>Frutos de pepita</v>
      </c>
      <c r="F6402" t="s">
        <v>231</v>
      </c>
      <c r="G6402" s="51">
        <v>1416.42</v>
      </c>
    </row>
    <row r="6403" spans="1:7" x14ac:dyDescent="0.35">
      <c r="A6403">
        <v>2019</v>
      </c>
      <c r="B6403">
        <v>10</v>
      </c>
      <c r="C6403" t="str">
        <f>+VLOOKUP(Precio_mayoristas_consumidores[[#This Row],[Cod_mes]],Códigos_mes[],2,0)</f>
        <v>Octubre</v>
      </c>
      <c r="D6403" t="s">
        <v>797</v>
      </c>
      <c r="E6403" t="str">
        <f>+VLOOKUP(Precio_mayoristas_consumidores[[#This Row],[Producto]],Codigos_class_frutas[],2,0)</f>
        <v>Cítricos</v>
      </c>
      <c r="F6403" t="s">
        <v>221</v>
      </c>
      <c r="G6403" s="51">
        <v>1008.34</v>
      </c>
    </row>
    <row r="6404" spans="1:7" x14ac:dyDescent="0.35">
      <c r="A6404">
        <v>2019</v>
      </c>
      <c r="B6404">
        <v>10</v>
      </c>
      <c r="C6404" t="str">
        <f>+VLOOKUP(Precio_mayoristas_consumidores[[#This Row],[Cod_mes]],Códigos_mes[],2,0)</f>
        <v>Octubre</v>
      </c>
      <c r="D6404" t="s">
        <v>797</v>
      </c>
      <c r="E6404" t="str">
        <f>+VLOOKUP(Precio_mayoristas_consumidores[[#This Row],[Producto]],Codigos_class_frutas[],2,0)</f>
        <v>Oleaginosos</v>
      </c>
      <c r="F6404" t="s">
        <v>225</v>
      </c>
      <c r="G6404" s="51">
        <v>3601.24</v>
      </c>
    </row>
    <row r="6405" spans="1:7" x14ac:dyDescent="0.35">
      <c r="A6405">
        <v>2019</v>
      </c>
      <c r="B6405">
        <v>10</v>
      </c>
      <c r="C6405" t="str">
        <f>+VLOOKUP(Precio_mayoristas_consumidores[[#This Row],[Cod_mes]],Códigos_mes[],2,0)</f>
        <v>Octubre</v>
      </c>
      <c r="D6405" t="s">
        <v>797</v>
      </c>
      <c r="E6405" t="str">
        <f>+VLOOKUP(Precio_mayoristas_consumidores[[#This Row],[Producto]],Codigos_class_frutas[],2,0)</f>
        <v>Frutos de pepita</v>
      </c>
      <c r="F6405" t="s">
        <v>242</v>
      </c>
      <c r="G6405" s="51">
        <v>1325.43</v>
      </c>
    </row>
    <row r="6406" spans="1:7" x14ac:dyDescent="0.35">
      <c r="A6406">
        <v>2019</v>
      </c>
      <c r="B6406">
        <v>10</v>
      </c>
      <c r="C6406" t="str">
        <f>+VLOOKUP(Precio_mayoristas_consumidores[[#This Row],[Cod_mes]],Códigos_mes[],2,0)</f>
        <v>Octubre</v>
      </c>
      <c r="D6406" t="s">
        <v>797</v>
      </c>
      <c r="E6406" t="str">
        <f>+VLOOKUP(Precio_mayoristas_consumidores[[#This Row],[Producto]],Codigos_class_frutas[],2,0)</f>
        <v>Tropicales y subtropicales</v>
      </c>
      <c r="F6406" t="s">
        <v>204</v>
      </c>
      <c r="G6406" s="51">
        <v>870.01</v>
      </c>
    </row>
    <row r="6407" spans="1:7" x14ac:dyDescent="0.35">
      <c r="A6407">
        <v>2019</v>
      </c>
      <c r="B6407">
        <v>10</v>
      </c>
      <c r="C6407" t="str">
        <f>+VLOOKUP(Precio_mayoristas_consumidores[[#This Row],[Cod_mes]],Códigos_mes[],2,0)</f>
        <v>Octubre</v>
      </c>
      <c r="D6407" t="s">
        <v>796</v>
      </c>
      <c r="E6407" t="str">
        <f>+VLOOKUP(Precio_mayoristas_consumidores[[#This Row],[Producto]],Codigos_class_frutas[],2,0)</f>
        <v>Otros</v>
      </c>
      <c r="F6407" t="s">
        <v>209</v>
      </c>
      <c r="G6407" s="51">
        <v>1955.21</v>
      </c>
    </row>
    <row r="6408" spans="1:7" x14ac:dyDescent="0.35">
      <c r="A6408">
        <v>2019</v>
      </c>
      <c r="B6408">
        <v>10</v>
      </c>
      <c r="C6408" t="str">
        <f>+VLOOKUP(Precio_mayoristas_consumidores[[#This Row],[Cod_mes]],Códigos_mes[],2,0)</f>
        <v>Octubre</v>
      </c>
      <c r="D6408" t="s">
        <v>796</v>
      </c>
      <c r="E6408" t="str">
        <f>+VLOOKUP(Precio_mayoristas_consumidores[[#This Row],[Producto]],Codigos_class_frutas[],2,0)</f>
        <v>Berries</v>
      </c>
      <c r="F6408" t="s">
        <v>212</v>
      </c>
      <c r="G6408" s="51">
        <v>1222.8900000000001</v>
      </c>
    </row>
    <row r="6409" spans="1:7" x14ac:dyDescent="0.35">
      <c r="A6409">
        <v>2019</v>
      </c>
      <c r="B6409">
        <v>10</v>
      </c>
      <c r="C6409" t="str">
        <f>+VLOOKUP(Precio_mayoristas_consumidores[[#This Row],[Cod_mes]],Códigos_mes[],2,0)</f>
        <v>Octubre</v>
      </c>
      <c r="D6409" t="s">
        <v>796</v>
      </c>
      <c r="E6409" t="str">
        <f>+VLOOKUP(Precio_mayoristas_consumidores[[#This Row],[Producto]],Codigos_class_frutas[],2,0)</f>
        <v>Cítricos</v>
      </c>
      <c r="F6409" t="s">
        <v>214</v>
      </c>
      <c r="G6409" s="51">
        <v>518.03</v>
      </c>
    </row>
    <row r="6410" spans="1:7" x14ac:dyDescent="0.35">
      <c r="A6410">
        <v>2019</v>
      </c>
      <c r="B6410">
        <v>10</v>
      </c>
      <c r="C6410" t="str">
        <f>+VLOOKUP(Precio_mayoristas_consumidores[[#This Row],[Cod_mes]],Códigos_mes[],2,0)</f>
        <v>Octubre</v>
      </c>
      <c r="D6410" t="s">
        <v>796</v>
      </c>
      <c r="E6410" t="str">
        <f>+VLOOKUP(Precio_mayoristas_consumidores[[#This Row],[Producto]],Codigos_class_frutas[],2,0)</f>
        <v>Cítricos</v>
      </c>
      <c r="F6410" t="s">
        <v>218</v>
      </c>
      <c r="G6410" s="51">
        <v>708.7</v>
      </c>
    </row>
    <row r="6411" spans="1:7" x14ac:dyDescent="0.35">
      <c r="A6411">
        <v>2019</v>
      </c>
      <c r="B6411">
        <v>10</v>
      </c>
      <c r="C6411" t="str">
        <f>+VLOOKUP(Precio_mayoristas_consumidores[[#This Row],[Cod_mes]],Códigos_mes[],2,0)</f>
        <v>Octubre</v>
      </c>
      <c r="D6411" t="s">
        <v>796</v>
      </c>
      <c r="E6411" t="str">
        <f>+VLOOKUP(Precio_mayoristas_consumidores[[#This Row],[Producto]],Codigos_class_frutas[],2,0)</f>
        <v>Tropicales y subtropicales</v>
      </c>
      <c r="F6411" t="s">
        <v>229</v>
      </c>
      <c r="G6411" s="51">
        <v>2357.59</v>
      </c>
    </row>
    <row r="6412" spans="1:7" x14ac:dyDescent="0.35">
      <c r="A6412">
        <v>2019</v>
      </c>
      <c r="B6412">
        <v>10</v>
      </c>
      <c r="C6412" t="str">
        <f>+VLOOKUP(Precio_mayoristas_consumidores[[#This Row],[Cod_mes]],Códigos_mes[],2,0)</f>
        <v>Octubre</v>
      </c>
      <c r="D6412" t="s">
        <v>796</v>
      </c>
      <c r="E6412" t="str">
        <f>+VLOOKUP(Precio_mayoristas_consumidores[[#This Row],[Producto]],Codigos_class_frutas[],2,0)</f>
        <v>Frutos de pepita</v>
      </c>
      <c r="F6412" t="s">
        <v>231</v>
      </c>
      <c r="G6412" s="51">
        <v>909.83</v>
      </c>
    </row>
    <row r="6413" spans="1:7" x14ac:dyDescent="0.35">
      <c r="A6413">
        <v>2019</v>
      </c>
      <c r="B6413">
        <v>10</v>
      </c>
      <c r="C6413" t="str">
        <f>+VLOOKUP(Precio_mayoristas_consumidores[[#This Row],[Cod_mes]],Códigos_mes[],2,0)</f>
        <v>Octubre</v>
      </c>
      <c r="D6413" t="s">
        <v>796</v>
      </c>
      <c r="E6413" t="str">
        <f>+VLOOKUP(Precio_mayoristas_consumidores[[#This Row],[Producto]],Codigos_class_frutas[],2,0)</f>
        <v>Cítricos</v>
      </c>
      <c r="F6413" t="s">
        <v>221</v>
      </c>
      <c r="G6413" s="51">
        <v>633.19000000000005</v>
      </c>
    </row>
    <row r="6414" spans="1:7" x14ac:dyDescent="0.35">
      <c r="A6414">
        <v>2019</v>
      </c>
      <c r="B6414">
        <v>10</v>
      </c>
      <c r="C6414" t="str">
        <f>+VLOOKUP(Precio_mayoristas_consumidores[[#This Row],[Cod_mes]],Códigos_mes[],2,0)</f>
        <v>Octubre</v>
      </c>
      <c r="D6414" t="s">
        <v>796</v>
      </c>
      <c r="E6414" t="str">
        <f>+VLOOKUP(Precio_mayoristas_consumidores[[#This Row],[Producto]],Codigos_class_frutas[],2,0)</f>
        <v>Oleaginosos</v>
      </c>
      <c r="F6414" t="s">
        <v>225</v>
      </c>
      <c r="G6414" s="51">
        <v>2523.1799999999998</v>
      </c>
    </row>
    <row r="6415" spans="1:7" x14ac:dyDescent="0.35">
      <c r="A6415">
        <v>2019</v>
      </c>
      <c r="B6415">
        <v>10</v>
      </c>
      <c r="C6415" t="str">
        <f>+VLOOKUP(Precio_mayoristas_consumidores[[#This Row],[Cod_mes]],Códigos_mes[],2,0)</f>
        <v>Octubre</v>
      </c>
      <c r="D6415" t="s">
        <v>796</v>
      </c>
      <c r="E6415" t="str">
        <f>+VLOOKUP(Precio_mayoristas_consumidores[[#This Row],[Producto]],Codigos_class_frutas[],2,0)</f>
        <v>Frutos de pepita</v>
      </c>
      <c r="F6415" t="s">
        <v>242</v>
      </c>
      <c r="G6415" s="51">
        <v>916.72</v>
      </c>
    </row>
    <row r="6416" spans="1:7" x14ac:dyDescent="0.35">
      <c r="A6416">
        <v>2019</v>
      </c>
      <c r="B6416">
        <v>10</v>
      </c>
      <c r="C6416" t="str">
        <f>+VLOOKUP(Precio_mayoristas_consumidores[[#This Row],[Cod_mes]],Códigos_mes[],2,0)</f>
        <v>Octubre</v>
      </c>
      <c r="D6416" t="s">
        <v>796</v>
      </c>
      <c r="E6416" t="str">
        <f>+VLOOKUP(Precio_mayoristas_consumidores[[#This Row],[Producto]],Codigos_class_frutas[],2,0)</f>
        <v>Tropicales y subtropicales</v>
      </c>
      <c r="F6416" t="s">
        <v>204</v>
      </c>
      <c r="G6416" s="51">
        <v>889.24</v>
      </c>
    </row>
    <row r="6417" spans="1:7" x14ac:dyDescent="0.35">
      <c r="A6417">
        <v>2019</v>
      </c>
      <c r="B6417">
        <v>10</v>
      </c>
      <c r="C6417" t="str">
        <f>+VLOOKUP(Precio_mayoristas_consumidores[[#This Row],[Cod_mes]],Códigos_mes[],2,0)</f>
        <v>Octubre</v>
      </c>
      <c r="D6417" t="s">
        <v>797</v>
      </c>
      <c r="E6417" t="str">
        <f>+VLOOKUP(Precio_mayoristas_consumidores[[#This Row],[Producto]],Codigos_class_frutas[],2,0)</f>
        <v>Otros</v>
      </c>
      <c r="F6417" t="s">
        <v>209</v>
      </c>
      <c r="G6417" s="51">
        <v>2686.52</v>
      </c>
    </row>
    <row r="6418" spans="1:7" x14ac:dyDescent="0.35">
      <c r="A6418">
        <v>2019</v>
      </c>
      <c r="B6418">
        <v>10</v>
      </c>
      <c r="C6418" t="str">
        <f>+VLOOKUP(Precio_mayoristas_consumidores[[#This Row],[Cod_mes]],Códigos_mes[],2,0)</f>
        <v>Octubre</v>
      </c>
      <c r="D6418" t="s">
        <v>797</v>
      </c>
      <c r="E6418" t="str">
        <f>+VLOOKUP(Precio_mayoristas_consumidores[[#This Row],[Producto]],Codigos_class_frutas[],2,0)</f>
        <v>Berries</v>
      </c>
      <c r="F6418" t="s">
        <v>212</v>
      </c>
      <c r="G6418" s="51">
        <v>5030</v>
      </c>
    </row>
    <row r="6419" spans="1:7" x14ac:dyDescent="0.35">
      <c r="A6419">
        <v>2019</v>
      </c>
      <c r="B6419">
        <v>10</v>
      </c>
      <c r="C6419" t="str">
        <f>+VLOOKUP(Precio_mayoristas_consumidores[[#This Row],[Cod_mes]],Códigos_mes[],2,0)</f>
        <v>Octubre</v>
      </c>
      <c r="D6419" t="s">
        <v>797</v>
      </c>
      <c r="E6419" t="str">
        <f>+VLOOKUP(Precio_mayoristas_consumidores[[#This Row],[Producto]],Codigos_class_frutas[],2,0)</f>
        <v>Cítricos</v>
      </c>
      <c r="F6419" t="s">
        <v>214</v>
      </c>
      <c r="G6419" s="51">
        <v>1102.26</v>
      </c>
    </row>
    <row r="6420" spans="1:7" x14ac:dyDescent="0.35">
      <c r="A6420">
        <v>2019</v>
      </c>
      <c r="B6420">
        <v>10</v>
      </c>
      <c r="C6420" t="str">
        <f>+VLOOKUP(Precio_mayoristas_consumidores[[#This Row],[Cod_mes]],Códigos_mes[],2,0)</f>
        <v>Octubre</v>
      </c>
      <c r="D6420" t="s">
        <v>797</v>
      </c>
      <c r="E6420" t="str">
        <f>+VLOOKUP(Precio_mayoristas_consumidores[[#This Row],[Producto]],Codigos_class_frutas[],2,0)</f>
        <v>Cítricos</v>
      </c>
      <c r="F6420" t="s">
        <v>218</v>
      </c>
      <c r="G6420" s="51">
        <v>1748.04</v>
      </c>
    </row>
    <row r="6421" spans="1:7" x14ac:dyDescent="0.35">
      <c r="A6421">
        <v>2019</v>
      </c>
      <c r="B6421">
        <v>10</v>
      </c>
      <c r="C6421" t="str">
        <f>+VLOOKUP(Precio_mayoristas_consumidores[[#This Row],[Cod_mes]],Códigos_mes[],2,0)</f>
        <v>Octubre</v>
      </c>
      <c r="D6421" t="s">
        <v>797</v>
      </c>
      <c r="E6421" t="str">
        <f>+VLOOKUP(Precio_mayoristas_consumidores[[#This Row],[Producto]],Codigos_class_frutas[],2,0)</f>
        <v>Tropicales y subtropicales</v>
      </c>
      <c r="F6421" t="s">
        <v>229</v>
      </c>
      <c r="G6421" s="51">
        <v>1937.4</v>
      </c>
    </row>
    <row r="6422" spans="1:7" x14ac:dyDescent="0.35">
      <c r="A6422">
        <v>2019</v>
      </c>
      <c r="B6422">
        <v>10</v>
      </c>
      <c r="C6422" t="str">
        <f>+VLOOKUP(Precio_mayoristas_consumidores[[#This Row],[Cod_mes]],Códigos_mes[],2,0)</f>
        <v>Octubre</v>
      </c>
      <c r="D6422" t="s">
        <v>797</v>
      </c>
      <c r="E6422" t="str">
        <f>+VLOOKUP(Precio_mayoristas_consumidores[[#This Row],[Producto]],Codigos_class_frutas[],2,0)</f>
        <v>Frutos de pepita</v>
      </c>
      <c r="F6422" t="s">
        <v>231</v>
      </c>
      <c r="G6422" s="51">
        <v>1437.06</v>
      </c>
    </row>
    <row r="6423" spans="1:7" x14ac:dyDescent="0.35">
      <c r="A6423">
        <v>2019</v>
      </c>
      <c r="B6423">
        <v>10</v>
      </c>
      <c r="C6423" t="str">
        <f>+VLOOKUP(Precio_mayoristas_consumidores[[#This Row],[Cod_mes]],Códigos_mes[],2,0)</f>
        <v>Octubre</v>
      </c>
      <c r="D6423" t="s">
        <v>797</v>
      </c>
      <c r="E6423" t="str">
        <f>+VLOOKUP(Precio_mayoristas_consumidores[[#This Row],[Producto]],Codigos_class_frutas[],2,0)</f>
        <v>Cítricos</v>
      </c>
      <c r="F6423" t="s">
        <v>221</v>
      </c>
      <c r="G6423" s="51">
        <v>972.34</v>
      </c>
    </row>
    <row r="6424" spans="1:7" x14ac:dyDescent="0.35">
      <c r="A6424">
        <v>2019</v>
      </c>
      <c r="B6424">
        <v>10</v>
      </c>
      <c r="C6424" t="str">
        <f>+VLOOKUP(Precio_mayoristas_consumidores[[#This Row],[Cod_mes]],Códigos_mes[],2,0)</f>
        <v>Octubre</v>
      </c>
      <c r="D6424" t="s">
        <v>797</v>
      </c>
      <c r="E6424" t="str">
        <f>+VLOOKUP(Precio_mayoristas_consumidores[[#This Row],[Producto]],Codigos_class_frutas[],2,0)</f>
        <v>Oleaginosos</v>
      </c>
      <c r="F6424" t="s">
        <v>225</v>
      </c>
      <c r="G6424" s="51">
        <v>3647.13</v>
      </c>
    </row>
    <row r="6425" spans="1:7" x14ac:dyDescent="0.35">
      <c r="A6425">
        <v>2019</v>
      </c>
      <c r="B6425">
        <v>10</v>
      </c>
      <c r="C6425" t="str">
        <f>+VLOOKUP(Precio_mayoristas_consumidores[[#This Row],[Cod_mes]],Códigos_mes[],2,0)</f>
        <v>Octubre</v>
      </c>
      <c r="D6425" t="s">
        <v>797</v>
      </c>
      <c r="E6425" t="str">
        <f>+VLOOKUP(Precio_mayoristas_consumidores[[#This Row],[Producto]],Codigos_class_frutas[],2,0)</f>
        <v>Frutos de pepita</v>
      </c>
      <c r="F6425" t="s">
        <v>242</v>
      </c>
      <c r="G6425" s="51">
        <v>1314.69</v>
      </c>
    </row>
    <row r="6426" spans="1:7" x14ac:dyDescent="0.35">
      <c r="A6426">
        <v>2019</v>
      </c>
      <c r="B6426">
        <v>10</v>
      </c>
      <c r="C6426" t="str">
        <f>+VLOOKUP(Precio_mayoristas_consumidores[[#This Row],[Cod_mes]],Códigos_mes[],2,0)</f>
        <v>Octubre</v>
      </c>
      <c r="D6426" t="s">
        <v>797</v>
      </c>
      <c r="E6426" t="str">
        <f>+VLOOKUP(Precio_mayoristas_consumidores[[#This Row],[Producto]],Codigos_class_frutas[],2,0)</f>
        <v>Tropicales y subtropicales</v>
      </c>
      <c r="F6426" t="s">
        <v>204</v>
      </c>
      <c r="G6426" s="51">
        <v>865.01</v>
      </c>
    </row>
    <row r="6427" spans="1:7" x14ac:dyDescent="0.35">
      <c r="A6427">
        <v>2019</v>
      </c>
      <c r="B6427">
        <v>11</v>
      </c>
      <c r="C6427" t="str">
        <f>+VLOOKUP(Precio_mayoristas_consumidores[[#This Row],[Cod_mes]],Códigos_mes[],2,0)</f>
        <v>Noviembre</v>
      </c>
      <c r="D6427" t="s">
        <v>796</v>
      </c>
      <c r="E6427" t="str">
        <f>+VLOOKUP(Precio_mayoristas_consumidores[[#This Row],[Producto]],Codigos_class_frutas[],2,0)</f>
        <v>Otros</v>
      </c>
      <c r="F6427" t="s">
        <v>209</v>
      </c>
      <c r="G6427" s="51">
        <v>2157.75</v>
      </c>
    </row>
    <row r="6428" spans="1:7" x14ac:dyDescent="0.35">
      <c r="A6428">
        <v>2019</v>
      </c>
      <c r="B6428">
        <v>11</v>
      </c>
      <c r="C6428" t="str">
        <f>+VLOOKUP(Precio_mayoristas_consumidores[[#This Row],[Cod_mes]],Códigos_mes[],2,0)</f>
        <v>Noviembre</v>
      </c>
      <c r="D6428" t="s">
        <v>796</v>
      </c>
      <c r="E6428" t="str">
        <f>+VLOOKUP(Precio_mayoristas_consumidores[[#This Row],[Producto]],Codigos_class_frutas[],2,0)</f>
        <v>Berries</v>
      </c>
      <c r="F6428" t="s">
        <v>212</v>
      </c>
      <c r="G6428" s="51">
        <v>1439.52</v>
      </c>
    </row>
    <row r="6429" spans="1:7" x14ac:dyDescent="0.35">
      <c r="A6429">
        <v>2019</v>
      </c>
      <c r="B6429">
        <v>11</v>
      </c>
      <c r="C6429" t="str">
        <f>+VLOOKUP(Precio_mayoristas_consumidores[[#This Row],[Cod_mes]],Códigos_mes[],2,0)</f>
        <v>Noviembre</v>
      </c>
      <c r="D6429" t="s">
        <v>796</v>
      </c>
      <c r="E6429" t="str">
        <f>+VLOOKUP(Precio_mayoristas_consumidores[[#This Row],[Producto]],Codigos_class_frutas[],2,0)</f>
        <v>Cítricos</v>
      </c>
      <c r="F6429" t="s">
        <v>214</v>
      </c>
      <c r="G6429" s="51">
        <v>603.28</v>
      </c>
    </row>
    <row r="6430" spans="1:7" x14ac:dyDescent="0.35">
      <c r="A6430">
        <v>2019</v>
      </c>
      <c r="B6430">
        <v>11</v>
      </c>
      <c r="C6430" t="str">
        <f>+VLOOKUP(Precio_mayoristas_consumidores[[#This Row],[Cod_mes]],Códigos_mes[],2,0)</f>
        <v>Noviembre</v>
      </c>
      <c r="D6430" t="s">
        <v>796</v>
      </c>
      <c r="E6430" t="str">
        <f>+VLOOKUP(Precio_mayoristas_consumidores[[#This Row],[Producto]],Codigos_class_frutas[],2,0)</f>
        <v>Cítricos</v>
      </c>
      <c r="F6430" t="s">
        <v>218</v>
      </c>
      <c r="G6430" s="51">
        <v>723.25</v>
      </c>
    </row>
    <row r="6431" spans="1:7" x14ac:dyDescent="0.35">
      <c r="A6431">
        <v>2019</v>
      </c>
      <c r="B6431">
        <v>11</v>
      </c>
      <c r="C6431" t="str">
        <f>+VLOOKUP(Precio_mayoristas_consumidores[[#This Row],[Cod_mes]],Códigos_mes[],2,0)</f>
        <v>Noviembre</v>
      </c>
      <c r="D6431" t="s">
        <v>796</v>
      </c>
      <c r="E6431" t="str">
        <f>+VLOOKUP(Precio_mayoristas_consumidores[[#This Row],[Producto]],Codigos_class_frutas[],2,0)</f>
        <v>Tropicales y subtropicales</v>
      </c>
      <c r="F6431" t="s">
        <v>229</v>
      </c>
      <c r="G6431" s="51">
        <v>2367.56</v>
      </c>
    </row>
    <row r="6432" spans="1:7" x14ac:dyDescent="0.35">
      <c r="A6432">
        <v>2019</v>
      </c>
      <c r="B6432">
        <v>11</v>
      </c>
      <c r="C6432" t="str">
        <f>+VLOOKUP(Precio_mayoristas_consumidores[[#This Row],[Cod_mes]],Códigos_mes[],2,0)</f>
        <v>Noviembre</v>
      </c>
      <c r="D6432" t="s">
        <v>796</v>
      </c>
      <c r="E6432" t="str">
        <f>+VLOOKUP(Precio_mayoristas_consumidores[[#This Row],[Producto]],Codigos_class_frutas[],2,0)</f>
        <v>Frutos de pepita</v>
      </c>
      <c r="F6432" t="s">
        <v>231</v>
      </c>
      <c r="G6432" s="51">
        <v>973.87</v>
      </c>
    </row>
    <row r="6433" spans="1:7" x14ac:dyDescent="0.35">
      <c r="A6433">
        <v>2019</v>
      </c>
      <c r="B6433">
        <v>11</v>
      </c>
      <c r="C6433" t="str">
        <f>+VLOOKUP(Precio_mayoristas_consumidores[[#This Row],[Cod_mes]],Códigos_mes[],2,0)</f>
        <v>Noviembre</v>
      </c>
      <c r="D6433" t="s">
        <v>796</v>
      </c>
      <c r="E6433" t="str">
        <f>+VLOOKUP(Precio_mayoristas_consumidores[[#This Row],[Producto]],Codigos_class_frutas[],2,0)</f>
        <v>Cítricos</v>
      </c>
      <c r="F6433" t="s">
        <v>221</v>
      </c>
      <c r="G6433" s="51">
        <v>694.97</v>
      </c>
    </row>
    <row r="6434" spans="1:7" x14ac:dyDescent="0.35">
      <c r="A6434">
        <v>2019</v>
      </c>
      <c r="B6434">
        <v>11</v>
      </c>
      <c r="C6434" t="str">
        <f>+VLOOKUP(Precio_mayoristas_consumidores[[#This Row],[Cod_mes]],Códigos_mes[],2,0)</f>
        <v>Noviembre</v>
      </c>
      <c r="D6434" t="s">
        <v>796</v>
      </c>
      <c r="E6434" t="str">
        <f>+VLOOKUP(Precio_mayoristas_consumidores[[#This Row],[Producto]],Codigos_class_frutas[],2,0)</f>
        <v>Oleaginosos</v>
      </c>
      <c r="F6434" t="s">
        <v>225</v>
      </c>
      <c r="G6434" s="51">
        <v>2495.06</v>
      </c>
    </row>
    <row r="6435" spans="1:7" x14ac:dyDescent="0.35">
      <c r="A6435">
        <v>2019</v>
      </c>
      <c r="B6435">
        <v>11</v>
      </c>
      <c r="C6435" t="str">
        <f>+VLOOKUP(Precio_mayoristas_consumidores[[#This Row],[Cod_mes]],Códigos_mes[],2,0)</f>
        <v>Noviembre</v>
      </c>
      <c r="D6435" t="s">
        <v>796</v>
      </c>
      <c r="E6435" t="str">
        <f>+VLOOKUP(Precio_mayoristas_consumidores[[#This Row],[Producto]],Codigos_class_frutas[],2,0)</f>
        <v>Frutos de pepita</v>
      </c>
      <c r="F6435" t="s">
        <v>242</v>
      </c>
      <c r="G6435" s="51">
        <v>948.03</v>
      </c>
    </row>
    <row r="6436" spans="1:7" x14ac:dyDescent="0.35">
      <c r="A6436">
        <v>2019</v>
      </c>
      <c r="B6436">
        <v>11</v>
      </c>
      <c r="C6436" t="str">
        <f>+VLOOKUP(Precio_mayoristas_consumidores[[#This Row],[Cod_mes]],Códigos_mes[],2,0)</f>
        <v>Noviembre</v>
      </c>
      <c r="D6436" t="s">
        <v>796</v>
      </c>
      <c r="E6436" t="str">
        <f>+VLOOKUP(Precio_mayoristas_consumidores[[#This Row],[Producto]],Codigos_class_frutas[],2,0)</f>
        <v>Tropicales y subtropicales</v>
      </c>
      <c r="F6436" t="s">
        <v>204</v>
      </c>
      <c r="G6436" s="51">
        <v>1019.66</v>
      </c>
    </row>
    <row r="6437" spans="1:7" x14ac:dyDescent="0.35">
      <c r="A6437">
        <v>2019</v>
      </c>
      <c r="B6437">
        <v>11</v>
      </c>
      <c r="C6437" t="str">
        <f>+VLOOKUP(Precio_mayoristas_consumidores[[#This Row],[Cod_mes]],Códigos_mes[],2,0)</f>
        <v>Noviembre</v>
      </c>
      <c r="D6437" t="s">
        <v>797</v>
      </c>
      <c r="E6437" t="str">
        <f>+VLOOKUP(Precio_mayoristas_consumidores[[#This Row],[Producto]],Codigos_class_frutas[],2,0)</f>
        <v>Otros</v>
      </c>
      <c r="F6437" t="s">
        <v>209</v>
      </c>
      <c r="G6437" s="51">
        <v>2708.9</v>
      </c>
    </row>
    <row r="6438" spans="1:7" x14ac:dyDescent="0.35">
      <c r="A6438">
        <v>2019</v>
      </c>
      <c r="B6438">
        <v>11</v>
      </c>
      <c r="C6438" t="str">
        <f>+VLOOKUP(Precio_mayoristas_consumidores[[#This Row],[Cod_mes]],Códigos_mes[],2,0)</f>
        <v>Noviembre</v>
      </c>
      <c r="D6438" t="s">
        <v>797</v>
      </c>
      <c r="E6438" t="str">
        <f>+VLOOKUP(Precio_mayoristas_consumidores[[#This Row],[Producto]],Codigos_class_frutas[],2,0)</f>
        <v>Berries</v>
      </c>
      <c r="F6438" t="s">
        <v>212</v>
      </c>
      <c r="G6438" s="51">
        <v>6239</v>
      </c>
    </row>
    <row r="6439" spans="1:7" x14ac:dyDescent="0.35">
      <c r="A6439">
        <v>2019</v>
      </c>
      <c r="B6439">
        <v>11</v>
      </c>
      <c r="C6439" t="str">
        <f>+VLOOKUP(Precio_mayoristas_consumidores[[#This Row],[Cod_mes]],Códigos_mes[],2,0)</f>
        <v>Noviembre</v>
      </c>
      <c r="D6439" t="s">
        <v>797</v>
      </c>
      <c r="E6439" t="str">
        <f>+VLOOKUP(Precio_mayoristas_consumidores[[#This Row],[Producto]],Codigos_class_frutas[],2,0)</f>
        <v>Cítricos</v>
      </c>
      <c r="F6439" t="s">
        <v>214</v>
      </c>
      <c r="G6439" s="51">
        <v>1055.95</v>
      </c>
    </row>
    <row r="6440" spans="1:7" x14ac:dyDescent="0.35">
      <c r="A6440">
        <v>2019</v>
      </c>
      <c r="B6440">
        <v>11</v>
      </c>
      <c r="C6440" t="str">
        <f>+VLOOKUP(Precio_mayoristas_consumidores[[#This Row],[Cod_mes]],Códigos_mes[],2,0)</f>
        <v>Noviembre</v>
      </c>
      <c r="D6440" t="s">
        <v>797</v>
      </c>
      <c r="E6440" t="str">
        <f>+VLOOKUP(Precio_mayoristas_consumidores[[#This Row],[Producto]],Codigos_class_frutas[],2,0)</f>
        <v>Cítricos</v>
      </c>
      <c r="F6440" t="s">
        <v>218</v>
      </c>
      <c r="G6440" s="51">
        <v>1729.02</v>
      </c>
    </row>
    <row r="6441" spans="1:7" x14ac:dyDescent="0.35">
      <c r="A6441">
        <v>2019</v>
      </c>
      <c r="B6441">
        <v>11</v>
      </c>
      <c r="C6441" t="str">
        <f>+VLOOKUP(Precio_mayoristas_consumidores[[#This Row],[Cod_mes]],Códigos_mes[],2,0)</f>
        <v>Noviembre</v>
      </c>
      <c r="D6441" t="s">
        <v>797</v>
      </c>
      <c r="E6441" t="str">
        <f>+VLOOKUP(Precio_mayoristas_consumidores[[#This Row],[Producto]],Codigos_class_frutas[],2,0)</f>
        <v>Tropicales y subtropicales</v>
      </c>
      <c r="F6441" t="s">
        <v>229</v>
      </c>
      <c r="G6441" s="51">
        <v>2049.73</v>
      </c>
    </row>
    <row r="6442" spans="1:7" x14ac:dyDescent="0.35">
      <c r="A6442">
        <v>2019</v>
      </c>
      <c r="B6442">
        <v>11</v>
      </c>
      <c r="C6442" t="str">
        <f>+VLOOKUP(Precio_mayoristas_consumidores[[#This Row],[Cod_mes]],Códigos_mes[],2,0)</f>
        <v>Noviembre</v>
      </c>
      <c r="D6442" t="s">
        <v>797</v>
      </c>
      <c r="E6442" t="str">
        <f>+VLOOKUP(Precio_mayoristas_consumidores[[#This Row],[Producto]],Codigos_class_frutas[],2,0)</f>
        <v>Frutos de pepita</v>
      </c>
      <c r="F6442" t="s">
        <v>231</v>
      </c>
      <c r="G6442" s="51">
        <v>1397.99</v>
      </c>
    </row>
    <row r="6443" spans="1:7" x14ac:dyDescent="0.35">
      <c r="A6443">
        <v>2019</v>
      </c>
      <c r="B6443">
        <v>11</v>
      </c>
      <c r="C6443" t="str">
        <f>+VLOOKUP(Precio_mayoristas_consumidores[[#This Row],[Cod_mes]],Códigos_mes[],2,0)</f>
        <v>Noviembre</v>
      </c>
      <c r="D6443" t="s">
        <v>797</v>
      </c>
      <c r="E6443" t="str">
        <f>+VLOOKUP(Precio_mayoristas_consumidores[[#This Row],[Producto]],Codigos_class_frutas[],2,0)</f>
        <v>Cítricos</v>
      </c>
      <c r="F6443" t="s">
        <v>221</v>
      </c>
      <c r="G6443" s="51">
        <v>984.41</v>
      </c>
    </row>
    <row r="6444" spans="1:7" x14ac:dyDescent="0.35">
      <c r="A6444">
        <v>2019</v>
      </c>
      <c r="B6444">
        <v>11</v>
      </c>
      <c r="C6444" t="str">
        <f>+VLOOKUP(Precio_mayoristas_consumidores[[#This Row],[Cod_mes]],Códigos_mes[],2,0)</f>
        <v>Noviembre</v>
      </c>
      <c r="D6444" t="s">
        <v>797</v>
      </c>
      <c r="E6444" t="str">
        <f>+VLOOKUP(Precio_mayoristas_consumidores[[#This Row],[Producto]],Codigos_class_frutas[],2,0)</f>
        <v>Oleaginosos</v>
      </c>
      <c r="F6444" t="s">
        <v>225</v>
      </c>
      <c r="G6444" s="51">
        <v>3659.53</v>
      </c>
    </row>
    <row r="6445" spans="1:7" x14ac:dyDescent="0.35">
      <c r="A6445">
        <v>2019</v>
      </c>
      <c r="B6445">
        <v>11</v>
      </c>
      <c r="C6445" t="str">
        <f>+VLOOKUP(Precio_mayoristas_consumidores[[#This Row],[Cod_mes]],Códigos_mes[],2,0)</f>
        <v>Noviembre</v>
      </c>
      <c r="D6445" t="s">
        <v>797</v>
      </c>
      <c r="E6445" t="str">
        <f>+VLOOKUP(Precio_mayoristas_consumidores[[#This Row],[Producto]],Codigos_class_frutas[],2,0)</f>
        <v>Frutos de pepita</v>
      </c>
      <c r="F6445" t="s">
        <v>242</v>
      </c>
      <c r="G6445" s="51">
        <v>1288.67</v>
      </c>
    </row>
    <row r="6446" spans="1:7" x14ac:dyDescent="0.35">
      <c r="A6446">
        <v>2019</v>
      </c>
      <c r="B6446">
        <v>11</v>
      </c>
      <c r="C6446" t="str">
        <f>+VLOOKUP(Precio_mayoristas_consumidores[[#This Row],[Cod_mes]],Códigos_mes[],2,0)</f>
        <v>Noviembre</v>
      </c>
      <c r="D6446" t="s">
        <v>797</v>
      </c>
      <c r="E6446" t="str">
        <f>+VLOOKUP(Precio_mayoristas_consumidores[[#This Row],[Producto]],Codigos_class_frutas[],2,0)</f>
        <v>Tropicales y subtropicales</v>
      </c>
      <c r="F6446" t="s">
        <v>204</v>
      </c>
      <c r="G6446" s="51">
        <v>875.92</v>
      </c>
    </row>
    <row r="6447" spans="1:7" x14ac:dyDescent="0.35">
      <c r="A6447">
        <v>2019</v>
      </c>
      <c r="B6447">
        <v>11</v>
      </c>
      <c r="C6447" t="str">
        <f>+VLOOKUP(Precio_mayoristas_consumidores[[#This Row],[Cod_mes]],Códigos_mes[],2,0)</f>
        <v>Noviembre</v>
      </c>
      <c r="D6447" t="s">
        <v>796</v>
      </c>
      <c r="E6447" t="str">
        <f>+VLOOKUP(Precio_mayoristas_consumidores[[#This Row],[Producto]],Codigos_class_frutas[],2,0)</f>
        <v>Frutos de hueso (carozo)</v>
      </c>
      <c r="F6447" t="s">
        <v>281</v>
      </c>
      <c r="G6447" s="51">
        <v>2417.7399999999998</v>
      </c>
    </row>
    <row r="6448" spans="1:7" x14ac:dyDescent="0.35">
      <c r="A6448">
        <v>2019</v>
      </c>
      <c r="B6448">
        <v>11</v>
      </c>
      <c r="C6448" t="str">
        <f>+VLOOKUP(Precio_mayoristas_consumidores[[#This Row],[Cod_mes]],Códigos_mes[],2,0)</f>
        <v>Noviembre</v>
      </c>
      <c r="D6448" t="s">
        <v>796</v>
      </c>
      <c r="E6448" t="str">
        <f>+VLOOKUP(Precio_mayoristas_consumidores[[#This Row],[Producto]],Codigos_class_frutas[],2,0)</f>
        <v>Otros</v>
      </c>
      <c r="F6448" t="s">
        <v>209</v>
      </c>
      <c r="G6448" s="51">
        <v>2201.96</v>
      </c>
    </row>
    <row r="6449" spans="1:7" x14ac:dyDescent="0.35">
      <c r="A6449">
        <v>2019</v>
      </c>
      <c r="B6449">
        <v>11</v>
      </c>
      <c r="C6449" t="str">
        <f>+VLOOKUP(Precio_mayoristas_consumidores[[#This Row],[Cod_mes]],Códigos_mes[],2,0)</f>
        <v>Noviembre</v>
      </c>
      <c r="D6449" t="s">
        <v>796</v>
      </c>
      <c r="E6449" t="str">
        <f>+VLOOKUP(Precio_mayoristas_consumidores[[#This Row],[Producto]],Codigos_class_frutas[],2,0)</f>
        <v>Berries</v>
      </c>
      <c r="F6449" t="s">
        <v>212</v>
      </c>
      <c r="G6449" s="51">
        <v>1456.46</v>
      </c>
    </row>
    <row r="6450" spans="1:7" x14ac:dyDescent="0.35">
      <c r="A6450">
        <v>2019</v>
      </c>
      <c r="B6450">
        <v>11</v>
      </c>
      <c r="C6450" t="str">
        <f>+VLOOKUP(Precio_mayoristas_consumidores[[#This Row],[Cod_mes]],Códigos_mes[],2,0)</f>
        <v>Noviembre</v>
      </c>
      <c r="D6450" t="s">
        <v>796</v>
      </c>
      <c r="E6450" t="str">
        <f>+VLOOKUP(Precio_mayoristas_consumidores[[#This Row],[Producto]],Codigos_class_frutas[],2,0)</f>
        <v>Cítricos</v>
      </c>
      <c r="F6450" t="s">
        <v>214</v>
      </c>
      <c r="G6450" s="51">
        <v>551.72</v>
      </c>
    </row>
    <row r="6451" spans="1:7" x14ac:dyDescent="0.35">
      <c r="A6451">
        <v>2019</v>
      </c>
      <c r="B6451">
        <v>11</v>
      </c>
      <c r="C6451" t="str">
        <f>+VLOOKUP(Precio_mayoristas_consumidores[[#This Row],[Cod_mes]],Códigos_mes[],2,0)</f>
        <v>Noviembre</v>
      </c>
      <c r="D6451" t="s">
        <v>796</v>
      </c>
      <c r="E6451" t="str">
        <f>+VLOOKUP(Precio_mayoristas_consumidores[[#This Row],[Producto]],Codigos_class_frutas[],2,0)</f>
        <v>Cítricos</v>
      </c>
      <c r="F6451" t="s">
        <v>218</v>
      </c>
      <c r="G6451" s="51">
        <v>741.29</v>
      </c>
    </row>
    <row r="6452" spans="1:7" x14ac:dyDescent="0.35">
      <c r="A6452">
        <v>2019</v>
      </c>
      <c r="B6452">
        <v>11</v>
      </c>
      <c r="C6452" t="str">
        <f>+VLOOKUP(Precio_mayoristas_consumidores[[#This Row],[Cod_mes]],Códigos_mes[],2,0)</f>
        <v>Noviembre</v>
      </c>
      <c r="D6452" t="s">
        <v>796</v>
      </c>
      <c r="E6452" t="str">
        <f>+VLOOKUP(Precio_mayoristas_consumidores[[#This Row],[Producto]],Codigos_class_frutas[],2,0)</f>
        <v>Tropicales y subtropicales</v>
      </c>
      <c r="F6452" t="s">
        <v>229</v>
      </c>
      <c r="G6452" s="51">
        <v>2401</v>
      </c>
    </row>
    <row r="6453" spans="1:7" x14ac:dyDescent="0.35">
      <c r="A6453">
        <v>2019</v>
      </c>
      <c r="B6453">
        <v>11</v>
      </c>
      <c r="C6453" t="str">
        <f>+VLOOKUP(Precio_mayoristas_consumidores[[#This Row],[Cod_mes]],Códigos_mes[],2,0)</f>
        <v>Noviembre</v>
      </c>
      <c r="D6453" t="s">
        <v>796</v>
      </c>
      <c r="E6453" t="str">
        <f>+VLOOKUP(Precio_mayoristas_consumidores[[#This Row],[Producto]],Codigos_class_frutas[],2,0)</f>
        <v>Frutos de pepita</v>
      </c>
      <c r="F6453" t="s">
        <v>231</v>
      </c>
      <c r="G6453" s="51">
        <v>984.45</v>
      </c>
    </row>
    <row r="6454" spans="1:7" x14ac:dyDescent="0.35">
      <c r="A6454">
        <v>2019</v>
      </c>
      <c r="B6454">
        <v>11</v>
      </c>
      <c r="C6454" t="str">
        <f>+VLOOKUP(Precio_mayoristas_consumidores[[#This Row],[Cod_mes]],Códigos_mes[],2,0)</f>
        <v>Noviembre</v>
      </c>
      <c r="D6454" t="s">
        <v>796</v>
      </c>
      <c r="E6454" t="str">
        <f>+VLOOKUP(Precio_mayoristas_consumidores[[#This Row],[Producto]],Codigos_class_frutas[],2,0)</f>
        <v>Cítricos</v>
      </c>
      <c r="F6454" t="s">
        <v>221</v>
      </c>
      <c r="G6454" s="51">
        <v>705.93</v>
      </c>
    </row>
    <row r="6455" spans="1:7" x14ac:dyDescent="0.35">
      <c r="A6455">
        <v>2019</v>
      </c>
      <c r="B6455">
        <v>11</v>
      </c>
      <c r="C6455" t="str">
        <f>+VLOOKUP(Precio_mayoristas_consumidores[[#This Row],[Cod_mes]],Códigos_mes[],2,0)</f>
        <v>Noviembre</v>
      </c>
      <c r="D6455" t="s">
        <v>796</v>
      </c>
      <c r="E6455" t="str">
        <f>+VLOOKUP(Precio_mayoristas_consumidores[[#This Row],[Producto]],Codigos_class_frutas[],2,0)</f>
        <v>Oleaginosos</v>
      </c>
      <c r="F6455" t="s">
        <v>225</v>
      </c>
      <c r="G6455" s="51">
        <v>2768.33</v>
      </c>
    </row>
    <row r="6456" spans="1:7" x14ac:dyDescent="0.35">
      <c r="A6456">
        <v>2019</v>
      </c>
      <c r="B6456">
        <v>11</v>
      </c>
      <c r="C6456" t="str">
        <f>+VLOOKUP(Precio_mayoristas_consumidores[[#This Row],[Cod_mes]],Códigos_mes[],2,0)</f>
        <v>Noviembre</v>
      </c>
      <c r="D6456" t="s">
        <v>796</v>
      </c>
      <c r="E6456" t="str">
        <f>+VLOOKUP(Precio_mayoristas_consumidores[[#This Row],[Producto]],Codigos_class_frutas[],2,0)</f>
        <v>Frutos de pepita</v>
      </c>
      <c r="F6456" t="s">
        <v>242</v>
      </c>
      <c r="G6456" s="51">
        <v>996.05</v>
      </c>
    </row>
    <row r="6457" spans="1:7" x14ac:dyDescent="0.35">
      <c r="A6457">
        <v>2019</v>
      </c>
      <c r="B6457">
        <v>11</v>
      </c>
      <c r="C6457" t="str">
        <f>+VLOOKUP(Precio_mayoristas_consumidores[[#This Row],[Cod_mes]],Códigos_mes[],2,0)</f>
        <v>Noviembre</v>
      </c>
      <c r="D6457" t="s">
        <v>796</v>
      </c>
      <c r="E6457" t="str">
        <f>+VLOOKUP(Precio_mayoristas_consumidores[[#This Row],[Producto]],Codigos_class_frutas[],2,0)</f>
        <v>Tropicales y subtropicales</v>
      </c>
      <c r="F6457" t="s">
        <v>204</v>
      </c>
      <c r="G6457" s="51">
        <v>1103.94</v>
      </c>
    </row>
    <row r="6458" spans="1:7" x14ac:dyDescent="0.35">
      <c r="A6458">
        <v>2019</v>
      </c>
      <c r="B6458">
        <v>11</v>
      </c>
      <c r="C6458" t="str">
        <f>+VLOOKUP(Precio_mayoristas_consumidores[[#This Row],[Cod_mes]],Códigos_mes[],2,0)</f>
        <v>Noviembre</v>
      </c>
      <c r="D6458" t="s">
        <v>797</v>
      </c>
      <c r="E6458" t="str">
        <f>+VLOOKUP(Precio_mayoristas_consumidores[[#This Row],[Producto]],Codigos_class_frutas[],2,0)</f>
        <v>Frutos de hueso (carozo)</v>
      </c>
      <c r="F6458" t="s">
        <v>281</v>
      </c>
      <c r="G6458" s="51">
        <v>6235</v>
      </c>
    </row>
    <row r="6459" spans="1:7" x14ac:dyDescent="0.35">
      <c r="A6459">
        <v>2019</v>
      </c>
      <c r="B6459">
        <v>11</v>
      </c>
      <c r="C6459" t="str">
        <f>+VLOOKUP(Precio_mayoristas_consumidores[[#This Row],[Cod_mes]],Códigos_mes[],2,0)</f>
        <v>Noviembre</v>
      </c>
      <c r="D6459" t="s">
        <v>797</v>
      </c>
      <c r="E6459" t="str">
        <f>+VLOOKUP(Precio_mayoristas_consumidores[[#This Row],[Producto]],Codigos_class_frutas[],2,0)</f>
        <v>Otros</v>
      </c>
      <c r="F6459" t="s">
        <v>209</v>
      </c>
      <c r="G6459" s="51">
        <v>2819.25</v>
      </c>
    </row>
    <row r="6460" spans="1:7" x14ac:dyDescent="0.35">
      <c r="A6460">
        <v>2019</v>
      </c>
      <c r="B6460">
        <v>11</v>
      </c>
      <c r="C6460" t="str">
        <f>+VLOOKUP(Precio_mayoristas_consumidores[[#This Row],[Cod_mes]],Códigos_mes[],2,0)</f>
        <v>Noviembre</v>
      </c>
      <c r="D6460" t="s">
        <v>797</v>
      </c>
      <c r="E6460" t="str">
        <f>+VLOOKUP(Precio_mayoristas_consumidores[[#This Row],[Producto]],Codigos_class_frutas[],2,0)</f>
        <v>Berries</v>
      </c>
      <c r="F6460" t="s">
        <v>212</v>
      </c>
      <c r="G6460" s="51">
        <v>5087.2</v>
      </c>
    </row>
    <row r="6461" spans="1:7" x14ac:dyDescent="0.35">
      <c r="A6461">
        <v>2019</v>
      </c>
      <c r="B6461">
        <v>11</v>
      </c>
      <c r="C6461" t="str">
        <f>+VLOOKUP(Precio_mayoristas_consumidores[[#This Row],[Cod_mes]],Códigos_mes[],2,0)</f>
        <v>Noviembre</v>
      </c>
      <c r="D6461" t="s">
        <v>797</v>
      </c>
      <c r="E6461" t="str">
        <f>+VLOOKUP(Precio_mayoristas_consumidores[[#This Row],[Producto]],Codigos_class_frutas[],2,0)</f>
        <v>Cítricos</v>
      </c>
      <c r="F6461" t="s">
        <v>214</v>
      </c>
      <c r="G6461" s="51">
        <v>1060.8599999999999</v>
      </c>
    </row>
    <row r="6462" spans="1:7" x14ac:dyDescent="0.35">
      <c r="A6462">
        <v>2019</v>
      </c>
      <c r="B6462">
        <v>11</v>
      </c>
      <c r="C6462" t="str">
        <f>+VLOOKUP(Precio_mayoristas_consumidores[[#This Row],[Cod_mes]],Códigos_mes[],2,0)</f>
        <v>Noviembre</v>
      </c>
      <c r="D6462" t="s">
        <v>797</v>
      </c>
      <c r="E6462" t="str">
        <f>+VLOOKUP(Precio_mayoristas_consumidores[[#This Row],[Producto]],Codigos_class_frutas[],2,0)</f>
        <v>Cítricos</v>
      </c>
      <c r="F6462" t="s">
        <v>218</v>
      </c>
      <c r="G6462" s="51">
        <v>1701.02</v>
      </c>
    </row>
    <row r="6463" spans="1:7" x14ac:dyDescent="0.35">
      <c r="A6463">
        <v>2019</v>
      </c>
      <c r="B6463">
        <v>11</v>
      </c>
      <c r="C6463" t="str">
        <f>+VLOOKUP(Precio_mayoristas_consumidores[[#This Row],[Cod_mes]],Códigos_mes[],2,0)</f>
        <v>Noviembre</v>
      </c>
      <c r="D6463" t="s">
        <v>797</v>
      </c>
      <c r="E6463" t="str">
        <f>+VLOOKUP(Precio_mayoristas_consumidores[[#This Row],[Producto]],Codigos_class_frutas[],2,0)</f>
        <v>Tropicales y subtropicales</v>
      </c>
      <c r="F6463" t="s">
        <v>229</v>
      </c>
      <c r="G6463" s="51">
        <v>2066.84</v>
      </c>
    </row>
    <row r="6464" spans="1:7" x14ac:dyDescent="0.35">
      <c r="A6464">
        <v>2019</v>
      </c>
      <c r="B6464">
        <v>11</v>
      </c>
      <c r="C6464" t="str">
        <f>+VLOOKUP(Precio_mayoristas_consumidores[[#This Row],[Cod_mes]],Códigos_mes[],2,0)</f>
        <v>Noviembre</v>
      </c>
      <c r="D6464" t="s">
        <v>797</v>
      </c>
      <c r="E6464" t="str">
        <f>+VLOOKUP(Precio_mayoristas_consumidores[[#This Row],[Producto]],Codigos_class_frutas[],2,0)</f>
        <v>Frutos de pepita</v>
      </c>
      <c r="F6464" t="s">
        <v>231</v>
      </c>
      <c r="G6464" s="51">
        <v>1458.12</v>
      </c>
    </row>
    <row r="6465" spans="1:7" x14ac:dyDescent="0.35">
      <c r="A6465">
        <v>2019</v>
      </c>
      <c r="B6465">
        <v>11</v>
      </c>
      <c r="C6465" t="str">
        <f>+VLOOKUP(Precio_mayoristas_consumidores[[#This Row],[Cod_mes]],Códigos_mes[],2,0)</f>
        <v>Noviembre</v>
      </c>
      <c r="D6465" t="s">
        <v>797</v>
      </c>
      <c r="E6465" t="str">
        <f>+VLOOKUP(Precio_mayoristas_consumidores[[#This Row],[Producto]],Codigos_class_frutas[],2,0)</f>
        <v>Cítricos</v>
      </c>
      <c r="F6465" t="s">
        <v>221</v>
      </c>
      <c r="G6465" s="51">
        <v>996.88</v>
      </c>
    </row>
    <row r="6466" spans="1:7" x14ac:dyDescent="0.35">
      <c r="A6466">
        <v>2019</v>
      </c>
      <c r="B6466">
        <v>11</v>
      </c>
      <c r="C6466" t="str">
        <f>+VLOOKUP(Precio_mayoristas_consumidores[[#This Row],[Cod_mes]],Códigos_mes[],2,0)</f>
        <v>Noviembre</v>
      </c>
      <c r="D6466" t="s">
        <v>797</v>
      </c>
      <c r="E6466" t="str">
        <f>+VLOOKUP(Precio_mayoristas_consumidores[[#This Row],[Producto]],Codigos_class_frutas[],2,0)</f>
        <v>Oleaginosos</v>
      </c>
      <c r="F6466" t="s">
        <v>225</v>
      </c>
      <c r="G6466" s="51">
        <v>3704.01</v>
      </c>
    </row>
    <row r="6467" spans="1:7" x14ac:dyDescent="0.35">
      <c r="A6467">
        <v>2019</v>
      </c>
      <c r="B6467">
        <v>11</v>
      </c>
      <c r="C6467" t="str">
        <f>+VLOOKUP(Precio_mayoristas_consumidores[[#This Row],[Cod_mes]],Códigos_mes[],2,0)</f>
        <v>Noviembre</v>
      </c>
      <c r="D6467" t="s">
        <v>797</v>
      </c>
      <c r="E6467" t="str">
        <f>+VLOOKUP(Precio_mayoristas_consumidores[[#This Row],[Producto]],Codigos_class_frutas[],2,0)</f>
        <v>Frutos de pepita</v>
      </c>
      <c r="F6467" t="s">
        <v>242</v>
      </c>
      <c r="G6467" s="51">
        <v>1299.56</v>
      </c>
    </row>
    <row r="6468" spans="1:7" x14ac:dyDescent="0.35">
      <c r="A6468">
        <v>2019</v>
      </c>
      <c r="B6468">
        <v>11</v>
      </c>
      <c r="C6468" t="str">
        <f>+VLOOKUP(Precio_mayoristas_consumidores[[#This Row],[Cod_mes]],Códigos_mes[],2,0)</f>
        <v>Noviembre</v>
      </c>
      <c r="D6468" t="s">
        <v>797</v>
      </c>
      <c r="E6468" t="str">
        <f>+VLOOKUP(Precio_mayoristas_consumidores[[#This Row],[Producto]],Codigos_class_frutas[],2,0)</f>
        <v>Tropicales y subtropicales</v>
      </c>
      <c r="F6468" t="s">
        <v>204</v>
      </c>
      <c r="G6468" s="51">
        <v>883.37</v>
      </c>
    </row>
    <row r="6469" spans="1:7" x14ac:dyDescent="0.35">
      <c r="A6469">
        <v>2019</v>
      </c>
      <c r="B6469">
        <v>11</v>
      </c>
      <c r="C6469" t="str">
        <f>+VLOOKUP(Precio_mayoristas_consumidores[[#This Row],[Cod_mes]],Códigos_mes[],2,0)</f>
        <v>Noviembre</v>
      </c>
      <c r="D6469" t="s">
        <v>796</v>
      </c>
      <c r="E6469" t="str">
        <f>+VLOOKUP(Precio_mayoristas_consumidores[[#This Row],[Producto]],Codigos_class_frutas[],2,0)</f>
        <v>Frutos de hueso (carozo)</v>
      </c>
      <c r="F6469" t="s">
        <v>281</v>
      </c>
      <c r="G6469" s="51">
        <v>1820.72</v>
      </c>
    </row>
    <row r="6470" spans="1:7" x14ac:dyDescent="0.35">
      <c r="A6470">
        <v>2019</v>
      </c>
      <c r="B6470">
        <v>11</v>
      </c>
      <c r="C6470" t="str">
        <f>+VLOOKUP(Precio_mayoristas_consumidores[[#This Row],[Cod_mes]],Códigos_mes[],2,0)</f>
        <v>Noviembre</v>
      </c>
      <c r="D6470" t="s">
        <v>796</v>
      </c>
      <c r="E6470" t="str">
        <f>+VLOOKUP(Precio_mayoristas_consumidores[[#This Row],[Producto]],Codigos_class_frutas[],2,0)</f>
        <v>Otros</v>
      </c>
      <c r="F6470" t="s">
        <v>209</v>
      </c>
      <c r="G6470" s="51">
        <v>2041.14</v>
      </c>
    </row>
    <row r="6471" spans="1:7" x14ac:dyDescent="0.35">
      <c r="A6471">
        <v>2019</v>
      </c>
      <c r="B6471">
        <v>11</v>
      </c>
      <c r="C6471" t="str">
        <f>+VLOOKUP(Precio_mayoristas_consumidores[[#This Row],[Cod_mes]],Códigos_mes[],2,0)</f>
        <v>Noviembre</v>
      </c>
      <c r="D6471" t="s">
        <v>796</v>
      </c>
      <c r="E6471" t="str">
        <f>+VLOOKUP(Precio_mayoristas_consumidores[[#This Row],[Producto]],Codigos_class_frutas[],2,0)</f>
        <v>Berries</v>
      </c>
      <c r="F6471" t="s">
        <v>212</v>
      </c>
      <c r="G6471" s="51">
        <v>1446.66</v>
      </c>
    </row>
    <row r="6472" spans="1:7" x14ac:dyDescent="0.35">
      <c r="A6472">
        <v>2019</v>
      </c>
      <c r="B6472">
        <v>11</v>
      </c>
      <c r="C6472" t="str">
        <f>+VLOOKUP(Precio_mayoristas_consumidores[[#This Row],[Cod_mes]],Códigos_mes[],2,0)</f>
        <v>Noviembre</v>
      </c>
      <c r="D6472" t="s">
        <v>796</v>
      </c>
      <c r="E6472" t="str">
        <f>+VLOOKUP(Precio_mayoristas_consumidores[[#This Row],[Producto]],Codigos_class_frutas[],2,0)</f>
        <v>Cítricos</v>
      </c>
      <c r="F6472" t="s">
        <v>214</v>
      </c>
      <c r="G6472" s="51">
        <v>575.20000000000005</v>
      </c>
    </row>
    <row r="6473" spans="1:7" x14ac:dyDescent="0.35">
      <c r="A6473">
        <v>2019</v>
      </c>
      <c r="B6473">
        <v>11</v>
      </c>
      <c r="C6473" t="str">
        <f>+VLOOKUP(Precio_mayoristas_consumidores[[#This Row],[Cod_mes]],Códigos_mes[],2,0)</f>
        <v>Noviembre</v>
      </c>
      <c r="D6473" t="s">
        <v>796</v>
      </c>
      <c r="E6473" t="str">
        <f>+VLOOKUP(Precio_mayoristas_consumidores[[#This Row],[Producto]],Codigos_class_frutas[],2,0)</f>
        <v>Cítricos</v>
      </c>
      <c r="F6473" t="s">
        <v>218</v>
      </c>
      <c r="G6473" s="51">
        <v>747.39</v>
      </c>
    </row>
    <row r="6474" spans="1:7" x14ac:dyDescent="0.35">
      <c r="A6474">
        <v>2019</v>
      </c>
      <c r="B6474">
        <v>11</v>
      </c>
      <c r="C6474" t="str">
        <f>+VLOOKUP(Precio_mayoristas_consumidores[[#This Row],[Cod_mes]],Códigos_mes[],2,0)</f>
        <v>Noviembre</v>
      </c>
      <c r="D6474" t="s">
        <v>796</v>
      </c>
      <c r="E6474" t="str">
        <f>+VLOOKUP(Precio_mayoristas_consumidores[[#This Row],[Producto]],Codigos_class_frutas[],2,0)</f>
        <v>Tropicales y subtropicales</v>
      </c>
      <c r="F6474" t="s">
        <v>229</v>
      </c>
      <c r="G6474" s="51">
        <v>2386.61</v>
      </c>
    </row>
    <row r="6475" spans="1:7" x14ac:dyDescent="0.35">
      <c r="A6475">
        <v>2019</v>
      </c>
      <c r="B6475">
        <v>11</v>
      </c>
      <c r="C6475" t="str">
        <f>+VLOOKUP(Precio_mayoristas_consumidores[[#This Row],[Cod_mes]],Códigos_mes[],2,0)</f>
        <v>Noviembre</v>
      </c>
      <c r="D6475" t="s">
        <v>796</v>
      </c>
      <c r="E6475" t="str">
        <f>+VLOOKUP(Precio_mayoristas_consumidores[[#This Row],[Producto]],Codigos_class_frutas[],2,0)</f>
        <v>Frutos de pepita</v>
      </c>
      <c r="F6475" t="s">
        <v>231</v>
      </c>
      <c r="G6475" s="51">
        <v>1010.62</v>
      </c>
    </row>
    <row r="6476" spans="1:7" x14ac:dyDescent="0.35">
      <c r="A6476">
        <v>2019</v>
      </c>
      <c r="B6476">
        <v>11</v>
      </c>
      <c r="C6476" t="str">
        <f>+VLOOKUP(Precio_mayoristas_consumidores[[#This Row],[Cod_mes]],Códigos_mes[],2,0)</f>
        <v>Noviembre</v>
      </c>
      <c r="D6476" t="s">
        <v>796</v>
      </c>
      <c r="E6476" t="str">
        <f>+VLOOKUP(Precio_mayoristas_consumidores[[#This Row],[Producto]],Codigos_class_frutas[],2,0)</f>
        <v>Cítricos</v>
      </c>
      <c r="F6476" t="s">
        <v>221</v>
      </c>
      <c r="G6476" s="51">
        <v>722.6</v>
      </c>
    </row>
    <row r="6477" spans="1:7" x14ac:dyDescent="0.35">
      <c r="A6477">
        <v>2019</v>
      </c>
      <c r="B6477">
        <v>11</v>
      </c>
      <c r="C6477" t="str">
        <f>+VLOOKUP(Precio_mayoristas_consumidores[[#This Row],[Cod_mes]],Códigos_mes[],2,0)</f>
        <v>Noviembre</v>
      </c>
      <c r="D6477" t="s">
        <v>796</v>
      </c>
      <c r="E6477" t="str">
        <f>+VLOOKUP(Precio_mayoristas_consumidores[[#This Row],[Producto]],Codigos_class_frutas[],2,0)</f>
        <v>Oleaginosos</v>
      </c>
      <c r="F6477" t="s">
        <v>225</v>
      </c>
      <c r="G6477" s="51">
        <v>2585.77</v>
      </c>
    </row>
    <row r="6478" spans="1:7" x14ac:dyDescent="0.35">
      <c r="A6478">
        <v>2019</v>
      </c>
      <c r="B6478">
        <v>11</v>
      </c>
      <c r="C6478" t="str">
        <f>+VLOOKUP(Precio_mayoristas_consumidores[[#This Row],[Cod_mes]],Códigos_mes[],2,0)</f>
        <v>Noviembre</v>
      </c>
      <c r="D6478" t="s">
        <v>796</v>
      </c>
      <c r="E6478" t="str">
        <f>+VLOOKUP(Precio_mayoristas_consumidores[[#This Row],[Producto]],Codigos_class_frutas[],2,0)</f>
        <v>Frutos de pepita</v>
      </c>
      <c r="F6478" t="s">
        <v>242</v>
      </c>
      <c r="G6478" s="51">
        <v>1012.73</v>
      </c>
    </row>
    <row r="6479" spans="1:7" x14ac:dyDescent="0.35">
      <c r="A6479">
        <v>2019</v>
      </c>
      <c r="B6479">
        <v>11</v>
      </c>
      <c r="C6479" t="str">
        <f>+VLOOKUP(Precio_mayoristas_consumidores[[#This Row],[Cod_mes]],Códigos_mes[],2,0)</f>
        <v>Noviembre</v>
      </c>
      <c r="D6479" t="s">
        <v>796</v>
      </c>
      <c r="E6479" t="str">
        <f>+VLOOKUP(Precio_mayoristas_consumidores[[#This Row],[Producto]],Codigos_class_frutas[],2,0)</f>
        <v>Tropicales y subtropicales</v>
      </c>
      <c r="F6479" t="s">
        <v>204</v>
      </c>
      <c r="G6479" s="51">
        <v>1001.39</v>
      </c>
    </row>
    <row r="6480" spans="1:7" x14ac:dyDescent="0.35">
      <c r="A6480">
        <v>2019</v>
      </c>
      <c r="B6480">
        <v>11</v>
      </c>
      <c r="C6480" t="str">
        <f>+VLOOKUP(Precio_mayoristas_consumidores[[#This Row],[Cod_mes]],Códigos_mes[],2,0)</f>
        <v>Noviembre</v>
      </c>
      <c r="D6480" t="s">
        <v>797</v>
      </c>
      <c r="E6480" t="str">
        <f>+VLOOKUP(Precio_mayoristas_consumidores[[#This Row],[Producto]],Codigos_class_frutas[],2,0)</f>
        <v>Frutos de hueso (carozo)</v>
      </c>
      <c r="F6480" t="s">
        <v>281</v>
      </c>
      <c r="G6480" s="51">
        <v>5042.04</v>
      </c>
    </row>
    <row r="6481" spans="1:7" x14ac:dyDescent="0.35">
      <c r="A6481">
        <v>2019</v>
      </c>
      <c r="B6481">
        <v>11</v>
      </c>
      <c r="C6481" t="str">
        <f>+VLOOKUP(Precio_mayoristas_consumidores[[#This Row],[Cod_mes]],Códigos_mes[],2,0)</f>
        <v>Noviembre</v>
      </c>
      <c r="D6481" t="s">
        <v>797</v>
      </c>
      <c r="E6481" t="str">
        <f>+VLOOKUP(Precio_mayoristas_consumidores[[#This Row],[Producto]],Codigos_class_frutas[],2,0)</f>
        <v>Otros</v>
      </c>
      <c r="F6481" t="s">
        <v>209</v>
      </c>
      <c r="G6481" s="51">
        <v>2670.28</v>
      </c>
    </row>
    <row r="6482" spans="1:7" x14ac:dyDescent="0.35">
      <c r="A6482">
        <v>2019</v>
      </c>
      <c r="B6482">
        <v>11</v>
      </c>
      <c r="C6482" t="str">
        <f>+VLOOKUP(Precio_mayoristas_consumidores[[#This Row],[Cod_mes]],Códigos_mes[],2,0)</f>
        <v>Noviembre</v>
      </c>
      <c r="D6482" t="s">
        <v>797</v>
      </c>
      <c r="E6482" t="str">
        <f>+VLOOKUP(Precio_mayoristas_consumidores[[#This Row],[Producto]],Codigos_class_frutas[],2,0)</f>
        <v>Berries</v>
      </c>
      <c r="F6482" t="s">
        <v>212</v>
      </c>
      <c r="G6482" s="51">
        <v>5113.83</v>
      </c>
    </row>
    <row r="6483" spans="1:7" x14ac:dyDescent="0.35">
      <c r="A6483">
        <v>2019</v>
      </c>
      <c r="B6483">
        <v>11</v>
      </c>
      <c r="C6483" t="str">
        <f>+VLOOKUP(Precio_mayoristas_consumidores[[#This Row],[Cod_mes]],Códigos_mes[],2,0)</f>
        <v>Noviembre</v>
      </c>
      <c r="D6483" t="s">
        <v>797</v>
      </c>
      <c r="E6483" t="str">
        <f>+VLOOKUP(Precio_mayoristas_consumidores[[#This Row],[Producto]],Codigos_class_frutas[],2,0)</f>
        <v>Cítricos</v>
      </c>
      <c r="F6483" t="s">
        <v>214</v>
      </c>
      <c r="G6483" s="51">
        <v>1060.26</v>
      </c>
    </row>
    <row r="6484" spans="1:7" x14ac:dyDescent="0.35">
      <c r="A6484">
        <v>2019</v>
      </c>
      <c r="B6484">
        <v>11</v>
      </c>
      <c r="C6484" t="str">
        <f>+VLOOKUP(Precio_mayoristas_consumidores[[#This Row],[Cod_mes]],Códigos_mes[],2,0)</f>
        <v>Noviembre</v>
      </c>
      <c r="D6484" t="s">
        <v>797</v>
      </c>
      <c r="E6484" t="str">
        <f>+VLOOKUP(Precio_mayoristas_consumidores[[#This Row],[Producto]],Codigos_class_frutas[],2,0)</f>
        <v>Cítricos</v>
      </c>
      <c r="F6484" t="s">
        <v>218</v>
      </c>
      <c r="G6484" s="51">
        <v>1692.12</v>
      </c>
    </row>
    <row r="6485" spans="1:7" x14ac:dyDescent="0.35">
      <c r="A6485">
        <v>2019</v>
      </c>
      <c r="B6485">
        <v>11</v>
      </c>
      <c r="C6485" t="str">
        <f>+VLOOKUP(Precio_mayoristas_consumidores[[#This Row],[Cod_mes]],Códigos_mes[],2,0)</f>
        <v>Noviembre</v>
      </c>
      <c r="D6485" t="s">
        <v>797</v>
      </c>
      <c r="E6485" t="str">
        <f>+VLOOKUP(Precio_mayoristas_consumidores[[#This Row],[Producto]],Codigos_class_frutas[],2,0)</f>
        <v>Tropicales y subtropicales</v>
      </c>
      <c r="F6485" t="s">
        <v>229</v>
      </c>
      <c r="G6485" s="51">
        <v>1991.4</v>
      </c>
    </row>
    <row r="6486" spans="1:7" x14ac:dyDescent="0.35">
      <c r="A6486">
        <v>2019</v>
      </c>
      <c r="B6486">
        <v>11</v>
      </c>
      <c r="C6486" t="str">
        <f>+VLOOKUP(Precio_mayoristas_consumidores[[#This Row],[Cod_mes]],Códigos_mes[],2,0)</f>
        <v>Noviembre</v>
      </c>
      <c r="D6486" t="s">
        <v>797</v>
      </c>
      <c r="E6486" t="str">
        <f>+VLOOKUP(Precio_mayoristas_consumidores[[#This Row],[Producto]],Codigos_class_frutas[],2,0)</f>
        <v>Frutos de pepita</v>
      </c>
      <c r="F6486" t="s">
        <v>231</v>
      </c>
      <c r="G6486" s="51">
        <v>1499.34</v>
      </c>
    </row>
    <row r="6487" spans="1:7" x14ac:dyDescent="0.35">
      <c r="A6487">
        <v>2019</v>
      </c>
      <c r="B6487">
        <v>11</v>
      </c>
      <c r="C6487" t="str">
        <f>+VLOOKUP(Precio_mayoristas_consumidores[[#This Row],[Cod_mes]],Códigos_mes[],2,0)</f>
        <v>Noviembre</v>
      </c>
      <c r="D6487" t="s">
        <v>797</v>
      </c>
      <c r="E6487" t="str">
        <f>+VLOOKUP(Precio_mayoristas_consumidores[[#This Row],[Producto]],Codigos_class_frutas[],2,0)</f>
        <v>Cítricos</v>
      </c>
      <c r="F6487" t="s">
        <v>221</v>
      </c>
      <c r="G6487" s="51">
        <v>987.56</v>
      </c>
    </row>
    <row r="6488" spans="1:7" x14ac:dyDescent="0.35">
      <c r="A6488">
        <v>2019</v>
      </c>
      <c r="B6488">
        <v>11</v>
      </c>
      <c r="C6488" t="str">
        <f>+VLOOKUP(Precio_mayoristas_consumidores[[#This Row],[Cod_mes]],Códigos_mes[],2,0)</f>
        <v>Noviembre</v>
      </c>
      <c r="D6488" t="s">
        <v>797</v>
      </c>
      <c r="E6488" t="str">
        <f>+VLOOKUP(Precio_mayoristas_consumidores[[#This Row],[Producto]],Codigos_class_frutas[],2,0)</f>
        <v>Oleaginosos</v>
      </c>
      <c r="F6488" t="s">
        <v>225</v>
      </c>
      <c r="G6488" s="51">
        <v>3831.47</v>
      </c>
    </row>
    <row r="6489" spans="1:7" x14ac:dyDescent="0.35">
      <c r="A6489">
        <v>2019</v>
      </c>
      <c r="B6489">
        <v>11</v>
      </c>
      <c r="C6489" t="str">
        <f>+VLOOKUP(Precio_mayoristas_consumidores[[#This Row],[Cod_mes]],Códigos_mes[],2,0)</f>
        <v>Noviembre</v>
      </c>
      <c r="D6489" t="s">
        <v>797</v>
      </c>
      <c r="E6489" t="str">
        <f>+VLOOKUP(Precio_mayoristas_consumidores[[#This Row],[Producto]],Codigos_class_frutas[],2,0)</f>
        <v>Frutos de pepita</v>
      </c>
      <c r="F6489" t="s">
        <v>242</v>
      </c>
      <c r="G6489" s="51">
        <v>1303.3699999999999</v>
      </c>
    </row>
    <row r="6490" spans="1:7" x14ac:dyDescent="0.35">
      <c r="A6490">
        <v>2019</v>
      </c>
      <c r="B6490">
        <v>11</v>
      </c>
      <c r="C6490" t="str">
        <f>+VLOOKUP(Precio_mayoristas_consumidores[[#This Row],[Cod_mes]],Códigos_mes[],2,0)</f>
        <v>Noviembre</v>
      </c>
      <c r="D6490" t="s">
        <v>797</v>
      </c>
      <c r="E6490" t="str">
        <f>+VLOOKUP(Precio_mayoristas_consumidores[[#This Row],[Producto]],Codigos_class_frutas[],2,0)</f>
        <v>Tropicales y subtropicales</v>
      </c>
      <c r="F6490" t="s">
        <v>204</v>
      </c>
      <c r="G6490" s="51">
        <v>888.29</v>
      </c>
    </row>
    <row r="6491" spans="1:7" x14ac:dyDescent="0.35">
      <c r="A6491">
        <v>2019</v>
      </c>
      <c r="B6491">
        <v>11</v>
      </c>
      <c r="C6491" t="str">
        <f>+VLOOKUP(Precio_mayoristas_consumidores[[#This Row],[Cod_mes]],Códigos_mes[],2,0)</f>
        <v>Noviembre</v>
      </c>
      <c r="D6491" t="s">
        <v>796</v>
      </c>
      <c r="E6491" t="str">
        <f>+VLOOKUP(Precio_mayoristas_consumidores[[#This Row],[Producto]],Codigos_class_frutas[],2,0)</f>
        <v>Frutos de hueso (carozo)</v>
      </c>
      <c r="F6491" t="s">
        <v>281</v>
      </c>
      <c r="G6491" s="51">
        <v>1667.8</v>
      </c>
    </row>
    <row r="6492" spans="1:7" x14ac:dyDescent="0.35">
      <c r="A6492">
        <v>2019</v>
      </c>
      <c r="B6492">
        <v>11</v>
      </c>
      <c r="C6492" t="str">
        <f>+VLOOKUP(Precio_mayoristas_consumidores[[#This Row],[Cod_mes]],Códigos_mes[],2,0)</f>
        <v>Noviembre</v>
      </c>
      <c r="D6492" t="s">
        <v>796</v>
      </c>
      <c r="E6492" t="str">
        <f>+VLOOKUP(Precio_mayoristas_consumidores[[#This Row],[Producto]],Codigos_class_frutas[],2,0)</f>
        <v>Otros</v>
      </c>
      <c r="F6492" t="s">
        <v>209</v>
      </c>
      <c r="G6492" s="51">
        <v>2184.13</v>
      </c>
    </row>
    <row r="6493" spans="1:7" x14ac:dyDescent="0.35">
      <c r="A6493">
        <v>2019</v>
      </c>
      <c r="B6493">
        <v>11</v>
      </c>
      <c r="C6493" t="str">
        <f>+VLOOKUP(Precio_mayoristas_consumidores[[#This Row],[Cod_mes]],Códigos_mes[],2,0)</f>
        <v>Noviembre</v>
      </c>
      <c r="D6493" t="s">
        <v>796</v>
      </c>
      <c r="E6493" t="str">
        <f>+VLOOKUP(Precio_mayoristas_consumidores[[#This Row],[Producto]],Codigos_class_frutas[],2,0)</f>
        <v>Berries</v>
      </c>
      <c r="F6493" t="s">
        <v>212</v>
      </c>
      <c r="G6493" s="51">
        <v>1495.8</v>
      </c>
    </row>
    <row r="6494" spans="1:7" x14ac:dyDescent="0.35">
      <c r="A6494">
        <v>2019</v>
      </c>
      <c r="B6494">
        <v>11</v>
      </c>
      <c r="C6494" t="str">
        <f>+VLOOKUP(Precio_mayoristas_consumidores[[#This Row],[Cod_mes]],Códigos_mes[],2,0)</f>
        <v>Noviembre</v>
      </c>
      <c r="D6494" t="s">
        <v>796</v>
      </c>
      <c r="E6494" t="str">
        <f>+VLOOKUP(Precio_mayoristas_consumidores[[#This Row],[Producto]],Codigos_class_frutas[],2,0)</f>
        <v>Cítricos</v>
      </c>
      <c r="F6494" t="s">
        <v>214</v>
      </c>
      <c r="G6494" s="51">
        <v>576.47</v>
      </c>
    </row>
    <row r="6495" spans="1:7" x14ac:dyDescent="0.35">
      <c r="A6495">
        <v>2019</v>
      </c>
      <c r="B6495">
        <v>11</v>
      </c>
      <c r="C6495" t="str">
        <f>+VLOOKUP(Precio_mayoristas_consumidores[[#This Row],[Cod_mes]],Códigos_mes[],2,0)</f>
        <v>Noviembre</v>
      </c>
      <c r="D6495" t="s">
        <v>796</v>
      </c>
      <c r="E6495" t="str">
        <f>+VLOOKUP(Precio_mayoristas_consumidores[[#This Row],[Producto]],Codigos_class_frutas[],2,0)</f>
        <v>Cítricos</v>
      </c>
      <c r="F6495" t="s">
        <v>218</v>
      </c>
      <c r="G6495" s="51">
        <v>788.97</v>
      </c>
    </row>
    <row r="6496" spans="1:7" x14ac:dyDescent="0.35">
      <c r="A6496">
        <v>2019</v>
      </c>
      <c r="B6496">
        <v>11</v>
      </c>
      <c r="C6496" t="str">
        <f>+VLOOKUP(Precio_mayoristas_consumidores[[#This Row],[Cod_mes]],Códigos_mes[],2,0)</f>
        <v>Noviembre</v>
      </c>
      <c r="D6496" t="s">
        <v>796</v>
      </c>
      <c r="E6496" t="str">
        <f>+VLOOKUP(Precio_mayoristas_consumidores[[#This Row],[Producto]],Codigos_class_frutas[],2,0)</f>
        <v>Tropicales y subtropicales</v>
      </c>
      <c r="F6496" t="s">
        <v>229</v>
      </c>
      <c r="G6496" s="51">
        <v>2302.9299999999998</v>
      </c>
    </row>
    <row r="6497" spans="1:7" x14ac:dyDescent="0.35">
      <c r="A6497">
        <v>2019</v>
      </c>
      <c r="B6497">
        <v>11</v>
      </c>
      <c r="C6497" t="str">
        <f>+VLOOKUP(Precio_mayoristas_consumidores[[#This Row],[Cod_mes]],Códigos_mes[],2,0)</f>
        <v>Noviembre</v>
      </c>
      <c r="D6497" t="s">
        <v>796</v>
      </c>
      <c r="E6497" t="str">
        <f>+VLOOKUP(Precio_mayoristas_consumidores[[#This Row],[Producto]],Codigos_class_frutas[],2,0)</f>
        <v>Frutos de pepita</v>
      </c>
      <c r="F6497" t="s">
        <v>231</v>
      </c>
      <c r="G6497" s="51">
        <v>1046.1400000000001</v>
      </c>
    </row>
    <row r="6498" spans="1:7" x14ac:dyDescent="0.35">
      <c r="A6498">
        <v>2019</v>
      </c>
      <c r="B6498">
        <v>11</v>
      </c>
      <c r="C6498" t="str">
        <f>+VLOOKUP(Precio_mayoristas_consumidores[[#This Row],[Cod_mes]],Códigos_mes[],2,0)</f>
        <v>Noviembre</v>
      </c>
      <c r="D6498" t="s">
        <v>796</v>
      </c>
      <c r="E6498" t="str">
        <f>+VLOOKUP(Precio_mayoristas_consumidores[[#This Row],[Producto]],Codigos_class_frutas[],2,0)</f>
        <v>Cítricos</v>
      </c>
      <c r="F6498" t="s">
        <v>221</v>
      </c>
      <c r="G6498" s="51">
        <v>742.44</v>
      </c>
    </row>
    <row r="6499" spans="1:7" x14ac:dyDescent="0.35">
      <c r="A6499">
        <v>2019</v>
      </c>
      <c r="B6499">
        <v>11</v>
      </c>
      <c r="C6499" t="str">
        <f>+VLOOKUP(Precio_mayoristas_consumidores[[#This Row],[Cod_mes]],Códigos_mes[],2,0)</f>
        <v>Noviembre</v>
      </c>
      <c r="D6499" t="s">
        <v>796</v>
      </c>
      <c r="E6499" t="str">
        <f>+VLOOKUP(Precio_mayoristas_consumidores[[#This Row],[Producto]],Codigos_class_frutas[],2,0)</f>
        <v>Oleaginosos</v>
      </c>
      <c r="F6499" t="s">
        <v>225</v>
      </c>
      <c r="G6499" s="51">
        <v>2694.72</v>
      </c>
    </row>
    <row r="6500" spans="1:7" x14ac:dyDescent="0.35">
      <c r="A6500">
        <v>2019</v>
      </c>
      <c r="B6500">
        <v>11</v>
      </c>
      <c r="C6500" t="str">
        <f>+VLOOKUP(Precio_mayoristas_consumidores[[#This Row],[Cod_mes]],Códigos_mes[],2,0)</f>
        <v>Noviembre</v>
      </c>
      <c r="D6500" t="s">
        <v>796</v>
      </c>
      <c r="E6500" t="str">
        <f>+VLOOKUP(Precio_mayoristas_consumidores[[#This Row],[Producto]],Codigos_class_frutas[],2,0)</f>
        <v>Frutos de pepita</v>
      </c>
      <c r="F6500" t="s">
        <v>242</v>
      </c>
      <c r="G6500" s="51">
        <v>1052.1199999999999</v>
      </c>
    </row>
    <row r="6501" spans="1:7" x14ac:dyDescent="0.35">
      <c r="A6501">
        <v>2019</v>
      </c>
      <c r="B6501">
        <v>11</v>
      </c>
      <c r="C6501" t="str">
        <f>+VLOOKUP(Precio_mayoristas_consumidores[[#This Row],[Cod_mes]],Códigos_mes[],2,0)</f>
        <v>Noviembre</v>
      </c>
      <c r="D6501" t="s">
        <v>796</v>
      </c>
      <c r="E6501" t="str">
        <f>+VLOOKUP(Precio_mayoristas_consumidores[[#This Row],[Producto]],Codigos_class_frutas[],2,0)</f>
        <v>Tropicales y subtropicales</v>
      </c>
      <c r="F6501" t="s">
        <v>204</v>
      </c>
      <c r="G6501" s="51">
        <v>1068.6500000000001</v>
      </c>
    </row>
    <row r="6502" spans="1:7" x14ac:dyDescent="0.35">
      <c r="A6502">
        <v>2019</v>
      </c>
      <c r="B6502">
        <v>11</v>
      </c>
      <c r="C6502" t="str">
        <f>+VLOOKUP(Precio_mayoristas_consumidores[[#This Row],[Cod_mes]],Códigos_mes[],2,0)</f>
        <v>Noviembre</v>
      </c>
      <c r="D6502" t="s">
        <v>797</v>
      </c>
      <c r="E6502" t="str">
        <f>+VLOOKUP(Precio_mayoristas_consumidores[[#This Row],[Producto]],Codigos_class_frutas[],2,0)</f>
        <v>Frutos de hueso (carozo)</v>
      </c>
      <c r="F6502" t="s">
        <v>281</v>
      </c>
      <c r="G6502" s="51">
        <v>4221.4399999999996</v>
      </c>
    </row>
    <row r="6503" spans="1:7" x14ac:dyDescent="0.35">
      <c r="A6503">
        <v>2019</v>
      </c>
      <c r="B6503">
        <v>11</v>
      </c>
      <c r="C6503" t="str">
        <f>+VLOOKUP(Precio_mayoristas_consumidores[[#This Row],[Cod_mes]],Códigos_mes[],2,0)</f>
        <v>Noviembre</v>
      </c>
      <c r="D6503" t="s">
        <v>797</v>
      </c>
      <c r="E6503" t="str">
        <f>+VLOOKUP(Precio_mayoristas_consumidores[[#This Row],[Producto]],Codigos_class_frutas[],2,0)</f>
        <v>Otros</v>
      </c>
      <c r="F6503" t="s">
        <v>209</v>
      </c>
      <c r="G6503" s="51">
        <v>2654.82</v>
      </c>
    </row>
    <row r="6504" spans="1:7" x14ac:dyDescent="0.35">
      <c r="A6504">
        <v>2019</v>
      </c>
      <c r="B6504">
        <v>11</v>
      </c>
      <c r="C6504" t="str">
        <f>+VLOOKUP(Precio_mayoristas_consumidores[[#This Row],[Cod_mes]],Códigos_mes[],2,0)</f>
        <v>Noviembre</v>
      </c>
      <c r="D6504" t="s">
        <v>797</v>
      </c>
      <c r="E6504" t="str">
        <f>+VLOOKUP(Precio_mayoristas_consumidores[[#This Row],[Producto]],Codigos_class_frutas[],2,0)</f>
        <v>Berries</v>
      </c>
      <c r="F6504" t="s">
        <v>212</v>
      </c>
      <c r="G6504" s="51">
        <v>5652.03</v>
      </c>
    </row>
    <row r="6505" spans="1:7" x14ac:dyDescent="0.35">
      <c r="A6505">
        <v>2019</v>
      </c>
      <c r="B6505">
        <v>11</v>
      </c>
      <c r="C6505" t="str">
        <f>+VLOOKUP(Precio_mayoristas_consumidores[[#This Row],[Cod_mes]],Códigos_mes[],2,0)</f>
        <v>Noviembre</v>
      </c>
      <c r="D6505" t="s">
        <v>797</v>
      </c>
      <c r="E6505" t="str">
        <f>+VLOOKUP(Precio_mayoristas_consumidores[[#This Row],[Producto]],Codigos_class_frutas[],2,0)</f>
        <v>Cítricos</v>
      </c>
      <c r="F6505" t="s">
        <v>214</v>
      </c>
      <c r="G6505" s="51">
        <v>1083.68</v>
      </c>
    </row>
    <row r="6506" spans="1:7" x14ac:dyDescent="0.35">
      <c r="A6506">
        <v>2019</v>
      </c>
      <c r="B6506">
        <v>11</v>
      </c>
      <c r="C6506" t="str">
        <f>+VLOOKUP(Precio_mayoristas_consumidores[[#This Row],[Cod_mes]],Códigos_mes[],2,0)</f>
        <v>Noviembre</v>
      </c>
      <c r="D6506" t="s">
        <v>797</v>
      </c>
      <c r="E6506" t="str">
        <f>+VLOOKUP(Precio_mayoristas_consumidores[[#This Row],[Producto]],Codigos_class_frutas[],2,0)</f>
        <v>Cítricos</v>
      </c>
      <c r="F6506" t="s">
        <v>218</v>
      </c>
      <c r="G6506" s="51">
        <v>1771.77</v>
      </c>
    </row>
    <row r="6507" spans="1:7" x14ac:dyDescent="0.35">
      <c r="A6507">
        <v>2019</v>
      </c>
      <c r="B6507">
        <v>11</v>
      </c>
      <c r="C6507" t="str">
        <f>+VLOOKUP(Precio_mayoristas_consumidores[[#This Row],[Cod_mes]],Códigos_mes[],2,0)</f>
        <v>Noviembre</v>
      </c>
      <c r="D6507" t="s">
        <v>797</v>
      </c>
      <c r="E6507" t="str">
        <f>+VLOOKUP(Precio_mayoristas_consumidores[[#This Row],[Producto]],Codigos_class_frutas[],2,0)</f>
        <v>Tropicales y subtropicales</v>
      </c>
      <c r="F6507" t="s">
        <v>229</v>
      </c>
      <c r="G6507" s="51">
        <v>2008.56</v>
      </c>
    </row>
    <row r="6508" spans="1:7" x14ac:dyDescent="0.35">
      <c r="A6508">
        <v>2019</v>
      </c>
      <c r="B6508">
        <v>11</v>
      </c>
      <c r="C6508" t="str">
        <f>+VLOOKUP(Precio_mayoristas_consumidores[[#This Row],[Cod_mes]],Códigos_mes[],2,0)</f>
        <v>Noviembre</v>
      </c>
      <c r="D6508" t="s">
        <v>797</v>
      </c>
      <c r="E6508" t="str">
        <f>+VLOOKUP(Precio_mayoristas_consumidores[[#This Row],[Producto]],Codigos_class_frutas[],2,0)</f>
        <v>Frutos de pepita</v>
      </c>
      <c r="F6508" t="s">
        <v>231</v>
      </c>
      <c r="G6508" s="51">
        <v>1514.8</v>
      </c>
    </row>
    <row r="6509" spans="1:7" x14ac:dyDescent="0.35">
      <c r="A6509">
        <v>2019</v>
      </c>
      <c r="B6509">
        <v>11</v>
      </c>
      <c r="C6509" t="str">
        <f>+VLOOKUP(Precio_mayoristas_consumidores[[#This Row],[Cod_mes]],Códigos_mes[],2,0)</f>
        <v>Noviembre</v>
      </c>
      <c r="D6509" t="s">
        <v>797</v>
      </c>
      <c r="E6509" t="str">
        <f>+VLOOKUP(Precio_mayoristas_consumidores[[#This Row],[Producto]],Codigos_class_frutas[],2,0)</f>
        <v>Cítricos</v>
      </c>
      <c r="F6509" t="s">
        <v>221</v>
      </c>
      <c r="G6509" s="51">
        <v>981.12</v>
      </c>
    </row>
    <row r="6510" spans="1:7" x14ac:dyDescent="0.35">
      <c r="A6510">
        <v>2019</v>
      </c>
      <c r="B6510">
        <v>11</v>
      </c>
      <c r="C6510" t="str">
        <f>+VLOOKUP(Precio_mayoristas_consumidores[[#This Row],[Cod_mes]],Códigos_mes[],2,0)</f>
        <v>Noviembre</v>
      </c>
      <c r="D6510" t="s">
        <v>797</v>
      </c>
      <c r="E6510" t="str">
        <f>+VLOOKUP(Precio_mayoristas_consumidores[[#This Row],[Producto]],Codigos_class_frutas[],2,0)</f>
        <v>Oleaginosos</v>
      </c>
      <c r="F6510" t="s">
        <v>225</v>
      </c>
      <c r="G6510" s="51">
        <v>3746.58</v>
      </c>
    </row>
    <row r="6511" spans="1:7" x14ac:dyDescent="0.35">
      <c r="A6511">
        <v>2019</v>
      </c>
      <c r="B6511">
        <v>11</v>
      </c>
      <c r="C6511" t="str">
        <f>+VLOOKUP(Precio_mayoristas_consumidores[[#This Row],[Cod_mes]],Códigos_mes[],2,0)</f>
        <v>Noviembre</v>
      </c>
      <c r="D6511" t="s">
        <v>797</v>
      </c>
      <c r="E6511" t="str">
        <f>+VLOOKUP(Precio_mayoristas_consumidores[[#This Row],[Producto]],Codigos_class_frutas[],2,0)</f>
        <v>Frutos de pepita</v>
      </c>
      <c r="F6511" t="s">
        <v>242</v>
      </c>
      <c r="G6511" s="51">
        <v>1320.23</v>
      </c>
    </row>
    <row r="6512" spans="1:7" x14ac:dyDescent="0.35">
      <c r="A6512">
        <v>2019</v>
      </c>
      <c r="B6512">
        <v>11</v>
      </c>
      <c r="C6512" t="str">
        <f>+VLOOKUP(Precio_mayoristas_consumidores[[#This Row],[Cod_mes]],Códigos_mes[],2,0)</f>
        <v>Noviembre</v>
      </c>
      <c r="D6512" t="s">
        <v>797</v>
      </c>
      <c r="E6512" t="str">
        <f>+VLOOKUP(Precio_mayoristas_consumidores[[#This Row],[Producto]],Codigos_class_frutas[],2,0)</f>
        <v>Tropicales y subtropicales</v>
      </c>
      <c r="F6512" t="s">
        <v>204</v>
      </c>
      <c r="G6512" s="51">
        <v>940.78</v>
      </c>
    </row>
    <row r="6513" spans="1:7" x14ac:dyDescent="0.35">
      <c r="A6513">
        <v>2019</v>
      </c>
      <c r="B6513">
        <v>12</v>
      </c>
      <c r="C6513" t="str">
        <f>+VLOOKUP(Precio_mayoristas_consumidores[[#This Row],[Cod_mes]],Códigos_mes[],2,0)</f>
        <v>Diciembre</v>
      </c>
      <c r="D6513" t="s">
        <v>796</v>
      </c>
      <c r="E6513" t="str">
        <f>+VLOOKUP(Precio_mayoristas_consumidores[[#This Row],[Producto]],Codigos_class_frutas[],2,0)</f>
        <v>Frutos de hueso (carozo)</v>
      </c>
      <c r="F6513" t="s">
        <v>281</v>
      </c>
      <c r="G6513" s="51">
        <v>1484.88</v>
      </c>
    </row>
    <row r="6514" spans="1:7" x14ac:dyDescent="0.35">
      <c r="A6514">
        <v>2019</v>
      </c>
      <c r="B6514">
        <v>12</v>
      </c>
      <c r="C6514" t="str">
        <f>+VLOOKUP(Precio_mayoristas_consumidores[[#This Row],[Cod_mes]],Códigos_mes[],2,0)</f>
        <v>Diciembre</v>
      </c>
      <c r="D6514" t="s">
        <v>796</v>
      </c>
      <c r="E6514" t="str">
        <f>+VLOOKUP(Precio_mayoristas_consumidores[[#This Row],[Producto]],Codigos_class_frutas[],2,0)</f>
        <v>Otros</v>
      </c>
      <c r="F6514" t="s">
        <v>209</v>
      </c>
      <c r="G6514" s="51">
        <v>2272.62</v>
      </c>
    </row>
    <row r="6515" spans="1:7" x14ac:dyDescent="0.35">
      <c r="A6515">
        <v>2019</v>
      </c>
      <c r="B6515">
        <v>12</v>
      </c>
      <c r="C6515" t="str">
        <f>+VLOOKUP(Precio_mayoristas_consumidores[[#This Row],[Cod_mes]],Códigos_mes[],2,0)</f>
        <v>Diciembre</v>
      </c>
      <c r="D6515" t="s">
        <v>796</v>
      </c>
      <c r="E6515" t="str">
        <f>+VLOOKUP(Precio_mayoristas_consumidores[[#This Row],[Producto]],Codigos_class_frutas[],2,0)</f>
        <v>Berries</v>
      </c>
      <c r="F6515" t="s">
        <v>212</v>
      </c>
      <c r="G6515" s="51">
        <v>1499.95</v>
      </c>
    </row>
    <row r="6516" spans="1:7" x14ac:dyDescent="0.35">
      <c r="A6516">
        <v>2019</v>
      </c>
      <c r="B6516">
        <v>12</v>
      </c>
      <c r="C6516" t="str">
        <f>+VLOOKUP(Precio_mayoristas_consumidores[[#This Row],[Cod_mes]],Códigos_mes[],2,0)</f>
        <v>Diciembre</v>
      </c>
      <c r="D6516" t="s">
        <v>796</v>
      </c>
      <c r="E6516" t="str">
        <f>+VLOOKUP(Precio_mayoristas_consumidores[[#This Row],[Producto]],Codigos_class_frutas[],2,0)</f>
        <v>Cítricos</v>
      </c>
      <c r="F6516" t="s">
        <v>214</v>
      </c>
      <c r="G6516" s="51">
        <v>570.74</v>
      </c>
    </row>
    <row r="6517" spans="1:7" x14ac:dyDescent="0.35">
      <c r="A6517">
        <v>2019</v>
      </c>
      <c r="B6517">
        <v>12</v>
      </c>
      <c r="C6517" t="str">
        <f>+VLOOKUP(Precio_mayoristas_consumidores[[#This Row],[Cod_mes]],Códigos_mes[],2,0)</f>
        <v>Diciembre</v>
      </c>
      <c r="D6517" t="s">
        <v>796</v>
      </c>
      <c r="E6517" t="str">
        <f>+VLOOKUP(Precio_mayoristas_consumidores[[#This Row],[Producto]],Codigos_class_frutas[],2,0)</f>
        <v>Cítricos</v>
      </c>
      <c r="F6517" t="s">
        <v>218</v>
      </c>
      <c r="G6517" s="51">
        <v>715</v>
      </c>
    </row>
    <row r="6518" spans="1:7" x14ac:dyDescent="0.35">
      <c r="A6518">
        <v>2019</v>
      </c>
      <c r="B6518">
        <v>12</v>
      </c>
      <c r="C6518" t="str">
        <f>+VLOOKUP(Precio_mayoristas_consumidores[[#This Row],[Cod_mes]],Códigos_mes[],2,0)</f>
        <v>Diciembre</v>
      </c>
      <c r="D6518" t="s">
        <v>796</v>
      </c>
      <c r="E6518" t="str">
        <f>+VLOOKUP(Precio_mayoristas_consumidores[[#This Row],[Producto]],Codigos_class_frutas[],2,0)</f>
        <v>Tropicales y subtropicales</v>
      </c>
      <c r="F6518" t="s">
        <v>229</v>
      </c>
      <c r="G6518" s="51">
        <v>2334.9299999999998</v>
      </c>
    </row>
    <row r="6519" spans="1:7" x14ac:dyDescent="0.35">
      <c r="A6519">
        <v>2019</v>
      </c>
      <c r="B6519">
        <v>12</v>
      </c>
      <c r="C6519" t="str">
        <f>+VLOOKUP(Precio_mayoristas_consumidores[[#This Row],[Cod_mes]],Códigos_mes[],2,0)</f>
        <v>Diciembre</v>
      </c>
      <c r="D6519" t="s">
        <v>796</v>
      </c>
      <c r="E6519" t="str">
        <f>+VLOOKUP(Precio_mayoristas_consumidores[[#This Row],[Producto]],Codigos_class_frutas[],2,0)</f>
        <v>Frutos de pepita</v>
      </c>
      <c r="F6519" t="s">
        <v>231</v>
      </c>
      <c r="G6519" s="51">
        <v>1090.8800000000001</v>
      </c>
    </row>
    <row r="6520" spans="1:7" x14ac:dyDescent="0.35">
      <c r="A6520">
        <v>2019</v>
      </c>
      <c r="B6520">
        <v>12</v>
      </c>
      <c r="C6520" t="str">
        <f>+VLOOKUP(Precio_mayoristas_consumidores[[#This Row],[Cod_mes]],Códigos_mes[],2,0)</f>
        <v>Diciembre</v>
      </c>
      <c r="D6520" t="s">
        <v>796</v>
      </c>
      <c r="E6520" t="str">
        <f>+VLOOKUP(Precio_mayoristas_consumidores[[#This Row],[Producto]],Codigos_class_frutas[],2,0)</f>
        <v>Cítricos</v>
      </c>
      <c r="F6520" t="s">
        <v>221</v>
      </c>
      <c r="G6520" s="51">
        <v>792.68</v>
      </c>
    </row>
    <row r="6521" spans="1:7" x14ac:dyDescent="0.35">
      <c r="A6521">
        <v>2019</v>
      </c>
      <c r="B6521">
        <v>12</v>
      </c>
      <c r="C6521" t="str">
        <f>+VLOOKUP(Precio_mayoristas_consumidores[[#This Row],[Cod_mes]],Códigos_mes[],2,0)</f>
        <v>Diciembre</v>
      </c>
      <c r="D6521" t="s">
        <v>796</v>
      </c>
      <c r="E6521" t="str">
        <f>+VLOOKUP(Precio_mayoristas_consumidores[[#This Row],[Producto]],Codigos_class_frutas[],2,0)</f>
        <v>Oleaginosos</v>
      </c>
      <c r="F6521" t="s">
        <v>225</v>
      </c>
      <c r="G6521" s="51">
        <v>2717.15</v>
      </c>
    </row>
    <row r="6522" spans="1:7" x14ac:dyDescent="0.35">
      <c r="A6522">
        <v>2019</v>
      </c>
      <c r="B6522">
        <v>12</v>
      </c>
      <c r="C6522" t="str">
        <f>+VLOOKUP(Precio_mayoristas_consumidores[[#This Row],[Cod_mes]],Códigos_mes[],2,0)</f>
        <v>Diciembre</v>
      </c>
      <c r="D6522" t="s">
        <v>796</v>
      </c>
      <c r="E6522" t="str">
        <f>+VLOOKUP(Precio_mayoristas_consumidores[[#This Row],[Producto]],Codigos_class_frutas[],2,0)</f>
        <v>Frutos de pepita</v>
      </c>
      <c r="F6522" t="s">
        <v>242</v>
      </c>
      <c r="G6522" s="51">
        <v>1026.47</v>
      </c>
    </row>
    <row r="6523" spans="1:7" x14ac:dyDescent="0.35">
      <c r="A6523">
        <v>2019</v>
      </c>
      <c r="B6523">
        <v>12</v>
      </c>
      <c r="C6523" t="str">
        <f>+VLOOKUP(Precio_mayoristas_consumidores[[#This Row],[Cod_mes]],Códigos_mes[],2,0)</f>
        <v>Diciembre</v>
      </c>
      <c r="D6523" t="s">
        <v>796</v>
      </c>
      <c r="E6523" t="str">
        <f>+VLOOKUP(Precio_mayoristas_consumidores[[#This Row],[Producto]],Codigos_class_frutas[],2,0)</f>
        <v>Tropicales y subtropicales</v>
      </c>
      <c r="F6523" t="s">
        <v>204</v>
      </c>
      <c r="G6523" s="51">
        <v>846.7</v>
      </c>
    </row>
    <row r="6524" spans="1:7" x14ac:dyDescent="0.35">
      <c r="A6524">
        <v>2019</v>
      </c>
      <c r="B6524">
        <v>12</v>
      </c>
      <c r="C6524" t="str">
        <f>+VLOOKUP(Precio_mayoristas_consumidores[[#This Row],[Cod_mes]],Códigos_mes[],2,0)</f>
        <v>Diciembre</v>
      </c>
      <c r="D6524" t="s">
        <v>797</v>
      </c>
      <c r="E6524" t="str">
        <f>+VLOOKUP(Precio_mayoristas_consumidores[[#This Row],[Producto]],Codigos_class_frutas[],2,0)</f>
        <v>Frutos de hueso (carozo)</v>
      </c>
      <c r="F6524" t="s">
        <v>281</v>
      </c>
      <c r="G6524" s="51">
        <v>5531.03</v>
      </c>
    </row>
    <row r="6525" spans="1:7" x14ac:dyDescent="0.35">
      <c r="A6525">
        <v>2019</v>
      </c>
      <c r="B6525">
        <v>12</v>
      </c>
      <c r="C6525" t="str">
        <f>+VLOOKUP(Precio_mayoristas_consumidores[[#This Row],[Cod_mes]],Códigos_mes[],2,0)</f>
        <v>Diciembre</v>
      </c>
      <c r="D6525" t="s">
        <v>797</v>
      </c>
      <c r="E6525" t="str">
        <f>+VLOOKUP(Precio_mayoristas_consumidores[[#This Row],[Producto]],Codigos_class_frutas[],2,0)</f>
        <v>Otros</v>
      </c>
      <c r="F6525" t="s">
        <v>209</v>
      </c>
      <c r="G6525" s="51">
        <v>2611.3000000000002</v>
      </c>
    </row>
    <row r="6526" spans="1:7" x14ac:dyDescent="0.35">
      <c r="A6526">
        <v>2019</v>
      </c>
      <c r="B6526">
        <v>12</v>
      </c>
      <c r="C6526" t="str">
        <f>+VLOOKUP(Precio_mayoristas_consumidores[[#This Row],[Cod_mes]],Códigos_mes[],2,0)</f>
        <v>Diciembre</v>
      </c>
      <c r="D6526" t="s">
        <v>797</v>
      </c>
      <c r="E6526" t="str">
        <f>+VLOOKUP(Precio_mayoristas_consumidores[[#This Row],[Producto]],Codigos_class_frutas[],2,0)</f>
        <v>Berries</v>
      </c>
      <c r="F6526" t="s">
        <v>212</v>
      </c>
      <c r="G6526" s="51">
        <v>3601.33</v>
      </c>
    </row>
    <row r="6527" spans="1:7" x14ac:dyDescent="0.35">
      <c r="A6527">
        <v>2019</v>
      </c>
      <c r="B6527">
        <v>12</v>
      </c>
      <c r="C6527" t="str">
        <f>+VLOOKUP(Precio_mayoristas_consumidores[[#This Row],[Cod_mes]],Códigos_mes[],2,0)</f>
        <v>Diciembre</v>
      </c>
      <c r="D6527" t="s">
        <v>797</v>
      </c>
      <c r="E6527" t="str">
        <f>+VLOOKUP(Precio_mayoristas_consumidores[[#This Row],[Producto]],Codigos_class_frutas[],2,0)</f>
        <v>Cítricos</v>
      </c>
      <c r="F6527" t="s">
        <v>214</v>
      </c>
      <c r="G6527" s="51">
        <v>1092.43</v>
      </c>
    </row>
    <row r="6528" spans="1:7" x14ac:dyDescent="0.35">
      <c r="A6528">
        <v>2019</v>
      </c>
      <c r="B6528">
        <v>12</v>
      </c>
      <c r="C6528" t="str">
        <f>+VLOOKUP(Precio_mayoristas_consumidores[[#This Row],[Cod_mes]],Códigos_mes[],2,0)</f>
        <v>Diciembre</v>
      </c>
      <c r="D6528" t="s">
        <v>797</v>
      </c>
      <c r="E6528" t="str">
        <f>+VLOOKUP(Precio_mayoristas_consumidores[[#This Row],[Producto]],Codigos_class_frutas[],2,0)</f>
        <v>Cítricos</v>
      </c>
      <c r="F6528" t="s">
        <v>218</v>
      </c>
      <c r="G6528" s="51">
        <v>1779.89</v>
      </c>
    </row>
    <row r="6529" spans="1:7" x14ac:dyDescent="0.35">
      <c r="A6529">
        <v>2019</v>
      </c>
      <c r="B6529">
        <v>12</v>
      </c>
      <c r="C6529" t="str">
        <f>+VLOOKUP(Precio_mayoristas_consumidores[[#This Row],[Cod_mes]],Códigos_mes[],2,0)</f>
        <v>Diciembre</v>
      </c>
      <c r="D6529" t="s">
        <v>797</v>
      </c>
      <c r="E6529" t="str">
        <f>+VLOOKUP(Precio_mayoristas_consumidores[[#This Row],[Producto]],Codigos_class_frutas[],2,0)</f>
        <v>Tropicales y subtropicales</v>
      </c>
      <c r="F6529" t="s">
        <v>229</v>
      </c>
      <c r="G6529" s="51">
        <v>1981.87</v>
      </c>
    </row>
    <row r="6530" spans="1:7" x14ac:dyDescent="0.35">
      <c r="A6530">
        <v>2019</v>
      </c>
      <c r="B6530">
        <v>12</v>
      </c>
      <c r="C6530" t="str">
        <f>+VLOOKUP(Precio_mayoristas_consumidores[[#This Row],[Cod_mes]],Códigos_mes[],2,0)</f>
        <v>Diciembre</v>
      </c>
      <c r="D6530" t="s">
        <v>797</v>
      </c>
      <c r="E6530" t="str">
        <f>+VLOOKUP(Precio_mayoristas_consumidores[[#This Row],[Producto]],Codigos_class_frutas[],2,0)</f>
        <v>Frutos de pepita</v>
      </c>
      <c r="F6530" t="s">
        <v>231</v>
      </c>
      <c r="G6530" s="51">
        <v>1552.79</v>
      </c>
    </row>
    <row r="6531" spans="1:7" x14ac:dyDescent="0.35">
      <c r="A6531">
        <v>2019</v>
      </c>
      <c r="B6531">
        <v>12</v>
      </c>
      <c r="C6531" t="str">
        <f>+VLOOKUP(Precio_mayoristas_consumidores[[#This Row],[Cod_mes]],Códigos_mes[],2,0)</f>
        <v>Diciembre</v>
      </c>
      <c r="D6531" t="s">
        <v>797</v>
      </c>
      <c r="E6531" t="str">
        <f>+VLOOKUP(Precio_mayoristas_consumidores[[#This Row],[Producto]],Codigos_class_frutas[],2,0)</f>
        <v>Cítricos</v>
      </c>
      <c r="F6531" t="s">
        <v>221</v>
      </c>
      <c r="G6531" s="51">
        <v>1000.4</v>
      </c>
    </row>
    <row r="6532" spans="1:7" x14ac:dyDescent="0.35">
      <c r="A6532">
        <v>2019</v>
      </c>
      <c r="B6532">
        <v>12</v>
      </c>
      <c r="C6532" t="str">
        <f>+VLOOKUP(Precio_mayoristas_consumidores[[#This Row],[Cod_mes]],Códigos_mes[],2,0)</f>
        <v>Diciembre</v>
      </c>
      <c r="D6532" t="s">
        <v>797</v>
      </c>
      <c r="E6532" t="str">
        <f>+VLOOKUP(Precio_mayoristas_consumidores[[#This Row],[Producto]],Codigos_class_frutas[],2,0)</f>
        <v>Oleaginosos</v>
      </c>
      <c r="F6532" t="s">
        <v>225</v>
      </c>
      <c r="G6532" s="51">
        <v>3689.12</v>
      </c>
    </row>
    <row r="6533" spans="1:7" x14ac:dyDescent="0.35">
      <c r="A6533">
        <v>2019</v>
      </c>
      <c r="B6533">
        <v>12</v>
      </c>
      <c r="C6533" t="str">
        <f>+VLOOKUP(Precio_mayoristas_consumidores[[#This Row],[Cod_mes]],Códigos_mes[],2,0)</f>
        <v>Diciembre</v>
      </c>
      <c r="D6533" t="s">
        <v>797</v>
      </c>
      <c r="E6533" t="str">
        <f>+VLOOKUP(Precio_mayoristas_consumidores[[#This Row],[Producto]],Codigos_class_frutas[],2,0)</f>
        <v>Frutos de pepita</v>
      </c>
      <c r="F6533" t="s">
        <v>242</v>
      </c>
      <c r="G6533" s="51">
        <v>1274.31</v>
      </c>
    </row>
    <row r="6534" spans="1:7" x14ac:dyDescent="0.35">
      <c r="A6534">
        <v>2019</v>
      </c>
      <c r="B6534">
        <v>12</v>
      </c>
      <c r="C6534" t="str">
        <f>+VLOOKUP(Precio_mayoristas_consumidores[[#This Row],[Cod_mes]],Códigos_mes[],2,0)</f>
        <v>Diciembre</v>
      </c>
      <c r="D6534" t="s">
        <v>797</v>
      </c>
      <c r="E6534" t="str">
        <f>+VLOOKUP(Precio_mayoristas_consumidores[[#This Row],[Producto]],Codigos_class_frutas[],2,0)</f>
        <v>Tropicales y subtropicales</v>
      </c>
      <c r="F6534" t="s">
        <v>204</v>
      </c>
      <c r="G6534" s="51">
        <v>952.71</v>
      </c>
    </row>
    <row r="6535" spans="1:7" x14ac:dyDescent="0.35">
      <c r="A6535">
        <v>2019</v>
      </c>
      <c r="B6535">
        <v>12</v>
      </c>
      <c r="C6535" t="str">
        <f>+VLOOKUP(Precio_mayoristas_consumidores[[#This Row],[Cod_mes]],Códigos_mes[],2,0)</f>
        <v>Diciembre</v>
      </c>
      <c r="D6535" t="s">
        <v>796</v>
      </c>
      <c r="E6535" t="str">
        <f>+VLOOKUP(Precio_mayoristas_consumidores[[#This Row],[Producto]],Codigos_class_frutas[],2,0)</f>
        <v>Frutos de hueso (carozo)</v>
      </c>
      <c r="F6535" t="s">
        <v>281</v>
      </c>
      <c r="G6535" s="51">
        <v>1365.89</v>
      </c>
    </row>
    <row r="6536" spans="1:7" x14ac:dyDescent="0.35">
      <c r="A6536">
        <v>2019</v>
      </c>
      <c r="B6536">
        <v>12</v>
      </c>
      <c r="C6536" t="str">
        <f>+VLOOKUP(Precio_mayoristas_consumidores[[#This Row],[Cod_mes]],Códigos_mes[],2,0)</f>
        <v>Diciembre</v>
      </c>
      <c r="D6536" t="s">
        <v>796</v>
      </c>
      <c r="E6536" t="str">
        <f>+VLOOKUP(Precio_mayoristas_consumidores[[#This Row],[Producto]],Codigos_class_frutas[],2,0)</f>
        <v>Otros</v>
      </c>
      <c r="F6536" t="s">
        <v>209</v>
      </c>
      <c r="G6536" s="51">
        <v>2183.15</v>
      </c>
    </row>
    <row r="6537" spans="1:7" x14ac:dyDescent="0.35">
      <c r="A6537">
        <v>2019</v>
      </c>
      <c r="B6537">
        <v>12</v>
      </c>
      <c r="C6537" t="str">
        <f>+VLOOKUP(Precio_mayoristas_consumidores[[#This Row],[Cod_mes]],Códigos_mes[],2,0)</f>
        <v>Diciembre</v>
      </c>
      <c r="D6537" t="s">
        <v>796</v>
      </c>
      <c r="E6537" t="str">
        <f>+VLOOKUP(Precio_mayoristas_consumidores[[#This Row],[Producto]],Codigos_class_frutas[],2,0)</f>
        <v>Frutos de hueso (carozo)</v>
      </c>
      <c r="F6537" t="s">
        <v>277</v>
      </c>
      <c r="G6537" s="51">
        <v>1161.48</v>
      </c>
    </row>
    <row r="6538" spans="1:7" x14ac:dyDescent="0.35">
      <c r="A6538">
        <v>2019</v>
      </c>
      <c r="B6538">
        <v>12</v>
      </c>
      <c r="C6538" t="str">
        <f>+VLOOKUP(Precio_mayoristas_consumidores[[#This Row],[Cod_mes]],Códigos_mes[],2,0)</f>
        <v>Diciembre</v>
      </c>
      <c r="D6538" t="s">
        <v>796</v>
      </c>
      <c r="E6538" t="str">
        <f>+VLOOKUP(Precio_mayoristas_consumidores[[#This Row],[Producto]],Codigos_class_frutas[],2,0)</f>
        <v>Berries</v>
      </c>
      <c r="F6538" t="s">
        <v>212</v>
      </c>
      <c r="G6538" s="51">
        <v>1371.28</v>
      </c>
    </row>
    <row r="6539" spans="1:7" x14ac:dyDescent="0.35">
      <c r="A6539">
        <v>2019</v>
      </c>
      <c r="B6539">
        <v>12</v>
      </c>
      <c r="C6539" t="str">
        <f>+VLOOKUP(Precio_mayoristas_consumidores[[#This Row],[Cod_mes]],Códigos_mes[],2,0)</f>
        <v>Diciembre</v>
      </c>
      <c r="D6539" t="s">
        <v>796</v>
      </c>
      <c r="E6539" t="str">
        <f>+VLOOKUP(Precio_mayoristas_consumidores[[#This Row],[Producto]],Codigos_class_frutas[],2,0)</f>
        <v>Cítricos</v>
      </c>
      <c r="F6539" t="s">
        <v>214</v>
      </c>
      <c r="G6539" s="51">
        <v>600.96</v>
      </c>
    </row>
    <row r="6540" spans="1:7" x14ac:dyDescent="0.35">
      <c r="A6540">
        <v>2019</v>
      </c>
      <c r="B6540">
        <v>12</v>
      </c>
      <c r="C6540" t="str">
        <f>+VLOOKUP(Precio_mayoristas_consumidores[[#This Row],[Cod_mes]],Códigos_mes[],2,0)</f>
        <v>Diciembre</v>
      </c>
      <c r="D6540" t="s">
        <v>796</v>
      </c>
      <c r="E6540" t="str">
        <f>+VLOOKUP(Precio_mayoristas_consumidores[[#This Row],[Producto]],Codigos_class_frutas[],2,0)</f>
        <v>Tropicales y subtropicales</v>
      </c>
      <c r="F6540" t="s">
        <v>229</v>
      </c>
      <c r="G6540" s="51">
        <v>2357.5</v>
      </c>
    </row>
    <row r="6541" spans="1:7" x14ac:dyDescent="0.35">
      <c r="A6541">
        <v>2019</v>
      </c>
      <c r="B6541">
        <v>12</v>
      </c>
      <c r="C6541" t="str">
        <f>+VLOOKUP(Precio_mayoristas_consumidores[[#This Row],[Cod_mes]],Códigos_mes[],2,0)</f>
        <v>Diciembre</v>
      </c>
      <c r="D6541" t="s">
        <v>796</v>
      </c>
      <c r="E6541" t="str">
        <f>+VLOOKUP(Precio_mayoristas_consumidores[[#This Row],[Producto]],Codigos_class_frutas[],2,0)</f>
        <v>Frutos de pepita</v>
      </c>
      <c r="F6541" t="s">
        <v>231</v>
      </c>
      <c r="G6541" s="51">
        <v>1178.8800000000001</v>
      </c>
    </row>
    <row r="6542" spans="1:7" x14ac:dyDescent="0.35">
      <c r="A6542">
        <v>2019</v>
      </c>
      <c r="B6542">
        <v>12</v>
      </c>
      <c r="C6542" t="str">
        <f>+VLOOKUP(Precio_mayoristas_consumidores[[#This Row],[Cod_mes]],Códigos_mes[],2,0)</f>
        <v>Diciembre</v>
      </c>
      <c r="D6542" t="s">
        <v>796</v>
      </c>
      <c r="E6542" t="str">
        <f>+VLOOKUP(Precio_mayoristas_consumidores[[#This Row],[Producto]],Codigos_class_frutas[],2,0)</f>
        <v>Cítricos</v>
      </c>
      <c r="F6542" t="s">
        <v>221</v>
      </c>
      <c r="G6542" s="51">
        <v>848.49</v>
      </c>
    </row>
    <row r="6543" spans="1:7" x14ac:dyDescent="0.35">
      <c r="A6543">
        <v>2019</v>
      </c>
      <c r="B6543">
        <v>12</v>
      </c>
      <c r="C6543" t="str">
        <f>+VLOOKUP(Precio_mayoristas_consumidores[[#This Row],[Cod_mes]],Códigos_mes[],2,0)</f>
        <v>Diciembre</v>
      </c>
      <c r="D6543" t="s">
        <v>796</v>
      </c>
      <c r="E6543" t="str">
        <f>+VLOOKUP(Precio_mayoristas_consumidores[[#This Row],[Producto]],Codigos_class_frutas[],2,0)</f>
        <v>Frutos de hueso (carozo)</v>
      </c>
      <c r="F6543" t="s">
        <v>665</v>
      </c>
      <c r="G6543" s="51">
        <v>1212.33</v>
      </c>
    </row>
    <row r="6544" spans="1:7" x14ac:dyDescent="0.35">
      <c r="A6544">
        <v>2019</v>
      </c>
      <c r="B6544">
        <v>12</v>
      </c>
      <c r="C6544" t="str">
        <f>+VLOOKUP(Precio_mayoristas_consumidores[[#This Row],[Cod_mes]],Códigos_mes[],2,0)</f>
        <v>Diciembre</v>
      </c>
      <c r="D6544" t="s">
        <v>796</v>
      </c>
      <c r="E6544" t="str">
        <f>+VLOOKUP(Precio_mayoristas_consumidores[[#This Row],[Producto]],Codigos_class_frutas[],2,0)</f>
        <v>Oleaginosos</v>
      </c>
      <c r="F6544" t="s">
        <v>225</v>
      </c>
      <c r="G6544" s="51">
        <v>2755.47</v>
      </c>
    </row>
    <row r="6545" spans="1:7" x14ac:dyDescent="0.35">
      <c r="A6545">
        <v>2019</v>
      </c>
      <c r="B6545">
        <v>12</v>
      </c>
      <c r="C6545" t="str">
        <f>+VLOOKUP(Precio_mayoristas_consumidores[[#This Row],[Cod_mes]],Códigos_mes[],2,0)</f>
        <v>Diciembre</v>
      </c>
      <c r="D6545" t="s">
        <v>796</v>
      </c>
      <c r="E6545" t="str">
        <f>+VLOOKUP(Precio_mayoristas_consumidores[[#This Row],[Producto]],Codigos_class_frutas[],2,0)</f>
        <v>Frutos de pepita</v>
      </c>
      <c r="F6545" t="s">
        <v>242</v>
      </c>
      <c r="G6545" s="51">
        <v>1072.6600000000001</v>
      </c>
    </row>
    <row r="6546" spans="1:7" x14ac:dyDescent="0.35">
      <c r="A6546">
        <v>2019</v>
      </c>
      <c r="B6546">
        <v>12</v>
      </c>
      <c r="C6546" t="str">
        <f>+VLOOKUP(Precio_mayoristas_consumidores[[#This Row],[Cod_mes]],Códigos_mes[],2,0)</f>
        <v>Diciembre</v>
      </c>
      <c r="D6546" t="s">
        <v>796</v>
      </c>
      <c r="E6546" t="str">
        <f>+VLOOKUP(Precio_mayoristas_consumidores[[#This Row],[Producto]],Codigos_class_frutas[],2,0)</f>
        <v>Tropicales y subtropicales</v>
      </c>
      <c r="F6546" t="s">
        <v>204</v>
      </c>
      <c r="G6546" s="51">
        <v>769.25</v>
      </c>
    </row>
    <row r="6547" spans="1:7" x14ac:dyDescent="0.35">
      <c r="A6547">
        <v>2019</v>
      </c>
      <c r="B6547">
        <v>12</v>
      </c>
      <c r="C6547" t="str">
        <f>+VLOOKUP(Precio_mayoristas_consumidores[[#This Row],[Cod_mes]],Códigos_mes[],2,0)</f>
        <v>Diciembre</v>
      </c>
      <c r="D6547" t="s">
        <v>797</v>
      </c>
      <c r="E6547" t="str">
        <f>+VLOOKUP(Precio_mayoristas_consumidores[[#This Row],[Producto]],Codigos_class_frutas[],2,0)</f>
        <v>Frutos de hueso (carozo)</v>
      </c>
      <c r="F6547" t="s">
        <v>281</v>
      </c>
      <c r="G6547" s="51">
        <v>3783.44</v>
      </c>
    </row>
    <row r="6548" spans="1:7" x14ac:dyDescent="0.35">
      <c r="A6548">
        <v>2019</v>
      </c>
      <c r="B6548">
        <v>12</v>
      </c>
      <c r="C6548" t="str">
        <f>+VLOOKUP(Precio_mayoristas_consumidores[[#This Row],[Cod_mes]],Códigos_mes[],2,0)</f>
        <v>Diciembre</v>
      </c>
      <c r="D6548" t="s">
        <v>797</v>
      </c>
      <c r="E6548" t="str">
        <f>+VLOOKUP(Precio_mayoristas_consumidores[[#This Row],[Producto]],Codigos_class_frutas[],2,0)</f>
        <v>Otros</v>
      </c>
      <c r="F6548" t="s">
        <v>209</v>
      </c>
      <c r="G6548" s="51">
        <v>2637.3</v>
      </c>
    </row>
    <row r="6549" spans="1:7" x14ac:dyDescent="0.35">
      <c r="A6549">
        <v>2019</v>
      </c>
      <c r="B6549">
        <v>12</v>
      </c>
      <c r="C6549" t="str">
        <f>+VLOOKUP(Precio_mayoristas_consumidores[[#This Row],[Cod_mes]],Códigos_mes[],2,0)</f>
        <v>Diciembre</v>
      </c>
      <c r="D6549" t="s">
        <v>797</v>
      </c>
      <c r="E6549" t="str">
        <f>+VLOOKUP(Precio_mayoristas_consumidores[[#This Row],[Producto]],Codigos_class_frutas[],2,0)</f>
        <v>Frutos de hueso (carozo)</v>
      </c>
      <c r="F6549" t="s">
        <v>277</v>
      </c>
      <c r="G6549" s="51">
        <v>2257.4299999999998</v>
      </c>
    </row>
    <row r="6550" spans="1:7" x14ac:dyDescent="0.35">
      <c r="A6550">
        <v>2019</v>
      </c>
      <c r="B6550">
        <v>12</v>
      </c>
      <c r="C6550" t="str">
        <f>+VLOOKUP(Precio_mayoristas_consumidores[[#This Row],[Cod_mes]],Códigos_mes[],2,0)</f>
        <v>Diciembre</v>
      </c>
      <c r="D6550" t="s">
        <v>797</v>
      </c>
      <c r="E6550" t="str">
        <f>+VLOOKUP(Precio_mayoristas_consumidores[[#This Row],[Producto]],Codigos_class_frutas[],2,0)</f>
        <v>Berries</v>
      </c>
      <c r="F6550" t="s">
        <v>212</v>
      </c>
      <c r="G6550" s="51">
        <v>5094.78</v>
      </c>
    </row>
    <row r="6551" spans="1:7" x14ac:dyDescent="0.35">
      <c r="A6551">
        <v>2019</v>
      </c>
      <c r="B6551">
        <v>12</v>
      </c>
      <c r="C6551" t="str">
        <f>+VLOOKUP(Precio_mayoristas_consumidores[[#This Row],[Cod_mes]],Códigos_mes[],2,0)</f>
        <v>Diciembre</v>
      </c>
      <c r="D6551" t="s">
        <v>797</v>
      </c>
      <c r="E6551" t="str">
        <f>+VLOOKUP(Precio_mayoristas_consumidores[[#This Row],[Producto]],Codigos_class_frutas[],2,0)</f>
        <v>Cítricos</v>
      </c>
      <c r="F6551" t="s">
        <v>214</v>
      </c>
      <c r="G6551" s="51">
        <v>1080.99</v>
      </c>
    </row>
    <row r="6552" spans="1:7" x14ac:dyDescent="0.35">
      <c r="A6552">
        <v>2019</v>
      </c>
      <c r="B6552">
        <v>12</v>
      </c>
      <c r="C6552" t="str">
        <f>+VLOOKUP(Precio_mayoristas_consumidores[[#This Row],[Cod_mes]],Códigos_mes[],2,0)</f>
        <v>Diciembre</v>
      </c>
      <c r="D6552" t="s">
        <v>797</v>
      </c>
      <c r="E6552" t="str">
        <f>+VLOOKUP(Precio_mayoristas_consumidores[[#This Row],[Producto]],Codigos_class_frutas[],2,0)</f>
        <v>Tropicales y subtropicales</v>
      </c>
      <c r="F6552" t="s">
        <v>229</v>
      </c>
      <c r="G6552" s="51">
        <v>1948.5</v>
      </c>
    </row>
    <row r="6553" spans="1:7" x14ac:dyDescent="0.35">
      <c r="A6553">
        <v>2019</v>
      </c>
      <c r="B6553">
        <v>12</v>
      </c>
      <c r="C6553" t="str">
        <f>+VLOOKUP(Precio_mayoristas_consumidores[[#This Row],[Cod_mes]],Códigos_mes[],2,0)</f>
        <v>Diciembre</v>
      </c>
      <c r="D6553" t="s">
        <v>797</v>
      </c>
      <c r="E6553" t="str">
        <f>+VLOOKUP(Precio_mayoristas_consumidores[[#This Row],[Producto]],Codigos_class_frutas[],2,0)</f>
        <v>Frutos de pepita</v>
      </c>
      <c r="F6553" t="s">
        <v>231</v>
      </c>
      <c r="G6553" s="51">
        <v>1628.82</v>
      </c>
    </row>
    <row r="6554" spans="1:7" x14ac:dyDescent="0.35">
      <c r="A6554">
        <v>2019</v>
      </c>
      <c r="B6554">
        <v>12</v>
      </c>
      <c r="C6554" t="str">
        <f>+VLOOKUP(Precio_mayoristas_consumidores[[#This Row],[Cod_mes]],Códigos_mes[],2,0)</f>
        <v>Diciembre</v>
      </c>
      <c r="D6554" t="s">
        <v>797</v>
      </c>
      <c r="E6554" t="str">
        <f>+VLOOKUP(Precio_mayoristas_consumidores[[#This Row],[Producto]],Codigos_class_frutas[],2,0)</f>
        <v>Cítricos</v>
      </c>
      <c r="F6554" t="s">
        <v>221</v>
      </c>
      <c r="G6554" s="51">
        <v>1043.54</v>
      </c>
    </row>
    <row r="6555" spans="1:7" x14ac:dyDescent="0.35">
      <c r="A6555">
        <v>2019</v>
      </c>
      <c r="B6555">
        <v>12</v>
      </c>
      <c r="C6555" t="str">
        <f>+VLOOKUP(Precio_mayoristas_consumidores[[#This Row],[Cod_mes]],Códigos_mes[],2,0)</f>
        <v>Diciembre</v>
      </c>
      <c r="D6555" t="s">
        <v>797</v>
      </c>
      <c r="E6555" t="str">
        <f>+VLOOKUP(Precio_mayoristas_consumidores[[#This Row],[Producto]],Codigos_class_frutas[],2,0)</f>
        <v>Frutos de hueso (carozo)</v>
      </c>
      <c r="F6555" t="s">
        <v>665</v>
      </c>
      <c r="G6555" s="51">
        <v>2196.0300000000002</v>
      </c>
    </row>
    <row r="6556" spans="1:7" x14ac:dyDescent="0.35">
      <c r="A6556">
        <v>2019</v>
      </c>
      <c r="B6556">
        <v>12</v>
      </c>
      <c r="C6556" t="str">
        <f>+VLOOKUP(Precio_mayoristas_consumidores[[#This Row],[Cod_mes]],Códigos_mes[],2,0)</f>
        <v>Diciembre</v>
      </c>
      <c r="D6556" t="s">
        <v>797</v>
      </c>
      <c r="E6556" t="str">
        <f>+VLOOKUP(Precio_mayoristas_consumidores[[#This Row],[Producto]],Codigos_class_frutas[],2,0)</f>
        <v>Oleaginosos</v>
      </c>
      <c r="F6556" t="s">
        <v>225</v>
      </c>
      <c r="G6556" s="51">
        <v>3733.43</v>
      </c>
    </row>
    <row r="6557" spans="1:7" x14ac:dyDescent="0.35">
      <c r="A6557">
        <v>2019</v>
      </c>
      <c r="B6557">
        <v>12</v>
      </c>
      <c r="C6557" t="str">
        <f>+VLOOKUP(Precio_mayoristas_consumidores[[#This Row],[Cod_mes]],Códigos_mes[],2,0)</f>
        <v>Diciembre</v>
      </c>
      <c r="D6557" t="s">
        <v>797</v>
      </c>
      <c r="E6557" t="str">
        <f>+VLOOKUP(Precio_mayoristas_consumidores[[#This Row],[Producto]],Codigos_class_frutas[],2,0)</f>
        <v>Frutos de pepita</v>
      </c>
      <c r="F6557" t="s">
        <v>242</v>
      </c>
      <c r="G6557" s="51">
        <v>1406.5</v>
      </c>
    </row>
    <row r="6558" spans="1:7" x14ac:dyDescent="0.35">
      <c r="A6558">
        <v>2019</v>
      </c>
      <c r="B6558">
        <v>12</v>
      </c>
      <c r="C6558" t="str">
        <f>+VLOOKUP(Precio_mayoristas_consumidores[[#This Row],[Cod_mes]],Códigos_mes[],2,0)</f>
        <v>Diciembre</v>
      </c>
      <c r="D6558" t="s">
        <v>797</v>
      </c>
      <c r="E6558" t="str">
        <f>+VLOOKUP(Precio_mayoristas_consumidores[[#This Row],[Producto]],Codigos_class_frutas[],2,0)</f>
        <v>Tropicales y subtropicales</v>
      </c>
      <c r="F6558" t="s">
        <v>204</v>
      </c>
      <c r="G6558" s="51">
        <v>948.1</v>
      </c>
    </row>
    <row r="6559" spans="1:7" x14ac:dyDescent="0.35">
      <c r="A6559">
        <v>2019</v>
      </c>
      <c r="B6559">
        <v>12</v>
      </c>
      <c r="C6559" t="str">
        <f>+VLOOKUP(Precio_mayoristas_consumidores[[#This Row],[Cod_mes]],Códigos_mes[],2,0)</f>
        <v>Diciembre</v>
      </c>
      <c r="D6559" t="s">
        <v>796</v>
      </c>
      <c r="E6559" t="str">
        <f>+VLOOKUP(Precio_mayoristas_consumidores[[#This Row],[Producto]],Codigos_class_frutas[],2,0)</f>
        <v>Frutos de hueso (carozo)</v>
      </c>
      <c r="F6559" t="s">
        <v>281</v>
      </c>
      <c r="G6559" s="51">
        <v>1272.0899999999999</v>
      </c>
    </row>
    <row r="6560" spans="1:7" x14ac:dyDescent="0.35">
      <c r="A6560">
        <v>2019</v>
      </c>
      <c r="B6560">
        <v>12</v>
      </c>
      <c r="C6560" t="str">
        <f>+VLOOKUP(Precio_mayoristas_consumidores[[#This Row],[Cod_mes]],Códigos_mes[],2,0)</f>
        <v>Diciembre</v>
      </c>
      <c r="D6560" t="s">
        <v>796</v>
      </c>
      <c r="E6560" t="str">
        <f>+VLOOKUP(Precio_mayoristas_consumidores[[#This Row],[Producto]],Codigos_class_frutas[],2,0)</f>
        <v>Otros</v>
      </c>
      <c r="F6560" t="s">
        <v>209</v>
      </c>
      <c r="G6560" s="51">
        <v>2057.6799999999998</v>
      </c>
    </row>
    <row r="6561" spans="1:7" x14ac:dyDescent="0.35">
      <c r="A6561">
        <v>2019</v>
      </c>
      <c r="B6561">
        <v>12</v>
      </c>
      <c r="C6561" t="str">
        <f>+VLOOKUP(Precio_mayoristas_consumidores[[#This Row],[Cod_mes]],Códigos_mes[],2,0)</f>
        <v>Diciembre</v>
      </c>
      <c r="D6561" t="s">
        <v>796</v>
      </c>
      <c r="E6561" t="str">
        <f>+VLOOKUP(Precio_mayoristas_consumidores[[#This Row],[Producto]],Codigos_class_frutas[],2,0)</f>
        <v>Frutos de hueso (carozo)</v>
      </c>
      <c r="F6561" t="s">
        <v>277</v>
      </c>
      <c r="G6561" s="51">
        <v>1050.28</v>
      </c>
    </row>
    <row r="6562" spans="1:7" x14ac:dyDescent="0.35">
      <c r="A6562">
        <v>2019</v>
      </c>
      <c r="B6562">
        <v>12</v>
      </c>
      <c r="C6562" t="str">
        <f>+VLOOKUP(Precio_mayoristas_consumidores[[#This Row],[Cod_mes]],Códigos_mes[],2,0)</f>
        <v>Diciembre</v>
      </c>
      <c r="D6562" t="s">
        <v>796</v>
      </c>
      <c r="E6562" t="str">
        <f>+VLOOKUP(Precio_mayoristas_consumidores[[#This Row],[Producto]],Codigos_class_frutas[],2,0)</f>
        <v>Berries</v>
      </c>
      <c r="F6562" t="s">
        <v>212</v>
      </c>
      <c r="G6562" s="51">
        <v>1342.99</v>
      </c>
    </row>
    <row r="6563" spans="1:7" x14ac:dyDescent="0.35">
      <c r="A6563">
        <v>2019</v>
      </c>
      <c r="B6563">
        <v>12</v>
      </c>
      <c r="C6563" t="str">
        <f>+VLOOKUP(Precio_mayoristas_consumidores[[#This Row],[Cod_mes]],Códigos_mes[],2,0)</f>
        <v>Diciembre</v>
      </c>
      <c r="D6563" t="s">
        <v>796</v>
      </c>
      <c r="E6563" t="str">
        <f>+VLOOKUP(Precio_mayoristas_consumidores[[#This Row],[Producto]],Codigos_class_frutas[],2,0)</f>
        <v>Cítricos</v>
      </c>
      <c r="F6563" t="s">
        <v>214</v>
      </c>
      <c r="G6563" s="51">
        <v>615.45000000000005</v>
      </c>
    </row>
    <row r="6564" spans="1:7" x14ac:dyDescent="0.35">
      <c r="A6564">
        <v>2019</v>
      </c>
      <c r="B6564">
        <v>12</v>
      </c>
      <c r="C6564" t="str">
        <f>+VLOOKUP(Precio_mayoristas_consumidores[[#This Row],[Cod_mes]],Códigos_mes[],2,0)</f>
        <v>Diciembre</v>
      </c>
      <c r="D6564" t="s">
        <v>796</v>
      </c>
      <c r="E6564" t="str">
        <f>+VLOOKUP(Precio_mayoristas_consumidores[[#This Row],[Producto]],Codigos_class_frutas[],2,0)</f>
        <v>Tropicales y subtropicales</v>
      </c>
      <c r="F6564" t="s">
        <v>229</v>
      </c>
      <c r="G6564" s="51">
        <v>2170.56</v>
      </c>
    </row>
    <row r="6565" spans="1:7" x14ac:dyDescent="0.35">
      <c r="A6565">
        <v>2019</v>
      </c>
      <c r="B6565">
        <v>12</v>
      </c>
      <c r="C6565" t="str">
        <f>+VLOOKUP(Precio_mayoristas_consumidores[[#This Row],[Cod_mes]],Códigos_mes[],2,0)</f>
        <v>Diciembre</v>
      </c>
      <c r="D6565" t="s">
        <v>796</v>
      </c>
      <c r="E6565" t="str">
        <f>+VLOOKUP(Precio_mayoristas_consumidores[[#This Row],[Producto]],Codigos_class_frutas[],2,0)</f>
        <v>Frutos de pepita</v>
      </c>
      <c r="F6565" t="s">
        <v>231</v>
      </c>
      <c r="G6565" s="51">
        <v>1215.24</v>
      </c>
    </row>
    <row r="6566" spans="1:7" x14ac:dyDescent="0.35">
      <c r="A6566">
        <v>2019</v>
      </c>
      <c r="B6566">
        <v>12</v>
      </c>
      <c r="C6566" t="str">
        <f>+VLOOKUP(Precio_mayoristas_consumidores[[#This Row],[Cod_mes]],Códigos_mes[],2,0)</f>
        <v>Diciembre</v>
      </c>
      <c r="D6566" t="s">
        <v>796</v>
      </c>
      <c r="E6566" t="str">
        <f>+VLOOKUP(Precio_mayoristas_consumidores[[#This Row],[Producto]],Codigos_class_frutas[],2,0)</f>
        <v>Cítricos</v>
      </c>
      <c r="F6566" t="s">
        <v>221</v>
      </c>
      <c r="G6566" s="51">
        <v>778.12</v>
      </c>
    </row>
    <row r="6567" spans="1:7" x14ac:dyDescent="0.35">
      <c r="A6567">
        <v>2019</v>
      </c>
      <c r="B6567">
        <v>12</v>
      </c>
      <c r="C6567" t="str">
        <f>+VLOOKUP(Precio_mayoristas_consumidores[[#This Row],[Cod_mes]],Códigos_mes[],2,0)</f>
        <v>Diciembre</v>
      </c>
      <c r="D6567" t="s">
        <v>796</v>
      </c>
      <c r="E6567" t="str">
        <f>+VLOOKUP(Precio_mayoristas_consumidores[[#This Row],[Producto]],Codigos_class_frutas[],2,0)</f>
        <v>Frutos de hueso (carozo)</v>
      </c>
      <c r="F6567" t="s">
        <v>665</v>
      </c>
      <c r="G6567" s="51">
        <v>1012.42</v>
      </c>
    </row>
    <row r="6568" spans="1:7" x14ac:dyDescent="0.35">
      <c r="A6568">
        <v>2019</v>
      </c>
      <c r="B6568">
        <v>12</v>
      </c>
      <c r="C6568" t="str">
        <f>+VLOOKUP(Precio_mayoristas_consumidores[[#This Row],[Cod_mes]],Códigos_mes[],2,0)</f>
        <v>Diciembre</v>
      </c>
      <c r="D6568" t="s">
        <v>796</v>
      </c>
      <c r="E6568" t="str">
        <f>+VLOOKUP(Precio_mayoristas_consumidores[[#This Row],[Producto]],Codigos_class_frutas[],2,0)</f>
        <v>Oleaginosos</v>
      </c>
      <c r="F6568" t="s">
        <v>225</v>
      </c>
      <c r="G6568" s="51">
        <v>2690.02</v>
      </c>
    </row>
    <row r="6569" spans="1:7" x14ac:dyDescent="0.35">
      <c r="A6569">
        <v>2019</v>
      </c>
      <c r="B6569">
        <v>12</v>
      </c>
      <c r="C6569" t="str">
        <f>+VLOOKUP(Precio_mayoristas_consumidores[[#This Row],[Cod_mes]],Códigos_mes[],2,0)</f>
        <v>Diciembre</v>
      </c>
      <c r="D6569" t="s">
        <v>796</v>
      </c>
      <c r="E6569" t="str">
        <f>+VLOOKUP(Precio_mayoristas_consumidores[[#This Row],[Producto]],Codigos_class_frutas[],2,0)</f>
        <v>Frutos de pepita</v>
      </c>
      <c r="F6569" t="s">
        <v>242</v>
      </c>
      <c r="G6569" s="51">
        <v>1139.3599999999999</v>
      </c>
    </row>
    <row r="6570" spans="1:7" x14ac:dyDescent="0.35">
      <c r="A6570">
        <v>2019</v>
      </c>
      <c r="B6570">
        <v>12</v>
      </c>
      <c r="C6570" t="str">
        <f>+VLOOKUP(Precio_mayoristas_consumidores[[#This Row],[Cod_mes]],Códigos_mes[],2,0)</f>
        <v>Diciembre</v>
      </c>
      <c r="D6570" t="s">
        <v>796</v>
      </c>
      <c r="E6570" t="str">
        <f>+VLOOKUP(Precio_mayoristas_consumidores[[#This Row],[Producto]],Codigos_class_frutas[],2,0)</f>
        <v>Tropicales y subtropicales</v>
      </c>
      <c r="F6570" t="s">
        <v>204</v>
      </c>
      <c r="G6570" s="51">
        <v>706.35</v>
      </c>
    </row>
    <row r="6571" spans="1:7" x14ac:dyDescent="0.35">
      <c r="A6571">
        <v>2019</v>
      </c>
      <c r="B6571">
        <v>12</v>
      </c>
      <c r="C6571" t="str">
        <f>+VLOOKUP(Precio_mayoristas_consumidores[[#This Row],[Cod_mes]],Códigos_mes[],2,0)</f>
        <v>Diciembre</v>
      </c>
      <c r="D6571" t="s">
        <v>797</v>
      </c>
      <c r="E6571" t="str">
        <f>+VLOOKUP(Precio_mayoristas_consumidores[[#This Row],[Producto]],Codigos_class_frutas[],2,0)</f>
        <v>Frutos de hueso (carozo)</v>
      </c>
      <c r="F6571" t="s">
        <v>281</v>
      </c>
      <c r="G6571" s="51">
        <v>4799.93</v>
      </c>
    </row>
    <row r="6572" spans="1:7" x14ac:dyDescent="0.35">
      <c r="A6572">
        <v>2019</v>
      </c>
      <c r="B6572">
        <v>12</v>
      </c>
      <c r="C6572" t="str">
        <f>+VLOOKUP(Precio_mayoristas_consumidores[[#This Row],[Cod_mes]],Códigos_mes[],2,0)</f>
        <v>Diciembre</v>
      </c>
      <c r="D6572" t="s">
        <v>797</v>
      </c>
      <c r="E6572" t="str">
        <f>+VLOOKUP(Precio_mayoristas_consumidores[[#This Row],[Producto]],Codigos_class_frutas[],2,0)</f>
        <v>Otros</v>
      </c>
      <c r="F6572" t="s">
        <v>209</v>
      </c>
      <c r="G6572" s="51">
        <v>2716</v>
      </c>
    </row>
    <row r="6573" spans="1:7" x14ac:dyDescent="0.35">
      <c r="A6573">
        <v>2019</v>
      </c>
      <c r="B6573">
        <v>12</v>
      </c>
      <c r="C6573" t="str">
        <f>+VLOOKUP(Precio_mayoristas_consumidores[[#This Row],[Cod_mes]],Códigos_mes[],2,0)</f>
        <v>Diciembre</v>
      </c>
      <c r="D6573" t="s">
        <v>797</v>
      </c>
      <c r="E6573" t="str">
        <f>+VLOOKUP(Precio_mayoristas_consumidores[[#This Row],[Producto]],Codigos_class_frutas[],2,0)</f>
        <v>Frutos de hueso (carozo)</v>
      </c>
      <c r="F6573" t="s">
        <v>277</v>
      </c>
      <c r="G6573" s="51">
        <v>2079.4</v>
      </c>
    </row>
    <row r="6574" spans="1:7" x14ac:dyDescent="0.35">
      <c r="A6574">
        <v>2019</v>
      </c>
      <c r="B6574">
        <v>12</v>
      </c>
      <c r="C6574" t="str">
        <f>+VLOOKUP(Precio_mayoristas_consumidores[[#This Row],[Cod_mes]],Códigos_mes[],2,0)</f>
        <v>Diciembre</v>
      </c>
      <c r="D6574" t="s">
        <v>797</v>
      </c>
      <c r="E6574" t="str">
        <f>+VLOOKUP(Precio_mayoristas_consumidores[[#This Row],[Producto]],Codigos_class_frutas[],2,0)</f>
        <v>Berries</v>
      </c>
      <c r="F6574" t="s">
        <v>212</v>
      </c>
      <c r="G6574" s="51">
        <v>5228.45</v>
      </c>
    </row>
    <row r="6575" spans="1:7" x14ac:dyDescent="0.35">
      <c r="A6575">
        <v>2019</v>
      </c>
      <c r="B6575">
        <v>12</v>
      </c>
      <c r="C6575" t="str">
        <f>+VLOOKUP(Precio_mayoristas_consumidores[[#This Row],[Cod_mes]],Códigos_mes[],2,0)</f>
        <v>Diciembre</v>
      </c>
      <c r="D6575" t="s">
        <v>797</v>
      </c>
      <c r="E6575" t="str">
        <f>+VLOOKUP(Precio_mayoristas_consumidores[[#This Row],[Producto]],Codigos_class_frutas[],2,0)</f>
        <v>Cítricos</v>
      </c>
      <c r="F6575" t="s">
        <v>214</v>
      </c>
      <c r="G6575" s="51">
        <v>1103.1500000000001</v>
      </c>
    </row>
    <row r="6576" spans="1:7" x14ac:dyDescent="0.35">
      <c r="A6576">
        <v>2019</v>
      </c>
      <c r="B6576">
        <v>12</v>
      </c>
      <c r="C6576" t="str">
        <f>+VLOOKUP(Precio_mayoristas_consumidores[[#This Row],[Cod_mes]],Códigos_mes[],2,0)</f>
        <v>Diciembre</v>
      </c>
      <c r="D6576" t="s">
        <v>797</v>
      </c>
      <c r="E6576" t="str">
        <f>+VLOOKUP(Precio_mayoristas_consumidores[[#This Row],[Producto]],Codigos_class_frutas[],2,0)</f>
        <v>Tropicales y subtropicales</v>
      </c>
      <c r="F6576" t="s">
        <v>229</v>
      </c>
      <c r="G6576" s="51">
        <v>1960.3</v>
      </c>
    </row>
    <row r="6577" spans="1:7" x14ac:dyDescent="0.35">
      <c r="A6577">
        <v>2019</v>
      </c>
      <c r="B6577">
        <v>12</v>
      </c>
      <c r="C6577" t="str">
        <f>+VLOOKUP(Precio_mayoristas_consumidores[[#This Row],[Cod_mes]],Códigos_mes[],2,0)</f>
        <v>Diciembre</v>
      </c>
      <c r="D6577" t="s">
        <v>797</v>
      </c>
      <c r="E6577" t="str">
        <f>+VLOOKUP(Precio_mayoristas_consumidores[[#This Row],[Producto]],Codigos_class_frutas[],2,0)</f>
        <v>Frutos de pepita</v>
      </c>
      <c r="F6577" t="s">
        <v>231</v>
      </c>
      <c r="G6577" s="51">
        <v>1690.71</v>
      </c>
    </row>
    <row r="6578" spans="1:7" x14ac:dyDescent="0.35">
      <c r="A6578">
        <v>2019</v>
      </c>
      <c r="B6578">
        <v>12</v>
      </c>
      <c r="C6578" t="str">
        <f>+VLOOKUP(Precio_mayoristas_consumidores[[#This Row],[Cod_mes]],Códigos_mes[],2,0)</f>
        <v>Diciembre</v>
      </c>
      <c r="D6578" t="s">
        <v>797</v>
      </c>
      <c r="E6578" t="str">
        <f>+VLOOKUP(Precio_mayoristas_consumidores[[#This Row],[Producto]],Codigos_class_frutas[],2,0)</f>
        <v>Cítricos</v>
      </c>
      <c r="F6578" t="s">
        <v>221</v>
      </c>
      <c r="G6578" s="51">
        <v>1017.69</v>
      </c>
    </row>
    <row r="6579" spans="1:7" x14ac:dyDescent="0.35">
      <c r="A6579">
        <v>2019</v>
      </c>
      <c r="B6579">
        <v>12</v>
      </c>
      <c r="C6579" t="str">
        <f>+VLOOKUP(Precio_mayoristas_consumidores[[#This Row],[Cod_mes]],Códigos_mes[],2,0)</f>
        <v>Diciembre</v>
      </c>
      <c r="D6579" t="s">
        <v>797</v>
      </c>
      <c r="E6579" t="str">
        <f>+VLOOKUP(Precio_mayoristas_consumidores[[#This Row],[Producto]],Codigos_class_frutas[],2,0)</f>
        <v>Frutos de hueso (carozo)</v>
      </c>
      <c r="F6579" t="s">
        <v>665</v>
      </c>
      <c r="G6579" s="51">
        <v>2093.9299999999998</v>
      </c>
    </row>
    <row r="6580" spans="1:7" x14ac:dyDescent="0.35">
      <c r="A6580">
        <v>2019</v>
      </c>
      <c r="B6580">
        <v>12</v>
      </c>
      <c r="C6580" t="str">
        <f>+VLOOKUP(Precio_mayoristas_consumidores[[#This Row],[Cod_mes]],Códigos_mes[],2,0)</f>
        <v>Diciembre</v>
      </c>
      <c r="D6580" t="s">
        <v>797</v>
      </c>
      <c r="E6580" t="str">
        <f>+VLOOKUP(Precio_mayoristas_consumidores[[#This Row],[Producto]],Codigos_class_frutas[],2,0)</f>
        <v>Oleaginosos</v>
      </c>
      <c r="F6580" t="s">
        <v>225</v>
      </c>
      <c r="G6580" s="51">
        <v>3634.51</v>
      </c>
    </row>
    <row r="6581" spans="1:7" x14ac:dyDescent="0.35">
      <c r="A6581">
        <v>2019</v>
      </c>
      <c r="B6581">
        <v>12</v>
      </c>
      <c r="C6581" t="str">
        <f>+VLOOKUP(Precio_mayoristas_consumidores[[#This Row],[Cod_mes]],Códigos_mes[],2,0)</f>
        <v>Diciembre</v>
      </c>
      <c r="D6581" t="s">
        <v>797</v>
      </c>
      <c r="E6581" t="str">
        <f>+VLOOKUP(Precio_mayoristas_consumidores[[#This Row],[Producto]],Codigos_class_frutas[],2,0)</f>
        <v>Frutos de pepita</v>
      </c>
      <c r="F6581" t="s">
        <v>242</v>
      </c>
      <c r="G6581" s="51">
        <v>1416.79</v>
      </c>
    </row>
    <row r="6582" spans="1:7" x14ac:dyDescent="0.35">
      <c r="A6582">
        <v>2019</v>
      </c>
      <c r="B6582">
        <v>12</v>
      </c>
      <c r="C6582" t="str">
        <f>+VLOOKUP(Precio_mayoristas_consumidores[[#This Row],[Cod_mes]],Códigos_mes[],2,0)</f>
        <v>Diciembre</v>
      </c>
      <c r="D6582" t="s">
        <v>797</v>
      </c>
      <c r="E6582" t="str">
        <f>+VLOOKUP(Precio_mayoristas_consumidores[[#This Row],[Producto]],Codigos_class_frutas[],2,0)</f>
        <v>Tropicales y subtropicales</v>
      </c>
      <c r="F6582" t="s">
        <v>204</v>
      </c>
      <c r="G6582" s="51">
        <v>950.45</v>
      </c>
    </row>
    <row r="6583" spans="1:7" x14ac:dyDescent="0.35">
      <c r="A6583">
        <v>2019</v>
      </c>
      <c r="B6583">
        <v>12</v>
      </c>
      <c r="C6583" t="str">
        <f>+VLOOKUP(Precio_mayoristas_consumidores[[#This Row],[Cod_mes]],Códigos_mes[],2,0)</f>
        <v>Diciembre</v>
      </c>
      <c r="D6583" t="s">
        <v>796</v>
      </c>
      <c r="E6583" t="str">
        <f>+VLOOKUP(Precio_mayoristas_consumidores[[#This Row],[Producto]],Codigos_class_frutas[],2,0)</f>
        <v>Frutos de hueso (carozo)</v>
      </c>
      <c r="F6583" t="s">
        <v>281</v>
      </c>
      <c r="G6583" s="51">
        <v>1212.1500000000001</v>
      </c>
    </row>
    <row r="6584" spans="1:7" x14ac:dyDescent="0.35">
      <c r="A6584">
        <v>2019</v>
      </c>
      <c r="B6584">
        <v>12</v>
      </c>
      <c r="C6584" t="str">
        <f>+VLOOKUP(Precio_mayoristas_consumidores[[#This Row],[Cod_mes]],Códigos_mes[],2,0)</f>
        <v>Diciembre</v>
      </c>
      <c r="D6584" t="s">
        <v>796</v>
      </c>
      <c r="E6584" t="str">
        <f>+VLOOKUP(Precio_mayoristas_consumidores[[#This Row],[Producto]],Codigos_class_frutas[],2,0)</f>
        <v>Otros</v>
      </c>
      <c r="F6584" t="s">
        <v>209</v>
      </c>
      <c r="G6584" s="51">
        <v>2108.48</v>
      </c>
    </row>
    <row r="6585" spans="1:7" x14ac:dyDescent="0.35">
      <c r="A6585">
        <v>2019</v>
      </c>
      <c r="B6585">
        <v>12</v>
      </c>
      <c r="C6585" t="str">
        <f>+VLOOKUP(Precio_mayoristas_consumidores[[#This Row],[Cod_mes]],Códigos_mes[],2,0)</f>
        <v>Diciembre</v>
      </c>
      <c r="D6585" t="s">
        <v>796</v>
      </c>
      <c r="E6585" t="str">
        <f>+VLOOKUP(Precio_mayoristas_consumidores[[#This Row],[Producto]],Codigos_class_frutas[],2,0)</f>
        <v>Frutos de hueso (carozo)</v>
      </c>
      <c r="F6585" t="s">
        <v>277</v>
      </c>
      <c r="G6585" s="51">
        <v>1019.12</v>
      </c>
    </row>
    <row r="6586" spans="1:7" x14ac:dyDescent="0.35">
      <c r="A6586">
        <v>2019</v>
      </c>
      <c r="B6586">
        <v>12</v>
      </c>
      <c r="C6586" t="str">
        <f>+VLOOKUP(Precio_mayoristas_consumidores[[#This Row],[Cod_mes]],Códigos_mes[],2,0)</f>
        <v>Diciembre</v>
      </c>
      <c r="D6586" t="s">
        <v>796</v>
      </c>
      <c r="E6586" t="str">
        <f>+VLOOKUP(Precio_mayoristas_consumidores[[#This Row],[Producto]],Codigos_class_frutas[],2,0)</f>
        <v>Berries</v>
      </c>
      <c r="F6586" t="s">
        <v>212</v>
      </c>
      <c r="G6586" s="51">
        <v>1269.9100000000001</v>
      </c>
    </row>
    <row r="6587" spans="1:7" x14ac:dyDescent="0.35">
      <c r="A6587">
        <v>2019</v>
      </c>
      <c r="B6587">
        <v>12</v>
      </c>
      <c r="C6587" t="str">
        <f>+VLOOKUP(Precio_mayoristas_consumidores[[#This Row],[Cod_mes]],Códigos_mes[],2,0)</f>
        <v>Diciembre</v>
      </c>
      <c r="D6587" t="s">
        <v>796</v>
      </c>
      <c r="E6587" t="str">
        <f>+VLOOKUP(Precio_mayoristas_consumidores[[#This Row],[Producto]],Codigos_class_frutas[],2,0)</f>
        <v>Cítricos</v>
      </c>
      <c r="F6587" t="s">
        <v>214</v>
      </c>
      <c r="G6587" s="51">
        <v>714.39</v>
      </c>
    </row>
    <row r="6588" spans="1:7" x14ac:dyDescent="0.35">
      <c r="A6588">
        <v>2019</v>
      </c>
      <c r="B6588">
        <v>12</v>
      </c>
      <c r="C6588" t="str">
        <f>+VLOOKUP(Precio_mayoristas_consumidores[[#This Row],[Cod_mes]],Códigos_mes[],2,0)</f>
        <v>Diciembre</v>
      </c>
      <c r="D6588" t="s">
        <v>796</v>
      </c>
      <c r="E6588" t="str">
        <f>+VLOOKUP(Precio_mayoristas_consumidores[[#This Row],[Producto]],Codigos_class_frutas[],2,0)</f>
        <v>Tropicales y subtropicales</v>
      </c>
      <c r="F6588" t="s">
        <v>229</v>
      </c>
      <c r="G6588" s="51">
        <v>2314.42</v>
      </c>
    </row>
    <row r="6589" spans="1:7" x14ac:dyDescent="0.35">
      <c r="A6589">
        <v>2019</v>
      </c>
      <c r="B6589">
        <v>12</v>
      </c>
      <c r="C6589" t="str">
        <f>+VLOOKUP(Precio_mayoristas_consumidores[[#This Row],[Cod_mes]],Códigos_mes[],2,0)</f>
        <v>Diciembre</v>
      </c>
      <c r="D6589" t="s">
        <v>796</v>
      </c>
      <c r="E6589" t="str">
        <f>+VLOOKUP(Precio_mayoristas_consumidores[[#This Row],[Producto]],Codigos_class_frutas[],2,0)</f>
        <v>Frutos de pepita</v>
      </c>
      <c r="F6589" t="s">
        <v>231</v>
      </c>
      <c r="G6589" s="51">
        <v>1249.8</v>
      </c>
    </row>
    <row r="6590" spans="1:7" x14ac:dyDescent="0.35">
      <c r="A6590">
        <v>2019</v>
      </c>
      <c r="B6590">
        <v>12</v>
      </c>
      <c r="C6590" t="str">
        <f>+VLOOKUP(Precio_mayoristas_consumidores[[#This Row],[Cod_mes]],Códigos_mes[],2,0)</f>
        <v>Diciembre</v>
      </c>
      <c r="D6590" t="s">
        <v>796</v>
      </c>
      <c r="E6590" t="str">
        <f>+VLOOKUP(Precio_mayoristas_consumidores[[#This Row],[Producto]],Codigos_class_frutas[],2,0)</f>
        <v>Cítricos</v>
      </c>
      <c r="F6590" t="s">
        <v>221</v>
      </c>
      <c r="G6590" s="51">
        <v>820.69</v>
      </c>
    </row>
    <row r="6591" spans="1:7" x14ac:dyDescent="0.35">
      <c r="A6591">
        <v>2019</v>
      </c>
      <c r="B6591">
        <v>12</v>
      </c>
      <c r="C6591" t="str">
        <f>+VLOOKUP(Precio_mayoristas_consumidores[[#This Row],[Cod_mes]],Códigos_mes[],2,0)</f>
        <v>Diciembre</v>
      </c>
      <c r="D6591" t="s">
        <v>796</v>
      </c>
      <c r="E6591" t="str">
        <f>+VLOOKUP(Precio_mayoristas_consumidores[[#This Row],[Producto]],Codigos_class_frutas[],2,0)</f>
        <v>Frutos de hueso (carozo)</v>
      </c>
      <c r="F6591" t="s">
        <v>665</v>
      </c>
      <c r="G6591" s="51">
        <v>1019.18</v>
      </c>
    </row>
    <row r="6592" spans="1:7" x14ac:dyDescent="0.35">
      <c r="A6592">
        <v>2019</v>
      </c>
      <c r="B6592">
        <v>12</v>
      </c>
      <c r="C6592" t="str">
        <f>+VLOOKUP(Precio_mayoristas_consumidores[[#This Row],[Cod_mes]],Códigos_mes[],2,0)</f>
        <v>Diciembre</v>
      </c>
      <c r="D6592" t="s">
        <v>796</v>
      </c>
      <c r="E6592" t="str">
        <f>+VLOOKUP(Precio_mayoristas_consumidores[[#This Row],[Producto]],Codigos_class_frutas[],2,0)</f>
        <v>Oleaginosos</v>
      </c>
      <c r="F6592" t="s">
        <v>225</v>
      </c>
      <c r="G6592" s="51">
        <v>2763.16</v>
      </c>
    </row>
    <row r="6593" spans="1:7" x14ac:dyDescent="0.35">
      <c r="A6593">
        <v>2019</v>
      </c>
      <c r="B6593">
        <v>12</v>
      </c>
      <c r="C6593" t="str">
        <f>+VLOOKUP(Precio_mayoristas_consumidores[[#This Row],[Cod_mes]],Códigos_mes[],2,0)</f>
        <v>Diciembre</v>
      </c>
      <c r="D6593" t="s">
        <v>796</v>
      </c>
      <c r="E6593" t="str">
        <f>+VLOOKUP(Precio_mayoristas_consumidores[[#This Row],[Producto]],Codigos_class_frutas[],2,0)</f>
        <v>Frutos de pepita</v>
      </c>
      <c r="F6593" t="s">
        <v>242</v>
      </c>
      <c r="G6593" s="51">
        <v>1151.8</v>
      </c>
    </row>
    <row r="6594" spans="1:7" x14ac:dyDescent="0.35">
      <c r="A6594">
        <v>2019</v>
      </c>
      <c r="B6594">
        <v>12</v>
      </c>
      <c r="C6594" t="str">
        <f>+VLOOKUP(Precio_mayoristas_consumidores[[#This Row],[Cod_mes]],Códigos_mes[],2,0)</f>
        <v>Diciembre</v>
      </c>
      <c r="D6594" t="s">
        <v>796</v>
      </c>
      <c r="E6594" t="str">
        <f>+VLOOKUP(Precio_mayoristas_consumidores[[#This Row],[Producto]],Codigos_class_frutas[],2,0)</f>
        <v>Tropicales y subtropicales</v>
      </c>
      <c r="F6594" t="s">
        <v>204</v>
      </c>
      <c r="G6594" s="51">
        <v>707.94</v>
      </c>
    </row>
    <row r="6595" spans="1:7" x14ac:dyDescent="0.35">
      <c r="A6595">
        <v>2019</v>
      </c>
      <c r="B6595">
        <v>12</v>
      </c>
      <c r="C6595" t="str">
        <f>+VLOOKUP(Precio_mayoristas_consumidores[[#This Row],[Cod_mes]],Códigos_mes[],2,0)</f>
        <v>Diciembre</v>
      </c>
      <c r="D6595" t="s">
        <v>797</v>
      </c>
      <c r="E6595" t="str">
        <f>+VLOOKUP(Precio_mayoristas_consumidores[[#This Row],[Producto]],Codigos_class_frutas[],2,0)</f>
        <v>Frutos de hueso (carozo)</v>
      </c>
      <c r="F6595" t="s">
        <v>281</v>
      </c>
      <c r="G6595" s="51">
        <v>4545.4399999999996</v>
      </c>
    </row>
    <row r="6596" spans="1:7" x14ac:dyDescent="0.35">
      <c r="A6596">
        <v>2019</v>
      </c>
      <c r="B6596">
        <v>12</v>
      </c>
      <c r="C6596" t="str">
        <f>+VLOOKUP(Precio_mayoristas_consumidores[[#This Row],[Cod_mes]],Códigos_mes[],2,0)</f>
        <v>Diciembre</v>
      </c>
      <c r="D6596" t="s">
        <v>797</v>
      </c>
      <c r="E6596" t="str">
        <f>+VLOOKUP(Precio_mayoristas_consumidores[[#This Row],[Producto]],Codigos_class_frutas[],2,0)</f>
        <v>Otros</v>
      </c>
      <c r="F6596" t="s">
        <v>209</v>
      </c>
      <c r="G6596" s="51">
        <v>2666.92</v>
      </c>
    </row>
    <row r="6597" spans="1:7" x14ac:dyDescent="0.35">
      <c r="A6597">
        <v>2019</v>
      </c>
      <c r="B6597">
        <v>12</v>
      </c>
      <c r="C6597" t="str">
        <f>+VLOOKUP(Precio_mayoristas_consumidores[[#This Row],[Cod_mes]],Códigos_mes[],2,0)</f>
        <v>Diciembre</v>
      </c>
      <c r="D6597" t="s">
        <v>797</v>
      </c>
      <c r="E6597" t="str">
        <f>+VLOOKUP(Precio_mayoristas_consumidores[[#This Row],[Producto]],Codigos_class_frutas[],2,0)</f>
        <v>Frutos de hueso (carozo)</v>
      </c>
      <c r="F6597" t="s">
        <v>277</v>
      </c>
      <c r="G6597" s="51">
        <v>2062.37</v>
      </c>
    </row>
    <row r="6598" spans="1:7" x14ac:dyDescent="0.35">
      <c r="A6598">
        <v>2019</v>
      </c>
      <c r="B6598">
        <v>12</v>
      </c>
      <c r="C6598" t="str">
        <f>+VLOOKUP(Precio_mayoristas_consumidores[[#This Row],[Cod_mes]],Códigos_mes[],2,0)</f>
        <v>Diciembre</v>
      </c>
      <c r="D6598" t="s">
        <v>797</v>
      </c>
      <c r="E6598" t="str">
        <f>+VLOOKUP(Precio_mayoristas_consumidores[[#This Row],[Producto]],Codigos_class_frutas[],2,0)</f>
        <v>Berries</v>
      </c>
      <c r="F6598" t="s">
        <v>212</v>
      </c>
      <c r="G6598" s="51">
        <v>5121.25</v>
      </c>
    </row>
    <row r="6599" spans="1:7" x14ac:dyDescent="0.35">
      <c r="A6599">
        <v>2019</v>
      </c>
      <c r="B6599">
        <v>12</v>
      </c>
      <c r="C6599" t="str">
        <f>+VLOOKUP(Precio_mayoristas_consumidores[[#This Row],[Cod_mes]],Códigos_mes[],2,0)</f>
        <v>Diciembre</v>
      </c>
      <c r="D6599" t="s">
        <v>797</v>
      </c>
      <c r="E6599" t="str">
        <f>+VLOOKUP(Precio_mayoristas_consumidores[[#This Row],[Producto]],Codigos_class_frutas[],2,0)</f>
        <v>Cítricos</v>
      </c>
      <c r="F6599" t="s">
        <v>214</v>
      </c>
      <c r="G6599" s="51">
        <v>1111.3800000000001</v>
      </c>
    </row>
    <row r="6600" spans="1:7" x14ac:dyDescent="0.35">
      <c r="A6600">
        <v>2019</v>
      </c>
      <c r="B6600">
        <v>12</v>
      </c>
      <c r="C6600" t="str">
        <f>+VLOOKUP(Precio_mayoristas_consumidores[[#This Row],[Cod_mes]],Códigos_mes[],2,0)</f>
        <v>Diciembre</v>
      </c>
      <c r="D6600" t="s">
        <v>797</v>
      </c>
      <c r="E6600" t="str">
        <f>+VLOOKUP(Precio_mayoristas_consumidores[[#This Row],[Producto]],Codigos_class_frutas[],2,0)</f>
        <v>Tropicales y subtropicales</v>
      </c>
      <c r="F6600" t="s">
        <v>229</v>
      </c>
      <c r="G6600" s="51">
        <v>1963.9</v>
      </c>
    </row>
    <row r="6601" spans="1:7" x14ac:dyDescent="0.35">
      <c r="A6601">
        <v>2019</v>
      </c>
      <c r="B6601">
        <v>12</v>
      </c>
      <c r="C6601" t="str">
        <f>+VLOOKUP(Precio_mayoristas_consumidores[[#This Row],[Cod_mes]],Códigos_mes[],2,0)</f>
        <v>Diciembre</v>
      </c>
      <c r="D6601" t="s">
        <v>797</v>
      </c>
      <c r="E6601" t="str">
        <f>+VLOOKUP(Precio_mayoristas_consumidores[[#This Row],[Producto]],Codigos_class_frutas[],2,0)</f>
        <v>Frutos de pepita</v>
      </c>
      <c r="F6601" t="s">
        <v>231</v>
      </c>
      <c r="G6601" s="51">
        <v>1732.37</v>
      </c>
    </row>
    <row r="6602" spans="1:7" x14ac:dyDescent="0.35">
      <c r="A6602">
        <v>2019</v>
      </c>
      <c r="B6602">
        <v>12</v>
      </c>
      <c r="C6602" t="str">
        <f>+VLOOKUP(Precio_mayoristas_consumidores[[#This Row],[Cod_mes]],Códigos_mes[],2,0)</f>
        <v>Diciembre</v>
      </c>
      <c r="D6602" t="s">
        <v>797</v>
      </c>
      <c r="E6602" t="str">
        <f>+VLOOKUP(Precio_mayoristas_consumidores[[#This Row],[Producto]],Codigos_class_frutas[],2,0)</f>
        <v>Cítricos</v>
      </c>
      <c r="F6602" t="s">
        <v>221</v>
      </c>
      <c r="G6602" s="51">
        <v>998.14</v>
      </c>
    </row>
    <row r="6603" spans="1:7" x14ac:dyDescent="0.35">
      <c r="A6603">
        <v>2019</v>
      </c>
      <c r="B6603">
        <v>12</v>
      </c>
      <c r="C6603" t="str">
        <f>+VLOOKUP(Precio_mayoristas_consumidores[[#This Row],[Cod_mes]],Códigos_mes[],2,0)</f>
        <v>Diciembre</v>
      </c>
      <c r="D6603" t="s">
        <v>797</v>
      </c>
      <c r="E6603" t="str">
        <f>+VLOOKUP(Precio_mayoristas_consumidores[[#This Row],[Producto]],Codigos_class_frutas[],2,0)</f>
        <v>Frutos de hueso (carozo)</v>
      </c>
      <c r="F6603" t="s">
        <v>665</v>
      </c>
      <c r="G6603" s="51">
        <v>2105.4699999999998</v>
      </c>
    </row>
    <row r="6604" spans="1:7" x14ac:dyDescent="0.35">
      <c r="A6604">
        <v>2019</v>
      </c>
      <c r="B6604">
        <v>12</v>
      </c>
      <c r="C6604" t="str">
        <f>+VLOOKUP(Precio_mayoristas_consumidores[[#This Row],[Cod_mes]],Códigos_mes[],2,0)</f>
        <v>Diciembre</v>
      </c>
      <c r="D6604" t="s">
        <v>797</v>
      </c>
      <c r="E6604" t="str">
        <f>+VLOOKUP(Precio_mayoristas_consumidores[[#This Row],[Producto]],Codigos_class_frutas[],2,0)</f>
        <v>Oleaginosos</v>
      </c>
      <c r="F6604" t="s">
        <v>225</v>
      </c>
      <c r="G6604" s="51">
        <v>3708.94</v>
      </c>
    </row>
    <row r="6605" spans="1:7" x14ac:dyDescent="0.35">
      <c r="A6605">
        <v>2019</v>
      </c>
      <c r="B6605">
        <v>12</v>
      </c>
      <c r="C6605" t="str">
        <f>+VLOOKUP(Precio_mayoristas_consumidores[[#This Row],[Cod_mes]],Códigos_mes[],2,0)</f>
        <v>Diciembre</v>
      </c>
      <c r="D6605" t="s">
        <v>797</v>
      </c>
      <c r="E6605" t="str">
        <f>+VLOOKUP(Precio_mayoristas_consumidores[[#This Row],[Producto]],Codigos_class_frutas[],2,0)</f>
        <v>Frutos de pepita</v>
      </c>
      <c r="F6605" t="s">
        <v>242</v>
      </c>
      <c r="G6605" s="51">
        <v>1561.42</v>
      </c>
    </row>
    <row r="6606" spans="1:7" x14ac:dyDescent="0.35">
      <c r="A6606">
        <v>2019</v>
      </c>
      <c r="B6606">
        <v>12</v>
      </c>
      <c r="C6606" t="str">
        <f>+VLOOKUP(Precio_mayoristas_consumidores[[#This Row],[Cod_mes]],Códigos_mes[],2,0)</f>
        <v>Diciembre</v>
      </c>
      <c r="D6606" t="s">
        <v>797</v>
      </c>
      <c r="E6606" t="str">
        <f>+VLOOKUP(Precio_mayoristas_consumidores[[#This Row],[Producto]],Codigos_class_frutas[],2,0)</f>
        <v>Tropicales y subtropicales</v>
      </c>
      <c r="F6606" t="s">
        <v>204</v>
      </c>
      <c r="G6606" s="51">
        <v>912.3</v>
      </c>
    </row>
    <row r="6607" spans="1:7" x14ac:dyDescent="0.35">
      <c r="A6607">
        <v>2020</v>
      </c>
      <c r="B6607">
        <v>1</v>
      </c>
      <c r="C6607" t="str">
        <f>+VLOOKUP(Precio_mayoristas_consumidores[[#This Row],[Cod_mes]],Códigos_mes[],2,0)</f>
        <v>Enero</v>
      </c>
      <c r="D6607" t="s">
        <v>796</v>
      </c>
      <c r="E6607" t="str">
        <f>+VLOOKUP(Precio_mayoristas_consumidores[[#This Row],[Producto]],Codigos_class_frutas[],2,0)</f>
        <v>Berries</v>
      </c>
      <c r="F6607" t="s">
        <v>207</v>
      </c>
      <c r="G6607" s="51">
        <v>2154.0700000000002</v>
      </c>
    </row>
    <row r="6608" spans="1:7" x14ac:dyDescent="0.35">
      <c r="A6608">
        <v>2020</v>
      </c>
      <c r="B6608">
        <v>1</v>
      </c>
      <c r="C6608" t="str">
        <f>+VLOOKUP(Precio_mayoristas_consumidores[[#This Row],[Cod_mes]],Códigos_mes[],2,0)</f>
        <v>Enero</v>
      </c>
      <c r="D6608" t="s">
        <v>796</v>
      </c>
      <c r="E6608" t="str">
        <f>+VLOOKUP(Precio_mayoristas_consumidores[[#This Row],[Producto]],Codigos_class_frutas[],2,0)</f>
        <v>Frutos de hueso (carozo)</v>
      </c>
      <c r="F6608" t="s">
        <v>281</v>
      </c>
      <c r="G6608" s="51">
        <v>1319.02</v>
      </c>
    </row>
    <row r="6609" spans="1:7" x14ac:dyDescent="0.35">
      <c r="A6609">
        <v>2020</v>
      </c>
      <c r="B6609">
        <v>1</v>
      </c>
      <c r="C6609" t="str">
        <f>+VLOOKUP(Precio_mayoristas_consumidores[[#This Row],[Cod_mes]],Códigos_mes[],2,0)</f>
        <v>Enero</v>
      </c>
      <c r="D6609" t="s">
        <v>796</v>
      </c>
      <c r="E6609" t="str">
        <f>+VLOOKUP(Precio_mayoristas_consumidores[[#This Row],[Producto]],Codigos_class_frutas[],2,0)</f>
        <v>Frutos de hueso (carozo)</v>
      </c>
      <c r="F6609" t="s">
        <v>702</v>
      </c>
      <c r="G6609" s="51">
        <v>960.34</v>
      </c>
    </row>
    <row r="6610" spans="1:7" x14ac:dyDescent="0.35">
      <c r="A6610">
        <v>2020</v>
      </c>
      <c r="B6610">
        <v>1</v>
      </c>
      <c r="C6610" t="str">
        <f>+VLOOKUP(Precio_mayoristas_consumidores[[#This Row],[Cod_mes]],Códigos_mes[],2,0)</f>
        <v>Enero</v>
      </c>
      <c r="D6610" t="s">
        <v>796</v>
      </c>
      <c r="E6610" t="str">
        <f>+VLOOKUP(Precio_mayoristas_consumidores[[#This Row],[Producto]],Codigos_class_frutas[],2,0)</f>
        <v>Frutos de hueso (carozo)</v>
      </c>
      <c r="F6610" t="s">
        <v>277</v>
      </c>
      <c r="G6610" s="51">
        <v>1089.72</v>
      </c>
    </row>
    <row r="6611" spans="1:7" x14ac:dyDescent="0.35">
      <c r="A6611">
        <v>2020</v>
      </c>
      <c r="B6611">
        <v>1</v>
      </c>
      <c r="C6611" t="str">
        <f>+VLOOKUP(Precio_mayoristas_consumidores[[#This Row],[Cod_mes]],Códigos_mes[],2,0)</f>
        <v>Enero</v>
      </c>
      <c r="D6611" t="s">
        <v>796</v>
      </c>
      <c r="E6611" t="str">
        <f>+VLOOKUP(Precio_mayoristas_consumidores[[#This Row],[Producto]],Codigos_class_frutas[],2,0)</f>
        <v>Berries</v>
      </c>
      <c r="F6611" t="s">
        <v>799</v>
      </c>
      <c r="G6611" s="51">
        <v>2214.66</v>
      </c>
    </row>
    <row r="6612" spans="1:7" x14ac:dyDescent="0.35">
      <c r="A6612">
        <v>2020</v>
      </c>
      <c r="B6612">
        <v>1</v>
      </c>
      <c r="C6612" t="str">
        <f>+VLOOKUP(Precio_mayoristas_consumidores[[#This Row],[Cod_mes]],Códigos_mes[],2,0)</f>
        <v>Enero</v>
      </c>
      <c r="D6612" t="s">
        <v>796</v>
      </c>
      <c r="E6612" t="str">
        <f>+VLOOKUP(Precio_mayoristas_consumidores[[#This Row],[Producto]],Codigos_class_frutas[],2,0)</f>
        <v>Berries</v>
      </c>
      <c r="F6612" t="s">
        <v>212</v>
      </c>
      <c r="G6612" s="51">
        <v>1476.88</v>
      </c>
    </row>
    <row r="6613" spans="1:7" x14ac:dyDescent="0.35">
      <c r="A6613">
        <v>2020</v>
      </c>
      <c r="B6613">
        <v>1</v>
      </c>
      <c r="C6613" t="str">
        <f>+VLOOKUP(Precio_mayoristas_consumidores[[#This Row],[Cod_mes]],Códigos_mes[],2,0)</f>
        <v>Enero</v>
      </c>
      <c r="D6613" t="s">
        <v>796</v>
      </c>
      <c r="E6613" t="str">
        <f>+VLOOKUP(Precio_mayoristas_consumidores[[#This Row],[Producto]],Codigos_class_frutas[],2,0)</f>
        <v>Cítricos</v>
      </c>
      <c r="F6613" t="s">
        <v>214</v>
      </c>
      <c r="G6613" s="51">
        <v>1136.52</v>
      </c>
    </row>
    <row r="6614" spans="1:7" x14ac:dyDescent="0.35">
      <c r="A6614">
        <v>2020</v>
      </c>
      <c r="B6614">
        <v>1</v>
      </c>
      <c r="C6614" t="str">
        <f>+VLOOKUP(Precio_mayoristas_consumidores[[#This Row],[Cod_mes]],Códigos_mes[],2,0)</f>
        <v>Enero</v>
      </c>
      <c r="D6614" t="s">
        <v>796</v>
      </c>
      <c r="E6614" t="str">
        <f>+VLOOKUP(Precio_mayoristas_consumidores[[#This Row],[Producto]],Codigos_class_frutas[],2,0)</f>
        <v>Tropicales y subtropicales</v>
      </c>
      <c r="F6614" t="s">
        <v>229</v>
      </c>
      <c r="G6614" s="51">
        <v>2037.27</v>
      </c>
    </row>
    <row r="6615" spans="1:7" x14ac:dyDescent="0.35">
      <c r="A6615">
        <v>2020</v>
      </c>
      <c r="B6615">
        <v>1</v>
      </c>
      <c r="C6615" t="str">
        <f>+VLOOKUP(Precio_mayoristas_consumidores[[#This Row],[Cod_mes]],Códigos_mes[],2,0)</f>
        <v>Enero</v>
      </c>
      <c r="D6615" t="s">
        <v>796</v>
      </c>
      <c r="E6615" t="str">
        <f>+VLOOKUP(Precio_mayoristas_consumidores[[#This Row],[Producto]],Codigos_class_frutas[],2,0)</f>
        <v>Frutos de pepita</v>
      </c>
      <c r="F6615" t="s">
        <v>231</v>
      </c>
      <c r="G6615" s="51">
        <v>1291.6099999999999</v>
      </c>
    </row>
    <row r="6616" spans="1:7" x14ac:dyDescent="0.35">
      <c r="A6616">
        <v>2020</v>
      </c>
      <c r="B6616">
        <v>1</v>
      </c>
      <c r="C6616" t="str">
        <f>+VLOOKUP(Precio_mayoristas_consumidores[[#This Row],[Cod_mes]],Códigos_mes[],2,0)</f>
        <v>Enero</v>
      </c>
      <c r="D6616" t="s">
        <v>796</v>
      </c>
      <c r="E6616" t="str">
        <f>+VLOOKUP(Precio_mayoristas_consumidores[[#This Row],[Producto]],Codigos_class_frutas[],2,0)</f>
        <v>Cítricos</v>
      </c>
      <c r="F6616" t="s">
        <v>221</v>
      </c>
      <c r="G6616" s="51">
        <v>879.97</v>
      </c>
    </row>
    <row r="6617" spans="1:7" x14ac:dyDescent="0.35">
      <c r="A6617">
        <v>2020</v>
      </c>
      <c r="B6617">
        <v>1</v>
      </c>
      <c r="C6617" t="str">
        <f>+VLOOKUP(Precio_mayoristas_consumidores[[#This Row],[Cod_mes]],Códigos_mes[],2,0)</f>
        <v>Enero</v>
      </c>
      <c r="D6617" t="s">
        <v>796</v>
      </c>
      <c r="E6617" t="str">
        <f>+VLOOKUP(Precio_mayoristas_consumidores[[#This Row],[Producto]],Codigos_class_frutas[],2,0)</f>
        <v>Frutos de hueso (carozo)</v>
      </c>
      <c r="F6617" t="s">
        <v>665</v>
      </c>
      <c r="G6617" s="51">
        <v>1089.77</v>
      </c>
    </row>
    <row r="6618" spans="1:7" x14ac:dyDescent="0.35">
      <c r="A6618">
        <v>2020</v>
      </c>
      <c r="B6618">
        <v>1</v>
      </c>
      <c r="C6618" t="str">
        <f>+VLOOKUP(Precio_mayoristas_consumidores[[#This Row],[Cod_mes]],Códigos_mes[],2,0)</f>
        <v>Enero</v>
      </c>
      <c r="D6618" t="s">
        <v>796</v>
      </c>
      <c r="E6618" t="str">
        <f>+VLOOKUP(Precio_mayoristas_consumidores[[#This Row],[Producto]],Codigos_class_frutas[],2,0)</f>
        <v>Oleaginosos</v>
      </c>
      <c r="F6618" t="s">
        <v>225</v>
      </c>
      <c r="G6618" s="51">
        <v>2870.19</v>
      </c>
    </row>
    <row r="6619" spans="1:7" x14ac:dyDescent="0.35">
      <c r="A6619">
        <v>2020</v>
      </c>
      <c r="B6619">
        <v>1</v>
      </c>
      <c r="C6619" t="str">
        <f>+VLOOKUP(Precio_mayoristas_consumidores[[#This Row],[Cod_mes]],Códigos_mes[],2,0)</f>
        <v>Enero</v>
      </c>
      <c r="D6619" t="s">
        <v>796</v>
      </c>
      <c r="E6619" t="str">
        <f>+VLOOKUP(Precio_mayoristas_consumidores[[#This Row],[Producto]],Codigos_class_frutas[],2,0)</f>
        <v>Frutos de pepita</v>
      </c>
      <c r="F6619" t="s">
        <v>242</v>
      </c>
      <c r="G6619" s="51">
        <v>1160.1199999999999</v>
      </c>
    </row>
    <row r="6620" spans="1:7" x14ac:dyDescent="0.35">
      <c r="A6620">
        <v>2020</v>
      </c>
      <c r="B6620">
        <v>1</v>
      </c>
      <c r="C6620" t="str">
        <f>+VLOOKUP(Precio_mayoristas_consumidores[[#This Row],[Cod_mes]],Códigos_mes[],2,0)</f>
        <v>Enero</v>
      </c>
      <c r="D6620" t="s">
        <v>796</v>
      </c>
      <c r="E6620" t="str">
        <f>+VLOOKUP(Precio_mayoristas_consumidores[[#This Row],[Producto]],Codigos_class_frutas[],2,0)</f>
        <v>Tropicales y subtropicales</v>
      </c>
      <c r="F6620" t="s">
        <v>204</v>
      </c>
      <c r="G6620" s="51">
        <v>688.91</v>
      </c>
    </row>
    <row r="6621" spans="1:7" x14ac:dyDescent="0.35">
      <c r="A6621">
        <v>2020</v>
      </c>
      <c r="B6621">
        <v>1</v>
      </c>
      <c r="C6621" t="str">
        <f>+VLOOKUP(Precio_mayoristas_consumidores[[#This Row],[Cod_mes]],Códigos_mes[],2,0)</f>
        <v>Enero</v>
      </c>
      <c r="D6621" t="s">
        <v>797</v>
      </c>
      <c r="E6621" t="str">
        <f>+VLOOKUP(Precio_mayoristas_consumidores[[#This Row],[Producto]],Codigos_class_frutas[],2,0)</f>
        <v>Berries</v>
      </c>
      <c r="F6621" t="s">
        <v>207</v>
      </c>
      <c r="G6621" s="51">
        <v>6796.81</v>
      </c>
    </row>
    <row r="6622" spans="1:7" x14ac:dyDescent="0.35">
      <c r="A6622">
        <v>2020</v>
      </c>
      <c r="B6622">
        <v>1</v>
      </c>
      <c r="C6622" t="str">
        <f>+VLOOKUP(Precio_mayoristas_consumidores[[#This Row],[Cod_mes]],Códigos_mes[],2,0)</f>
        <v>Enero</v>
      </c>
      <c r="D6622" t="s">
        <v>797</v>
      </c>
      <c r="E6622" t="str">
        <f>+VLOOKUP(Precio_mayoristas_consumidores[[#This Row],[Producto]],Codigos_class_frutas[],2,0)</f>
        <v>Frutos de hueso (carozo)</v>
      </c>
      <c r="F6622" t="s">
        <v>281</v>
      </c>
      <c r="G6622" s="51">
        <v>3193.92</v>
      </c>
    </row>
    <row r="6623" spans="1:7" x14ac:dyDescent="0.35">
      <c r="A6623">
        <v>2020</v>
      </c>
      <c r="B6623">
        <v>1</v>
      </c>
      <c r="C6623" t="str">
        <f>+VLOOKUP(Precio_mayoristas_consumidores[[#This Row],[Cod_mes]],Códigos_mes[],2,0)</f>
        <v>Enero</v>
      </c>
      <c r="D6623" t="s">
        <v>797</v>
      </c>
      <c r="E6623" t="str">
        <f>+VLOOKUP(Precio_mayoristas_consumidores[[#This Row],[Producto]],Codigos_class_frutas[],2,0)</f>
        <v>Frutos de hueso (carozo)</v>
      </c>
      <c r="F6623" t="s">
        <v>702</v>
      </c>
      <c r="G6623" s="51">
        <v>2082.46</v>
      </c>
    </row>
    <row r="6624" spans="1:7" x14ac:dyDescent="0.35">
      <c r="A6624">
        <v>2020</v>
      </c>
      <c r="B6624">
        <v>1</v>
      </c>
      <c r="C6624" t="str">
        <f>+VLOOKUP(Precio_mayoristas_consumidores[[#This Row],[Cod_mes]],Códigos_mes[],2,0)</f>
        <v>Enero</v>
      </c>
      <c r="D6624" t="s">
        <v>797</v>
      </c>
      <c r="E6624" t="str">
        <f>+VLOOKUP(Precio_mayoristas_consumidores[[#This Row],[Producto]],Codigos_class_frutas[],2,0)</f>
        <v>Frutos de hueso (carozo)</v>
      </c>
      <c r="F6624" t="s">
        <v>277</v>
      </c>
      <c r="G6624" s="51">
        <v>2025.57</v>
      </c>
    </row>
    <row r="6625" spans="1:7" x14ac:dyDescent="0.35">
      <c r="A6625">
        <v>2020</v>
      </c>
      <c r="B6625">
        <v>1</v>
      </c>
      <c r="C6625" t="str">
        <f>+VLOOKUP(Precio_mayoristas_consumidores[[#This Row],[Cod_mes]],Códigos_mes[],2,0)</f>
        <v>Enero</v>
      </c>
      <c r="D6625" t="s">
        <v>797</v>
      </c>
      <c r="E6625" t="str">
        <f>+VLOOKUP(Precio_mayoristas_consumidores[[#This Row],[Producto]],Codigos_class_frutas[],2,0)</f>
        <v>Berries</v>
      </c>
      <c r="F6625" t="s">
        <v>799</v>
      </c>
      <c r="G6625" s="51">
        <v>11905</v>
      </c>
    </row>
    <row r="6626" spans="1:7" x14ac:dyDescent="0.35">
      <c r="A6626">
        <v>2020</v>
      </c>
      <c r="B6626">
        <v>1</v>
      </c>
      <c r="C6626" t="str">
        <f>+VLOOKUP(Precio_mayoristas_consumidores[[#This Row],[Cod_mes]],Códigos_mes[],2,0)</f>
        <v>Enero</v>
      </c>
      <c r="D6626" t="s">
        <v>797</v>
      </c>
      <c r="E6626" t="str">
        <f>+VLOOKUP(Precio_mayoristas_consumidores[[#This Row],[Producto]],Codigos_class_frutas[],2,0)</f>
        <v>Berries</v>
      </c>
      <c r="F6626" t="s">
        <v>212</v>
      </c>
      <c r="G6626" s="51">
        <v>5658.94</v>
      </c>
    </row>
    <row r="6627" spans="1:7" x14ac:dyDescent="0.35">
      <c r="A6627">
        <v>2020</v>
      </c>
      <c r="B6627">
        <v>1</v>
      </c>
      <c r="C6627" t="str">
        <f>+VLOOKUP(Precio_mayoristas_consumidores[[#This Row],[Cod_mes]],Códigos_mes[],2,0)</f>
        <v>Enero</v>
      </c>
      <c r="D6627" t="s">
        <v>797</v>
      </c>
      <c r="E6627" t="str">
        <f>+VLOOKUP(Precio_mayoristas_consumidores[[#This Row],[Producto]],Codigos_class_frutas[],2,0)</f>
        <v>Cítricos</v>
      </c>
      <c r="F6627" t="s">
        <v>214</v>
      </c>
      <c r="G6627" s="51">
        <v>1156.5899999999999</v>
      </c>
    </row>
    <row r="6628" spans="1:7" x14ac:dyDescent="0.35">
      <c r="A6628">
        <v>2020</v>
      </c>
      <c r="B6628">
        <v>1</v>
      </c>
      <c r="C6628" t="str">
        <f>+VLOOKUP(Precio_mayoristas_consumidores[[#This Row],[Cod_mes]],Códigos_mes[],2,0)</f>
        <v>Enero</v>
      </c>
      <c r="D6628" t="s">
        <v>797</v>
      </c>
      <c r="E6628" t="str">
        <f>+VLOOKUP(Precio_mayoristas_consumidores[[#This Row],[Producto]],Codigos_class_frutas[],2,0)</f>
        <v>Tropicales y subtropicales</v>
      </c>
      <c r="F6628" t="s">
        <v>229</v>
      </c>
      <c r="G6628" s="51">
        <v>2019.88</v>
      </c>
    </row>
    <row r="6629" spans="1:7" x14ac:dyDescent="0.35">
      <c r="A6629">
        <v>2020</v>
      </c>
      <c r="B6629">
        <v>1</v>
      </c>
      <c r="C6629" t="str">
        <f>+VLOOKUP(Precio_mayoristas_consumidores[[#This Row],[Cod_mes]],Códigos_mes[],2,0)</f>
        <v>Enero</v>
      </c>
      <c r="D6629" t="s">
        <v>797</v>
      </c>
      <c r="E6629" t="str">
        <f>+VLOOKUP(Precio_mayoristas_consumidores[[#This Row],[Producto]],Codigos_class_frutas[],2,0)</f>
        <v>Frutos de pepita</v>
      </c>
      <c r="F6629" t="s">
        <v>231</v>
      </c>
      <c r="G6629" s="51">
        <v>1810.8</v>
      </c>
    </row>
    <row r="6630" spans="1:7" x14ac:dyDescent="0.35">
      <c r="A6630">
        <v>2020</v>
      </c>
      <c r="B6630">
        <v>1</v>
      </c>
      <c r="C6630" t="str">
        <f>+VLOOKUP(Precio_mayoristas_consumidores[[#This Row],[Cod_mes]],Códigos_mes[],2,0)</f>
        <v>Enero</v>
      </c>
      <c r="D6630" t="s">
        <v>797</v>
      </c>
      <c r="E6630" t="str">
        <f>+VLOOKUP(Precio_mayoristas_consumidores[[#This Row],[Producto]],Codigos_class_frutas[],2,0)</f>
        <v>Cítricos</v>
      </c>
      <c r="F6630" t="s">
        <v>221</v>
      </c>
      <c r="G6630" s="51">
        <v>1176.79</v>
      </c>
    </row>
    <row r="6631" spans="1:7" x14ac:dyDescent="0.35">
      <c r="A6631">
        <v>2020</v>
      </c>
      <c r="B6631">
        <v>1</v>
      </c>
      <c r="C6631" t="str">
        <f>+VLOOKUP(Precio_mayoristas_consumidores[[#This Row],[Cod_mes]],Códigos_mes[],2,0)</f>
        <v>Enero</v>
      </c>
      <c r="D6631" t="s">
        <v>797</v>
      </c>
      <c r="E6631" t="str">
        <f>+VLOOKUP(Precio_mayoristas_consumidores[[#This Row],[Producto]],Codigos_class_frutas[],2,0)</f>
        <v>Frutos de hueso (carozo)</v>
      </c>
      <c r="F6631" t="s">
        <v>665</v>
      </c>
      <c r="G6631" s="51">
        <v>2058.8200000000002</v>
      </c>
    </row>
    <row r="6632" spans="1:7" x14ac:dyDescent="0.35">
      <c r="A6632">
        <v>2020</v>
      </c>
      <c r="B6632">
        <v>1</v>
      </c>
      <c r="C6632" t="str">
        <f>+VLOOKUP(Precio_mayoristas_consumidores[[#This Row],[Cod_mes]],Códigos_mes[],2,0)</f>
        <v>Enero</v>
      </c>
      <c r="D6632" t="s">
        <v>797</v>
      </c>
      <c r="E6632" t="str">
        <f>+VLOOKUP(Precio_mayoristas_consumidores[[#This Row],[Producto]],Codigos_class_frutas[],2,0)</f>
        <v>Oleaginosos</v>
      </c>
      <c r="F6632" t="s">
        <v>225</v>
      </c>
      <c r="G6632" s="51">
        <v>3761.74</v>
      </c>
    </row>
    <row r="6633" spans="1:7" x14ac:dyDescent="0.35">
      <c r="A6633">
        <v>2020</v>
      </c>
      <c r="B6633">
        <v>1</v>
      </c>
      <c r="C6633" t="str">
        <f>+VLOOKUP(Precio_mayoristas_consumidores[[#This Row],[Cod_mes]],Códigos_mes[],2,0)</f>
        <v>Enero</v>
      </c>
      <c r="D6633" t="s">
        <v>797</v>
      </c>
      <c r="E6633" t="str">
        <f>+VLOOKUP(Precio_mayoristas_consumidores[[#This Row],[Producto]],Codigos_class_frutas[],2,0)</f>
        <v>Frutos de pepita</v>
      </c>
      <c r="F6633" t="s">
        <v>242</v>
      </c>
      <c r="G6633" s="51">
        <v>1600.23</v>
      </c>
    </row>
    <row r="6634" spans="1:7" x14ac:dyDescent="0.35">
      <c r="A6634">
        <v>2020</v>
      </c>
      <c r="B6634">
        <v>1</v>
      </c>
      <c r="C6634" t="str">
        <f>+VLOOKUP(Precio_mayoristas_consumidores[[#This Row],[Cod_mes]],Códigos_mes[],2,0)</f>
        <v>Enero</v>
      </c>
      <c r="D6634" t="s">
        <v>797</v>
      </c>
      <c r="E6634" t="str">
        <f>+VLOOKUP(Precio_mayoristas_consumidores[[#This Row],[Producto]],Codigos_class_frutas[],2,0)</f>
        <v>Tropicales y subtropicales</v>
      </c>
      <c r="F6634" t="s">
        <v>204</v>
      </c>
      <c r="G6634" s="51">
        <v>902.33</v>
      </c>
    </row>
    <row r="6635" spans="1:7" x14ac:dyDescent="0.35">
      <c r="A6635">
        <v>2020</v>
      </c>
      <c r="B6635">
        <v>1</v>
      </c>
      <c r="C6635" t="str">
        <f>+VLOOKUP(Precio_mayoristas_consumidores[[#This Row],[Cod_mes]],Códigos_mes[],2,0)</f>
        <v>Enero</v>
      </c>
      <c r="D6635" t="s">
        <v>796</v>
      </c>
      <c r="E6635" t="str">
        <f>+VLOOKUP(Precio_mayoristas_consumidores[[#This Row],[Producto]],Codigos_class_frutas[],2,0)</f>
        <v>Berries</v>
      </c>
      <c r="F6635" t="s">
        <v>207</v>
      </c>
      <c r="G6635" s="51">
        <v>1893.12</v>
      </c>
    </row>
    <row r="6636" spans="1:7" x14ac:dyDescent="0.35">
      <c r="A6636">
        <v>2020</v>
      </c>
      <c r="B6636">
        <v>1</v>
      </c>
      <c r="C6636" t="str">
        <f>+VLOOKUP(Precio_mayoristas_consumidores[[#This Row],[Cod_mes]],Códigos_mes[],2,0)</f>
        <v>Enero</v>
      </c>
      <c r="D6636" t="s">
        <v>796</v>
      </c>
      <c r="E6636" t="str">
        <f>+VLOOKUP(Precio_mayoristas_consumidores[[#This Row],[Producto]],Codigos_class_frutas[],2,0)</f>
        <v>Frutos de hueso (carozo)</v>
      </c>
      <c r="F6636" t="s">
        <v>281</v>
      </c>
      <c r="G6636" s="51">
        <v>1590.48</v>
      </c>
    </row>
    <row r="6637" spans="1:7" x14ac:dyDescent="0.35">
      <c r="A6637">
        <v>2020</v>
      </c>
      <c r="B6637">
        <v>1</v>
      </c>
      <c r="C6637" t="str">
        <f>+VLOOKUP(Precio_mayoristas_consumidores[[#This Row],[Cod_mes]],Códigos_mes[],2,0)</f>
        <v>Enero</v>
      </c>
      <c r="D6637" t="s">
        <v>796</v>
      </c>
      <c r="E6637" t="str">
        <f>+VLOOKUP(Precio_mayoristas_consumidores[[#This Row],[Producto]],Codigos_class_frutas[],2,0)</f>
        <v>Frutos de hueso (carozo)</v>
      </c>
      <c r="F6637" t="s">
        <v>702</v>
      </c>
      <c r="G6637" s="51">
        <v>885.42</v>
      </c>
    </row>
    <row r="6638" spans="1:7" x14ac:dyDescent="0.35">
      <c r="A6638">
        <v>2020</v>
      </c>
      <c r="B6638">
        <v>1</v>
      </c>
      <c r="C6638" t="str">
        <f>+VLOOKUP(Precio_mayoristas_consumidores[[#This Row],[Cod_mes]],Códigos_mes[],2,0)</f>
        <v>Enero</v>
      </c>
      <c r="D6638" t="s">
        <v>796</v>
      </c>
      <c r="E6638" t="str">
        <f>+VLOOKUP(Precio_mayoristas_consumidores[[#This Row],[Producto]],Codigos_class_frutas[],2,0)</f>
        <v>Frutos de hueso (carozo)</v>
      </c>
      <c r="F6638" t="s">
        <v>277</v>
      </c>
      <c r="G6638" s="51">
        <v>1035.94</v>
      </c>
    </row>
    <row r="6639" spans="1:7" x14ac:dyDescent="0.35">
      <c r="A6639">
        <v>2020</v>
      </c>
      <c r="B6639">
        <v>1</v>
      </c>
      <c r="C6639" t="str">
        <f>+VLOOKUP(Precio_mayoristas_consumidores[[#This Row],[Cod_mes]],Códigos_mes[],2,0)</f>
        <v>Enero</v>
      </c>
      <c r="D6639" t="s">
        <v>796</v>
      </c>
      <c r="E6639" t="str">
        <f>+VLOOKUP(Precio_mayoristas_consumidores[[#This Row],[Producto]],Codigos_class_frutas[],2,0)</f>
        <v>Berries</v>
      </c>
      <c r="F6639" t="s">
        <v>799</v>
      </c>
      <c r="G6639" s="51">
        <v>2119.7199999999998</v>
      </c>
    </row>
    <row r="6640" spans="1:7" x14ac:dyDescent="0.35">
      <c r="A6640">
        <v>2020</v>
      </c>
      <c r="B6640">
        <v>1</v>
      </c>
      <c r="C6640" t="str">
        <f>+VLOOKUP(Precio_mayoristas_consumidores[[#This Row],[Cod_mes]],Códigos_mes[],2,0)</f>
        <v>Enero</v>
      </c>
      <c r="D6640" t="s">
        <v>796</v>
      </c>
      <c r="E6640" t="str">
        <f>+VLOOKUP(Precio_mayoristas_consumidores[[#This Row],[Producto]],Codigos_class_frutas[],2,0)</f>
        <v>Berries</v>
      </c>
      <c r="F6640" t="s">
        <v>212</v>
      </c>
      <c r="G6640" s="51">
        <v>1616.8</v>
      </c>
    </row>
    <row r="6641" spans="1:7" x14ac:dyDescent="0.35">
      <c r="A6641">
        <v>2020</v>
      </c>
      <c r="B6641">
        <v>1</v>
      </c>
      <c r="C6641" t="str">
        <f>+VLOOKUP(Precio_mayoristas_consumidores[[#This Row],[Cod_mes]],Códigos_mes[],2,0)</f>
        <v>Enero</v>
      </c>
      <c r="D6641" t="s">
        <v>796</v>
      </c>
      <c r="E6641" t="str">
        <f>+VLOOKUP(Precio_mayoristas_consumidores[[#This Row],[Producto]],Codigos_class_frutas[],2,0)</f>
        <v>Cítricos</v>
      </c>
      <c r="F6641" t="s">
        <v>214</v>
      </c>
      <c r="G6641" s="51">
        <v>1126.57</v>
      </c>
    </row>
    <row r="6642" spans="1:7" x14ac:dyDescent="0.35">
      <c r="A6642">
        <v>2020</v>
      </c>
      <c r="B6642">
        <v>1</v>
      </c>
      <c r="C6642" t="str">
        <f>+VLOOKUP(Precio_mayoristas_consumidores[[#This Row],[Cod_mes]],Códigos_mes[],2,0)</f>
        <v>Enero</v>
      </c>
      <c r="D6642" t="s">
        <v>796</v>
      </c>
      <c r="E6642" t="str">
        <f>+VLOOKUP(Precio_mayoristas_consumidores[[#This Row],[Producto]],Codigos_class_frutas[],2,0)</f>
        <v>Tropicales y subtropicales</v>
      </c>
      <c r="F6642" t="s">
        <v>229</v>
      </c>
      <c r="G6642" s="51">
        <v>1962.2</v>
      </c>
    </row>
    <row r="6643" spans="1:7" x14ac:dyDescent="0.35">
      <c r="A6643">
        <v>2020</v>
      </c>
      <c r="B6643">
        <v>1</v>
      </c>
      <c r="C6643" t="str">
        <f>+VLOOKUP(Precio_mayoristas_consumidores[[#This Row],[Cod_mes]],Códigos_mes[],2,0)</f>
        <v>Enero</v>
      </c>
      <c r="D6643" t="s">
        <v>796</v>
      </c>
      <c r="E6643" t="str">
        <f>+VLOOKUP(Precio_mayoristas_consumidores[[#This Row],[Producto]],Codigos_class_frutas[],2,0)</f>
        <v>Frutos de pepita</v>
      </c>
      <c r="F6643" t="s">
        <v>231</v>
      </c>
      <c r="G6643" s="51">
        <v>1352.36</v>
      </c>
    </row>
    <row r="6644" spans="1:7" x14ac:dyDescent="0.35">
      <c r="A6644">
        <v>2020</v>
      </c>
      <c r="B6644">
        <v>1</v>
      </c>
      <c r="C6644" t="str">
        <f>+VLOOKUP(Precio_mayoristas_consumidores[[#This Row],[Cod_mes]],Códigos_mes[],2,0)</f>
        <v>Enero</v>
      </c>
      <c r="D6644" t="s">
        <v>796</v>
      </c>
      <c r="E6644" t="str">
        <f>+VLOOKUP(Precio_mayoristas_consumidores[[#This Row],[Producto]],Codigos_class_frutas[],2,0)</f>
        <v>Cítricos</v>
      </c>
      <c r="F6644" t="s">
        <v>221</v>
      </c>
      <c r="G6644" s="51">
        <v>992.54</v>
      </c>
    </row>
    <row r="6645" spans="1:7" x14ac:dyDescent="0.35">
      <c r="A6645">
        <v>2020</v>
      </c>
      <c r="B6645">
        <v>1</v>
      </c>
      <c r="C6645" t="str">
        <f>+VLOOKUP(Precio_mayoristas_consumidores[[#This Row],[Cod_mes]],Códigos_mes[],2,0)</f>
        <v>Enero</v>
      </c>
      <c r="D6645" t="s">
        <v>796</v>
      </c>
      <c r="E6645" t="str">
        <f>+VLOOKUP(Precio_mayoristas_consumidores[[#This Row],[Producto]],Codigos_class_frutas[],2,0)</f>
        <v>Frutos de hueso (carozo)</v>
      </c>
      <c r="F6645" t="s">
        <v>665</v>
      </c>
      <c r="G6645" s="51">
        <v>1038.56</v>
      </c>
    </row>
    <row r="6646" spans="1:7" x14ac:dyDescent="0.35">
      <c r="A6646">
        <v>2020</v>
      </c>
      <c r="B6646">
        <v>1</v>
      </c>
      <c r="C6646" t="str">
        <f>+VLOOKUP(Precio_mayoristas_consumidores[[#This Row],[Cod_mes]],Códigos_mes[],2,0)</f>
        <v>Enero</v>
      </c>
      <c r="D6646" t="s">
        <v>796</v>
      </c>
      <c r="E6646" t="str">
        <f>+VLOOKUP(Precio_mayoristas_consumidores[[#This Row],[Producto]],Codigos_class_frutas[],2,0)</f>
        <v>Oleaginosos</v>
      </c>
      <c r="F6646" t="s">
        <v>225</v>
      </c>
      <c r="G6646" s="51">
        <v>3093.51</v>
      </c>
    </row>
    <row r="6647" spans="1:7" x14ac:dyDescent="0.35">
      <c r="A6647">
        <v>2020</v>
      </c>
      <c r="B6647">
        <v>1</v>
      </c>
      <c r="C6647" t="str">
        <f>+VLOOKUP(Precio_mayoristas_consumidores[[#This Row],[Cod_mes]],Códigos_mes[],2,0)</f>
        <v>Enero</v>
      </c>
      <c r="D6647" t="s">
        <v>796</v>
      </c>
      <c r="E6647" t="str">
        <f>+VLOOKUP(Precio_mayoristas_consumidores[[#This Row],[Producto]],Codigos_class_frutas[],2,0)</f>
        <v>Frutos de pepita</v>
      </c>
      <c r="F6647" t="s">
        <v>242</v>
      </c>
      <c r="G6647" s="51">
        <v>1109.3599999999999</v>
      </c>
    </row>
    <row r="6648" spans="1:7" x14ac:dyDescent="0.35">
      <c r="A6648">
        <v>2020</v>
      </c>
      <c r="B6648">
        <v>1</v>
      </c>
      <c r="C6648" t="str">
        <f>+VLOOKUP(Precio_mayoristas_consumidores[[#This Row],[Cod_mes]],Códigos_mes[],2,0)</f>
        <v>Enero</v>
      </c>
      <c r="D6648" t="s">
        <v>796</v>
      </c>
      <c r="E6648" t="str">
        <f>+VLOOKUP(Precio_mayoristas_consumidores[[#This Row],[Producto]],Codigos_class_frutas[],2,0)</f>
        <v>Tropicales y subtropicales</v>
      </c>
      <c r="F6648" t="s">
        <v>204</v>
      </c>
      <c r="G6648" s="51">
        <v>711.22</v>
      </c>
    </row>
    <row r="6649" spans="1:7" x14ac:dyDescent="0.35">
      <c r="A6649">
        <v>2020</v>
      </c>
      <c r="B6649">
        <v>1</v>
      </c>
      <c r="C6649" t="str">
        <f>+VLOOKUP(Precio_mayoristas_consumidores[[#This Row],[Cod_mes]],Códigos_mes[],2,0)</f>
        <v>Enero</v>
      </c>
      <c r="D6649" t="s">
        <v>797</v>
      </c>
      <c r="E6649" t="str">
        <f>+VLOOKUP(Precio_mayoristas_consumidores[[#This Row],[Producto]],Codigos_class_frutas[],2,0)</f>
        <v>Berries</v>
      </c>
      <c r="F6649" t="s">
        <v>207</v>
      </c>
      <c r="G6649" s="51">
        <v>6486.02</v>
      </c>
    </row>
    <row r="6650" spans="1:7" x14ac:dyDescent="0.35">
      <c r="A6650">
        <v>2020</v>
      </c>
      <c r="B6650">
        <v>1</v>
      </c>
      <c r="C6650" t="str">
        <f>+VLOOKUP(Precio_mayoristas_consumidores[[#This Row],[Cod_mes]],Códigos_mes[],2,0)</f>
        <v>Enero</v>
      </c>
      <c r="D6650" t="s">
        <v>797</v>
      </c>
      <c r="E6650" t="str">
        <f>+VLOOKUP(Precio_mayoristas_consumidores[[#This Row],[Producto]],Codigos_class_frutas[],2,0)</f>
        <v>Frutos de hueso (carozo)</v>
      </c>
      <c r="F6650" t="s">
        <v>281</v>
      </c>
      <c r="G6650" s="51">
        <v>2825.21</v>
      </c>
    </row>
    <row r="6651" spans="1:7" x14ac:dyDescent="0.35">
      <c r="A6651">
        <v>2020</v>
      </c>
      <c r="B6651">
        <v>1</v>
      </c>
      <c r="C6651" t="str">
        <f>+VLOOKUP(Precio_mayoristas_consumidores[[#This Row],[Cod_mes]],Códigos_mes[],2,0)</f>
        <v>Enero</v>
      </c>
      <c r="D6651" t="s">
        <v>797</v>
      </c>
      <c r="E6651" t="str">
        <f>+VLOOKUP(Precio_mayoristas_consumidores[[#This Row],[Producto]],Codigos_class_frutas[],2,0)</f>
        <v>Frutos de hueso (carozo)</v>
      </c>
      <c r="F6651" t="s">
        <v>702</v>
      </c>
      <c r="G6651" s="51">
        <v>1796.22</v>
      </c>
    </row>
    <row r="6652" spans="1:7" x14ac:dyDescent="0.35">
      <c r="A6652">
        <v>2020</v>
      </c>
      <c r="B6652">
        <v>1</v>
      </c>
      <c r="C6652" t="str">
        <f>+VLOOKUP(Precio_mayoristas_consumidores[[#This Row],[Cod_mes]],Códigos_mes[],2,0)</f>
        <v>Enero</v>
      </c>
      <c r="D6652" t="s">
        <v>797</v>
      </c>
      <c r="E6652" t="str">
        <f>+VLOOKUP(Precio_mayoristas_consumidores[[#This Row],[Producto]],Codigos_class_frutas[],2,0)</f>
        <v>Frutos de hueso (carozo)</v>
      </c>
      <c r="F6652" t="s">
        <v>277</v>
      </c>
      <c r="G6652" s="51">
        <v>1873.61</v>
      </c>
    </row>
    <row r="6653" spans="1:7" x14ac:dyDescent="0.35">
      <c r="A6653">
        <v>2020</v>
      </c>
      <c r="B6653">
        <v>1</v>
      </c>
      <c r="C6653" t="str">
        <f>+VLOOKUP(Precio_mayoristas_consumidores[[#This Row],[Cod_mes]],Códigos_mes[],2,0)</f>
        <v>Enero</v>
      </c>
      <c r="D6653" t="s">
        <v>797</v>
      </c>
      <c r="E6653" t="str">
        <f>+VLOOKUP(Precio_mayoristas_consumidores[[#This Row],[Producto]],Codigos_class_frutas[],2,0)</f>
        <v>Berries</v>
      </c>
      <c r="F6653" t="s">
        <v>799</v>
      </c>
      <c r="G6653" s="51">
        <v>11855</v>
      </c>
    </row>
    <row r="6654" spans="1:7" x14ac:dyDescent="0.35">
      <c r="A6654">
        <v>2020</v>
      </c>
      <c r="B6654">
        <v>1</v>
      </c>
      <c r="C6654" t="str">
        <f>+VLOOKUP(Precio_mayoristas_consumidores[[#This Row],[Cod_mes]],Códigos_mes[],2,0)</f>
        <v>Enero</v>
      </c>
      <c r="D6654" t="s">
        <v>797</v>
      </c>
      <c r="E6654" t="str">
        <f>+VLOOKUP(Precio_mayoristas_consumidores[[#This Row],[Producto]],Codigos_class_frutas[],2,0)</f>
        <v>Berries</v>
      </c>
      <c r="F6654" t="s">
        <v>212</v>
      </c>
      <c r="G6654" s="51">
        <v>5675.27</v>
      </c>
    </row>
    <row r="6655" spans="1:7" x14ac:dyDescent="0.35">
      <c r="A6655">
        <v>2020</v>
      </c>
      <c r="B6655">
        <v>1</v>
      </c>
      <c r="C6655" t="str">
        <f>+VLOOKUP(Precio_mayoristas_consumidores[[#This Row],[Cod_mes]],Códigos_mes[],2,0)</f>
        <v>Enero</v>
      </c>
      <c r="D6655" t="s">
        <v>797</v>
      </c>
      <c r="E6655" t="str">
        <f>+VLOOKUP(Precio_mayoristas_consumidores[[#This Row],[Producto]],Codigos_class_frutas[],2,0)</f>
        <v>Cítricos</v>
      </c>
      <c r="F6655" t="s">
        <v>214</v>
      </c>
      <c r="G6655" s="51">
        <v>1333.18</v>
      </c>
    </row>
    <row r="6656" spans="1:7" x14ac:dyDescent="0.35">
      <c r="A6656">
        <v>2020</v>
      </c>
      <c r="B6656">
        <v>1</v>
      </c>
      <c r="C6656" t="str">
        <f>+VLOOKUP(Precio_mayoristas_consumidores[[#This Row],[Cod_mes]],Códigos_mes[],2,0)</f>
        <v>Enero</v>
      </c>
      <c r="D6656" t="s">
        <v>797</v>
      </c>
      <c r="E6656" t="str">
        <f>+VLOOKUP(Precio_mayoristas_consumidores[[#This Row],[Producto]],Codigos_class_frutas[],2,0)</f>
        <v>Tropicales y subtropicales</v>
      </c>
      <c r="F6656" t="s">
        <v>229</v>
      </c>
      <c r="G6656" s="51">
        <v>1928.71</v>
      </c>
    </row>
    <row r="6657" spans="1:7" x14ac:dyDescent="0.35">
      <c r="A6657">
        <v>2020</v>
      </c>
      <c r="B6657">
        <v>1</v>
      </c>
      <c r="C6657" t="str">
        <f>+VLOOKUP(Precio_mayoristas_consumidores[[#This Row],[Cod_mes]],Códigos_mes[],2,0)</f>
        <v>Enero</v>
      </c>
      <c r="D6657" t="s">
        <v>797</v>
      </c>
      <c r="E6657" t="str">
        <f>+VLOOKUP(Precio_mayoristas_consumidores[[#This Row],[Producto]],Codigos_class_frutas[],2,0)</f>
        <v>Frutos de pepita</v>
      </c>
      <c r="F6657" t="s">
        <v>231</v>
      </c>
      <c r="G6657" s="51">
        <v>1871.02</v>
      </c>
    </row>
    <row r="6658" spans="1:7" x14ac:dyDescent="0.35">
      <c r="A6658">
        <v>2020</v>
      </c>
      <c r="B6658">
        <v>1</v>
      </c>
      <c r="C6658" t="str">
        <f>+VLOOKUP(Precio_mayoristas_consumidores[[#This Row],[Cod_mes]],Códigos_mes[],2,0)</f>
        <v>Enero</v>
      </c>
      <c r="D6658" t="s">
        <v>797</v>
      </c>
      <c r="E6658" t="str">
        <f>+VLOOKUP(Precio_mayoristas_consumidores[[#This Row],[Producto]],Codigos_class_frutas[],2,0)</f>
        <v>Cítricos</v>
      </c>
      <c r="F6658" t="s">
        <v>221</v>
      </c>
      <c r="G6658" s="51">
        <v>1201.43</v>
      </c>
    </row>
    <row r="6659" spans="1:7" x14ac:dyDescent="0.35">
      <c r="A6659">
        <v>2020</v>
      </c>
      <c r="B6659">
        <v>1</v>
      </c>
      <c r="C6659" t="str">
        <f>+VLOOKUP(Precio_mayoristas_consumidores[[#This Row],[Cod_mes]],Códigos_mes[],2,0)</f>
        <v>Enero</v>
      </c>
      <c r="D6659" t="s">
        <v>797</v>
      </c>
      <c r="E6659" t="str">
        <f>+VLOOKUP(Precio_mayoristas_consumidores[[#This Row],[Producto]],Codigos_class_frutas[],2,0)</f>
        <v>Frutos de hueso (carozo)</v>
      </c>
      <c r="F6659" t="s">
        <v>665</v>
      </c>
      <c r="G6659" s="51">
        <v>1807.46</v>
      </c>
    </row>
    <row r="6660" spans="1:7" x14ac:dyDescent="0.35">
      <c r="A6660">
        <v>2020</v>
      </c>
      <c r="B6660">
        <v>1</v>
      </c>
      <c r="C6660" t="str">
        <f>+VLOOKUP(Precio_mayoristas_consumidores[[#This Row],[Cod_mes]],Códigos_mes[],2,0)</f>
        <v>Enero</v>
      </c>
      <c r="D6660" t="s">
        <v>797</v>
      </c>
      <c r="E6660" t="str">
        <f>+VLOOKUP(Precio_mayoristas_consumidores[[#This Row],[Producto]],Codigos_class_frutas[],2,0)</f>
        <v>Oleaginosos</v>
      </c>
      <c r="F6660" t="s">
        <v>225</v>
      </c>
      <c r="G6660" s="51">
        <v>3722.61</v>
      </c>
    </row>
    <row r="6661" spans="1:7" x14ac:dyDescent="0.35">
      <c r="A6661">
        <v>2020</v>
      </c>
      <c r="B6661">
        <v>1</v>
      </c>
      <c r="C6661" t="str">
        <f>+VLOOKUP(Precio_mayoristas_consumidores[[#This Row],[Cod_mes]],Códigos_mes[],2,0)</f>
        <v>Enero</v>
      </c>
      <c r="D6661" t="s">
        <v>797</v>
      </c>
      <c r="E6661" t="str">
        <f>+VLOOKUP(Precio_mayoristas_consumidores[[#This Row],[Producto]],Codigos_class_frutas[],2,0)</f>
        <v>Frutos de pepita</v>
      </c>
      <c r="F6661" t="s">
        <v>242</v>
      </c>
      <c r="G6661" s="51">
        <v>1538.61</v>
      </c>
    </row>
    <row r="6662" spans="1:7" x14ac:dyDescent="0.35">
      <c r="A6662">
        <v>2020</v>
      </c>
      <c r="B6662">
        <v>1</v>
      </c>
      <c r="C6662" t="str">
        <f>+VLOOKUP(Precio_mayoristas_consumidores[[#This Row],[Cod_mes]],Códigos_mes[],2,0)</f>
        <v>Enero</v>
      </c>
      <c r="D6662" t="s">
        <v>797</v>
      </c>
      <c r="E6662" t="str">
        <f>+VLOOKUP(Precio_mayoristas_consumidores[[#This Row],[Producto]],Codigos_class_frutas[],2,0)</f>
        <v>Tropicales y subtropicales</v>
      </c>
      <c r="F6662" t="s">
        <v>204</v>
      </c>
      <c r="G6662" s="51">
        <v>934.65</v>
      </c>
    </row>
    <row r="6663" spans="1:7" x14ac:dyDescent="0.35">
      <c r="A6663">
        <v>2020</v>
      </c>
      <c r="B6663">
        <v>1</v>
      </c>
      <c r="C6663" t="str">
        <f>+VLOOKUP(Precio_mayoristas_consumidores[[#This Row],[Cod_mes]],Códigos_mes[],2,0)</f>
        <v>Enero</v>
      </c>
      <c r="D6663" t="s">
        <v>796</v>
      </c>
      <c r="E6663" t="str">
        <f>+VLOOKUP(Precio_mayoristas_consumidores[[#This Row],[Producto]],Codigos_class_frutas[],2,0)</f>
        <v>Berries</v>
      </c>
      <c r="F6663" t="s">
        <v>207</v>
      </c>
      <c r="G6663" s="51">
        <v>1847.21</v>
      </c>
    </row>
    <row r="6664" spans="1:7" x14ac:dyDescent="0.35">
      <c r="A6664">
        <v>2020</v>
      </c>
      <c r="B6664">
        <v>1</v>
      </c>
      <c r="C6664" t="str">
        <f>+VLOOKUP(Precio_mayoristas_consumidores[[#This Row],[Cod_mes]],Códigos_mes[],2,0)</f>
        <v>Enero</v>
      </c>
      <c r="D6664" t="s">
        <v>796</v>
      </c>
      <c r="E6664" t="str">
        <f>+VLOOKUP(Precio_mayoristas_consumidores[[#This Row],[Producto]],Codigos_class_frutas[],2,0)</f>
        <v>Frutos de hueso (carozo)</v>
      </c>
      <c r="F6664" t="s">
        <v>281</v>
      </c>
      <c r="G6664" s="51">
        <v>1601.15</v>
      </c>
    </row>
    <row r="6665" spans="1:7" x14ac:dyDescent="0.35">
      <c r="A6665">
        <v>2020</v>
      </c>
      <c r="B6665">
        <v>1</v>
      </c>
      <c r="C6665" t="str">
        <f>+VLOOKUP(Precio_mayoristas_consumidores[[#This Row],[Cod_mes]],Códigos_mes[],2,0)</f>
        <v>Enero</v>
      </c>
      <c r="D6665" t="s">
        <v>796</v>
      </c>
      <c r="E6665" t="str">
        <f>+VLOOKUP(Precio_mayoristas_consumidores[[#This Row],[Producto]],Codigos_class_frutas[],2,0)</f>
        <v>Frutos de hueso (carozo)</v>
      </c>
      <c r="F6665" t="s">
        <v>702</v>
      </c>
      <c r="G6665" s="51">
        <v>804.94</v>
      </c>
    </row>
    <row r="6666" spans="1:7" x14ac:dyDescent="0.35">
      <c r="A6666">
        <v>2020</v>
      </c>
      <c r="B6666">
        <v>1</v>
      </c>
      <c r="C6666" t="str">
        <f>+VLOOKUP(Precio_mayoristas_consumidores[[#This Row],[Cod_mes]],Códigos_mes[],2,0)</f>
        <v>Enero</v>
      </c>
      <c r="D6666" t="s">
        <v>796</v>
      </c>
      <c r="E6666" t="str">
        <f>+VLOOKUP(Precio_mayoristas_consumidores[[#This Row],[Producto]],Codigos_class_frutas[],2,0)</f>
        <v>Frutos de hueso (carozo)</v>
      </c>
      <c r="F6666" t="s">
        <v>277</v>
      </c>
      <c r="G6666" s="51">
        <v>1027.57</v>
      </c>
    </row>
    <row r="6667" spans="1:7" x14ac:dyDescent="0.35">
      <c r="A6667">
        <v>2020</v>
      </c>
      <c r="B6667">
        <v>1</v>
      </c>
      <c r="C6667" t="str">
        <f>+VLOOKUP(Precio_mayoristas_consumidores[[#This Row],[Cod_mes]],Códigos_mes[],2,0)</f>
        <v>Enero</v>
      </c>
      <c r="D6667" t="s">
        <v>796</v>
      </c>
      <c r="E6667" t="str">
        <f>+VLOOKUP(Precio_mayoristas_consumidores[[#This Row],[Producto]],Codigos_class_frutas[],2,0)</f>
        <v>Berries</v>
      </c>
      <c r="F6667" t="s">
        <v>799</v>
      </c>
      <c r="G6667" s="51">
        <v>2242.4699999999998</v>
      </c>
    </row>
    <row r="6668" spans="1:7" x14ac:dyDescent="0.35">
      <c r="A6668">
        <v>2020</v>
      </c>
      <c r="B6668">
        <v>1</v>
      </c>
      <c r="C6668" t="str">
        <f>+VLOOKUP(Precio_mayoristas_consumidores[[#This Row],[Cod_mes]],Códigos_mes[],2,0)</f>
        <v>Enero</v>
      </c>
      <c r="D6668" t="s">
        <v>796</v>
      </c>
      <c r="E6668" t="str">
        <f>+VLOOKUP(Precio_mayoristas_consumidores[[#This Row],[Producto]],Codigos_class_frutas[],2,0)</f>
        <v>Berries</v>
      </c>
      <c r="F6668" t="s">
        <v>212</v>
      </c>
      <c r="G6668" s="51">
        <v>1461.6</v>
      </c>
    </row>
    <row r="6669" spans="1:7" x14ac:dyDescent="0.35">
      <c r="A6669">
        <v>2020</v>
      </c>
      <c r="B6669">
        <v>1</v>
      </c>
      <c r="C6669" t="str">
        <f>+VLOOKUP(Precio_mayoristas_consumidores[[#This Row],[Cod_mes]],Códigos_mes[],2,0)</f>
        <v>Enero</v>
      </c>
      <c r="D6669" t="s">
        <v>796</v>
      </c>
      <c r="E6669" t="str">
        <f>+VLOOKUP(Precio_mayoristas_consumidores[[#This Row],[Producto]],Codigos_class_frutas[],2,0)</f>
        <v>Cítricos</v>
      </c>
      <c r="F6669" t="s">
        <v>214</v>
      </c>
      <c r="G6669" s="51">
        <v>1122.4100000000001</v>
      </c>
    </row>
    <row r="6670" spans="1:7" x14ac:dyDescent="0.35">
      <c r="A6670">
        <v>2020</v>
      </c>
      <c r="B6670">
        <v>1</v>
      </c>
      <c r="C6670" t="str">
        <f>+VLOOKUP(Precio_mayoristas_consumidores[[#This Row],[Cod_mes]],Códigos_mes[],2,0)</f>
        <v>Enero</v>
      </c>
      <c r="D6670" t="s">
        <v>796</v>
      </c>
      <c r="E6670" t="str">
        <f>+VLOOKUP(Precio_mayoristas_consumidores[[#This Row],[Producto]],Codigos_class_frutas[],2,0)</f>
        <v>Tropicales y subtropicales</v>
      </c>
      <c r="F6670" t="s">
        <v>229</v>
      </c>
      <c r="G6670" s="51">
        <v>2193.9899999999998</v>
      </c>
    </row>
    <row r="6671" spans="1:7" x14ac:dyDescent="0.35">
      <c r="A6671">
        <v>2020</v>
      </c>
      <c r="B6671">
        <v>1</v>
      </c>
      <c r="C6671" t="str">
        <f>+VLOOKUP(Precio_mayoristas_consumidores[[#This Row],[Cod_mes]],Códigos_mes[],2,0)</f>
        <v>Enero</v>
      </c>
      <c r="D6671" t="s">
        <v>796</v>
      </c>
      <c r="E6671" t="str">
        <f>+VLOOKUP(Precio_mayoristas_consumidores[[#This Row],[Producto]],Codigos_class_frutas[],2,0)</f>
        <v>Frutos de pepita</v>
      </c>
      <c r="F6671" t="s">
        <v>231</v>
      </c>
      <c r="G6671" s="51">
        <v>1457.11</v>
      </c>
    </row>
    <row r="6672" spans="1:7" x14ac:dyDescent="0.35">
      <c r="A6672">
        <v>2020</v>
      </c>
      <c r="B6672">
        <v>1</v>
      </c>
      <c r="C6672" t="str">
        <f>+VLOOKUP(Precio_mayoristas_consumidores[[#This Row],[Cod_mes]],Códigos_mes[],2,0)</f>
        <v>Enero</v>
      </c>
      <c r="D6672" t="s">
        <v>796</v>
      </c>
      <c r="E6672" t="str">
        <f>+VLOOKUP(Precio_mayoristas_consumidores[[#This Row],[Producto]],Codigos_class_frutas[],2,0)</f>
        <v>Cítricos</v>
      </c>
      <c r="F6672" t="s">
        <v>221</v>
      </c>
      <c r="G6672" s="51">
        <v>984.33</v>
      </c>
    </row>
    <row r="6673" spans="1:7" x14ac:dyDescent="0.35">
      <c r="A6673">
        <v>2020</v>
      </c>
      <c r="B6673">
        <v>1</v>
      </c>
      <c r="C6673" t="str">
        <f>+VLOOKUP(Precio_mayoristas_consumidores[[#This Row],[Cod_mes]],Códigos_mes[],2,0)</f>
        <v>Enero</v>
      </c>
      <c r="D6673" t="s">
        <v>796</v>
      </c>
      <c r="E6673" t="str">
        <f>+VLOOKUP(Precio_mayoristas_consumidores[[#This Row],[Producto]],Codigos_class_frutas[],2,0)</f>
        <v>Frutos de hueso (carozo)</v>
      </c>
      <c r="F6673" t="s">
        <v>665</v>
      </c>
      <c r="G6673" s="51">
        <v>1017.46</v>
      </c>
    </row>
    <row r="6674" spans="1:7" x14ac:dyDescent="0.35">
      <c r="A6674">
        <v>2020</v>
      </c>
      <c r="B6674">
        <v>1</v>
      </c>
      <c r="C6674" t="str">
        <f>+VLOOKUP(Precio_mayoristas_consumidores[[#This Row],[Cod_mes]],Códigos_mes[],2,0)</f>
        <v>Enero</v>
      </c>
      <c r="D6674" t="s">
        <v>796</v>
      </c>
      <c r="E6674" t="str">
        <f>+VLOOKUP(Precio_mayoristas_consumidores[[#This Row],[Producto]],Codigos_class_frutas[],2,0)</f>
        <v>Oleaginosos</v>
      </c>
      <c r="F6674" t="s">
        <v>225</v>
      </c>
      <c r="G6674" s="51">
        <v>3167.67</v>
      </c>
    </row>
    <row r="6675" spans="1:7" x14ac:dyDescent="0.35">
      <c r="A6675">
        <v>2020</v>
      </c>
      <c r="B6675">
        <v>1</v>
      </c>
      <c r="C6675" t="str">
        <f>+VLOOKUP(Precio_mayoristas_consumidores[[#This Row],[Cod_mes]],Códigos_mes[],2,0)</f>
        <v>Enero</v>
      </c>
      <c r="D6675" t="s">
        <v>796</v>
      </c>
      <c r="E6675" t="str">
        <f>+VLOOKUP(Precio_mayoristas_consumidores[[#This Row],[Producto]],Codigos_class_frutas[],2,0)</f>
        <v>Frutos de pepita</v>
      </c>
      <c r="F6675" t="s">
        <v>242</v>
      </c>
      <c r="G6675" s="51">
        <v>1029.05</v>
      </c>
    </row>
    <row r="6676" spans="1:7" x14ac:dyDescent="0.35">
      <c r="A6676">
        <v>2020</v>
      </c>
      <c r="B6676">
        <v>1</v>
      </c>
      <c r="C6676" t="str">
        <f>+VLOOKUP(Precio_mayoristas_consumidores[[#This Row],[Cod_mes]],Códigos_mes[],2,0)</f>
        <v>Enero</v>
      </c>
      <c r="D6676" t="s">
        <v>796</v>
      </c>
      <c r="E6676" t="str">
        <f>+VLOOKUP(Precio_mayoristas_consumidores[[#This Row],[Producto]],Codigos_class_frutas[],2,0)</f>
        <v>Tropicales y subtropicales</v>
      </c>
      <c r="F6676" t="s">
        <v>204</v>
      </c>
      <c r="G6676" s="51">
        <v>818.56</v>
      </c>
    </row>
    <row r="6677" spans="1:7" x14ac:dyDescent="0.35">
      <c r="A6677">
        <v>2020</v>
      </c>
      <c r="B6677">
        <v>1</v>
      </c>
      <c r="C6677" t="str">
        <f>+VLOOKUP(Precio_mayoristas_consumidores[[#This Row],[Cod_mes]],Códigos_mes[],2,0)</f>
        <v>Enero</v>
      </c>
      <c r="D6677" t="s">
        <v>797</v>
      </c>
      <c r="E6677" t="str">
        <f>+VLOOKUP(Precio_mayoristas_consumidores[[#This Row],[Producto]],Codigos_class_frutas[],2,0)</f>
        <v>Berries</v>
      </c>
      <c r="F6677" t="s">
        <v>207</v>
      </c>
      <c r="G6677" s="51">
        <v>7578.94</v>
      </c>
    </row>
    <row r="6678" spans="1:7" x14ac:dyDescent="0.35">
      <c r="A6678">
        <v>2020</v>
      </c>
      <c r="B6678">
        <v>1</v>
      </c>
      <c r="C6678" t="str">
        <f>+VLOOKUP(Precio_mayoristas_consumidores[[#This Row],[Cod_mes]],Códigos_mes[],2,0)</f>
        <v>Enero</v>
      </c>
      <c r="D6678" t="s">
        <v>797</v>
      </c>
      <c r="E6678" t="str">
        <f>+VLOOKUP(Precio_mayoristas_consumidores[[#This Row],[Producto]],Codigos_class_frutas[],2,0)</f>
        <v>Frutos de hueso (carozo)</v>
      </c>
      <c r="F6678" t="s">
        <v>281</v>
      </c>
      <c r="G6678" s="51">
        <v>2961.2</v>
      </c>
    </row>
    <row r="6679" spans="1:7" x14ac:dyDescent="0.35">
      <c r="A6679">
        <v>2020</v>
      </c>
      <c r="B6679">
        <v>1</v>
      </c>
      <c r="C6679" t="str">
        <f>+VLOOKUP(Precio_mayoristas_consumidores[[#This Row],[Cod_mes]],Códigos_mes[],2,0)</f>
        <v>Enero</v>
      </c>
      <c r="D6679" t="s">
        <v>797</v>
      </c>
      <c r="E6679" t="str">
        <f>+VLOOKUP(Precio_mayoristas_consumidores[[#This Row],[Producto]],Codigos_class_frutas[],2,0)</f>
        <v>Frutos de hueso (carozo)</v>
      </c>
      <c r="F6679" t="s">
        <v>702</v>
      </c>
      <c r="G6679" s="51">
        <v>1743.74</v>
      </c>
    </row>
    <row r="6680" spans="1:7" x14ac:dyDescent="0.35">
      <c r="A6680">
        <v>2020</v>
      </c>
      <c r="B6680">
        <v>1</v>
      </c>
      <c r="C6680" t="str">
        <f>+VLOOKUP(Precio_mayoristas_consumidores[[#This Row],[Cod_mes]],Códigos_mes[],2,0)</f>
        <v>Enero</v>
      </c>
      <c r="D6680" t="s">
        <v>797</v>
      </c>
      <c r="E6680" t="str">
        <f>+VLOOKUP(Precio_mayoristas_consumidores[[#This Row],[Producto]],Codigos_class_frutas[],2,0)</f>
        <v>Frutos de hueso (carozo)</v>
      </c>
      <c r="F6680" t="s">
        <v>277</v>
      </c>
      <c r="G6680" s="51">
        <v>1902.29</v>
      </c>
    </row>
    <row r="6681" spans="1:7" x14ac:dyDescent="0.35">
      <c r="A6681">
        <v>2020</v>
      </c>
      <c r="B6681">
        <v>1</v>
      </c>
      <c r="C6681" t="str">
        <f>+VLOOKUP(Precio_mayoristas_consumidores[[#This Row],[Cod_mes]],Códigos_mes[],2,0)</f>
        <v>Enero</v>
      </c>
      <c r="D6681" t="s">
        <v>797</v>
      </c>
      <c r="E6681" t="str">
        <f>+VLOOKUP(Precio_mayoristas_consumidores[[#This Row],[Producto]],Codigos_class_frutas[],2,0)</f>
        <v>Berries</v>
      </c>
      <c r="F6681" t="s">
        <v>799</v>
      </c>
      <c r="G6681" s="51">
        <v>8145.33</v>
      </c>
    </row>
    <row r="6682" spans="1:7" x14ac:dyDescent="0.35">
      <c r="A6682">
        <v>2020</v>
      </c>
      <c r="B6682">
        <v>1</v>
      </c>
      <c r="C6682" t="str">
        <f>+VLOOKUP(Precio_mayoristas_consumidores[[#This Row],[Cod_mes]],Códigos_mes[],2,0)</f>
        <v>Enero</v>
      </c>
      <c r="D6682" t="s">
        <v>797</v>
      </c>
      <c r="E6682" t="str">
        <f>+VLOOKUP(Precio_mayoristas_consumidores[[#This Row],[Producto]],Codigos_class_frutas[],2,0)</f>
        <v>Berries</v>
      </c>
      <c r="F6682" t="s">
        <v>212</v>
      </c>
      <c r="G6682" s="51">
        <v>5451.83</v>
      </c>
    </row>
    <row r="6683" spans="1:7" x14ac:dyDescent="0.35">
      <c r="A6683">
        <v>2020</v>
      </c>
      <c r="B6683">
        <v>1</v>
      </c>
      <c r="C6683" t="str">
        <f>+VLOOKUP(Precio_mayoristas_consumidores[[#This Row],[Cod_mes]],Códigos_mes[],2,0)</f>
        <v>Enero</v>
      </c>
      <c r="D6683" t="s">
        <v>797</v>
      </c>
      <c r="E6683" t="str">
        <f>+VLOOKUP(Precio_mayoristas_consumidores[[#This Row],[Producto]],Codigos_class_frutas[],2,0)</f>
        <v>Cítricos</v>
      </c>
      <c r="F6683" t="s">
        <v>214</v>
      </c>
      <c r="G6683" s="51">
        <v>1523.25</v>
      </c>
    </row>
    <row r="6684" spans="1:7" x14ac:dyDescent="0.35">
      <c r="A6684">
        <v>2020</v>
      </c>
      <c r="B6684">
        <v>1</v>
      </c>
      <c r="C6684" t="str">
        <f>+VLOOKUP(Precio_mayoristas_consumidores[[#This Row],[Cod_mes]],Códigos_mes[],2,0)</f>
        <v>Enero</v>
      </c>
      <c r="D6684" t="s">
        <v>797</v>
      </c>
      <c r="E6684" t="str">
        <f>+VLOOKUP(Precio_mayoristas_consumidores[[#This Row],[Producto]],Codigos_class_frutas[],2,0)</f>
        <v>Tropicales y subtropicales</v>
      </c>
      <c r="F6684" t="s">
        <v>229</v>
      </c>
      <c r="G6684" s="51">
        <v>1876.15</v>
      </c>
    </row>
    <row r="6685" spans="1:7" x14ac:dyDescent="0.35">
      <c r="A6685">
        <v>2020</v>
      </c>
      <c r="B6685">
        <v>1</v>
      </c>
      <c r="C6685" t="str">
        <f>+VLOOKUP(Precio_mayoristas_consumidores[[#This Row],[Cod_mes]],Códigos_mes[],2,0)</f>
        <v>Enero</v>
      </c>
      <c r="D6685" t="s">
        <v>797</v>
      </c>
      <c r="E6685" t="str">
        <f>+VLOOKUP(Precio_mayoristas_consumidores[[#This Row],[Producto]],Codigos_class_frutas[],2,0)</f>
        <v>Frutos de pepita</v>
      </c>
      <c r="F6685" t="s">
        <v>231</v>
      </c>
      <c r="G6685" s="51">
        <v>1873.98</v>
      </c>
    </row>
    <row r="6686" spans="1:7" x14ac:dyDescent="0.35">
      <c r="A6686">
        <v>2020</v>
      </c>
      <c r="B6686">
        <v>1</v>
      </c>
      <c r="C6686" t="str">
        <f>+VLOOKUP(Precio_mayoristas_consumidores[[#This Row],[Cod_mes]],Códigos_mes[],2,0)</f>
        <v>Enero</v>
      </c>
      <c r="D6686" t="s">
        <v>797</v>
      </c>
      <c r="E6686" t="str">
        <f>+VLOOKUP(Precio_mayoristas_consumidores[[#This Row],[Producto]],Codigos_class_frutas[],2,0)</f>
        <v>Cítricos</v>
      </c>
      <c r="F6686" t="s">
        <v>221</v>
      </c>
      <c r="G6686" s="51">
        <v>1300.3399999999999</v>
      </c>
    </row>
    <row r="6687" spans="1:7" x14ac:dyDescent="0.35">
      <c r="A6687">
        <v>2020</v>
      </c>
      <c r="B6687">
        <v>1</v>
      </c>
      <c r="C6687" t="str">
        <f>+VLOOKUP(Precio_mayoristas_consumidores[[#This Row],[Cod_mes]],Códigos_mes[],2,0)</f>
        <v>Enero</v>
      </c>
      <c r="D6687" t="s">
        <v>797</v>
      </c>
      <c r="E6687" t="str">
        <f>+VLOOKUP(Precio_mayoristas_consumidores[[#This Row],[Producto]],Codigos_class_frutas[],2,0)</f>
        <v>Frutos de hueso (carozo)</v>
      </c>
      <c r="F6687" t="s">
        <v>665</v>
      </c>
      <c r="G6687" s="51">
        <v>1870.51</v>
      </c>
    </row>
    <row r="6688" spans="1:7" x14ac:dyDescent="0.35">
      <c r="A6688">
        <v>2020</v>
      </c>
      <c r="B6688">
        <v>1</v>
      </c>
      <c r="C6688" t="str">
        <f>+VLOOKUP(Precio_mayoristas_consumidores[[#This Row],[Cod_mes]],Códigos_mes[],2,0)</f>
        <v>Enero</v>
      </c>
      <c r="D6688" t="s">
        <v>797</v>
      </c>
      <c r="E6688" t="str">
        <f>+VLOOKUP(Precio_mayoristas_consumidores[[#This Row],[Producto]],Codigos_class_frutas[],2,0)</f>
        <v>Oleaginosos</v>
      </c>
      <c r="F6688" t="s">
        <v>225</v>
      </c>
      <c r="G6688" s="51">
        <v>3696.75</v>
      </c>
    </row>
    <row r="6689" spans="1:7" x14ac:dyDescent="0.35">
      <c r="A6689">
        <v>2020</v>
      </c>
      <c r="B6689">
        <v>1</v>
      </c>
      <c r="C6689" t="str">
        <f>+VLOOKUP(Precio_mayoristas_consumidores[[#This Row],[Cod_mes]],Códigos_mes[],2,0)</f>
        <v>Enero</v>
      </c>
      <c r="D6689" t="s">
        <v>797</v>
      </c>
      <c r="E6689" t="str">
        <f>+VLOOKUP(Precio_mayoristas_consumidores[[#This Row],[Producto]],Codigos_class_frutas[],2,0)</f>
        <v>Frutos de pepita</v>
      </c>
      <c r="F6689" t="s">
        <v>242</v>
      </c>
      <c r="G6689" s="51">
        <v>1502.6</v>
      </c>
    </row>
    <row r="6690" spans="1:7" x14ac:dyDescent="0.35">
      <c r="A6690">
        <v>2020</v>
      </c>
      <c r="B6690">
        <v>1</v>
      </c>
      <c r="C6690" t="str">
        <f>+VLOOKUP(Precio_mayoristas_consumidores[[#This Row],[Cod_mes]],Códigos_mes[],2,0)</f>
        <v>Enero</v>
      </c>
      <c r="D6690" t="s">
        <v>797</v>
      </c>
      <c r="E6690" t="str">
        <f>+VLOOKUP(Precio_mayoristas_consumidores[[#This Row],[Producto]],Codigos_class_frutas[],2,0)</f>
        <v>Tropicales y subtropicales</v>
      </c>
      <c r="F6690" t="s">
        <v>204</v>
      </c>
      <c r="G6690" s="51">
        <v>963.89</v>
      </c>
    </row>
    <row r="6691" spans="1:7" x14ac:dyDescent="0.35">
      <c r="A6691">
        <v>2020</v>
      </c>
      <c r="B6691">
        <v>1</v>
      </c>
      <c r="C6691" t="str">
        <f>+VLOOKUP(Precio_mayoristas_consumidores[[#This Row],[Cod_mes]],Códigos_mes[],2,0)</f>
        <v>Enero</v>
      </c>
      <c r="D6691" t="s">
        <v>796</v>
      </c>
      <c r="E6691" t="str">
        <f>+VLOOKUP(Precio_mayoristas_consumidores[[#This Row],[Producto]],Codigos_class_frutas[],2,0)</f>
        <v>Berries</v>
      </c>
      <c r="F6691" t="s">
        <v>207</v>
      </c>
      <c r="G6691" s="51">
        <v>1848.73</v>
      </c>
    </row>
    <row r="6692" spans="1:7" x14ac:dyDescent="0.35">
      <c r="A6692">
        <v>2020</v>
      </c>
      <c r="B6692">
        <v>1</v>
      </c>
      <c r="C6692" t="str">
        <f>+VLOOKUP(Precio_mayoristas_consumidores[[#This Row],[Cod_mes]],Códigos_mes[],2,0)</f>
        <v>Enero</v>
      </c>
      <c r="D6692" t="s">
        <v>796</v>
      </c>
      <c r="E6692" t="str">
        <f>+VLOOKUP(Precio_mayoristas_consumidores[[#This Row],[Producto]],Codigos_class_frutas[],2,0)</f>
        <v>Frutos de hueso (carozo)</v>
      </c>
      <c r="F6692" t="s">
        <v>281</v>
      </c>
      <c r="G6692" s="51">
        <v>1757.64</v>
      </c>
    </row>
    <row r="6693" spans="1:7" x14ac:dyDescent="0.35">
      <c r="A6693">
        <v>2020</v>
      </c>
      <c r="B6693">
        <v>1</v>
      </c>
      <c r="C6693" t="str">
        <f>+VLOOKUP(Precio_mayoristas_consumidores[[#This Row],[Cod_mes]],Códigos_mes[],2,0)</f>
        <v>Enero</v>
      </c>
      <c r="D6693" t="s">
        <v>796</v>
      </c>
      <c r="E6693" t="str">
        <f>+VLOOKUP(Precio_mayoristas_consumidores[[#This Row],[Producto]],Codigos_class_frutas[],2,0)</f>
        <v>Frutos de hueso (carozo)</v>
      </c>
      <c r="F6693" t="s">
        <v>702</v>
      </c>
      <c r="G6693" s="51">
        <v>786.25</v>
      </c>
    </row>
    <row r="6694" spans="1:7" x14ac:dyDescent="0.35">
      <c r="A6694">
        <v>2020</v>
      </c>
      <c r="B6694">
        <v>1</v>
      </c>
      <c r="C6694" t="str">
        <f>+VLOOKUP(Precio_mayoristas_consumidores[[#This Row],[Cod_mes]],Códigos_mes[],2,0)</f>
        <v>Enero</v>
      </c>
      <c r="D6694" t="s">
        <v>796</v>
      </c>
      <c r="E6694" t="str">
        <f>+VLOOKUP(Precio_mayoristas_consumidores[[#This Row],[Producto]],Codigos_class_frutas[],2,0)</f>
        <v>Frutos de hueso (carozo)</v>
      </c>
      <c r="F6694" t="s">
        <v>277</v>
      </c>
      <c r="G6694" s="51">
        <v>1072.6300000000001</v>
      </c>
    </row>
    <row r="6695" spans="1:7" x14ac:dyDescent="0.35">
      <c r="A6695">
        <v>2020</v>
      </c>
      <c r="B6695">
        <v>1</v>
      </c>
      <c r="C6695" t="str">
        <f>+VLOOKUP(Precio_mayoristas_consumidores[[#This Row],[Cod_mes]],Códigos_mes[],2,0)</f>
        <v>Enero</v>
      </c>
      <c r="D6695" t="s">
        <v>796</v>
      </c>
      <c r="E6695" t="str">
        <f>+VLOOKUP(Precio_mayoristas_consumidores[[#This Row],[Producto]],Codigos_class_frutas[],2,0)</f>
        <v>Berries</v>
      </c>
      <c r="F6695" t="s">
        <v>799</v>
      </c>
      <c r="G6695" s="51">
        <v>2292.73</v>
      </c>
    </row>
    <row r="6696" spans="1:7" x14ac:dyDescent="0.35">
      <c r="A6696">
        <v>2020</v>
      </c>
      <c r="B6696">
        <v>1</v>
      </c>
      <c r="C6696" t="str">
        <f>+VLOOKUP(Precio_mayoristas_consumidores[[#This Row],[Cod_mes]],Códigos_mes[],2,0)</f>
        <v>Enero</v>
      </c>
      <c r="D6696" t="s">
        <v>796</v>
      </c>
      <c r="E6696" t="str">
        <f>+VLOOKUP(Precio_mayoristas_consumidores[[#This Row],[Producto]],Codigos_class_frutas[],2,0)</f>
        <v>Berries</v>
      </c>
      <c r="F6696" t="s">
        <v>212</v>
      </c>
      <c r="G6696" s="51">
        <v>1486.36</v>
      </c>
    </row>
    <row r="6697" spans="1:7" x14ac:dyDescent="0.35">
      <c r="A6697">
        <v>2020</v>
      </c>
      <c r="B6697">
        <v>1</v>
      </c>
      <c r="C6697" t="str">
        <f>+VLOOKUP(Precio_mayoristas_consumidores[[#This Row],[Cod_mes]],Códigos_mes[],2,0)</f>
        <v>Enero</v>
      </c>
      <c r="D6697" t="s">
        <v>796</v>
      </c>
      <c r="E6697" t="str">
        <f>+VLOOKUP(Precio_mayoristas_consumidores[[#This Row],[Producto]],Codigos_class_frutas[],2,0)</f>
        <v>Cítricos</v>
      </c>
      <c r="F6697" t="s">
        <v>214</v>
      </c>
      <c r="G6697" s="51">
        <v>1115.31</v>
      </c>
    </row>
    <row r="6698" spans="1:7" x14ac:dyDescent="0.35">
      <c r="A6698">
        <v>2020</v>
      </c>
      <c r="B6698">
        <v>1</v>
      </c>
      <c r="C6698" t="str">
        <f>+VLOOKUP(Precio_mayoristas_consumidores[[#This Row],[Cod_mes]],Códigos_mes[],2,0)</f>
        <v>Enero</v>
      </c>
      <c r="D6698" t="s">
        <v>796</v>
      </c>
      <c r="E6698" t="str">
        <f>+VLOOKUP(Precio_mayoristas_consumidores[[#This Row],[Producto]],Codigos_class_frutas[],2,0)</f>
        <v>Tropicales y subtropicales</v>
      </c>
      <c r="F6698" t="s">
        <v>229</v>
      </c>
      <c r="G6698" s="51">
        <v>2087.5</v>
      </c>
    </row>
    <row r="6699" spans="1:7" x14ac:dyDescent="0.35">
      <c r="A6699">
        <v>2020</v>
      </c>
      <c r="B6699">
        <v>1</v>
      </c>
      <c r="C6699" t="str">
        <f>+VLOOKUP(Precio_mayoristas_consumidores[[#This Row],[Cod_mes]],Códigos_mes[],2,0)</f>
        <v>Enero</v>
      </c>
      <c r="D6699" t="s">
        <v>796</v>
      </c>
      <c r="E6699" t="str">
        <f>+VLOOKUP(Precio_mayoristas_consumidores[[#This Row],[Producto]],Codigos_class_frutas[],2,0)</f>
        <v>Frutos de pepita</v>
      </c>
      <c r="F6699" t="s">
        <v>231</v>
      </c>
      <c r="G6699" s="51">
        <v>1249.81</v>
      </c>
    </row>
    <row r="6700" spans="1:7" x14ac:dyDescent="0.35">
      <c r="A6700">
        <v>2020</v>
      </c>
      <c r="B6700">
        <v>1</v>
      </c>
      <c r="C6700" t="str">
        <f>+VLOOKUP(Precio_mayoristas_consumidores[[#This Row],[Cod_mes]],Códigos_mes[],2,0)</f>
        <v>Enero</v>
      </c>
      <c r="D6700" t="s">
        <v>796</v>
      </c>
      <c r="E6700" t="str">
        <f>+VLOOKUP(Precio_mayoristas_consumidores[[#This Row],[Producto]],Codigos_class_frutas[],2,0)</f>
        <v>Cítricos</v>
      </c>
      <c r="F6700" t="s">
        <v>221</v>
      </c>
      <c r="G6700" s="51">
        <v>1033.1099999999999</v>
      </c>
    </row>
    <row r="6701" spans="1:7" x14ac:dyDescent="0.35">
      <c r="A6701">
        <v>2020</v>
      </c>
      <c r="B6701">
        <v>1</v>
      </c>
      <c r="C6701" t="str">
        <f>+VLOOKUP(Precio_mayoristas_consumidores[[#This Row],[Cod_mes]],Códigos_mes[],2,0)</f>
        <v>Enero</v>
      </c>
      <c r="D6701" t="s">
        <v>796</v>
      </c>
      <c r="E6701" t="str">
        <f>+VLOOKUP(Precio_mayoristas_consumidores[[#This Row],[Producto]],Codigos_class_frutas[],2,0)</f>
        <v>Frutos de hueso (carozo)</v>
      </c>
      <c r="F6701" t="s">
        <v>665</v>
      </c>
      <c r="G6701" s="51">
        <v>1078.0899999999999</v>
      </c>
    </row>
    <row r="6702" spans="1:7" x14ac:dyDescent="0.35">
      <c r="A6702">
        <v>2020</v>
      </c>
      <c r="B6702">
        <v>1</v>
      </c>
      <c r="C6702" t="str">
        <f>+VLOOKUP(Precio_mayoristas_consumidores[[#This Row],[Cod_mes]],Códigos_mes[],2,0)</f>
        <v>Enero</v>
      </c>
      <c r="D6702" t="s">
        <v>796</v>
      </c>
      <c r="E6702" t="str">
        <f>+VLOOKUP(Precio_mayoristas_consumidores[[#This Row],[Producto]],Codigos_class_frutas[],2,0)</f>
        <v>Oleaginosos</v>
      </c>
      <c r="F6702" t="s">
        <v>225</v>
      </c>
      <c r="G6702" s="51">
        <v>3157.14</v>
      </c>
    </row>
    <row r="6703" spans="1:7" x14ac:dyDescent="0.35">
      <c r="A6703">
        <v>2020</v>
      </c>
      <c r="B6703">
        <v>1</v>
      </c>
      <c r="C6703" t="str">
        <f>+VLOOKUP(Precio_mayoristas_consumidores[[#This Row],[Cod_mes]],Códigos_mes[],2,0)</f>
        <v>Enero</v>
      </c>
      <c r="D6703" t="s">
        <v>796</v>
      </c>
      <c r="E6703" t="str">
        <f>+VLOOKUP(Precio_mayoristas_consumidores[[#This Row],[Producto]],Codigos_class_frutas[],2,0)</f>
        <v>Frutos de pepita</v>
      </c>
      <c r="F6703" t="s">
        <v>242</v>
      </c>
      <c r="G6703" s="51">
        <v>1045.33</v>
      </c>
    </row>
    <row r="6704" spans="1:7" x14ac:dyDescent="0.35">
      <c r="A6704">
        <v>2020</v>
      </c>
      <c r="B6704">
        <v>1</v>
      </c>
      <c r="C6704" t="str">
        <f>+VLOOKUP(Precio_mayoristas_consumidores[[#This Row],[Cod_mes]],Códigos_mes[],2,0)</f>
        <v>Enero</v>
      </c>
      <c r="D6704" t="s">
        <v>796</v>
      </c>
      <c r="E6704" t="str">
        <f>+VLOOKUP(Precio_mayoristas_consumidores[[#This Row],[Producto]],Codigos_class_frutas[],2,0)</f>
        <v>Tropicales y subtropicales</v>
      </c>
      <c r="F6704" t="s">
        <v>204</v>
      </c>
      <c r="G6704" s="51">
        <v>795.78</v>
      </c>
    </row>
    <row r="6705" spans="1:7" x14ac:dyDescent="0.35">
      <c r="A6705">
        <v>2020</v>
      </c>
      <c r="B6705">
        <v>1</v>
      </c>
      <c r="C6705" t="str">
        <f>+VLOOKUP(Precio_mayoristas_consumidores[[#This Row],[Cod_mes]],Códigos_mes[],2,0)</f>
        <v>Enero</v>
      </c>
      <c r="D6705" t="s">
        <v>796</v>
      </c>
      <c r="E6705" t="str">
        <f>+VLOOKUP(Precio_mayoristas_consumidores[[#This Row],[Producto]],Codigos_class_frutas[],2,0)</f>
        <v>Uva</v>
      </c>
      <c r="F6705" t="s">
        <v>295</v>
      </c>
      <c r="G6705" s="51">
        <v>1148.3</v>
      </c>
    </row>
    <row r="6706" spans="1:7" x14ac:dyDescent="0.35">
      <c r="A6706">
        <v>2020</v>
      </c>
      <c r="B6706">
        <v>1</v>
      </c>
      <c r="C6706" t="str">
        <f>+VLOOKUP(Precio_mayoristas_consumidores[[#This Row],[Cod_mes]],Códigos_mes[],2,0)</f>
        <v>Enero</v>
      </c>
      <c r="D6706" t="s">
        <v>797</v>
      </c>
      <c r="E6706" t="str">
        <f>+VLOOKUP(Precio_mayoristas_consumidores[[#This Row],[Producto]],Codigos_class_frutas[],2,0)</f>
        <v>Berries</v>
      </c>
      <c r="F6706" t="s">
        <v>207</v>
      </c>
      <c r="G6706" s="51">
        <v>7841.03</v>
      </c>
    </row>
    <row r="6707" spans="1:7" x14ac:dyDescent="0.35">
      <c r="A6707">
        <v>2020</v>
      </c>
      <c r="B6707">
        <v>1</v>
      </c>
      <c r="C6707" t="str">
        <f>+VLOOKUP(Precio_mayoristas_consumidores[[#This Row],[Cod_mes]],Códigos_mes[],2,0)</f>
        <v>Enero</v>
      </c>
      <c r="D6707" t="s">
        <v>797</v>
      </c>
      <c r="E6707" t="str">
        <f>+VLOOKUP(Precio_mayoristas_consumidores[[#This Row],[Producto]],Codigos_class_frutas[],2,0)</f>
        <v>Frutos de hueso (carozo)</v>
      </c>
      <c r="F6707" t="s">
        <v>281</v>
      </c>
      <c r="G6707" s="51">
        <v>2406.33</v>
      </c>
    </row>
    <row r="6708" spans="1:7" x14ac:dyDescent="0.35">
      <c r="A6708">
        <v>2020</v>
      </c>
      <c r="B6708">
        <v>1</v>
      </c>
      <c r="C6708" t="str">
        <f>+VLOOKUP(Precio_mayoristas_consumidores[[#This Row],[Cod_mes]],Códigos_mes[],2,0)</f>
        <v>Enero</v>
      </c>
      <c r="D6708" t="s">
        <v>797</v>
      </c>
      <c r="E6708" t="str">
        <f>+VLOOKUP(Precio_mayoristas_consumidores[[#This Row],[Producto]],Codigos_class_frutas[],2,0)</f>
        <v>Frutos de hueso (carozo)</v>
      </c>
      <c r="F6708" t="s">
        <v>702</v>
      </c>
      <c r="G6708" s="51">
        <v>1871.28</v>
      </c>
    </row>
    <row r="6709" spans="1:7" x14ac:dyDescent="0.35">
      <c r="A6709">
        <v>2020</v>
      </c>
      <c r="B6709">
        <v>1</v>
      </c>
      <c r="C6709" t="str">
        <f>+VLOOKUP(Precio_mayoristas_consumidores[[#This Row],[Cod_mes]],Códigos_mes[],2,0)</f>
        <v>Enero</v>
      </c>
      <c r="D6709" t="s">
        <v>797</v>
      </c>
      <c r="E6709" t="str">
        <f>+VLOOKUP(Precio_mayoristas_consumidores[[#This Row],[Producto]],Codigos_class_frutas[],2,0)</f>
        <v>Frutos de hueso (carozo)</v>
      </c>
      <c r="F6709" t="s">
        <v>277</v>
      </c>
      <c r="G6709" s="51">
        <v>1933.35</v>
      </c>
    </row>
    <row r="6710" spans="1:7" x14ac:dyDescent="0.35">
      <c r="A6710">
        <v>2020</v>
      </c>
      <c r="B6710">
        <v>1</v>
      </c>
      <c r="C6710" t="str">
        <f>+VLOOKUP(Precio_mayoristas_consumidores[[#This Row],[Cod_mes]],Códigos_mes[],2,0)</f>
        <v>Enero</v>
      </c>
      <c r="D6710" t="s">
        <v>797</v>
      </c>
      <c r="E6710" t="str">
        <f>+VLOOKUP(Precio_mayoristas_consumidores[[#This Row],[Producto]],Codigos_class_frutas[],2,0)</f>
        <v>Berries</v>
      </c>
      <c r="F6710" t="s">
        <v>799</v>
      </c>
      <c r="G6710" s="51">
        <v>11332.5</v>
      </c>
    </row>
    <row r="6711" spans="1:7" x14ac:dyDescent="0.35">
      <c r="A6711">
        <v>2020</v>
      </c>
      <c r="B6711">
        <v>1</v>
      </c>
      <c r="C6711" t="str">
        <f>+VLOOKUP(Precio_mayoristas_consumidores[[#This Row],[Cod_mes]],Códigos_mes[],2,0)</f>
        <v>Enero</v>
      </c>
      <c r="D6711" t="s">
        <v>797</v>
      </c>
      <c r="E6711" t="str">
        <f>+VLOOKUP(Precio_mayoristas_consumidores[[#This Row],[Producto]],Codigos_class_frutas[],2,0)</f>
        <v>Berries</v>
      </c>
      <c r="F6711" t="s">
        <v>212</v>
      </c>
      <c r="G6711" s="51">
        <v>5174.54</v>
      </c>
    </row>
    <row r="6712" spans="1:7" x14ac:dyDescent="0.35">
      <c r="A6712">
        <v>2020</v>
      </c>
      <c r="B6712">
        <v>1</v>
      </c>
      <c r="C6712" t="str">
        <f>+VLOOKUP(Precio_mayoristas_consumidores[[#This Row],[Cod_mes]],Códigos_mes[],2,0)</f>
        <v>Enero</v>
      </c>
      <c r="D6712" t="s">
        <v>797</v>
      </c>
      <c r="E6712" t="str">
        <f>+VLOOKUP(Precio_mayoristas_consumidores[[#This Row],[Producto]],Codigos_class_frutas[],2,0)</f>
        <v>Cítricos</v>
      </c>
      <c r="F6712" t="s">
        <v>214</v>
      </c>
      <c r="G6712" s="51">
        <v>1589.22</v>
      </c>
    </row>
    <row r="6713" spans="1:7" x14ac:dyDescent="0.35">
      <c r="A6713">
        <v>2020</v>
      </c>
      <c r="B6713">
        <v>1</v>
      </c>
      <c r="C6713" t="str">
        <f>+VLOOKUP(Precio_mayoristas_consumidores[[#This Row],[Cod_mes]],Códigos_mes[],2,0)</f>
        <v>Enero</v>
      </c>
      <c r="D6713" t="s">
        <v>797</v>
      </c>
      <c r="E6713" t="str">
        <f>+VLOOKUP(Precio_mayoristas_consumidores[[#This Row],[Producto]],Codigos_class_frutas[],2,0)</f>
        <v>Tropicales y subtropicales</v>
      </c>
      <c r="F6713" t="s">
        <v>229</v>
      </c>
      <c r="G6713" s="51">
        <v>2038.96</v>
      </c>
    </row>
    <row r="6714" spans="1:7" x14ac:dyDescent="0.35">
      <c r="A6714">
        <v>2020</v>
      </c>
      <c r="B6714">
        <v>1</v>
      </c>
      <c r="C6714" t="str">
        <f>+VLOOKUP(Precio_mayoristas_consumidores[[#This Row],[Cod_mes]],Códigos_mes[],2,0)</f>
        <v>Enero</v>
      </c>
      <c r="D6714" t="s">
        <v>797</v>
      </c>
      <c r="E6714" t="str">
        <f>+VLOOKUP(Precio_mayoristas_consumidores[[#This Row],[Producto]],Codigos_class_frutas[],2,0)</f>
        <v>Frutos de pepita</v>
      </c>
      <c r="F6714" t="s">
        <v>231</v>
      </c>
      <c r="G6714" s="51">
        <v>1877.79</v>
      </c>
    </row>
    <row r="6715" spans="1:7" x14ac:dyDescent="0.35">
      <c r="A6715">
        <v>2020</v>
      </c>
      <c r="B6715">
        <v>1</v>
      </c>
      <c r="C6715" t="str">
        <f>+VLOOKUP(Precio_mayoristas_consumidores[[#This Row],[Cod_mes]],Códigos_mes[],2,0)</f>
        <v>Enero</v>
      </c>
      <c r="D6715" t="s">
        <v>797</v>
      </c>
      <c r="E6715" t="str">
        <f>+VLOOKUP(Precio_mayoristas_consumidores[[#This Row],[Producto]],Codigos_class_frutas[],2,0)</f>
        <v>Cítricos</v>
      </c>
      <c r="F6715" t="s">
        <v>221</v>
      </c>
      <c r="G6715" s="51">
        <v>1338.29</v>
      </c>
    </row>
    <row r="6716" spans="1:7" x14ac:dyDescent="0.35">
      <c r="A6716">
        <v>2020</v>
      </c>
      <c r="B6716">
        <v>1</v>
      </c>
      <c r="C6716" t="str">
        <f>+VLOOKUP(Precio_mayoristas_consumidores[[#This Row],[Cod_mes]],Códigos_mes[],2,0)</f>
        <v>Enero</v>
      </c>
      <c r="D6716" t="s">
        <v>797</v>
      </c>
      <c r="E6716" t="str">
        <f>+VLOOKUP(Precio_mayoristas_consumidores[[#This Row],[Producto]],Codigos_class_frutas[],2,0)</f>
        <v>Frutos de hueso (carozo)</v>
      </c>
      <c r="F6716" t="s">
        <v>665</v>
      </c>
      <c r="G6716" s="51">
        <v>1881.69</v>
      </c>
    </row>
    <row r="6717" spans="1:7" x14ac:dyDescent="0.35">
      <c r="A6717">
        <v>2020</v>
      </c>
      <c r="B6717">
        <v>1</v>
      </c>
      <c r="C6717" t="str">
        <f>+VLOOKUP(Precio_mayoristas_consumidores[[#This Row],[Cod_mes]],Códigos_mes[],2,0)</f>
        <v>Enero</v>
      </c>
      <c r="D6717" t="s">
        <v>797</v>
      </c>
      <c r="E6717" t="str">
        <f>+VLOOKUP(Precio_mayoristas_consumidores[[#This Row],[Producto]],Codigos_class_frutas[],2,0)</f>
        <v>Oleaginosos</v>
      </c>
      <c r="F6717" t="s">
        <v>225</v>
      </c>
      <c r="G6717" s="51">
        <v>3675.99</v>
      </c>
    </row>
    <row r="6718" spans="1:7" x14ac:dyDescent="0.35">
      <c r="A6718">
        <v>2020</v>
      </c>
      <c r="B6718">
        <v>1</v>
      </c>
      <c r="C6718" t="str">
        <f>+VLOOKUP(Precio_mayoristas_consumidores[[#This Row],[Cod_mes]],Códigos_mes[],2,0)</f>
        <v>Enero</v>
      </c>
      <c r="D6718" t="s">
        <v>797</v>
      </c>
      <c r="E6718" t="str">
        <f>+VLOOKUP(Precio_mayoristas_consumidores[[#This Row],[Producto]],Codigos_class_frutas[],2,0)</f>
        <v>Frutos de pepita</v>
      </c>
      <c r="F6718" t="s">
        <v>242</v>
      </c>
      <c r="G6718" s="51">
        <v>1472.9</v>
      </c>
    </row>
    <row r="6719" spans="1:7" x14ac:dyDescent="0.35">
      <c r="A6719">
        <v>2020</v>
      </c>
      <c r="B6719">
        <v>1</v>
      </c>
      <c r="C6719" t="str">
        <f>+VLOOKUP(Precio_mayoristas_consumidores[[#This Row],[Cod_mes]],Códigos_mes[],2,0)</f>
        <v>Enero</v>
      </c>
      <c r="D6719" t="s">
        <v>797</v>
      </c>
      <c r="E6719" t="str">
        <f>+VLOOKUP(Precio_mayoristas_consumidores[[#This Row],[Producto]],Codigos_class_frutas[],2,0)</f>
        <v>Tropicales y subtropicales</v>
      </c>
      <c r="F6719" t="s">
        <v>204</v>
      </c>
      <c r="G6719" s="51">
        <v>947.37</v>
      </c>
    </row>
    <row r="6720" spans="1:7" x14ac:dyDescent="0.35">
      <c r="A6720">
        <v>2020</v>
      </c>
      <c r="B6720">
        <v>1</v>
      </c>
      <c r="C6720" t="str">
        <f>+VLOOKUP(Precio_mayoristas_consumidores[[#This Row],[Cod_mes]],Códigos_mes[],2,0)</f>
        <v>Enero</v>
      </c>
      <c r="D6720" t="s">
        <v>797</v>
      </c>
      <c r="E6720" t="str">
        <f>+VLOOKUP(Precio_mayoristas_consumidores[[#This Row],[Producto]],Codigos_class_frutas[],2,0)</f>
        <v>Uva</v>
      </c>
      <c r="F6720" t="s">
        <v>295</v>
      </c>
      <c r="G6720" s="51">
        <v>3243.45</v>
      </c>
    </row>
    <row r="6721" spans="1:7" x14ac:dyDescent="0.35">
      <c r="A6721">
        <v>2020</v>
      </c>
      <c r="B6721">
        <v>2</v>
      </c>
      <c r="C6721" t="str">
        <f>+VLOOKUP(Precio_mayoristas_consumidores[[#This Row],[Cod_mes]],Códigos_mes[],2,0)</f>
        <v>Febrero</v>
      </c>
      <c r="D6721" t="s">
        <v>796</v>
      </c>
      <c r="E6721" t="str">
        <f>+VLOOKUP(Precio_mayoristas_consumidores[[#This Row],[Producto]],Codigos_class_frutas[],2,0)</f>
        <v>Berries</v>
      </c>
      <c r="F6721" t="s">
        <v>207</v>
      </c>
      <c r="G6721" s="51">
        <v>1646.91</v>
      </c>
    </row>
    <row r="6722" spans="1:7" x14ac:dyDescent="0.35">
      <c r="A6722">
        <v>2020</v>
      </c>
      <c r="B6722">
        <v>2</v>
      </c>
      <c r="C6722" t="str">
        <f>+VLOOKUP(Precio_mayoristas_consumidores[[#This Row],[Cod_mes]],Códigos_mes[],2,0)</f>
        <v>Febrero</v>
      </c>
      <c r="D6722" t="s">
        <v>796</v>
      </c>
      <c r="E6722" t="str">
        <f>+VLOOKUP(Precio_mayoristas_consumidores[[#This Row],[Producto]],Codigos_class_frutas[],2,0)</f>
        <v>Frutos de hueso (carozo)</v>
      </c>
      <c r="F6722" t="s">
        <v>281</v>
      </c>
      <c r="G6722" s="51">
        <v>2040.74</v>
      </c>
    </row>
    <row r="6723" spans="1:7" x14ac:dyDescent="0.35">
      <c r="A6723">
        <v>2020</v>
      </c>
      <c r="B6723">
        <v>2</v>
      </c>
      <c r="C6723" t="str">
        <f>+VLOOKUP(Precio_mayoristas_consumidores[[#This Row],[Cod_mes]],Códigos_mes[],2,0)</f>
        <v>Febrero</v>
      </c>
      <c r="D6723" t="s">
        <v>796</v>
      </c>
      <c r="E6723" t="str">
        <f>+VLOOKUP(Precio_mayoristas_consumidores[[#This Row],[Producto]],Codigos_class_frutas[],2,0)</f>
        <v>Frutos de hueso (carozo)</v>
      </c>
      <c r="F6723" t="s">
        <v>702</v>
      </c>
      <c r="G6723" s="51">
        <v>789.88</v>
      </c>
    </row>
    <row r="6724" spans="1:7" x14ac:dyDescent="0.35">
      <c r="A6724">
        <v>2020</v>
      </c>
      <c r="B6724">
        <v>2</v>
      </c>
      <c r="C6724" t="str">
        <f>+VLOOKUP(Precio_mayoristas_consumidores[[#This Row],[Cod_mes]],Códigos_mes[],2,0)</f>
        <v>Febrero</v>
      </c>
      <c r="D6724" t="s">
        <v>796</v>
      </c>
      <c r="E6724" t="str">
        <f>+VLOOKUP(Precio_mayoristas_consumidores[[#This Row],[Producto]],Codigos_class_frutas[],2,0)</f>
        <v>Frutos de hueso (carozo)</v>
      </c>
      <c r="F6724" t="s">
        <v>277</v>
      </c>
      <c r="G6724" s="51">
        <v>1046.97</v>
      </c>
    </row>
    <row r="6725" spans="1:7" x14ac:dyDescent="0.35">
      <c r="A6725">
        <v>2020</v>
      </c>
      <c r="B6725">
        <v>2</v>
      </c>
      <c r="C6725" t="str">
        <f>+VLOOKUP(Precio_mayoristas_consumidores[[#This Row],[Cod_mes]],Códigos_mes[],2,0)</f>
        <v>Febrero</v>
      </c>
      <c r="D6725" t="s">
        <v>796</v>
      </c>
      <c r="E6725" t="str">
        <f>+VLOOKUP(Precio_mayoristas_consumidores[[#This Row],[Producto]],Codigos_class_frutas[],2,0)</f>
        <v>Berries</v>
      </c>
      <c r="F6725" t="s">
        <v>799</v>
      </c>
      <c r="G6725" s="51">
        <v>2117.54</v>
      </c>
    </row>
    <row r="6726" spans="1:7" x14ac:dyDescent="0.35">
      <c r="A6726">
        <v>2020</v>
      </c>
      <c r="B6726">
        <v>2</v>
      </c>
      <c r="C6726" t="str">
        <f>+VLOOKUP(Precio_mayoristas_consumidores[[#This Row],[Cod_mes]],Códigos_mes[],2,0)</f>
        <v>Febrero</v>
      </c>
      <c r="D6726" t="s">
        <v>796</v>
      </c>
      <c r="E6726" t="str">
        <f>+VLOOKUP(Precio_mayoristas_consumidores[[#This Row],[Producto]],Codigos_class_frutas[],2,0)</f>
        <v>Berries</v>
      </c>
      <c r="F6726" t="s">
        <v>212</v>
      </c>
      <c r="G6726" s="51">
        <v>1555.12</v>
      </c>
    </row>
    <row r="6727" spans="1:7" x14ac:dyDescent="0.35">
      <c r="A6727">
        <v>2020</v>
      </c>
      <c r="B6727">
        <v>2</v>
      </c>
      <c r="C6727" t="str">
        <f>+VLOOKUP(Precio_mayoristas_consumidores[[#This Row],[Cod_mes]],Códigos_mes[],2,0)</f>
        <v>Febrero</v>
      </c>
      <c r="D6727" t="s">
        <v>796</v>
      </c>
      <c r="E6727" t="str">
        <f>+VLOOKUP(Precio_mayoristas_consumidores[[#This Row],[Producto]],Codigos_class_frutas[],2,0)</f>
        <v>Cítricos</v>
      </c>
      <c r="F6727" t="s">
        <v>214</v>
      </c>
      <c r="G6727" s="51">
        <v>1206.52</v>
      </c>
    </row>
    <row r="6728" spans="1:7" x14ac:dyDescent="0.35">
      <c r="A6728">
        <v>2020</v>
      </c>
      <c r="B6728">
        <v>2</v>
      </c>
      <c r="C6728" t="str">
        <f>+VLOOKUP(Precio_mayoristas_consumidores[[#This Row],[Cod_mes]],Códigos_mes[],2,0)</f>
        <v>Febrero</v>
      </c>
      <c r="D6728" t="s">
        <v>796</v>
      </c>
      <c r="E6728" t="str">
        <f>+VLOOKUP(Precio_mayoristas_consumidores[[#This Row],[Producto]],Codigos_class_frutas[],2,0)</f>
        <v>Tropicales y subtropicales</v>
      </c>
      <c r="F6728" t="s">
        <v>229</v>
      </c>
      <c r="G6728" s="51">
        <v>2021.36</v>
      </c>
    </row>
    <row r="6729" spans="1:7" x14ac:dyDescent="0.35">
      <c r="A6729">
        <v>2020</v>
      </c>
      <c r="B6729">
        <v>2</v>
      </c>
      <c r="C6729" t="str">
        <f>+VLOOKUP(Precio_mayoristas_consumidores[[#This Row],[Cod_mes]],Códigos_mes[],2,0)</f>
        <v>Febrero</v>
      </c>
      <c r="D6729" t="s">
        <v>796</v>
      </c>
      <c r="E6729" t="str">
        <f>+VLOOKUP(Precio_mayoristas_consumidores[[#This Row],[Producto]],Codigos_class_frutas[],2,0)</f>
        <v>Frutos de pepita</v>
      </c>
      <c r="F6729" t="s">
        <v>231</v>
      </c>
      <c r="G6729" s="51">
        <v>1154.5999999999999</v>
      </c>
    </row>
    <row r="6730" spans="1:7" x14ac:dyDescent="0.35">
      <c r="A6730">
        <v>2020</v>
      </c>
      <c r="B6730">
        <v>2</v>
      </c>
      <c r="C6730" t="str">
        <f>+VLOOKUP(Precio_mayoristas_consumidores[[#This Row],[Cod_mes]],Códigos_mes[],2,0)</f>
        <v>Febrero</v>
      </c>
      <c r="D6730" t="s">
        <v>796</v>
      </c>
      <c r="E6730" t="str">
        <f>+VLOOKUP(Precio_mayoristas_consumidores[[#This Row],[Producto]],Codigos_class_frutas[],2,0)</f>
        <v>Cítricos</v>
      </c>
      <c r="F6730" t="s">
        <v>221</v>
      </c>
      <c r="G6730" s="51">
        <v>1038.27</v>
      </c>
    </row>
    <row r="6731" spans="1:7" x14ac:dyDescent="0.35">
      <c r="A6731">
        <v>2020</v>
      </c>
      <c r="B6731">
        <v>2</v>
      </c>
      <c r="C6731" t="str">
        <f>+VLOOKUP(Precio_mayoristas_consumidores[[#This Row],[Cod_mes]],Códigos_mes[],2,0)</f>
        <v>Febrero</v>
      </c>
      <c r="D6731" t="s">
        <v>796</v>
      </c>
      <c r="E6731" t="str">
        <f>+VLOOKUP(Precio_mayoristas_consumidores[[#This Row],[Producto]],Codigos_class_frutas[],2,0)</f>
        <v>Frutos de hueso (carozo)</v>
      </c>
      <c r="F6731" t="s">
        <v>665</v>
      </c>
      <c r="G6731" s="51">
        <v>1037.05</v>
      </c>
    </row>
    <row r="6732" spans="1:7" x14ac:dyDescent="0.35">
      <c r="A6732">
        <v>2020</v>
      </c>
      <c r="B6732">
        <v>2</v>
      </c>
      <c r="C6732" t="str">
        <f>+VLOOKUP(Precio_mayoristas_consumidores[[#This Row],[Cod_mes]],Códigos_mes[],2,0)</f>
        <v>Febrero</v>
      </c>
      <c r="D6732" t="s">
        <v>796</v>
      </c>
      <c r="E6732" t="str">
        <f>+VLOOKUP(Precio_mayoristas_consumidores[[#This Row],[Producto]],Codigos_class_frutas[],2,0)</f>
        <v>Oleaginosos</v>
      </c>
      <c r="F6732" t="s">
        <v>225</v>
      </c>
      <c r="G6732" s="51">
        <v>3188.06</v>
      </c>
    </row>
    <row r="6733" spans="1:7" x14ac:dyDescent="0.35">
      <c r="A6733">
        <v>2020</v>
      </c>
      <c r="B6733">
        <v>2</v>
      </c>
      <c r="C6733" t="str">
        <f>+VLOOKUP(Precio_mayoristas_consumidores[[#This Row],[Cod_mes]],Códigos_mes[],2,0)</f>
        <v>Febrero</v>
      </c>
      <c r="D6733" t="s">
        <v>796</v>
      </c>
      <c r="E6733" t="str">
        <f>+VLOOKUP(Precio_mayoristas_consumidores[[#This Row],[Producto]],Codigos_class_frutas[],2,0)</f>
        <v>Frutos de pepita</v>
      </c>
      <c r="F6733" t="s">
        <v>242</v>
      </c>
      <c r="G6733" s="51">
        <v>987.85</v>
      </c>
    </row>
    <row r="6734" spans="1:7" x14ac:dyDescent="0.35">
      <c r="A6734">
        <v>2020</v>
      </c>
      <c r="B6734">
        <v>2</v>
      </c>
      <c r="C6734" t="str">
        <f>+VLOOKUP(Precio_mayoristas_consumidores[[#This Row],[Cod_mes]],Códigos_mes[],2,0)</f>
        <v>Febrero</v>
      </c>
      <c r="D6734" t="s">
        <v>796</v>
      </c>
      <c r="E6734" t="str">
        <f>+VLOOKUP(Precio_mayoristas_consumidores[[#This Row],[Producto]],Codigos_class_frutas[],2,0)</f>
        <v>Tropicales y subtropicales</v>
      </c>
      <c r="F6734" t="s">
        <v>204</v>
      </c>
      <c r="G6734" s="51">
        <v>764.5</v>
      </c>
    </row>
    <row r="6735" spans="1:7" x14ac:dyDescent="0.35">
      <c r="A6735">
        <v>2020</v>
      </c>
      <c r="B6735">
        <v>2</v>
      </c>
      <c r="C6735" t="str">
        <f>+VLOOKUP(Precio_mayoristas_consumidores[[#This Row],[Cod_mes]],Códigos_mes[],2,0)</f>
        <v>Febrero</v>
      </c>
      <c r="D6735" t="s">
        <v>796</v>
      </c>
      <c r="E6735" t="str">
        <f>+VLOOKUP(Precio_mayoristas_consumidores[[#This Row],[Producto]],Codigos_class_frutas[],2,0)</f>
        <v>Uva</v>
      </c>
      <c r="F6735" t="s">
        <v>295</v>
      </c>
      <c r="G6735" s="51">
        <v>1023.19</v>
      </c>
    </row>
    <row r="6736" spans="1:7" x14ac:dyDescent="0.35">
      <c r="A6736">
        <v>2020</v>
      </c>
      <c r="B6736">
        <v>2</v>
      </c>
      <c r="C6736" t="str">
        <f>+VLOOKUP(Precio_mayoristas_consumidores[[#This Row],[Cod_mes]],Códigos_mes[],2,0)</f>
        <v>Febrero</v>
      </c>
      <c r="D6736" t="s">
        <v>797</v>
      </c>
      <c r="E6736" t="str">
        <f>+VLOOKUP(Precio_mayoristas_consumidores[[#This Row],[Producto]],Codigos_class_frutas[],2,0)</f>
        <v>Berries</v>
      </c>
      <c r="F6736" t="s">
        <v>207</v>
      </c>
      <c r="G6736" s="51">
        <v>8784.94</v>
      </c>
    </row>
    <row r="6737" spans="1:7" x14ac:dyDescent="0.35">
      <c r="A6737">
        <v>2020</v>
      </c>
      <c r="B6737">
        <v>2</v>
      </c>
      <c r="C6737" t="str">
        <f>+VLOOKUP(Precio_mayoristas_consumidores[[#This Row],[Cod_mes]],Códigos_mes[],2,0)</f>
        <v>Febrero</v>
      </c>
      <c r="D6737" t="s">
        <v>797</v>
      </c>
      <c r="E6737" t="str">
        <f>+VLOOKUP(Precio_mayoristas_consumidores[[#This Row],[Producto]],Codigos_class_frutas[],2,0)</f>
        <v>Frutos de hueso (carozo)</v>
      </c>
      <c r="F6737" t="s">
        <v>702</v>
      </c>
      <c r="G6737" s="51">
        <v>1600.85</v>
      </c>
    </row>
    <row r="6738" spans="1:7" x14ac:dyDescent="0.35">
      <c r="A6738">
        <v>2020</v>
      </c>
      <c r="B6738">
        <v>2</v>
      </c>
      <c r="C6738" t="str">
        <f>+VLOOKUP(Precio_mayoristas_consumidores[[#This Row],[Cod_mes]],Códigos_mes[],2,0)</f>
        <v>Febrero</v>
      </c>
      <c r="D6738" t="s">
        <v>797</v>
      </c>
      <c r="E6738" t="str">
        <f>+VLOOKUP(Precio_mayoristas_consumidores[[#This Row],[Producto]],Codigos_class_frutas[],2,0)</f>
        <v>Frutos de hueso (carozo)</v>
      </c>
      <c r="F6738" t="s">
        <v>277</v>
      </c>
      <c r="G6738" s="51">
        <v>1807.26</v>
      </c>
    </row>
    <row r="6739" spans="1:7" x14ac:dyDescent="0.35">
      <c r="A6739">
        <v>2020</v>
      </c>
      <c r="B6739">
        <v>2</v>
      </c>
      <c r="C6739" t="str">
        <f>+VLOOKUP(Precio_mayoristas_consumidores[[#This Row],[Cod_mes]],Códigos_mes[],2,0)</f>
        <v>Febrero</v>
      </c>
      <c r="D6739" t="s">
        <v>797</v>
      </c>
      <c r="E6739" t="str">
        <f>+VLOOKUP(Precio_mayoristas_consumidores[[#This Row],[Producto]],Codigos_class_frutas[],2,0)</f>
        <v>Berries</v>
      </c>
      <c r="F6739" t="s">
        <v>799</v>
      </c>
      <c r="G6739" s="51">
        <v>11555</v>
      </c>
    </row>
    <row r="6740" spans="1:7" x14ac:dyDescent="0.35">
      <c r="A6740">
        <v>2020</v>
      </c>
      <c r="B6740">
        <v>2</v>
      </c>
      <c r="C6740" t="str">
        <f>+VLOOKUP(Precio_mayoristas_consumidores[[#This Row],[Cod_mes]],Códigos_mes[],2,0)</f>
        <v>Febrero</v>
      </c>
      <c r="D6740" t="s">
        <v>797</v>
      </c>
      <c r="E6740" t="str">
        <f>+VLOOKUP(Precio_mayoristas_consumidores[[#This Row],[Producto]],Codigos_class_frutas[],2,0)</f>
        <v>Berries</v>
      </c>
      <c r="F6740" t="s">
        <v>212</v>
      </c>
      <c r="G6740" s="51">
        <v>6161.21</v>
      </c>
    </row>
    <row r="6741" spans="1:7" x14ac:dyDescent="0.35">
      <c r="A6741">
        <v>2020</v>
      </c>
      <c r="B6741">
        <v>2</v>
      </c>
      <c r="C6741" t="str">
        <f>+VLOOKUP(Precio_mayoristas_consumidores[[#This Row],[Cod_mes]],Códigos_mes[],2,0)</f>
        <v>Febrero</v>
      </c>
      <c r="D6741" t="s">
        <v>797</v>
      </c>
      <c r="E6741" t="str">
        <f>+VLOOKUP(Precio_mayoristas_consumidores[[#This Row],[Producto]],Codigos_class_frutas[],2,0)</f>
        <v>Cítricos</v>
      </c>
      <c r="F6741" t="s">
        <v>214</v>
      </c>
      <c r="G6741" s="51">
        <v>1653.85</v>
      </c>
    </row>
    <row r="6742" spans="1:7" x14ac:dyDescent="0.35">
      <c r="A6742">
        <v>2020</v>
      </c>
      <c r="B6742">
        <v>2</v>
      </c>
      <c r="C6742" t="str">
        <f>+VLOOKUP(Precio_mayoristas_consumidores[[#This Row],[Cod_mes]],Códigos_mes[],2,0)</f>
        <v>Febrero</v>
      </c>
      <c r="D6742" t="s">
        <v>797</v>
      </c>
      <c r="E6742" t="str">
        <f>+VLOOKUP(Precio_mayoristas_consumidores[[#This Row],[Producto]],Codigos_class_frutas[],2,0)</f>
        <v>Tropicales y subtropicales</v>
      </c>
      <c r="F6742" t="s">
        <v>229</v>
      </c>
      <c r="G6742" s="51">
        <v>1836.25</v>
      </c>
    </row>
    <row r="6743" spans="1:7" x14ac:dyDescent="0.35">
      <c r="A6743">
        <v>2020</v>
      </c>
      <c r="B6743">
        <v>2</v>
      </c>
      <c r="C6743" t="str">
        <f>+VLOOKUP(Precio_mayoristas_consumidores[[#This Row],[Cod_mes]],Códigos_mes[],2,0)</f>
        <v>Febrero</v>
      </c>
      <c r="D6743" t="s">
        <v>797</v>
      </c>
      <c r="E6743" t="str">
        <f>+VLOOKUP(Precio_mayoristas_consumidores[[#This Row],[Producto]],Codigos_class_frutas[],2,0)</f>
        <v>Frutos de pepita</v>
      </c>
      <c r="F6743" t="s">
        <v>231</v>
      </c>
      <c r="G6743" s="51">
        <v>1849.91</v>
      </c>
    </row>
    <row r="6744" spans="1:7" x14ac:dyDescent="0.35">
      <c r="A6744">
        <v>2020</v>
      </c>
      <c r="B6744">
        <v>2</v>
      </c>
      <c r="C6744" t="str">
        <f>+VLOOKUP(Precio_mayoristas_consumidores[[#This Row],[Cod_mes]],Códigos_mes[],2,0)</f>
        <v>Febrero</v>
      </c>
      <c r="D6744" t="s">
        <v>797</v>
      </c>
      <c r="E6744" t="str">
        <f>+VLOOKUP(Precio_mayoristas_consumidores[[#This Row],[Producto]],Codigos_class_frutas[],2,0)</f>
        <v>Cítricos</v>
      </c>
      <c r="F6744" t="s">
        <v>221</v>
      </c>
      <c r="G6744" s="51">
        <v>1409.78</v>
      </c>
    </row>
    <row r="6745" spans="1:7" x14ac:dyDescent="0.35">
      <c r="A6745">
        <v>2020</v>
      </c>
      <c r="B6745">
        <v>2</v>
      </c>
      <c r="C6745" t="str">
        <f>+VLOOKUP(Precio_mayoristas_consumidores[[#This Row],[Cod_mes]],Códigos_mes[],2,0)</f>
        <v>Febrero</v>
      </c>
      <c r="D6745" t="s">
        <v>797</v>
      </c>
      <c r="E6745" t="str">
        <f>+VLOOKUP(Precio_mayoristas_consumidores[[#This Row],[Producto]],Codigos_class_frutas[],2,0)</f>
        <v>Frutos de hueso (carozo)</v>
      </c>
      <c r="F6745" t="s">
        <v>665</v>
      </c>
      <c r="G6745" s="51">
        <v>1853.23</v>
      </c>
    </row>
    <row r="6746" spans="1:7" x14ac:dyDescent="0.35">
      <c r="A6746">
        <v>2020</v>
      </c>
      <c r="B6746">
        <v>2</v>
      </c>
      <c r="C6746" t="str">
        <f>+VLOOKUP(Precio_mayoristas_consumidores[[#This Row],[Cod_mes]],Códigos_mes[],2,0)</f>
        <v>Febrero</v>
      </c>
      <c r="D6746" t="s">
        <v>797</v>
      </c>
      <c r="E6746" t="str">
        <f>+VLOOKUP(Precio_mayoristas_consumidores[[#This Row],[Producto]],Codigos_class_frutas[],2,0)</f>
        <v>Oleaginosos</v>
      </c>
      <c r="F6746" t="s">
        <v>225</v>
      </c>
      <c r="G6746" s="51">
        <v>3674.07</v>
      </c>
    </row>
    <row r="6747" spans="1:7" x14ac:dyDescent="0.35">
      <c r="A6747">
        <v>2020</v>
      </c>
      <c r="B6747">
        <v>2</v>
      </c>
      <c r="C6747" t="str">
        <f>+VLOOKUP(Precio_mayoristas_consumidores[[#This Row],[Cod_mes]],Códigos_mes[],2,0)</f>
        <v>Febrero</v>
      </c>
      <c r="D6747" t="s">
        <v>797</v>
      </c>
      <c r="E6747" t="str">
        <f>+VLOOKUP(Precio_mayoristas_consumidores[[#This Row],[Producto]],Codigos_class_frutas[],2,0)</f>
        <v>Frutos de pepita</v>
      </c>
      <c r="F6747" t="s">
        <v>242</v>
      </c>
      <c r="G6747" s="51">
        <v>1352.06</v>
      </c>
    </row>
    <row r="6748" spans="1:7" x14ac:dyDescent="0.35">
      <c r="A6748">
        <v>2020</v>
      </c>
      <c r="B6748">
        <v>2</v>
      </c>
      <c r="C6748" t="str">
        <f>+VLOOKUP(Precio_mayoristas_consumidores[[#This Row],[Cod_mes]],Códigos_mes[],2,0)</f>
        <v>Febrero</v>
      </c>
      <c r="D6748" t="s">
        <v>797</v>
      </c>
      <c r="E6748" t="str">
        <f>+VLOOKUP(Precio_mayoristas_consumidores[[#This Row],[Producto]],Codigos_class_frutas[],2,0)</f>
        <v>Tropicales y subtropicales</v>
      </c>
      <c r="F6748" t="s">
        <v>204</v>
      </c>
      <c r="G6748" s="51">
        <v>958.3</v>
      </c>
    </row>
    <row r="6749" spans="1:7" x14ac:dyDescent="0.35">
      <c r="A6749">
        <v>2020</v>
      </c>
      <c r="B6749">
        <v>2</v>
      </c>
      <c r="C6749" t="str">
        <f>+VLOOKUP(Precio_mayoristas_consumidores[[#This Row],[Cod_mes]],Códigos_mes[],2,0)</f>
        <v>Febrero</v>
      </c>
      <c r="D6749" t="s">
        <v>797</v>
      </c>
      <c r="E6749" t="str">
        <f>+VLOOKUP(Precio_mayoristas_consumidores[[#This Row],[Producto]],Codigos_class_frutas[],2,0)</f>
        <v>Uva</v>
      </c>
      <c r="F6749" t="s">
        <v>295</v>
      </c>
      <c r="G6749" s="51">
        <v>3037.93</v>
      </c>
    </row>
    <row r="6750" spans="1:7" x14ac:dyDescent="0.35">
      <c r="A6750">
        <v>2020</v>
      </c>
      <c r="B6750">
        <v>2</v>
      </c>
      <c r="C6750" t="str">
        <f>+VLOOKUP(Precio_mayoristas_consumidores[[#This Row],[Cod_mes]],Códigos_mes[],2,0)</f>
        <v>Febrero</v>
      </c>
      <c r="D6750" t="s">
        <v>796</v>
      </c>
      <c r="E6750" t="str">
        <f>+VLOOKUP(Precio_mayoristas_consumidores[[#This Row],[Producto]],Codigos_class_frutas[],2,0)</f>
        <v>Berries</v>
      </c>
      <c r="F6750" t="s">
        <v>207</v>
      </c>
      <c r="G6750" s="51">
        <v>1690.65</v>
      </c>
    </row>
    <row r="6751" spans="1:7" x14ac:dyDescent="0.35">
      <c r="A6751">
        <v>2020</v>
      </c>
      <c r="B6751">
        <v>2</v>
      </c>
      <c r="C6751" t="str">
        <f>+VLOOKUP(Precio_mayoristas_consumidores[[#This Row],[Cod_mes]],Códigos_mes[],2,0)</f>
        <v>Febrero</v>
      </c>
      <c r="D6751" t="s">
        <v>796</v>
      </c>
      <c r="E6751" t="str">
        <f>+VLOOKUP(Precio_mayoristas_consumidores[[#This Row],[Producto]],Codigos_class_frutas[],2,0)</f>
        <v>Frutos de hueso (carozo)</v>
      </c>
      <c r="F6751" t="s">
        <v>281</v>
      </c>
      <c r="G6751" s="51">
        <v>1833.33</v>
      </c>
    </row>
    <row r="6752" spans="1:7" x14ac:dyDescent="0.35">
      <c r="A6752">
        <v>2020</v>
      </c>
      <c r="B6752">
        <v>2</v>
      </c>
      <c r="C6752" t="str">
        <f>+VLOOKUP(Precio_mayoristas_consumidores[[#This Row],[Cod_mes]],Códigos_mes[],2,0)</f>
        <v>Febrero</v>
      </c>
      <c r="D6752" t="s">
        <v>796</v>
      </c>
      <c r="E6752" t="str">
        <f>+VLOOKUP(Precio_mayoristas_consumidores[[#This Row],[Producto]],Codigos_class_frutas[],2,0)</f>
        <v>Frutos de hueso (carozo)</v>
      </c>
      <c r="F6752" t="s">
        <v>702</v>
      </c>
      <c r="G6752" s="51">
        <v>749.55</v>
      </c>
    </row>
    <row r="6753" spans="1:7" x14ac:dyDescent="0.35">
      <c r="A6753">
        <v>2020</v>
      </c>
      <c r="B6753">
        <v>2</v>
      </c>
      <c r="C6753" t="str">
        <f>+VLOOKUP(Precio_mayoristas_consumidores[[#This Row],[Cod_mes]],Códigos_mes[],2,0)</f>
        <v>Febrero</v>
      </c>
      <c r="D6753" t="s">
        <v>796</v>
      </c>
      <c r="E6753" t="str">
        <f>+VLOOKUP(Precio_mayoristas_consumidores[[#This Row],[Producto]],Codigos_class_frutas[],2,0)</f>
        <v>Frutos de hueso (carozo)</v>
      </c>
      <c r="F6753" t="s">
        <v>277</v>
      </c>
      <c r="G6753" s="51">
        <v>990.29</v>
      </c>
    </row>
    <row r="6754" spans="1:7" x14ac:dyDescent="0.35">
      <c r="A6754">
        <v>2020</v>
      </c>
      <c r="B6754">
        <v>2</v>
      </c>
      <c r="C6754" t="str">
        <f>+VLOOKUP(Precio_mayoristas_consumidores[[#This Row],[Cod_mes]],Códigos_mes[],2,0)</f>
        <v>Febrero</v>
      </c>
      <c r="D6754" t="s">
        <v>796</v>
      </c>
      <c r="E6754" t="str">
        <f>+VLOOKUP(Precio_mayoristas_consumidores[[#This Row],[Producto]],Codigos_class_frutas[],2,0)</f>
        <v>Berries</v>
      </c>
      <c r="F6754" t="s">
        <v>799</v>
      </c>
      <c r="G6754" s="51">
        <v>2253.4299999999998</v>
      </c>
    </row>
    <row r="6755" spans="1:7" x14ac:dyDescent="0.35">
      <c r="A6755">
        <v>2020</v>
      </c>
      <c r="B6755">
        <v>2</v>
      </c>
      <c r="C6755" t="str">
        <f>+VLOOKUP(Precio_mayoristas_consumidores[[#This Row],[Cod_mes]],Códigos_mes[],2,0)</f>
        <v>Febrero</v>
      </c>
      <c r="D6755" t="s">
        <v>796</v>
      </c>
      <c r="E6755" t="str">
        <f>+VLOOKUP(Precio_mayoristas_consumidores[[#This Row],[Producto]],Codigos_class_frutas[],2,0)</f>
        <v>Berries</v>
      </c>
      <c r="F6755" t="s">
        <v>212</v>
      </c>
      <c r="G6755" s="51">
        <v>1580.89</v>
      </c>
    </row>
    <row r="6756" spans="1:7" x14ac:dyDescent="0.35">
      <c r="A6756">
        <v>2020</v>
      </c>
      <c r="B6756">
        <v>2</v>
      </c>
      <c r="C6756" t="str">
        <f>+VLOOKUP(Precio_mayoristas_consumidores[[#This Row],[Cod_mes]],Códigos_mes[],2,0)</f>
        <v>Febrero</v>
      </c>
      <c r="D6756" t="s">
        <v>796</v>
      </c>
      <c r="E6756" t="str">
        <f>+VLOOKUP(Precio_mayoristas_consumidores[[#This Row],[Producto]],Codigos_class_frutas[],2,0)</f>
        <v>Cítricos</v>
      </c>
      <c r="F6756" t="s">
        <v>214</v>
      </c>
      <c r="G6756" s="51">
        <v>1303.0999999999999</v>
      </c>
    </row>
    <row r="6757" spans="1:7" x14ac:dyDescent="0.35">
      <c r="A6757">
        <v>2020</v>
      </c>
      <c r="B6757">
        <v>2</v>
      </c>
      <c r="C6757" t="str">
        <f>+VLOOKUP(Precio_mayoristas_consumidores[[#This Row],[Cod_mes]],Códigos_mes[],2,0)</f>
        <v>Febrero</v>
      </c>
      <c r="D6757" t="s">
        <v>796</v>
      </c>
      <c r="E6757" t="str">
        <f>+VLOOKUP(Precio_mayoristas_consumidores[[#This Row],[Producto]],Codigos_class_frutas[],2,0)</f>
        <v>Tropicales y subtropicales</v>
      </c>
      <c r="F6757" t="s">
        <v>229</v>
      </c>
      <c r="G6757" s="51">
        <v>2070.71</v>
      </c>
    </row>
    <row r="6758" spans="1:7" x14ac:dyDescent="0.35">
      <c r="A6758">
        <v>2020</v>
      </c>
      <c r="B6758">
        <v>2</v>
      </c>
      <c r="C6758" t="str">
        <f>+VLOOKUP(Precio_mayoristas_consumidores[[#This Row],[Cod_mes]],Códigos_mes[],2,0)</f>
        <v>Febrero</v>
      </c>
      <c r="D6758" t="s">
        <v>796</v>
      </c>
      <c r="E6758" t="str">
        <f>+VLOOKUP(Precio_mayoristas_consumidores[[#This Row],[Producto]],Codigos_class_frutas[],2,0)</f>
        <v>Frutos de pepita</v>
      </c>
      <c r="F6758" t="s">
        <v>231</v>
      </c>
      <c r="G6758" s="51">
        <v>996.87</v>
      </c>
    </row>
    <row r="6759" spans="1:7" x14ac:dyDescent="0.35">
      <c r="A6759">
        <v>2020</v>
      </c>
      <c r="B6759">
        <v>2</v>
      </c>
      <c r="C6759" t="str">
        <f>+VLOOKUP(Precio_mayoristas_consumidores[[#This Row],[Cod_mes]],Códigos_mes[],2,0)</f>
        <v>Febrero</v>
      </c>
      <c r="D6759" t="s">
        <v>796</v>
      </c>
      <c r="E6759" t="str">
        <f>+VLOOKUP(Precio_mayoristas_consumidores[[#This Row],[Producto]],Codigos_class_frutas[],2,0)</f>
        <v>Cítricos</v>
      </c>
      <c r="F6759" t="s">
        <v>221</v>
      </c>
      <c r="G6759" s="51">
        <v>1011.88</v>
      </c>
    </row>
    <row r="6760" spans="1:7" x14ac:dyDescent="0.35">
      <c r="A6760">
        <v>2020</v>
      </c>
      <c r="B6760">
        <v>2</v>
      </c>
      <c r="C6760" t="str">
        <f>+VLOOKUP(Precio_mayoristas_consumidores[[#This Row],[Cod_mes]],Códigos_mes[],2,0)</f>
        <v>Febrero</v>
      </c>
      <c r="D6760" t="s">
        <v>796</v>
      </c>
      <c r="E6760" t="str">
        <f>+VLOOKUP(Precio_mayoristas_consumidores[[#This Row],[Producto]],Codigos_class_frutas[],2,0)</f>
        <v>Frutos de hueso (carozo)</v>
      </c>
      <c r="F6760" t="s">
        <v>665</v>
      </c>
      <c r="G6760" s="51">
        <v>990.99</v>
      </c>
    </row>
    <row r="6761" spans="1:7" x14ac:dyDescent="0.35">
      <c r="A6761">
        <v>2020</v>
      </c>
      <c r="B6761">
        <v>2</v>
      </c>
      <c r="C6761" t="str">
        <f>+VLOOKUP(Precio_mayoristas_consumidores[[#This Row],[Cod_mes]],Códigos_mes[],2,0)</f>
        <v>Febrero</v>
      </c>
      <c r="D6761" t="s">
        <v>796</v>
      </c>
      <c r="E6761" t="str">
        <f>+VLOOKUP(Precio_mayoristas_consumidores[[#This Row],[Producto]],Codigos_class_frutas[],2,0)</f>
        <v>Oleaginosos</v>
      </c>
      <c r="F6761" t="s">
        <v>225</v>
      </c>
      <c r="G6761" s="51">
        <v>3092.85</v>
      </c>
    </row>
    <row r="6762" spans="1:7" x14ac:dyDescent="0.35">
      <c r="A6762">
        <v>2020</v>
      </c>
      <c r="B6762">
        <v>2</v>
      </c>
      <c r="C6762" t="str">
        <f>+VLOOKUP(Precio_mayoristas_consumidores[[#This Row],[Cod_mes]],Códigos_mes[],2,0)</f>
        <v>Febrero</v>
      </c>
      <c r="D6762" t="s">
        <v>796</v>
      </c>
      <c r="E6762" t="str">
        <f>+VLOOKUP(Precio_mayoristas_consumidores[[#This Row],[Producto]],Codigos_class_frutas[],2,0)</f>
        <v>Frutos de pepita</v>
      </c>
      <c r="F6762" t="s">
        <v>242</v>
      </c>
      <c r="G6762" s="51">
        <v>914.89</v>
      </c>
    </row>
    <row r="6763" spans="1:7" x14ac:dyDescent="0.35">
      <c r="A6763">
        <v>2020</v>
      </c>
      <c r="B6763">
        <v>2</v>
      </c>
      <c r="C6763" t="str">
        <f>+VLOOKUP(Precio_mayoristas_consumidores[[#This Row],[Cod_mes]],Códigos_mes[],2,0)</f>
        <v>Febrero</v>
      </c>
      <c r="D6763" t="s">
        <v>796</v>
      </c>
      <c r="E6763" t="str">
        <f>+VLOOKUP(Precio_mayoristas_consumidores[[#This Row],[Producto]],Codigos_class_frutas[],2,0)</f>
        <v>Tropicales y subtropicales</v>
      </c>
      <c r="F6763" t="s">
        <v>204</v>
      </c>
      <c r="G6763" s="51">
        <v>773.77</v>
      </c>
    </row>
    <row r="6764" spans="1:7" x14ac:dyDescent="0.35">
      <c r="A6764">
        <v>2020</v>
      </c>
      <c r="B6764">
        <v>2</v>
      </c>
      <c r="C6764" t="str">
        <f>+VLOOKUP(Precio_mayoristas_consumidores[[#This Row],[Cod_mes]],Códigos_mes[],2,0)</f>
        <v>Febrero</v>
      </c>
      <c r="D6764" t="s">
        <v>796</v>
      </c>
      <c r="E6764" t="str">
        <f>+VLOOKUP(Precio_mayoristas_consumidores[[#This Row],[Producto]],Codigos_class_frutas[],2,0)</f>
        <v>Uva</v>
      </c>
      <c r="F6764" t="s">
        <v>295</v>
      </c>
      <c r="G6764" s="51">
        <v>933.11</v>
      </c>
    </row>
    <row r="6765" spans="1:7" x14ac:dyDescent="0.35">
      <c r="A6765">
        <v>2020</v>
      </c>
      <c r="B6765">
        <v>2</v>
      </c>
      <c r="C6765" t="str">
        <f>+VLOOKUP(Precio_mayoristas_consumidores[[#This Row],[Cod_mes]],Códigos_mes[],2,0)</f>
        <v>Febrero</v>
      </c>
      <c r="D6765" t="s">
        <v>797</v>
      </c>
      <c r="E6765" t="str">
        <f>+VLOOKUP(Precio_mayoristas_consumidores[[#This Row],[Producto]],Codigos_class_frutas[],2,0)</f>
        <v>Berries</v>
      </c>
      <c r="F6765" t="s">
        <v>207</v>
      </c>
      <c r="G6765" s="51">
        <v>7714</v>
      </c>
    </row>
    <row r="6766" spans="1:7" x14ac:dyDescent="0.35">
      <c r="A6766">
        <v>2020</v>
      </c>
      <c r="B6766">
        <v>2</v>
      </c>
      <c r="C6766" t="str">
        <f>+VLOOKUP(Precio_mayoristas_consumidores[[#This Row],[Cod_mes]],Códigos_mes[],2,0)</f>
        <v>Febrero</v>
      </c>
      <c r="D6766" t="s">
        <v>797</v>
      </c>
      <c r="E6766" t="str">
        <f>+VLOOKUP(Precio_mayoristas_consumidores[[#This Row],[Producto]],Codigos_class_frutas[],2,0)</f>
        <v>Frutos de hueso (carozo)</v>
      </c>
      <c r="F6766" t="s">
        <v>702</v>
      </c>
      <c r="G6766" s="51">
        <v>1723.26</v>
      </c>
    </row>
    <row r="6767" spans="1:7" x14ac:dyDescent="0.35">
      <c r="A6767">
        <v>2020</v>
      </c>
      <c r="B6767">
        <v>2</v>
      </c>
      <c r="C6767" t="str">
        <f>+VLOOKUP(Precio_mayoristas_consumidores[[#This Row],[Cod_mes]],Códigos_mes[],2,0)</f>
        <v>Febrero</v>
      </c>
      <c r="D6767" t="s">
        <v>797</v>
      </c>
      <c r="E6767" t="str">
        <f>+VLOOKUP(Precio_mayoristas_consumidores[[#This Row],[Producto]],Codigos_class_frutas[],2,0)</f>
        <v>Frutos de hueso (carozo)</v>
      </c>
      <c r="F6767" t="s">
        <v>277</v>
      </c>
      <c r="G6767" s="51">
        <v>1913.34</v>
      </c>
    </row>
    <row r="6768" spans="1:7" x14ac:dyDescent="0.35">
      <c r="A6768">
        <v>2020</v>
      </c>
      <c r="B6768">
        <v>2</v>
      </c>
      <c r="C6768" t="str">
        <f>+VLOOKUP(Precio_mayoristas_consumidores[[#This Row],[Cod_mes]],Códigos_mes[],2,0)</f>
        <v>Febrero</v>
      </c>
      <c r="D6768" t="s">
        <v>797</v>
      </c>
      <c r="E6768" t="str">
        <f>+VLOOKUP(Precio_mayoristas_consumidores[[#This Row],[Producto]],Codigos_class_frutas[],2,0)</f>
        <v>Berries</v>
      </c>
      <c r="F6768" t="s">
        <v>799</v>
      </c>
      <c r="G6768" s="51">
        <v>7990</v>
      </c>
    </row>
    <row r="6769" spans="1:7" x14ac:dyDescent="0.35">
      <c r="A6769">
        <v>2020</v>
      </c>
      <c r="B6769">
        <v>2</v>
      </c>
      <c r="C6769" t="str">
        <f>+VLOOKUP(Precio_mayoristas_consumidores[[#This Row],[Cod_mes]],Códigos_mes[],2,0)</f>
        <v>Febrero</v>
      </c>
      <c r="D6769" t="s">
        <v>797</v>
      </c>
      <c r="E6769" t="str">
        <f>+VLOOKUP(Precio_mayoristas_consumidores[[#This Row],[Producto]],Codigos_class_frutas[],2,0)</f>
        <v>Berries</v>
      </c>
      <c r="F6769" t="s">
        <v>212</v>
      </c>
      <c r="G6769" s="51">
        <v>5018.63</v>
      </c>
    </row>
    <row r="6770" spans="1:7" x14ac:dyDescent="0.35">
      <c r="A6770">
        <v>2020</v>
      </c>
      <c r="B6770">
        <v>2</v>
      </c>
      <c r="C6770" t="str">
        <f>+VLOOKUP(Precio_mayoristas_consumidores[[#This Row],[Cod_mes]],Códigos_mes[],2,0)</f>
        <v>Febrero</v>
      </c>
      <c r="D6770" t="s">
        <v>797</v>
      </c>
      <c r="E6770" t="str">
        <f>+VLOOKUP(Precio_mayoristas_consumidores[[#This Row],[Producto]],Codigos_class_frutas[],2,0)</f>
        <v>Cítricos</v>
      </c>
      <c r="F6770" t="s">
        <v>214</v>
      </c>
      <c r="G6770" s="51">
        <v>1752.54</v>
      </c>
    </row>
    <row r="6771" spans="1:7" x14ac:dyDescent="0.35">
      <c r="A6771">
        <v>2020</v>
      </c>
      <c r="B6771">
        <v>2</v>
      </c>
      <c r="C6771" t="str">
        <f>+VLOOKUP(Precio_mayoristas_consumidores[[#This Row],[Cod_mes]],Códigos_mes[],2,0)</f>
        <v>Febrero</v>
      </c>
      <c r="D6771" t="s">
        <v>797</v>
      </c>
      <c r="E6771" t="str">
        <f>+VLOOKUP(Precio_mayoristas_consumidores[[#This Row],[Producto]],Codigos_class_frutas[],2,0)</f>
        <v>Tropicales y subtropicales</v>
      </c>
      <c r="F6771" t="s">
        <v>229</v>
      </c>
      <c r="G6771" s="51">
        <v>2026.54</v>
      </c>
    </row>
    <row r="6772" spans="1:7" x14ac:dyDescent="0.35">
      <c r="A6772">
        <v>2020</v>
      </c>
      <c r="B6772">
        <v>2</v>
      </c>
      <c r="C6772" t="str">
        <f>+VLOOKUP(Precio_mayoristas_consumidores[[#This Row],[Cod_mes]],Códigos_mes[],2,0)</f>
        <v>Febrero</v>
      </c>
      <c r="D6772" t="s">
        <v>797</v>
      </c>
      <c r="E6772" t="str">
        <f>+VLOOKUP(Precio_mayoristas_consumidores[[#This Row],[Producto]],Codigos_class_frutas[],2,0)</f>
        <v>Frutos de pepita</v>
      </c>
      <c r="F6772" t="s">
        <v>231</v>
      </c>
      <c r="G6772" s="51">
        <v>1871.02</v>
      </c>
    </row>
    <row r="6773" spans="1:7" x14ac:dyDescent="0.35">
      <c r="A6773">
        <v>2020</v>
      </c>
      <c r="B6773">
        <v>2</v>
      </c>
      <c r="C6773" t="str">
        <f>+VLOOKUP(Precio_mayoristas_consumidores[[#This Row],[Cod_mes]],Códigos_mes[],2,0)</f>
        <v>Febrero</v>
      </c>
      <c r="D6773" t="s">
        <v>797</v>
      </c>
      <c r="E6773" t="str">
        <f>+VLOOKUP(Precio_mayoristas_consumidores[[#This Row],[Producto]],Codigos_class_frutas[],2,0)</f>
        <v>Cítricos</v>
      </c>
      <c r="F6773" t="s">
        <v>221</v>
      </c>
      <c r="G6773" s="51">
        <v>1448.22</v>
      </c>
    </row>
    <row r="6774" spans="1:7" x14ac:dyDescent="0.35">
      <c r="A6774">
        <v>2020</v>
      </c>
      <c r="B6774">
        <v>2</v>
      </c>
      <c r="C6774" t="str">
        <f>+VLOOKUP(Precio_mayoristas_consumidores[[#This Row],[Cod_mes]],Códigos_mes[],2,0)</f>
        <v>Febrero</v>
      </c>
      <c r="D6774" t="s">
        <v>797</v>
      </c>
      <c r="E6774" t="str">
        <f>+VLOOKUP(Precio_mayoristas_consumidores[[#This Row],[Producto]],Codigos_class_frutas[],2,0)</f>
        <v>Frutos de hueso (carozo)</v>
      </c>
      <c r="F6774" t="s">
        <v>665</v>
      </c>
      <c r="G6774" s="51">
        <v>1877.92</v>
      </c>
    </row>
    <row r="6775" spans="1:7" x14ac:dyDescent="0.35">
      <c r="A6775">
        <v>2020</v>
      </c>
      <c r="B6775">
        <v>2</v>
      </c>
      <c r="C6775" t="str">
        <f>+VLOOKUP(Precio_mayoristas_consumidores[[#This Row],[Cod_mes]],Códigos_mes[],2,0)</f>
        <v>Febrero</v>
      </c>
      <c r="D6775" t="s">
        <v>797</v>
      </c>
      <c r="E6775" t="str">
        <f>+VLOOKUP(Precio_mayoristas_consumidores[[#This Row],[Producto]],Codigos_class_frutas[],2,0)</f>
        <v>Oleaginosos</v>
      </c>
      <c r="F6775" t="s">
        <v>225</v>
      </c>
      <c r="G6775" s="51">
        <v>3736.41</v>
      </c>
    </row>
    <row r="6776" spans="1:7" x14ac:dyDescent="0.35">
      <c r="A6776">
        <v>2020</v>
      </c>
      <c r="B6776">
        <v>2</v>
      </c>
      <c r="C6776" t="str">
        <f>+VLOOKUP(Precio_mayoristas_consumidores[[#This Row],[Cod_mes]],Códigos_mes[],2,0)</f>
        <v>Febrero</v>
      </c>
      <c r="D6776" t="s">
        <v>797</v>
      </c>
      <c r="E6776" t="str">
        <f>+VLOOKUP(Precio_mayoristas_consumidores[[#This Row],[Producto]],Codigos_class_frutas[],2,0)</f>
        <v>Frutos de pepita</v>
      </c>
      <c r="F6776" t="s">
        <v>242</v>
      </c>
      <c r="G6776" s="51">
        <v>1323.42</v>
      </c>
    </row>
    <row r="6777" spans="1:7" x14ac:dyDescent="0.35">
      <c r="A6777">
        <v>2020</v>
      </c>
      <c r="B6777">
        <v>2</v>
      </c>
      <c r="C6777" t="str">
        <f>+VLOOKUP(Precio_mayoristas_consumidores[[#This Row],[Cod_mes]],Códigos_mes[],2,0)</f>
        <v>Febrero</v>
      </c>
      <c r="D6777" t="s">
        <v>797</v>
      </c>
      <c r="E6777" t="str">
        <f>+VLOOKUP(Precio_mayoristas_consumidores[[#This Row],[Producto]],Codigos_class_frutas[],2,0)</f>
        <v>Tropicales y subtropicales</v>
      </c>
      <c r="F6777" t="s">
        <v>204</v>
      </c>
      <c r="G6777" s="51">
        <v>953.34</v>
      </c>
    </row>
    <row r="6778" spans="1:7" x14ac:dyDescent="0.35">
      <c r="A6778">
        <v>2020</v>
      </c>
      <c r="B6778">
        <v>2</v>
      </c>
      <c r="C6778" t="str">
        <f>+VLOOKUP(Precio_mayoristas_consumidores[[#This Row],[Cod_mes]],Códigos_mes[],2,0)</f>
        <v>Febrero</v>
      </c>
      <c r="D6778" t="s">
        <v>797</v>
      </c>
      <c r="E6778" t="str">
        <f>+VLOOKUP(Precio_mayoristas_consumidores[[#This Row],[Producto]],Codigos_class_frutas[],2,0)</f>
        <v>Uva</v>
      </c>
      <c r="F6778" t="s">
        <v>295</v>
      </c>
      <c r="G6778" s="51">
        <v>3330.25</v>
      </c>
    </row>
    <row r="6779" spans="1:7" x14ac:dyDescent="0.35">
      <c r="A6779">
        <v>2020</v>
      </c>
      <c r="B6779">
        <v>2</v>
      </c>
      <c r="C6779" t="str">
        <f>+VLOOKUP(Precio_mayoristas_consumidores[[#This Row],[Cod_mes]],Códigos_mes[],2,0)</f>
        <v>Febrero</v>
      </c>
      <c r="D6779" t="s">
        <v>796</v>
      </c>
      <c r="E6779" t="str">
        <f>+VLOOKUP(Precio_mayoristas_consumidores[[#This Row],[Producto]],Codigos_class_frutas[],2,0)</f>
        <v>Berries</v>
      </c>
      <c r="F6779" t="s">
        <v>207</v>
      </c>
      <c r="G6779" s="51">
        <v>2030.6</v>
      </c>
    </row>
    <row r="6780" spans="1:7" x14ac:dyDescent="0.35">
      <c r="A6780">
        <v>2020</v>
      </c>
      <c r="B6780">
        <v>2</v>
      </c>
      <c r="C6780" t="str">
        <f>+VLOOKUP(Precio_mayoristas_consumidores[[#This Row],[Cod_mes]],Códigos_mes[],2,0)</f>
        <v>Febrero</v>
      </c>
      <c r="D6780" t="s">
        <v>796</v>
      </c>
      <c r="E6780" t="str">
        <f>+VLOOKUP(Precio_mayoristas_consumidores[[#This Row],[Producto]],Codigos_class_frutas[],2,0)</f>
        <v>Frutos de hueso (carozo)</v>
      </c>
      <c r="F6780" t="s">
        <v>702</v>
      </c>
      <c r="G6780" s="51">
        <v>748.15</v>
      </c>
    </row>
    <row r="6781" spans="1:7" x14ac:dyDescent="0.35">
      <c r="A6781">
        <v>2020</v>
      </c>
      <c r="B6781">
        <v>2</v>
      </c>
      <c r="C6781" t="str">
        <f>+VLOOKUP(Precio_mayoristas_consumidores[[#This Row],[Cod_mes]],Códigos_mes[],2,0)</f>
        <v>Febrero</v>
      </c>
      <c r="D6781" t="s">
        <v>796</v>
      </c>
      <c r="E6781" t="str">
        <f>+VLOOKUP(Precio_mayoristas_consumidores[[#This Row],[Producto]],Codigos_class_frutas[],2,0)</f>
        <v>Frutos de hueso (carozo)</v>
      </c>
      <c r="F6781" t="s">
        <v>277</v>
      </c>
      <c r="G6781" s="51">
        <v>973.4</v>
      </c>
    </row>
    <row r="6782" spans="1:7" x14ac:dyDescent="0.35">
      <c r="A6782">
        <v>2020</v>
      </c>
      <c r="B6782">
        <v>2</v>
      </c>
      <c r="C6782" t="str">
        <f>+VLOOKUP(Precio_mayoristas_consumidores[[#This Row],[Cod_mes]],Códigos_mes[],2,0)</f>
        <v>Febrero</v>
      </c>
      <c r="D6782" t="s">
        <v>796</v>
      </c>
      <c r="E6782" t="str">
        <f>+VLOOKUP(Precio_mayoristas_consumidores[[#This Row],[Producto]],Codigos_class_frutas[],2,0)</f>
        <v>Berries</v>
      </c>
      <c r="F6782" t="s">
        <v>799</v>
      </c>
      <c r="G6782" s="51">
        <v>2455.88</v>
      </c>
    </row>
    <row r="6783" spans="1:7" x14ac:dyDescent="0.35">
      <c r="A6783">
        <v>2020</v>
      </c>
      <c r="B6783">
        <v>2</v>
      </c>
      <c r="C6783" t="str">
        <f>+VLOOKUP(Precio_mayoristas_consumidores[[#This Row],[Cod_mes]],Códigos_mes[],2,0)</f>
        <v>Febrero</v>
      </c>
      <c r="D6783" t="s">
        <v>796</v>
      </c>
      <c r="E6783" t="str">
        <f>+VLOOKUP(Precio_mayoristas_consumidores[[#This Row],[Producto]],Codigos_class_frutas[],2,0)</f>
        <v>Berries</v>
      </c>
      <c r="F6783" t="s">
        <v>212</v>
      </c>
      <c r="G6783" s="51">
        <v>1412.13</v>
      </c>
    </row>
    <row r="6784" spans="1:7" x14ac:dyDescent="0.35">
      <c r="A6784">
        <v>2020</v>
      </c>
      <c r="B6784">
        <v>2</v>
      </c>
      <c r="C6784" t="str">
        <f>+VLOOKUP(Precio_mayoristas_consumidores[[#This Row],[Cod_mes]],Códigos_mes[],2,0)</f>
        <v>Febrero</v>
      </c>
      <c r="D6784" t="s">
        <v>796</v>
      </c>
      <c r="E6784" t="str">
        <f>+VLOOKUP(Precio_mayoristas_consumidores[[#This Row],[Producto]],Codigos_class_frutas[],2,0)</f>
        <v>Cítricos</v>
      </c>
      <c r="F6784" t="s">
        <v>214</v>
      </c>
      <c r="G6784" s="51">
        <v>1364.43</v>
      </c>
    </row>
    <row r="6785" spans="1:7" x14ac:dyDescent="0.35">
      <c r="A6785">
        <v>2020</v>
      </c>
      <c r="B6785">
        <v>2</v>
      </c>
      <c r="C6785" t="str">
        <f>+VLOOKUP(Precio_mayoristas_consumidores[[#This Row],[Cod_mes]],Códigos_mes[],2,0)</f>
        <v>Febrero</v>
      </c>
      <c r="D6785" t="s">
        <v>796</v>
      </c>
      <c r="E6785" t="str">
        <f>+VLOOKUP(Precio_mayoristas_consumidores[[#This Row],[Producto]],Codigos_class_frutas[],2,0)</f>
        <v>Tropicales y subtropicales</v>
      </c>
      <c r="F6785" t="s">
        <v>229</v>
      </c>
      <c r="G6785" s="51">
        <v>1989.54</v>
      </c>
    </row>
    <row r="6786" spans="1:7" x14ac:dyDescent="0.35">
      <c r="A6786">
        <v>2020</v>
      </c>
      <c r="B6786">
        <v>2</v>
      </c>
      <c r="C6786" t="str">
        <f>+VLOOKUP(Precio_mayoristas_consumidores[[#This Row],[Cod_mes]],Códigos_mes[],2,0)</f>
        <v>Febrero</v>
      </c>
      <c r="D6786" t="s">
        <v>796</v>
      </c>
      <c r="E6786" t="str">
        <f>+VLOOKUP(Precio_mayoristas_consumidores[[#This Row],[Producto]],Codigos_class_frutas[],2,0)</f>
        <v>Frutos de pepita</v>
      </c>
      <c r="F6786" t="s">
        <v>231</v>
      </c>
      <c r="G6786" s="51">
        <v>943.24</v>
      </c>
    </row>
    <row r="6787" spans="1:7" x14ac:dyDescent="0.35">
      <c r="A6787">
        <v>2020</v>
      </c>
      <c r="B6787">
        <v>2</v>
      </c>
      <c r="C6787" t="str">
        <f>+VLOOKUP(Precio_mayoristas_consumidores[[#This Row],[Cod_mes]],Códigos_mes[],2,0)</f>
        <v>Febrero</v>
      </c>
      <c r="D6787" t="s">
        <v>796</v>
      </c>
      <c r="E6787" t="str">
        <f>+VLOOKUP(Precio_mayoristas_consumidores[[#This Row],[Producto]],Codigos_class_frutas[],2,0)</f>
        <v>Cítricos</v>
      </c>
      <c r="F6787" t="s">
        <v>221</v>
      </c>
      <c r="G6787" s="51">
        <v>1045.1500000000001</v>
      </c>
    </row>
    <row r="6788" spans="1:7" x14ac:dyDescent="0.35">
      <c r="A6788">
        <v>2020</v>
      </c>
      <c r="B6788">
        <v>2</v>
      </c>
      <c r="C6788" t="str">
        <f>+VLOOKUP(Precio_mayoristas_consumidores[[#This Row],[Cod_mes]],Códigos_mes[],2,0)</f>
        <v>Febrero</v>
      </c>
      <c r="D6788" t="s">
        <v>796</v>
      </c>
      <c r="E6788" t="str">
        <f>+VLOOKUP(Precio_mayoristas_consumidores[[#This Row],[Producto]],Codigos_class_frutas[],2,0)</f>
        <v>Frutos de hueso (carozo)</v>
      </c>
      <c r="F6788" t="s">
        <v>665</v>
      </c>
      <c r="G6788" s="51">
        <v>977.87</v>
      </c>
    </row>
    <row r="6789" spans="1:7" x14ac:dyDescent="0.35">
      <c r="A6789">
        <v>2020</v>
      </c>
      <c r="B6789">
        <v>2</v>
      </c>
      <c r="C6789" t="str">
        <f>+VLOOKUP(Precio_mayoristas_consumidores[[#This Row],[Cod_mes]],Códigos_mes[],2,0)</f>
        <v>Febrero</v>
      </c>
      <c r="D6789" t="s">
        <v>796</v>
      </c>
      <c r="E6789" t="str">
        <f>+VLOOKUP(Precio_mayoristas_consumidores[[#This Row],[Producto]],Codigos_class_frutas[],2,0)</f>
        <v>Oleaginosos</v>
      </c>
      <c r="F6789" t="s">
        <v>225</v>
      </c>
      <c r="G6789" s="51">
        <v>3152.92</v>
      </c>
    </row>
    <row r="6790" spans="1:7" x14ac:dyDescent="0.35">
      <c r="A6790">
        <v>2020</v>
      </c>
      <c r="B6790">
        <v>2</v>
      </c>
      <c r="C6790" t="str">
        <f>+VLOOKUP(Precio_mayoristas_consumidores[[#This Row],[Cod_mes]],Códigos_mes[],2,0)</f>
        <v>Febrero</v>
      </c>
      <c r="D6790" t="s">
        <v>796</v>
      </c>
      <c r="E6790" t="str">
        <f>+VLOOKUP(Precio_mayoristas_consumidores[[#This Row],[Producto]],Codigos_class_frutas[],2,0)</f>
        <v>Frutos de pepita</v>
      </c>
      <c r="F6790" t="s">
        <v>242</v>
      </c>
      <c r="G6790" s="51">
        <v>855.33</v>
      </c>
    </row>
    <row r="6791" spans="1:7" x14ac:dyDescent="0.35">
      <c r="A6791">
        <v>2020</v>
      </c>
      <c r="B6791">
        <v>2</v>
      </c>
      <c r="C6791" t="str">
        <f>+VLOOKUP(Precio_mayoristas_consumidores[[#This Row],[Cod_mes]],Códigos_mes[],2,0)</f>
        <v>Febrero</v>
      </c>
      <c r="D6791" t="s">
        <v>796</v>
      </c>
      <c r="E6791" t="str">
        <f>+VLOOKUP(Precio_mayoristas_consumidores[[#This Row],[Producto]],Codigos_class_frutas[],2,0)</f>
        <v>Tropicales y subtropicales</v>
      </c>
      <c r="F6791" t="s">
        <v>204</v>
      </c>
      <c r="G6791" s="51">
        <v>725.69</v>
      </c>
    </row>
    <row r="6792" spans="1:7" x14ac:dyDescent="0.35">
      <c r="A6792">
        <v>2020</v>
      </c>
      <c r="B6792">
        <v>2</v>
      </c>
      <c r="C6792" t="str">
        <f>+VLOOKUP(Precio_mayoristas_consumidores[[#This Row],[Cod_mes]],Códigos_mes[],2,0)</f>
        <v>Febrero</v>
      </c>
      <c r="D6792" t="s">
        <v>796</v>
      </c>
      <c r="E6792" t="str">
        <f>+VLOOKUP(Precio_mayoristas_consumidores[[#This Row],[Producto]],Codigos_class_frutas[],2,0)</f>
        <v>Uva</v>
      </c>
      <c r="F6792" t="s">
        <v>295</v>
      </c>
      <c r="G6792" s="51">
        <v>933.28</v>
      </c>
    </row>
    <row r="6793" spans="1:7" x14ac:dyDescent="0.35">
      <c r="A6793">
        <v>2020</v>
      </c>
      <c r="B6793">
        <v>2</v>
      </c>
      <c r="C6793" t="str">
        <f>+VLOOKUP(Precio_mayoristas_consumidores[[#This Row],[Cod_mes]],Códigos_mes[],2,0)</f>
        <v>Febrero</v>
      </c>
      <c r="D6793" t="s">
        <v>797</v>
      </c>
      <c r="E6793" t="str">
        <f>+VLOOKUP(Precio_mayoristas_consumidores[[#This Row],[Producto]],Codigos_class_frutas[],2,0)</f>
        <v>Berries</v>
      </c>
      <c r="F6793" t="s">
        <v>207</v>
      </c>
      <c r="G6793" s="51">
        <v>8276.69</v>
      </c>
    </row>
    <row r="6794" spans="1:7" x14ac:dyDescent="0.35">
      <c r="A6794">
        <v>2020</v>
      </c>
      <c r="B6794">
        <v>2</v>
      </c>
      <c r="C6794" t="str">
        <f>+VLOOKUP(Precio_mayoristas_consumidores[[#This Row],[Cod_mes]],Códigos_mes[],2,0)</f>
        <v>Febrero</v>
      </c>
      <c r="D6794" t="s">
        <v>797</v>
      </c>
      <c r="E6794" t="str">
        <f>+VLOOKUP(Precio_mayoristas_consumidores[[#This Row],[Producto]],Codigos_class_frutas[],2,0)</f>
        <v>Frutos de hueso (carozo)</v>
      </c>
      <c r="F6794" t="s">
        <v>702</v>
      </c>
      <c r="G6794" s="51">
        <v>1692.18</v>
      </c>
    </row>
    <row r="6795" spans="1:7" x14ac:dyDescent="0.35">
      <c r="A6795">
        <v>2020</v>
      </c>
      <c r="B6795">
        <v>2</v>
      </c>
      <c r="C6795" t="str">
        <f>+VLOOKUP(Precio_mayoristas_consumidores[[#This Row],[Cod_mes]],Códigos_mes[],2,0)</f>
        <v>Febrero</v>
      </c>
      <c r="D6795" t="s">
        <v>797</v>
      </c>
      <c r="E6795" t="str">
        <f>+VLOOKUP(Precio_mayoristas_consumidores[[#This Row],[Producto]],Codigos_class_frutas[],2,0)</f>
        <v>Frutos de hueso (carozo)</v>
      </c>
      <c r="F6795" t="s">
        <v>277</v>
      </c>
      <c r="G6795" s="51">
        <v>1923.65</v>
      </c>
    </row>
    <row r="6796" spans="1:7" x14ac:dyDescent="0.35">
      <c r="A6796">
        <v>2020</v>
      </c>
      <c r="B6796">
        <v>2</v>
      </c>
      <c r="C6796" t="str">
        <f>+VLOOKUP(Precio_mayoristas_consumidores[[#This Row],[Cod_mes]],Códigos_mes[],2,0)</f>
        <v>Febrero</v>
      </c>
      <c r="D6796" t="s">
        <v>797</v>
      </c>
      <c r="E6796" t="str">
        <f>+VLOOKUP(Precio_mayoristas_consumidores[[#This Row],[Producto]],Codigos_class_frutas[],2,0)</f>
        <v>Berries</v>
      </c>
      <c r="F6796" t="s">
        <v>799</v>
      </c>
      <c r="G6796" s="51">
        <v>9172.5</v>
      </c>
    </row>
    <row r="6797" spans="1:7" x14ac:dyDescent="0.35">
      <c r="A6797">
        <v>2020</v>
      </c>
      <c r="B6797">
        <v>2</v>
      </c>
      <c r="C6797" t="str">
        <f>+VLOOKUP(Precio_mayoristas_consumidores[[#This Row],[Cod_mes]],Códigos_mes[],2,0)</f>
        <v>Febrero</v>
      </c>
      <c r="D6797" t="s">
        <v>797</v>
      </c>
      <c r="E6797" t="str">
        <f>+VLOOKUP(Precio_mayoristas_consumidores[[#This Row],[Producto]],Codigos_class_frutas[],2,0)</f>
        <v>Berries</v>
      </c>
      <c r="F6797" t="s">
        <v>212</v>
      </c>
      <c r="G6797" s="51">
        <v>5882.19</v>
      </c>
    </row>
    <row r="6798" spans="1:7" x14ac:dyDescent="0.35">
      <c r="A6798">
        <v>2020</v>
      </c>
      <c r="B6798">
        <v>2</v>
      </c>
      <c r="C6798" t="str">
        <f>+VLOOKUP(Precio_mayoristas_consumidores[[#This Row],[Cod_mes]],Códigos_mes[],2,0)</f>
        <v>Febrero</v>
      </c>
      <c r="D6798" t="s">
        <v>797</v>
      </c>
      <c r="E6798" t="str">
        <f>+VLOOKUP(Precio_mayoristas_consumidores[[#This Row],[Producto]],Codigos_class_frutas[],2,0)</f>
        <v>Cítricos</v>
      </c>
      <c r="F6798" t="s">
        <v>214</v>
      </c>
      <c r="G6798" s="51">
        <v>1795.44</v>
      </c>
    </row>
    <row r="6799" spans="1:7" x14ac:dyDescent="0.35">
      <c r="A6799">
        <v>2020</v>
      </c>
      <c r="B6799">
        <v>2</v>
      </c>
      <c r="C6799" t="str">
        <f>+VLOOKUP(Precio_mayoristas_consumidores[[#This Row],[Cod_mes]],Códigos_mes[],2,0)</f>
        <v>Febrero</v>
      </c>
      <c r="D6799" t="s">
        <v>797</v>
      </c>
      <c r="E6799" t="str">
        <f>+VLOOKUP(Precio_mayoristas_consumidores[[#This Row],[Producto]],Codigos_class_frutas[],2,0)</f>
        <v>Tropicales y subtropicales</v>
      </c>
      <c r="F6799" t="s">
        <v>229</v>
      </c>
      <c r="G6799" s="51">
        <v>1987.6</v>
      </c>
    </row>
    <row r="6800" spans="1:7" x14ac:dyDescent="0.35">
      <c r="A6800">
        <v>2020</v>
      </c>
      <c r="B6800">
        <v>2</v>
      </c>
      <c r="C6800" t="str">
        <f>+VLOOKUP(Precio_mayoristas_consumidores[[#This Row],[Cod_mes]],Códigos_mes[],2,0)</f>
        <v>Febrero</v>
      </c>
      <c r="D6800" t="s">
        <v>797</v>
      </c>
      <c r="E6800" t="str">
        <f>+VLOOKUP(Precio_mayoristas_consumidores[[#This Row],[Producto]],Codigos_class_frutas[],2,0)</f>
        <v>Frutos de pepita</v>
      </c>
      <c r="F6800" t="s">
        <v>231</v>
      </c>
      <c r="G6800" s="51">
        <v>1844.83</v>
      </c>
    </row>
    <row r="6801" spans="1:7" x14ac:dyDescent="0.35">
      <c r="A6801">
        <v>2020</v>
      </c>
      <c r="B6801">
        <v>2</v>
      </c>
      <c r="C6801" t="str">
        <f>+VLOOKUP(Precio_mayoristas_consumidores[[#This Row],[Cod_mes]],Códigos_mes[],2,0)</f>
        <v>Febrero</v>
      </c>
      <c r="D6801" t="s">
        <v>797</v>
      </c>
      <c r="E6801" t="str">
        <f>+VLOOKUP(Precio_mayoristas_consumidores[[#This Row],[Producto]],Codigos_class_frutas[],2,0)</f>
        <v>Cítricos</v>
      </c>
      <c r="F6801" t="s">
        <v>221</v>
      </c>
      <c r="G6801" s="51">
        <v>1513.7</v>
      </c>
    </row>
    <row r="6802" spans="1:7" x14ac:dyDescent="0.35">
      <c r="A6802">
        <v>2020</v>
      </c>
      <c r="B6802">
        <v>2</v>
      </c>
      <c r="C6802" t="str">
        <f>+VLOOKUP(Precio_mayoristas_consumidores[[#This Row],[Cod_mes]],Códigos_mes[],2,0)</f>
        <v>Febrero</v>
      </c>
      <c r="D6802" t="s">
        <v>797</v>
      </c>
      <c r="E6802" t="str">
        <f>+VLOOKUP(Precio_mayoristas_consumidores[[#This Row],[Producto]],Codigos_class_frutas[],2,0)</f>
        <v>Frutos de hueso (carozo)</v>
      </c>
      <c r="F6802" t="s">
        <v>665</v>
      </c>
      <c r="G6802" s="51">
        <v>1942.5</v>
      </c>
    </row>
    <row r="6803" spans="1:7" x14ac:dyDescent="0.35">
      <c r="A6803">
        <v>2020</v>
      </c>
      <c r="B6803">
        <v>2</v>
      </c>
      <c r="C6803" t="str">
        <f>+VLOOKUP(Precio_mayoristas_consumidores[[#This Row],[Cod_mes]],Códigos_mes[],2,0)</f>
        <v>Febrero</v>
      </c>
      <c r="D6803" t="s">
        <v>797</v>
      </c>
      <c r="E6803" t="str">
        <f>+VLOOKUP(Precio_mayoristas_consumidores[[#This Row],[Producto]],Codigos_class_frutas[],2,0)</f>
        <v>Oleaginosos</v>
      </c>
      <c r="F6803" t="s">
        <v>225</v>
      </c>
      <c r="G6803" s="51">
        <v>3712.53</v>
      </c>
    </row>
    <row r="6804" spans="1:7" x14ac:dyDescent="0.35">
      <c r="A6804">
        <v>2020</v>
      </c>
      <c r="B6804">
        <v>2</v>
      </c>
      <c r="C6804" t="str">
        <f>+VLOOKUP(Precio_mayoristas_consumidores[[#This Row],[Cod_mes]],Códigos_mes[],2,0)</f>
        <v>Febrero</v>
      </c>
      <c r="D6804" t="s">
        <v>797</v>
      </c>
      <c r="E6804" t="str">
        <f>+VLOOKUP(Precio_mayoristas_consumidores[[#This Row],[Producto]],Codigos_class_frutas[],2,0)</f>
        <v>Frutos de pepita</v>
      </c>
      <c r="F6804" t="s">
        <v>242</v>
      </c>
      <c r="G6804" s="51">
        <v>1368.62</v>
      </c>
    </row>
    <row r="6805" spans="1:7" x14ac:dyDescent="0.35">
      <c r="A6805">
        <v>2020</v>
      </c>
      <c r="B6805">
        <v>2</v>
      </c>
      <c r="C6805" t="str">
        <f>+VLOOKUP(Precio_mayoristas_consumidores[[#This Row],[Cod_mes]],Códigos_mes[],2,0)</f>
        <v>Febrero</v>
      </c>
      <c r="D6805" t="s">
        <v>797</v>
      </c>
      <c r="E6805" t="str">
        <f>+VLOOKUP(Precio_mayoristas_consumidores[[#This Row],[Producto]],Codigos_class_frutas[],2,0)</f>
        <v>Tropicales y subtropicales</v>
      </c>
      <c r="F6805" t="s">
        <v>204</v>
      </c>
      <c r="G6805" s="51">
        <v>945.76</v>
      </c>
    </row>
    <row r="6806" spans="1:7" x14ac:dyDescent="0.35">
      <c r="A6806">
        <v>2020</v>
      </c>
      <c r="B6806">
        <v>2</v>
      </c>
      <c r="C6806" t="str">
        <f>+VLOOKUP(Precio_mayoristas_consumidores[[#This Row],[Cod_mes]],Códigos_mes[],2,0)</f>
        <v>Febrero</v>
      </c>
      <c r="D6806" t="s">
        <v>797</v>
      </c>
      <c r="E6806" t="str">
        <f>+VLOOKUP(Precio_mayoristas_consumidores[[#This Row],[Producto]],Codigos_class_frutas[],2,0)</f>
        <v>Uva</v>
      </c>
      <c r="F6806" t="s">
        <v>295</v>
      </c>
      <c r="G6806" s="51">
        <v>3004.23</v>
      </c>
    </row>
    <row r="6807" spans="1:7" x14ac:dyDescent="0.35">
      <c r="A6807">
        <v>2020</v>
      </c>
      <c r="B6807">
        <v>2</v>
      </c>
      <c r="C6807" t="str">
        <f>+VLOOKUP(Precio_mayoristas_consumidores[[#This Row],[Cod_mes]],Códigos_mes[],2,0)</f>
        <v>Febrero</v>
      </c>
      <c r="D6807" t="s">
        <v>796</v>
      </c>
      <c r="E6807" t="str">
        <f>+VLOOKUP(Precio_mayoristas_consumidores[[#This Row],[Producto]],Codigos_class_frutas[],2,0)</f>
        <v>Berries</v>
      </c>
      <c r="F6807" t="s">
        <v>207</v>
      </c>
      <c r="G6807" s="51">
        <v>1886.7</v>
      </c>
    </row>
    <row r="6808" spans="1:7" x14ac:dyDescent="0.35">
      <c r="A6808">
        <v>2020</v>
      </c>
      <c r="B6808">
        <v>2</v>
      </c>
      <c r="C6808" t="str">
        <f>+VLOOKUP(Precio_mayoristas_consumidores[[#This Row],[Cod_mes]],Códigos_mes[],2,0)</f>
        <v>Febrero</v>
      </c>
      <c r="D6808" t="s">
        <v>796</v>
      </c>
      <c r="E6808" t="str">
        <f>+VLOOKUP(Precio_mayoristas_consumidores[[#This Row],[Producto]],Codigos_class_frutas[],2,0)</f>
        <v>Frutos de hueso (carozo)</v>
      </c>
      <c r="F6808" t="s">
        <v>702</v>
      </c>
      <c r="G6808" s="51">
        <v>779.25</v>
      </c>
    </row>
    <row r="6809" spans="1:7" x14ac:dyDescent="0.35">
      <c r="A6809">
        <v>2020</v>
      </c>
      <c r="B6809">
        <v>2</v>
      </c>
      <c r="C6809" t="str">
        <f>+VLOOKUP(Precio_mayoristas_consumidores[[#This Row],[Cod_mes]],Códigos_mes[],2,0)</f>
        <v>Febrero</v>
      </c>
      <c r="D6809" t="s">
        <v>796</v>
      </c>
      <c r="E6809" t="str">
        <f>+VLOOKUP(Precio_mayoristas_consumidores[[#This Row],[Producto]],Codigos_class_frutas[],2,0)</f>
        <v>Frutos de hueso (carozo)</v>
      </c>
      <c r="F6809" t="s">
        <v>277</v>
      </c>
      <c r="G6809" s="51">
        <v>1030.45</v>
      </c>
    </row>
    <row r="6810" spans="1:7" x14ac:dyDescent="0.35">
      <c r="A6810">
        <v>2020</v>
      </c>
      <c r="B6810">
        <v>2</v>
      </c>
      <c r="C6810" t="str">
        <f>+VLOOKUP(Precio_mayoristas_consumidores[[#This Row],[Cod_mes]],Códigos_mes[],2,0)</f>
        <v>Febrero</v>
      </c>
      <c r="D6810" t="s">
        <v>796</v>
      </c>
      <c r="E6810" t="str">
        <f>+VLOOKUP(Precio_mayoristas_consumidores[[#This Row],[Producto]],Codigos_class_frutas[],2,0)</f>
        <v>Berries</v>
      </c>
      <c r="F6810" t="s">
        <v>799</v>
      </c>
      <c r="G6810" s="51">
        <v>2742.64</v>
      </c>
    </row>
    <row r="6811" spans="1:7" x14ac:dyDescent="0.35">
      <c r="A6811">
        <v>2020</v>
      </c>
      <c r="B6811">
        <v>2</v>
      </c>
      <c r="C6811" t="str">
        <f>+VLOOKUP(Precio_mayoristas_consumidores[[#This Row],[Cod_mes]],Códigos_mes[],2,0)</f>
        <v>Febrero</v>
      </c>
      <c r="D6811" t="s">
        <v>796</v>
      </c>
      <c r="E6811" t="str">
        <f>+VLOOKUP(Precio_mayoristas_consumidores[[#This Row],[Producto]],Codigos_class_frutas[],2,0)</f>
        <v>Berries</v>
      </c>
      <c r="F6811" t="s">
        <v>212</v>
      </c>
      <c r="G6811" s="51">
        <v>1529.55</v>
      </c>
    </row>
    <row r="6812" spans="1:7" x14ac:dyDescent="0.35">
      <c r="A6812">
        <v>2020</v>
      </c>
      <c r="B6812">
        <v>2</v>
      </c>
      <c r="C6812" t="str">
        <f>+VLOOKUP(Precio_mayoristas_consumidores[[#This Row],[Cod_mes]],Códigos_mes[],2,0)</f>
        <v>Febrero</v>
      </c>
      <c r="D6812" t="s">
        <v>796</v>
      </c>
      <c r="E6812" t="str">
        <f>+VLOOKUP(Precio_mayoristas_consumidores[[#This Row],[Producto]],Codigos_class_frutas[],2,0)</f>
        <v>Cítricos</v>
      </c>
      <c r="F6812" t="s">
        <v>214</v>
      </c>
      <c r="G6812" s="51">
        <v>1369.84</v>
      </c>
    </row>
    <row r="6813" spans="1:7" x14ac:dyDescent="0.35">
      <c r="A6813">
        <v>2020</v>
      </c>
      <c r="B6813">
        <v>2</v>
      </c>
      <c r="C6813" t="str">
        <f>+VLOOKUP(Precio_mayoristas_consumidores[[#This Row],[Cod_mes]],Códigos_mes[],2,0)</f>
        <v>Febrero</v>
      </c>
      <c r="D6813" t="s">
        <v>796</v>
      </c>
      <c r="E6813" t="str">
        <f>+VLOOKUP(Precio_mayoristas_consumidores[[#This Row],[Producto]],Codigos_class_frutas[],2,0)</f>
        <v>Tropicales y subtropicales</v>
      </c>
      <c r="F6813" t="s">
        <v>229</v>
      </c>
      <c r="G6813" s="51">
        <v>1936.58</v>
      </c>
    </row>
    <row r="6814" spans="1:7" x14ac:dyDescent="0.35">
      <c r="A6814">
        <v>2020</v>
      </c>
      <c r="B6814">
        <v>2</v>
      </c>
      <c r="C6814" t="str">
        <f>+VLOOKUP(Precio_mayoristas_consumidores[[#This Row],[Cod_mes]],Códigos_mes[],2,0)</f>
        <v>Febrero</v>
      </c>
      <c r="D6814" t="s">
        <v>796</v>
      </c>
      <c r="E6814" t="str">
        <f>+VLOOKUP(Precio_mayoristas_consumidores[[#This Row],[Producto]],Codigos_class_frutas[],2,0)</f>
        <v>Frutos de pepita</v>
      </c>
      <c r="F6814" t="s">
        <v>231</v>
      </c>
      <c r="G6814" s="51">
        <v>853.8</v>
      </c>
    </row>
    <row r="6815" spans="1:7" x14ac:dyDescent="0.35">
      <c r="A6815">
        <v>2020</v>
      </c>
      <c r="B6815">
        <v>2</v>
      </c>
      <c r="C6815" t="str">
        <f>+VLOOKUP(Precio_mayoristas_consumidores[[#This Row],[Cod_mes]],Códigos_mes[],2,0)</f>
        <v>Febrero</v>
      </c>
      <c r="D6815" t="s">
        <v>796</v>
      </c>
      <c r="E6815" t="str">
        <f>+VLOOKUP(Precio_mayoristas_consumidores[[#This Row],[Producto]],Codigos_class_frutas[],2,0)</f>
        <v>Cítricos</v>
      </c>
      <c r="F6815" t="s">
        <v>221</v>
      </c>
      <c r="G6815" s="51">
        <v>1021.04</v>
      </c>
    </row>
    <row r="6816" spans="1:7" x14ac:dyDescent="0.35">
      <c r="A6816">
        <v>2020</v>
      </c>
      <c r="B6816">
        <v>2</v>
      </c>
      <c r="C6816" t="str">
        <f>+VLOOKUP(Precio_mayoristas_consumidores[[#This Row],[Cod_mes]],Códigos_mes[],2,0)</f>
        <v>Febrero</v>
      </c>
      <c r="D6816" t="s">
        <v>796</v>
      </c>
      <c r="E6816" t="str">
        <f>+VLOOKUP(Precio_mayoristas_consumidores[[#This Row],[Producto]],Codigos_class_frutas[],2,0)</f>
        <v>Frutos de hueso (carozo)</v>
      </c>
      <c r="F6816" t="s">
        <v>665</v>
      </c>
      <c r="G6816" s="51">
        <v>1040.22</v>
      </c>
    </row>
    <row r="6817" spans="1:7" x14ac:dyDescent="0.35">
      <c r="A6817">
        <v>2020</v>
      </c>
      <c r="B6817">
        <v>2</v>
      </c>
      <c r="C6817" t="str">
        <f>+VLOOKUP(Precio_mayoristas_consumidores[[#This Row],[Cod_mes]],Códigos_mes[],2,0)</f>
        <v>Febrero</v>
      </c>
      <c r="D6817" t="s">
        <v>796</v>
      </c>
      <c r="E6817" t="str">
        <f>+VLOOKUP(Precio_mayoristas_consumidores[[#This Row],[Producto]],Codigos_class_frutas[],2,0)</f>
        <v>Oleaginosos</v>
      </c>
      <c r="F6817" t="s">
        <v>225</v>
      </c>
      <c r="G6817" s="51">
        <v>3265.44</v>
      </c>
    </row>
    <row r="6818" spans="1:7" x14ac:dyDescent="0.35">
      <c r="A6818">
        <v>2020</v>
      </c>
      <c r="B6818">
        <v>2</v>
      </c>
      <c r="C6818" t="str">
        <f>+VLOOKUP(Precio_mayoristas_consumidores[[#This Row],[Cod_mes]],Códigos_mes[],2,0)</f>
        <v>Febrero</v>
      </c>
      <c r="D6818" t="s">
        <v>796</v>
      </c>
      <c r="E6818" t="str">
        <f>+VLOOKUP(Precio_mayoristas_consumidores[[#This Row],[Producto]],Codigos_class_frutas[],2,0)</f>
        <v>Frutos de pepita</v>
      </c>
      <c r="F6818" t="s">
        <v>242</v>
      </c>
      <c r="G6818" s="51">
        <v>863.51</v>
      </c>
    </row>
    <row r="6819" spans="1:7" x14ac:dyDescent="0.35">
      <c r="A6819">
        <v>2020</v>
      </c>
      <c r="B6819">
        <v>2</v>
      </c>
      <c r="C6819" t="str">
        <f>+VLOOKUP(Precio_mayoristas_consumidores[[#This Row],[Cod_mes]],Códigos_mes[],2,0)</f>
        <v>Febrero</v>
      </c>
      <c r="D6819" t="s">
        <v>796</v>
      </c>
      <c r="E6819" t="str">
        <f>+VLOOKUP(Precio_mayoristas_consumidores[[#This Row],[Producto]],Codigos_class_frutas[],2,0)</f>
        <v>Tropicales y subtropicales</v>
      </c>
      <c r="F6819" t="s">
        <v>204</v>
      </c>
      <c r="G6819" s="51">
        <v>769.7</v>
      </c>
    </row>
    <row r="6820" spans="1:7" x14ac:dyDescent="0.35">
      <c r="A6820">
        <v>2020</v>
      </c>
      <c r="B6820">
        <v>2</v>
      </c>
      <c r="C6820" t="str">
        <f>+VLOOKUP(Precio_mayoristas_consumidores[[#This Row],[Cod_mes]],Códigos_mes[],2,0)</f>
        <v>Febrero</v>
      </c>
      <c r="D6820" t="s">
        <v>796</v>
      </c>
      <c r="E6820" t="str">
        <f>+VLOOKUP(Precio_mayoristas_consumidores[[#This Row],[Producto]],Codigos_class_frutas[],2,0)</f>
        <v>Uva</v>
      </c>
      <c r="F6820" t="s">
        <v>295</v>
      </c>
      <c r="G6820" s="51">
        <v>930.09</v>
      </c>
    </row>
    <row r="6821" spans="1:7" x14ac:dyDescent="0.35">
      <c r="A6821">
        <v>2020</v>
      </c>
      <c r="B6821">
        <v>2</v>
      </c>
      <c r="C6821" t="str">
        <f>+VLOOKUP(Precio_mayoristas_consumidores[[#This Row],[Cod_mes]],Códigos_mes[],2,0)</f>
        <v>Febrero</v>
      </c>
      <c r="D6821" t="s">
        <v>797</v>
      </c>
      <c r="E6821" t="str">
        <f>+VLOOKUP(Precio_mayoristas_consumidores[[#This Row],[Producto]],Codigos_class_frutas[],2,0)</f>
        <v>Berries</v>
      </c>
      <c r="F6821" t="s">
        <v>207</v>
      </c>
      <c r="G6821" s="51">
        <v>8709.1299999999992</v>
      </c>
    </row>
    <row r="6822" spans="1:7" x14ac:dyDescent="0.35">
      <c r="A6822">
        <v>2020</v>
      </c>
      <c r="B6822">
        <v>2</v>
      </c>
      <c r="C6822" t="str">
        <f>+VLOOKUP(Precio_mayoristas_consumidores[[#This Row],[Cod_mes]],Códigos_mes[],2,0)</f>
        <v>Febrero</v>
      </c>
      <c r="D6822" t="s">
        <v>797</v>
      </c>
      <c r="E6822" t="str">
        <f>+VLOOKUP(Precio_mayoristas_consumidores[[#This Row],[Producto]],Codigos_class_frutas[],2,0)</f>
        <v>Frutos de hueso (carozo)</v>
      </c>
      <c r="F6822" t="s">
        <v>702</v>
      </c>
      <c r="G6822" s="51">
        <v>1698.57</v>
      </c>
    </row>
    <row r="6823" spans="1:7" x14ac:dyDescent="0.35">
      <c r="A6823">
        <v>2020</v>
      </c>
      <c r="B6823">
        <v>2</v>
      </c>
      <c r="C6823" t="str">
        <f>+VLOOKUP(Precio_mayoristas_consumidores[[#This Row],[Cod_mes]],Códigos_mes[],2,0)</f>
        <v>Febrero</v>
      </c>
      <c r="D6823" t="s">
        <v>797</v>
      </c>
      <c r="E6823" t="str">
        <f>+VLOOKUP(Precio_mayoristas_consumidores[[#This Row],[Producto]],Codigos_class_frutas[],2,0)</f>
        <v>Frutos de hueso (carozo)</v>
      </c>
      <c r="F6823" t="s">
        <v>277</v>
      </c>
      <c r="G6823" s="51">
        <v>1940.4</v>
      </c>
    </row>
    <row r="6824" spans="1:7" x14ac:dyDescent="0.35">
      <c r="A6824">
        <v>2020</v>
      </c>
      <c r="B6824">
        <v>2</v>
      </c>
      <c r="C6824" t="str">
        <f>+VLOOKUP(Precio_mayoristas_consumidores[[#This Row],[Cod_mes]],Códigos_mes[],2,0)</f>
        <v>Febrero</v>
      </c>
      <c r="D6824" t="s">
        <v>797</v>
      </c>
      <c r="E6824" t="str">
        <f>+VLOOKUP(Precio_mayoristas_consumidores[[#This Row],[Producto]],Codigos_class_frutas[],2,0)</f>
        <v>Berries</v>
      </c>
      <c r="F6824" t="s">
        <v>799</v>
      </c>
      <c r="G6824" s="51">
        <v>5260</v>
      </c>
    </row>
    <row r="6825" spans="1:7" x14ac:dyDescent="0.35">
      <c r="A6825">
        <v>2020</v>
      </c>
      <c r="B6825">
        <v>2</v>
      </c>
      <c r="C6825" t="str">
        <f>+VLOOKUP(Precio_mayoristas_consumidores[[#This Row],[Cod_mes]],Códigos_mes[],2,0)</f>
        <v>Febrero</v>
      </c>
      <c r="D6825" t="s">
        <v>797</v>
      </c>
      <c r="E6825" t="str">
        <f>+VLOOKUP(Precio_mayoristas_consumidores[[#This Row],[Producto]],Codigos_class_frutas[],2,0)</f>
        <v>Berries</v>
      </c>
      <c r="F6825" t="s">
        <v>212</v>
      </c>
      <c r="G6825" s="51">
        <v>6319.06</v>
      </c>
    </row>
    <row r="6826" spans="1:7" x14ac:dyDescent="0.35">
      <c r="A6826">
        <v>2020</v>
      </c>
      <c r="B6826">
        <v>2</v>
      </c>
      <c r="C6826" t="str">
        <f>+VLOOKUP(Precio_mayoristas_consumidores[[#This Row],[Cod_mes]],Códigos_mes[],2,0)</f>
        <v>Febrero</v>
      </c>
      <c r="D6826" t="s">
        <v>797</v>
      </c>
      <c r="E6826" t="str">
        <f>+VLOOKUP(Precio_mayoristas_consumidores[[#This Row],[Producto]],Codigos_class_frutas[],2,0)</f>
        <v>Cítricos</v>
      </c>
      <c r="F6826" t="s">
        <v>214</v>
      </c>
      <c r="G6826" s="51">
        <v>1880.56</v>
      </c>
    </row>
    <row r="6827" spans="1:7" x14ac:dyDescent="0.35">
      <c r="A6827">
        <v>2020</v>
      </c>
      <c r="B6827">
        <v>2</v>
      </c>
      <c r="C6827" t="str">
        <f>+VLOOKUP(Precio_mayoristas_consumidores[[#This Row],[Cod_mes]],Códigos_mes[],2,0)</f>
        <v>Febrero</v>
      </c>
      <c r="D6827" t="s">
        <v>797</v>
      </c>
      <c r="E6827" t="str">
        <f>+VLOOKUP(Precio_mayoristas_consumidores[[#This Row],[Producto]],Codigos_class_frutas[],2,0)</f>
        <v>Tropicales y subtropicales</v>
      </c>
      <c r="F6827" t="s">
        <v>229</v>
      </c>
      <c r="G6827" s="51">
        <v>1885.05</v>
      </c>
    </row>
    <row r="6828" spans="1:7" x14ac:dyDescent="0.35">
      <c r="A6828">
        <v>2020</v>
      </c>
      <c r="B6828">
        <v>2</v>
      </c>
      <c r="C6828" t="str">
        <f>+VLOOKUP(Precio_mayoristas_consumidores[[#This Row],[Cod_mes]],Códigos_mes[],2,0)</f>
        <v>Febrero</v>
      </c>
      <c r="D6828" t="s">
        <v>797</v>
      </c>
      <c r="E6828" t="str">
        <f>+VLOOKUP(Precio_mayoristas_consumidores[[#This Row],[Producto]],Codigos_class_frutas[],2,0)</f>
        <v>Frutos de pepita</v>
      </c>
      <c r="F6828" t="s">
        <v>231</v>
      </c>
      <c r="G6828" s="51">
        <v>1767.41</v>
      </c>
    </row>
    <row r="6829" spans="1:7" x14ac:dyDescent="0.35">
      <c r="A6829">
        <v>2020</v>
      </c>
      <c r="B6829">
        <v>2</v>
      </c>
      <c r="C6829" t="str">
        <f>+VLOOKUP(Precio_mayoristas_consumidores[[#This Row],[Cod_mes]],Códigos_mes[],2,0)</f>
        <v>Febrero</v>
      </c>
      <c r="D6829" t="s">
        <v>797</v>
      </c>
      <c r="E6829" t="str">
        <f>+VLOOKUP(Precio_mayoristas_consumidores[[#This Row],[Producto]],Codigos_class_frutas[],2,0)</f>
        <v>Cítricos</v>
      </c>
      <c r="F6829" t="s">
        <v>221</v>
      </c>
      <c r="G6829" s="51">
        <v>1496.75</v>
      </c>
    </row>
    <row r="6830" spans="1:7" x14ac:dyDescent="0.35">
      <c r="A6830">
        <v>2020</v>
      </c>
      <c r="B6830">
        <v>2</v>
      </c>
      <c r="C6830" t="str">
        <f>+VLOOKUP(Precio_mayoristas_consumidores[[#This Row],[Cod_mes]],Códigos_mes[],2,0)</f>
        <v>Febrero</v>
      </c>
      <c r="D6830" t="s">
        <v>797</v>
      </c>
      <c r="E6830" t="str">
        <f>+VLOOKUP(Precio_mayoristas_consumidores[[#This Row],[Producto]],Codigos_class_frutas[],2,0)</f>
        <v>Frutos de hueso (carozo)</v>
      </c>
      <c r="F6830" t="s">
        <v>665</v>
      </c>
      <c r="G6830" s="51">
        <v>1890.64</v>
      </c>
    </row>
    <row r="6831" spans="1:7" x14ac:dyDescent="0.35">
      <c r="A6831">
        <v>2020</v>
      </c>
      <c r="B6831">
        <v>2</v>
      </c>
      <c r="C6831" t="str">
        <f>+VLOOKUP(Precio_mayoristas_consumidores[[#This Row],[Cod_mes]],Códigos_mes[],2,0)</f>
        <v>Febrero</v>
      </c>
      <c r="D6831" t="s">
        <v>797</v>
      </c>
      <c r="E6831" t="str">
        <f>+VLOOKUP(Precio_mayoristas_consumidores[[#This Row],[Producto]],Codigos_class_frutas[],2,0)</f>
        <v>Oleaginosos</v>
      </c>
      <c r="F6831" t="s">
        <v>225</v>
      </c>
      <c r="G6831" s="51">
        <v>3768.33</v>
      </c>
    </row>
    <row r="6832" spans="1:7" x14ac:dyDescent="0.35">
      <c r="A6832">
        <v>2020</v>
      </c>
      <c r="B6832">
        <v>2</v>
      </c>
      <c r="C6832" t="str">
        <f>+VLOOKUP(Precio_mayoristas_consumidores[[#This Row],[Cod_mes]],Códigos_mes[],2,0)</f>
        <v>Febrero</v>
      </c>
      <c r="D6832" t="s">
        <v>797</v>
      </c>
      <c r="E6832" t="str">
        <f>+VLOOKUP(Precio_mayoristas_consumidores[[#This Row],[Producto]],Codigos_class_frutas[],2,0)</f>
        <v>Frutos de pepita</v>
      </c>
      <c r="F6832" t="s">
        <v>242</v>
      </c>
      <c r="G6832" s="51">
        <v>1445.62</v>
      </c>
    </row>
    <row r="6833" spans="1:7" x14ac:dyDescent="0.35">
      <c r="A6833">
        <v>2020</v>
      </c>
      <c r="B6833">
        <v>2</v>
      </c>
      <c r="C6833" t="str">
        <f>+VLOOKUP(Precio_mayoristas_consumidores[[#This Row],[Cod_mes]],Códigos_mes[],2,0)</f>
        <v>Febrero</v>
      </c>
      <c r="D6833" t="s">
        <v>797</v>
      </c>
      <c r="E6833" t="str">
        <f>+VLOOKUP(Precio_mayoristas_consumidores[[#This Row],[Producto]],Codigos_class_frutas[],2,0)</f>
        <v>Tropicales y subtropicales</v>
      </c>
      <c r="F6833" t="s">
        <v>204</v>
      </c>
      <c r="G6833" s="51">
        <v>959.56</v>
      </c>
    </row>
    <row r="6834" spans="1:7" x14ac:dyDescent="0.35">
      <c r="A6834">
        <v>2020</v>
      </c>
      <c r="B6834">
        <v>2</v>
      </c>
      <c r="C6834" t="str">
        <f>+VLOOKUP(Precio_mayoristas_consumidores[[#This Row],[Cod_mes]],Códigos_mes[],2,0)</f>
        <v>Febrero</v>
      </c>
      <c r="D6834" t="s">
        <v>797</v>
      </c>
      <c r="E6834" t="str">
        <f>+VLOOKUP(Precio_mayoristas_consumidores[[#This Row],[Producto]],Codigos_class_frutas[],2,0)</f>
        <v>Uva</v>
      </c>
      <c r="F6834" t="s">
        <v>295</v>
      </c>
      <c r="G6834" s="51">
        <v>2938.32</v>
      </c>
    </row>
    <row r="6835" spans="1:7" x14ac:dyDescent="0.35">
      <c r="A6835">
        <v>2020</v>
      </c>
      <c r="B6835">
        <v>3</v>
      </c>
      <c r="C6835" t="str">
        <f>+VLOOKUP(Precio_mayoristas_consumidores[[#This Row],[Cod_mes]],Códigos_mes[],2,0)</f>
        <v>Marzo</v>
      </c>
      <c r="D6835" t="s">
        <v>796</v>
      </c>
      <c r="E6835" t="str">
        <f>+VLOOKUP(Precio_mayoristas_consumidores[[#This Row],[Producto]],Codigos_class_frutas[],2,0)</f>
        <v>Berries</v>
      </c>
      <c r="F6835" t="s">
        <v>207</v>
      </c>
      <c r="G6835" s="51">
        <v>1930.32</v>
      </c>
    </row>
    <row r="6836" spans="1:7" x14ac:dyDescent="0.35">
      <c r="A6836">
        <v>2020</v>
      </c>
      <c r="B6836">
        <v>3</v>
      </c>
      <c r="C6836" t="str">
        <f>+VLOOKUP(Precio_mayoristas_consumidores[[#This Row],[Cod_mes]],Códigos_mes[],2,0)</f>
        <v>Marzo</v>
      </c>
      <c r="D6836" t="s">
        <v>796</v>
      </c>
      <c r="E6836" t="str">
        <f>+VLOOKUP(Precio_mayoristas_consumidores[[#This Row],[Producto]],Codigos_class_frutas[],2,0)</f>
        <v>Frutos de hueso (carozo)</v>
      </c>
      <c r="F6836" t="s">
        <v>702</v>
      </c>
      <c r="G6836" s="51">
        <v>735.03</v>
      </c>
    </row>
    <row r="6837" spans="1:7" x14ac:dyDescent="0.35">
      <c r="A6837">
        <v>2020</v>
      </c>
      <c r="B6837">
        <v>3</v>
      </c>
      <c r="C6837" t="str">
        <f>+VLOOKUP(Precio_mayoristas_consumidores[[#This Row],[Cod_mes]],Códigos_mes[],2,0)</f>
        <v>Marzo</v>
      </c>
      <c r="D6837" t="s">
        <v>796</v>
      </c>
      <c r="E6837" t="str">
        <f>+VLOOKUP(Precio_mayoristas_consumidores[[#This Row],[Producto]],Codigos_class_frutas[],2,0)</f>
        <v>Frutos de hueso (carozo)</v>
      </c>
      <c r="F6837" t="s">
        <v>277</v>
      </c>
      <c r="G6837" s="51">
        <v>983.92</v>
      </c>
    </row>
    <row r="6838" spans="1:7" x14ac:dyDescent="0.35">
      <c r="A6838">
        <v>2020</v>
      </c>
      <c r="B6838">
        <v>3</v>
      </c>
      <c r="C6838" t="str">
        <f>+VLOOKUP(Precio_mayoristas_consumidores[[#This Row],[Cod_mes]],Códigos_mes[],2,0)</f>
        <v>Marzo</v>
      </c>
      <c r="D6838" t="s">
        <v>796</v>
      </c>
      <c r="E6838" t="str">
        <f>+VLOOKUP(Precio_mayoristas_consumidores[[#This Row],[Producto]],Codigos_class_frutas[],2,0)</f>
        <v>Berries</v>
      </c>
      <c r="F6838" t="s">
        <v>799</v>
      </c>
      <c r="G6838" s="51">
        <v>2466.84</v>
      </c>
    </row>
    <row r="6839" spans="1:7" x14ac:dyDescent="0.35">
      <c r="A6839">
        <v>2020</v>
      </c>
      <c r="B6839">
        <v>3</v>
      </c>
      <c r="C6839" t="str">
        <f>+VLOOKUP(Precio_mayoristas_consumidores[[#This Row],[Cod_mes]],Códigos_mes[],2,0)</f>
        <v>Marzo</v>
      </c>
      <c r="D6839" t="s">
        <v>796</v>
      </c>
      <c r="E6839" t="str">
        <f>+VLOOKUP(Precio_mayoristas_consumidores[[#This Row],[Producto]],Codigos_class_frutas[],2,0)</f>
        <v>Berries</v>
      </c>
      <c r="F6839" t="s">
        <v>212</v>
      </c>
      <c r="G6839" s="51">
        <v>1516.32</v>
      </c>
    </row>
    <row r="6840" spans="1:7" x14ac:dyDescent="0.35">
      <c r="A6840">
        <v>2020</v>
      </c>
      <c r="B6840">
        <v>3</v>
      </c>
      <c r="C6840" t="str">
        <f>+VLOOKUP(Precio_mayoristas_consumidores[[#This Row],[Cod_mes]],Códigos_mes[],2,0)</f>
        <v>Marzo</v>
      </c>
      <c r="D6840" t="s">
        <v>796</v>
      </c>
      <c r="E6840" t="str">
        <f>+VLOOKUP(Precio_mayoristas_consumidores[[#This Row],[Producto]],Codigos_class_frutas[],2,0)</f>
        <v>Cítricos</v>
      </c>
      <c r="F6840" t="s">
        <v>214</v>
      </c>
      <c r="G6840" s="51">
        <v>1413.23</v>
      </c>
    </row>
    <row r="6841" spans="1:7" x14ac:dyDescent="0.35">
      <c r="A6841">
        <v>2020</v>
      </c>
      <c r="B6841">
        <v>3</v>
      </c>
      <c r="C6841" t="str">
        <f>+VLOOKUP(Precio_mayoristas_consumidores[[#This Row],[Cod_mes]],Códigos_mes[],2,0)</f>
        <v>Marzo</v>
      </c>
      <c r="D6841" t="s">
        <v>796</v>
      </c>
      <c r="E6841" t="str">
        <f>+VLOOKUP(Precio_mayoristas_consumidores[[#This Row],[Producto]],Codigos_class_frutas[],2,0)</f>
        <v>Tropicales y subtropicales</v>
      </c>
      <c r="F6841" t="s">
        <v>229</v>
      </c>
      <c r="G6841" s="51">
        <v>1926.13</v>
      </c>
    </row>
    <row r="6842" spans="1:7" x14ac:dyDescent="0.35">
      <c r="A6842">
        <v>2020</v>
      </c>
      <c r="B6842">
        <v>3</v>
      </c>
      <c r="C6842" t="str">
        <f>+VLOOKUP(Precio_mayoristas_consumidores[[#This Row],[Cod_mes]],Códigos_mes[],2,0)</f>
        <v>Marzo</v>
      </c>
      <c r="D6842" t="s">
        <v>796</v>
      </c>
      <c r="E6842" t="str">
        <f>+VLOOKUP(Precio_mayoristas_consumidores[[#This Row],[Producto]],Codigos_class_frutas[],2,0)</f>
        <v>Frutos de pepita</v>
      </c>
      <c r="F6842" t="s">
        <v>231</v>
      </c>
      <c r="G6842" s="51">
        <v>813.55</v>
      </c>
    </row>
    <row r="6843" spans="1:7" x14ac:dyDescent="0.35">
      <c r="A6843">
        <v>2020</v>
      </c>
      <c r="B6843">
        <v>3</v>
      </c>
      <c r="C6843" t="str">
        <f>+VLOOKUP(Precio_mayoristas_consumidores[[#This Row],[Cod_mes]],Códigos_mes[],2,0)</f>
        <v>Marzo</v>
      </c>
      <c r="D6843" t="s">
        <v>796</v>
      </c>
      <c r="E6843" t="str">
        <f>+VLOOKUP(Precio_mayoristas_consumidores[[#This Row],[Producto]],Codigos_class_frutas[],2,0)</f>
        <v>Cítricos</v>
      </c>
      <c r="F6843" t="s">
        <v>221</v>
      </c>
      <c r="G6843" s="51">
        <v>1020.42</v>
      </c>
    </row>
    <row r="6844" spans="1:7" x14ac:dyDescent="0.35">
      <c r="A6844">
        <v>2020</v>
      </c>
      <c r="B6844">
        <v>3</v>
      </c>
      <c r="C6844" t="str">
        <f>+VLOOKUP(Precio_mayoristas_consumidores[[#This Row],[Cod_mes]],Códigos_mes[],2,0)</f>
        <v>Marzo</v>
      </c>
      <c r="D6844" t="s">
        <v>796</v>
      </c>
      <c r="E6844" t="str">
        <f>+VLOOKUP(Precio_mayoristas_consumidores[[#This Row],[Producto]],Codigos_class_frutas[],2,0)</f>
        <v>Frutos de hueso (carozo)</v>
      </c>
      <c r="F6844" t="s">
        <v>665</v>
      </c>
      <c r="G6844" s="51">
        <v>970.42</v>
      </c>
    </row>
    <row r="6845" spans="1:7" x14ac:dyDescent="0.35">
      <c r="A6845">
        <v>2020</v>
      </c>
      <c r="B6845">
        <v>3</v>
      </c>
      <c r="C6845" t="str">
        <f>+VLOOKUP(Precio_mayoristas_consumidores[[#This Row],[Cod_mes]],Códigos_mes[],2,0)</f>
        <v>Marzo</v>
      </c>
      <c r="D6845" t="s">
        <v>796</v>
      </c>
      <c r="E6845" t="str">
        <f>+VLOOKUP(Precio_mayoristas_consumidores[[#This Row],[Producto]],Codigos_class_frutas[],2,0)</f>
        <v>Oleaginosos</v>
      </c>
      <c r="F6845" t="s">
        <v>225</v>
      </c>
      <c r="G6845" s="51">
        <v>3249.65</v>
      </c>
    </row>
    <row r="6846" spans="1:7" x14ac:dyDescent="0.35">
      <c r="A6846">
        <v>2020</v>
      </c>
      <c r="B6846">
        <v>3</v>
      </c>
      <c r="C6846" t="str">
        <f>+VLOOKUP(Precio_mayoristas_consumidores[[#This Row],[Cod_mes]],Códigos_mes[],2,0)</f>
        <v>Marzo</v>
      </c>
      <c r="D6846" t="s">
        <v>796</v>
      </c>
      <c r="E6846" t="str">
        <f>+VLOOKUP(Precio_mayoristas_consumidores[[#This Row],[Producto]],Codigos_class_frutas[],2,0)</f>
        <v>Frutos de pepita</v>
      </c>
      <c r="F6846" t="s">
        <v>242</v>
      </c>
      <c r="G6846" s="51">
        <v>802.6</v>
      </c>
    </row>
    <row r="6847" spans="1:7" x14ac:dyDescent="0.35">
      <c r="A6847">
        <v>2020</v>
      </c>
      <c r="B6847">
        <v>3</v>
      </c>
      <c r="C6847" t="str">
        <f>+VLOOKUP(Precio_mayoristas_consumidores[[#This Row],[Cod_mes]],Códigos_mes[],2,0)</f>
        <v>Marzo</v>
      </c>
      <c r="D6847" t="s">
        <v>796</v>
      </c>
      <c r="E6847" t="str">
        <f>+VLOOKUP(Precio_mayoristas_consumidores[[#This Row],[Producto]],Codigos_class_frutas[],2,0)</f>
        <v>Tropicales y subtropicales</v>
      </c>
      <c r="F6847" t="s">
        <v>204</v>
      </c>
      <c r="G6847" s="51">
        <v>832.53</v>
      </c>
    </row>
    <row r="6848" spans="1:7" x14ac:dyDescent="0.35">
      <c r="A6848">
        <v>2020</v>
      </c>
      <c r="B6848">
        <v>3</v>
      </c>
      <c r="C6848" t="str">
        <f>+VLOOKUP(Precio_mayoristas_consumidores[[#This Row],[Cod_mes]],Códigos_mes[],2,0)</f>
        <v>Marzo</v>
      </c>
      <c r="D6848" t="s">
        <v>796</v>
      </c>
      <c r="E6848" t="str">
        <f>+VLOOKUP(Precio_mayoristas_consumidores[[#This Row],[Producto]],Codigos_class_frutas[],2,0)</f>
        <v>Uva</v>
      </c>
      <c r="F6848" t="s">
        <v>295</v>
      </c>
      <c r="G6848" s="51">
        <v>914.72</v>
      </c>
    </row>
    <row r="6849" spans="1:7" x14ac:dyDescent="0.35">
      <c r="A6849">
        <v>2020</v>
      </c>
      <c r="B6849">
        <v>3</v>
      </c>
      <c r="C6849" t="str">
        <f>+VLOOKUP(Precio_mayoristas_consumidores[[#This Row],[Cod_mes]],Códigos_mes[],2,0)</f>
        <v>Marzo</v>
      </c>
      <c r="D6849" t="s">
        <v>797</v>
      </c>
      <c r="E6849" t="str">
        <f>+VLOOKUP(Precio_mayoristas_consumidores[[#This Row],[Producto]],Codigos_class_frutas[],2,0)</f>
        <v>Berries</v>
      </c>
      <c r="F6849" t="s">
        <v>207</v>
      </c>
      <c r="G6849" s="51">
        <v>7666.91</v>
      </c>
    </row>
    <row r="6850" spans="1:7" x14ac:dyDescent="0.35">
      <c r="A6850">
        <v>2020</v>
      </c>
      <c r="B6850">
        <v>3</v>
      </c>
      <c r="C6850" t="str">
        <f>+VLOOKUP(Precio_mayoristas_consumidores[[#This Row],[Cod_mes]],Códigos_mes[],2,0)</f>
        <v>Marzo</v>
      </c>
      <c r="D6850" t="s">
        <v>797</v>
      </c>
      <c r="E6850" t="str">
        <f>+VLOOKUP(Precio_mayoristas_consumidores[[#This Row],[Producto]],Codigos_class_frutas[],2,0)</f>
        <v>Frutos de hueso (carozo)</v>
      </c>
      <c r="F6850" t="s">
        <v>702</v>
      </c>
      <c r="G6850" s="51">
        <v>1709.2</v>
      </c>
    </row>
    <row r="6851" spans="1:7" x14ac:dyDescent="0.35">
      <c r="A6851">
        <v>2020</v>
      </c>
      <c r="B6851">
        <v>3</v>
      </c>
      <c r="C6851" t="str">
        <f>+VLOOKUP(Precio_mayoristas_consumidores[[#This Row],[Cod_mes]],Códigos_mes[],2,0)</f>
        <v>Marzo</v>
      </c>
      <c r="D6851" t="s">
        <v>797</v>
      </c>
      <c r="E6851" t="str">
        <f>+VLOOKUP(Precio_mayoristas_consumidores[[#This Row],[Producto]],Codigos_class_frutas[],2,0)</f>
        <v>Frutos de hueso (carozo)</v>
      </c>
      <c r="F6851" t="s">
        <v>277</v>
      </c>
      <c r="G6851" s="51">
        <v>1958.97</v>
      </c>
    </row>
    <row r="6852" spans="1:7" x14ac:dyDescent="0.35">
      <c r="A6852">
        <v>2020</v>
      </c>
      <c r="B6852">
        <v>3</v>
      </c>
      <c r="C6852" t="str">
        <f>+VLOOKUP(Precio_mayoristas_consumidores[[#This Row],[Cod_mes]],Códigos_mes[],2,0)</f>
        <v>Marzo</v>
      </c>
      <c r="D6852" t="s">
        <v>797</v>
      </c>
      <c r="E6852" t="str">
        <f>+VLOOKUP(Precio_mayoristas_consumidores[[#This Row],[Producto]],Codigos_class_frutas[],2,0)</f>
        <v>Berries</v>
      </c>
      <c r="F6852" t="s">
        <v>799</v>
      </c>
      <c r="G6852" s="51">
        <v>16986.669999999998</v>
      </c>
    </row>
    <row r="6853" spans="1:7" x14ac:dyDescent="0.35">
      <c r="A6853">
        <v>2020</v>
      </c>
      <c r="B6853">
        <v>3</v>
      </c>
      <c r="C6853" t="str">
        <f>+VLOOKUP(Precio_mayoristas_consumidores[[#This Row],[Cod_mes]],Códigos_mes[],2,0)</f>
        <v>Marzo</v>
      </c>
      <c r="D6853" t="s">
        <v>797</v>
      </c>
      <c r="E6853" t="str">
        <f>+VLOOKUP(Precio_mayoristas_consumidores[[#This Row],[Producto]],Codigos_class_frutas[],2,0)</f>
        <v>Berries</v>
      </c>
      <c r="F6853" t="s">
        <v>212</v>
      </c>
      <c r="G6853" s="51">
        <v>5361.47</v>
      </c>
    </row>
    <row r="6854" spans="1:7" x14ac:dyDescent="0.35">
      <c r="A6854">
        <v>2020</v>
      </c>
      <c r="B6854">
        <v>3</v>
      </c>
      <c r="C6854" t="str">
        <f>+VLOOKUP(Precio_mayoristas_consumidores[[#This Row],[Cod_mes]],Códigos_mes[],2,0)</f>
        <v>Marzo</v>
      </c>
      <c r="D6854" t="s">
        <v>797</v>
      </c>
      <c r="E6854" t="str">
        <f>+VLOOKUP(Precio_mayoristas_consumidores[[#This Row],[Producto]],Codigos_class_frutas[],2,0)</f>
        <v>Cítricos</v>
      </c>
      <c r="F6854" t="s">
        <v>214</v>
      </c>
      <c r="G6854" s="51">
        <v>1898.83</v>
      </c>
    </row>
    <row r="6855" spans="1:7" x14ac:dyDescent="0.35">
      <c r="A6855">
        <v>2020</v>
      </c>
      <c r="B6855">
        <v>3</v>
      </c>
      <c r="C6855" t="str">
        <f>+VLOOKUP(Precio_mayoristas_consumidores[[#This Row],[Cod_mes]],Códigos_mes[],2,0)</f>
        <v>Marzo</v>
      </c>
      <c r="D6855" t="s">
        <v>797</v>
      </c>
      <c r="E6855" t="str">
        <f>+VLOOKUP(Precio_mayoristas_consumidores[[#This Row],[Producto]],Codigos_class_frutas[],2,0)</f>
        <v>Tropicales y subtropicales</v>
      </c>
      <c r="F6855" t="s">
        <v>229</v>
      </c>
      <c r="G6855" s="51">
        <v>1970.77</v>
      </c>
    </row>
    <row r="6856" spans="1:7" x14ac:dyDescent="0.35">
      <c r="A6856">
        <v>2020</v>
      </c>
      <c r="B6856">
        <v>3</v>
      </c>
      <c r="C6856" t="str">
        <f>+VLOOKUP(Precio_mayoristas_consumidores[[#This Row],[Cod_mes]],Códigos_mes[],2,0)</f>
        <v>Marzo</v>
      </c>
      <c r="D6856" t="s">
        <v>797</v>
      </c>
      <c r="E6856" t="str">
        <f>+VLOOKUP(Precio_mayoristas_consumidores[[#This Row],[Producto]],Codigos_class_frutas[],2,0)</f>
        <v>Frutos de pepita</v>
      </c>
      <c r="F6856" t="s">
        <v>231</v>
      </c>
      <c r="G6856" s="51">
        <v>1753.09</v>
      </c>
    </row>
    <row r="6857" spans="1:7" x14ac:dyDescent="0.35">
      <c r="A6857">
        <v>2020</v>
      </c>
      <c r="B6857">
        <v>3</v>
      </c>
      <c r="C6857" t="str">
        <f>+VLOOKUP(Precio_mayoristas_consumidores[[#This Row],[Cod_mes]],Códigos_mes[],2,0)</f>
        <v>Marzo</v>
      </c>
      <c r="D6857" t="s">
        <v>797</v>
      </c>
      <c r="E6857" t="str">
        <f>+VLOOKUP(Precio_mayoristas_consumidores[[#This Row],[Producto]],Codigos_class_frutas[],2,0)</f>
        <v>Cítricos</v>
      </c>
      <c r="F6857" t="s">
        <v>221</v>
      </c>
      <c r="G6857" s="51">
        <v>1526.85</v>
      </c>
    </row>
    <row r="6858" spans="1:7" x14ac:dyDescent="0.35">
      <c r="A6858">
        <v>2020</v>
      </c>
      <c r="B6858">
        <v>3</v>
      </c>
      <c r="C6858" t="str">
        <f>+VLOOKUP(Precio_mayoristas_consumidores[[#This Row],[Cod_mes]],Códigos_mes[],2,0)</f>
        <v>Marzo</v>
      </c>
      <c r="D6858" t="s">
        <v>797</v>
      </c>
      <c r="E6858" t="str">
        <f>+VLOOKUP(Precio_mayoristas_consumidores[[#This Row],[Producto]],Codigos_class_frutas[],2,0)</f>
        <v>Frutos de hueso (carozo)</v>
      </c>
      <c r="F6858" t="s">
        <v>665</v>
      </c>
      <c r="G6858" s="51">
        <v>1914.7</v>
      </c>
    </row>
    <row r="6859" spans="1:7" x14ac:dyDescent="0.35">
      <c r="A6859">
        <v>2020</v>
      </c>
      <c r="B6859">
        <v>3</v>
      </c>
      <c r="C6859" t="str">
        <f>+VLOOKUP(Precio_mayoristas_consumidores[[#This Row],[Cod_mes]],Códigos_mes[],2,0)</f>
        <v>Marzo</v>
      </c>
      <c r="D6859" t="s">
        <v>797</v>
      </c>
      <c r="E6859" t="str">
        <f>+VLOOKUP(Precio_mayoristas_consumidores[[#This Row],[Producto]],Codigos_class_frutas[],2,0)</f>
        <v>Oleaginosos</v>
      </c>
      <c r="F6859" t="s">
        <v>225</v>
      </c>
      <c r="G6859" s="51">
        <v>3832.75</v>
      </c>
    </row>
    <row r="6860" spans="1:7" x14ac:dyDescent="0.35">
      <c r="A6860">
        <v>2020</v>
      </c>
      <c r="B6860">
        <v>3</v>
      </c>
      <c r="C6860" t="str">
        <f>+VLOOKUP(Precio_mayoristas_consumidores[[#This Row],[Cod_mes]],Códigos_mes[],2,0)</f>
        <v>Marzo</v>
      </c>
      <c r="D6860" t="s">
        <v>797</v>
      </c>
      <c r="E6860" t="str">
        <f>+VLOOKUP(Precio_mayoristas_consumidores[[#This Row],[Producto]],Codigos_class_frutas[],2,0)</f>
        <v>Frutos de pepita</v>
      </c>
      <c r="F6860" t="s">
        <v>242</v>
      </c>
      <c r="G6860" s="51">
        <v>1393.72</v>
      </c>
    </row>
    <row r="6861" spans="1:7" x14ac:dyDescent="0.35">
      <c r="A6861">
        <v>2020</v>
      </c>
      <c r="B6861">
        <v>3</v>
      </c>
      <c r="C6861" t="str">
        <f>+VLOOKUP(Precio_mayoristas_consumidores[[#This Row],[Cod_mes]],Códigos_mes[],2,0)</f>
        <v>Marzo</v>
      </c>
      <c r="D6861" t="s">
        <v>797</v>
      </c>
      <c r="E6861" t="str">
        <f>+VLOOKUP(Precio_mayoristas_consumidores[[#This Row],[Producto]],Codigos_class_frutas[],2,0)</f>
        <v>Tropicales y subtropicales</v>
      </c>
      <c r="F6861" t="s">
        <v>204</v>
      </c>
      <c r="G6861" s="51">
        <v>930.14</v>
      </c>
    </row>
    <row r="6862" spans="1:7" x14ac:dyDescent="0.35">
      <c r="A6862">
        <v>2020</v>
      </c>
      <c r="B6862">
        <v>3</v>
      </c>
      <c r="C6862" t="str">
        <f>+VLOOKUP(Precio_mayoristas_consumidores[[#This Row],[Cod_mes]],Códigos_mes[],2,0)</f>
        <v>Marzo</v>
      </c>
      <c r="D6862" t="s">
        <v>797</v>
      </c>
      <c r="E6862" t="str">
        <f>+VLOOKUP(Precio_mayoristas_consumidores[[#This Row],[Producto]],Codigos_class_frutas[],2,0)</f>
        <v>Uva</v>
      </c>
      <c r="F6862" t="s">
        <v>295</v>
      </c>
      <c r="G6862" s="51">
        <v>3035.01</v>
      </c>
    </row>
    <row r="6863" spans="1:7" x14ac:dyDescent="0.35">
      <c r="A6863">
        <v>2020</v>
      </c>
      <c r="B6863">
        <v>3</v>
      </c>
      <c r="C6863" t="str">
        <f>+VLOOKUP(Precio_mayoristas_consumidores[[#This Row],[Cod_mes]],Códigos_mes[],2,0)</f>
        <v>Marzo</v>
      </c>
      <c r="D6863" t="s">
        <v>796</v>
      </c>
      <c r="E6863" t="str">
        <f>+VLOOKUP(Precio_mayoristas_consumidores[[#This Row],[Producto]],Codigos_class_frutas[],2,0)</f>
        <v>Berries</v>
      </c>
      <c r="F6863" t="s">
        <v>207</v>
      </c>
      <c r="G6863" s="51">
        <v>1754.38</v>
      </c>
    </row>
    <row r="6864" spans="1:7" x14ac:dyDescent="0.35">
      <c r="A6864">
        <v>2020</v>
      </c>
      <c r="B6864">
        <v>3</v>
      </c>
      <c r="C6864" t="str">
        <f>+VLOOKUP(Precio_mayoristas_consumidores[[#This Row],[Cod_mes]],Códigos_mes[],2,0)</f>
        <v>Marzo</v>
      </c>
      <c r="D6864" t="s">
        <v>796</v>
      </c>
      <c r="E6864" t="str">
        <f>+VLOOKUP(Precio_mayoristas_consumidores[[#This Row],[Producto]],Codigos_class_frutas[],2,0)</f>
        <v>Frutos de hueso (carozo)</v>
      </c>
      <c r="F6864" t="s">
        <v>702</v>
      </c>
      <c r="G6864" s="51">
        <v>762.6</v>
      </c>
    </row>
    <row r="6865" spans="1:7" x14ac:dyDescent="0.35">
      <c r="A6865">
        <v>2020</v>
      </c>
      <c r="B6865">
        <v>3</v>
      </c>
      <c r="C6865" t="str">
        <f>+VLOOKUP(Precio_mayoristas_consumidores[[#This Row],[Cod_mes]],Códigos_mes[],2,0)</f>
        <v>Marzo</v>
      </c>
      <c r="D6865" t="s">
        <v>796</v>
      </c>
      <c r="E6865" t="str">
        <f>+VLOOKUP(Precio_mayoristas_consumidores[[#This Row],[Producto]],Codigos_class_frutas[],2,0)</f>
        <v>Frutos de hueso (carozo)</v>
      </c>
      <c r="F6865" t="s">
        <v>277</v>
      </c>
      <c r="G6865" s="51">
        <v>1049.51</v>
      </c>
    </row>
    <row r="6866" spans="1:7" x14ac:dyDescent="0.35">
      <c r="A6866">
        <v>2020</v>
      </c>
      <c r="B6866">
        <v>3</v>
      </c>
      <c r="C6866" t="str">
        <f>+VLOOKUP(Precio_mayoristas_consumidores[[#This Row],[Cod_mes]],Códigos_mes[],2,0)</f>
        <v>Marzo</v>
      </c>
      <c r="D6866" t="s">
        <v>796</v>
      </c>
      <c r="E6866" t="str">
        <f>+VLOOKUP(Precio_mayoristas_consumidores[[#This Row],[Producto]],Codigos_class_frutas[],2,0)</f>
        <v>Berries</v>
      </c>
      <c r="F6866" t="s">
        <v>799</v>
      </c>
      <c r="G6866" s="51">
        <v>2446.5</v>
      </c>
    </row>
    <row r="6867" spans="1:7" x14ac:dyDescent="0.35">
      <c r="A6867">
        <v>2020</v>
      </c>
      <c r="B6867">
        <v>3</v>
      </c>
      <c r="C6867" t="str">
        <f>+VLOOKUP(Precio_mayoristas_consumidores[[#This Row],[Cod_mes]],Códigos_mes[],2,0)</f>
        <v>Marzo</v>
      </c>
      <c r="D6867" t="s">
        <v>796</v>
      </c>
      <c r="E6867" t="str">
        <f>+VLOOKUP(Precio_mayoristas_consumidores[[#This Row],[Producto]],Codigos_class_frutas[],2,0)</f>
        <v>Berries</v>
      </c>
      <c r="F6867" t="s">
        <v>212</v>
      </c>
      <c r="G6867" s="51">
        <v>1581.67</v>
      </c>
    </row>
    <row r="6868" spans="1:7" x14ac:dyDescent="0.35">
      <c r="A6868">
        <v>2020</v>
      </c>
      <c r="B6868">
        <v>3</v>
      </c>
      <c r="C6868" t="str">
        <f>+VLOOKUP(Precio_mayoristas_consumidores[[#This Row],[Cod_mes]],Códigos_mes[],2,0)</f>
        <v>Marzo</v>
      </c>
      <c r="D6868" t="s">
        <v>796</v>
      </c>
      <c r="E6868" t="str">
        <f>+VLOOKUP(Precio_mayoristas_consumidores[[#This Row],[Producto]],Codigos_class_frutas[],2,0)</f>
        <v>Cítricos</v>
      </c>
      <c r="F6868" t="s">
        <v>214</v>
      </c>
      <c r="G6868" s="51">
        <v>1536.76</v>
      </c>
    </row>
    <row r="6869" spans="1:7" x14ac:dyDescent="0.35">
      <c r="A6869">
        <v>2020</v>
      </c>
      <c r="B6869">
        <v>3</v>
      </c>
      <c r="C6869" t="str">
        <f>+VLOOKUP(Precio_mayoristas_consumidores[[#This Row],[Cod_mes]],Códigos_mes[],2,0)</f>
        <v>Marzo</v>
      </c>
      <c r="D6869" t="s">
        <v>796</v>
      </c>
      <c r="E6869" t="str">
        <f>+VLOOKUP(Precio_mayoristas_consumidores[[#This Row],[Producto]],Codigos_class_frutas[],2,0)</f>
        <v>Tropicales y subtropicales</v>
      </c>
      <c r="F6869" t="s">
        <v>229</v>
      </c>
      <c r="G6869" s="51">
        <v>2013.73</v>
      </c>
    </row>
    <row r="6870" spans="1:7" x14ac:dyDescent="0.35">
      <c r="A6870">
        <v>2020</v>
      </c>
      <c r="B6870">
        <v>3</v>
      </c>
      <c r="C6870" t="str">
        <f>+VLOOKUP(Precio_mayoristas_consumidores[[#This Row],[Cod_mes]],Códigos_mes[],2,0)</f>
        <v>Marzo</v>
      </c>
      <c r="D6870" t="s">
        <v>796</v>
      </c>
      <c r="E6870" t="str">
        <f>+VLOOKUP(Precio_mayoristas_consumidores[[#This Row],[Producto]],Codigos_class_frutas[],2,0)</f>
        <v>Frutos de pepita</v>
      </c>
      <c r="F6870" t="s">
        <v>231</v>
      </c>
      <c r="G6870" s="51">
        <v>816.88</v>
      </c>
    </row>
    <row r="6871" spans="1:7" x14ac:dyDescent="0.35">
      <c r="A6871">
        <v>2020</v>
      </c>
      <c r="B6871">
        <v>3</v>
      </c>
      <c r="C6871" t="str">
        <f>+VLOOKUP(Precio_mayoristas_consumidores[[#This Row],[Cod_mes]],Códigos_mes[],2,0)</f>
        <v>Marzo</v>
      </c>
      <c r="D6871" t="s">
        <v>796</v>
      </c>
      <c r="E6871" t="str">
        <f>+VLOOKUP(Precio_mayoristas_consumidores[[#This Row],[Producto]],Codigos_class_frutas[],2,0)</f>
        <v>Cítricos</v>
      </c>
      <c r="F6871" t="s">
        <v>221</v>
      </c>
      <c r="G6871" s="51">
        <v>1143.26</v>
      </c>
    </row>
    <row r="6872" spans="1:7" x14ac:dyDescent="0.35">
      <c r="A6872">
        <v>2020</v>
      </c>
      <c r="B6872">
        <v>3</v>
      </c>
      <c r="C6872" t="str">
        <f>+VLOOKUP(Precio_mayoristas_consumidores[[#This Row],[Cod_mes]],Códigos_mes[],2,0)</f>
        <v>Marzo</v>
      </c>
      <c r="D6872" t="s">
        <v>796</v>
      </c>
      <c r="E6872" t="str">
        <f>+VLOOKUP(Precio_mayoristas_consumidores[[#This Row],[Producto]],Codigos_class_frutas[],2,0)</f>
        <v>Frutos de hueso (carozo)</v>
      </c>
      <c r="F6872" t="s">
        <v>665</v>
      </c>
      <c r="G6872" s="51">
        <v>1090.49</v>
      </c>
    </row>
    <row r="6873" spans="1:7" x14ac:dyDescent="0.35">
      <c r="A6873">
        <v>2020</v>
      </c>
      <c r="B6873">
        <v>3</v>
      </c>
      <c r="C6873" t="str">
        <f>+VLOOKUP(Precio_mayoristas_consumidores[[#This Row],[Cod_mes]],Códigos_mes[],2,0)</f>
        <v>Marzo</v>
      </c>
      <c r="D6873" t="s">
        <v>796</v>
      </c>
      <c r="E6873" t="str">
        <f>+VLOOKUP(Precio_mayoristas_consumidores[[#This Row],[Producto]],Codigos_class_frutas[],2,0)</f>
        <v>Oleaginosos</v>
      </c>
      <c r="F6873" t="s">
        <v>225</v>
      </c>
      <c r="G6873" s="51">
        <v>3505.83</v>
      </c>
    </row>
    <row r="6874" spans="1:7" x14ac:dyDescent="0.35">
      <c r="A6874">
        <v>2020</v>
      </c>
      <c r="B6874">
        <v>3</v>
      </c>
      <c r="C6874" t="str">
        <f>+VLOOKUP(Precio_mayoristas_consumidores[[#This Row],[Cod_mes]],Códigos_mes[],2,0)</f>
        <v>Marzo</v>
      </c>
      <c r="D6874" t="s">
        <v>796</v>
      </c>
      <c r="E6874" t="str">
        <f>+VLOOKUP(Precio_mayoristas_consumidores[[#This Row],[Producto]],Codigos_class_frutas[],2,0)</f>
        <v>Frutos de pepita</v>
      </c>
      <c r="F6874" t="s">
        <v>242</v>
      </c>
      <c r="G6874" s="51">
        <v>877.67</v>
      </c>
    </row>
    <row r="6875" spans="1:7" x14ac:dyDescent="0.35">
      <c r="A6875">
        <v>2020</v>
      </c>
      <c r="B6875">
        <v>3</v>
      </c>
      <c r="C6875" t="str">
        <f>+VLOOKUP(Precio_mayoristas_consumidores[[#This Row],[Cod_mes]],Códigos_mes[],2,0)</f>
        <v>Marzo</v>
      </c>
      <c r="D6875" t="s">
        <v>796</v>
      </c>
      <c r="E6875" t="str">
        <f>+VLOOKUP(Precio_mayoristas_consumidores[[#This Row],[Producto]],Codigos_class_frutas[],2,0)</f>
        <v>Tropicales y subtropicales</v>
      </c>
      <c r="F6875" t="s">
        <v>204</v>
      </c>
      <c r="G6875" s="51">
        <v>878.27</v>
      </c>
    </row>
    <row r="6876" spans="1:7" x14ac:dyDescent="0.35">
      <c r="A6876">
        <v>2020</v>
      </c>
      <c r="B6876">
        <v>3</v>
      </c>
      <c r="C6876" t="str">
        <f>+VLOOKUP(Precio_mayoristas_consumidores[[#This Row],[Cod_mes]],Códigos_mes[],2,0)</f>
        <v>Marzo</v>
      </c>
      <c r="D6876" t="s">
        <v>796</v>
      </c>
      <c r="E6876" t="str">
        <f>+VLOOKUP(Precio_mayoristas_consumidores[[#This Row],[Producto]],Codigos_class_frutas[],2,0)</f>
        <v>Uva</v>
      </c>
      <c r="F6876" t="s">
        <v>295</v>
      </c>
      <c r="G6876" s="51">
        <v>933.73</v>
      </c>
    </row>
    <row r="6877" spans="1:7" x14ac:dyDescent="0.35">
      <c r="A6877">
        <v>2020</v>
      </c>
      <c r="B6877">
        <v>3</v>
      </c>
      <c r="C6877" t="str">
        <f>+VLOOKUP(Precio_mayoristas_consumidores[[#This Row],[Cod_mes]],Códigos_mes[],2,0)</f>
        <v>Marzo</v>
      </c>
      <c r="D6877" t="s">
        <v>797</v>
      </c>
      <c r="E6877" t="str">
        <f>+VLOOKUP(Precio_mayoristas_consumidores[[#This Row],[Producto]],Codigos_class_frutas[],2,0)</f>
        <v>Berries</v>
      </c>
      <c r="F6877" t="s">
        <v>207</v>
      </c>
      <c r="G6877" s="51">
        <v>8399.7800000000007</v>
      </c>
    </row>
    <row r="6878" spans="1:7" x14ac:dyDescent="0.35">
      <c r="A6878">
        <v>2020</v>
      </c>
      <c r="B6878">
        <v>3</v>
      </c>
      <c r="C6878" t="str">
        <f>+VLOOKUP(Precio_mayoristas_consumidores[[#This Row],[Cod_mes]],Códigos_mes[],2,0)</f>
        <v>Marzo</v>
      </c>
      <c r="D6878" t="s">
        <v>797</v>
      </c>
      <c r="E6878" t="str">
        <f>+VLOOKUP(Precio_mayoristas_consumidores[[#This Row],[Producto]],Codigos_class_frutas[],2,0)</f>
        <v>Frutos de hueso (carozo)</v>
      </c>
      <c r="F6878" t="s">
        <v>702</v>
      </c>
      <c r="G6878" s="51">
        <v>1580.27</v>
      </c>
    </row>
    <row r="6879" spans="1:7" x14ac:dyDescent="0.35">
      <c r="A6879">
        <v>2020</v>
      </c>
      <c r="B6879">
        <v>3</v>
      </c>
      <c r="C6879" t="str">
        <f>+VLOOKUP(Precio_mayoristas_consumidores[[#This Row],[Cod_mes]],Códigos_mes[],2,0)</f>
        <v>Marzo</v>
      </c>
      <c r="D6879" t="s">
        <v>797</v>
      </c>
      <c r="E6879" t="str">
        <f>+VLOOKUP(Precio_mayoristas_consumidores[[#This Row],[Producto]],Codigos_class_frutas[],2,0)</f>
        <v>Frutos de hueso (carozo)</v>
      </c>
      <c r="F6879" t="s">
        <v>277</v>
      </c>
      <c r="G6879" s="51">
        <v>1907.21</v>
      </c>
    </row>
    <row r="6880" spans="1:7" x14ac:dyDescent="0.35">
      <c r="A6880">
        <v>2020</v>
      </c>
      <c r="B6880">
        <v>3</v>
      </c>
      <c r="C6880" t="str">
        <f>+VLOOKUP(Precio_mayoristas_consumidores[[#This Row],[Cod_mes]],Códigos_mes[],2,0)</f>
        <v>Marzo</v>
      </c>
      <c r="D6880" t="s">
        <v>797</v>
      </c>
      <c r="E6880" t="str">
        <f>+VLOOKUP(Precio_mayoristas_consumidores[[#This Row],[Producto]],Codigos_class_frutas[],2,0)</f>
        <v>Berries</v>
      </c>
      <c r="F6880" t="s">
        <v>799</v>
      </c>
      <c r="G6880" s="51">
        <v>13588.33</v>
      </c>
    </row>
    <row r="6881" spans="1:7" x14ac:dyDescent="0.35">
      <c r="A6881">
        <v>2020</v>
      </c>
      <c r="B6881">
        <v>3</v>
      </c>
      <c r="C6881" t="str">
        <f>+VLOOKUP(Precio_mayoristas_consumidores[[#This Row],[Cod_mes]],Códigos_mes[],2,0)</f>
        <v>Marzo</v>
      </c>
      <c r="D6881" t="s">
        <v>797</v>
      </c>
      <c r="E6881" t="str">
        <f>+VLOOKUP(Precio_mayoristas_consumidores[[#This Row],[Producto]],Codigos_class_frutas[],2,0)</f>
        <v>Berries</v>
      </c>
      <c r="F6881" t="s">
        <v>212</v>
      </c>
      <c r="G6881" s="51">
        <v>5996.42</v>
      </c>
    </row>
    <row r="6882" spans="1:7" x14ac:dyDescent="0.35">
      <c r="A6882">
        <v>2020</v>
      </c>
      <c r="B6882">
        <v>3</v>
      </c>
      <c r="C6882" t="str">
        <f>+VLOOKUP(Precio_mayoristas_consumidores[[#This Row],[Cod_mes]],Códigos_mes[],2,0)</f>
        <v>Marzo</v>
      </c>
      <c r="D6882" t="s">
        <v>797</v>
      </c>
      <c r="E6882" t="str">
        <f>+VLOOKUP(Precio_mayoristas_consumidores[[#This Row],[Producto]],Codigos_class_frutas[],2,0)</f>
        <v>Cítricos</v>
      </c>
      <c r="F6882" t="s">
        <v>214</v>
      </c>
      <c r="G6882" s="51">
        <v>1930.01</v>
      </c>
    </row>
    <row r="6883" spans="1:7" x14ac:dyDescent="0.35">
      <c r="A6883">
        <v>2020</v>
      </c>
      <c r="B6883">
        <v>3</v>
      </c>
      <c r="C6883" t="str">
        <f>+VLOOKUP(Precio_mayoristas_consumidores[[#This Row],[Cod_mes]],Códigos_mes[],2,0)</f>
        <v>Marzo</v>
      </c>
      <c r="D6883" t="s">
        <v>797</v>
      </c>
      <c r="E6883" t="str">
        <f>+VLOOKUP(Precio_mayoristas_consumidores[[#This Row],[Producto]],Codigos_class_frutas[],2,0)</f>
        <v>Tropicales y subtropicales</v>
      </c>
      <c r="F6883" t="s">
        <v>229</v>
      </c>
      <c r="G6883" s="51">
        <v>2000.25</v>
      </c>
    </row>
    <row r="6884" spans="1:7" x14ac:dyDescent="0.35">
      <c r="A6884">
        <v>2020</v>
      </c>
      <c r="B6884">
        <v>3</v>
      </c>
      <c r="C6884" t="str">
        <f>+VLOOKUP(Precio_mayoristas_consumidores[[#This Row],[Cod_mes]],Códigos_mes[],2,0)</f>
        <v>Marzo</v>
      </c>
      <c r="D6884" t="s">
        <v>797</v>
      </c>
      <c r="E6884" t="str">
        <f>+VLOOKUP(Precio_mayoristas_consumidores[[#This Row],[Producto]],Codigos_class_frutas[],2,0)</f>
        <v>Frutos de pepita</v>
      </c>
      <c r="F6884" t="s">
        <v>231</v>
      </c>
      <c r="G6884" s="51">
        <v>1683.23</v>
      </c>
    </row>
    <row r="6885" spans="1:7" x14ac:dyDescent="0.35">
      <c r="A6885">
        <v>2020</v>
      </c>
      <c r="B6885">
        <v>3</v>
      </c>
      <c r="C6885" t="str">
        <f>+VLOOKUP(Precio_mayoristas_consumidores[[#This Row],[Cod_mes]],Códigos_mes[],2,0)</f>
        <v>Marzo</v>
      </c>
      <c r="D6885" t="s">
        <v>797</v>
      </c>
      <c r="E6885" t="str">
        <f>+VLOOKUP(Precio_mayoristas_consumidores[[#This Row],[Producto]],Codigos_class_frutas[],2,0)</f>
        <v>Cítricos</v>
      </c>
      <c r="F6885" t="s">
        <v>221</v>
      </c>
      <c r="G6885" s="51">
        <v>1526.56</v>
      </c>
    </row>
    <row r="6886" spans="1:7" x14ac:dyDescent="0.35">
      <c r="A6886">
        <v>2020</v>
      </c>
      <c r="B6886">
        <v>3</v>
      </c>
      <c r="C6886" t="str">
        <f>+VLOOKUP(Precio_mayoristas_consumidores[[#This Row],[Cod_mes]],Códigos_mes[],2,0)</f>
        <v>Marzo</v>
      </c>
      <c r="D6886" t="s">
        <v>797</v>
      </c>
      <c r="E6886" t="str">
        <f>+VLOOKUP(Precio_mayoristas_consumidores[[#This Row],[Producto]],Codigos_class_frutas[],2,0)</f>
        <v>Frutos de hueso (carozo)</v>
      </c>
      <c r="F6886" t="s">
        <v>665</v>
      </c>
      <c r="G6886" s="51">
        <v>1903.42</v>
      </c>
    </row>
    <row r="6887" spans="1:7" x14ac:dyDescent="0.35">
      <c r="A6887">
        <v>2020</v>
      </c>
      <c r="B6887">
        <v>3</v>
      </c>
      <c r="C6887" t="str">
        <f>+VLOOKUP(Precio_mayoristas_consumidores[[#This Row],[Cod_mes]],Códigos_mes[],2,0)</f>
        <v>Marzo</v>
      </c>
      <c r="D6887" t="s">
        <v>797</v>
      </c>
      <c r="E6887" t="str">
        <f>+VLOOKUP(Precio_mayoristas_consumidores[[#This Row],[Producto]],Codigos_class_frutas[],2,0)</f>
        <v>Oleaginosos</v>
      </c>
      <c r="F6887" t="s">
        <v>225</v>
      </c>
      <c r="G6887" s="51">
        <v>3878.91</v>
      </c>
    </row>
    <row r="6888" spans="1:7" x14ac:dyDescent="0.35">
      <c r="A6888">
        <v>2020</v>
      </c>
      <c r="B6888">
        <v>3</v>
      </c>
      <c r="C6888" t="str">
        <f>+VLOOKUP(Precio_mayoristas_consumidores[[#This Row],[Cod_mes]],Códigos_mes[],2,0)</f>
        <v>Marzo</v>
      </c>
      <c r="D6888" t="s">
        <v>797</v>
      </c>
      <c r="E6888" t="str">
        <f>+VLOOKUP(Precio_mayoristas_consumidores[[#This Row],[Producto]],Codigos_class_frutas[],2,0)</f>
        <v>Frutos de pepita</v>
      </c>
      <c r="F6888" t="s">
        <v>242</v>
      </c>
      <c r="G6888" s="51">
        <v>1330.78</v>
      </c>
    </row>
    <row r="6889" spans="1:7" x14ac:dyDescent="0.35">
      <c r="A6889">
        <v>2020</v>
      </c>
      <c r="B6889">
        <v>3</v>
      </c>
      <c r="C6889" t="str">
        <f>+VLOOKUP(Precio_mayoristas_consumidores[[#This Row],[Cod_mes]],Códigos_mes[],2,0)</f>
        <v>Marzo</v>
      </c>
      <c r="D6889" t="s">
        <v>797</v>
      </c>
      <c r="E6889" t="str">
        <f>+VLOOKUP(Precio_mayoristas_consumidores[[#This Row],[Producto]],Codigos_class_frutas[],2,0)</f>
        <v>Tropicales y subtropicales</v>
      </c>
      <c r="F6889" t="s">
        <v>204</v>
      </c>
      <c r="G6889" s="51">
        <v>985.76</v>
      </c>
    </row>
    <row r="6890" spans="1:7" x14ac:dyDescent="0.35">
      <c r="A6890">
        <v>2020</v>
      </c>
      <c r="B6890">
        <v>3</v>
      </c>
      <c r="C6890" t="str">
        <f>+VLOOKUP(Precio_mayoristas_consumidores[[#This Row],[Cod_mes]],Códigos_mes[],2,0)</f>
        <v>Marzo</v>
      </c>
      <c r="D6890" t="s">
        <v>797</v>
      </c>
      <c r="E6890" t="str">
        <f>+VLOOKUP(Precio_mayoristas_consumidores[[#This Row],[Producto]],Codigos_class_frutas[],2,0)</f>
        <v>Uva</v>
      </c>
      <c r="F6890" t="s">
        <v>295</v>
      </c>
      <c r="G6890" s="51">
        <v>3028.81</v>
      </c>
    </row>
    <row r="6891" spans="1:7" x14ac:dyDescent="0.35">
      <c r="A6891">
        <v>2020</v>
      </c>
      <c r="B6891">
        <v>3</v>
      </c>
      <c r="C6891" t="str">
        <f>+VLOOKUP(Precio_mayoristas_consumidores[[#This Row],[Cod_mes]],Códigos_mes[],2,0)</f>
        <v>Marzo</v>
      </c>
      <c r="D6891" t="s">
        <v>796</v>
      </c>
      <c r="E6891" t="str">
        <f>+VLOOKUP(Precio_mayoristas_consumidores[[#This Row],[Producto]],Codigos_class_frutas[],2,0)</f>
        <v>Berries</v>
      </c>
      <c r="F6891" t="s">
        <v>207</v>
      </c>
      <c r="G6891" s="51">
        <v>2217.13</v>
      </c>
    </row>
    <row r="6892" spans="1:7" x14ac:dyDescent="0.35">
      <c r="A6892">
        <v>2020</v>
      </c>
      <c r="B6892">
        <v>3</v>
      </c>
      <c r="C6892" t="str">
        <f>+VLOOKUP(Precio_mayoristas_consumidores[[#This Row],[Cod_mes]],Códigos_mes[],2,0)</f>
        <v>Marzo</v>
      </c>
      <c r="D6892" t="s">
        <v>796</v>
      </c>
      <c r="E6892" t="str">
        <f>+VLOOKUP(Precio_mayoristas_consumidores[[#This Row],[Producto]],Codigos_class_frutas[],2,0)</f>
        <v>Frutos de hueso (carozo)</v>
      </c>
      <c r="F6892" t="s">
        <v>702</v>
      </c>
      <c r="G6892" s="51">
        <v>741.81</v>
      </c>
    </row>
    <row r="6893" spans="1:7" x14ac:dyDescent="0.35">
      <c r="A6893">
        <v>2020</v>
      </c>
      <c r="B6893">
        <v>3</v>
      </c>
      <c r="C6893" t="str">
        <f>+VLOOKUP(Precio_mayoristas_consumidores[[#This Row],[Cod_mes]],Códigos_mes[],2,0)</f>
        <v>Marzo</v>
      </c>
      <c r="D6893" t="s">
        <v>796</v>
      </c>
      <c r="E6893" t="str">
        <f>+VLOOKUP(Precio_mayoristas_consumidores[[#This Row],[Producto]],Codigos_class_frutas[],2,0)</f>
        <v>Frutos de hueso (carozo)</v>
      </c>
      <c r="F6893" t="s">
        <v>277</v>
      </c>
      <c r="G6893" s="51">
        <v>1059.0899999999999</v>
      </c>
    </row>
    <row r="6894" spans="1:7" x14ac:dyDescent="0.35">
      <c r="A6894">
        <v>2020</v>
      </c>
      <c r="B6894">
        <v>3</v>
      </c>
      <c r="C6894" t="str">
        <f>+VLOOKUP(Precio_mayoristas_consumidores[[#This Row],[Cod_mes]],Códigos_mes[],2,0)</f>
        <v>Marzo</v>
      </c>
      <c r="D6894" t="s">
        <v>796</v>
      </c>
      <c r="E6894" t="str">
        <f>+VLOOKUP(Precio_mayoristas_consumidores[[#This Row],[Producto]],Codigos_class_frutas[],2,0)</f>
        <v>Berries</v>
      </c>
      <c r="F6894" t="s">
        <v>799</v>
      </c>
      <c r="G6894" s="51">
        <v>3041.67</v>
      </c>
    </row>
    <row r="6895" spans="1:7" x14ac:dyDescent="0.35">
      <c r="A6895">
        <v>2020</v>
      </c>
      <c r="B6895">
        <v>3</v>
      </c>
      <c r="C6895" t="str">
        <f>+VLOOKUP(Precio_mayoristas_consumidores[[#This Row],[Cod_mes]],Códigos_mes[],2,0)</f>
        <v>Marzo</v>
      </c>
      <c r="D6895" t="s">
        <v>796</v>
      </c>
      <c r="E6895" t="str">
        <f>+VLOOKUP(Precio_mayoristas_consumidores[[#This Row],[Producto]],Codigos_class_frutas[],2,0)</f>
        <v>Berries</v>
      </c>
      <c r="F6895" t="s">
        <v>212</v>
      </c>
      <c r="G6895" s="51">
        <v>1710.65</v>
      </c>
    </row>
    <row r="6896" spans="1:7" x14ac:dyDescent="0.35">
      <c r="A6896">
        <v>2020</v>
      </c>
      <c r="B6896">
        <v>3</v>
      </c>
      <c r="C6896" t="str">
        <f>+VLOOKUP(Precio_mayoristas_consumidores[[#This Row],[Cod_mes]],Códigos_mes[],2,0)</f>
        <v>Marzo</v>
      </c>
      <c r="D6896" t="s">
        <v>796</v>
      </c>
      <c r="E6896" t="str">
        <f>+VLOOKUP(Precio_mayoristas_consumidores[[#This Row],[Producto]],Codigos_class_frutas[],2,0)</f>
        <v>Cítricos</v>
      </c>
      <c r="F6896" t="s">
        <v>214</v>
      </c>
      <c r="G6896" s="51">
        <v>1484.79</v>
      </c>
    </row>
    <row r="6897" spans="1:7" x14ac:dyDescent="0.35">
      <c r="A6897">
        <v>2020</v>
      </c>
      <c r="B6897">
        <v>3</v>
      </c>
      <c r="C6897" t="str">
        <f>+VLOOKUP(Precio_mayoristas_consumidores[[#This Row],[Cod_mes]],Códigos_mes[],2,0)</f>
        <v>Marzo</v>
      </c>
      <c r="D6897" t="s">
        <v>796</v>
      </c>
      <c r="E6897" t="str">
        <f>+VLOOKUP(Precio_mayoristas_consumidores[[#This Row],[Producto]],Codigos_class_frutas[],2,0)</f>
        <v>Tropicales y subtropicales</v>
      </c>
      <c r="F6897" t="s">
        <v>229</v>
      </c>
      <c r="G6897" s="51">
        <v>2038.15</v>
      </c>
    </row>
    <row r="6898" spans="1:7" x14ac:dyDescent="0.35">
      <c r="A6898">
        <v>2020</v>
      </c>
      <c r="B6898">
        <v>3</v>
      </c>
      <c r="C6898" t="str">
        <f>+VLOOKUP(Precio_mayoristas_consumidores[[#This Row],[Cod_mes]],Códigos_mes[],2,0)</f>
        <v>Marzo</v>
      </c>
      <c r="D6898" t="s">
        <v>796</v>
      </c>
      <c r="E6898" t="str">
        <f>+VLOOKUP(Precio_mayoristas_consumidores[[#This Row],[Producto]],Codigos_class_frutas[],2,0)</f>
        <v>Frutos de pepita</v>
      </c>
      <c r="F6898" t="s">
        <v>231</v>
      </c>
      <c r="G6898" s="51">
        <v>849.27</v>
      </c>
    </row>
    <row r="6899" spans="1:7" x14ac:dyDescent="0.35">
      <c r="A6899">
        <v>2020</v>
      </c>
      <c r="B6899">
        <v>3</v>
      </c>
      <c r="C6899" t="str">
        <f>+VLOOKUP(Precio_mayoristas_consumidores[[#This Row],[Cod_mes]],Códigos_mes[],2,0)</f>
        <v>Marzo</v>
      </c>
      <c r="D6899" t="s">
        <v>796</v>
      </c>
      <c r="E6899" t="str">
        <f>+VLOOKUP(Precio_mayoristas_consumidores[[#This Row],[Producto]],Codigos_class_frutas[],2,0)</f>
        <v>Cítricos</v>
      </c>
      <c r="F6899" t="s">
        <v>221</v>
      </c>
      <c r="G6899" s="51">
        <v>1098.02</v>
      </c>
    </row>
    <row r="6900" spans="1:7" x14ac:dyDescent="0.35">
      <c r="A6900">
        <v>2020</v>
      </c>
      <c r="B6900">
        <v>3</v>
      </c>
      <c r="C6900" t="str">
        <f>+VLOOKUP(Precio_mayoristas_consumidores[[#This Row],[Cod_mes]],Códigos_mes[],2,0)</f>
        <v>Marzo</v>
      </c>
      <c r="D6900" t="s">
        <v>796</v>
      </c>
      <c r="E6900" t="str">
        <f>+VLOOKUP(Precio_mayoristas_consumidores[[#This Row],[Producto]],Codigos_class_frutas[],2,0)</f>
        <v>Frutos de hueso (carozo)</v>
      </c>
      <c r="F6900" t="s">
        <v>665</v>
      </c>
      <c r="G6900" s="51">
        <v>1109.4000000000001</v>
      </c>
    </row>
    <row r="6901" spans="1:7" x14ac:dyDescent="0.35">
      <c r="A6901">
        <v>2020</v>
      </c>
      <c r="B6901">
        <v>3</v>
      </c>
      <c r="C6901" t="str">
        <f>+VLOOKUP(Precio_mayoristas_consumidores[[#This Row],[Cod_mes]],Códigos_mes[],2,0)</f>
        <v>Marzo</v>
      </c>
      <c r="D6901" t="s">
        <v>796</v>
      </c>
      <c r="E6901" t="str">
        <f>+VLOOKUP(Precio_mayoristas_consumidores[[#This Row],[Producto]],Codigos_class_frutas[],2,0)</f>
        <v>Oleaginosos</v>
      </c>
      <c r="F6901" t="s">
        <v>225</v>
      </c>
      <c r="G6901" s="51">
        <v>3633.9</v>
      </c>
    </row>
    <row r="6902" spans="1:7" x14ac:dyDescent="0.35">
      <c r="A6902">
        <v>2020</v>
      </c>
      <c r="B6902">
        <v>3</v>
      </c>
      <c r="C6902" t="str">
        <f>+VLOOKUP(Precio_mayoristas_consumidores[[#This Row],[Cod_mes]],Códigos_mes[],2,0)</f>
        <v>Marzo</v>
      </c>
      <c r="D6902" t="s">
        <v>796</v>
      </c>
      <c r="E6902" t="str">
        <f>+VLOOKUP(Precio_mayoristas_consumidores[[#This Row],[Producto]],Codigos_class_frutas[],2,0)</f>
        <v>Frutos de pepita</v>
      </c>
      <c r="F6902" t="s">
        <v>242</v>
      </c>
      <c r="G6902" s="51">
        <v>898.33</v>
      </c>
    </row>
    <row r="6903" spans="1:7" x14ac:dyDescent="0.35">
      <c r="A6903">
        <v>2020</v>
      </c>
      <c r="B6903">
        <v>3</v>
      </c>
      <c r="C6903" t="str">
        <f>+VLOOKUP(Precio_mayoristas_consumidores[[#This Row],[Cod_mes]],Códigos_mes[],2,0)</f>
        <v>Marzo</v>
      </c>
      <c r="D6903" t="s">
        <v>796</v>
      </c>
      <c r="E6903" t="str">
        <f>+VLOOKUP(Precio_mayoristas_consumidores[[#This Row],[Producto]],Codigos_class_frutas[],2,0)</f>
        <v>Tropicales y subtropicales</v>
      </c>
      <c r="F6903" t="s">
        <v>204</v>
      </c>
      <c r="G6903" s="51">
        <v>818.33</v>
      </c>
    </row>
    <row r="6904" spans="1:7" x14ac:dyDescent="0.35">
      <c r="A6904">
        <v>2020</v>
      </c>
      <c r="B6904">
        <v>3</v>
      </c>
      <c r="C6904" t="str">
        <f>+VLOOKUP(Precio_mayoristas_consumidores[[#This Row],[Cod_mes]],Códigos_mes[],2,0)</f>
        <v>Marzo</v>
      </c>
      <c r="D6904" t="s">
        <v>796</v>
      </c>
      <c r="E6904" t="str">
        <f>+VLOOKUP(Precio_mayoristas_consumidores[[#This Row],[Producto]],Codigos_class_frutas[],2,0)</f>
        <v>Uva</v>
      </c>
      <c r="F6904" t="s">
        <v>295</v>
      </c>
      <c r="G6904" s="51">
        <v>939.54</v>
      </c>
    </row>
    <row r="6905" spans="1:7" x14ac:dyDescent="0.35">
      <c r="A6905">
        <v>2020</v>
      </c>
      <c r="B6905">
        <v>3</v>
      </c>
      <c r="C6905" t="str">
        <f>+VLOOKUP(Precio_mayoristas_consumidores[[#This Row],[Cod_mes]],Códigos_mes[],2,0)</f>
        <v>Marzo</v>
      </c>
      <c r="D6905" t="s">
        <v>797</v>
      </c>
      <c r="E6905" t="str">
        <f>+VLOOKUP(Precio_mayoristas_consumidores[[#This Row],[Producto]],Codigos_class_frutas[],2,0)</f>
        <v>Berries</v>
      </c>
      <c r="F6905" t="s">
        <v>207</v>
      </c>
      <c r="G6905" s="51">
        <v>8363.36</v>
      </c>
    </row>
    <row r="6906" spans="1:7" x14ac:dyDescent="0.35">
      <c r="A6906">
        <v>2020</v>
      </c>
      <c r="B6906">
        <v>3</v>
      </c>
      <c r="C6906" t="str">
        <f>+VLOOKUP(Precio_mayoristas_consumidores[[#This Row],[Cod_mes]],Códigos_mes[],2,0)</f>
        <v>Marzo</v>
      </c>
      <c r="D6906" t="s">
        <v>797</v>
      </c>
      <c r="E6906" t="str">
        <f>+VLOOKUP(Precio_mayoristas_consumidores[[#This Row],[Producto]],Codigos_class_frutas[],2,0)</f>
        <v>Frutos de hueso (carozo)</v>
      </c>
      <c r="F6906" t="s">
        <v>702</v>
      </c>
      <c r="G6906" s="51">
        <v>1701.59</v>
      </c>
    </row>
    <row r="6907" spans="1:7" x14ac:dyDescent="0.35">
      <c r="A6907">
        <v>2020</v>
      </c>
      <c r="B6907">
        <v>3</v>
      </c>
      <c r="C6907" t="str">
        <f>+VLOOKUP(Precio_mayoristas_consumidores[[#This Row],[Cod_mes]],Códigos_mes[],2,0)</f>
        <v>Marzo</v>
      </c>
      <c r="D6907" t="s">
        <v>797</v>
      </c>
      <c r="E6907" t="str">
        <f>+VLOOKUP(Precio_mayoristas_consumidores[[#This Row],[Producto]],Codigos_class_frutas[],2,0)</f>
        <v>Frutos de hueso (carozo)</v>
      </c>
      <c r="F6907" t="s">
        <v>277</v>
      </c>
      <c r="G6907" s="51">
        <v>1995.21</v>
      </c>
    </row>
    <row r="6908" spans="1:7" x14ac:dyDescent="0.35">
      <c r="A6908">
        <v>2020</v>
      </c>
      <c r="B6908">
        <v>3</v>
      </c>
      <c r="C6908" t="str">
        <f>+VLOOKUP(Precio_mayoristas_consumidores[[#This Row],[Cod_mes]],Códigos_mes[],2,0)</f>
        <v>Marzo</v>
      </c>
      <c r="D6908" t="s">
        <v>797</v>
      </c>
      <c r="E6908" t="str">
        <f>+VLOOKUP(Precio_mayoristas_consumidores[[#This Row],[Producto]],Codigos_class_frutas[],2,0)</f>
        <v>Berries</v>
      </c>
      <c r="F6908" t="s">
        <v>799</v>
      </c>
      <c r="G6908" s="51">
        <v>12355</v>
      </c>
    </row>
    <row r="6909" spans="1:7" x14ac:dyDescent="0.35">
      <c r="A6909">
        <v>2020</v>
      </c>
      <c r="B6909">
        <v>3</v>
      </c>
      <c r="C6909" t="str">
        <f>+VLOOKUP(Precio_mayoristas_consumidores[[#This Row],[Cod_mes]],Códigos_mes[],2,0)</f>
        <v>Marzo</v>
      </c>
      <c r="D6909" t="s">
        <v>797</v>
      </c>
      <c r="E6909" t="str">
        <f>+VLOOKUP(Precio_mayoristas_consumidores[[#This Row],[Producto]],Codigos_class_frutas[],2,0)</f>
        <v>Berries</v>
      </c>
      <c r="F6909" t="s">
        <v>212</v>
      </c>
      <c r="G6909" s="51">
        <v>4938.4799999999996</v>
      </c>
    </row>
    <row r="6910" spans="1:7" x14ac:dyDescent="0.35">
      <c r="A6910">
        <v>2020</v>
      </c>
      <c r="B6910">
        <v>3</v>
      </c>
      <c r="C6910" t="str">
        <f>+VLOOKUP(Precio_mayoristas_consumidores[[#This Row],[Cod_mes]],Códigos_mes[],2,0)</f>
        <v>Marzo</v>
      </c>
      <c r="D6910" t="s">
        <v>797</v>
      </c>
      <c r="E6910" t="str">
        <f>+VLOOKUP(Precio_mayoristas_consumidores[[#This Row],[Producto]],Codigos_class_frutas[],2,0)</f>
        <v>Cítricos</v>
      </c>
      <c r="F6910" t="s">
        <v>214</v>
      </c>
      <c r="G6910" s="51">
        <v>1955.35</v>
      </c>
    </row>
    <row r="6911" spans="1:7" x14ac:dyDescent="0.35">
      <c r="A6911">
        <v>2020</v>
      </c>
      <c r="B6911">
        <v>3</v>
      </c>
      <c r="C6911" t="str">
        <f>+VLOOKUP(Precio_mayoristas_consumidores[[#This Row],[Cod_mes]],Códigos_mes[],2,0)</f>
        <v>Marzo</v>
      </c>
      <c r="D6911" t="s">
        <v>797</v>
      </c>
      <c r="E6911" t="str">
        <f>+VLOOKUP(Precio_mayoristas_consumidores[[#This Row],[Producto]],Codigos_class_frutas[],2,0)</f>
        <v>Tropicales y subtropicales</v>
      </c>
      <c r="F6911" t="s">
        <v>229</v>
      </c>
      <c r="G6911" s="51">
        <v>1950.13</v>
      </c>
    </row>
    <row r="6912" spans="1:7" x14ac:dyDescent="0.35">
      <c r="A6912">
        <v>2020</v>
      </c>
      <c r="B6912">
        <v>3</v>
      </c>
      <c r="C6912" t="str">
        <f>+VLOOKUP(Precio_mayoristas_consumidores[[#This Row],[Cod_mes]],Códigos_mes[],2,0)</f>
        <v>Marzo</v>
      </c>
      <c r="D6912" t="s">
        <v>797</v>
      </c>
      <c r="E6912" t="str">
        <f>+VLOOKUP(Precio_mayoristas_consumidores[[#This Row],[Producto]],Codigos_class_frutas[],2,0)</f>
        <v>Frutos de pepita</v>
      </c>
      <c r="F6912" t="s">
        <v>231</v>
      </c>
      <c r="G6912" s="51">
        <v>1698.73</v>
      </c>
    </row>
    <row r="6913" spans="1:7" x14ac:dyDescent="0.35">
      <c r="A6913">
        <v>2020</v>
      </c>
      <c r="B6913">
        <v>3</v>
      </c>
      <c r="C6913" t="str">
        <f>+VLOOKUP(Precio_mayoristas_consumidores[[#This Row],[Cod_mes]],Códigos_mes[],2,0)</f>
        <v>Marzo</v>
      </c>
      <c r="D6913" t="s">
        <v>797</v>
      </c>
      <c r="E6913" t="str">
        <f>+VLOOKUP(Precio_mayoristas_consumidores[[#This Row],[Producto]],Codigos_class_frutas[],2,0)</f>
        <v>Cítricos</v>
      </c>
      <c r="F6913" t="s">
        <v>221</v>
      </c>
      <c r="G6913" s="51">
        <v>1567.05</v>
      </c>
    </row>
    <row r="6914" spans="1:7" x14ac:dyDescent="0.35">
      <c r="A6914">
        <v>2020</v>
      </c>
      <c r="B6914">
        <v>3</v>
      </c>
      <c r="C6914" t="str">
        <f>+VLOOKUP(Precio_mayoristas_consumidores[[#This Row],[Cod_mes]],Códigos_mes[],2,0)</f>
        <v>Marzo</v>
      </c>
      <c r="D6914" t="s">
        <v>797</v>
      </c>
      <c r="E6914" t="str">
        <f>+VLOOKUP(Precio_mayoristas_consumidores[[#This Row],[Producto]],Codigos_class_frutas[],2,0)</f>
        <v>Frutos de hueso (carozo)</v>
      </c>
      <c r="F6914" t="s">
        <v>665</v>
      </c>
      <c r="G6914" s="51">
        <v>1907.12</v>
      </c>
    </row>
    <row r="6915" spans="1:7" x14ac:dyDescent="0.35">
      <c r="A6915">
        <v>2020</v>
      </c>
      <c r="B6915">
        <v>3</v>
      </c>
      <c r="C6915" t="str">
        <f>+VLOOKUP(Precio_mayoristas_consumidores[[#This Row],[Cod_mes]],Códigos_mes[],2,0)</f>
        <v>Marzo</v>
      </c>
      <c r="D6915" t="s">
        <v>797</v>
      </c>
      <c r="E6915" t="str">
        <f>+VLOOKUP(Precio_mayoristas_consumidores[[#This Row],[Producto]],Codigos_class_frutas[],2,0)</f>
        <v>Oleaginosos</v>
      </c>
      <c r="F6915" t="s">
        <v>225</v>
      </c>
      <c r="G6915" s="51">
        <v>3996.46</v>
      </c>
    </row>
    <row r="6916" spans="1:7" x14ac:dyDescent="0.35">
      <c r="A6916">
        <v>2020</v>
      </c>
      <c r="B6916">
        <v>3</v>
      </c>
      <c r="C6916" t="str">
        <f>+VLOOKUP(Precio_mayoristas_consumidores[[#This Row],[Cod_mes]],Códigos_mes[],2,0)</f>
        <v>Marzo</v>
      </c>
      <c r="D6916" t="s">
        <v>797</v>
      </c>
      <c r="E6916" t="str">
        <f>+VLOOKUP(Precio_mayoristas_consumidores[[#This Row],[Producto]],Codigos_class_frutas[],2,0)</f>
        <v>Frutos de pepita</v>
      </c>
      <c r="F6916" t="s">
        <v>242</v>
      </c>
      <c r="G6916" s="51">
        <v>1386.42</v>
      </c>
    </row>
    <row r="6917" spans="1:7" x14ac:dyDescent="0.35">
      <c r="A6917">
        <v>2020</v>
      </c>
      <c r="B6917">
        <v>3</v>
      </c>
      <c r="C6917" t="str">
        <f>+VLOOKUP(Precio_mayoristas_consumidores[[#This Row],[Cod_mes]],Códigos_mes[],2,0)</f>
        <v>Marzo</v>
      </c>
      <c r="D6917" t="s">
        <v>797</v>
      </c>
      <c r="E6917" t="str">
        <f>+VLOOKUP(Precio_mayoristas_consumidores[[#This Row],[Producto]],Codigos_class_frutas[],2,0)</f>
        <v>Tropicales y subtropicales</v>
      </c>
      <c r="F6917" t="s">
        <v>204</v>
      </c>
      <c r="G6917" s="51">
        <v>1077.96</v>
      </c>
    </row>
    <row r="6918" spans="1:7" x14ac:dyDescent="0.35">
      <c r="A6918">
        <v>2020</v>
      </c>
      <c r="B6918">
        <v>3</v>
      </c>
      <c r="C6918" t="str">
        <f>+VLOOKUP(Precio_mayoristas_consumidores[[#This Row],[Cod_mes]],Códigos_mes[],2,0)</f>
        <v>Marzo</v>
      </c>
      <c r="D6918" t="s">
        <v>797</v>
      </c>
      <c r="E6918" t="str">
        <f>+VLOOKUP(Precio_mayoristas_consumidores[[#This Row],[Producto]],Codigos_class_frutas[],2,0)</f>
        <v>Uva</v>
      </c>
      <c r="F6918" t="s">
        <v>295</v>
      </c>
      <c r="G6918" s="51">
        <v>3117.07</v>
      </c>
    </row>
    <row r="6919" spans="1:7" x14ac:dyDescent="0.35">
      <c r="A6919">
        <v>2020</v>
      </c>
      <c r="B6919">
        <v>3</v>
      </c>
      <c r="C6919" t="str">
        <f>+VLOOKUP(Precio_mayoristas_consumidores[[#This Row],[Cod_mes]],Códigos_mes[],2,0)</f>
        <v>Marzo</v>
      </c>
      <c r="D6919" t="s">
        <v>796</v>
      </c>
      <c r="E6919" t="str">
        <f>+VLOOKUP(Precio_mayoristas_consumidores[[#This Row],[Producto]],Codigos_class_frutas[],2,0)</f>
        <v>Berries</v>
      </c>
      <c r="F6919" t="s">
        <v>207</v>
      </c>
      <c r="G6919" s="51">
        <v>2212.63</v>
      </c>
    </row>
    <row r="6920" spans="1:7" x14ac:dyDescent="0.35">
      <c r="A6920">
        <v>2020</v>
      </c>
      <c r="B6920">
        <v>3</v>
      </c>
      <c r="C6920" t="str">
        <f>+VLOOKUP(Precio_mayoristas_consumidores[[#This Row],[Cod_mes]],Códigos_mes[],2,0)</f>
        <v>Marzo</v>
      </c>
      <c r="D6920" t="s">
        <v>796</v>
      </c>
      <c r="E6920" t="str">
        <f>+VLOOKUP(Precio_mayoristas_consumidores[[#This Row],[Producto]],Codigos_class_frutas[],2,0)</f>
        <v>Frutos de hueso (carozo)</v>
      </c>
      <c r="F6920" t="s">
        <v>702</v>
      </c>
      <c r="G6920" s="51">
        <v>716.38</v>
      </c>
    </row>
    <row r="6921" spans="1:7" x14ac:dyDescent="0.35">
      <c r="A6921">
        <v>2020</v>
      </c>
      <c r="B6921">
        <v>3</v>
      </c>
      <c r="C6921" t="str">
        <f>+VLOOKUP(Precio_mayoristas_consumidores[[#This Row],[Cod_mes]],Códigos_mes[],2,0)</f>
        <v>Marzo</v>
      </c>
      <c r="D6921" t="s">
        <v>796</v>
      </c>
      <c r="E6921" t="str">
        <f>+VLOOKUP(Precio_mayoristas_consumidores[[#This Row],[Producto]],Codigos_class_frutas[],2,0)</f>
        <v>Frutos de hueso (carozo)</v>
      </c>
      <c r="F6921" t="s">
        <v>277</v>
      </c>
      <c r="G6921" s="51">
        <v>1165.49</v>
      </c>
    </row>
    <row r="6922" spans="1:7" x14ac:dyDescent="0.35">
      <c r="A6922">
        <v>2020</v>
      </c>
      <c r="B6922">
        <v>3</v>
      </c>
      <c r="C6922" t="str">
        <f>+VLOOKUP(Precio_mayoristas_consumidores[[#This Row],[Cod_mes]],Códigos_mes[],2,0)</f>
        <v>Marzo</v>
      </c>
      <c r="D6922" t="s">
        <v>796</v>
      </c>
      <c r="E6922" t="str">
        <f>+VLOOKUP(Precio_mayoristas_consumidores[[#This Row],[Producto]],Codigos_class_frutas[],2,0)</f>
        <v>Berries</v>
      </c>
      <c r="F6922" t="s">
        <v>799</v>
      </c>
      <c r="G6922" s="51">
        <v>2996.67</v>
      </c>
    </row>
    <row r="6923" spans="1:7" x14ac:dyDescent="0.35">
      <c r="A6923">
        <v>2020</v>
      </c>
      <c r="B6923">
        <v>3</v>
      </c>
      <c r="C6923" t="str">
        <f>+VLOOKUP(Precio_mayoristas_consumidores[[#This Row],[Cod_mes]],Códigos_mes[],2,0)</f>
        <v>Marzo</v>
      </c>
      <c r="D6923" t="s">
        <v>796</v>
      </c>
      <c r="E6923" t="str">
        <f>+VLOOKUP(Precio_mayoristas_consumidores[[#This Row],[Producto]],Codigos_class_frutas[],2,0)</f>
        <v>Berries</v>
      </c>
      <c r="F6923" t="s">
        <v>212</v>
      </c>
      <c r="G6923" s="51">
        <v>1705.65</v>
      </c>
    </row>
    <row r="6924" spans="1:7" x14ac:dyDescent="0.35">
      <c r="A6924">
        <v>2020</v>
      </c>
      <c r="B6924">
        <v>3</v>
      </c>
      <c r="C6924" t="str">
        <f>+VLOOKUP(Precio_mayoristas_consumidores[[#This Row],[Cod_mes]],Códigos_mes[],2,0)</f>
        <v>Marzo</v>
      </c>
      <c r="D6924" t="s">
        <v>796</v>
      </c>
      <c r="E6924" t="str">
        <f>+VLOOKUP(Precio_mayoristas_consumidores[[#This Row],[Producto]],Codigos_class_frutas[],2,0)</f>
        <v>Cítricos</v>
      </c>
      <c r="F6924" t="s">
        <v>214</v>
      </c>
      <c r="G6924" s="51">
        <v>1569.7</v>
      </c>
    </row>
    <row r="6925" spans="1:7" x14ac:dyDescent="0.35">
      <c r="A6925">
        <v>2020</v>
      </c>
      <c r="B6925">
        <v>3</v>
      </c>
      <c r="C6925" t="str">
        <f>+VLOOKUP(Precio_mayoristas_consumidores[[#This Row],[Cod_mes]],Códigos_mes[],2,0)</f>
        <v>Marzo</v>
      </c>
      <c r="D6925" t="s">
        <v>796</v>
      </c>
      <c r="E6925" t="str">
        <f>+VLOOKUP(Precio_mayoristas_consumidores[[#This Row],[Producto]],Codigos_class_frutas[],2,0)</f>
        <v>Tropicales y subtropicales</v>
      </c>
      <c r="F6925" t="s">
        <v>229</v>
      </c>
      <c r="G6925" s="51">
        <v>2290.71</v>
      </c>
    </row>
    <row r="6926" spans="1:7" x14ac:dyDescent="0.35">
      <c r="A6926">
        <v>2020</v>
      </c>
      <c r="B6926">
        <v>3</v>
      </c>
      <c r="C6926" t="str">
        <f>+VLOOKUP(Precio_mayoristas_consumidores[[#This Row],[Cod_mes]],Códigos_mes[],2,0)</f>
        <v>Marzo</v>
      </c>
      <c r="D6926" t="s">
        <v>796</v>
      </c>
      <c r="E6926" t="str">
        <f>+VLOOKUP(Precio_mayoristas_consumidores[[#This Row],[Producto]],Codigos_class_frutas[],2,0)</f>
        <v>Frutos de pepita</v>
      </c>
      <c r="F6926" t="s">
        <v>231</v>
      </c>
      <c r="G6926" s="51">
        <v>778.41</v>
      </c>
    </row>
    <row r="6927" spans="1:7" x14ac:dyDescent="0.35">
      <c r="A6927">
        <v>2020</v>
      </c>
      <c r="B6927">
        <v>3</v>
      </c>
      <c r="C6927" t="str">
        <f>+VLOOKUP(Precio_mayoristas_consumidores[[#This Row],[Cod_mes]],Códigos_mes[],2,0)</f>
        <v>Marzo</v>
      </c>
      <c r="D6927" t="s">
        <v>796</v>
      </c>
      <c r="E6927" t="str">
        <f>+VLOOKUP(Precio_mayoristas_consumidores[[#This Row],[Producto]],Codigos_class_frutas[],2,0)</f>
        <v>Cítricos</v>
      </c>
      <c r="F6927" t="s">
        <v>221</v>
      </c>
      <c r="G6927" s="51">
        <v>1358.48</v>
      </c>
    </row>
    <row r="6928" spans="1:7" x14ac:dyDescent="0.35">
      <c r="A6928">
        <v>2020</v>
      </c>
      <c r="B6928">
        <v>3</v>
      </c>
      <c r="C6928" t="str">
        <f>+VLOOKUP(Precio_mayoristas_consumidores[[#This Row],[Cod_mes]],Códigos_mes[],2,0)</f>
        <v>Marzo</v>
      </c>
      <c r="D6928" t="s">
        <v>796</v>
      </c>
      <c r="E6928" t="str">
        <f>+VLOOKUP(Precio_mayoristas_consumidores[[#This Row],[Producto]],Codigos_class_frutas[],2,0)</f>
        <v>Frutos de hueso (carozo)</v>
      </c>
      <c r="F6928" t="s">
        <v>665</v>
      </c>
      <c r="G6928" s="51">
        <v>1206.6400000000001</v>
      </c>
    </row>
    <row r="6929" spans="1:7" x14ac:dyDescent="0.35">
      <c r="A6929">
        <v>2020</v>
      </c>
      <c r="B6929">
        <v>3</v>
      </c>
      <c r="C6929" t="str">
        <f>+VLOOKUP(Precio_mayoristas_consumidores[[#This Row],[Cod_mes]],Códigos_mes[],2,0)</f>
        <v>Marzo</v>
      </c>
      <c r="D6929" t="s">
        <v>796</v>
      </c>
      <c r="E6929" t="str">
        <f>+VLOOKUP(Precio_mayoristas_consumidores[[#This Row],[Producto]],Codigos_class_frutas[],2,0)</f>
        <v>Oleaginosos</v>
      </c>
      <c r="F6929" t="s">
        <v>225</v>
      </c>
      <c r="G6929" s="51">
        <v>3635.73</v>
      </c>
    </row>
    <row r="6930" spans="1:7" x14ac:dyDescent="0.35">
      <c r="A6930">
        <v>2020</v>
      </c>
      <c r="B6930">
        <v>3</v>
      </c>
      <c r="C6930" t="str">
        <f>+VLOOKUP(Precio_mayoristas_consumidores[[#This Row],[Cod_mes]],Códigos_mes[],2,0)</f>
        <v>Marzo</v>
      </c>
      <c r="D6930" t="s">
        <v>796</v>
      </c>
      <c r="E6930" t="str">
        <f>+VLOOKUP(Precio_mayoristas_consumidores[[#This Row],[Producto]],Codigos_class_frutas[],2,0)</f>
        <v>Frutos de pepita</v>
      </c>
      <c r="F6930" t="s">
        <v>242</v>
      </c>
      <c r="G6930" s="51">
        <v>817.93</v>
      </c>
    </row>
    <row r="6931" spans="1:7" x14ac:dyDescent="0.35">
      <c r="A6931">
        <v>2020</v>
      </c>
      <c r="B6931">
        <v>3</v>
      </c>
      <c r="C6931" t="str">
        <f>+VLOOKUP(Precio_mayoristas_consumidores[[#This Row],[Cod_mes]],Códigos_mes[],2,0)</f>
        <v>Marzo</v>
      </c>
      <c r="D6931" t="s">
        <v>796</v>
      </c>
      <c r="E6931" t="str">
        <f>+VLOOKUP(Precio_mayoristas_consumidores[[#This Row],[Producto]],Codigos_class_frutas[],2,0)</f>
        <v>Tropicales y subtropicales</v>
      </c>
      <c r="F6931" t="s">
        <v>204</v>
      </c>
      <c r="G6931" s="51">
        <v>949.66</v>
      </c>
    </row>
    <row r="6932" spans="1:7" x14ac:dyDescent="0.35">
      <c r="A6932">
        <v>2020</v>
      </c>
      <c r="B6932">
        <v>3</v>
      </c>
      <c r="C6932" t="str">
        <f>+VLOOKUP(Precio_mayoristas_consumidores[[#This Row],[Cod_mes]],Códigos_mes[],2,0)</f>
        <v>Marzo</v>
      </c>
      <c r="D6932" t="s">
        <v>796</v>
      </c>
      <c r="E6932" t="str">
        <f>+VLOOKUP(Precio_mayoristas_consumidores[[#This Row],[Producto]],Codigos_class_frutas[],2,0)</f>
        <v>Uva</v>
      </c>
      <c r="F6932" t="s">
        <v>295</v>
      </c>
      <c r="G6932" s="51">
        <v>938.3</v>
      </c>
    </row>
    <row r="6933" spans="1:7" x14ac:dyDescent="0.35">
      <c r="A6933">
        <v>2020</v>
      </c>
      <c r="B6933">
        <v>3</v>
      </c>
      <c r="C6933" t="str">
        <f>+VLOOKUP(Precio_mayoristas_consumidores[[#This Row],[Cod_mes]],Códigos_mes[],2,0)</f>
        <v>Marzo</v>
      </c>
      <c r="D6933" t="s">
        <v>797</v>
      </c>
      <c r="E6933" t="str">
        <f>+VLOOKUP(Precio_mayoristas_consumidores[[#This Row],[Producto]],Codigos_class_frutas[],2,0)</f>
        <v>Berries</v>
      </c>
      <c r="F6933" t="s">
        <v>207</v>
      </c>
      <c r="G6933" s="51">
        <v>8597.4500000000007</v>
      </c>
    </row>
    <row r="6934" spans="1:7" x14ac:dyDescent="0.35">
      <c r="A6934">
        <v>2020</v>
      </c>
      <c r="B6934">
        <v>3</v>
      </c>
      <c r="C6934" t="str">
        <f>+VLOOKUP(Precio_mayoristas_consumidores[[#This Row],[Cod_mes]],Códigos_mes[],2,0)</f>
        <v>Marzo</v>
      </c>
      <c r="D6934" t="s">
        <v>797</v>
      </c>
      <c r="E6934" t="str">
        <f>+VLOOKUP(Precio_mayoristas_consumidores[[#This Row],[Producto]],Codigos_class_frutas[],2,0)</f>
        <v>Frutos de hueso (carozo)</v>
      </c>
      <c r="F6934" t="s">
        <v>702</v>
      </c>
      <c r="G6934" s="51">
        <v>1673.26</v>
      </c>
    </row>
    <row r="6935" spans="1:7" x14ac:dyDescent="0.35">
      <c r="A6935">
        <v>2020</v>
      </c>
      <c r="B6935">
        <v>3</v>
      </c>
      <c r="C6935" t="str">
        <f>+VLOOKUP(Precio_mayoristas_consumidores[[#This Row],[Cod_mes]],Códigos_mes[],2,0)</f>
        <v>Marzo</v>
      </c>
      <c r="D6935" t="s">
        <v>797</v>
      </c>
      <c r="E6935" t="str">
        <f>+VLOOKUP(Precio_mayoristas_consumidores[[#This Row],[Producto]],Codigos_class_frutas[],2,0)</f>
        <v>Frutos de hueso (carozo)</v>
      </c>
      <c r="F6935" t="s">
        <v>277</v>
      </c>
      <c r="G6935" s="51">
        <v>1906.67</v>
      </c>
    </row>
    <row r="6936" spans="1:7" x14ac:dyDescent="0.35">
      <c r="A6936">
        <v>2020</v>
      </c>
      <c r="B6936">
        <v>3</v>
      </c>
      <c r="C6936" t="str">
        <f>+VLOOKUP(Precio_mayoristas_consumidores[[#This Row],[Cod_mes]],Códigos_mes[],2,0)</f>
        <v>Marzo</v>
      </c>
      <c r="D6936" t="s">
        <v>797</v>
      </c>
      <c r="E6936" t="str">
        <f>+VLOOKUP(Precio_mayoristas_consumidores[[#This Row],[Producto]],Codigos_class_frutas[],2,0)</f>
        <v>Berries</v>
      </c>
      <c r="F6936" t="s">
        <v>799</v>
      </c>
      <c r="G6936" s="51">
        <v>6990</v>
      </c>
    </row>
    <row r="6937" spans="1:7" x14ac:dyDescent="0.35">
      <c r="A6937">
        <v>2020</v>
      </c>
      <c r="B6937">
        <v>3</v>
      </c>
      <c r="C6937" t="str">
        <f>+VLOOKUP(Precio_mayoristas_consumidores[[#This Row],[Cod_mes]],Códigos_mes[],2,0)</f>
        <v>Marzo</v>
      </c>
      <c r="D6937" t="s">
        <v>797</v>
      </c>
      <c r="E6937" t="str">
        <f>+VLOOKUP(Precio_mayoristas_consumidores[[#This Row],[Producto]],Codigos_class_frutas[],2,0)</f>
        <v>Berries</v>
      </c>
      <c r="F6937" t="s">
        <v>212</v>
      </c>
      <c r="G6937" s="51">
        <v>6079.31</v>
      </c>
    </row>
    <row r="6938" spans="1:7" x14ac:dyDescent="0.35">
      <c r="A6938">
        <v>2020</v>
      </c>
      <c r="B6938">
        <v>3</v>
      </c>
      <c r="C6938" t="str">
        <f>+VLOOKUP(Precio_mayoristas_consumidores[[#This Row],[Cod_mes]],Códigos_mes[],2,0)</f>
        <v>Marzo</v>
      </c>
      <c r="D6938" t="s">
        <v>797</v>
      </c>
      <c r="E6938" t="str">
        <f>+VLOOKUP(Precio_mayoristas_consumidores[[#This Row],[Producto]],Codigos_class_frutas[],2,0)</f>
        <v>Cítricos</v>
      </c>
      <c r="F6938" t="s">
        <v>214</v>
      </c>
      <c r="G6938" s="51">
        <v>1992</v>
      </c>
    </row>
    <row r="6939" spans="1:7" x14ac:dyDescent="0.35">
      <c r="A6939">
        <v>2020</v>
      </c>
      <c r="B6939">
        <v>3</v>
      </c>
      <c r="C6939" t="str">
        <f>+VLOOKUP(Precio_mayoristas_consumidores[[#This Row],[Cod_mes]],Códigos_mes[],2,0)</f>
        <v>Marzo</v>
      </c>
      <c r="D6939" t="s">
        <v>797</v>
      </c>
      <c r="E6939" t="str">
        <f>+VLOOKUP(Precio_mayoristas_consumidores[[#This Row],[Producto]],Codigos_class_frutas[],2,0)</f>
        <v>Tropicales y subtropicales</v>
      </c>
      <c r="F6939" t="s">
        <v>229</v>
      </c>
      <c r="G6939" s="51">
        <v>1998.88</v>
      </c>
    </row>
    <row r="6940" spans="1:7" x14ac:dyDescent="0.35">
      <c r="A6940">
        <v>2020</v>
      </c>
      <c r="B6940">
        <v>3</v>
      </c>
      <c r="C6940" t="str">
        <f>+VLOOKUP(Precio_mayoristas_consumidores[[#This Row],[Cod_mes]],Códigos_mes[],2,0)</f>
        <v>Marzo</v>
      </c>
      <c r="D6940" t="s">
        <v>797</v>
      </c>
      <c r="E6940" t="str">
        <f>+VLOOKUP(Precio_mayoristas_consumidores[[#This Row],[Producto]],Codigos_class_frutas[],2,0)</f>
        <v>Frutos de pepita</v>
      </c>
      <c r="F6940" t="s">
        <v>231</v>
      </c>
      <c r="G6940" s="51">
        <v>1748.59</v>
      </c>
    </row>
    <row r="6941" spans="1:7" x14ac:dyDescent="0.35">
      <c r="A6941">
        <v>2020</v>
      </c>
      <c r="B6941">
        <v>3</v>
      </c>
      <c r="C6941" t="str">
        <f>+VLOOKUP(Precio_mayoristas_consumidores[[#This Row],[Cod_mes]],Códigos_mes[],2,0)</f>
        <v>Marzo</v>
      </c>
      <c r="D6941" t="s">
        <v>797</v>
      </c>
      <c r="E6941" t="str">
        <f>+VLOOKUP(Precio_mayoristas_consumidores[[#This Row],[Producto]],Codigos_class_frutas[],2,0)</f>
        <v>Cítricos</v>
      </c>
      <c r="F6941" t="s">
        <v>221</v>
      </c>
      <c r="G6941" s="51">
        <v>1570.98</v>
      </c>
    </row>
    <row r="6942" spans="1:7" x14ac:dyDescent="0.35">
      <c r="A6942">
        <v>2020</v>
      </c>
      <c r="B6942">
        <v>3</v>
      </c>
      <c r="C6942" t="str">
        <f>+VLOOKUP(Precio_mayoristas_consumidores[[#This Row],[Cod_mes]],Códigos_mes[],2,0)</f>
        <v>Marzo</v>
      </c>
      <c r="D6942" t="s">
        <v>797</v>
      </c>
      <c r="E6942" t="str">
        <f>+VLOOKUP(Precio_mayoristas_consumidores[[#This Row],[Producto]],Codigos_class_frutas[],2,0)</f>
        <v>Frutos de hueso (carozo)</v>
      </c>
      <c r="F6942" t="s">
        <v>665</v>
      </c>
      <c r="G6942" s="51">
        <v>1981.89</v>
      </c>
    </row>
    <row r="6943" spans="1:7" x14ac:dyDescent="0.35">
      <c r="A6943">
        <v>2020</v>
      </c>
      <c r="B6943">
        <v>3</v>
      </c>
      <c r="C6943" t="str">
        <f>+VLOOKUP(Precio_mayoristas_consumidores[[#This Row],[Cod_mes]],Códigos_mes[],2,0)</f>
        <v>Marzo</v>
      </c>
      <c r="D6943" t="s">
        <v>797</v>
      </c>
      <c r="E6943" t="str">
        <f>+VLOOKUP(Precio_mayoristas_consumidores[[#This Row],[Producto]],Codigos_class_frutas[],2,0)</f>
        <v>Oleaginosos</v>
      </c>
      <c r="F6943" t="s">
        <v>225</v>
      </c>
      <c r="G6943" s="51">
        <v>4017.22</v>
      </c>
    </row>
    <row r="6944" spans="1:7" x14ac:dyDescent="0.35">
      <c r="A6944">
        <v>2020</v>
      </c>
      <c r="B6944">
        <v>3</v>
      </c>
      <c r="C6944" t="str">
        <f>+VLOOKUP(Precio_mayoristas_consumidores[[#This Row],[Cod_mes]],Códigos_mes[],2,0)</f>
        <v>Marzo</v>
      </c>
      <c r="D6944" t="s">
        <v>797</v>
      </c>
      <c r="E6944" t="str">
        <f>+VLOOKUP(Precio_mayoristas_consumidores[[#This Row],[Producto]],Codigos_class_frutas[],2,0)</f>
        <v>Frutos de pepita</v>
      </c>
      <c r="F6944" t="s">
        <v>242</v>
      </c>
      <c r="G6944" s="51">
        <v>1430.63</v>
      </c>
    </row>
    <row r="6945" spans="1:7" x14ac:dyDescent="0.35">
      <c r="A6945">
        <v>2020</v>
      </c>
      <c r="B6945">
        <v>3</v>
      </c>
      <c r="C6945" t="str">
        <f>+VLOOKUP(Precio_mayoristas_consumidores[[#This Row],[Cod_mes]],Códigos_mes[],2,0)</f>
        <v>Marzo</v>
      </c>
      <c r="D6945" t="s">
        <v>797</v>
      </c>
      <c r="E6945" t="str">
        <f>+VLOOKUP(Precio_mayoristas_consumidores[[#This Row],[Producto]],Codigos_class_frutas[],2,0)</f>
        <v>Tropicales y subtropicales</v>
      </c>
      <c r="F6945" t="s">
        <v>204</v>
      </c>
      <c r="G6945" s="51">
        <v>992.94</v>
      </c>
    </row>
    <row r="6946" spans="1:7" x14ac:dyDescent="0.35">
      <c r="A6946">
        <v>2020</v>
      </c>
      <c r="B6946">
        <v>3</v>
      </c>
      <c r="C6946" t="str">
        <f>+VLOOKUP(Precio_mayoristas_consumidores[[#This Row],[Cod_mes]],Códigos_mes[],2,0)</f>
        <v>Marzo</v>
      </c>
      <c r="D6946" t="s">
        <v>797</v>
      </c>
      <c r="E6946" t="str">
        <f>+VLOOKUP(Precio_mayoristas_consumidores[[#This Row],[Producto]],Codigos_class_frutas[],2,0)</f>
        <v>Uva</v>
      </c>
      <c r="F6946" t="s">
        <v>295</v>
      </c>
      <c r="G6946" s="51">
        <v>3233.05</v>
      </c>
    </row>
    <row r="6947" spans="1:7" x14ac:dyDescent="0.35">
      <c r="A6947">
        <v>2020</v>
      </c>
      <c r="B6947">
        <v>4</v>
      </c>
      <c r="C6947" t="str">
        <f>+VLOOKUP(Precio_mayoristas_consumidores[[#This Row],[Cod_mes]],Códigos_mes[],2,0)</f>
        <v>Abril</v>
      </c>
      <c r="D6947" t="s">
        <v>796</v>
      </c>
      <c r="E6947" t="str">
        <f>+VLOOKUP(Precio_mayoristas_consumidores[[#This Row],[Producto]],Codigos_class_frutas[],2,0)</f>
        <v>Berries</v>
      </c>
      <c r="F6947" t="s">
        <v>207</v>
      </c>
      <c r="G6947" s="51">
        <v>2064.38</v>
      </c>
    </row>
    <row r="6948" spans="1:7" x14ac:dyDescent="0.35">
      <c r="A6948">
        <v>2020</v>
      </c>
      <c r="B6948">
        <v>4</v>
      </c>
      <c r="C6948" t="str">
        <f>+VLOOKUP(Precio_mayoristas_consumidores[[#This Row],[Cod_mes]],Códigos_mes[],2,0)</f>
        <v>Abril</v>
      </c>
      <c r="D6948" t="s">
        <v>796</v>
      </c>
      <c r="E6948" t="str">
        <f>+VLOOKUP(Precio_mayoristas_consumidores[[#This Row],[Producto]],Codigos_class_frutas[],2,0)</f>
        <v>Frutos de hueso (carozo)</v>
      </c>
      <c r="F6948" t="s">
        <v>702</v>
      </c>
      <c r="G6948" s="51">
        <v>801.35</v>
      </c>
    </row>
    <row r="6949" spans="1:7" x14ac:dyDescent="0.35">
      <c r="A6949">
        <v>2020</v>
      </c>
      <c r="B6949">
        <v>4</v>
      </c>
      <c r="C6949" t="str">
        <f>+VLOOKUP(Precio_mayoristas_consumidores[[#This Row],[Cod_mes]],Códigos_mes[],2,0)</f>
        <v>Abril</v>
      </c>
      <c r="D6949" t="s">
        <v>796</v>
      </c>
      <c r="E6949" t="str">
        <f>+VLOOKUP(Precio_mayoristas_consumidores[[#This Row],[Producto]],Codigos_class_frutas[],2,0)</f>
        <v>Frutos de hueso (carozo)</v>
      </c>
      <c r="F6949" t="s">
        <v>277</v>
      </c>
      <c r="G6949" s="51">
        <v>1262.8800000000001</v>
      </c>
    </row>
    <row r="6950" spans="1:7" x14ac:dyDescent="0.35">
      <c r="A6950">
        <v>2020</v>
      </c>
      <c r="B6950">
        <v>4</v>
      </c>
      <c r="C6950" t="str">
        <f>+VLOOKUP(Precio_mayoristas_consumidores[[#This Row],[Cod_mes]],Códigos_mes[],2,0)</f>
        <v>Abril</v>
      </c>
      <c r="D6950" t="s">
        <v>796</v>
      </c>
      <c r="E6950" t="str">
        <f>+VLOOKUP(Precio_mayoristas_consumidores[[#This Row],[Producto]],Codigos_class_frutas[],2,0)</f>
        <v>Berries</v>
      </c>
      <c r="F6950" t="s">
        <v>799</v>
      </c>
      <c r="G6950" s="51">
        <v>2483.33</v>
      </c>
    </row>
    <row r="6951" spans="1:7" x14ac:dyDescent="0.35">
      <c r="A6951">
        <v>2020</v>
      </c>
      <c r="B6951">
        <v>4</v>
      </c>
      <c r="C6951" t="str">
        <f>+VLOOKUP(Precio_mayoristas_consumidores[[#This Row],[Cod_mes]],Códigos_mes[],2,0)</f>
        <v>Abril</v>
      </c>
      <c r="D6951" t="s">
        <v>796</v>
      </c>
      <c r="E6951" t="str">
        <f>+VLOOKUP(Precio_mayoristas_consumidores[[#This Row],[Producto]],Codigos_class_frutas[],2,0)</f>
        <v>Berries</v>
      </c>
      <c r="F6951" t="s">
        <v>212</v>
      </c>
      <c r="G6951" s="51">
        <v>2208.31</v>
      </c>
    </row>
    <row r="6952" spans="1:7" x14ac:dyDescent="0.35">
      <c r="A6952">
        <v>2020</v>
      </c>
      <c r="B6952">
        <v>4</v>
      </c>
      <c r="C6952" t="str">
        <f>+VLOOKUP(Precio_mayoristas_consumidores[[#This Row],[Cod_mes]],Códigos_mes[],2,0)</f>
        <v>Abril</v>
      </c>
      <c r="D6952" t="s">
        <v>796</v>
      </c>
      <c r="E6952" t="str">
        <f>+VLOOKUP(Precio_mayoristas_consumidores[[#This Row],[Producto]],Codigos_class_frutas[],2,0)</f>
        <v>Cítricos</v>
      </c>
      <c r="F6952" t="s">
        <v>214</v>
      </c>
      <c r="G6952" s="51">
        <v>1646.8</v>
      </c>
    </row>
    <row r="6953" spans="1:7" x14ac:dyDescent="0.35">
      <c r="A6953">
        <v>2020</v>
      </c>
      <c r="B6953">
        <v>4</v>
      </c>
      <c r="C6953" t="str">
        <f>+VLOOKUP(Precio_mayoristas_consumidores[[#This Row],[Cod_mes]],Códigos_mes[],2,0)</f>
        <v>Abril</v>
      </c>
      <c r="D6953" t="s">
        <v>796</v>
      </c>
      <c r="E6953" t="str">
        <f>+VLOOKUP(Precio_mayoristas_consumidores[[#This Row],[Producto]],Codigos_class_frutas[],2,0)</f>
        <v>Tropicales y subtropicales</v>
      </c>
      <c r="F6953" t="s">
        <v>229</v>
      </c>
      <c r="G6953" s="51">
        <v>1880.17</v>
      </c>
    </row>
    <row r="6954" spans="1:7" x14ac:dyDescent="0.35">
      <c r="A6954">
        <v>2020</v>
      </c>
      <c r="B6954">
        <v>4</v>
      </c>
      <c r="C6954" t="str">
        <f>+VLOOKUP(Precio_mayoristas_consumidores[[#This Row],[Cod_mes]],Códigos_mes[],2,0)</f>
        <v>Abril</v>
      </c>
      <c r="D6954" t="s">
        <v>796</v>
      </c>
      <c r="E6954" t="str">
        <f>+VLOOKUP(Precio_mayoristas_consumidores[[#This Row],[Producto]],Codigos_class_frutas[],2,0)</f>
        <v>Frutos de pepita</v>
      </c>
      <c r="F6954" t="s">
        <v>231</v>
      </c>
      <c r="G6954" s="51">
        <v>797.84</v>
      </c>
    </row>
    <row r="6955" spans="1:7" x14ac:dyDescent="0.35">
      <c r="A6955">
        <v>2020</v>
      </c>
      <c r="B6955">
        <v>4</v>
      </c>
      <c r="C6955" t="str">
        <f>+VLOOKUP(Precio_mayoristas_consumidores[[#This Row],[Cod_mes]],Códigos_mes[],2,0)</f>
        <v>Abril</v>
      </c>
      <c r="D6955" t="s">
        <v>796</v>
      </c>
      <c r="E6955" t="str">
        <f>+VLOOKUP(Precio_mayoristas_consumidores[[#This Row],[Producto]],Codigos_class_frutas[],2,0)</f>
        <v>Cítricos</v>
      </c>
      <c r="F6955" t="s">
        <v>221</v>
      </c>
      <c r="G6955" s="51">
        <v>1430.42</v>
      </c>
    </row>
    <row r="6956" spans="1:7" x14ac:dyDescent="0.35">
      <c r="A6956">
        <v>2020</v>
      </c>
      <c r="B6956">
        <v>4</v>
      </c>
      <c r="C6956" t="str">
        <f>+VLOOKUP(Precio_mayoristas_consumidores[[#This Row],[Cod_mes]],Códigos_mes[],2,0)</f>
        <v>Abril</v>
      </c>
      <c r="D6956" t="s">
        <v>796</v>
      </c>
      <c r="E6956" t="str">
        <f>+VLOOKUP(Precio_mayoristas_consumidores[[#This Row],[Producto]],Codigos_class_frutas[],2,0)</f>
        <v>Frutos de hueso (carozo)</v>
      </c>
      <c r="F6956" t="s">
        <v>665</v>
      </c>
      <c r="G6956" s="51">
        <v>1264.8699999999999</v>
      </c>
    </row>
    <row r="6957" spans="1:7" x14ac:dyDescent="0.35">
      <c r="A6957">
        <v>2020</v>
      </c>
      <c r="B6957">
        <v>4</v>
      </c>
      <c r="C6957" t="str">
        <f>+VLOOKUP(Precio_mayoristas_consumidores[[#This Row],[Cod_mes]],Códigos_mes[],2,0)</f>
        <v>Abril</v>
      </c>
      <c r="D6957" t="s">
        <v>796</v>
      </c>
      <c r="E6957" t="str">
        <f>+VLOOKUP(Precio_mayoristas_consumidores[[#This Row],[Producto]],Codigos_class_frutas[],2,0)</f>
        <v>Oleaginosos</v>
      </c>
      <c r="F6957" t="s">
        <v>225</v>
      </c>
      <c r="G6957" s="51">
        <v>3862.07</v>
      </c>
    </row>
    <row r="6958" spans="1:7" x14ac:dyDescent="0.35">
      <c r="A6958">
        <v>2020</v>
      </c>
      <c r="B6958">
        <v>4</v>
      </c>
      <c r="C6958" t="str">
        <f>+VLOOKUP(Precio_mayoristas_consumidores[[#This Row],[Cod_mes]],Códigos_mes[],2,0)</f>
        <v>Abril</v>
      </c>
      <c r="D6958" t="s">
        <v>796</v>
      </c>
      <c r="E6958" t="str">
        <f>+VLOOKUP(Precio_mayoristas_consumidores[[#This Row],[Producto]],Codigos_class_frutas[],2,0)</f>
        <v>Frutos de pepita</v>
      </c>
      <c r="F6958" t="s">
        <v>242</v>
      </c>
      <c r="G6958" s="51">
        <v>882.74</v>
      </c>
    </row>
    <row r="6959" spans="1:7" x14ac:dyDescent="0.35">
      <c r="A6959">
        <v>2020</v>
      </c>
      <c r="B6959">
        <v>4</v>
      </c>
      <c r="C6959" t="str">
        <f>+VLOOKUP(Precio_mayoristas_consumidores[[#This Row],[Cod_mes]],Códigos_mes[],2,0)</f>
        <v>Abril</v>
      </c>
      <c r="D6959" t="s">
        <v>796</v>
      </c>
      <c r="E6959" t="str">
        <f>+VLOOKUP(Precio_mayoristas_consumidores[[#This Row],[Producto]],Codigos_class_frutas[],2,0)</f>
        <v>Tropicales y subtropicales</v>
      </c>
      <c r="F6959" t="s">
        <v>204</v>
      </c>
      <c r="G6959" s="51">
        <v>916.33</v>
      </c>
    </row>
    <row r="6960" spans="1:7" x14ac:dyDescent="0.35">
      <c r="A6960">
        <v>2020</v>
      </c>
      <c r="B6960">
        <v>4</v>
      </c>
      <c r="C6960" t="str">
        <f>+VLOOKUP(Precio_mayoristas_consumidores[[#This Row],[Cod_mes]],Códigos_mes[],2,0)</f>
        <v>Abril</v>
      </c>
      <c r="D6960" t="s">
        <v>796</v>
      </c>
      <c r="E6960" t="str">
        <f>+VLOOKUP(Precio_mayoristas_consumidores[[#This Row],[Producto]],Codigos_class_frutas[],2,0)</f>
        <v>Uva</v>
      </c>
      <c r="F6960" t="s">
        <v>295</v>
      </c>
      <c r="G6960" s="51">
        <v>1010.03</v>
      </c>
    </row>
    <row r="6961" spans="1:7" x14ac:dyDescent="0.35">
      <c r="A6961">
        <v>2020</v>
      </c>
      <c r="B6961">
        <v>4</v>
      </c>
      <c r="C6961" t="str">
        <f>+VLOOKUP(Precio_mayoristas_consumidores[[#This Row],[Cod_mes]],Códigos_mes[],2,0)</f>
        <v>Abril</v>
      </c>
      <c r="D6961" t="s">
        <v>797</v>
      </c>
      <c r="E6961" t="str">
        <f>+VLOOKUP(Precio_mayoristas_consumidores[[#This Row],[Producto]],Codigos_class_frutas[],2,0)</f>
        <v>Berries</v>
      </c>
      <c r="F6961" t="s">
        <v>207</v>
      </c>
      <c r="G6961" s="51">
        <v>7966</v>
      </c>
    </row>
    <row r="6962" spans="1:7" x14ac:dyDescent="0.35">
      <c r="A6962">
        <v>2020</v>
      </c>
      <c r="B6962">
        <v>4</v>
      </c>
      <c r="C6962" t="str">
        <f>+VLOOKUP(Precio_mayoristas_consumidores[[#This Row],[Cod_mes]],Códigos_mes[],2,0)</f>
        <v>Abril</v>
      </c>
      <c r="D6962" t="s">
        <v>797</v>
      </c>
      <c r="E6962" t="str">
        <f>+VLOOKUP(Precio_mayoristas_consumidores[[#This Row],[Producto]],Codigos_class_frutas[],2,0)</f>
        <v>Frutos de hueso (carozo)</v>
      </c>
      <c r="F6962" t="s">
        <v>702</v>
      </c>
      <c r="G6962" s="51">
        <v>1656.5</v>
      </c>
    </row>
    <row r="6963" spans="1:7" x14ac:dyDescent="0.35">
      <c r="A6963">
        <v>2020</v>
      </c>
      <c r="B6963">
        <v>4</v>
      </c>
      <c r="C6963" t="str">
        <f>+VLOOKUP(Precio_mayoristas_consumidores[[#This Row],[Cod_mes]],Códigos_mes[],2,0)</f>
        <v>Abril</v>
      </c>
      <c r="D6963" t="s">
        <v>797</v>
      </c>
      <c r="E6963" t="str">
        <f>+VLOOKUP(Precio_mayoristas_consumidores[[#This Row],[Producto]],Codigos_class_frutas[],2,0)</f>
        <v>Frutos de hueso (carozo)</v>
      </c>
      <c r="F6963" t="s">
        <v>277</v>
      </c>
      <c r="G6963" s="51">
        <v>1888.52</v>
      </c>
    </row>
    <row r="6964" spans="1:7" x14ac:dyDescent="0.35">
      <c r="A6964">
        <v>2020</v>
      </c>
      <c r="B6964">
        <v>4</v>
      </c>
      <c r="C6964" t="str">
        <f>+VLOOKUP(Precio_mayoristas_consumidores[[#This Row],[Cod_mes]],Códigos_mes[],2,0)</f>
        <v>Abril</v>
      </c>
      <c r="D6964" t="s">
        <v>797</v>
      </c>
      <c r="E6964" t="str">
        <f>+VLOOKUP(Precio_mayoristas_consumidores[[#This Row],[Producto]],Codigos_class_frutas[],2,0)</f>
        <v>Berries</v>
      </c>
      <c r="F6964" t="s">
        <v>212</v>
      </c>
      <c r="G6964" s="51">
        <v>4946.5</v>
      </c>
    </row>
    <row r="6965" spans="1:7" x14ac:dyDescent="0.35">
      <c r="A6965">
        <v>2020</v>
      </c>
      <c r="B6965">
        <v>4</v>
      </c>
      <c r="C6965" t="str">
        <f>+VLOOKUP(Precio_mayoristas_consumidores[[#This Row],[Cod_mes]],Códigos_mes[],2,0)</f>
        <v>Abril</v>
      </c>
      <c r="D6965" t="s">
        <v>797</v>
      </c>
      <c r="E6965" t="str">
        <f>+VLOOKUP(Precio_mayoristas_consumidores[[#This Row],[Producto]],Codigos_class_frutas[],2,0)</f>
        <v>Cítricos</v>
      </c>
      <c r="F6965" t="s">
        <v>214</v>
      </c>
      <c r="G6965" s="51">
        <v>1951.2</v>
      </c>
    </row>
    <row r="6966" spans="1:7" x14ac:dyDescent="0.35">
      <c r="A6966">
        <v>2020</v>
      </c>
      <c r="B6966">
        <v>4</v>
      </c>
      <c r="C6966" t="str">
        <f>+VLOOKUP(Precio_mayoristas_consumidores[[#This Row],[Cod_mes]],Códigos_mes[],2,0)</f>
        <v>Abril</v>
      </c>
      <c r="D6966" t="s">
        <v>797</v>
      </c>
      <c r="E6966" t="str">
        <f>+VLOOKUP(Precio_mayoristas_consumidores[[#This Row],[Producto]],Codigos_class_frutas[],2,0)</f>
        <v>Tropicales y subtropicales</v>
      </c>
      <c r="F6966" t="s">
        <v>229</v>
      </c>
      <c r="G6966" s="51">
        <v>1995.04</v>
      </c>
    </row>
    <row r="6967" spans="1:7" x14ac:dyDescent="0.35">
      <c r="A6967">
        <v>2020</v>
      </c>
      <c r="B6967">
        <v>4</v>
      </c>
      <c r="C6967" t="str">
        <f>+VLOOKUP(Precio_mayoristas_consumidores[[#This Row],[Cod_mes]],Códigos_mes[],2,0)</f>
        <v>Abril</v>
      </c>
      <c r="D6967" t="s">
        <v>797</v>
      </c>
      <c r="E6967" t="str">
        <f>+VLOOKUP(Precio_mayoristas_consumidores[[#This Row],[Producto]],Codigos_class_frutas[],2,0)</f>
        <v>Frutos de pepita</v>
      </c>
      <c r="F6967" t="s">
        <v>231</v>
      </c>
      <c r="G6967" s="51">
        <v>1752.85</v>
      </c>
    </row>
    <row r="6968" spans="1:7" x14ac:dyDescent="0.35">
      <c r="A6968">
        <v>2020</v>
      </c>
      <c r="B6968">
        <v>4</v>
      </c>
      <c r="C6968" t="str">
        <f>+VLOOKUP(Precio_mayoristas_consumidores[[#This Row],[Cod_mes]],Códigos_mes[],2,0)</f>
        <v>Abril</v>
      </c>
      <c r="D6968" t="s">
        <v>797</v>
      </c>
      <c r="E6968" t="str">
        <f>+VLOOKUP(Precio_mayoristas_consumidores[[#This Row],[Producto]],Codigos_class_frutas[],2,0)</f>
        <v>Cítricos</v>
      </c>
      <c r="F6968" t="s">
        <v>221</v>
      </c>
      <c r="G6968" s="51">
        <v>1652.76</v>
      </c>
    </row>
    <row r="6969" spans="1:7" x14ac:dyDescent="0.35">
      <c r="A6969">
        <v>2020</v>
      </c>
      <c r="B6969">
        <v>4</v>
      </c>
      <c r="C6969" t="str">
        <f>+VLOOKUP(Precio_mayoristas_consumidores[[#This Row],[Cod_mes]],Códigos_mes[],2,0)</f>
        <v>Abril</v>
      </c>
      <c r="D6969" t="s">
        <v>797</v>
      </c>
      <c r="E6969" t="str">
        <f>+VLOOKUP(Precio_mayoristas_consumidores[[#This Row],[Producto]],Codigos_class_frutas[],2,0)</f>
        <v>Frutos de hueso (carozo)</v>
      </c>
      <c r="F6969" t="s">
        <v>665</v>
      </c>
      <c r="G6969" s="51">
        <v>1938.52</v>
      </c>
    </row>
    <row r="6970" spans="1:7" x14ac:dyDescent="0.35">
      <c r="A6970">
        <v>2020</v>
      </c>
      <c r="B6970">
        <v>4</v>
      </c>
      <c r="C6970" t="str">
        <f>+VLOOKUP(Precio_mayoristas_consumidores[[#This Row],[Cod_mes]],Códigos_mes[],2,0)</f>
        <v>Abril</v>
      </c>
      <c r="D6970" t="s">
        <v>797</v>
      </c>
      <c r="E6970" t="str">
        <f>+VLOOKUP(Precio_mayoristas_consumidores[[#This Row],[Producto]],Codigos_class_frutas[],2,0)</f>
        <v>Oleaginosos</v>
      </c>
      <c r="F6970" t="s">
        <v>225</v>
      </c>
      <c r="G6970" s="51">
        <v>4033.7</v>
      </c>
    </row>
    <row r="6971" spans="1:7" x14ac:dyDescent="0.35">
      <c r="A6971">
        <v>2020</v>
      </c>
      <c r="B6971">
        <v>4</v>
      </c>
      <c r="C6971" t="str">
        <f>+VLOOKUP(Precio_mayoristas_consumidores[[#This Row],[Cod_mes]],Códigos_mes[],2,0)</f>
        <v>Abril</v>
      </c>
      <c r="D6971" t="s">
        <v>797</v>
      </c>
      <c r="E6971" t="str">
        <f>+VLOOKUP(Precio_mayoristas_consumidores[[#This Row],[Producto]],Codigos_class_frutas[],2,0)</f>
        <v>Frutos de pepita</v>
      </c>
      <c r="F6971" t="s">
        <v>242</v>
      </c>
      <c r="G6971" s="51">
        <v>1381.25</v>
      </c>
    </row>
    <row r="6972" spans="1:7" x14ac:dyDescent="0.35">
      <c r="A6972">
        <v>2020</v>
      </c>
      <c r="B6972">
        <v>4</v>
      </c>
      <c r="C6972" t="str">
        <f>+VLOOKUP(Precio_mayoristas_consumidores[[#This Row],[Cod_mes]],Códigos_mes[],2,0)</f>
        <v>Abril</v>
      </c>
      <c r="D6972" t="s">
        <v>797</v>
      </c>
      <c r="E6972" t="str">
        <f>+VLOOKUP(Precio_mayoristas_consumidores[[#This Row],[Producto]],Codigos_class_frutas[],2,0)</f>
        <v>Tropicales y subtropicales</v>
      </c>
      <c r="F6972" t="s">
        <v>204</v>
      </c>
      <c r="G6972" s="51">
        <v>1018.62</v>
      </c>
    </row>
    <row r="6973" spans="1:7" x14ac:dyDescent="0.35">
      <c r="A6973">
        <v>2020</v>
      </c>
      <c r="B6973">
        <v>4</v>
      </c>
      <c r="C6973" t="str">
        <f>+VLOOKUP(Precio_mayoristas_consumidores[[#This Row],[Cod_mes]],Códigos_mes[],2,0)</f>
        <v>Abril</v>
      </c>
      <c r="D6973" t="s">
        <v>797</v>
      </c>
      <c r="E6973" t="str">
        <f>+VLOOKUP(Precio_mayoristas_consumidores[[#This Row],[Producto]],Codigos_class_frutas[],2,0)</f>
        <v>Uva</v>
      </c>
      <c r="F6973" t="s">
        <v>295</v>
      </c>
      <c r="G6973" s="51">
        <v>2913.61</v>
      </c>
    </row>
    <row r="6974" spans="1:7" x14ac:dyDescent="0.35">
      <c r="A6974">
        <v>2020</v>
      </c>
      <c r="B6974">
        <v>4</v>
      </c>
      <c r="C6974" t="str">
        <f>+VLOOKUP(Precio_mayoristas_consumidores[[#This Row],[Cod_mes]],Códigos_mes[],2,0)</f>
        <v>Abril</v>
      </c>
      <c r="D6974" t="s">
        <v>796</v>
      </c>
      <c r="E6974" t="str">
        <f>+VLOOKUP(Precio_mayoristas_consumidores[[#This Row],[Producto]],Codigos_class_frutas[],2,0)</f>
        <v>Berries</v>
      </c>
      <c r="F6974" t="s">
        <v>207</v>
      </c>
      <c r="G6974" s="51">
        <v>2414.58</v>
      </c>
    </row>
    <row r="6975" spans="1:7" x14ac:dyDescent="0.35">
      <c r="A6975">
        <v>2020</v>
      </c>
      <c r="B6975">
        <v>4</v>
      </c>
      <c r="C6975" t="str">
        <f>+VLOOKUP(Precio_mayoristas_consumidores[[#This Row],[Cod_mes]],Códigos_mes[],2,0)</f>
        <v>Abril</v>
      </c>
      <c r="D6975" t="s">
        <v>796</v>
      </c>
      <c r="E6975" t="str">
        <f>+VLOOKUP(Precio_mayoristas_consumidores[[#This Row],[Producto]],Codigos_class_frutas[],2,0)</f>
        <v>Frutos de hueso (carozo)</v>
      </c>
      <c r="F6975" t="s">
        <v>702</v>
      </c>
      <c r="G6975" s="51">
        <v>789.56</v>
      </c>
    </row>
    <row r="6976" spans="1:7" x14ac:dyDescent="0.35">
      <c r="A6976">
        <v>2020</v>
      </c>
      <c r="B6976">
        <v>4</v>
      </c>
      <c r="C6976" t="str">
        <f>+VLOOKUP(Precio_mayoristas_consumidores[[#This Row],[Cod_mes]],Códigos_mes[],2,0)</f>
        <v>Abril</v>
      </c>
      <c r="D6976" t="s">
        <v>796</v>
      </c>
      <c r="E6976" t="str">
        <f>+VLOOKUP(Precio_mayoristas_consumidores[[#This Row],[Producto]],Codigos_class_frutas[],2,0)</f>
        <v>Frutos de hueso (carozo)</v>
      </c>
      <c r="F6976" t="s">
        <v>277</v>
      </c>
      <c r="G6976" s="51">
        <v>1359.09</v>
      </c>
    </row>
    <row r="6977" spans="1:7" x14ac:dyDescent="0.35">
      <c r="A6977">
        <v>2020</v>
      </c>
      <c r="B6977">
        <v>4</v>
      </c>
      <c r="C6977" t="str">
        <f>+VLOOKUP(Precio_mayoristas_consumidores[[#This Row],[Cod_mes]],Códigos_mes[],2,0)</f>
        <v>Abril</v>
      </c>
      <c r="D6977" t="s">
        <v>796</v>
      </c>
      <c r="E6977" t="str">
        <f>+VLOOKUP(Precio_mayoristas_consumidores[[#This Row],[Producto]],Codigos_class_frutas[],2,0)</f>
        <v>Berries</v>
      </c>
      <c r="F6977" t="s">
        <v>799</v>
      </c>
      <c r="G6977" s="51">
        <v>2750</v>
      </c>
    </row>
    <row r="6978" spans="1:7" x14ac:dyDescent="0.35">
      <c r="A6978">
        <v>2020</v>
      </c>
      <c r="B6978">
        <v>4</v>
      </c>
      <c r="C6978" t="str">
        <f>+VLOOKUP(Precio_mayoristas_consumidores[[#This Row],[Cod_mes]],Códigos_mes[],2,0)</f>
        <v>Abril</v>
      </c>
      <c r="D6978" t="s">
        <v>796</v>
      </c>
      <c r="E6978" t="str">
        <f>+VLOOKUP(Precio_mayoristas_consumidores[[#This Row],[Producto]],Codigos_class_frutas[],2,0)</f>
        <v>Berries</v>
      </c>
      <c r="F6978" t="s">
        <v>212</v>
      </c>
      <c r="G6978" s="51">
        <v>1898.79</v>
      </c>
    </row>
    <row r="6979" spans="1:7" x14ac:dyDescent="0.35">
      <c r="A6979">
        <v>2020</v>
      </c>
      <c r="B6979">
        <v>4</v>
      </c>
      <c r="C6979" t="str">
        <f>+VLOOKUP(Precio_mayoristas_consumidores[[#This Row],[Cod_mes]],Códigos_mes[],2,0)</f>
        <v>Abril</v>
      </c>
      <c r="D6979" t="s">
        <v>796</v>
      </c>
      <c r="E6979" t="str">
        <f>+VLOOKUP(Precio_mayoristas_consumidores[[#This Row],[Producto]],Codigos_class_frutas[],2,0)</f>
        <v>Cítricos</v>
      </c>
      <c r="F6979" t="s">
        <v>214</v>
      </c>
      <c r="G6979" s="51">
        <v>1573.58</v>
      </c>
    </row>
    <row r="6980" spans="1:7" x14ac:dyDescent="0.35">
      <c r="A6980">
        <v>2020</v>
      </c>
      <c r="B6980">
        <v>4</v>
      </c>
      <c r="C6980" t="str">
        <f>+VLOOKUP(Precio_mayoristas_consumidores[[#This Row],[Cod_mes]],Códigos_mes[],2,0)</f>
        <v>Abril</v>
      </c>
      <c r="D6980" t="s">
        <v>796</v>
      </c>
      <c r="E6980" t="str">
        <f>+VLOOKUP(Precio_mayoristas_consumidores[[#This Row],[Producto]],Codigos_class_frutas[],2,0)</f>
        <v>Tropicales y subtropicales</v>
      </c>
      <c r="F6980" t="s">
        <v>229</v>
      </c>
      <c r="G6980" s="51">
        <v>1994.93</v>
      </c>
    </row>
    <row r="6981" spans="1:7" x14ac:dyDescent="0.35">
      <c r="A6981">
        <v>2020</v>
      </c>
      <c r="B6981">
        <v>4</v>
      </c>
      <c r="C6981" t="str">
        <f>+VLOOKUP(Precio_mayoristas_consumidores[[#This Row],[Cod_mes]],Códigos_mes[],2,0)</f>
        <v>Abril</v>
      </c>
      <c r="D6981" t="s">
        <v>796</v>
      </c>
      <c r="E6981" t="str">
        <f>+VLOOKUP(Precio_mayoristas_consumidores[[#This Row],[Producto]],Codigos_class_frutas[],2,0)</f>
        <v>Frutos de pepita</v>
      </c>
      <c r="F6981" t="s">
        <v>231</v>
      </c>
      <c r="G6981" s="51">
        <v>800.82</v>
      </c>
    </row>
    <row r="6982" spans="1:7" x14ac:dyDescent="0.35">
      <c r="A6982">
        <v>2020</v>
      </c>
      <c r="B6982">
        <v>4</v>
      </c>
      <c r="C6982" t="str">
        <f>+VLOOKUP(Precio_mayoristas_consumidores[[#This Row],[Cod_mes]],Códigos_mes[],2,0)</f>
        <v>Abril</v>
      </c>
      <c r="D6982" t="s">
        <v>796</v>
      </c>
      <c r="E6982" t="str">
        <f>+VLOOKUP(Precio_mayoristas_consumidores[[#This Row],[Producto]],Codigos_class_frutas[],2,0)</f>
        <v>Cítricos</v>
      </c>
      <c r="F6982" t="s">
        <v>221</v>
      </c>
      <c r="G6982" s="51">
        <v>1548.37</v>
      </c>
    </row>
    <row r="6983" spans="1:7" x14ac:dyDescent="0.35">
      <c r="A6983">
        <v>2020</v>
      </c>
      <c r="B6983">
        <v>4</v>
      </c>
      <c r="C6983" t="str">
        <f>+VLOOKUP(Precio_mayoristas_consumidores[[#This Row],[Cod_mes]],Códigos_mes[],2,0)</f>
        <v>Abril</v>
      </c>
      <c r="D6983" t="s">
        <v>796</v>
      </c>
      <c r="E6983" t="str">
        <f>+VLOOKUP(Precio_mayoristas_consumidores[[#This Row],[Producto]],Codigos_class_frutas[],2,0)</f>
        <v>Frutos de hueso (carozo)</v>
      </c>
      <c r="F6983" t="s">
        <v>665</v>
      </c>
      <c r="G6983" s="51">
        <v>1321.05</v>
      </c>
    </row>
    <row r="6984" spans="1:7" x14ac:dyDescent="0.35">
      <c r="A6984">
        <v>2020</v>
      </c>
      <c r="B6984">
        <v>4</v>
      </c>
      <c r="C6984" t="str">
        <f>+VLOOKUP(Precio_mayoristas_consumidores[[#This Row],[Cod_mes]],Códigos_mes[],2,0)</f>
        <v>Abril</v>
      </c>
      <c r="D6984" t="s">
        <v>796</v>
      </c>
      <c r="E6984" t="str">
        <f>+VLOOKUP(Precio_mayoristas_consumidores[[#This Row],[Producto]],Codigos_class_frutas[],2,0)</f>
        <v>Oleaginosos</v>
      </c>
      <c r="F6984" t="s">
        <v>225</v>
      </c>
      <c r="G6984" s="51">
        <v>3795.85</v>
      </c>
    </row>
    <row r="6985" spans="1:7" x14ac:dyDescent="0.35">
      <c r="A6985">
        <v>2020</v>
      </c>
      <c r="B6985">
        <v>4</v>
      </c>
      <c r="C6985" t="str">
        <f>+VLOOKUP(Precio_mayoristas_consumidores[[#This Row],[Cod_mes]],Códigos_mes[],2,0)</f>
        <v>Abril</v>
      </c>
      <c r="D6985" t="s">
        <v>796</v>
      </c>
      <c r="E6985" t="str">
        <f>+VLOOKUP(Precio_mayoristas_consumidores[[#This Row],[Producto]],Codigos_class_frutas[],2,0)</f>
        <v>Frutos de pepita</v>
      </c>
      <c r="F6985" t="s">
        <v>242</v>
      </c>
      <c r="G6985" s="51">
        <v>868.87</v>
      </c>
    </row>
    <row r="6986" spans="1:7" x14ac:dyDescent="0.35">
      <c r="A6986">
        <v>2020</v>
      </c>
      <c r="B6986">
        <v>4</v>
      </c>
      <c r="C6986" t="str">
        <f>+VLOOKUP(Precio_mayoristas_consumidores[[#This Row],[Cod_mes]],Códigos_mes[],2,0)</f>
        <v>Abril</v>
      </c>
      <c r="D6986" t="s">
        <v>796</v>
      </c>
      <c r="E6986" t="str">
        <f>+VLOOKUP(Precio_mayoristas_consumidores[[#This Row],[Producto]],Codigos_class_frutas[],2,0)</f>
        <v>Tropicales y subtropicales</v>
      </c>
      <c r="F6986" t="s">
        <v>204</v>
      </c>
      <c r="G6986" s="51">
        <v>1007.1</v>
      </c>
    </row>
    <row r="6987" spans="1:7" x14ac:dyDescent="0.35">
      <c r="A6987">
        <v>2020</v>
      </c>
      <c r="B6987">
        <v>4</v>
      </c>
      <c r="C6987" t="str">
        <f>+VLOOKUP(Precio_mayoristas_consumidores[[#This Row],[Cod_mes]],Códigos_mes[],2,0)</f>
        <v>Abril</v>
      </c>
      <c r="D6987" t="s">
        <v>796</v>
      </c>
      <c r="E6987" t="str">
        <f>+VLOOKUP(Precio_mayoristas_consumidores[[#This Row],[Producto]],Codigos_class_frutas[],2,0)</f>
        <v>Uva</v>
      </c>
      <c r="F6987" t="s">
        <v>295</v>
      </c>
      <c r="G6987" s="51">
        <v>909.46</v>
      </c>
    </row>
    <row r="6988" spans="1:7" x14ac:dyDescent="0.35">
      <c r="A6988">
        <v>2020</v>
      </c>
      <c r="B6988">
        <v>4</v>
      </c>
      <c r="C6988" t="str">
        <f>+VLOOKUP(Precio_mayoristas_consumidores[[#This Row],[Cod_mes]],Códigos_mes[],2,0)</f>
        <v>Abril</v>
      </c>
      <c r="D6988" t="s">
        <v>797</v>
      </c>
      <c r="E6988" t="str">
        <f>+VLOOKUP(Precio_mayoristas_consumidores[[#This Row],[Producto]],Codigos_class_frutas[],2,0)</f>
        <v>Berries</v>
      </c>
      <c r="F6988" t="s">
        <v>207</v>
      </c>
      <c r="G6988" s="51">
        <v>10320</v>
      </c>
    </row>
    <row r="6989" spans="1:7" x14ac:dyDescent="0.35">
      <c r="A6989">
        <v>2020</v>
      </c>
      <c r="B6989">
        <v>4</v>
      </c>
      <c r="C6989" t="str">
        <f>+VLOOKUP(Precio_mayoristas_consumidores[[#This Row],[Cod_mes]],Códigos_mes[],2,0)</f>
        <v>Abril</v>
      </c>
      <c r="D6989" t="s">
        <v>797</v>
      </c>
      <c r="E6989" t="str">
        <f>+VLOOKUP(Precio_mayoristas_consumidores[[#This Row],[Producto]],Codigos_class_frutas[],2,0)</f>
        <v>Frutos de hueso (carozo)</v>
      </c>
      <c r="F6989" t="s">
        <v>702</v>
      </c>
      <c r="G6989" s="51">
        <v>1687.6</v>
      </c>
    </row>
    <row r="6990" spans="1:7" x14ac:dyDescent="0.35">
      <c r="A6990">
        <v>2020</v>
      </c>
      <c r="B6990">
        <v>4</v>
      </c>
      <c r="C6990" t="str">
        <f>+VLOOKUP(Precio_mayoristas_consumidores[[#This Row],[Cod_mes]],Códigos_mes[],2,0)</f>
        <v>Abril</v>
      </c>
      <c r="D6990" t="s">
        <v>797</v>
      </c>
      <c r="E6990" t="str">
        <f>+VLOOKUP(Precio_mayoristas_consumidores[[#This Row],[Producto]],Codigos_class_frutas[],2,0)</f>
        <v>Frutos de hueso (carozo)</v>
      </c>
      <c r="F6990" t="s">
        <v>277</v>
      </c>
      <c r="G6990" s="51">
        <v>1933.33</v>
      </c>
    </row>
    <row r="6991" spans="1:7" x14ac:dyDescent="0.35">
      <c r="A6991">
        <v>2020</v>
      </c>
      <c r="B6991">
        <v>4</v>
      </c>
      <c r="C6991" t="str">
        <f>+VLOOKUP(Precio_mayoristas_consumidores[[#This Row],[Cod_mes]],Códigos_mes[],2,0)</f>
        <v>Abril</v>
      </c>
      <c r="D6991" t="s">
        <v>797</v>
      </c>
      <c r="E6991" t="str">
        <f>+VLOOKUP(Precio_mayoristas_consumidores[[#This Row],[Producto]],Codigos_class_frutas[],2,0)</f>
        <v>Berries</v>
      </c>
      <c r="F6991" t="s">
        <v>212</v>
      </c>
      <c r="G6991" s="51">
        <v>5168.75</v>
      </c>
    </row>
    <row r="6992" spans="1:7" x14ac:dyDescent="0.35">
      <c r="A6992">
        <v>2020</v>
      </c>
      <c r="B6992">
        <v>4</v>
      </c>
      <c r="C6992" t="str">
        <f>+VLOOKUP(Precio_mayoristas_consumidores[[#This Row],[Cod_mes]],Códigos_mes[],2,0)</f>
        <v>Abril</v>
      </c>
      <c r="D6992" t="s">
        <v>797</v>
      </c>
      <c r="E6992" t="str">
        <f>+VLOOKUP(Precio_mayoristas_consumidores[[#This Row],[Producto]],Codigos_class_frutas[],2,0)</f>
        <v>Cítricos</v>
      </c>
      <c r="F6992" t="s">
        <v>214</v>
      </c>
      <c r="G6992" s="51">
        <v>1972.37</v>
      </c>
    </row>
    <row r="6993" spans="1:7" x14ac:dyDescent="0.35">
      <c r="A6993">
        <v>2020</v>
      </c>
      <c r="B6993">
        <v>4</v>
      </c>
      <c r="C6993" t="str">
        <f>+VLOOKUP(Precio_mayoristas_consumidores[[#This Row],[Cod_mes]],Códigos_mes[],2,0)</f>
        <v>Abril</v>
      </c>
      <c r="D6993" t="s">
        <v>797</v>
      </c>
      <c r="E6993" t="str">
        <f>+VLOOKUP(Precio_mayoristas_consumidores[[#This Row],[Producto]],Codigos_class_frutas[],2,0)</f>
        <v>Tropicales y subtropicales</v>
      </c>
      <c r="F6993" t="s">
        <v>229</v>
      </c>
      <c r="G6993" s="51">
        <v>2026.35</v>
      </c>
    </row>
    <row r="6994" spans="1:7" x14ac:dyDescent="0.35">
      <c r="A6994">
        <v>2020</v>
      </c>
      <c r="B6994">
        <v>4</v>
      </c>
      <c r="C6994" t="str">
        <f>+VLOOKUP(Precio_mayoristas_consumidores[[#This Row],[Cod_mes]],Códigos_mes[],2,0)</f>
        <v>Abril</v>
      </c>
      <c r="D6994" t="s">
        <v>797</v>
      </c>
      <c r="E6994" t="str">
        <f>+VLOOKUP(Precio_mayoristas_consumidores[[#This Row],[Producto]],Codigos_class_frutas[],2,0)</f>
        <v>Frutos de pepita</v>
      </c>
      <c r="F6994" t="s">
        <v>231</v>
      </c>
      <c r="G6994" s="51">
        <v>1776.56</v>
      </c>
    </row>
    <row r="6995" spans="1:7" x14ac:dyDescent="0.35">
      <c r="A6995">
        <v>2020</v>
      </c>
      <c r="B6995">
        <v>4</v>
      </c>
      <c r="C6995" t="str">
        <f>+VLOOKUP(Precio_mayoristas_consumidores[[#This Row],[Cod_mes]],Códigos_mes[],2,0)</f>
        <v>Abril</v>
      </c>
      <c r="D6995" t="s">
        <v>797</v>
      </c>
      <c r="E6995" t="str">
        <f>+VLOOKUP(Precio_mayoristas_consumidores[[#This Row],[Producto]],Codigos_class_frutas[],2,0)</f>
        <v>Cítricos</v>
      </c>
      <c r="F6995" t="s">
        <v>221</v>
      </c>
      <c r="G6995" s="51">
        <v>1704.53</v>
      </c>
    </row>
    <row r="6996" spans="1:7" x14ac:dyDescent="0.35">
      <c r="A6996">
        <v>2020</v>
      </c>
      <c r="B6996">
        <v>4</v>
      </c>
      <c r="C6996" t="str">
        <f>+VLOOKUP(Precio_mayoristas_consumidores[[#This Row],[Cod_mes]],Códigos_mes[],2,0)</f>
        <v>Abril</v>
      </c>
      <c r="D6996" t="s">
        <v>797</v>
      </c>
      <c r="E6996" t="str">
        <f>+VLOOKUP(Precio_mayoristas_consumidores[[#This Row],[Producto]],Codigos_class_frutas[],2,0)</f>
        <v>Frutos de hueso (carozo)</v>
      </c>
      <c r="F6996" t="s">
        <v>665</v>
      </c>
      <c r="G6996" s="51">
        <v>1917.78</v>
      </c>
    </row>
    <row r="6997" spans="1:7" x14ac:dyDescent="0.35">
      <c r="A6997">
        <v>2020</v>
      </c>
      <c r="B6997">
        <v>4</v>
      </c>
      <c r="C6997" t="str">
        <f>+VLOOKUP(Precio_mayoristas_consumidores[[#This Row],[Cod_mes]],Códigos_mes[],2,0)</f>
        <v>Abril</v>
      </c>
      <c r="D6997" t="s">
        <v>797</v>
      </c>
      <c r="E6997" t="str">
        <f>+VLOOKUP(Precio_mayoristas_consumidores[[#This Row],[Producto]],Codigos_class_frutas[],2,0)</f>
        <v>Oleaginosos</v>
      </c>
      <c r="F6997" t="s">
        <v>225</v>
      </c>
      <c r="G6997" s="51">
        <v>4064.36</v>
      </c>
    </row>
    <row r="6998" spans="1:7" x14ac:dyDescent="0.35">
      <c r="A6998">
        <v>2020</v>
      </c>
      <c r="B6998">
        <v>4</v>
      </c>
      <c r="C6998" t="str">
        <f>+VLOOKUP(Precio_mayoristas_consumidores[[#This Row],[Cod_mes]],Códigos_mes[],2,0)</f>
        <v>Abril</v>
      </c>
      <c r="D6998" t="s">
        <v>797</v>
      </c>
      <c r="E6998" t="str">
        <f>+VLOOKUP(Precio_mayoristas_consumidores[[#This Row],[Producto]],Codigos_class_frutas[],2,0)</f>
        <v>Frutos de pepita</v>
      </c>
      <c r="F6998" t="s">
        <v>242</v>
      </c>
      <c r="G6998" s="51">
        <v>1418.83</v>
      </c>
    </row>
    <row r="6999" spans="1:7" x14ac:dyDescent="0.35">
      <c r="A6999">
        <v>2020</v>
      </c>
      <c r="B6999">
        <v>4</v>
      </c>
      <c r="C6999" t="str">
        <f>+VLOOKUP(Precio_mayoristas_consumidores[[#This Row],[Cod_mes]],Códigos_mes[],2,0)</f>
        <v>Abril</v>
      </c>
      <c r="D6999" t="s">
        <v>797</v>
      </c>
      <c r="E6999" t="str">
        <f>+VLOOKUP(Precio_mayoristas_consumidores[[#This Row],[Producto]],Codigos_class_frutas[],2,0)</f>
        <v>Tropicales y subtropicales</v>
      </c>
      <c r="F6999" t="s">
        <v>204</v>
      </c>
      <c r="G6999" s="51">
        <v>1034.77</v>
      </c>
    </row>
    <row r="7000" spans="1:7" x14ac:dyDescent="0.35">
      <c r="A7000">
        <v>2020</v>
      </c>
      <c r="B7000">
        <v>4</v>
      </c>
      <c r="C7000" t="str">
        <f>+VLOOKUP(Precio_mayoristas_consumidores[[#This Row],[Cod_mes]],Códigos_mes[],2,0)</f>
        <v>Abril</v>
      </c>
      <c r="D7000" t="s">
        <v>797</v>
      </c>
      <c r="E7000" t="str">
        <f>+VLOOKUP(Precio_mayoristas_consumidores[[#This Row],[Producto]],Codigos_class_frutas[],2,0)</f>
        <v>Uva</v>
      </c>
      <c r="F7000" t="s">
        <v>295</v>
      </c>
      <c r="G7000" s="51">
        <v>2935</v>
      </c>
    </row>
    <row r="7001" spans="1:7" x14ac:dyDescent="0.35">
      <c r="A7001">
        <v>2020</v>
      </c>
      <c r="B7001">
        <v>4</v>
      </c>
      <c r="C7001" t="str">
        <f>+VLOOKUP(Precio_mayoristas_consumidores[[#This Row],[Cod_mes]],Códigos_mes[],2,0)</f>
        <v>Abril</v>
      </c>
      <c r="D7001" t="s">
        <v>796</v>
      </c>
      <c r="E7001" t="str">
        <f>+VLOOKUP(Precio_mayoristas_consumidores[[#This Row],[Producto]],Codigos_class_frutas[],2,0)</f>
        <v>Berries</v>
      </c>
      <c r="F7001" t="s">
        <v>207</v>
      </c>
      <c r="G7001" s="51">
        <v>1955.21</v>
      </c>
    </row>
    <row r="7002" spans="1:7" x14ac:dyDescent="0.35">
      <c r="A7002">
        <v>2020</v>
      </c>
      <c r="B7002">
        <v>4</v>
      </c>
      <c r="C7002" t="str">
        <f>+VLOOKUP(Precio_mayoristas_consumidores[[#This Row],[Cod_mes]],Códigos_mes[],2,0)</f>
        <v>Abril</v>
      </c>
      <c r="D7002" t="s">
        <v>796</v>
      </c>
      <c r="E7002" t="str">
        <f>+VLOOKUP(Precio_mayoristas_consumidores[[#This Row],[Producto]],Codigos_class_frutas[],2,0)</f>
        <v>Frutos de hueso (carozo)</v>
      </c>
      <c r="F7002" t="s">
        <v>702</v>
      </c>
      <c r="G7002" s="51">
        <v>950</v>
      </c>
    </row>
    <row r="7003" spans="1:7" x14ac:dyDescent="0.35">
      <c r="A7003">
        <v>2020</v>
      </c>
      <c r="B7003">
        <v>4</v>
      </c>
      <c r="C7003" t="str">
        <f>+VLOOKUP(Precio_mayoristas_consumidores[[#This Row],[Cod_mes]],Códigos_mes[],2,0)</f>
        <v>Abril</v>
      </c>
      <c r="D7003" t="s">
        <v>796</v>
      </c>
      <c r="E7003" t="str">
        <f>+VLOOKUP(Precio_mayoristas_consumidores[[#This Row],[Producto]],Codigos_class_frutas[],2,0)</f>
        <v>Berries</v>
      </c>
      <c r="F7003" t="s">
        <v>799</v>
      </c>
      <c r="G7003" s="51">
        <v>2183.33</v>
      </c>
    </row>
    <row r="7004" spans="1:7" x14ac:dyDescent="0.35">
      <c r="A7004">
        <v>2020</v>
      </c>
      <c r="B7004">
        <v>4</v>
      </c>
      <c r="C7004" t="str">
        <f>+VLOOKUP(Precio_mayoristas_consumidores[[#This Row],[Cod_mes]],Códigos_mes[],2,0)</f>
        <v>Abril</v>
      </c>
      <c r="D7004" t="s">
        <v>796</v>
      </c>
      <c r="E7004" t="str">
        <f>+VLOOKUP(Precio_mayoristas_consumidores[[#This Row],[Producto]],Codigos_class_frutas[],2,0)</f>
        <v>Berries</v>
      </c>
      <c r="F7004" t="s">
        <v>212</v>
      </c>
      <c r="G7004" s="51">
        <v>1827.21</v>
      </c>
    </row>
    <row r="7005" spans="1:7" x14ac:dyDescent="0.35">
      <c r="A7005">
        <v>2020</v>
      </c>
      <c r="B7005">
        <v>4</v>
      </c>
      <c r="C7005" t="str">
        <f>+VLOOKUP(Precio_mayoristas_consumidores[[#This Row],[Cod_mes]],Códigos_mes[],2,0)</f>
        <v>Abril</v>
      </c>
      <c r="D7005" t="s">
        <v>796</v>
      </c>
      <c r="E7005" t="str">
        <f>+VLOOKUP(Precio_mayoristas_consumidores[[#This Row],[Producto]],Codigos_class_frutas[],2,0)</f>
        <v>Berries</v>
      </c>
      <c r="F7005" t="s">
        <v>249</v>
      </c>
      <c r="G7005" s="51">
        <v>943.98</v>
      </c>
    </row>
    <row r="7006" spans="1:7" x14ac:dyDescent="0.35">
      <c r="A7006">
        <v>2020</v>
      </c>
      <c r="B7006">
        <v>4</v>
      </c>
      <c r="C7006" t="str">
        <f>+VLOOKUP(Precio_mayoristas_consumidores[[#This Row],[Cod_mes]],Códigos_mes[],2,0)</f>
        <v>Abril</v>
      </c>
      <c r="D7006" t="s">
        <v>796</v>
      </c>
      <c r="E7006" t="str">
        <f>+VLOOKUP(Precio_mayoristas_consumidores[[#This Row],[Producto]],Codigos_class_frutas[],2,0)</f>
        <v>Cítricos</v>
      </c>
      <c r="F7006" t="s">
        <v>214</v>
      </c>
      <c r="G7006" s="51">
        <v>1516.92</v>
      </c>
    </row>
    <row r="7007" spans="1:7" x14ac:dyDescent="0.35">
      <c r="A7007">
        <v>2020</v>
      </c>
      <c r="B7007">
        <v>4</v>
      </c>
      <c r="C7007" t="str">
        <f>+VLOOKUP(Precio_mayoristas_consumidores[[#This Row],[Cod_mes]],Códigos_mes[],2,0)</f>
        <v>Abril</v>
      </c>
      <c r="D7007" t="s">
        <v>796</v>
      </c>
      <c r="E7007" t="str">
        <f>+VLOOKUP(Precio_mayoristas_consumidores[[#This Row],[Producto]],Codigos_class_frutas[],2,0)</f>
        <v>Tropicales y subtropicales</v>
      </c>
      <c r="F7007" t="s">
        <v>229</v>
      </c>
      <c r="G7007" s="51">
        <v>2071.42</v>
      </c>
    </row>
    <row r="7008" spans="1:7" x14ac:dyDescent="0.35">
      <c r="A7008">
        <v>2020</v>
      </c>
      <c r="B7008">
        <v>4</v>
      </c>
      <c r="C7008" t="str">
        <f>+VLOOKUP(Precio_mayoristas_consumidores[[#This Row],[Cod_mes]],Códigos_mes[],2,0)</f>
        <v>Abril</v>
      </c>
      <c r="D7008" t="s">
        <v>796</v>
      </c>
      <c r="E7008" t="str">
        <f>+VLOOKUP(Precio_mayoristas_consumidores[[#This Row],[Producto]],Codigos_class_frutas[],2,0)</f>
        <v>Frutos de pepita</v>
      </c>
      <c r="F7008" t="s">
        <v>231</v>
      </c>
      <c r="G7008" s="51">
        <v>769.91</v>
      </c>
    </row>
    <row r="7009" spans="1:7" x14ac:dyDescent="0.35">
      <c r="A7009">
        <v>2020</v>
      </c>
      <c r="B7009">
        <v>4</v>
      </c>
      <c r="C7009" t="str">
        <f>+VLOOKUP(Precio_mayoristas_consumidores[[#This Row],[Cod_mes]],Códigos_mes[],2,0)</f>
        <v>Abril</v>
      </c>
      <c r="D7009" t="s">
        <v>796</v>
      </c>
      <c r="E7009" t="str">
        <f>+VLOOKUP(Precio_mayoristas_consumidores[[#This Row],[Producto]],Codigos_class_frutas[],2,0)</f>
        <v>Cítricos</v>
      </c>
      <c r="F7009" t="s">
        <v>221</v>
      </c>
      <c r="G7009" s="51">
        <v>1452.93</v>
      </c>
    </row>
    <row r="7010" spans="1:7" x14ac:dyDescent="0.35">
      <c r="A7010">
        <v>2020</v>
      </c>
      <c r="B7010">
        <v>4</v>
      </c>
      <c r="C7010" t="str">
        <f>+VLOOKUP(Precio_mayoristas_consumidores[[#This Row],[Cod_mes]],Códigos_mes[],2,0)</f>
        <v>Abril</v>
      </c>
      <c r="D7010" t="s">
        <v>796</v>
      </c>
      <c r="E7010" t="str">
        <f>+VLOOKUP(Precio_mayoristas_consumidores[[#This Row],[Producto]],Codigos_class_frutas[],2,0)</f>
        <v>Oleaginosos</v>
      </c>
      <c r="F7010" t="s">
        <v>225</v>
      </c>
      <c r="G7010" s="51">
        <v>3937.21</v>
      </c>
    </row>
    <row r="7011" spans="1:7" x14ac:dyDescent="0.35">
      <c r="A7011">
        <v>2020</v>
      </c>
      <c r="B7011">
        <v>4</v>
      </c>
      <c r="C7011" t="str">
        <f>+VLOOKUP(Precio_mayoristas_consumidores[[#This Row],[Cod_mes]],Códigos_mes[],2,0)</f>
        <v>Abril</v>
      </c>
      <c r="D7011" t="s">
        <v>796</v>
      </c>
      <c r="E7011" t="str">
        <f>+VLOOKUP(Precio_mayoristas_consumidores[[#This Row],[Producto]],Codigos_class_frutas[],2,0)</f>
        <v>Frutos de pepita</v>
      </c>
      <c r="F7011" t="s">
        <v>242</v>
      </c>
      <c r="G7011" s="51">
        <v>846.91</v>
      </c>
    </row>
    <row r="7012" spans="1:7" x14ac:dyDescent="0.35">
      <c r="A7012">
        <v>2020</v>
      </c>
      <c r="B7012">
        <v>4</v>
      </c>
      <c r="C7012" t="str">
        <f>+VLOOKUP(Precio_mayoristas_consumidores[[#This Row],[Cod_mes]],Códigos_mes[],2,0)</f>
        <v>Abril</v>
      </c>
      <c r="D7012" t="s">
        <v>796</v>
      </c>
      <c r="E7012" t="str">
        <f>+VLOOKUP(Precio_mayoristas_consumidores[[#This Row],[Producto]],Codigos_class_frutas[],2,0)</f>
        <v>Tropicales y subtropicales</v>
      </c>
      <c r="F7012" t="s">
        <v>204</v>
      </c>
      <c r="G7012" s="51">
        <v>948.59</v>
      </c>
    </row>
    <row r="7013" spans="1:7" x14ac:dyDescent="0.35">
      <c r="A7013">
        <v>2020</v>
      </c>
      <c r="B7013">
        <v>4</v>
      </c>
      <c r="C7013" t="str">
        <f>+VLOOKUP(Precio_mayoristas_consumidores[[#This Row],[Cod_mes]],Códigos_mes[],2,0)</f>
        <v>Abril</v>
      </c>
      <c r="D7013" t="s">
        <v>796</v>
      </c>
      <c r="E7013" t="str">
        <f>+VLOOKUP(Precio_mayoristas_consumidores[[#This Row],[Producto]],Codigos_class_frutas[],2,0)</f>
        <v>Uva</v>
      </c>
      <c r="F7013" t="s">
        <v>295</v>
      </c>
      <c r="G7013" s="51">
        <v>994.93</v>
      </c>
    </row>
    <row r="7014" spans="1:7" x14ac:dyDescent="0.35">
      <c r="A7014">
        <v>2020</v>
      </c>
      <c r="B7014">
        <v>4</v>
      </c>
      <c r="C7014" t="str">
        <f>+VLOOKUP(Precio_mayoristas_consumidores[[#This Row],[Cod_mes]],Códigos_mes[],2,0)</f>
        <v>Abril</v>
      </c>
      <c r="D7014" t="s">
        <v>797</v>
      </c>
      <c r="E7014" t="str">
        <f>+VLOOKUP(Precio_mayoristas_consumidores[[#This Row],[Producto]],Codigos_class_frutas[],2,0)</f>
        <v>Berries</v>
      </c>
      <c r="F7014" t="s">
        <v>212</v>
      </c>
      <c r="G7014" s="51">
        <v>7233.2</v>
      </c>
    </row>
    <row r="7015" spans="1:7" x14ac:dyDescent="0.35">
      <c r="A7015">
        <v>2020</v>
      </c>
      <c r="B7015">
        <v>4</v>
      </c>
      <c r="C7015" t="str">
        <f>+VLOOKUP(Precio_mayoristas_consumidores[[#This Row],[Cod_mes]],Códigos_mes[],2,0)</f>
        <v>Abril</v>
      </c>
      <c r="D7015" t="s">
        <v>797</v>
      </c>
      <c r="E7015" t="str">
        <f>+VLOOKUP(Precio_mayoristas_consumidores[[#This Row],[Producto]],Codigos_class_frutas[],2,0)</f>
        <v>Berries</v>
      </c>
      <c r="F7015" t="s">
        <v>249</v>
      </c>
      <c r="G7015" s="51">
        <v>2702.15</v>
      </c>
    </row>
    <row r="7016" spans="1:7" x14ac:dyDescent="0.35">
      <c r="A7016">
        <v>2020</v>
      </c>
      <c r="B7016">
        <v>4</v>
      </c>
      <c r="C7016" t="str">
        <f>+VLOOKUP(Precio_mayoristas_consumidores[[#This Row],[Cod_mes]],Códigos_mes[],2,0)</f>
        <v>Abril</v>
      </c>
      <c r="D7016" t="s">
        <v>797</v>
      </c>
      <c r="E7016" t="str">
        <f>+VLOOKUP(Precio_mayoristas_consumidores[[#This Row],[Producto]],Codigos_class_frutas[],2,0)</f>
        <v>Cítricos</v>
      </c>
      <c r="F7016" t="s">
        <v>214</v>
      </c>
      <c r="G7016" s="51">
        <v>1954.75</v>
      </c>
    </row>
    <row r="7017" spans="1:7" x14ac:dyDescent="0.35">
      <c r="A7017">
        <v>2020</v>
      </c>
      <c r="B7017">
        <v>4</v>
      </c>
      <c r="C7017" t="str">
        <f>+VLOOKUP(Precio_mayoristas_consumidores[[#This Row],[Cod_mes]],Códigos_mes[],2,0)</f>
        <v>Abril</v>
      </c>
      <c r="D7017" t="s">
        <v>797</v>
      </c>
      <c r="E7017" t="str">
        <f>+VLOOKUP(Precio_mayoristas_consumidores[[#This Row],[Producto]],Codigos_class_frutas[],2,0)</f>
        <v>Tropicales y subtropicales</v>
      </c>
      <c r="F7017" t="s">
        <v>229</v>
      </c>
      <c r="G7017" s="51">
        <v>1984.79</v>
      </c>
    </row>
    <row r="7018" spans="1:7" x14ac:dyDescent="0.35">
      <c r="A7018">
        <v>2020</v>
      </c>
      <c r="B7018">
        <v>4</v>
      </c>
      <c r="C7018" t="str">
        <f>+VLOOKUP(Precio_mayoristas_consumidores[[#This Row],[Cod_mes]],Códigos_mes[],2,0)</f>
        <v>Abril</v>
      </c>
      <c r="D7018" t="s">
        <v>797</v>
      </c>
      <c r="E7018" t="str">
        <f>+VLOOKUP(Precio_mayoristas_consumidores[[#This Row],[Producto]],Codigos_class_frutas[],2,0)</f>
        <v>Frutos de pepita</v>
      </c>
      <c r="F7018" t="s">
        <v>231</v>
      </c>
      <c r="G7018" s="51">
        <v>1644.55</v>
      </c>
    </row>
    <row r="7019" spans="1:7" x14ac:dyDescent="0.35">
      <c r="A7019">
        <v>2020</v>
      </c>
      <c r="B7019">
        <v>4</v>
      </c>
      <c r="C7019" t="str">
        <f>+VLOOKUP(Precio_mayoristas_consumidores[[#This Row],[Cod_mes]],Códigos_mes[],2,0)</f>
        <v>Abril</v>
      </c>
      <c r="D7019" t="s">
        <v>797</v>
      </c>
      <c r="E7019" t="str">
        <f>+VLOOKUP(Precio_mayoristas_consumidores[[#This Row],[Producto]],Codigos_class_frutas[],2,0)</f>
        <v>Cítricos</v>
      </c>
      <c r="F7019" t="s">
        <v>221</v>
      </c>
      <c r="G7019" s="51">
        <v>1589.77</v>
      </c>
    </row>
    <row r="7020" spans="1:7" x14ac:dyDescent="0.35">
      <c r="A7020">
        <v>2020</v>
      </c>
      <c r="B7020">
        <v>4</v>
      </c>
      <c r="C7020" t="str">
        <f>+VLOOKUP(Precio_mayoristas_consumidores[[#This Row],[Cod_mes]],Códigos_mes[],2,0)</f>
        <v>Abril</v>
      </c>
      <c r="D7020" t="s">
        <v>797</v>
      </c>
      <c r="E7020" t="str">
        <f>+VLOOKUP(Precio_mayoristas_consumidores[[#This Row],[Producto]],Codigos_class_frutas[],2,0)</f>
        <v>Oleaginosos</v>
      </c>
      <c r="F7020" t="s">
        <v>225</v>
      </c>
      <c r="G7020" s="51">
        <v>4097.42</v>
      </c>
    </row>
    <row r="7021" spans="1:7" x14ac:dyDescent="0.35">
      <c r="A7021">
        <v>2020</v>
      </c>
      <c r="B7021">
        <v>4</v>
      </c>
      <c r="C7021" t="str">
        <f>+VLOOKUP(Precio_mayoristas_consumidores[[#This Row],[Cod_mes]],Códigos_mes[],2,0)</f>
        <v>Abril</v>
      </c>
      <c r="D7021" t="s">
        <v>797</v>
      </c>
      <c r="E7021" t="str">
        <f>+VLOOKUP(Precio_mayoristas_consumidores[[#This Row],[Producto]],Codigos_class_frutas[],2,0)</f>
        <v>Frutos de pepita</v>
      </c>
      <c r="F7021" t="s">
        <v>242</v>
      </c>
      <c r="G7021" s="51">
        <v>1428.4</v>
      </c>
    </row>
    <row r="7022" spans="1:7" x14ac:dyDescent="0.35">
      <c r="A7022">
        <v>2020</v>
      </c>
      <c r="B7022">
        <v>4</v>
      </c>
      <c r="C7022" t="str">
        <f>+VLOOKUP(Precio_mayoristas_consumidores[[#This Row],[Cod_mes]],Códigos_mes[],2,0)</f>
        <v>Abril</v>
      </c>
      <c r="D7022" t="s">
        <v>797</v>
      </c>
      <c r="E7022" t="str">
        <f>+VLOOKUP(Precio_mayoristas_consumidores[[#This Row],[Producto]],Codigos_class_frutas[],2,0)</f>
        <v>Tropicales y subtropicales</v>
      </c>
      <c r="F7022" t="s">
        <v>204</v>
      </c>
      <c r="G7022" s="51">
        <v>1027.6199999999999</v>
      </c>
    </row>
    <row r="7023" spans="1:7" x14ac:dyDescent="0.35">
      <c r="A7023">
        <v>2020</v>
      </c>
      <c r="B7023">
        <v>4</v>
      </c>
      <c r="C7023" t="str">
        <f>+VLOOKUP(Precio_mayoristas_consumidores[[#This Row],[Cod_mes]],Códigos_mes[],2,0)</f>
        <v>Abril</v>
      </c>
      <c r="D7023" t="s">
        <v>797</v>
      </c>
      <c r="E7023" t="str">
        <f>+VLOOKUP(Precio_mayoristas_consumidores[[#This Row],[Producto]],Codigos_class_frutas[],2,0)</f>
        <v>Uva</v>
      </c>
      <c r="F7023" t="s">
        <v>295</v>
      </c>
      <c r="G7023" s="51">
        <v>2963.48</v>
      </c>
    </row>
    <row r="7024" spans="1:7" x14ac:dyDescent="0.35">
      <c r="A7024">
        <v>2020</v>
      </c>
      <c r="B7024">
        <v>4</v>
      </c>
      <c r="C7024" t="str">
        <f>+VLOOKUP(Precio_mayoristas_consumidores[[#This Row],[Cod_mes]],Códigos_mes[],2,0)</f>
        <v>Abril</v>
      </c>
      <c r="D7024" t="s">
        <v>796</v>
      </c>
      <c r="E7024" t="str">
        <f>+VLOOKUP(Precio_mayoristas_consumidores[[#This Row],[Producto]],Codigos_class_frutas[],2,0)</f>
        <v>Berries</v>
      </c>
      <c r="F7024" t="s">
        <v>207</v>
      </c>
      <c r="G7024" s="51">
        <v>2689.29</v>
      </c>
    </row>
    <row r="7025" spans="1:7" x14ac:dyDescent="0.35">
      <c r="A7025">
        <v>2020</v>
      </c>
      <c r="B7025">
        <v>4</v>
      </c>
      <c r="C7025" t="str">
        <f>+VLOOKUP(Precio_mayoristas_consumidores[[#This Row],[Cod_mes]],Códigos_mes[],2,0)</f>
        <v>Abril</v>
      </c>
      <c r="D7025" t="s">
        <v>796</v>
      </c>
      <c r="E7025" t="str">
        <f>+VLOOKUP(Precio_mayoristas_consumidores[[#This Row],[Producto]],Codigos_class_frutas[],2,0)</f>
        <v>Berries</v>
      </c>
      <c r="F7025" t="s">
        <v>799</v>
      </c>
      <c r="G7025" s="51">
        <v>3233.33</v>
      </c>
    </row>
    <row r="7026" spans="1:7" x14ac:dyDescent="0.35">
      <c r="A7026">
        <v>2020</v>
      </c>
      <c r="B7026">
        <v>4</v>
      </c>
      <c r="C7026" t="str">
        <f>+VLOOKUP(Precio_mayoristas_consumidores[[#This Row],[Cod_mes]],Códigos_mes[],2,0)</f>
        <v>Abril</v>
      </c>
      <c r="D7026" t="s">
        <v>796</v>
      </c>
      <c r="E7026" t="str">
        <f>+VLOOKUP(Precio_mayoristas_consumidores[[#This Row],[Producto]],Codigos_class_frutas[],2,0)</f>
        <v>Berries</v>
      </c>
      <c r="F7026" t="s">
        <v>212</v>
      </c>
      <c r="G7026" s="51">
        <v>1896.13</v>
      </c>
    </row>
    <row r="7027" spans="1:7" x14ac:dyDescent="0.35">
      <c r="A7027">
        <v>2020</v>
      </c>
      <c r="B7027">
        <v>4</v>
      </c>
      <c r="C7027" t="str">
        <f>+VLOOKUP(Precio_mayoristas_consumidores[[#This Row],[Cod_mes]],Códigos_mes[],2,0)</f>
        <v>Abril</v>
      </c>
      <c r="D7027" t="s">
        <v>796</v>
      </c>
      <c r="E7027" t="str">
        <f>+VLOOKUP(Precio_mayoristas_consumidores[[#This Row],[Producto]],Codigos_class_frutas[],2,0)</f>
        <v>Berries</v>
      </c>
      <c r="F7027" t="s">
        <v>249</v>
      </c>
      <c r="G7027" s="51">
        <v>840.98</v>
      </c>
    </row>
    <row r="7028" spans="1:7" x14ac:dyDescent="0.35">
      <c r="A7028">
        <v>2020</v>
      </c>
      <c r="B7028">
        <v>4</v>
      </c>
      <c r="C7028" t="str">
        <f>+VLOOKUP(Precio_mayoristas_consumidores[[#This Row],[Cod_mes]],Códigos_mes[],2,0)</f>
        <v>Abril</v>
      </c>
      <c r="D7028" t="s">
        <v>796</v>
      </c>
      <c r="E7028" t="str">
        <f>+VLOOKUP(Precio_mayoristas_consumidores[[#This Row],[Producto]],Codigos_class_frutas[],2,0)</f>
        <v>Cítricos</v>
      </c>
      <c r="F7028" t="s">
        <v>214</v>
      </c>
      <c r="G7028" s="51">
        <v>1276.52</v>
      </c>
    </row>
    <row r="7029" spans="1:7" x14ac:dyDescent="0.35">
      <c r="A7029">
        <v>2020</v>
      </c>
      <c r="B7029">
        <v>4</v>
      </c>
      <c r="C7029" t="str">
        <f>+VLOOKUP(Precio_mayoristas_consumidores[[#This Row],[Cod_mes]],Códigos_mes[],2,0)</f>
        <v>Abril</v>
      </c>
      <c r="D7029" t="s">
        <v>796</v>
      </c>
      <c r="E7029" t="str">
        <f>+VLOOKUP(Precio_mayoristas_consumidores[[#This Row],[Producto]],Codigos_class_frutas[],2,0)</f>
        <v>Tropicales y subtropicales</v>
      </c>
      <c r="F7029" t="s">
        <v>229</v>
      </c>
      <c r="G7029" s="51">
        <v>2001.63</v>
      </c>
    </row>
    <row r="7030" spans="1:7" x14ac:dyDescent="0.35">
      <c r="A7030">
        <v>2020</v>
      </c>
      <c r="B7030">
        <v>4</v>
      </c>
      <c r="C7030" t="str">
        <f>+VLOOKUP(Precio_mayoristas_consumidores[[#This Row],[Cod_mes]],Códigos_mes[],2,0)</f>
        <v>Abril</v>
      </c>
      <c r="D7030" t="s">
        <v>796</v>
      </c>
      <c r="E7030" t="str">
        <f>+VLOOKUP(Precio_mayoristas_consumidores[[#This Row],[Producto]],Codigos_class_frutas[],2,0)</f>
        <v>Frutos de pepita</v>
      </c>
      <c r="F7030" t="s">
        <v>231</v>
      </c>
      <c r="G7030" s="51">
        <v>729.39</v>
      </c>
    </row>
    <row r="7031" spans="1:7" x14ac:dyDescent="0.35">
      <c r="A7031">
        <v>2020</v>
      </c>
      <c r="B7031">
        <v>4</v>
      </c>
      <c r="C7031" t="str">
        <f>+VLOOKUP(Precio_mayoristas_consumidores[[#This Row],[Cod_mes]],Códigos_mes[],2,0)</f>
        <v>Abril</v>
      </c>
      <c r="D7031" t="s">
        <v>796</v>
      </c>
      <c r="E7031" t="str">
        <f>+VLOOKUP(Precio_mayoristas_consumidores[[#This Row],[Producto]],Codigos_class_frutas[],2,0)</f>
        <v>Cítricos</v>
      </c>
      <c r="F7031" t="s">
        <v>221</v>
      </c>
      <c r="G7031" s="51">
        <v>1384.95</v>
      </c>
    </row>
    <row r="7032" spans="1:7" x14ac:dyDescent="0.35">
      <c r="A7032">
        <v>2020</v>
      </c>
      <c r="B7032">
        <v>4</v>
      </c>
      <c r="C7032" t="str">
        <f>+VLOOKUP(Precio_mayoristas_consumidores[[#This Row],[Cod_mes]],Códigos_mes[],2,0)</f>
        <v>Abril</v>
      </c>
      <c r="D7032" t="s">
        <v>796</v>
      </c>
      <c r="E7032" t="str">
        <f>+VLOOKUP(Precio_mayoristas_consumidores[[#This Row],[Producto]],Codigos_class_frutas[],2,0)</f>
        <v>Oleaginosos</v>
      </c>
      <c r="F7032" t="s">
        <v>225</v>
      </c>
      <c r="G7032" s="51">
        <v>3854.34</v>
      </c>
    </row>
    <row r="7033" spans="1:7" x14ac:dyDescent="0.35">
      <c r="A7033">
        <v>2020</v>
      </c>
      <c r="B7033">
        <v>4</v>
      </c>
      <c r="C7033" t="str">
        <f>+VLOOKUP(Precio_mayoristas_consumidores[[#This Row],[Cod_mes]],Códigos_mes[],2,0)</f>
        <v>Abril</v>
      </c>
      <c r="D7033" t="s">
        <v>796</v>
      </c>
      <c r="E7033" t="str">
        <f>+VLOOKUP(Precio_mayoristas_consumidores[[#This Row],[Producto]],Codigos_class_frutas[],2,0)</f>
        <v>Frutos de pepita</v>
      </c>
      <c r="F7033" t="s">
        <v>242</v>
      </c>
      <c r="G7033" s="51">
        <v>778.69</v>
      </c>
    </row>
    <row r="7034" spans="1:7" x14ac:dyDescent="0.35">
      <c r="A7034">
        <v>2020</v>
      </c>
      <c r="B7034">
        <v>4</v>
      </c>
      <c r="C7034" t="str">
        <f>+VLOOKUP(Precio_mayoristas_consumidores[[#This Row],[Cod_mes]],Códigos_mes[],2,0)</f>
        <v>Abril</v>
      </c>
      <c r="D7034" t="s">
        <v>796</v>
      </c>
      <c r="E7034" t="str">
        <f>+VLOOKUP(Precio_mayoristas_consumidores[[#This Row],[Producto]],Codigos_class_frutas[],2,0)</f>
        <v>Tropicales y subtropicales</v>
      </c>
      <c r="F7034" t="s">
        <v>204</v>
      </c>
      <c r="G7034" s="51">
        <v>943.8</v>
      </c>
    </row>
    <row r="7035" spans="1:7" x14ac:dyDescent="0.35">
      <c r="A7035">
        <v>2020</v>
      </c>
      <c r="B7035">
        <v>4</v>
      </c>
      <c r="C7035" t="str">
        <f>+VLOOKUP(Precio_mayoristas_consumidores[[#This Row],[Cod_mes]],Códigos_mes[],2,0)</f>
        <v>Abril</v>
      </c>
      <c r="D7035" t="s">
        <v>796</v>
      </c>
      <c r="E7035" t="str">
        <f>+VLOOKUP(Precio_mayoristas_consumidores[[#This Row],[Producto]],Codigos_class_frutas[],2,0)</f>
        <v>Uva</v>
      </c>
      <c r="F7035" t="s">
        <v>295</v>
      </c>
      <c r="G7035" s="51">
        <v>947.83</v>
      </c>
    </row>
    <row r="7036" spans="1:7" x14ac:dyDescent="0.35">
      <c r="A7036">
        <v>2020</v>
      </c>
      <c r="B7036">
        <v>4</v>
      </c>
      <c r="C7036" t="str">
        <f>+VLOOKUP(Precio_mayoristas_consumidores[[#This Row],[Cod_mes]],Códigos_mes[],2,0)</f>
        <v>Abril</v>
      </c>
      <c r="D7036" t="s">
        <v>797</v>
      </c>
      <c r="E7036" t="str">
        <f>+VLOOKUP(Precio_mayoristas_consumidores[[#This Row],[Producto]],Codigos_class_frutas[],2,0)</f>
        <v>Berries</v>
      </c>
      <c r="F7036" t="s">
        <v>799</v>
      </c>
      <c r="G7036" s="51">
        <v>16720</v>
      </c>
    </row>
    <row r="7037" spans="1:7" x14ac:dyDescent="0.35">
      <c r="A7037">
        <v>2020</v>
      </c>
      <c r="B7037">
        <v>4</v>
      </c>
      <c r="C7037" t="str">
        <f>+VLOOKUP(Precio_mayoristas_consumidores[[#This Row],[Cod_mes]],Códigos_mes[],2,0)</f>
        <v>Abril</v>
      </c>
      <c r="D7037" t="s">
        <v>797</v>
      </c>
      <c r="E7037" t="str">
        <f>+VLOOKUP(Precio_mayoristas_consumidores[[#This Row],[Producto]],Codigos_class_frutas[],2,0)</f>
        <v>Berries</v>
      </c>
      <c r="F7037" t="s">
        <v>212</v>
      </c>
      <c r="G7037" s="51">
        <v>6522</v>
      </c>
    </row>
    <row r="7038" spans="1:7" x14ac:dyDescent="0.35">
      <c r="A7038">
        <v>2020</v>
      </c>
      <c r="B7038">
        <v>4</v>
      </c>
      <c r="C7038" t="str">
        <f>+VLOOKUP(Precio_mayoristas_consumidores[[#This Row],[Cod_mes]],Códigos_mes[],2,0)</f>
        <v>Abril</v>
      </c>
      <c r="D7038" t="s">
        <v>797</v>
      </c>
      <c r="E7038" t="str">
        <f>+VLOOKUP(Precio_mayoristas_consumidores[[#This Row],[Producto]],Codigos_class_frutas[],2,0)</f>
        <v>Berries</v>
      </c>
      <c r="F7038" t="s">
        <v>249</v>
      </c>
      <c r="G7038" s="51">
        <v>2344.5500000000002</v>
      </c>
    </row>
    <row r="7039" spans="1:7" x14ac:dyDescent="0.35">
      <c r="A7039">
        <v>2020</v>
      </c>
      <c r="B7039">
        <v>4</v>
      </c>
      <c r="C7039" t="str">
        <f>+VLOOKUP(Precio_mayoristas_consumidores[[#This Row],[Cod_mes]],Códigos_mes[],2,0)</f>
        <v>Abril</v>
      </c>
      <c r="D7039" t="s">
        <v>797</v>
      </c>
      <c r="E7039" t="str">
        <f>+VLOOKUP(Precio_mayoristas_consumidores[[#This Row],[Producto]],Codigos_class_frutas[],2,0)</f>
        <v>Cítricos</v>
      </c>
      <c r="F7039" t="s">
        <v>214</v>
      </c>
      <c r="G7039" s="51">
        <v>1930.69</v>
      </c>
    </row>
    <row r="7040" spans="1:7" x14ac:dyDescent="0.35">
      <c r="A7040">
        <v>2020</v>
      </c>
      <c r="B7040">
        <v>4</v>
      </c>
      <c r="C7040" t="str">
        <f>+VLOOKUP(Precio_mayoristas_consumidores[[#This Row],[Cod_mes]],Códigos_mes[],2,0)</f>
        <v>Abril</v>
      </c>
      <c r="D7040" t="s">
        <v>797</v>
      </c>
      <c r="E7040" t="str">
        <f>+VLOOKUP(Precio_mayoristas_consumidores[[#This Row],[Producto]],Codigos_class_frutas[],2,0)</f>
        <v>Tropicales y subtropicales</v>
      </c>
      <c r="F7040" t="s">
        <v>229</v>
      </c>
      <c r="G7040" s="51">
        <v>2031.5</v>
      </c>
    </row>
    <row r="7041" spans="1:7" x14ac:dyDescent="0.35">
      <c r="A7041">
        <v>2020</v>
      </c>
      <c r="B7041">
        <v>4</v>
      </c>
      <c r="C7041" t="str">
        <f>+VLOOKUP(Precio_mayoristas_consumidores[[#This Row],[Cod_mes]],Códigos_mes[],2,0)</f>
        <v>Abril</v>
      </c>
      <c r="D7041" t="s">
        <v>797</v>
      </c>
      <c r="E7041" t="str">
        <f>+VLOOKUP(Precio_mayoristas_consumidores[[#This Row],[Producto]],Codigos_class_frutas[],2,0)</f>
        <v>Frutos de pepita</v>
      </c>
      <c r="F7041" t="s">
        <v>231</v>
      </c>
      <c r="G7041" s="51">
        <v>1740.9</v>
      </c>
    </row>
    <row r="7042" spans="1:7" x14ac:dyDescent="0.35">
      <c r="A7042">
        <v>2020</v>
      </c>
      <c r="B7042">
        <v>4</v>
      </c>
      <c r="C7042" t="str">
        <f>+VLOOKUP(Precio_mayoristas_consumidores[[#This Row],[Cod_mes]],Códigos_mes[],2,0)</f>
        <v>Abril</v>
      </c>
      <c r="D7042" t="s">
        <v>797</v>
      </c>
      <c r="E7042" t="str">
        <f>+VLOOKUP(Precio_mayoristas_consumidores[[#This Row],[Producto]],Codigos_class_frutas[],2,0)</f>
        <v>Cítricos</v>
      </c>
      <c r="F7042" t="s">
        <v>221</v>
      </c>
      <c r="G7042" s="51">
        <v>1709.91</v>
      </c>
    </row>
    <row r="7043" spans="1:7" x14ac:dyDescent="0.35">
      <c r="A7043">
        <v>2020</v>
      </c>
      <c r="B7043">
        <v>4</v>
      </c>
      <c r="C7043" t="str">
        <f>+VLOOKUP(Precio_mayoristas_consumidores[[#This Row],[Cod_mes]],Códigos_mes[],2,0)</f>
        <v>Abril</v>
      </c>
      <c r="D7043" t="s">
        <v>797</v>
      </c>
      <c r="E7043" t="str">
        <f>+VLOOKUP(Precio_mayoristas_consumidores[[#This Row],[Producto]],Codigos_class_frutas[],2,0)</f>
        <v>Oleaginosos</v>
      </c>
      <c r="F7043" t="s">
        <v>225</v>
      </c>
      <c r="G7043" s="51">
        <v>4059.64</v>
      </c>
    </row>
    <row r="7044" spans="1:7" x14ac:dyDescent="0.35">
      <c r="A7044">
        <v>2020</v>
      </c>
      <c r="B7044">
        <v>4</v>
      </c>
      <c r="C7044" t="str">
        <f>+VLOOKUP(Precio_mayoristas_consumidores[[#This Row],[Cod_mes]],Códigos_mes[],2,0)</f>
        <v>Abril</v>
      </c>
      <c r="D7044" t="s">
        <v>797</v>
      </c>
      <c r="E7044" t="str">
        <f>+VLOOKUP(Precio_mayoristas_consumidores[[#This Row],[Producto]],Codigos_class_frutas[],2,0)</f>
        <v>Frutos de pepita</v>
      </c>
      <c r="F7044" t="s">
        <v>242</v>
      </c>
      <c r="G7044" s="51">
        <v>1401.98</v>
      </c>
    </row>
    <row r="7045" spans="1:7" x14ac:dyDescent="0.35">
      <c r="A7045">
        <v>2020</v>
      </c>
      <c r="B7045">
        <v>4</v>
      </c>
      <c r="C7045" t="str">
        <f>+VLOOKUP(Precio_mayoristas_consumidores[[#This Row],[Cod_mes]],Códigos_mes[],2,0)</f>
        <v>Abril</v>
      </c>
      <c r="D7045" t="s">
        <v>797</v>
      </c>
      <c r="E7045" t="str">
        <f>+VLOOKUP(Precio_mayoristas_consumidores[[#This Row],[Producto]],Codigos_class_frutas[],2,0)</f>
        <v>Tropicales y subtropicales</v>
      </c>
      <c r="F7045" t="s">
        <v>204</v>
      </c>
      <c r="G7045" s="51">
        <v>1037.73</v>
      </c>
    </row>
    <row r="7046" spans="1:7" x14ac:dyDescent="0.35">
      <c r="A7046">
        <v>2020</v>
      </c>
      <c r="B7046">
        <v>4</v>
      </c>
      <c r="C7046" t="str">
        <f>+VLOOKUP(Precio_mayoristas_consumidores[[#This Row],[Cod_mes]],Códigos_mes[],2,0)</f>
        <v>Abril</v>
      </c>
      <c r="D7046" t="s">
        <v>797</v>
      </c>
      <c r="E7046" t="str">
        <f>+VLOOKUP(Precio_mayoristas_consumidores[[#This Row],[Producto]],Codigos_class_frutas[],2,0)</f>
        <v>Uva</v>
      </c>
      <c r="F7046" t="s">
        <v>295</v>
      </c>
      <c r="G7046" s="51">
        <v>3079.85</v>
      </c>
    </row>
    <row r="7047" spans="1:7" x14ac:dyDescent="0.35">
      <c r="A7047">
        <v>2020</v>
      </c>
      <c r="B7047">
        <v>4</v>
      </c>
      <c r="C7047" t="str">
        <f>+VLOOKUP(Precio_mayoristas_consumidores[[#This Row],[Cod_mes]],Códigos_mes[],2,0)</f>
        <v>Abril</v>
      </c>
      <c r="D7047" t="s">
        <v>796</v>
      </c>
      <c r="E7047" t="str">
        <f>+VLOOKUP(Precio_mayoristas_consumidores[[#This Row],[Producto]],Codigos_class_frutas[],2,0)</f>
        <v>Berries</v>
      </c>
      <c r="F7047" t="s">
        <v>207</v>
      </c>
      <c r="G7047" s="51">
        <v>3131.48</v>
      </c>
    </row>
    <row r="7048" spans="1:7" x14ac:dyDescent="0.35">
      <c r="A7048">
        <v>2020</v>
      </c>
      <c r="B7048">
        <v>4</v>
      </c>
      <c r="C7048" t="str">
        <f>+VLOOKUP(Precio_mayoristas_consumidores[[#This Row],[Cod_mes]],Códigos_mes[],2,0)</f>
        <v>Abril</v>
      </c>
      <c r="D7048" t="s">
        <v>796</v>
      </c>
      <c r="E7048" t="str">
        <f>+VLOOKUP(Precio_mayoristas_consumidores[[#This Row],[Producto]],Codigos_class_frutas[],2,0)</f>
        <v>Berries</v>
      </c>
      <c r="F7048" t="s">
        <v>799</v>
      </c>
      <c r="G7048" s="51">
        <v>3312.5</v>
      </c>
    </row>
    <row r="7049" spans="1:7" x14ac:dyDescent="0.35">
      <c r="A7049">
        <v>2020</v>
      </c>
      <c r="B7049">
        <v>4</v>
      </c>
      <c r="C7049" t="str">
        <f>+VLOOKUP(Precio_mayoristas_consumidores[[#This Row],[Cod_mes]],Códigos_mes[],2,0)</f>
        <v>Abril</v>
      </c>
      <c r="D7049" t="s">
        <v>796</v>
      </c>
      <c r="E7049" t="str">
        <f>+VLOOKUP(Precio_mayoristas_consumidores[[#This Row],[Producto]],Codigos_class_frutas[],2,0)</f>
        <v>Berries</v>
      </c>
      <c r="F7049" t="s">
        <v>212</v>
      </c>
      <c r="G7049" s="51">
        <v>1702.15</v>
      </c>
    </row>
    <row r="7050" spans="1:7" x14ac:dyDescent="0.35">
      <c r="A7050">
        <v>2020</v>
      </c>
      <c r="B7050">
        <v>4</v>
      </c>
      <c r="C7050" t="str">
        <f>+VLOOKUP(Precio_mayoristas_consumidores[[#This Row],[Cod_mes]],Códigos_mes[],2,0)</f>
        <v>Abril</v>
      </c>
      <c r="D7050" t="s">
        <v>796</v>
      </c>
      <c r="E7050" t="str">
        <f>+VLOOKUP(Precio_mayoristas_consumidores[[#This Row],[Producto]],Codigos_class_frutas[],2,0)</f>
        <v>Berries</v>
      </c>
      <c r="F7050" t="s">
        <v>249</v>
      </c>
      <c r="G7050" s="51">
        <v>890.51</v>
      </c>
    </row>
    <row r="7051" spans="1:7" x14ac:dyDescent="0.35">
      <c r="A7051">
        <v>2020</v>
      </c>
      <c r="B7051">
        <v>4</v>
      </c>
      <c r="C7051" t="str">
        <f>+VLOOKUP(Precio_mayoristas_consumidores[[#This Row],[Cod_mes]],Códigos_mes[],2,0)</f>
        <v>Abril</v>
      </c>
      <c r="D7051" t="s">
        <v>796</v>
      </c>
      <c r="E7051" t="str">
        <f>+VLOOKUP(Precio_mayoristas_consumidores[[#This Row],[Producto]],Codigos_class_frutas[],2,0)</f>
        <v>Cítricos</v>
      </c>
      <c r="F7051" t="s">
        <v>214</v>
      </c>
      <c r="G7051" s="51">
        <v>1277.74</v>
      </c>
    </row>
    <row r="7052" spans="1:7" x14ac:dyDescent="0.35">
      <c r="A7052">
        <v>2020</v>
      </c>
      <c r="B7052">
        <v>4</v>
      </c>
      <c r="C7052" t="str">
        <f>+VLOOKUP(Precio_mayoristas_consumidores[[#This Row],[Cod_mes]],Códigos_mes[],2,0)</f>
        <v>Abril</v>
      </c>
      <c r="D7052" t="s">
        <v>796</v>
      </c>
      <c r="E7052" t="str">
        <f>+VLOOKUP(Precio_mayoristas_consumidores[[#This Row],[Producto]],Codigos_class_frutas[],2,0)</f>
        <v>Tropicales y subtropicales</v>
      </c>
      <c r="F7052" t="s">
        <v>229</v>
      </c>
      <c r="G7052" s="51">
        <v>2177.25</v>
      </c>
    </row>
    <row r="7053" spans="1:7" x14ac:dyDescent="0.35">
      <c r="A7053">
        <v>2020</v>
      </c>
      <c r="B7053">
        <v>4</v>
      </c>
      <c r="C7053" t="str">
        <f>+VLOOKUP(Precio_mayoristas_consumidores[[#This Row],[Cod_mes]],Códigos_mes[],2,0)</f>
        <v>Abril</v>
      </c>
      <c r="D7053" t="s">
        <v>796</v>
      </c>
      <c r="E7053" t="str">
        <f>+VLOOKUP(Precio_mayoristas_consumidores[[#This Row],[Producto]],Codigos_class_frutas[],2,0)</f>
        <v>Frutos de pepita</v>
      </c>
      <c r="F7053" t="s">
        <v>231</v>
      </c>
      <c r="G7053" s="51">
        <v>738.1</v>
      </c>
    </row>
    <row r="7054" spans="1:7" x14ac:dyDescent="0.35">
      <c r="A7054">
        <v>2020</v>
      </c>
      <c r="B7054">
        <v>4</v>
      </c>
      <c r="C7054" t="str">
        <f>+VLOOKUP(Precio_mayoristas_consumidores[[#This Row],[Cod_mes]],Códigos_mes[],2,0)</f>
        <v>Abril</v>
      </c>
      <c r="D7054" t="s">
        <v>796</v>
      </c>
      <c r="E7054" t="str">
        <f>+VLOOKUP(Precio_mayoristas_consumidores[[#This Row],[Producto]],Codigos_class_frutas[],2,0)</f>
        <v>Cítricos</v>
      </c>
      <c r="F7054" t="s">
        <v>221</v>
      </c>
      <c r="G7054" s="51">
        <v>1316.67</v>
      </c>
    </row>
    <row r="7055" spans="1:7" x14ac:dyDescent="0.35">
      <c r="A7055">
        <v>2020</v>
      </c>
      <c r="B7055">
        <v>4</v>
      </c>
      <c r="C7055" t="str">
        <f>+VLOOKUP(Precio_mayoristas_consumidores[[#This Row],[Cod_mes]],Códigos_mes[],2,0)</f>
        <v>Abril</v>
      </c>
      <c r="D7055" t="s">
        <v>796</v>
      </c>
      <c r="E7055" t="str">
        <f>+VLOOKUP(Precio_mayoristas_consumidores[[#This Row],[Producto]],Codigos_class_frutas[],2,0)</f>
        <v>Oleaginosos</v>
      </c>
      <c r="F7055" t="s">
        <v>225</v>
      </c>
      <c r="G7055" s="51">
        <v>3926.35</v>
      </c>
    </row>
    <row r="7056" spans="1:7" x14ac:dyDescent="0.35">
      <c r="A7056">
        <v>2020</v>
      </c>
      <c r="B7056">
        <v>4</v>
      </c>
      <c r="C7056" t="str">
        <f>+VLOOKUP(Precio_mayoristas_consumidores[[#This Row],[Cod_mes]],Códigos_mes[],2,0)</f>
        <v>Abril</v>
      </c>
      <c r="D7056" t="s">
        <v>796</v>
      </c>
      <c r="E7056" t="str">
        <f>+VLOOKUP(Precio_mayoristas_consumidores[[#This Row],[Producto]],Codigos_class_frutas[],2,0)</f>
        <v>Frutos de pepita</v>
      </c>
      <c r="F7056" t="s">
        <v>242</v>
      </c>
      <c r="G7056" s="51">
        <v>809.68</v>
      </c>
    </row>
    <row r="7057" spans="1:7" x14ac:dyDescent="0.35">
      <c r="A7057">
        <v>2020</v>
      </c>
      <c r="B7057">
        <v>4</v>
      </c>
      <c r="C7057" t="str">
        <f>+VLOOKUP(Precio_mayoristas_consumidores[[#This Row],[Cod_mes]],Códigos_mes[],2,0)</f>
        <v>Abril</v>
      </c>
      <c r="D7057" t="s">
        <v>796</v>
      </c>
      <c r="E7057" t="str">
        <f>+VLOOKUP(Precio_mayoristas_consumidores[[#This Row],[Producto]],Codigos_class_frutas[],2,0)</f>
        <v>Tropicales y subtropicales</v>
      </c>
      <c r="F7057" t="s">
        <v>204</v>
      </c>
      <c r="G7057" s="51">
        <v>883.9</v>
      </c>
    </row>
    <row r="7058" spans="1:7" x14ac:dyDescent="0.35">
      <c r="A7058">
        <v>2020</v>
      </c>
      <c r="B7058">
        <v>4</v>
      </c>
      <c r="C7058" t="str">
        <f>+VLOOKUP(Precio_mayoristas_consumidores[[#This Row],[Cod_mes]],Códigos_mes[],2,0)</f>
        <v>Abril</v>
      </c>
      <c r="D7058" t="s">
        <v>796</v>
      </c>
      <c r="E7058" t="str">
        <f>+VLOOKUP(Precio_mayoristas_consumidores[[#This Row],[Producto]],Codigos_class_frutas[],2,0)</f>
        <v>Uva</v>
      </c>
      <c r="F7058" t="s">
        <v>295</v>
      </c>
      <c r="G7058" s="51">
        <v>962.53</v>
      </c>
    </row>
    <row r="7059" spans="1:7" x14ac:dyDescent="0.35">
      <c r="A7059">
        <v>2020</v>
      </c>
      <c r="B7059">
        <v>4</v>
      </c>
      <c r="C7059" t="str">
        <f>+VLOOKUP(Precio_mayoristas_consumidores[[#This Row],[Cod_mes]],Códigos_mes[],2,0)</f>
        <v>Abril</v>
      </c>
      <c r="D7059" t="s">
        <v>797</v>
      </c>
      <c r="E7059" t="str">
        <f>+VLOOKUP(Precio_mayoristas_consumidores[[#This Row],[Producto]],Codigos_class_frutas[],2,0)</f>
        <v>Berries</v>
      </c>
      <c r="F7059" t="s">
        <v>207</v>
      </c>
      <c r="G7059" s="51">
        <v>11920</v>
      </c>
    </row>
    <row r="7060" spans="1:7" x14ac:dyDescent="0.35">
      <c r="A7060">
        <v>2020</v>
      </c>
      <c r="B7060">
        <v>4</v>
      </c>
      <c r="C7060" t="str">
        <f>+VLOOKUP(Precio_mayoristas_consumidores[[#This Row],[Cod_mes]],Códigos_mes[],2,0)</f>
        <v>Abril</v>
      </c>
      <c r="D7060" t="s">
        <v>797</v>
      </c>
      <c r="E7060" t="str">
        <f>+VLOOKUP(Precio_mayoristas_consumidores[[#This Row],[Producto]],Codigos_class_frutas[],2,0)</f>
        <v>Berries</v>
      </c>
      <c r="F7060" t="s">
        <v>799</v>
      </c>
      <c r="G7060" s="51">
        <v>15120</v>
      </c>
    </row>
    <row r="7061" spans="1:7" x14ac:dyDescent="0.35">
      <c r="A7061">
        <v>2020</v>
      </c>
      <c r="B7061">
        <v>4</v>
      </c>
      <c r="C7061" t="str">
        <f>+VLOOKUP(Precio_mayoristas_consumidores[[#This Row],[Cod_mes]],Códigos_mes[],2,0)</f>
        <v>Abril</v>
      </c>
      <c r="D7061" t="s">
        <v>797</v>
      </c>
      <c r="E7061" t="str">
        <f>+VLOOKUP(Precio_mayoristas_consumidores[[#This Row],[Producto]],Codigos_class_frutas[],2,0)</f>
        <v>Berries</v>
      </c>
      <c r="F7061" t="s">
        <v>212</v>
      </c>
      <c r="G7061" s="51">
        <v>6628.5</v>
      </c>
    </row>
    <row r="7062" spans="1:7" x14ac:dyDescent="0.35">
      <c r="A7062">
        <v>2020</v>
      </c>
      <c r="B7062">
        <v>4</v>
      </c>
      <c r="C7062" t="str">
        <f>+VLOOKUP(Precio_mayoristas_consumidores[[#This Row],[Cod_mes]],Códigos_mes[],2,0)</f>
        <v>Abril</v>
      </c>
      <c r="D7062" t="s">
        <v>797</v>
      </c>
      <c r="E7062" t="str">
        <f>+VLOOKUP(Precio_mayoristas_consumidores[[#This Row],[Producto]],Codigos_class_frutas[],2,0)</f>
        <v>Berries</v>
      </c>
      <c r="F7062" t="s">
        <v>249</v>
      </c>
      <c r="G7062" s="51">
        <v>2126.14</v>
      </c>
    </row>
    <row r="7063" spans="1:7" x14ac:dyDescent="0.35">
      <c r="A7063">
        <v>2020</v>
      </c>
      <c r="B7063">
        <v>4</v>
      </c>
      <c r="C7063" t="str">
        <f>+VLOOKUP(Precio_mayoristas_consumidores[[#This Row],[Cod_mes]],Códigos_mes[],2,0)</f>
        <v>Abril</v>
      </c>
      <c r="D7063" t="s">
        <v>797</v>
      </c>
      <c r="E7063" t="str">
        <f>+VLOOKUP(Precio_mayoristas_consumidores[[#This Row],[Producto]],Codigos_class_frutas[],2,0)</f>
        <v>Cítricos</v>
      </c>
      <c r="F7063" t="s">
        <v>214</v>
      </c>
      <c r="G7063" s="51">
        <v>1959.57</v>
      </c>
    </row>
    <row r="7064" spans="1:7" x14ac:dyDescent="0.35">
      <c r="A7064">
        <v>2020</v>
      </c>
      <c r="B7064">
        <v>4</v>
      </c>
      <c r="C7064" t="str">
        <f>+VLOOKUP(Precio_mayoristas_consumidores[[#This Row],[Cod_mes]],Códigos_mes[],2,0)</f>
        <v>Abril</v>
      </c>
      <c r="D7064" t="s">
        <v>797</v>
      </c>
      <c r="E7064" t="str">
        <f>+VLOOKUP(Precio_mayoristas_consumidores[[#This Row],[Producto]],Codigos_class_frutas[],2,0)</f>
        <v>Tropicales y subtropicales</v>
      </c>
      <c r="F7064" t="s">
        <v>229</v>
      </c>
      <c r="G7064" s="51">
        <v>2077.84</v>
      </c>
    </row>
    <row r="7065" spans="1:7" x14ac:dyDescent="0.35">
      <c r="A7065">
        <v>2020</v>
      </c>
      <c r="B7065">
        <v>4</v>
      </c>
      <c r="C7065" t="str">
        <f>+VLOOKUP(Precio_mayoristas_consumidores[[#This Row],[Cod_mes]],Códigos_mes[],2,0)</f>
        <v>Abril</v>
      </c>
      <c r="D7065" t="s">
        <v>797</v>
      </c>
      <c r="E7065" t="str">
        <f>+VLOOKUP(Precio_mayoristas_consumidores[[#This Row],[Producto]],Codigos_class_frutas[],2,0)</f>
        <v>Frutos de pepita</v>
      </c>
      <c r="F7065" t="s">
        <v>231</v>
      </c>
      <c r="G7065" s="51">
        <v>1696.8</v>
      </c>
    </row>
    <row r="7066" spans="1:7" x14ac:dyDescent="0.35">
      <c r="A7066">
        <v>2020</v>
      </c>
      <c r="B7066">
        <v>4</v>
      </c>
      <c r="C7066" t="str">
        <f>+VLOOKUP(Precio_mayoristas_consumidores[[#This Row],[Cod_mes]],Códigos_mes[],2,0)</f>
        <v>Abril</v>
      </c>
      <c r="D7066" t="s">
        <v>797</v>
      </c>
      <c r="E7066" t="str">
        <f>+VLOOKUP(Precio_mayoristas_consumidores[[#This Row],[Producto]],Codigos_class_frutas[],2,0)</f>
        <v>Cítricos</v>
      </c>
      <c r="F7066" t="s">
        <v>221</v>
      </c>
      <c r="G7066" s="51">
        <v>1741.67</v>
      </c>
    </row>
    <row r="7067" spans="1:7" x14ac:dyDescent="0.35">
      <c r="A7067">
        <v>2020</v>
      </c>
      <c r="B7067">
        <v>4</v>
      </c>
      <c r="C7067" t="str">
        <f>+VLOOKUP(Precio_mayoristas_consumidores[[#This Row],[Cod_mes]],Códigos_mes[],2,0)</f>
        <v>Abril</v>
      </c>
      <c r="D7067" t="s">
        <v>797</v>
      </c>
      <c r="E7067" t="str">
        <f>+VLOOKUP(Precio_mayoristas_consumidores[[#This Row],[Producto]],Codigos_class_frutas[],2,0)</f>
        <v>Oleaginosos</v>
      </c>
      <c r="F7067" t="s">
        <v>225</v>
      </c>
      <c r="G7067" s="51">
        <v>4013.64</v>
      </c>
    </row>
    <row r="7068" spans="1:7" x14ac:dyDescent="0.35">
      <c r="A7068">
        <v>2020</v>
      </c>
      <c r="B7068">
        <v>4</v>
      </c>
      <c r="C7068" t="str">
        <f>+VLOOKUP(Precio_mayoristas_consumidores[[#This Row],[Cod_mes]],Códigos_mes[],2,0)</f>
        <v>Abril</v>
      </c>
      <c r="D7068" t="s">
        <v>797</v>
      </c>
      <c r="E7068" t="str">
        <f>+VLOOKUP(Precio_mayoristas_consumidores[[#This Row],[Producto]],Codigos_class_frutas[],2,0)</f>
        <v>Frutos de pepita</v>
      </c>
      <c r="F7068" t="s">
        <v>242</v>
      </c>
      <c r="G7068" s="51">
        <v>1381.53</v>
      </c>
    </row>
    <row r="7069" spans="1:7" x14ac:dyDescent="0.35">
      <c r="A7069">
        <v>2020</v>
      </c>
      <c r="B7069">
        <v>4</v>
      </c>
      <c r="C7069" t="str">
        <f>+VLOOKUP(Precio_mayoristas_consumidores[[#This Row],[Cod_mes]],Códigos_mes[],2,0)</f>
        <v>Abril</v>
      </c>
      <c r="D7069" t="s">
        <v>797</v>
      </c>
      <c r="E7069" t="str">
        <f>+VLOOKUP(Precio_mayoristas_consumidores[[#This Row],[Producto]],Codigos_class_frutas[],2,0)</f>
        <v>Tropicales y subtropicales</v>
      </c>
      <c r="F7069" t="s">
        <v>204</v>
      </c>
      <c r="G7069" s="51">
        <v>1041.71</v>
      </c>
    </row>
    <row r="7070" spans="1:7" x14ac:dyDescent="0.35">
      <c r="A7070">
        <v>2020</v>
      </c>
      <c r="B7070">
        <v>4</v>
      </c>
      <c r="C7070" t="str">
        <f>+VLOOKUP(Precio_mayoristas_consumidores[[#This Row],[Cod_mes]],Códigos_mes[],2,0)</f>
        <v>Abril</v>
      </c>
      <c r="D7070" t="s">
        <v>797</v>
      </c>
      <c r="E7070" t="str">
        <f>+VLOOKUP(Precio_mayoristas_consumidores[[#This Row],[Producto]],Codigos_class_frutas[],2,0)</f>
        <v>Uva</v>
      </c>
      <c r="F7070" t="s">
        <v>295</v>
      </c>
      <c r="G7070" s="51">
        <v>3112.31</v>
      </c>
    </row>
    <row r="7071" spans="1:7" x14ac:dyDescent="0.35">
      <c r="A7071">
        <v>2020</v>
      </c>
      <c r="B7071">
        <v>5</v>
      </c>
      <c r="C7071" t="str">
        <f>+VLOOKUP(Precio_mayoristas_consumidores[[#This Row],[Cod_mes]],Códigos_mes[],2,0)</f>
        <v>Mayo</v>
      </c>
      <c r="D7071" t="s">
        <v>796</v>
      </c>
      <c r="E7071" t="str">
        <f>+VLOOKUP(Precio_mayoristas_consumidores[[#This Row],[Producto]],Codigos_class_frutas[],2,0)</f>
        <v>Berries</v>
      </c>
      <c r="F7071" t="s">
        <v>207</v>
      </c>
      <c r="G7071" s="51">
        <v>4012.5</v>
      </c>
    </row>
    <row r="7072" spans="1:7" x14ac:dyDescent="0.35">
      <c r="A7072">
        <v>2020</v>
      </c>
      <c r="B7072">
        <v>5</v>
      </c>
      <c r="C7072" t="str">
        <f>+VLOOKUP(Precio_mayoristas_consumidores[[#This Row],[Cod_mes]],Códigos_mes[],2,0)</f>
        <v>Mayo</v>
      </c>
      <c r="D7072" t="s">
        <v>796</v>
      </c>
      <c r="E7072" t="str">
        <f>+VLOOKUP(Precio_mayoristas_consumidores[[#This Row],[Producto]],Codigos_class_frutas[],2,0)</f>
        <v>Berries</v>
      </c>
      <c r="F7072" t="s">
        <v>799</v>
      </c>
      <c r="G7072" s="51">
        <v>3509.05</v>
      </c>
    </row>
    <row r="7073" spans="1:7" x14ac:dyDescent="0.35">
      <c r="A7073">
        <v>2020</v>
      </c>
      <c r="B7073">
        <v>5</v>
      </c>
      <c r="C7073" t="str">
        <f>+VLOOKUP(Precio_mayoristas_consumidores[[#This Row],[Cod_mes]],Códigos_mes[],2,0)</f>
        <v>Mayo</v>
      </c>
      <c r="D7073" t="s">
        <v>796</v>
      </c>
      <c r="E7073" t="str">
        <f>+VLOOKUP(Precio_mayoristas_consumidores[[#This Row],[Producto]],Codigos_class_frutas[],2,0)</f>
        <v>Berries</v>
      </c>
      <c r="F7073" t="s">
        <v>212</v>
      </c>
      <c r="G7073" s="51">
        <v>1772.57</v>
      </c>
    </row>
    <row r="7074" spans="1:7" x14ac:dyDescent="0.35">
      <c r="A7074">
        <v>2020</v>
      </c>
      <c r="B7074">
        <v>5</v>
      </c>
      <c r="C7074" t="str">
        <f>+VLOOKUP(Precio_mayoristas_consumidores[[#This Row],[Cod_mes]],Códigos_mes[],2,0)</f>
        <v>Mayo</v>
      </c>
      <c r="D7074" t="s">
        <v>796</v>
      </c>
      <c r="E7074" t="str">
        <f>+VLOOKUP(Precio_mayoristas_consumidores[[#This Row],[Producto]],Codigos_class_frutas[],2,0)</f>
        <v>Berries</v>
      </c>
      <c r="F7074" t="s">
        <v>249</v>
      </c>
      <c r="G7074" s="51">
        <v>810.61</v>
      </c>
    </row>
    <row r="7075" spans="1:7" x14ac:dyDescent="0.35">
      <c r="A7075">
        <v>2020</v>
      </c>
      <c r="B7075">
        <v>5</v>
      </c>
      <c r="C7075" t="str">
        <f>+VLOOKUP(Precio_mayoristas_consumidores[[#This Row],[Cod_mes]],Códigos_mes[],2,0)</f>
        <v>Mayo</v>
      </c>
      <c r="D7075" t="s">
        <v>796</v>
      </c>
      <c r="E7075" t="str">
        <f>+VLOOKUP(Precio_mayoristas_consumidores[[#This Row],[Producto]],Codigos_class_frutas[],2,0)</f>
        <v>Cítricos</v>
      </c>
      <c r="F7075" t="s">
        <v>214</v>
      </c>
      <c r="G7075" s="51">
        <v>1151.44</v>
      </c>
    </row>
    <row r="7076" spans="1:7" x14ac:dyDescent="0.35">
      <c r="A7076">
        <v>2020</v>
      </c>
      <c r="B7076">
        <v>5</v>
      </c>
      <c r="C7076" t="str">
        <f>+VLOOKUP(Precio_mayoristas_consumidores[[#This Row],[Cod_mes]],Códigos_mes[],2,0)</f>
        <v>Mayo</v>
      </c>
      <c r="D7076" t="s">
        <v>796</v>
      </c>
      <c r="E7076" t="str">
        <f>+VLOOKUP(Precio_mayoristas_consumidores[[#This Row],[Producto]],Codigos_class_frutas[],2,0)</f>
        <v>Tropicales y subtropicales</v>
      </c>
      <c r="F7076" t="s">
        <v>229</v>
      </c>
      <c r="G7076" s="51">
        <v>2146.15</v>
      </c>
    </row>
    <row r="7077" spans="1:7" x14ac:dyDescent="0.35">
      <c r="A7077">
        <v>2020</v>
      </c>
      <c r="B7077">
        <v>5</v>
      </c>
      <c r="C7077" t="str">
        <f>+VLOOKUP(Precio_mayoristas_consumidores[[#This Row],[Cod_mes]],Códigos_mes[],2,0)</f>
        <v>Mayo</v>
      </c>
      <c r="D7077" t="s">
        <v>796</v>
      </c>
      <c r="E7077" t="str">
        <f>+VLOOKUP(Precio_mayoristas_consumidores[[#This Row],[Producto]],Codigos_class_frutas[],2,0)</f>
        <v>Frutos de pepita</v>
      </c>
      <c r="F7077" t="s">
        <v>231</v>
      </c>
      <c r="G7077" s="51">
        <v>735.44</v>
      </c>
    </row>
    <row r="7078" spans="1:7" x14ac:dyDescent="0.35">
      <c r="A7078">
        <v>2020</v>
      </c>
      <c r="B7078">
        <v>5</v>
      </c>
      <c r="C7078" t="str">
        <f>+VLOOKUP(Precio_mayoristas_consumidores[[#This Row],[Cod_mes]],Códigos_mes[],2,0)</f>
        <v>Mayo</v>
      </c>
      <c r="D7078" t="s">
        <v>796</v>
      </c>
      <c r="E7078" t="str">
        <f>+VLOOKUP(Precio_mayoristas_consumidores[[#This Row],[Producto]],Codigos_class_frutas[],2,0)</f>
        <v>Cítricos</v>
      </c>
      <c r="F7078" t="s">
        <v>221</v>
      </c>
      <c r="G7078" s="51">
        <v>1169.3499999999999</v>
      </c>
    </row>
    <row r="7079" spans="1:7" x14ac:dyDescent="0.35">
      <c r="A7079">
        <v>2020</v>
      </c>
      <c r="B7079">
        <v>5</v>
      </c>
      <c r="C7079" t="str">
        <f>+VLOOKUP(Precio_mayoristas_consumidores[[#This Row],[Cod_mes]],Códigos_mes[],2,0)</f>
        <v>Mayo</v>
      </c>
      <c r="D7079" t="s">
        <v>796</v>
      </c>
      <c r="E7079" t="str">
        <f>+VLOOKUP(Precio_mayoristas_consumidores[[#This Row],[Producto]],Codigos_class_frutas[],2,0)</f>
        <v>Oleaginosos</v>
      </c>
      <c r="F7079" t="s">
        <v>225</v>
      </c>
      <c r="G7079" s="51">
        <v>3865.15</v>
      </c>
    </row>
    <row r="7080" spans="1:7" x14ac:dyDescent="0.35">
      <c r="A7080">
        <v>2020</v>
      </c>
      <c r="B7080">
        <v>5</v>
      </c>
      <c r="C7080" t="str">
        <f>+VLOOKUP(Precio_mayoristas_consumidores[[#This Row],[Cod_mes]],Códigos_mes[],2,0)</f>
        <v>Mayo</v>
      </c>
      <c r="D7080" t="s">
        <v>796</v>
      </c>
      <c r="E7080" t="str">
        <f>+VLOOKUP(Precio_mayoristas_consumidores[[#This Row],[Producto]],Codigos_class_frutas[],2,0)</f>
        <v>Frutos de pepita</v>
      </c>
      <c r="F7080" t="s">
        <v>242</v>
      </c>
      <c r="G7080" s="51">
        <v>769.43</v>
      </c>
    </row>
    <row r="7081" spans="1:7" x14ac:dyDescent="0.35">
      <c r="A7081">
        <v>2020</v>
      </c>
      <c r="B7081">
        <v>5</v>
      </c>
      <c r="C7081" t="str">
        <f>+VLOOKUP(Precio_mayoristas_consumidores[[#This Row],[Cod_mes]],Códigos_mes[],2,0)</f>
        <v>Mayo</v>
      </c>
      <c r="D7081" t="s">
        <v>796</v>
      </c>
      <c r="E7081" t="str">
        <f>+VLOOKUP(Precio_mayoristas_consumidores[[#This Row],[Producto]],Codigos_class_frutas[],2,0)</f>
        <v>Tropicales y subtropicales</v>
      </c>
      <c r="F7081" t="s">
        <v>204</v>
      </c>
      <c r="G7081" s="51">
        <v>861.91</v>
      </c>
    </row>
    <row r="7082" spans="1:7" x14ac:dyDescent="0.35">
      <c r="A7082">
        <v>2020</v>
      </c>
      <c r="B7082">
        <v>5</v>
      </c>
      <c r="C7082" t="str">
        <f>+VLOOKUP(Precio_mayoristas_consumidores[[#This Row],[Cod_mes]],Códigos_mes[],2,0)</f>
        <v>Mayo</v>
      </c>
      <c r="D7082" t="s">
        <v>796</v>
      </c>
      <c r="E7082" t="str">
        <f>+VLOOKUP(Precio_mayoristas_consumidores[[#This Row],[Producto]],Codigos_class_frutas[],2,0)</f>
        <v>Uva</v>
      </c>
      <c r="F7082" t="s">
        <v>295</v>
      </c>
      <c r="G7082" s="51">
        <v>957.11</v>
      </c>
    </row>
    <row r="7083" spans="1:7" x14ac:dyDescent="0.35">
      <c r="A7083">
        <v>2020</v>
      </c>
      <c r="B7083">
        <v>5</v>
      </c>
      <c r="C7083" t="str">
        <f>+VLOOKUP(Precio_mayoristas_consumidores[[#This Row],[Cod_mes]],Códigos_mes[],2,0)</f>
        <v>Mayo</v>
      </c>
      <c r="D7083" t="s">
        <v>797</v>
      </c>
      <c r="E7083" t="str">
        <f>+VLOOKUP(Precio_mayoristas_consumidores[[#This Row],[Producto]],Codigos_class_frutas[],2,0)</f>
        <v>Berries</v>
      </c>
      <c r="F7083" t="s">
        <v>212</v>
      </c>
      <c r="G7083" s="51">
        <v>5518</v>
      </c>
    </row>
    <row r="7084" spans="1:7" x14ac:dyDescent="0.35">
      <c r="A7084">
        <v>2020</v>
      </c>
      <c r="B7084">
        <v>5</v>
      </c>
      <c r="C7084" t="str">
        <f>+VLOOKUP(Precio_mayoristas_consumidores[[#This Row],[Cod_mes]],Códigos_mes[],2,0)</f>
        <v>Mayo</v>
      </c>
      <c r="D7084" t="s">
        <v>797</v>
      </c>
      <c r="E7084" t="str">
        <f>+VLOOKUP(Precio_mayoristas_consumidores[[#This Row],[Producto]],Codigos_class_frutas[],2,0)</f>
        <v>Berries</v>
      </c>
      <c r="F7084" t="s">
        <v>249</v>
      </c>
      <c r="G7084" s="51">
        <v>2087.4499999999998</v>
      </c>
    </row>
    <row r="7085" spans="1:7" x14ac:dyDescent="0.35">
      <c r="A7085">
        <v>2020</v>
      </c>
      <c r="B7085">
        <v>5</v>
      </c>
      <c r="C7085" t="str">
        <f>+VLOOKUP(Precio_mayoristas_consumidores[[#This Row],[Cod_mes]],Códigos_mes[],2,0)</f>
        <v>Mayo</v>
      </c>
      <c r="D7085" t="s">
        <v>797</v>
      </c>
      <c r="E7085" t="str">
        <f>+VLOOKUP(Precio_mayoristas_consumidores[[#This Row],[Producto]],Codigos_class_frutas[],2,0)</f>
        <v>Cítricos</v>
      </c>
      <c r="F7085" t="s">
        <v>214</v>
      </c>
      <c r="G7085" s="51">
        <v>1923.2</v>
      </c>
    </row>
    <row r="7086" spans="1:7" x14ac:dyDescent="0.35">
      <c r="A7086">
        <v>2020</v>
      </c>
      <c r="B7086">
        <v>5</v>
      </c>
      <c r="C7086" t="str">
        <f>+VLOOKUP(Precio_mayoristas_consumidores[[#This Row],[Cod_mes]],Códigos_mes[],2,0)</f>
        <v>Mayo</v>
      </c>
      <c r="D7086" t="s">
        <v>797</v>
      </c>
      <c r="E7086" t="str">
        <f>+VLOOKUP(Precio_mayoristas_consumidores[[#This Row],[Producto]],Codigos_class_frutas[],2,0)</f>
        <v>Tropicales y subtropicales</v>
      </c>
      <c r="F7086" t="s">
        <v>229</v>
      </c>
      <c r="G7086" s="51">
        <v>2002.12</v>
      </c>
    </row>
    <row r="7087" spans="1:7" x14ac:dyDescent="0.35">
      <c r="A7087">
        <v>2020</v>
      </c>
      <c r="B7087">
        <v>5</v>
      </c>
      <c r="C7087" t="str">
        <f>+VLOOKUP(Precio_mayoristas_consumidores[[#This Row],[Cod_mes]],Códigos_mes[],2,0)</f>
        <v>Mayo</v>
      </c>
      <c r="D7087" t="s">
        <v>797</v>
      </c>
      <c r="E7087" t="str">
        <f>+VLOOKUP(Precio_mayoristas_consumidores[[#This Row],[Producto]],Codigos_class_frutas[],2,0)</f>
        <v>Frutos de pepita</v>
      </c>
      <c r="F7087" t="s">
        <v>231</v>
      </c>
      <c r="G7087" s="51">
        <v>1655.83</v>
      </c>
    </row>
    <row r="7088" spans="1:7" x14ac:dyDescent="0.35">
      <c r="A7088">
        <v>2020</v>
      </c>
      <c r="B7088">
        <v>5</v>
      </c>
      <c r="C7088" t="str">
        <f>+VLOOKUP(Precio_mayoristas_consumidores[[#This Row],[Cod_mes]],Códigos_mes[],2,0)</f>
        <v>Mayo</v>
      </c>
      <c r="D7088" t="s">
        <v>797</v>
      </c>
      <c r="E7088" t="str">
        <f>+VLOOKUP(Precio_mayoristas_consumidores[[#This Row],[Producto]],Codigos_class_frutas[],2,0)</f>
        <v>Cítricos</v>
      </c>
      <c r="F7088" t="s">
        <v>221</v>
      </c>
      <c r="G7088" s="51">
        <v>1632.03</v>
      </c>
    </row>
    <row r="7089" spans="1:7" x14ac:dyDescent="0.35">
      <c r="A7089">
        <v>2020</v>
      </c>
      <c r="B7089">
        <v>5</v>
      </c>
      <c r="C7089" t="str">
        <f>+VLOOKUP(Precio_mayoristas_consumidores[[#This Row],[Cod_mes]],Códigos_mes[],2,0)</f>
        <v>Mayo</v>
      </c>
      <c r="D7089" t="s">
        <v>797</v>
      </c>
      <c r="E7089" t="str">
        <f>+VLOOKUP(Precio_mayoristas_consumidores[[#This Row],[Producto]],Codigos_class_frutas[],2,0)</f>
        <v>Oleaginosos</v>
      </c>
      <c r="F7089" t="s">
        <v>225</v>
      </c>
      <c r="G7089" s="51">
        <v>4103.58</v>
      </c>
    </row>
    <row r="7090" spans="1:7" x14ac:dyDescent="0.35">
      <c r="A7090">
        <v>2020</v>
      </c>
      <c r="B7090">
        <v>5</v>
      </c>
      <c r="C7090" t="str">
        <f>+VLOOKUP(Precio_mayoristas_consumidores[[#This Row],[Cod_mes]],Códigos_mes[],2,0)</f>
        <v>Mayo</v>
      </c>
      <c r="D7090" t="s">
        <v>797</v>
      </c>
      <c r="E7090" t="str">
        <f>+VLOOKUP(Precio_mayoristas_consumidores[[#This Row],[Producto]],Codigos_class_frutas[],2,0)</f>
        <v>Frutos de pepita</v>
      </c>
      <c r="F7090" t="s">
        <v>242</v>
      </c>
      <c r="G7090" s="51">
        <v>1438.51</v>
      </c>
    </row>
    <row r="7091" spans="1:7" x14ac:dyDescent="0.35">
      <c r="A7091">
        <v>2020</v>
      </c>
      <c r="B7091">
        <v>5</v>
      </c>
      <c r="C7091" t="str">
        <f>+VLOOKUP(Precio_mayoristas_consumidores[[#This Row],[Cod_mes]],Códigos_mes[],2,0)</f>
        <v>Mayo</v>
      </c>
      <c r="D7091" t="s">
        <v>797</v>
      </c>
      <c r="E7091" t="str">
        <f>+VLOOKUP(Precio_mayoristas_consumidores[[#This Row],[Producto]],Codigos_class_frutas[],2,0)</f>
        <v>Tropicales y subtropicales</v>
      </c>
      <c r="F7091" t="s">
        <v>204</v>
      </c>
      <c r="G7091" s="51">
        <v>1039.6500000000001</v>
      </c>
    </row>
    <row r="7092" spans="1:7" x14ac:dyDescent="0.35">
      <c r="A7092">
        <v>2020</v>
      </c>
      <c r="B7092">
        <v>5</v>
      </c>
      <c r="C7092" t="str">
        <f>+VLOOKUP(Precio_mayoristas_consumidores[[#This Row],[Cod_mes]],Códigos_mes[],2,0)</f>
        <v>Mayo</v>
      </c>
      <c r="D7092" t="s">
        <v>797</v>
      </c>
      <c r="E7092" t="str">
        <f>+VLOOKUP(Precio_mayoristas_consumidores[[#This Row],[Producto]],Codigos_class_frutas[],2,0)</f>
        <v>Uva</v>
      </c>
      <c r="F7092" t="s">
        <v>295</v>
      </c>
      <c r="G7092" s="51">
        <v>2749.71</v>
      </c>
    </row>
    <row r="7093" spans="1:7" x14ac:dyDescent="0.35">
      <c r="A7093">
        <v>2020</v>
      </c>
      <c r="B7093">
        <v>5</v>
      </c>
      <c r="C7093" t="str">
        <f>+VLOOKUP(Precio_mayoristas_consumidores[[#This Row],[Cod_mes]],Códigos_mes[],2,0)</f>
        <v>Mayo</v>
      </c>
      <c r="D7093" t="s">
        <v>796</v>
      </c>
      <c r="E7093" t="str">
        <f>+VLOOKUP(Precio_mayoristas_consumidores[[#This Row],[Producto]],Codigos_class_frutas[],2,0)</f>
        <v>Berries</v>
      </c>
      <c r="F7093" t="s">
        <v>207</v>
      </c>
      <c r="G7093" s="51">
        <v>3300</v>
      </c>
    </row>
    <row r="7094" spans="1:7" x14ac:dyDescent="0.35">
      <c r="A7094">
        <v>2020</v>
      </c>
      <c r="B7094">
        <v>5</v>
      </c>
      <c r="C7094" t="str">
        <f>+VLOOKUP(Precio_mayoristas_consumidores[[#This Row],[Cod_mes]],Códigos_mes[],2,0)</f>
        <v>Mayo</v>
      </c>
      <c r="D7094" t="s">
        <v>796</v>
      </c>
      <c r="E7094" t="str">
        <f>+VLOOKUP(Precio_mayoristas_consumidores[[#This Row],[Producto]],Codigos_class_frutas[],2,0)</f>
        <v>Berries</v>
      </c>
      <c r="F7094" t="s">
        <v>799</v>
      </c>
      <c r="G7094" s="51">
        <v>3508.33</v>
      </c>
    </row>
    <row r="7095" spans="1:7" x14ac:dyDescent="0.35">
      <c r="A7095">
        <v>2020</v>
      </c>
      <c r="B7095">
        <v>5</v>
      </c>
      <c r="C7095" t="str">
        <f>+VLOOKUP(Precio_mayoristas_consumidores[[#This Row],[Cod_mes]],Códigos_mes[],2,0)</f>
        <v>Mayo</v>
      </c>
      <c r="D7095" t="s">
        <v>796</v>
      </c>
      <c r="E7095" t="str">
        <f>+VLOOKUP(Precio_mayoristas_consumidores[[#This Row],[Producto]],Codigos_class_frutas[],2,0)</f>
        <v>Berries</v>
      </c>
      <c r="F7095" t="s">
        <v>212</v>
      </c>
      <c r="G7095" s="51">
        <v>1775.13</v>
      </c>
    </row>
    <row r="7096" spans="1:7" x14ac:dyDescent="0.35">
      <c r="A7096">
        <v>2020</v>
      </c>
      <c r="B7096">
        <v>5</v>
      </c>
      <c r="C7096" t="str">
        <f>+VLOOKUP(Precio_mayoristas_consumidores[[#This Row],[Cod_mes]],Códigos_mes[],2,0)</f>
        <v>Mayo</v>
      </c>
      <c r="D7096" t="s">
        <v>796</v>
      </c>
      <c r="E7096" t="str">
        <f>+VLOOKUP(Precio_mayoristas_consumidores[[#This Row],[Producto]],Codigos_class_frutas[],2,0)</f>
        <v>Berries</v>
      </c>
      <c r="F7096" t="s">
        <v>249</v>
      </c>
      <c r="G7096" s="51">
        <v>873.59</v>
      </c>
    </row>
    <row r="7097" spans="1:7" x14ac:dyDescent="0.35">
      <c r="A7097">
        <v>2020</v>
      </c>
      <c r="B7097">
        <v>5</v>
      </c>
      <c r="C7097" t="str">
        <f>+VLOOKUP(Precio_mayoristas_consumidores[[#This Row],[Cod_mes]],Códigos_mes[],2,0)</f>
        <v>Mayo</v>
      </c>
      <c r="D7097" t="s">
        <v>796</v>
      </c>
      <c r="E7097" t="str">
        <f>+VLOOKUP(Precio_mayoristas_consumidores[[#This Row],[Producto]],Codigos_class_frutas[],2,0)</f>
        <v>Cítricos</v>
      </c>
      <c r="F7097" t="s">
        <v>214</v>
      </c>
      <c r="G7097" s="51">
        <v>1023.63</v>
      </c>
    </row>
    <row r="7098" spans="1:7" x14ac:dyDescent="0.35">
      <c r="A7098">
        <v>2020</v>
      </c>
      <c r="B7098">
        <v>5</v>
      </c>
      <c r="C7098" t="str">
        <f>+VLOOKUP(Precio_mayoristas_consumidores[[#This Row],[Cod_mes]],Códigos_mes[],2,0)</f>
        <v>Mayo</v>
      </c>
      <c r="D7098" t="s">
        <v>796</v>
      </c>
      <c r="E7098" t="str">
        <f>+VLOOKUP(Precio_mayoristas_consumidores[[#This Row],[Producto]],Codigos_class_frutas[],2,0)</f>
        <v>Tropicales y subtropicales</v>
      </c>
      <c r="F7098" t="s">
        <v>229</v>
      </c>
      <c r="G7098" s="51">
        <v>2369.56</v>
      </c>
    </row>
    <row r="7099" spans="1:7" x14ac:dyDescent="0.35">
      <c r="A7099">
        <v>2020</v>
      </c>
      <c r="B7099">
        <v>5</v>
      </c>
      <c r="C7099" t="str">
        <f>+VLOOKUP(Precio_mayoristas_consumidores[[#This Row],[Cod_mes]],Códigos_mes[],2,0)</f>
        <v>Mayo</v>
      </c>
      <c r="D7099" t="s">
        <v>796</v>
      </c>
      <c r="E7099" t="str">
        <f>+VLOOKUP(Precio_mayoristas_consumidores[[#This Row],[Producto]],Codigos_class_frutas[],2,0)</f>
        <v>Frutos de pepita</v>
      </c>
      <c r="F7099" t="s">
        <v>231</v>
      </c>
      <c r="G7099" s="51">
        <v>692.78</v>
      </c>
    </row>
    <row r="7100" spans="1:7" x14ac:dyDescent="0.35">
      <c r="A7100">
        <v>2020</v>
      </c>
      <c r="B7100">
        <v>5</v>
      </c>
      <c r="C7100" t="str">
        <f>+VLOOKUP(Precio_mayoristas_consumidores[[#This Row],[Cod_mes]],Códigos_mes[],2,0)</f>
        <v>Mayo</v>
      </c>
      <c r="D7100" t="s">
        <v>796</v>
      </c>
      <c r="E7100" t="str">
        <f>+VLOOKUP(Precio_mayoristas_consumidores[[#This Row],[Producto]],Codigos_class_frutas[],2,0)</f>
        <v>Cítricos</v>
      </c>
      <c r="F7100" t="s">
        <v>221</v>
      </c>
      <c r="G7100" s="51">
        <v>1071.95</v>
      </c>
    </row>
    <row r="7101" spans="1:7" x14ac:dyDescent="0.35">
      <c r="A7101">
        <v>2020</v>
      </c>
      <c r="B7101">
        <v>5</v>
      </c>
      <c r="C7101" t="str">
        <f>+VLOOKUP(Precio_mayoristas_consumidores[[#This Row],[Cod_mes]],Códigos_mes[],2,0)</f>
        <v>Mayo</v>
      </c>
      <c r="D7101" t="s">
        <v>796</v>
      </c>
      <c r="E7101" t="str">
        <f>+VLOOKUP(Precio_mayoristas_consumidores[[#This Row],[Producto]],Codigos_class_frutas[],2,0)</f>
        <v>Oleaginosos</v>
      </c>
      <c r="F7101" t="s">
        <v>225</v>
      </c>
      <c r="G7101" s="51">
        <v>3888.7</v>
      </c>
    </row>
    <row r="7102" spans="1:7" x14ac:dyDescent="0.35">
      <c r="A7102">
        <v>2020</v>
      </c>
      <c r="B7102">
        <v>5</v>
      </c>
      <c r="C7102" t="str">
        <f>+VLOOKUP(Precio_mayoristas_consumidores[[#This Row],[Cod_mes]],Códigos_mes[],2,0)</f>
        <v>Mayo</v>
      </c>
      <c r="D7102" t="s">
        <v>796</v>
      </c>
      <c r="E7102" t="str">
        <f>+VLOOKUP(Precio_mayoristas_consumidores[[#This Row],[Producto]],Codigos_class_frutas[],2,0)</f>
        <v>Frutos de pepita</v>
      </c>
      <c r="F7102" t="s">
        <v>242</v>
      </c>
      <c r="G7102" s="51">
        <v>743.53</v>
      </c>
    </row>
    <row r="7103" spans="1:7" x14ac:dyDescent="0.35">
      <c r="A7103">
        <v>2020</v>
      </c>
      <c r="B7103">
        <v>5</v>
      </c>
      <c r="C7103" t="str">
        <f>+VLOOKUP(Precio_mayoristas_consumidores[[#This Row],[Cod_mes]],Códigos_mes[],2,0)</f>
        <v>Mayo</v>
      </c>
      <c r="D7103" t="s">
        <v>796</v>
      </c>
      <c r="E7103" t="str">
        <f>+VLOOKUP(Precio_mayoristas_consumidores[[#This Row],[Producto]],Codigos_class_frutas[],2,0)</f>
        <v>Tropicales y subtropicales</v>
      </c>
      <c r="F7103" t="s">
        <v>204</v>
      </c>
      <c r="G7103" s="51">
        <v>829.43</v>
      </c>
    </row>
    <row r="7104" spans="1:7" x14ac:dyDescent="0.35">
      <c r="A7104">
        <v>2020</v>
      </c>
      <c r="B7104">
        <v>5</v>
      </c>
      <c r="C7104" t="str">
        <f>+VLOOKUP(Precio_mayoristas_consumidores[[#This Row],[Cod_mes]],Códigos_mes[],2,0)</f>
        <v>Mayo</v>
      </c>
      <c r="D7104" t="s">
        <v>796</v>
      </c>
      <c r="E7104" t="str">
        <f>+VLOOKUP(Precio_mayoristas_consumidores[[#This Row],[Producto]],Codigos_class_frutas[],2,0)</f>
        <v>Uva</v>
      </c>
      <c r="F7104" t="s">
        <v>295</v>
      </c>
      <c r="G7104" s="51">
        <v>986.39</v>
      </c>
    </row>
    <row r="7105" spans="1:7" x14ac:dyDescent="0.35">
      <c r="A7105">
        <v>2020</v>
      </c>
      <c r="B7105">
        <v>5</v>
      </c>
      <c r="C7105" t="str">
        <f>+VLOOKUP(Precio_mayoristas_consumidores[[#This Row],[Cod_mes]],Códigos_mes[],2,0)</f>
        <v>Mayo</v>
      </c>
      <c r="D7105" t="s">
        <v>797</v>
      </c>
      <c r="E7105" t="str">
        <f>+VLOOKUP(Precio_mayoristas_consumidores[[#This Row],[Producto]],Codigos_class_frutas[],2,0)</f>
        <v>Berries</v>
      </c>
      <c r="F7105" t="s">
        <v>207</v>
      </c>
      <c r="G7105" s="51">
        <v>13520</v>
      </c>
    </row>
    <row r="7106" spans="1:7" x14ac:dyDescent="0.35">
      <c r="A7106">
        <v>2020</v>
      </c>
      <c r="B7106">
        <v>5</v>
      </c>
      <c r="C7106" t="str">
        <f>+VLOOKUP(Precio_mayoristas_consumidores[[#This Row],[Cod_mes]],Códigos_mes[],2,0)</f>
        <v>Mayo</v>
      </c>
      <c r="D7106" t="s">
        <v>797</v>
      </c>
      <c r="E7106" t="str">
        <f>+VLOOKUP(Precio_mayoristas_consumidores[[#This Row],[Producto]],Codigos_class_frutas[],2,0)</f>
        <v>Berries</v>
      </c>
      <c r="F7106" t="s">
        <v>799</v>
      </c>
      <c r="G7106" s="51">
        <v>16453.330000000002</v>
      </c>
    </row>
    <row r="7107" spans="1:7" x14ac:dyDescent="0.35">
      <c r="A7107">
        <v>2020</v>
      </c>
      <c r="B7107">
        <v>5</v>
      </c>
      <c r="C7107" t="str">
        <f>+VLOOKUP(Precio_mayoristas_consumidores[[#This Row],[Cod_mes]],Códigos_mes[],2,0)</f>
        <v>Mayo</v>
      </c>
      <c r="D7107" t="s">
        <v>797</v>
      </c>
      <c r="E7107" t="str">
        <f>+VLOOKUP(Precio_mayoristas_consumidores[[#This Row],[Producto]],Codigos_class_frutas[],2,0)</f>
        <v>Berries</v>
      </c>
      <c r="F7107" t="s">
        <v>212</v>
      </c>
      <c r="G7107" s="51">
        <v>5261.22</v>
      </c>
    </row>
    <row r="7108" spans="1:7" x14ac:dyDescent="0.35">
      <c r="A7108">
        <v>2020</v>
      </c>
      <c r="B7108">
        <v>5</v>
      </c>
      <c r="C7108" t="str">
        <f>+VLOOKUP(Precio_mayoristas_consumidores[[#This Row],[Cod_mes]],Códigos_mes[],2,0)</f>
        <v>Mayo</v>
      </c>
      <c r="D7108" t="s">
        <v>797</v>
      </c>
      <c r="E7108" t="str">
        <f>+VLOOKUP(Precio_mayoristas_consumidores[[#This Row],[Producto]],Codigos_class_frutas[],2,0)</f>
        <v>Berries</v>
      </c>
      <c r="F7108" t="s">
        <v>249</v>
      </c>
      <c r="G7108" s="51">
        <v>2241</v>
      </c>
    </row>
    <row r="7109" spans="1:7" x14ac:dyDescent="0.35">
      <c r="A7109">
        <v>2020</v>
      </c>
      <c r="B7109">
        <v>5</v>
      </c>
      <c r="C7109" t="str">
        <f>+VLOOKUP(Precio_mayoristas_consumidores[[#This Row],[Cod_mes]],Códigos_mes[],2,0)</f>
        <v>Mayo</v>
      </c>
      <c r="D7109" t="s">
        <v>797</v>
      </c>
      <c r="E7109" t="str">
        <f>+VLOOKUP(Precio_mayoristas_consumidores[[#This Row],[Producto]],Codigos_class_frutas[],2,0)</f>
        <v>Cítricos</v>
      </c>
      <c r="F7109" t="s">
        <v>214</v>
      </c>
      <c r="G7109" s="51">
        <v>1851.35</v>
      </c>
    </row>
    <row r="7110" spans="1:7" x14ac:dyDescent="0.35">
      <c r="A7110">
        <v>2020</v>
      </c>
      <c r="B7110">
        <v>5</v>
      </c>
      <c r="C7110" t="str">
        <f>+VLOOKUP(Precio_mayoristas_consumidores[[#This Row],[Cod_mes]],Códigos_mes[],2,0)</f>
        <v>Mayo</v>
      </c>
      <c r="D7110" t="s">
        <v>797</v>
      </c>
      <c r="E7110" t="str">
        <f>+VLOOKUP(Precio_mayoristas_consumidores[[#This Row],[Producto]],Codigos_class_frutas[],2,0)</f>
        <v>Tropicales y subtropicales</v>
      </c>
      <c r="F7110" t="s">
        <v>229</v>
      </c>
      <c r="G7110" s="51">
        <v>2023.44</v>
      </c>
    </row>
    <row r="7111" spans="1:7" x14ac:dyDescent="0.35">
      <c r="A7111">
        <v>2020</v>
      </c>
      <c r="B7111">
        <v>5</v>
      </c>
      <c r="C7111" t="str">
        <f>+VLOOKUP(Precio_mayoristas_consumidores[[#This Row],[Cod_mes]],Códigos_mes[],2,0)</f>
        <v>Mayo</v>
      </c>
      <c r="D7111" t="s">
        <v>797</v>
      </c>
      <c r="E7111" t="str">
        <f>+VLOOKUP(Precio_mayoristas_consumidores[[#This Row],[Producto]],Codigos_class_frutas[],2,0)</f>
        <v>Frutos de pepita</v>
      </c>
      <c r="F7111" t="s">
        <v>231</v>
      </c>
      <c r="G7111" s="51">
        <v>1739.49</v>
      </c>
    </row>
    <row r="7112" spans="1:7" x14ac:dyDescent="0.35">
      <c r="A7112">
        <v>2020</v>
      </c>
      <c r="B7112">
        <v>5</v>
      </c>
      <c r="C7112" t="str">
        <f>+VLOOKUP(Precio_mayoristas_consumidores[[#This Row],[Cod_mes]],Códigos_mes[],2,0)</f>
        <v>Mayo</v>
      </c>
      <c r="D7112" t="s">
        <v>797</v>
      </c>
      <c r="E7112" t="str">
        <f>+VLOOKUP(Precio_mayoristas_consumidores[[#This Row],[Producto]],Codigos_class_frutas[],2,0)</f>
        <v>Cítricos</v>
      </c>
      <c r="F7112" t="s">
        <v>221</v>
      </c>
      <c r="G7112" s="51">
        <v>1667.94</v>
      </c>
    </row>
    <row r="7113" spans="1:7" x14ac:dyDescent="0.35">
      <c r="A7113">
        <v>2020</v>
      </c>
      <c r="B7113">
        <v>5</v>
      </c>
      <c r="C7113" t="str">
        <f>+VLOOKUP(Precio_mayoristas_consumidores[[#This Row],[Cod_mes]],Códigos_mes[],2,0)</f>
        <v>Mayo</v>
      </c>
      <c r="D7113" t="s">
        <v>797</v>
      </c>
      <c r="E7113" t="str">
        <f>+VLOOKUP(Precio_mayoristas_consumidores[[#This Row],[Producto]],Codigos_class_frutas[],2,0)</f>
        <v>Oleaginosos</v>
      </c>
      <c r="F7113" t="s">
        <v>225</v>
      </c>
      <c r="G7113" s="51">
        <v>4095.58</v>
      </c>
    </row>
    <row r="7114" spans="1:7" x14ac:dyDescent="0.35">
      <c r="A7114">
        <v>2020</v>
      </c>
      <c r="B7114">
        <v>5</v>
      </c>
      <c r="C7114" t="str">
        <f>+VLOOKUP(Precio_mayoristas_consumidores[[#This Row],[Cod_mes]],Códigos_mes[],2,0)</f>
        <v>Mayo</v>
      </c>
      <c r="D7114" t="s">
        <v>797</v>
      </c>
      <c r="E7114" t="str">
        <f>+VLOOKUP(Precio_mayoristas_consumidores[[#This Row],[Producto]],Codigos_class_frutas[],2,0)</f>
        <v>Frutos de pepita</v>
      </c>
      <c r="F7114" t="s">
        <v>242</v>
      </c>
      <c r="G7114" s="51">
        <v>1414.6</v>
      </c>
    </row>
    <row r="7115" spans="1:7" x14ac:dyDescent="0.35">
      <c r="A7115">
        <v>2020</v>
      </c>
      <c r="B7115">
        <v>5</v>
      </c>
      <c r="C7115" t="str">
        <f>+VLOOKUP(Precio_mayoristas_consumidores[[#This Row],[Cod_mes]],Códigos_mes[],2,0)</f>
        <v>Mayo</v>
      </c>
      <c r="D7115" t="s">
        <v>797</v>
      </c>
      <c r="E7115" t="str">
        <f>+VLOOKUP(Precio_mayoristas_consumidores[[#This Row],[Producto]],Codigos_class_frutas[],2,0)</f>
        <v>Tropicales y subtropicales</v>
      </c>
      <c r="F7115" t="s">
        <v>204</v>
      </c>
      <c r="G7115" s="51">
        <v>1041.29</v>
      </c>
    </row>
    <row r="7116" spans="1:7" x14ac:dyDescent="0.35">
      <c r="A7116">
        <v>2020</v>
      </c>
      <c r="B7116">
        <v>5</v>
      </c>
      <c r="C7116" t="str">
        <f>+VLOOKUP(Precio_mayoristas_consumidores[[#This Row],[Cod_mes]],Códigos_mes[],2,0)</f>
        <v>Mayo</v>
      </c>
      <c r="D7116" t="s">
        <v>797</v>
      </c>
      <c r="E7116" t="str">
        <f>+VLOOKUP(Precio_mayoristas_consumidores[[#This Row],[Producto]],Codigos_class_frutas[],2,0)</f>
        <v>Uva</v>
      </c>
      <c r="F7116" t="s">
        <v>295</v>
      </c>
      <c r="G7116" s="51">
        <v>2831.88</v>
      </c>
    </row>
    <row r="7117" spans="1:7" x14ac:dyDescent="0.35">
      <c r="A7117">
        <v>2020</v>
      </c>
      <c r="B7117">
        <v>5</v>
      </c>
      <c r="C7117" t="str">
        <f>+VLOOKUP(Precio_mayoristas_consumidores[[#This Row],[Cod_mes]],Códigos_mes[],2,0)</f>
        <v>Mayo</v>
      </c>
      <c r="D7117" t="s">
        <v>796</v>
      </c>
      <c r="E7117" t="str">
        <f>+VLOOKUP(Precio_mayoristas_consumidores[[#This Row],[Producto]],Codigos_class_frutas[],2,0)</f>
        <v>Berries</v>
      </c>
      <c r="F7117" t="s">
        <v>212</v>
      </c>
      <c r="G7117" s="51">
        <v>1395.97</v>
      </c>
    </row>
    <row r="7118" spans="1:7" x14ac:dyDescent="0.35">
      <c r="A7118">
        <v>2020</v>
      </c>
      <c r="B7118">
        <v>5</v>
      </c>
      <c r="C7118" t="str">
        <f>+VLOOKUP(Precio_mayoristas_consumidores[[#This Row],[Cod_mes]],Códigos_mes[],2,0)</f>
        <v>Mayo</v>
      </c>
      <c r="D7118" t="s">
        <v>796</v>
      </c>
      <c r="E7118" t="str">
        <f>+VLOOKUP(Precio_mayoristas_consumidores[[#This Row],[Producto]],Codigos_class_frutas[],2,0)</f>
        <v>Berries</v>
      </c>
      <c r="F7118" t="s">
        <v>249</v>
      </c>
      <c r="G7118" s="51">
        <v>829.53</v>
      </c>
    </row>
    <row r="7119" spans="1:7" x14ac:dyDescent="0.35">
      <c r="A7119">
        <v>2020</v>
      </c>
      <c r="B7119">
        <v>5</v>
      </c>
      <c r="C7119" t="str">
        <f>+VLOOKUP(Precio_mayoristas_consumidores[[#This Row],[Cod_mes]],Códigos_mes[],2,0)</f>
        <v>Mayo</v>
      </c>
      <c r="D7119" t="s">
        <v>796</v>
      </c>
      <c r="E7119" t="str">
        <f>+VLOOKUP(Precio_mayoristas_consumidores[[#This Row],[Producto]],Codigos_class_frutas[],2,0)</f>
        <v>Cítricos</v>
      </c>
      <c r="F7119" t="s">
        <v>214</v>
      </c>
      <c r="G7119" s="51">
        <v>1007.36</v>
      </c>
    </row>
    <row r="7120" spans="1:7" x14ac:dyDescent="0.35">
      <c r="A7120">
        <v>2020</v>
      </c>
      <c r="B7120">
        <v>5</v>
      </c>
      <c r="C7120" t="str">
        <f>+VLOOKUP(Precio_mayoristas_consumidores[[#This Row],[Cod_mes]],Códigos_mes[],2,0)</f>
        <v>Mayo</v>
      </c>
      <c r="D7120" t="s">
        <v>796</v>
      </c>
      <c r="E7120" t="str">
        <f>+VLOOKUP(Precio_mayoristas_consumidores[[#This Row],[Producto]],Codigos_class_frutas[],2,0)</f>
        <v>Cítricos</v>
      </c>
      <c r="F7120" t="s">
        <v>218</v>
      </c>
      <c r="G7120" s="51">
        <v>1105.32</v>
      </c>
    </row>
    <row r="7121" spans="1:7" x14ac:dyDescent="0.35">
      <c r="A7121">
        <v>2020</v>
      </c>
      <c r="B7121">
        <v>5</v>
      </c>
      <c r="C7121" t="str">
        <f>+VLOOKUP(Precio_mayoristas_consumidores[[#This Row],[Cod_mes]],Códigos_mes[],2,0)</f>
        <v>Mayo</v>
      </c>
      <c r="D7121" t="s">
        <v>796</v>
      </c>
      <c r="E7121" t="str">
        <f>+VLOOKUP(Precio_mayoristas_consumidores[[#This Row],[Producto]],Codigos_class_frutas[],2,0)</f>
        <v>Tropicales y subtropicales</v>
      </c>
      <c r="F7121" t="s">
        <v>229</v>
      </c>
      <c r="G7121" s="51">
        <v>2383.33</v>
      </c>
    </row>
    <row r="7122" spans="1:7" x14ac:dyDescent="0.35">
      <c r="A7122">
        <v>2020</v>
      </c>
      <c r="B7122">
        <v>5</v>
      </c>
      <c r="C7122" t="str">
        <f>+VLOOKUP(Precio_mayoristas_consumidores[[#This Row],[Cod_mes]],Códigos_mes[],2,0)</f>
        <v>Mayo</v>
      </c>
      <c r="D7122" t="s">
        <v>796</v>
      </c>
      <c r="E7122" t="str">
        <f>+VLOOKUP(Precio_mayoristas_consumidores[[#This Row],[Producto]],Codigos_class_frutas[],2,0)</f>
        <v>Frutos de pepita</v>
      </c>
      <c r="F7122" t="s">
        <v>231</v>
      </c>
      <c r="G7122" s="51">
        <v>714.58</v>
      </c>
    </row>
    <row r="7123" spans="1:7" x14ac:dyDescent="0.35">
      <c r="A7123">
        <v>2020</v>
      </c>
      <c r="B7123">
        <v>5</v>
      </c>
      <c r="C7123" t="str">
        <f>+VLOOKUP(Precio_mayoristas_consumidores[[#This Row],[Cod_mes]],Códigos_mes[],2,0)</f>
        <v>Mayo</v>
      </c>
      <c r="D7123" t="s">
        <v>796</v>
      </c>
      <c r="E7123" t="str">
        <f>+VLOOKUP(Precio_mayoristas_consumidores[[#This Row],[Producto]],Codigos_class_frutas[],2,0)</f>
        <v>Cítricos</v>
      </c>
      <c r="F7123" t="s">
        <v>221</v>
      </c>
      <c r="G7123" s="51">
        <v>973.61</v>
      </c>
    </row>
    <row r="7124" spans="1:7" x14ac:dyDescent="0.35">
      <c r="A7124">
        <v>2020</v>
      </c>
      <c r="B7124">
        <v>5</v>
      </c>
      <c r="C7124" t="str">
        <f>+VLOOKUP(Precio_mayoristas_consumidores[[#This Row],[Cod_mes]],Códigos_mes[],2,0)</f>
        <v>Mayo</v>
      </c>
      <c r="D7124" t="s">
        <v>796</v>
      </c>
      <c r="E7124" t="str">
        <f>+VLOOKUP(Precio_mayoristas_consumidores[[#This Row],[Producto]],Codigos_class_frutas[],2,0)</f>
        <v>Oleaginosos</v>
      </c>
      <c r="F7124" t="s">
        <v>225</v>
      </c>
      <c r="G7124" s="51">
        <v>4136.1099999999997</v>
      </c>
    </row>
    <row r="7125" spans="1:7" x14ac:dyDescent="0.35">
      <c r="A7125">
        <v>2020</v>
      </c>
      <c r="B7125">
        <v>5</v>
      </c>
      <c r="C7125" t="str">
        <f>+VLOOKUP(Precio_mayoristas_consumidores[[#This Row],[Cod_mes]],Códigos_mes[],2,0)</f>
        <v>Mayo</v>
      </c>
      <c r="D7125" t="s">
        <v>796</v>
      </c>
      <c r="E7125" t="str">
        <f>+VLOOKUP(Precio_mayoristas_consumidores[[#This Row],[Producto]],Codigos_class_frutas[],2,0)</f>
        <v>Frutos de pepita</v>
      </c>
      <c r="F7125" t="s">
        <v>242</v>
      </c>
      <c r="G7125" s="51">
        <v>767.54</v>
      </c>
    </row>
    <row r="7126" spans="1:7" x14ac:dyDescent="0.35">
      <c r="A7126">
        <v>2020</v>
      </c>
      <c r="B7126">
        <v>5</v>
      </c>
      <c r="C7126" t="str">
        <f>+VLOOKUP(Precio_mayoristas_consumidores[[#This Row],[Cod_mes]],Códigos_mes[],2,0)</f>
        <v>Mayo</v>
      </c>
      <c r="D7126" t="s">
        <v>796</v>
      </c>
      <c r="E7126" t="str">
        <f>+VLOOKUP(Precio_mayoristas_consumidores[[#This Row],[Producto]],Codigos_class_frutas[],2,0)</f>
        <v>Tropicales y subtropicales</v>
      </c>
      <c r="F7126" t="s">
        <v>204</v>
      </c>
      <c r="G7126" s="51">
        <v>789.84</v>
      </c>
    </row>
    <row r="7127" spans="1:7" x14ac:dyDescent="0.35">
      <c r="A7127">
        <v>2020</v>
      </c>
      <c r="B7127">
        <v>5</v>
      </c>
      <c r="C7127" t="str">
        <f>+VLOOKUP(Precio_mayoristas_consumidores[[#This Row],[Cod_mes]],Códigos_mes[],2,0)</f>
        <v>Mayo</v>
      </c>
      <c r="D7127" t="s">
        <v>796</v>
      </c>
      <c r="E7127" t="str">
        <f>+VLOOKUP(Precio_mayoristas_consumidores[[#This Row],[Producto]],Codigos_class_frutas[],2,0)</f>
        <v>Uva</v>
      </c>
      <c r="F7127" t="s">
        <v>295</v>
      </c>
      <c r="G7127" s="51">
        <v>1007.51</v>
      </c>
    </row>
    <row r="7128" spans="1:7" x14ac:dyDescent="0.35">
      <c r="A7128">
        <v>2020</v>
      </c>
      <c r="B7128">
        <v>5</v>
      </c>
      <c r="C7128" t="str">
        <f>+VLOOKUP(Precio_mayoristas_consumidores[[#This Row],[Cod_mes]],Códigos_mes[],2,0)</f>
        <v>Mayo</v>
      </c>
      <c r="D7128" t="s">
        <v>797</v>
      </c>
      <c r="E7128" t="str">
        <f>+VLOOKUP(Precio_mayoristas_consumidores[[#This Row],[Producto]],Codigos_class_frutas[],2,0)</f>
        <v>Berries</v>
      </c>
      <c r="F7128" t="s">
        <v>212</v>
      </c>
      <c r="G7128" s="51">
        <v>6260</v>
      </c>
    </row>
    <row r="7129" spans="1:7" x14ac:dyDescent="0.35">
      <c r="A7129">
        <v>2020</v>
      </c>
      <c r="B7129">
        <v>5</v>
      </c>
      <c r="C7129" t="str">
        <f>+VLOOKUP(Precio_mayoristas_consumidores[[#This Row],[Cod_mes]],Códigos_mes[],2,0)</f>
        <v>Mayo</v>
      </c>
      <c r="D7129" t="s">
        <v>797</v>
      </c>
      <c r="E7129" t="str">
        <f>+VLOOKUP(Precio_mayoristas_consumidores[[#This Row],[Producto]],Codigos_class_frutas[],2,0)</f>
        <v>Berries</v>
      </c>
      <c r="F7129" t="s">
        <v>249</v>
      </c>
      <c r="G7129" s="51">
        <v>2160</v>
      </c>
    </row>
    <row r="7130" spans="1:7" x14ac:dyDescent="0.35">
      <c r="A7130">
        <v>2020</v>
      </c>
      <c r="B7130">
        <v>5</v>
      </c>
      <c r="C7130" t="str">
        <f>+VLOOKUP(Precio_mayoristas_consumidores[[#This Row],[Cod_mes]],Códigos_mes[],2,0)</f>
        <v>Mayo</v>
      </c>
      <c r="D7130" t="s">
        <v>797</v>
      </c>
      <c r="E7130" t="str">
        <f>+VLOOKUP(Precio_mayoristas_consumidores[[#This Row],[Producto]],Codigos_class_frutas[],2,0)</f>
        <v>Cítricos</v>
      </c>
      <c r="F7130" t="s">
        <v>214</v>
      </c>
      <c r="G7130" s="51">
        <v>1878.17</v>
      </c>
    </row>
    <row r="7131" spans="1:7" x14ac:dyDescent="0.35">
      <c r="A7131">
        <v>2020</v>
      </c>
      <c r="B7131">
        <v>5</v>
      </c>
      <c r="C7131" t="str">
        <f>+VLOOKUP(Precio_mayoristas_consumidores[[#This Row],[Cod_mes]],Códigos_mes[],2,0)</f>
        <v>Mayo</v>
      </c>
      <c r="D7131" t="s">
        <v>797</v>
      </c>
      <c r="E7131" t="str">
        <f>+VLOOKUP(Precio_mayoristas_consumidores[[#This Row],[Producto]],Codigos_class_frutas[],2,0)</f>
        <v>Cítricos</v>
      </c>
      <c r="F7131" t="s">
        <v>218</v>
      </c>
      <c r="G7131" s="51">
        <v>2205.69</v>
      </c>
    </row>
    <row r="7132" spans="1:7" x14ac:dyDescent="0.35">
      <c r="A7132">
        <v>2020</v>
      </c>
      <c r="B7132">
        <v>5</v>
      </c>
      <c r="C7132" t="str">
        <f>+VLOOKUP(Precio_mayoristas_consumidores[[#This Row],[Cod_mes]],Códigos_mes[],2,0)</f>
        <v>Mayo</v>
      </c>
      <c r="D7132" t="s">
        <v>797</v>
      </c>
      <c r="E7132" t="str">
        <f>+VLOOKUP(Precio_mayoristas_consumidores[[#This Row],[Producto]],Codigos_class_frutas[],2,0)</f>
        <v>Tropicales y subtropicales</v>
      </c>
      <c r="F7132" t="s">
        <v>229</v>
      </c>
      <c r="G7132" s="51">
        <v>2025.91</v>
      </c>
    </row>
    <row r="7133" spans="1:7" x14ac:dyDescent="0.35">
      <c r="A7133">
        <v>2020</v>
      </c>
      <c r="B7133">
        <v>5</v>
      </c>
      <c r="C7133" t="str">
        <f>+VLOOKUP(Precio_mayoristas_consumidores[[#This Row],[Cod_mes]],Códigos_mes[],2,0)</f>
        <v>Mayo</v>
      </c>
      <c r="D7133" t="s">
        <v>797</v>
      </c>
      <c r="E7133" t="str">
        <f>+VLOOKUP(Precio_mayoristas_consumidores[[#This Row],[Producto]],Codigos_class_frutas[],2,0)</f>
        <v>Frutos de pepita</v>
      </c>
      <c r="F7133" t="s">
        <v>231</v>
      </c>
      <c r="G7133" s="51">
        <v>1686.66</v>
      </c>
    </row>
    <row r="7134" spans="1:7" x14ac:dyDescent="0.35">
      <c r="A7134">
        <v>2020</v>
      </c>
      <c r="B7134">
        <v>5</v>
      </c>
      <c r="C7134" t="str">
        <f>+VLOOKUP(Precio_mayoristas_consumidores[[#This Row],[Cod_mes]],Códigos_mes[],2,0)</f>
        <v>Mayo</v>
      </c>
      <c r="D7134" t="s">
        <v>797</v>
      </c>
      <c r="E7134" t="str">
        <f>+VLOOKUP(Precio_mayoristas_consumidores[[#This Row],[Producto]],Codigos_class_frutas[],2,0)</f>
        <v>Cítricos</v>
      </c>
      <c r="F7134" t="s">
        <v>221</v>
      </c>
      <c r="G7134" s="51">
        <v>1710.57</v>
      </c>
    </row>
    <row r="7135" spans="1:7" x14ac:dyDescent="0.35">
      <c r="A7135">
        <v>2020</v>
      </c>
      <c r="B7135">
        <v>5</v>
      </c>
      <c r="C7135" t="str">
        <f>+VLOOKUP(Precio_mayoristas_consumidores[[#This Row],[Cod_mes]],Códigos_mes[],2,0)</f>
        <v>Mayo</v>
      </c>
      <c r="D7135" t="s">
        <v>797</v>
      </c>
      <c r="E7135" t="str">
        <f>+VLOOKUP(Precio_mayoristas_consumidores[[#This Row],[Producto]],Codigos_class_frutas[],2,0)</f>
        <v>Oleaginosos</v>
      </c>
      <c r="F7135" t="s">
        <v>225</v>
      </c>
      <c r="G7135" s="51">
        <v>4031.77</v>
      </c>
    </row>
    <row r="7136" spans="1:7" x14ac:dyDescent="0.35">
      <c r="A7136">
        <v>2020</v>
      </c>
      <c r="B7136">
        <v>5</v>
      </c>
      <c r="C7136" t="str">
        <f>+VLOOKUP(Precio_mayoristas_consumidores[[#This Row],[Cod_mes]],Códigos_mes[],2,0)</f>
        <v>Mayo</v>
      </c>
      <c r="D7136" t="s">
        <v>797</v>
      </c>
      <c r="E7136" t="str">
        <f>+VLOOKUP(Precio_mayoristas_consumidores[[#This Row],[Producto]],Codigos_class_frutas[],2,0)</f>
        <v>Frutos de pepita</v>
      </c>
      <c r="F7136" t="s">
        <v>242</v>
      </c>
      <c r="G7136" s="51">
        <v>1431.88</v>
      </c>
    </row>
    <row r="7137" spans="1:7" x14ac:dyDescent="0.35">
      <c r="A7137">
        <v>2020</v>
      </c>
      <c r="B7137">
        <v>5</v>
      </c>
      <c r="C7137" t="str">
        <f>+VLOOKUP(Precio_mayoristas_consumidores[[#This Row],[Cod_mes]],Códigos_mes[],2,0)</f>
        <v>Mayo</v>
      </c>
      <c r="D7137" t="s">
        <v>797</v>
      </c>
      <c r="E7137" t="str">
        <f>+VLOOKUP(Precio_mayoristas_consumidores[[#This Row],[Producto]],Codigos_class_frutas[],2,0)</f>
        <v>Tropicales y subtropicales</v>
      </c>
      <c r="F7137" t="s">
        <v>204</v>
      </c>
      <c r="G7137" s="51">
        <v>1037.06</v>
      </c>
    </row>
    <row r="7138" spans="1:7" x14ac:dyDescent="0.35">
      <c r="A7138">
        <v>2020</v>
      </c>
      <c r="B7138">
        <v>5</v>
      </c>
      <c r="C7138" t="str">
        <f>+VLOOKUP(Precio_mayoristas_consumidores[[#This Row],[Cod_mes]],Códigos_mes[],2,0)</f>
        <v>Mayo</v>
      </c>
      <c r="D7138" t="s">
        <v>797</v>
      </c>
      <c r="E7138" t="str">
        <f>+VLOOKUP(Precio_mayoristas_consumidores[[#This Row],[Producto]],Codigos_class_frutas[],2,0)</f>
        <v>Uva</v>
      </c>
      <c r="F7138" t="s">
        <v>295</v>
      </c>
      <c r="G7138" s="51">
        <v>2860.08</v>
      </c>
    </row>
    <row r="7139" spans="1:7" x14ac:dyDescent="0.35">
      <c r="A7139">
        <v>2020</v>
      </c>
      <c r="B7139">
        <v>5</v>
      </c>
      <c r="C7139" t="str">
        <f>+VLOOKUP(Precio_mayoristas_consumidores[[#This Row],[Cod_mes]],Códigos_mes[],2,0)</f>
        <v>Mayo</v>
      </c>
      <c r="D7139" t="s">
        <v>796</v>
      </c>
      <c r="E7139" t="str">
        <f>+VLOOKUP(Precio_mayoristas_consumidores[[#This Row],[Producto]],Codigos_class_frutas[],2,0)</f>
        <v>Frutos de hueso (carozo)</v>
      </c>
      <c r="F7139" t="s">
        <v>702</v>
      </c>
      <c r="G7139" s="51">
        <v>800</v>
      </c>
    </row>
    <row r="7140" spans="1:7" x14ac:dyDescent="0.35">
      <c r="A7140">
        <v>2020</v>
      </c>
      <c r="B7140">
        <v>5</v>
      </c>
      <c r="C7140" t="str">
        <f>+VLOOKUP(Precio_mayoristas_consumidores[[#This Row],[Cod_mes]],Códigos_mes[],2,0)</f>
        <v>Mayo</v>
      </c>
      <c r="D7140" t="s">
        <v>796</v>
      </c>
      <c r="E7140" t="str">
        <f>+VLOOKUP(Precio_mayoristas_consumidores[[#This Row],[Producto]],Codigos_class_frutas[],2,0)</f>
        <v>Berries</v>
      </c>
      <c r="F7140" t="s">
        <v>212</v>
      </c>
      <c r="G7140" s="51">
        <v>1738.97</v>
      </c>
    </row>
    <row r="7141" spans="1:7" x14ac:dyDescent="0.35">
      <c r="A7141">
        <v>2020</v>
      </c>
      <c r="B7141">
        <v>5</v>
      </c>
      <c r="C7141" t="str">
        <f>+VLOOKUP(Precio_mayoristas_consumidores[[#This Row],[Cod_mes]],Códigos_mes[],2,0)</f>
        <v>Mayo</v>
      </c>
      <c r="D7141" t="s">
        <v>796</v>
      </c>
      <c r="E7141" t="str">
        <f>+VLOOKUP(Precio_mayoristas_consumidores[[#This Row],[Producto]],Codigos_class_frutas[],2,0)</f>
        <v>Berries</v>
      </c>
      <c r="F7141" t="s">
        <v>249</v>
      </c>
      <c r="G7141" s="51">
        <v>752.36</v>
      </c>
    </row>
    <row r="7142" spans="1:7" x14ac:dyDescent="0.35">
      <c r="A7142">
        <v>2020</v>
      </c>
      <c r="B7142">
        <v>5</v>
      </c>
      <c r="C7142" t="str">
        <f>+VLOOKUP(Precio_mayoristas_consumidores[[#This Row],[Cod_mes]],Códigos_mes[],2,0)</f>
        <v>Mayo</v>
      </c>
      <c r="D7142" t="s">
        <v>796</v>
      </c>
      <c r="E7142" t="str">
        <f>+VLOOKUP(Precio_mayoristas_consumidores[[#This Row],[Producto]],Codigos_class_frutas[],2,0)</f>
        <v>Cítricos</v>
      </c>
      <c r="F7142" t="s">
        <v>214</v>
      </c>
      <c r="G7142" s="51">
        <v>805.44</v>
      </c>
    </row>
    <row r="7143" spans="1:7" x14ac:dyDescent="0.35">
      <c r="A7143">
        <v>2020</v>
      </c>
      <c r="B7143">
        <v>5</v>
      </c>
      <c r="C7143" t="str">
        <f>+VLOOKUP(Precio_mayoristas_consumidores[[#This Row],[Cod_mes]],Códigos_mes[],2,0)</f>
        <v>Mayo</v>
      </c>
      <c r="D7143" t="s">
        <v>796</v>
      </c>
      <c r="E7143" t="str">
        <f>+VLOOKUP(Precio_mayoristas_consumidores[[#This Row],[Producto]],Codigos_class_frutas[],2,0)</f>
        <v>Cítricos</v>
      </c>
      <c r="F7143" t="s">
        <v>218</v>
      </c>
      <c r="G7143" s="51">
        <v>954.9</v>
      </c>
    </row>
    <row r="7144" spans="1:7" x14ac:dyDescent="0.35">
      <c r="A7144">
        <v>2020</v>
      </c>
      <c r="B7144">
        <v>5</v>
      </c>
      <c r="C7144" t="str">
        <f>+VLOOKUP(Precio_mayoristas_consumidores[[#This Row],[Cod_mes]],Códigos_mes[],2,0)</f>
        <v>Mayo</v>
      </c>
      <c r="D7144" t="s">
        <v>796</v>
      </c>
      <c r="E7144" t="str">
        <f>+VLOOKUP(Precio_mayoristas_consumidores[[#This Row],[Producto]],Codigos_class_frutas[],2,0)</f>
        <v>Tropicales y subtropicales</v>
      </c>
      <c r="F7144" t="s">
        <v>229</v>
      </c>
      <c r="G7144" s="51">
        <v>2200</v>
      </c>
    </row>
    <row r="7145" spans="1:7" x14ac:dyDescent="0.35">
      <c r="A7145">
        <v>2020</v>
      </c>
      <c r="B7145">
        <v>5</v>
      </c>
      <c r="C7145" t="str">
        <f>+VLOOKUP(Precio_mayoristas_consumidores[[#This Row],[Cod_mes]],Códigos_mes[],2,0)</f>
        <v>Mayo</v>
      </c>
      <c r="D7145" t="s">
        <v>796</v>
      </c>
      <c r="E7145" t="str">
        <f>+VLOOKUP(Precio_mayoristas_consumidores[[#This Row],[Producto]],Codigos_class_frutas[],2,0)</f>
        <v>Frutos de pepita</v>
      </c>
      <c r="F7145" t="s">
        <v>231</v>
      </c>
      <c r="G7145" s="51">
        <v>706.3</v>
      </c>
    </row>
    <row r="7146" spans="1:7" x14ac:dyDescent="0.35">
      <c r="A7146">
        <v>2020</v>
      </c>
      <c r="B7146">
        <v>5</v>
      </c>
      <c r="C7146" t="str">
        <f>+VLOOKUP(Precio_mayoristas_consumidores[[#This Row],[Cod_mes]],Códigos_mes[],2,0)</f>
        <v>Mayo</v>
      </c>
      <c r="D7146" t="s">
        <v>796</v>
      </c>
      <c r="E7146" t="str">
        <f>+VLOOKUP(Precio_mayoristas_consumidores[[#This Row],[Producto]],Codigos_class_frutas[],2,0)</f>
        <v>Cítricos</v>
      </c>
      <c r="F7146" t="s">
        <v>221</v>
      </c>
      <c r="G7146" s="51">
        <v>847.39</v>
      </c>
    </row>
    <row r="7147" spans="1:7" x14ac:dyDescent="0.35">
      <c r="A7147">
        <v>2020</v>
      </c>
      <c r="B7147">
        <v>5</v>
      </c>
      <c r="C7147" t="str">
        <f>+VLOOKUP(Precio_mayoristas_consumidores[[#This Row],[Cod_mes]],Códigos_mes[],2,0)</f>
        <v>Mayo</v>
      </c>
      <c r="D7147" t="s">
        <v>796</v>
      </c>
      <c r="E7147" t="str">
        <f>+VLOOKUP(Precio_mayoristas_consumidores[[#This Row],[Producto]],Codigos_class_frutas[],2,0)</f>
        <v>Oleaginosos</v>
      </c>
      <c r="F7147" t="s">
        <v>225</v>
      </c>
      <c r="G7147" s="51">
        <v>4049.34</v>
      </c>
    </row>
    <row r="7148" spans="1:7" x14ac:dyDescent="0.35">
      <c r="A7148">
        <v>2020</v>
      </c>
      <c r="B7148">
        <v>5</v>
      </c>
      <c r="C7148" t="str">
        <f>+VLOOKUP(Precio_mayoristas_consumidores[[#This Row],[Cod_mes]],Códigos_mes[],2,0)</f>
        <v>Mayo</v>
      </c>
      <c r="D7148" t="s">
        <v>796</v>
      </c>
      <c r="E7148" t="str">
        <f>+VLOOKUP(Precio_mayoristas_consumidores[[#This Row],[Producto]],Codigos_class_frutas[],2,0)</f>
        <v>Frutos de pepita</v>
      </c>
      <c r="F7148" t="s">
        <v>242</v>
      </c>
      <c r="G7148" s="51">
        <v>734.27</v>
      </c>
    </row>
    <row r="7149" spans="1:7" x14ac:dyDescent="0.35">
      <c r="A7149">
        <v>2020</v>
      </c>
      <c r="B7149">
        <v>5</v>
      </c>
      <c r="C7149" t="str">
        <f>+VLOOKUP(Precio_mayoristas_consumidores[[#This Row],[Cod_mes]],Códigos_mes[],2,0)</f>
        <v>Mayo</v>
      </c>
      <c r="D7149" t="s">
        <v>796</v>
      </c>
      <c r="E7149" t="str">
        <f>+VLOOKUP(Precio_mayoristas_consumidores[[#This Row],[Producto]],Codigos_class_frutas[],2,0)</f>
        <v>Tropicales y subtropicales</v>
      </c>
      <c r="F7149" t="s">
        <v>204</v>
      </c>
      <c r="G7149" s="51">
        <v>740.87</v>
      </c>
    </row>
    <row r="7150" spans="1:7" x14ac:dyDescent="0.35">
      <c r="A7150">
        <v>2020</v>
      </c>
      <c r="B7150">
        <v>5</v>
      </c>
      <c r="C7150" t="str">
        <f>+VLOOKUP(Precio_mayoristas_consumidores[[#This Row],[Cod_mes]],Códigos_mes[],2,0)</f>
        <v>Mayo</v>
      </c>
      <c r="D7150" t="s">
        <v>796</v>
      </c>
      <c r="E7150" t="str">
        <f>+VLOOKUP(Precio_mayoristas_consumidores[[#This Row],[Producto]],Codigos_class_frutas[],2,0)</f>
        <v>Uva</v>
      </c>
      <c r="F7150" t="s">
        <v>295</v>
      </c>
      <c r="G7150" s="51">
        <v>982.07</v>
      </c>
    </row>
    <row r="7151" spans="1:7" x14ac:dyDescent="0.35">
      <c r="A7151">
        <v>2020</v>
      </c>
      <c r="B7151">
        <v>5</v>
      </c>
      <c r="C7151" t="str">
        <f>+VLOOKUP(Precio_mayoristas_consumidores[[#This Row],[Cod_mes]],Códigos_mes[],2,0)</f>
        <v>Mayo</v>
      </c>
      <c r="D7151" t="s">
        <v>797</v>
      </c>
      <c r="E7151" t="str">
        <f>+VLOOKUP(Precio_mayoristas_consumidores[[#This Row],[Producto]],Codigos_class_frutas[],2,0)</f>
        <v>Berries</v>
      </c>
      <c r="F7151" t="s">
        <v>212</v>
      </c>
      <c r="G7151" s="51">
        <v>5841</v>
      </c>
    </row>
    <row r="7152" spans="1:7" x14ac:dyDescent="0.35">
      <c r="A7152">
        <v>2020</v>
      </c>
      <c r="B7152">
        <v>5</v>
      </c>
      <c r="C7152" t="str">
        <f>+VLOOKUP(Precio_mayoristas_consumidores[[#This Row],[Cod_mes]],Códigos_mes[],2,0)</f>
        <v>Mayo</v>
      </c>
      <c r="D7152" t="s">
        <v>797</v>
      </c>
      <c r="E7152" t="str">
        <f>+VLOOKUP(Precio_mayoristas_consumidores[[#This Row],[Producto]],Codigos_class_frutas[],2,0)</f>
        <v>Berries</v>
      </c>
      <c r="F7152" t="s">
        <v>249</v>
      </c>
      <c r="G7152" s="51">
        <v>2086.96</v>
      </c>
    </row>
    <row r="7153" spans="1:7" x14ac:dyDescent="0.35">
      <c r="A7153">
        <v>2020</v>
      </c>
      <c r="B7153">
        <v>5</v>
      </c>
      <c r="C7153" t="str">
        <f>+VLOOKUP(Precio_mayoristas_consumidores[[#This Row],[Cod_mes]],Códigos_mes[],2,0)</f>
        <v>Mayo</v>
      </c>
      <c r="D7153" t="s">
        <v>797</v>
      </c>
      <c r="E7153" t="str">
        <f>+VLOOKUP(Precio_mayoristas_consumidores[[#This Row],[Producto]],Codigos_class_frutas[],2,0)</f>
        <v>Cítricos</v>
      </c>
      <c r="F7153" t="s">
        <v>214</v>
      </c>
      <c r="G7153" s="51">
        <v>1862.22</v>
      </c>
    </row>
    <row r="7154" spans="1:7" x14ac:dyDescent="0.35">
      <c r="A7154">
        <v>2020</v>
      </c>
      <c r="B7154">
        <v>5</v>
      </c>
      <c r="C7154" t="str">
        <f>+VLOOKUP(Precio_mayoristas_consumidores[[#This Row],[Cod_mes]],Códigos_mes[],2,0)</f>
        <v>Mayo</v>
      </c>
      <c r="D7154" t="s">
        <v>797</v>
      </c>
      <c r="E7154" t="str">
        <f>+VLOOKUP(Precio_mayoristas_consumidores[[#This Row],[Producto]],Codigos_class_frutas[],2,0)</f>
        <v>Cítricos</v>
      </c>
      <c r="F7154" t="s">
        <v>218</v>
      </c>
      <c r="G7154" s="51">
        <v>2117.77</v>
      </c>
    </row>
    <row r="7155" spans="1:7" x14ac:dyDescent="0.35">
      <c r="A7155">
        <v>2020</v>
      </c>
      <c r="B7155">
        <v>5</v>
      </c>
      <c r="C7155" t="str">
        <f>+VLOOKUP(Precio_mayoristas_consumidores[[#This Row],[Cod_mes]],Códigos_mes[],2,0)</f>
        <v>Mayo</v>
      </c>
      <c r="D7155" t="s">
        <v>797</v>
      </c>
      <c r="E7155" t="str">
        <f>+VLOOKUP(Precio_mayoristas_consumidores[[#This Row],[Producto]],Codigos_class_frutas[],2,0)</f>
        <v>Tropicales y subtropicales</v>
      </c>
      <c r="F7155" t="s">
        <v>229</v>
      </c>
      <c r="G7155" s="51">
        <v>2037.69</v>
      </c>
    </row>
    <row r="7156" spans="1:7" x14ac:dyDescent="0.35">
      <c r="A7156">
        <v>2020</v>
      </c>
      <c r="B7156">
        <v>5</v>
      </c>
      <c r="C7156" t="str">
        <f>+VLOOKUP(Precio_mayoristas_consumidores[[#This Row],[Cod_mes]],Códigos_mes[],2,0)</f>
        <v>Mayo</v>
      </c>
      <c r="D7156" t="s">
        <v>797</v>
      </c>
      <c r="E7156" t="str">
        <f>+VLOOKUP(Precio_mayoristas_consumidores[[#This Row],[Producto]],Codigos_class_frutas[],2,0)</f>
        <v>Frutos de pepita</v>
      </c>
      <c r="F7156" t="s">
        <v>231</v>
      </c>
      <c r="G7156" s="51">
        <v>1763.76</v>
      </c>
    </row>
    <row r="7157" spans="1:7" x14ac:dyDescent="0.35">
      <c r="A7157">
        <v>2020</v>
      </c>
      <c r="B7157">
        <v>5</v>
      </c>
      <c r="C7157" t="str">
        <f>+VLOOKUP(Precio_mayoristas_consumidores[[#This Row],[Cod_mes]],Códigos_mes[],2,0)</f>
        <v>Mayo</v>
      </c>
      <c r="D7157" t="s">
        <v>797</v>
      </c>
      <c r="E7157" t="str">
        <f>+VLOOKUP(Precio_mayoristas_consumidores[[#This Row],[Producto]],Codigos_class_frutas[],2,0)</f>
        <v>Cítricos</v>
      </c>
      <c r="F7157" t="s">
        <v>221</v>
      </c>
      <c r="G7157" s="51">
        <v>1653.06</v>
      </c>
    </row>
    <row r="7158" spans="1:7" x14ac:dyDescent="0.35">
      <c r="A7158">
        <v>2020</v>
      </c>
      <c r="B7158">
        <v>5</v>
      </c>
      <c r="C7158" t="str">
        <f>+VLOOKUP(Precio_mayoristas_consumidores[[#This Row],[Cod_mes]],Códigos_mes[],2,0)</f>
        <v>Mayo</v>
      </c>
      <c r="D7158" t="s">
        <v>797</v>
      </c>
      <c r="E7158" t="str">
        <f>+VLOOKUP(Precio_mayoristas_consumidores[[#This Row],[Producto]],Codigos_class_frutas[],2,0)</f>
        <v>Oleaginosos</v>
      </c>
      <c r="F7158" t="s">
        <v>225</v>
      </c>
      <c r="G7158" s="51">
        <v>4080.3</v>
      </c>
    </row>
    <row r="7159" spans="1:7" x14ac:dyDescent="0.35">
      <c r="A7159">
        <v>2020</v>
      </c>
      <c r="B7159">
        <v>5</v>
      </c>
      <c r="C7159" t="str">
        <f>+VLOOKUP(Precio_mayoristas_consumidores[[#This Row],[Cod_mes]],Códigos_mes[],2,0)</f>
        <v>Mayo</v>
      </c>
      <c r="D7159" t="s">
        <v>797</v>
      </c>
      <c r="E7159" t="str">
        <f>+VLOOKUP(Precio_mayoristas_consumidores[[#This Row],[Producto]],Codigos_class_frutas[],2,0)</f>
        <v>Frutos de pepita</v>
      </c>
      <c r="F7159" t="s">
        <v>242</v>
      </c>
      <c r="G7159" s="51">
        <v>1427.09</v>
      </c>
    </row>
    <row r="7160" spans="1:7" x14ac:dyDescent="0.35">
      <c r="A7160">
        <v>2020</v>
      </c>
      <c r="B7160">
        <v>5</v>
      </c>
      <c r="C7160" t="str">
        <f>+VLOOKUP(Precio_mayoristas_consumidores[[#This Row],[Cod_mes]],Códigos_mes[],2,0)</f>
        <v>Mayo</v>
      </c>
      <c r="D7160" t="s">
        <v>797</v>
      </c>
      <c r="E7160" t="str">
        <f>+VLOOKUP(Precio_mayoristas_consumidores[[#This Row],[Producto]],Codigos_class_frutas[],2,0)</f>
        <v>Tropicales y subtropicales</v>
      </c>
      <c r="F7160" t="s">
        <v>204</v>
      </c>
      <c r="G7160" s="51">
        <v>970.95</v>
      </c>
    </row>
    <row r="7161" spans="1:7" x14ac:dyDescent="0.35">
      <c r="A7161">
        <v>2020</v>
      </c>
      <c r="B7161">
        <v>5</v>
      </c>
      <c r="C7161" t="str">
        <f>+VLOOKUP(Precio_mayoristas_consumidores[[#This Row],[Cod_mes]],Códigos_mes[],2,0)</f>
        <v>Mayo</v>
      </c>
      <c r="D7161" t="s">
        <v>797</v>
      </c>
      <c r="E7161" t="str">
        <f>+VLOOKUP(Precio_mayoristas_consumidores[[#This Row],[Producto]],Codigos_class_frutas[],2,0)</f>
        <v>Uva</v>
      </c>
      <c r="F7161" t="s">
        <v>295</v>
      </c>
      <c r="G7161" s="51">
        <v>2760.87</v>
      </c>
    </row>
    <row r="7162" spans="1:7" x14ac:dyDescent="0.35">
      <c r="A7162">
        <v>2020</v>
      </c>
      <c r="B7162">
        <v>6</v>
      </c>
      <c r="C7162" t="str">
        <f>+VLOOKUP(Precio_mayoristas_consumidores[[#This Row],[Cod_mes]],Códigos_mes[],2,0)</f>
        <v>Junio</v>
      </c>
      <c r="D7162" t="s">
        <v>796</v>
      </c>
      <c r="E7162" t="str">
        <f>+VLOOKUP(Precio_mayoristas_consumidores[[#This Row],[Producto]],Codigos_class_frutas[],2,0)</f>
        <v>Frutos de hueso (carozo)</v>
      </c>
      <c r="F7162" t="s">
        <v>702</v>
      </c>
      <c r="G7162" s="51">
        <v>850</v>
      </c>
    </row>
    <row r="7163" spans="1:7" x14ac:dyDescent="0.35">
      <c r="A7163">
        <v>2020</v>
      </c>
      <c r="B7163">
        <v>6</v>
      </c>
      <c r="C7163" t="str">
        <f>+VLOOKUP(Precio_mayoristas_consumidores[[#This Row],[Cod_mes]],Códigos_mes[],2,0)</f>
        <v>Junio</v>
      </c>
      <c r="D7163" t="s">
        <v>796</v>
      </c>
      <c r="E7163" t="str">
        <f>+VLOOKUP(Precio_mayoristas_consumidores[[#This Row],[Producto]],Codigos_class_frutas[],2,0)</f>
        <v>Berries</v>
      </c>
      <c r="F7163" t="s">
        <v>212</v>
      </c>
      <c r="G7163" s="51">
        <v>1847.83</v>
      </c>
    </row>
    <row r="7164" spans="1:7" x14ac:dyDescent="0.35">
      <c r="A7164">
        <v>2020</v>
      </c>
      <c r="B7164">
        <v>6</v>
      </c>
      <c r="C7164" t="str">
        <f>+VLOOKUP(Precio_mayoristas_consumidores[[#This Row],[Cod_mes]],Códigos_mes[],2,0)</f>
        <v>Junio</v>
      </c>
      <c r="D7164" t="s">
        <v>796</v>
      </c>
      <c r="E7164" t="str">
        <f>+VLOOKUP(Precio_mayoristas_consumidores[[#This Row],[Producto]],Codigos_class_frutas[],2,0)</f>
        <v>Berries</v>
      </c>
      <c r="F7164" t="s">
        <v>249</v>
      </c>
      <c r="G7164" s="51">
        <v>853.73</v>
      </c>
    </row>
    <row r="7165" spans="1:7" x14ac:dyDescent="0.35">
      <c r="A7165">
        <v>2020</v>
      </c>
      <c r="B7165">
        <v>6</v>
      </c>
      <c r="C7165" t="str">
        <f>+VLOOKUP(Precio_mayoristas_consumidores[[#This Row],[Cod_mes]],Códigos_mes[],2,0)</f>
        <v>Junio</v>
      </c>
      <c r="D7165" t="s">
        <v>796</v>
      </c>
      <c r="E7165" t="str">
        <f>+VLOOKUP(Precio_mayoristas_consumidores[[#This Row],[Producto]],Codigos_class_frutas[],2,0)</f>
        <v>Cítricos</v>
      </c>
      <c r="F7165" t="s">
        <v>214</v>
      </c>
      <c r="G7165" s="51">
        <v>751.45</v>
      </c>
    </row>
    <row r="7166" spans="1:7" x14ac:dyDescent="0.35">
      <c r="A7166">
        <v>2020</v>
      </c>
      <c r="B7166">
        <v>6</v>
      </c>
      <c r="C7166" t="str">
        <f>+VLOOKUP(Precio_mayoristas_consumidores[[#This Row],[Cod_mes]],Códigos_mes[],2,0)</f>
        <v>Junio</v>
      </c>
      <c r="D7166" t="s">
        <v>796</v>
      </c>
      <c r="E7166" t="str">
        <f>+VLOOKUP(Precio_mayoristas_consumidores[[#This Row],[Producto]],Codigos_class_frutas[],2,0)</f>
        <v>Cítricos</v>
      </c>
      <c r="F7166" t="s">
        <v>218</v>
      </c>
      <c r="G7166" s="51">
        <v>996.2</v>
      </c>
    </row>
    <row r="7167" spans="1:7" x14ac:dyDescent="0.35">
      <c r="A7167">
        <v>2020</v>
      </c>
      <c r="B7167">
        <v>6</v>
      </c>
      <c r="C7167" t="str">
        <f>+VLOOKUP(Precio_mayoristas_consumidores[[#This Row],[Cod_mes]],Códigos_mes[],2,0)</f>
        <v>Junio</v>
      </c>
      <c r="D7167" t="s">
        <v>796</v>
      </c>
      <c r="E7167" t="str">
        <f>+VLOOKUP(Precio_mayoristas_consumidores[[#This Row],[Producto]],Codigos_class_frutas[],2,0)</f>
        <v>Tropicales y subtropicales</v>
      </c>
      <c r="F7167" t="s">
        <v>229</v>
      </c>
      <c r="G7167" s="51">
        <v>2443.88</v>
      </c>
    </row>
    <row r="7168" spans="1:7" x14ac:dyDescent="0.35">
      <c r="A7168">
        <v>2020</v>
      </c>
      <c r="B7168">
        <v>6</v>
      </c>
      <c r="C7168" t="str">
        <f>+VLOOKUP(Precio_mayoristas_consumidores[[#This Row],[Cod_mes]],Códigos_mes[],2,0)</f>
        <v>Junio</v>
      </c>
      <c r="D7168" t="s">
        <v>796</v>
      </c>
      <c r="E7168" t="str">
        <f>+VLOOKUP(Precio_mayoristas_consumidores[[#This Row],[Producto]],Codigos_class_frutas[],2,0)</f>
        <v>Frutos de pepita</v>
      </c>
      <c r="F7168" t="s">
        <v>231</v>
      </c>
      <c r="G7168" s="51">
        <v>714.62</v>
      </c>
    </row>
    <row r="7169" spans="1:7" x14ac:dyDescent="0.35">
      <c r="A7169">
        <v>2020</v>
      </c>
      <c r="B7169">
        <v>6</v>
      </c>
      <c r="C7169" t="str">
        <f>+VLOOKUP(Precio_mayoristas_consumidores[[#This Row],[Cod_mes]],Códigos_mes[],2,0)</f>
        <v>Junio</v>
      </c>
      <c r="D7169" t="s">
        <v>796</v>
      </c>
      <c r="E7169" t="str">
        <f>+VLOOKUP(Precio_mayoristas_consumidores[[#This Row],[Producto]],Codigos_class_frutas[],2,0)</f>
        <v>Cítricos</v>
      </c>
      <c r="F7169" t="s">
        <v>221</v>
      </c>
      <c r="G7169" s="51">
        <v>848.36</v>
      </c>
    </row>
    <row r="7170" spans="1:7" x14ac:dyDescent="0.35">
      <c r="A7170">
        <v>2020</v>
      </c>
      <c r="B7170">
        <v>6</v>
      </c>
      <c r="C7170" t="str">
        <f>+VLOOKUP(Precio_mayoristas_consumidores[[#This Row],[Cod_mes]],Códigos_mes[],2,0)</f>
        <v>Junio</v>
      </c>
      <c r="D7170" t="s">
        <v>796</v>
      </c>
      <c r="E7170" t="str">
        <f>+VLOOKUP(Precio_mayoristas_consumidores[[#This Row],[Producto]],Codigos_class_frutas[],2,0)</f>
        <v>Oleaginosos</v>
      </c>
      <c r="F7170" t="s">
        <v>225</v>
      </c>
      <c r="G7170" s="51">
        <v>4236.8500000000004</v>
      </c>
    </row>
    <row r="7171" spans="1:7" x14ac:dyDescent="0.35">
      <c r="A7171">
        <v>2020</v>
      </c>
      <c r="B7171">
        <v>6</v>
      </c>
      <c r="C7171" t="str">
        <f>+VLOOKUP(Precio_mayoristas_consumidores[[#This Row],[Cod_mes]],Códigos_mes[],2,0)</f>
        <v>Junio</v>
      </c>
      <c r="D7171" t="s">
        <v>796</v>
      </c>
      <c r="E7171" t="str">
        <f>+VLOOKUP(Precio_mayoristas_consumidores[[#This Row],[Producto]],Codigos_class_frutas[],2,0)</f>
        <v>Frutos de pepita</v>
      </c>
      <c r="F7171" t="s">
        <v>242</v>
      </c>
      <c r="G7171" s="51">
        <v>798.3</v>
      </c>
    </row>
    <row r="7172" spans="1:7" x14ac:dyDescent="0.35">
      <c r="A7172">
        <v>2020</v>
      </c>
      <c r="B7172">
        <v>6</v>
      </c>
      <c r="C7172" t="str">
        <f>+VLOOKUP(Precio_mayoristas_consumidores[[#This Row],[Cod_mes]],Códigos_mes[],2,0)</f>
        <v>Junio</v>
      </c>
      <c r="D7172" t="s">
        <v>796</v>
      </c>
      <c r="E7172" t="str">
        <f>+VLOOKUP(Precio_mayoristas_consumidores[[#This Row],[Producto]],Codigos_class_frutas[],2,0)</f>
        <v>Tropicales y subtropicales</v>
      </c>
      <c r="F7172" t="s">
        <v>204</v>
      </c>
      <c r="G7172" s="51">
        <v>741.39</v>
      </c>
    </row>
    <row r="7173" spans="1:7" x14ac:dyDescent="0.35">
      <c r="A7173">
        <v>2020</v>
      </c>
      <c r="B7173">
        <v>6</v>
      </c>
      <c r="C7173" t="str">
        <f>+VLOOKUP(Precio_mayoristas_consumidores[[#This Row],[Cod_mes]],Códigos_mes[],2,0)</f>
        <v>Junio</v>
      </c>
      <c r="D7173" t="s">
        <v>796</v>
      </c>
      <c r="E7173" t="str">
        <f>+VLOOKUP(Precio_mayoristas_consumidores[[#This Row],[Producto]],Codigos_class_frutas[],2,0)</f>
        <v>Uva</v>
      </c>
      <c r="F7173" t="s">
        <v>295</v>
      </c>
      <c r="G7173" s="51">
        <v>1067.8800000000001</v>
      </c>
    </row>
    <row r="7174" spans="1:7" x14ac:dyDescent="0.35">
      <c r="A7174">
        <v>2020</v>
      </c>
      <c r="B7174">
        <v>6</v>
      </c>
      <c r="C7174" t="str">
        <f>+VLOOKUP(Precio_mayoristas_consumidores[[#This Row],[Cod_mes]],Códigos_mes[],2,0)</f>
        <v>Junio</v>
      </c>
      <c r="D7174" t="s">
        <v>797</v>
      </c>
      <c r="E7174" t="str">
        <f>+VLOOKUP(Precio_mayoristas_consumidores[[#This Row],[Producto]],Codigos_class_frutas[],2,0)</f>
        <v>Berries</v>
      </c>
      <c r="F7174" t="s">
        <v>212</v>
      </c>
      <c r="G7174" s="51">
        <v>6453.5</v>
      </c>
    </row>
    <row r="7175" spans="1:7" x14ac:dyDescent="0.35">
      <c r="A7175">
        <v>2020</v>
      </c>
      <c r="B7175">
        <v>6</v>
      </c>
      <c r="C7175" t="str">
        <f>+VLOOKUP(Precio_mayoristas_consumidores[[#This Row],[Cod_mes]],Códigos_mes[],2,0)</f>
        <v>Junio</v>
      </c>
      <c r="D7175" t="s">
        <v>797</v>
      </c>
      <c r="E7175" t="str">
        <f>+VLOOKUP(Precio_mayoristas_consumidores[[#This Row],[Producto]],Codigos_class_frutas[],2,0)</f>
        <v>Berries</v>
      </c>
      <c r="F7175" t="s">
        <v>249</v>
      </c>
      <c r="G7175" s="51">
        <v>2041.58</v>
      </c>
    </row>
    <row r="7176" spans="1:7" x14ac:dyDescent="0.35">
      <c r="A7176">
        <v>2020</v>
      </c>
      <c r="B7176">
        <v>6</v>
      </c>
      <c r="C7176" t="str">
        <f>+VLOOKUP(Precio_mayoristas_consumidores[[#This Row],[Cod_mes]],Códigos_mes[],2,0)</f>
        <v>Junio</v>
      </c>
      <c r="D7176" t="s">
        <v>797</v>
      </c>
      <c r="E7176" t="str">
        <f>+VLOOKUP(Precio_mayoristas_consumidores[[#This Row],[Producto]],Codigos_class_frutas[],2,0)</f>
        <v>Cítricos</v>
      </c>
      <c r="F7176" t="s">
        <v>214</v>
      </c>
      <c r="G7176" s="51">
        <v>1850.32</v>
      </c>
    </row>
    <row r="7177" spans="1:7" x14ac:dyDescent="0.35">
      <c r="A7177">
        <v>2020</v>
      </c>
      <c r="B7177">
        <v>6</v>
      </c>
      <c r="C7177" t="str">
        <f>+VLOOKUP(Precio_mayoristas_consumidores[[#This Row],[Cod_mes]],Códigos_mes[],2,0)</f>
        <v>Junio</v>
      </c>
      <c r="D7177" t="s">
        <v>797</v>
      </c>
      <c r="E7177" t="str">
        <f>+VLOOKUP(Precio_mayoristas_consumidores[[#This Row],[Producto]],Codigos_class_frutas[],2,0)</f>
        <v>Cítricos</v>
      </c>
      <c r="F7177" t="s">
        <v>218</v>
      </c>
      <c r="G7177" s="51">
        <v>2167.54</v>
      </c>
    </row>
    <row r="7178" spans="1:7" x14ac:dyDescent="0.35">
      <c r="A7178">
        <v>2020</v>
      </c>
      <c r="B7178">
        <v>6</v>
      </c>
      <c r="C7178" t="str">
        <f>+VLOOKUP(Precio_mayoristas_consumidores[[#This Row],[Cod_mes]],Códigos_mes[],2,0)</f>
        <v>Junio</v>
      </c>
      <c r="D7178" t="s">
        <v>797</v>
      </c>
      <c r="E7178" t="str">
        <f>+VLOOKUP(Precio_mayoristas_consumidores[[#This Row],[Producto]],Codigos_class_frutas[],2,0)</f>
        <v>Tropicales y subtropicales</v>
      </c>
      <c r="F7178" t="s">
        <v>229</v>
      </c>
      <c r="G7178" s="51">
        <v>2022.63</v>
      </c>
    </row>
    <row r="7179" spans="1:7" x14ac:dyDescent="0.35">
      <c r="A7179">
        <v>2020</v>
      </c>
      <c r="B7179">
        <v>6</v>
      </c>
      <c r="C7179" t="str">
        <f>+VLOOKUP(Precio_mayoristas_consumidores[[#This Row],[Cod_mes]],Códigos_mes[],2,0)</f>
        <v>Junio</v>
      </c>
      <c r="D7179" t="s">
        <v>797</v>
      </c>
      <c r="E7179" t="str">
        <f>+VLOOKUP(Precio_mayoristas_consumidores[[#This Row],[Producto]],Codigos_class_frutas[],2,0)</f>
        <v>Frutos de pepita</v>
      </c>
      <c r="F7179" t="s">
        <v>231</v>
      </c>
      <c r="G7179" s="51">
        <v>1717.95</v>
      </c>
    </row>
    <row r="7180" spans="1:7" x14ac:dyDescent="0.35">
      <c r="A7180">
        <v>2020</v>
      </c>
      <c r="B7180">
        <v>6</v>
      </c>
      <c r="C7180" t="str">
        <f>+VLOOKUP(Precio_mayoristas_consumidores[[#This Row],[Cod_mes]],Códigos_mes[],2,0)</f>
        <v>Junio</v>
      </c>
      <c r="D7180" t="s">
        <v>797</v>
      </c>
      <c r="E7180" t="str">
        <f>+VLOOKUP(Precio_mayoristas_consumidores[[#This Row],[Producto]],Codigos_class_frutas[],2,0)</f>
        <v>Cítricos</v>
      </c>
      <c r="F7180" t="s">
        <v>221</v>
      </c>
      <c r="G7180" s="51">
        <v>1615.15</v>
      </c>
    </row>
    <row r="7181" spans="1:7" x14ac:dyDescent="0.35">
      <c r="A7181">
        <v>2020</v>
      </c>
      <c r="B7181">
        <v>6</v>
      </c>
      <c r="C7181" t="str">
        <f>+VLOOKUP(Precio_mayoristas_consumidores[[#This Row],[Cod_mes]],Códigos_mes[],2,0)</f>
        <v>Junio</v>
      </c>
      <c r="D7181" t="s">
        <v>797</v>
      </c>
      <c r="E7181" t="str">
        <f>+VLOOKUP(Precio_mayoristas_consumidores[[#This Row],[Producto]],Codigos_class_frutas[],2,0)</f>
        <v>Oleaginosos</v>
      </c>
      <c r="F7181" t="s">
        <v>225</v>
      </c>
      <c r="G7181" s="51">
        <v>4062.61</v>
      </c>
    </row>
    <row r="7182" spans="1:7" x14ac:dyDescent="0.35">
      <c r="A7182">
        <v>2020</v>
      </c>
      <c r="B7182">
        <v>6</v>
      </c>
      <c r="C7182" t="str">
        <f>+VLOOKUP(Precio_mayoristas_consumidores[[#This Row],[Cod_mes]],Códigos_mes[],2,0)</f>
        <v>Junio</v>
      </c>
      <c r="D7182" t="s">
        <v>797</v>
      </c>
      <c r="E7182" t="str">
        <f>+VLOOKUP(Precio_mayoristas_consumidores[[#This Row],[Producto]],Codigos_class_frutas[],2,0)</f>
        <v>Frutos de pepita</v>
      </c>
      <c r="F7182" t="s">
        <v>242</v>
      </c>
      <c r="G7182" s="51">
        <v>1383.41</v>
      </c>
    </row>
    <row r="7183" spans="1:7" x14ac:dyDescent="0.35">
      <c r="A7183">
        <v>2020</v>
      </c>
      <c r="B7183">
        <v>6</v>
      </c>
      <c r="C7183" t="str">
        <f>+VLOOKUP(Precio_mayoristas_consumidores[[#This Row],[Cod_mes]],Códigos_mes[],2,0)</f>
        <v>Junio</v>
      </c>
      <c r="D7183" t="s">
        <v>797</v>
      </c>
      <c r="E7183" t="str">
        <f>+VLOOKUP(Precio_mayoristas_consumidores[[#This Row],[Producto]],Codigos_class_frutas[],2,0)</f>
        <v>Tropicales y subtropicales</v>
      </c>
      <c r="F7183" t="s">
        <v>204</v>
      </c>
      <c r="G7183" s="51">
        <v>993.57</v>
      </c>
    </row>
    <row r="7184" spans="1:7" x14ac:dyDescent="0.35">
      <c r="A7184">
        <v>2020</v>
      </c>
      <c r="B7184">
        <v>6</v>
      </c>
      <c r="C7184" t="str">
        <f>+VLOOKUP(Precio_mayoristas_consumidores[[#This Row],[Cod_mes]],Códigos_mes[],2,0)</f>
        <v>Junio</v>
      </c>
      <c r="D7184" t="s">
        <v>797</v>
      </c>
      <c r="E7184" t="str">
        <f>+VLOOKUP(Precio_mayoristas_consumidores[[#This Row],[Producto]],Codigos_class_frutas[],2,0)</f>
        <v>Uva</v>
      </c>
      <c r="F7184" t="s">
        <v>295</v>
      </c>
      <c r="G7184" s="51">
        <v>2900.41</v>
      </c>
    </row>
    <row r="7185" spans="1:7" x14ac:dyDescent="0.35">
      <c r="A7185">
        <v>2020</v>
      </c>
      <c r="B7185">
        <v>6</v>
      </c>
      <c r="C7185" t="str">
        <f>+VLOOKUP(Precio_mayoristas_consumidores[[#This Row],[Cod_mes]],Códigos_mes[],2,0)</f>
        <v>Junio</v>
      </c>
      <c r="D7185" t="s">
        <v>796</v>
      </c>
      <c r="E7185" t="str">
        <f>+VLOOKUP(Precio_mayoristas_consumidores[[#This Row],[Producto]],Codigos_class_frutas[],2,0)</f>
        <v>Berries</v>
      </c>
      <c r="F7185" t="s">
        <v>212</v>
      </c>
      <c r="G7185" s="51">
        <v>1896.38</v>
      </c>
    </row>
    <row r="7186" spans="1:7" x14ac:dyDescent="0.35">
      <c r="A7186">
        <v>2020</v>
      </c>
      <c r="B7186">
        <v>6</v>
      </c>
      <c r="C7186" t="str">
        <f>+VLOOKUP(Precio_mayoristas_consumidores[[#This Row],[Cod_mes]],Códigos_mes[],2,0)</f>
        <v>Junio</v>
      </c>
      <c r="D7186" t="s">
        <v>796</v>
      </c>
      <c r="E7186" t="str">
        <f>+VLOOKUP(Precio_mayoristas_consumidores[[#This Row],[Producto]],Codigos_class_frutas[],2,0)</f>
        <v>Berries</v>
      </c>
      <c r="F7186" t="s">
        <v>249</v>
      </c>
      <c r="G7186" s="51">
        <v>833.06</v>
      </c>
    </row>
    <row r="7187" spans="1:7" x14ac:dyDescent="0.35">
      <c r="A7187">
        <v>2020</v>
      </c>
      <c r="B7187">
        <v>6</v>
      </c>
      <c r="C7187" t="str">
        <f>+VLOOKUP(Precio_mayoristas_consumidores[[#This Row],[Cod_mes]],Códigos_mes[],2,0)</f>
        <v>Junio</v>
      </c>
      <c r="D7187" t="s">
        <v>796</v>
      </c>
      <c r="E7187" t="str">
        <f>+VLOOKUP(Precio_mayoristas_consumidores[[#This Row],[Producto]],Codigos_class_frutas[],2,0)</f>
        <v>Cítricos</v>
      </c>
      <c r="F7187" t="s">
        <v>214</v>
      </c>
      <c r="G7187" s="51">
        <v>711.67</v>
      </c>
    </row>
    <row r="7188" spans="1:7" x14ac:dyDescent="0.35">
      <c r="A7188">
        <v>2020</v>
      </c>
      <c r="B7188">
        <v>6</v>
      </c>
      <c r="C7188" t="str">
        <f>+VLOOKUP(Precio_mayoristas_consumidores[[#This Row],[Cod_mes]],Códigos_mes[],2,0)</f>
        <v>Junio</v>
      </c>
      <c r="D7188" t="s">
        <v>796</v>
      </c>
      <c r="E7188" t="str">
        <f>+VLOOKUP(Precio_mayoristas_consumidores[[#This Row],[Producto]],Codigos_class_frutas[],2,0)</f>
        <v>Cítricos</v>
      </c>
      <c r="F7188" t="s">
        <v>218</v>
      </c>
      <c r="G7188" s="51">
        <v>912.6</v>
      </c>
    </row>
    <row r="7189" spans="1:7" x14ac:dyDescent="0.35">
      <c r="A7189">
        <v>2020</v>
      </c>
      <c r="B7189">
        <v>6</v>
      </c>
      <c r="C7189" t="str">
        <f>+VLOOKUP(Precio_mayoristas_consumidores[[#This Row],[Cod_mes]],Códigos_mes[],2,0)</f>
        <v>Junio</v>
      </c>
      <c r="D7189" t="s">
        <v>796</v>
      </c>
      <c r="E7189" t="str">
        <f>+VLOOKUP(Precio_mayoristas_consumidores[[#This Row],[Producto]],Codigos_class_frutas[],2,0)</f>
        <v>Tropicales y subtropicales</v>
      </c>
      <c r="F7189" t="s">
        <v>229</v>
      </c>
      <c r="G7189" s="51">
        <v>2365.9699999999998</v>
      </c>
    </row>
    <row r="7190" spans="1:7" x14ac:dyDescent="0.35">
      <c r="A7190">
        <v>2020</v>
      </c>
      <c r="B7190">
        <v>6</v>
      </c>
      <c r="C7190" t="str">
        <f>+VLOOKUP(Precio_mayoristas_consumidores[[#This Row],[Cod_mes]],Códigos_mes[],2,0)</f>
        <v>Junio</v>
      </c>
      <c r="D7190" t="s">
        <v>796</v>
      </c>
      <c r="E7190" t="str">
        <f>+VLOOKUP(Precio_mayoristas_consumidores[[#This Row],[Producto]],Codigos_class_frutas[],2,0)</f>
        <v>Frutos de pepita</v>
      </c>
      <c r="F7190" t="s">
        <v>231</v>
      </c>
      <c r="G7190" s="51">
        <v>704.52</v>
      </c>
    </row>
    <row r="7191" spans="1:7" x14ac:dyDescent="0.35">
      <c r="A7191">
        <v>2020</v>
      </c>
      <c r="B7191">
        <v>6</v>
      </c>
      <c r="C7191" t="str">
        <f>+VLOOKUP(Precio_mayoristas_consumidores[[#This Row],[Cod_mes]],Códigos_mes[],2,0)</f>
        <v>Junio</v>
      </c>
      <c r="D7191" t="s">
        <v>796</v>
      </c>
      <c r="E7191" t="str">
        <f>+VLOOKUP(Precio_mayoristas_consumidores[[#This Row],[Producto]],Codigos_class_frutas[],2,0)</f>
        <v>Cítricos</v>
      </c>
      <c r="F7191" t="s">
        <v>221</v>
      </c>
      <c r="G7191" s="51">
        <v>849.24</v>
      </c>
    </row>
    <row r="7192" spans="1:7" x14ac:dyDescent="0.35">
      <c r="A7192">
        <v>2020</v>
      </c>
      <c r="B7192">
        <v>6</v>
      </c>
      <c r="C7192" t="str">
        <f>+VLOOKUP(Precio_mayoristas_consumidores[[#This Row],[Cod_mes]],Códigos_mes[],2,0)</f>
        <v>Junio</v>
      </c>
      <c r="D7192" t="s">
        <v>796</v>
      </c>
      <c r="E7192" t="str">
        <f>+VLOOKUP(Precio_mayoristas_consumidores[[#This Row],[Producto]],Codigos_class_frutas[],2,0)</f>
        <v>Oleaginosos</v>
      </c>
      <c r="F7192" t="s">
        <v>225</v>
      </c>
      <c r="G7192" s="51">
        <v>4274.17</v>
      </c>
    </row>
    <row r="7193" spans="1:7" x14ac:dyDescent="0.35">
      <c r="A7193">
        <v>2020</v>
      </c>
      <c r="B7193">
        <v>6</v>
      </c>
      <c r="C7193" t="str">
        <f>+VLOOKUP(Precio_mayoristas_consumidores[[#This Row],[Cod_mes]],Códigos_mes[],2,0)</f>
        <v>Junio</v>
      </c>
      <c r="D7193" t="s">
        <v>796</v>
      </c>
      <c r="E7193" t="str">
        <f>+VLOOKUP(Precio_mayoristas_consumidores[[#This Row],[Producto]],Codigos_class_frutas[],2,0)</f>
        <v>Frutos de pepita</v>
      </c>
      <c r="F7193" t="s">
        <v>242</v>
      </c>
      <c r="G7193" s="51">
        <v>741.37</v>
      </c>
    </row>
    <row r="7194" spans="1:7" x14ac:dyDescent="0.35">
      <c r="A7194">
        <v>2020</v>
      </c>
      <c r="B7194">
        <v>6</v>
      </c>
      <c r="C7194" t="str">
        <f>+VLOOKUP(Precio_mayoristas_consumidores[[#This Row],[Cod_mes]],Códigos_mes[],2,0)</f>
        <v>Junio</v>
      </c>
      <c r="D7194" t="s">
        <v>796</v>
      </c>
      <c r="E7194" t="str">
        <f>+VLOOKUP(Precio_mayoristas_consumidores[[#This Row],[Producto]],Codigos_class_frutas[],2,0)</f>
        <v>Tropicales y subtropicales</v>
      </c>
      <c r="F7194" t="s">
        <v>204</v>
      </c>
      <c r="G7194" s="51">
        <v>658.27</v>
      </c>
    </row>
    <row r="7195" spans="1:7" x14ac:dyDescent="0.35">
      <c r="A7195">
        <v>2020</v>
      </c>
      <c r="B7195">
        <v>6</v>
      </c>
      <c r="C7195" t="str">
        <f>+VLOOKUP(Precio_mayoristas_consumidores[[#This Row],[Cod_mes]],Códigos_mes[],2,0)</f>
        <v>Junio</v>
      </c>
      <c r="D7195" t="s">
        <v>796</v>
      </c>
      <c r="E7195" t="str">
        <f>+VLOOKUP(Precio_mayoristas_consumidores[[#This Row],[Producto]],Codigos_class_frutas[],2,0)</f>
        <v>Uva</v>
      </c>
      <c r="F7195" t="s">
        <v>295</v>
      </c>
      <c r="G7195" s="51">
        <v>1144.74</v>
      </c>
    </row>
    <row r="7196" spans="1:7" x14ac:dyDescent="0.35">
      <c r="A7196">
        <v>2020</v>
      </c>
      <c r="B7196">
        <v>6</v>
      </c>
      <c r="C7196" t="str">
        <f>+VLOOKUP(Precio_mayoristas_consumidores[[#This Row],[Cod_mes]],Códigos_mes[],2,0)</f>
        <v>Junio</v>
      </c>
      <c r="D7196" t="s">
        <v>797</v>
      </c>
      <c r="E7196" t="str">
        <f>+VLOOKUP(Precio_mayoristas_consumidores[[#This Row],[Producto]],Codigos_class_frutas[],2,0)</f>
        <v>Berries</v>
      </c>
      <c r="F7196" t="s">
        <v>212</v>
      </c>
      <c r="G7196" s="51">
        <v>5805.25</v>
      </c>
    </row>
    <row r="7197" spans="1:7" x14ac:dyDescent="0.35">
      <c r="A7197">
        <v>2020</v>
      </c>
      <c r="B7197">
        <v>6</v>
      </c>
      <c r="C7197" t="str">
        <f>+VLOOKUP(Precio_mayoristas_consumidores[[#This Row],[Cod_mes]],Códigos_mes[],2,0)</f>
        <v>Junio</v>
      </c>
      <c r="D7197" t="s">
        <v>797</v>
      </c>
      <c r="E7197" t="str">
        <f>+VLOOKUP(Precio_mayoristas_consumidores[[#This Row],[Producto]],Codigos_class_frutas[],2,0)</f>
        <v>Berries</v>
      </c>
      <c r="F7197" t="s">
        <v>249</v>
      </c>
      <c r="G7197" s="51">
        <v>2254.9899999999998</v>
      </c>
    </row>
    <row r="7198" spans="1:7" x14ac:dyDescent="0.35">
      <c r="A7198">
        <v>2020</v>
      </c>
      <c r="B7198">
        <v>6</v>
      </c>
      <c r="C7198" t="str">
        <f>+VLOOKUP(Precio_mayoristas_consumidores[[#This Row],[Cod_mes]],Códigos_mes[],2,0)</f>
        <v>Junio</v>
      </c>
      <c r="D7198" t="s">
        <v>797</v>
      </c>
      <c r="E7198" t="str">
        <f>+VLOOKUP(Precio_mayoristas_consumidores[[#This Row],[Producto]],Codigos_class_frutas[],2,0)</f>
        <v>Cítricos</v>
      </c>
      <c r="F7198" t="s">
        <v>214</v>
      </c>
      <c r="G7198" s="51">
        <v>1785.66</v>
      </c>
    </row>
    <row r="7199" spans="1:7" x14ac:dyDescent="0.35">
      <c r="A7199">
        <v>2020</v>
      </c>
      <c r="B7199">
        <v>6</v>
      </c>
      <c r="C7199" t="str">
        <f>+VLOOKUP(Precio_mayoristas_consumidores[[#This Row],[Cod_mes]],Códigos_mes[],2,0)</f>
        <v>Junio</v>
      </c>
      <c r="D7199" t="s">
        <v>797</v>
      </c>
      <c r="E7199" t="str">
        <f>+VLOOKUP(Precio_mayoristas_consumidores[[#This Row],[Producto]],Codigos_class_frutas[],2,0)</f>
        <v>Cítricos</v>
      </c>
      <c r="F7199" t="s">
        <v>218</v>
      </c>
      <c r="G7199" s="51">
        <v>2224.31</v>
      </c>
    </row>
    <row r="7200" spans="1:7" x14ac:dyDescent="0.35">
      <c r="A7200">
        <v>2020</v>
      </c>
      <c r="B7200">
        <v>6</v>
      </c>
      <c r="C7200" t="str">
        <f>+VLOOKUP(Precio_mayoristas_consumidores[[#This Row],[Cod_mes]],Códigos_mes[],2,0)</f>
        <v>Junio</v>
      </c>
      <c r="D7200" t="s">
        <v>797</v>
      </c>
      <c r="E7200" t="str">
        <f>+VLOOKUP(Precio_mayoristas_consumidores[[#This Row],[Producto]],Codigos_class_frutas[],2,0)</f>
        <v>Tropicales y subtropicales</v>
      </c>
      <c r="F7200" t="s">
        <v>229</v>
      </c>
      <c r="G7200" s="51">
        <v>2088.1999999999998</v>
      </c>
    </row>
    <row r="7201" spans="1:7" x14ac:dyDescent="0.35">
      <c r="A7201">
        <v>2020</v>
      </c>
      <c r="B7201">
        <v>6</v>
      </c>
      <c r="C7201" t="str">
        <f>+VLOOKUP(Precio_mayoristas_consumidores[[#This Row],[Cod_mes]],Códigos_mes[],2,0)</f>
        <v>Junio</v>
      </c>
      <c r="D7201" t="s">
        <v>797</v>
      </c>
      <c r="E7201" t="str">
        <f>+VLOOKUP(Precio_mayoristas_consumidores[[#This Row],[Producto]],Codigos_class_frutas[],2,0)</f>
        <v>Frutos de pepita</v>
      </c>
      <c r="F7201" t="s">
        <v>231</v>
      </c>
      <c r="G7201" s="51">
        <v>1758.75</v>
      </c>
    </row>
    <row r="7202" spans="1:7" x14ac:dyDescent="0.35">
      <c r="A7202">
        <v>2020</v>
      </c>
      <c r="B7202">
        <v>6</v>
      </c>
      <c r="C7202" t="str">
        <f>+VLOOKUP(Precio_mayoristas_consumidores[[#This Row],[Cod_mes]],Códigos_mes[],2,0)</f>
        <v>Junio</v>
      </c>
      <c r="D7202" t="s">
        <v>797</v>
      </c>
      <c r="E7202" t="str">
        <f>+VLOOKUP(Precio_mayoristas_consumidores[[#This Row],[Producto]],Codigos_class_frutas[],2,0)</f>
        <v>Cítricos</v>
      </c>
      <c r="F7202" t="s">
        <v>221</v>
      </c>
      <c r="G7202" s="51">
        <v>1608.49</v>
      </c>
    </row>
    <row r="7203" spans="1:7" x14ac:dyDescent="0.35">
      <c r="A7203">
        <v>2020</v>
      </c>
      <c r="B7203">
        <v>6</v>
      </c>
      <c r="C7203" t="str">
        <f>+VLOOKUP(Precio_mayoristas_consumidores[[#This Row],[Cod_mes]],Códigos_mes[],2,0)</f>
        <v>Junio</v>
      </c>
      <c r="D7203" t="s">
        <v>797</v>
      </c>
      <c r="E7203" t="str">
        <f>+VLOOKUP(Precio_mayoristas_consumidores[[#This Row],[Producto]],Codigos_class_frutas[],2,0)</f>
        <v>Oleaginosos</v>
      </c>
      <c r="F7203" t="s">
        <v>225</v>
      </c>
      <c r="G7203" s="51">
        <v>4084.44</v>
      </c>
    </row>
    <row r="7204" spans="1:7" x14ac:dyDescent="0.35">
      <c r="A7204">
        <v>2020</v>
      </c>
      <c r="B7204">
        <v>6</v>
      </c>
      <c r="C7204" t="str">
        <f>+VLOOKUP(Precio_mayoristas_consumidores[[#This Row],[Cod_mes]],Códigos_mes[],2,0)</f>
        <v>Junio</v>
      </c>
      <c r="D7204" t="s">
        <v>797</v>
      </c>
      <c r="E7204" t="str">
        <f>+VLOOKUP(Precio_mayoristas_consumidores[[#This Row],[Producto]],Codigos_class_frutas[],2,0)</f>
        <v>Frutos de pepita</v>
      </c>
      <c r="F7204" t="s">
        <v>242</v>
      </c>
      <c r="G7204" s="51">
        <v>1432.64</v>
      </c>
    </row>
    <row r="7205" spans="1:7" x14ac:dyDescent="0.35">
      <c r="A7205">
        <v>2020</v>
      </c>
      <c r="B7205">
        <v>6</v>
      </c>
      <c r="C7205" t="str">
        <f>+VLOOKUP(Precio_mayoristas_consumidores[[#This Row],[Cod_mes]],Códigos_mes[],2,0)</f>
        <v>Junio</v>
      </c>
      <c r="D7205" t="s">
        <v>797</v>
      </c>
      <c r="E7205" t="str">
        <f>+VLOOKUP(Precio_mayoristas_consumidores[[#This Row],[Producto]],Codigos_class_frutas[],2,0)</f>
        <v>Tropicales y subtropicales</v>
      </c>
      <c r="F7205" t="s">
        <v>204</v>
      </c>
      <c r="G7205" s="51">
        <v>998.96</v>
      </c>
    </row>
    <row r="7206" spans="1:7" x14ac:dyDescent="0.35">
      <c r="A7206">
        <v>2020</v>
      </c>
      <c r="B7206">
        <v>6</v>
      </c>
      <c r="C7206" t="str">
        <f>+VLOOKUP(Precio_mayoristas_consumidores[[#This Row],[Cod_mes]],Códigos_mes[],2,0)</f>
        <v>Junio</v>
      </c>
      <c r="D7206" t="s">
        <v>797</v>
      </c>
      <c r="E7206" t="str">
        <f>+VLOOKUP(Precio_mayoristas_consumidores[[#This Row],[Producto]],Codigos_class_frutas[],2,0)</f>
        <v>Uva</v>
      </c>
      <c r="F7206" t="s">
        <v>295</v>
      </c>
      <c r="G7206" s="51">
        <v>3240.21</v>
      </c>
    </row>
    <row r="7207" spans="1:7" x14ac:dyDescent="0.35">
      <c r="A7207">
        <v>2020</v>
      </c>
      <c r="B7207">
        <v>6</v>
      </c>
      <c r="C7207" t="str">
        <f>+VLOOKUP(Precio_mayoristas_consumidores[[#This Row],[Cod_mes]],Códigos_mes[],2,0)</f>
        <v>Junio</v>
      </c>
      <c r="D7207" t="s">
        <v>796</v>
      </c>
      <c r="E7207" t="str">
        <f>+VLOOKUP(Precio_mayoristas_consumidores[[#This Row],[Producto]],Codigos_class_frutas[],2,0)</f>
        <v>Berries</v>
      </c>
      <c r="F7207" t="s">
        <v>212</v>
      </c>
      <c r="G7207" s="51">
        <v>1721.45</v>
      </c>
    </row>
    <row r="7208" spans="1:7" x14ac:dyDescent="0.35">
      <c r="A7208">
        <v>2020</v>
      </c>
      <c r="B7208">
        <v>6</v>
      </c>
      <c r="C7208" t="str">
        <f>+VLOOKUP(Precio_mayoristas_consumidores[[#This Row],[Cod_mes]],Códigos_mes[],2,0)</f>
        <v>Junio</v>
      </c>
      <c r="D7208" t="s">
        <v>796</v>
      </c>
      <c r="E7208" t="str">
        <f>+VLOOKUP(Precio_mayoristas_consumidores[[#This Row],[Producto]],Codigos_class_frutas[],2,0)</f>
        <v>Berries</v>
      </c>
      <c r="F7208" t="s">
        <v>249</v>
      </c>
      <c r="G7208" s="51">
        <v>851.46</v>
      </c>
    </row>
    <row r="7209" spans="1:7" x14ac:dyDescent="0.35">
      <c r="A7209">
        <v>2020</v>
      </c>
      <c r="B7209">
        <v>6</v>
      </c>
      <c r="C7209" t="str">
        <f>+VLOOKUP(Precio_mayoristas_consumidores[[#This Row],[Cod_mes]],Códigos_mes[],2,0)</f>
        <v>Junio</v>
      </c>
      <c r="D7209" t="s">
        <v>796</v>
      </c>
      <c r="E7209" t="str">
        <f>+VLOOKUP(Precio_mayoristas_consumidores[[#This Row],[Producto]],Codigos_class_frutas[],2,0)</f>
        <v>Cítricos</v>
      </c>
      <c r="F7209" t="s">
        <v>214</v>
      </c>
      <c r="G7209" s="51">
        <v>676.77</v>
      </c>
    </row>
    <row r="7210" spans="1:7" x14ac:dyDescent="0.35">
      <c r="A7210">
        <v>2020</v>
      </c>
      <c r="B7210">
        <v>6</v>
      </c>
      <c r="C7210" t="str">
        <f>+VLOOKUP(Precio_mayoristas_consumidores[[#This Row],[Cod_mes]],Códigos_mes[],2,0)</f>
        <v>Junio</v>
      </c>
      <c r="D7210" t="s">
        <v>796</v>
      </c>
      <c r="E7210" t="str">
        <f>+VLOOKUP(Precio_mayoristas_consumidores[[#This Row],[Producto]],Codigos_class_frutas[],2,0)</f>
        <v>Cítricos</v>
      </c>
      <c r="F7210" t="s">
        <v>218</v>
      </c>
      <c r="G7210" s="51">
        <v>899.87</v>
      </c>
    </row>
    <row r="7211" spans="1:7" x14ac:dyDescent="0.35">
      <c r="A7211">
        <v>2020</v>
      </c>
      <c r="B7211">
        <v>6</v>
      </c>
      <c r="C7211" t="str">
        <f>+VLOOKUP(Precio_mayoristas_consumidores[[#This Row],[Cod_mes]],Códigos_mes[],2,0)</f>
        <v>Junio</v>
      </c>
      <c r="D7211" t="s">
        <v>796</v>
      </c>
      <c r="E7211" t="str">
        <f>+VLOOKUP(Precio_mayoristas_consumidores[[#This Row],[Producto]],Codigos_class_frutas[],2,0)</f>
        <v>Tropicales y subtropicales</v>
      </c>
      <c r="F7211" t="s">
        <v>229</v>
      </c>
      <c r="G7211" s="51">
        <v>2390.91</v>
      </c>
    </row>
    <row r="7212" spans="1:7" x14ac:dyDescent="0.35">
      <c r="A7212">
        <v>2020</v>
      </c>
      <c r="B7212">
        <v>6</v>
      </c>
      <c r="C7212" t="str">
        <f>+VLOOKUP(Precio_mayoristas_consumidores[[#This Row],[Cod_mes]],Códigos_mes[],2,0)</f>
        <v>Junio</v>
      </c>
      <c r="D7212" t="s">
        <v>796</v>
      </c>
      <c r="E7212" t="str">
        <f>+VLOOKUP(Precio_mayoristas_consumidores[[#This Row],[Producto]],Codigos_class_frutas[],2,0)</f>
        <v>Frutos de pepita</v>
      </c>
      <c r="F7212" t="s">
        <v>231</v>
      </c>
      <c r="G7212" s="51">
        <v>716.22</v>
      </c>
    </row>
    <row r="7213" spans="1:7" x14ac:dyDescent="0.35">
      <c r="A7213">
        <v>2020</v>
      </c>
      <c r="B7213">
        <v>6</v>
      </c>
      <c r="C7213" t="str">
        <f>+VLOOKUP(Precio_mayoristas_consumidores[[#This Row],[Cod_mes]],Códigos_mes[],2,0)</f>
        <v>Junio</v>
      </c>
      <c r="D7213" t="s">
        <v>796</v>
      </c>
      <c r="E7213" t="str">
        <f>+VLOOKUP(Precio_mayoristas_consumidores[[#This Row],[Producto]],Codigos_class_frutas[],2,0)</f>
        <v>Cítricos</v>
      </c>
      <c r="F7213" t="s">
        <v>221</v>
      </c>
      <c r="G7213" s="51">
        <v>767.08</v>
      </c>
    </row>
    <row r="7214" spans="1:7" x14ac:dyDescent="0.35">
      <c r="A7214">
        <v>2020</v>
      </c>
      <c r="B7214">
        <v>6</v>
      </c>
      <c r="C7214" t="str">
        <f>+VLOOKUP(Precio_mayoristas_consumidores[[#This Row],[Cod_mes]],Códigos_mes[],2,0)</f>
        <v>Junio</v>
      </c>
      <c r="D7214" t="s">
        <v>796</v>
      </c>
      <c r="E7214" t="str">
        <f>+VLOOKUP(Precio_mayoristas_consumidores[[#This Row],[Producto]],Codigos_class_frutas[],2,0)</f>
        <v>Oleaginosos</v>
      </c>
      <c r="F7214" t="s">
        <v>225</v>
      </c>
      <c r="G7214" s="51">
        <v>4361.2</v>
      </c>
    </row>
    <row r="7215" spans="1:7" x14ac:dyDescent="0.35">
      <c r="A7215">
        <v>2020</v>
      </c>
      <c r="B7215">
        <v>6</v>
      </c>
      <c r="C7215" t="str">
        <f>+VLOOKUP(Precio_mayoristas_consumidores[[#This Row],[Cod_mes]],Códigos_mes[],2,0)</f>
        <v>Junio</v>
      </c>
      <c r="D7215" t="s">
        <v>796</v>
      </c>
      <c r="E7215" t="str">
        <f>+VLOOKUP(Precio_mayoristas_consumidores[[#This Row],[Producto]],Codigos_class_frutas[],2,0)</f>
        <v>Frutos de pepita</v>
      </c>
      <c r="F7215" t="s">
        <v>242</v>
      </c>
      <c r="G7215" s="51">
        <v>770.5</v>
      </c>
    </row>
    <row r="7216" spans="1:7" x14ac:dyDescent="0.35">
      <c r="A7216">
        <v>2020</v>
      </c>
      <c r="B7216">
        <v>6</v>
      </c>
      <c r="C7216" t="str">
        <f>+VLOOKUP(Precio_mayoristas_consumidores[[#This Row],[Cod_mes]],Códigos_mes[],2,0)</f>
        <v>Junio</v>
      </c>
      <c r="D7216" t="s">
        <v>796</v>
      </c>
      <c r="E7216" t="str">
        <f>+VLOOKUP(Precio_mayoristas_consumidores[[#This Row],[Producto]],Codigos_class_frutas[],2,0)</f>
        <v>Tropicales y subtropicales</v>
      </c>
      <c r="F7216" t="s">
        <v>204</v>
      </c>
      <c r="G7216" s="51">
        <v>659.1</v>
      </c>
    </row>
    <row r="7217" spans="1:7" x14ac:dyDescent="0.35">
      <c r="A7217">
        <v>2020</v>
      </c>
      <c r="B7217">
        <v>6</v>
      </c>
      <c r="C7217" t="str">
        <f>+VLOOKUP(Precio_mayoristas_consumidores[[#This Row],[Cod_mes]],Códigos_mes[],2,0)</f>
        <v>Junio</v>
      </c>
      <c r="D7217" t="s">
        <v>796</v>
      </c>
      <c r="E7217" t="str">
        <f>+VLOOKUP(Precio_mayoristas_consumidores[[#This Row],[Producto]],Codigos_class_frutas[],2,0)</f>
        <v>Uva</v>
      </c>
      <c r="F7217" t="s">
        <v>295</v>
      </c>
      <c r="G7217" s="51">
        <v>1285.04</v>
      </c>
    </row>
    <row r="7218" spans="1:7" x14ac:dyDescent="0.35">
      <c r="A7218">
        <v>2020</v>
      </c>
      <c r="B7218">
        <v>6</v>
      </c>
      <c r="C7218" t="str">
        <f>+VLOOKUP(Precio_mayoristas_consumidores[[#This Row],[Cod_mes]],Códigos_mes[],2,0)</f>
        <v>Junio</v>
      </c>
      <c r="D7218" t="s">
        <v>797</v>
      </c>
      <c r="E7218" t="str">
        <f>+VLOOKUP(Precio_mayoristas_consumidores[[#This Row],[Producto]],Codigos_class_frutas[],2,0)</f>
        <v>Berries</v>
      </c>
      <c r="F7218" t="s">
        <v>212</v>
      </c>
      <c r="G7218" s="51">
        <v>6313</v>
      </c>
    </row>
    <row r="7219" spans="1:7" x14ac:dyDescent="0.35">
      <c r="A7219">
        <v>2020</v>
      </c>
      <c r="B7219">
        <v>6</v>
      </c>
      <c r="C7219" t="str">
        <f>+VLOOKUP(Precio_mayoristas_consumidores[[#This Row],[Cod_mes]],Códigos_mes[],2,0)</f>
        <v>Junio</v>
      </c>
      <c r="D7219" t="s">
        <v>797</v>
      </c>
      <c r="E7219" t="str">
        <f>+VLOOKUP(Precio_mayoristas_consumidores[[#This Row],[Producto]],Codigos_class_frutas[],2,0)</f>
        <v>Berries</v>
      </c>
      <c r="F7219" t="s">
        <v>249</v>
      </c>
      <c r="G7219" s="51">
        <v>2160.58</v>
      </c>
    </row>
    <row r="7220" spans="1:7" x14ac:dyDescent="0.35">
      <c r="A7220">
        <v>2020</v>
      </c>
      <c r="B7220">
        <v>6</v>
      </c>
      <c r="C7220" t="str">
        <f>+VLOOKUP(Precio_mayoristas_consumidores[[#This Row],[Cod_mes]],Códigos_mes[],2,0)</f>
        <v>Junio</v>
      </c>
      <c r="D7220" t="s">
        <v>797</v>
      </c>
      <c r="E7220" t="str">
        <f>+VLOOKUP(Precio_mayoristas_consumidores[[#This Row],[Producto]],Codigos_class_frutas[],2,0)</f>
        <v>Cítricos</v>
      </c>
      <c r="F7220" t="s">
        <v>214</v>
      </c>
      <c r="G7220" s="51">
        <v>1783.64</v>
      </c>
    </row>
    <row r="7221" spans="1:7" x14ac:dyDescent="0.35">
      <c r="A7221">
        <v>2020</v>
      </c>
      <c r="B7221">
        <v>6</v>
      </c>
      <c r="C7221" t="str">
        <f>+VLOOKUP(Precio_mayoristas_consumidores[[#This Row],[Cod_mes]],Códigos_mes[],2,0)</f>
        <v>Junio</v>
      </c>
      <c r="D7221" t="s">
        <v>797</v>
      </c>
      <c r="E7221" t="str">
        <f>+VLOOKUP(Precio_mayoristas_consumidores[[#This Row],[Producto]],Codigos_class_frutas[],2,0)</f>
        <v>Cítricos</v>
      </c>
      <c r="F7221" t="s">
        <v>218</v>
      </c>
      <c r="G7221" s="51">
        <v>2063.2800000000002</v>
      </c>
    </row>
    <row r="7222" spans="1:7" x14ac:dyDescent="0.35">
      <c r="A7222">
        <v>2020</v>
      </c>
      <c r="B7222">
        <v>6</v>
      </c>
      <c r="C7222" t="str">
        <f>+VLOOKUP(Precio_mayoristas_consumidores[[#This Row],[Cod_mes]],Códigos_mes[],2,0)</f>
        <v>Junio</v>
      </c>
      <c r="D7222" t="s">
        <v>797</v>
      </c>
      <c r="E7222" t="str">
        <f>+VLOOKUP(Precio_mayoristas_consumidores[[#This Row],[Producto]],Codigos_class_frutas[],2,0)</f>
        <v>Tropicales y subtropicales</v>
      </c>
      <c r="F7222" t="s">
        <v>229</v>
      </c>
      <c r="G7222" s="51">
        <v>2208</v>
      </c>
    </row>
    <row r="7223" spans="1:7" x14ac:dyDescent="0.35">
      <c r="A7223">
        <v>2020</v>
      </c>
      <c r="B7223">
        <v>6</v>
      </c>
      <c r="C7223" t="str">
        <f>+VLOOKUP(Precio_mayoristas_consumidores[[#This Row],[Cod_mes]],Códigos_mes[],2,0)</f>
        <v>Junio</v>
      </c>
      <c r="D7223" t="s">
        <v>797</v>
      </c>
      <c r="E7223" t="str">
        <f>+VLOOKUP(Precio_mayoristas_consumidores[[#This Row],[Producto]],Codigos_class_frutas[],2,0)</f>
        <v>Frutos de pepita</v>
      </c>
      <c r="F7223" t="s">
        <v>231</v>
      </c>
      <c r="G7223" s="51">
        <v>1643.82</v>
      </c>
    </row>
    <row r="7224" spans="1:7" x14ac:dyDescent="0.35">
      <c r="A7224">
        <v>2020</v>
      </c>
      <c r="B7224">
        <v>6</v>
      </c>
      <c r="C7224" t="str">
        <f>+VLOOKUP(Precio_mayoristas_consumidores[[#This Row],[Cod_mes]],Códigos_mes[],2,0)</f>
        <v>Junio</v>
      </c>
      <c r="D7224" t="s">
        <v>797</v>
      </c>
      <c r="E7224" t="str">
        <f>+VLOOKUP(Precio_mayoristas_consumidores[[#This Row],[Producto]],Codigos_class_frutas[],2,0)</f>
        <v>Cítricos</v>
      </c>
      <c r="F7224" t="s">
        <v>221</v>
      </c>
      <c r="G7224" s="51">
        <v>1559.82</v>
      </c>
    </row>
    <row r="7225" spans="1:7" x14ac:dyDescent="0.35">
      <c r="A7225">
        <v>2020</v>
      </c>
      <c r="B7225">
        <v>6</v>
      </c>
      <c r="C7225" t="str">
        <f>+VLOOKUP(Precio_mayoristas_consumidores[[#This Row],[Cod_mes]],Códigos_mes[],2,0)</f>
        <v>Junio</v>
      </c>
      <c r="D7225" t="s">
        <v>797</v>
      </c>
      <c r="E7225" t="str">
        <f>+VLOOKUP(Precio_mayoristas_consumidores[[#This Row],[Producto]],Codigos_class_frutas[],2,0)</f>
        <v>Oleaginosos</v>
      </c>
      <c r="F7225" t="s">
        <v>225</v>
      </c>
      <c r="G7225" s="51">
        <v>4089.85</v>
      </c>
    </row>
    <row r="7226" spans="1:7" x14ac:dyDescent="0.35">
      <c r="A7226">
        <v>2020</v>
      </c>
      <c r="B7226">
        <v>6</v>
      </c>
      <c r="C7226" t="str">
        <f>+VLOOKUP(Precio_mayoristas_consumidores[[#This Row],[Cod_mes]],Códigos_mes[],2,0)</f>
        <v>Junio</v>
      </c>
      <c r="D7226" t="s">
        <v>797</v>
      </c>
      <c r="E7226" t="str">
        <f>+VLOOKUP(Precio_mayoristas_consumidores[[#This Row],[Producto]],Codigos_class_frutas[],2,0)</f>
        <v>Frutos de pepita</v>
      </c>
      <c r="F7226" t="s">
        <v>242</v>
      </c>
      <c r="G7226" s="51">
        <v>1416.55</v>
      </c>
    </row>
    <row r="7227" spans="1:7" x14ac:dyDescent="0.35">
      <c r="A7227">
        <v>2020</v>
      </c>
      <c r="B7227">
        <v>6</v>
      </c>
      <c r="C7227" t="str">
        <f>+VLOOKUP(Precio_mayoristas_consumidores[[#This Row],[Cod_mes]],Códigos_mes[],2,0)</f>
        <v>Junio</v>
      </c>
      <c r="D7227" t="s">
        <v>797</v>
      </c>
      <c r="E7227" t="str">
        <f>+VLOOKUP(Precio_mayoristas_consumidores[[#This Row],[Producto]],Codigos_class_frutas[],2,0)</f>
        <v>Tropicales y subtropicales</v>
      </c>
      <c r="F7227" t="s">
        <v>204</v>
      </c>
      <c r="G7227" s="51">
        <v>986.74</v>
      </c>
    </row>
    <row r="7228" spans="1:7" x14ac:dyDescent="0.35">
      <c r="A7228">
        <v>2020</v>
      </c>
      <c r="B7228">
        <v>6</v>
      </c>
      <c r="C7228" t="str">
        <f>+VLOOKUP(Precio_mayoristas_consumidores[[#This Row],[Cod_mes]],Códigos_mes[],2,0)</f>
        <v>Junio</v>
      </c>
      <c r="D7228" t="s">
        <v>797</v>
      </c>
      <c r="E7228" t="str">
        <f>+VLOOKUP(Precio_mayoristas_consumidores[[#This Row],[Producto]],Codigos_class_frutas[],2,0)</f>
        <v>Uva</v>
      </c>
      <c r="F7228" t="s">
        <v>295</v>
      </c>
      <c r="G7228" s="51">
        <v>3227.04</v>
      </c>
    </row>
    <row r="7229" spans="1:7" x14ac:dyDescent="0.35">
      <c r="A7229">
        <v>2020</v>
      </c>
      <c r="B7229">
        <v>6</v>
      </c>
      <c r="C7229" t="str">
        <f>+VLOOKUP(Precio_mayoristas_consumidores[[#This Row],[Cod_mes]],Códigos_mes[],2,0)</f>
        <v>Junio</v>
      </c>
      <c r="D7229" t="s">
        <v>796</v>
      </c>
      <c r="E7229" t="str">
        <f>+VLOOKUP(Precio_mayoristas_consumidores[[#This Row],[Producto]],Codigos_class_frutas[],2,0)</f>
        <v>Berries</v>
      </c>
      <c r="F7229" t="s">
        <v>212</v>
      </c>
      <c r="G7229" s="51">
        <v>1984.9</v>
      </c>
    </row>
    <row r="7230" spans="1:7" x14ac:dyDescent="0.35">
      <c r="A7230">
        <v>2020</v>
      </c>
      <c r="B7230">
        <v>6</v>
      </c>
      <c r="C7230" t="str">
        <f>+VLOOKUP(Precio_mayoristas_consumidores[[#This Row],[Cod_mes]],Códigos_mes[],2,0)</f>
        <v>Junio</v>
      </c>
      <c r="D7230" t="s">
        <v>796</v>
      </c>
      <c r="E7230" t="str">
        <f>+VLOOKUP(Precio_mayoristas_consumidores[[#This Row],[Producto]],Codigos_class_frutas[],2,0)</f>
        <v>Berries</v>
      </c>
      <c r="F7230" t="s">
        <v>249</v>
      </c>
      <c r="G7230" s="51">
        <v>784.7</v>
      </c>
    </row>
    <row r="7231" spans="1:7" x14ac:dyDescent="0.35">
      <c r="A7231">
        <v>2020</v>
      </c>
      <c r="B7231">
        <v>6</v>
      </c>
      <c r="C7231" t="str">
        <f>+VLOOKUP(Precio_mayoristas_consumidores[[#This Row],[Cod_mes]],Códigos_mes[],2,0)</f>
        <v>Junio</v>
      </c>
      <c r="D7231" t="s">
        <v>796</v>
      </c>
      <c r="E7231" t="str">
        <f>+VLOOKUP(Precio_mayoristas_consumidores[[#This Row],[Producto]],Codigos_class_frutas[],2,0)</f>
        <v>Cítricos</v>
      </c>
      <c r="F7231" t="s">
        <v>214</v>
      </c>
      <c r="G7231" s="51">
        <v>603.77</v>
      </c>
    </row>
    <row r="7232" spans="1:7" x14ac:dyDescent="0.35">
      <c r="A7232">
        <v>2020</v>
      </c>
      <c r="B7232">
        <v>6</v>
      </c>
      <c r="C7232" t="str">
        <f>+VLOOKUP(Precio_mayoristas_consumidores[[#This Row],[Cod_mes]],Códigos_mes[],2,0)</f>
        <v>Junio</v>
      </c>
      <c r="D7232" t="s">
        <v>796</v>
      </c>
      <c r="E7232" t="str">
        <f>+VLOOKUP(Precio_mayoristas_consumidores[[#This Row],[Producto]],Codigos_class_frutas[],2,0)</f>
        <v>Cítricos</v>
      </c>
      <c r="F7232" t="s">
        <v>218</v>
      </c>
      <c r="G7232" s="51">
        <v>858.52</v>
      </c>
    </row>
    <row r="7233" spans="1:7" x14ac:dyDescent="0.35">
      <c r="A7233">
        <v>2020</v>
      </c>
      <c r="B7233">
        <v>6</v>
      </c>
      <c r="C7233" t="str">
        <f>+VLOOKUP(Precio_mayoristas_consumidores[[#This Row],[Cod_mes]],Códigos_mes[],2,0)</f>
        <v>Junio</v>
      </c>
      <c r="D7233" t="s">
        <v>796</v>
      </c>
      <c r="E7233" t="str">
        <f>+VLOOKUP(Precio_mayoristas_consumidores[[#This Row],[Producto]],Codigos_class_frutas[],2,0)</f>
        <v>Tropicales y subtropicales</v>
      </c>
      <c r="F7233" t="s">
        <v>229</v>
      </c>
      <c r="G7233" s="51">
        <v>2248.5700000000002</v>
      </c>
    </row>
    <row r="7234" spans="1:7" x14ac:dyDescent="0.35">
      <c r="A7234">
        <v>2020</v>
      </c>
      <c r="B7234">
        <v>6</v>
      </c>
      <c r="C7234" t="str">
        <f>+VLOOKUP(Precio_mayoristas_consumidores[[#This Row],[Cod_mes]],Códigos_mes[],2,0)</f>
        <v>Junio</v>
      </c>
      <c r="D7234" t="s">
        <v>796</v>
      </c>
      <c r="E7234" t="str">
        <f>+VLOOKUP(Precio_mayoristas_consumidores[[#This Row],[Producto]],Codigos_class_frutas[],2,0)</f>
        <v>Frutos de pepita</v>
      </c>
      <c r="F7234" t="s">
        <v>231</v>
      </c>
      <c r="G7234" s="51">
        <v>701.53</v>
      </c>
    </row>
    <row r="7235" spans="1:7" x14ac:dyDescent="0.35">
      <c r="A7235">
        <v>2020</v>
      </c>
      <c r="B7235">
        <v>6</v>
      </c>
      <c r="C7235" t="str">
        <f>+VLOOKUP(Precio_mayoristas_consumidores[[#This Row],[Cod_mes]],Códigos_mes[],2,0)</f>
        <v>Junio</v>
      </c>
      <c r="D7235" t="s">
        <v>796</v>
      </c>
      <c r="E7235" t="str">
        <f>+VLOOKUP(Precio_mayoristas_consumidores[[#This Row],[Producto]],Codigos_class_frutas[],2,0)</f>
        <v>Cítricos</v>
      </c>
      <c r="F7235" t="s">
        <v>221</v>
      </c>
      <c r="G7235" s="51">
        <v>769.4</v>
      </c>
    </row>
    <row r="7236" spans="1:7" x14ac:dyDescent="0.35">
      <c r="A7236">
        <v>2020</v>
      </c>
      <c r="B7236">
        <v>6</v>
      </c>
      <c r="C7236" t="str">
        <f>+VLOOKUP(Precio_mayoristas_consumidores[[#This Row],[Cod_mes]],Códigos_mes[],2,0)</f>
        <v>Junio</v>
      </c>
      <c r="D7236" t="s">
        <v>796</v>
      </c>
      <c r="E7236" t="str">
        <f>+VLOOKUP(Precio_mayoristas_consumidores[[#This Row],[Producto]],Codigos_class_frutas[],2,0)</f>
        <v>Oleaginosos</v>
      </c>
      <c r="F7236" t="s">
        <v>225</v>
      </c>
      <c r="G7236" s="51">
        <v>4140.71</v>
      </c>
    </row>
    <row r="7237" spans="1:7" x14ac:dyDescent="0.35">
      <c r="A7237">
        <v>2020</v>
      </c>
      <c r="B7237">
        <v>6</v>
      </c>
      <c r="C7237" t="str">
        <f>+VLOOKUP(Precio_mayoristas_consumidores[[#This Row],[Cod_mes]],Códigos_mes[],2,0)</f>
        <v>Junio</v>
      </c>
      <c r="D7237" t="s">
        <v>796</v>
      </c>
      <c r="E7237" t="str">
        <f>+VLOOKUP(Precio_mayoristas_consumidores[[#This Row],[Producto]],Codigos_class_frutas[],2,0)</f>
        <v>Frutos de pepita</v>
      </c>
      <c r="F7237" t="s">
        <v>242</v>
      </c>
      <c r="G7237" s="51">
        <v>757.15</v>
      </c>
    </row>
    <row r="7238" spans="1:7" x14ac:dyDescent="0.35">
      <c r="A7238">
        <v>2020</v>
      </c>
      <c r="B7238">
        <v>6</v>
      </c>
      <c r="C7238" t="str">
        <f>+VLOOKUP(Precio_mayoristas_consumidores[[#This Row],[Cod_mes]],Códigos_mes[],2,0)</f>
        <v>Junio</v>
      </c>
      <c r="D7238" t="s">
        <v>796</v>
      </c>
      <c r="E7238" t="str">
        <f>+VLOOKUP(Precio_mayoristas_consumidores[[#This Row],[Producto]],Codigos_class_frutas[],2,0)</f>
        <v>Tropicales y subtropicales</v>
      </c>
      <c r="F7238" t="s">
        <v>204</v>
      </c>
      <c r="G7238" s="51">
        <v>649.17999999999995</v>
      </c>
    </row>
    <row r="7239" spans="1:7" x14ac:dyDescent="0.35">
      <c r="A7239">
        <v>2020</v>
      </c>
      <c r="B7239">
        <v>6</v>
      </c>
      <c r="C7239" t="str">
        <f>+VLOOKUP(Precio_mayoristas_consumidores[[#This Row],[Cod_mes]],Códigos_mes[],2,0)</f>
        <v>Junio</v>
      </c>
      <c r="D7239" t="s">
        <v>796</v>
      </c>
      <c r="E7239" t="str">
        <f>+VLOOKUP(Precio_mayoristas_consumidores[[#This Row],[Producto]],Codigos_class_frutas[],2,0)</f>
        <v>Uva</v>
      </c>
      <c r="F7239" t="s">
        <v>295</v>
      </c>
      <c r="G7239" s="51">
        <v>1297.92</v>
      </c>
    </row>
    <row r="7240" spans="1:7" x14ac:dyDescent="0.35">
      <c r="A7240">
        <v>2020</v>
      </c>
      <c r="B7240">
        <v>6</v>
      </c>
      <c r="C7240" t="str">
        <f>+VLOOKUP(Precio_mayoristas_consumidores[[#This Row],[Cod_mes]],Códigos_mes[],2,0)</f>
        <v>Junio</v>
      </c>
      <c r="D7240" t="s">
        <v>797</v>
      </c>
      <c r="E7240" t="str">
        <f>+VLOOKUP(Precio_mayoristas_consumidores[[#This Row],[Producto]],Codigos_class_frutas[],2,0)</f>
        <v>Berries</v>
      </c>
      <c r="F7240" t="s">
        <v>212</v>
      </c>
      <c r="G7240" s="51">
        <v>7077.67</v>
      </c>
    </row>
    <row r="7241" spans="1:7" x14ac:dyDescent="0.35">
      <c r="A7241">
        <v>2020</v>
      </c>
      <c r="B7241">
        <v>6</v>
      </c>
      <c r="C7241" t="str">
        <f>+VLOOKUP(Precio_mayoristas_consumidores[[#This Row],[Cod_mes]],Códigos_mes[],2,0)</f>
        <v>Junio</v>
      </c>
      <c r="D7241" t="s">
        <v>797</v>
      </c>
      <c r="E7241" t="str">
        <f>+VLOOKUP(Precio_mayoristas_consumidores[[#This Row],[Producto]],Codigos_class_frutas[],2,0)</f>
        <v>Berries</v>
      </c>
      <c r="F7241" t="s">
        <v>249</v>
      </c>
      <c r="G7241" s="51">
        <v>1764.61</v>
      </c>
    </row>
    <row r="7242" spans="1:7" x14ac:dyDescent="0.35">
      <c r="A7242">
        <v>2020</v>
      </c>
      <c r="B7242">
        <v>6</v>
      </c>
      <c r="C7242" t="str">
        <f>+VLOOKUP(Precio_mayoristas_consumidores[[#This Row],[Cod_mes]],Códigos_mes[],2,0)</f>
        <v>Junio</v>
      </c>
      <c r="D7242" t="s">
        <v>797</v>
      </c>
      <c r="E7242" t="str">
        <f>+VLOOKUP(Precio_mayoristas_consumidores[[#This Row],[Producto]],Codigos_class_frutas[],2,0)</f>
        <v>Cítricos</v>
      </c>
      <c r="F7242" t="s">
        <v>214</v>
      </c>
      <c r="G7242" s="51">
        <v>1743.93</v>
      </c>
    </row>
    <row r="7243" spans="1:7" x14ac:dyDescent="0.35">
      <c r="A7243">
        <v>2020</v>
      </c>
      <c r="B7243">
        <v>6</v>
      </c>
      <c r="C7243" t="str">
        <f>+VLOOKUP(Precio_mayoristas_consumidores[[#This Row],[Cod_mes]],Códigos_mes[],2,0)</f>
        <v>Junio</v>
      </c>
      <c r="D7243" t="s">
        <v>797</v>
      </c>
      <c r="E7243" t="str">
        <f>+VLOOKUP(Precio_mayoristas_consumidores[[#This Row],[Producto]],Codigos_class_frutas[],2,0)</f>
        <v>Cítricos</v>
      </c>
      <c r="F7243" t="s">
        <v>218</v>
      </c>
      <c r="G7243" s="51">
        <v>2083.7800000000002</v>
      </c>
    </row>
    <row r="7244" spans="1:7" x14ac:dyDescent="0.35">
      <c r="A7244">
        <v>2020</v>
      </c>
      <c r="B7244">
        <v>6</v>
      </c>
      <c r="C7244" t="str">
        <f>+VLOOKUP(Precio_mayoristas_consumidores[[#This Row],[Cod_mes]],Códigos_mes[],2,0)</f>
        <v>Junio</v>
      </c>
      <c r="D7244" t="s">
        <v>797</v>
      </c>
      <c r="E7244" t="str">
        <f>+VLOOKUP(Precio_mayoristas_consumidores[[#This Row],[Producto]],Codigos_class_frutas[],2,0)</f>
        <v>Tropicales y subtropicales</v>
      </c>
      <c r="F7244" t="s">
        <v>229</v>
      </c>
      <c r="G7244" s="51">
        <v>2305.2399999999998</v>
      </c>
    </row>
    <row r="7245" spans="1:7" x14ac:dyDescent="0.35">
      <c r="A7245">
        <v>2020</v>
      </c>
      <c r="B7245">
        <v>6</v>
      </c>
      <c r="C7245" t="str">
        <f>+VLOOKUP(Precio_mayoristas_consumidores[[#This Row],[Cod_mes]],Códigos_mes[],2,0)</f>
        <v>Junio</v>
      </c>
      <c r="D7245" t="s">
        <v>797</v>
      </c>
      <c r="E7245" t="str">
        <f>+VLOOKUP(Precio_mayoristas_consumidores[[#This Row],[Producto]],Codigos_class_frutas[],2,0)</f>
        <v>Frutos de pepita</v>
      </c>
      <c r="F7245" t="s">
        <v>231</v>
      </c>
      <c r="G7245" s="51">
        <v>1681.78</v>
      </c>
    </row>
    <row r="7246" spans="1:7" x14ac:dyDescent="0.35">
      <c r="A7246">
        <v>2020</v>
      </c>
      <c r="B7246">
        <v>6</v>
      </c>
      <c r="C7246" t="str">
        <f>+VLOOKUP(Precio_mayoristas_consumidores[[#This Row],[Cod_mes]],Códigos_mes[],2,0)</f>
        <v>Junio</v>
      </c>
      <c r="D7246" t="s">
        <v>797</v>
      </c>
      <c r="E7246" t="str">
        <f>+VLOOKUP(Precio_mayoristas_consumidores[[#This Row],[Producto]],Codigos_class_frutas[],2,0)</f>
        <v>Cítricos</v>
      </c>
      <c r="F7246" t="s">
        <v>221</v>
      </c>
      <c r="G7246" s="51">
        <v>1606.66</v>
      </c>
    </row>
    <row r="7247" spans="1:7" x14ac:dyDescent="0.35">
      <c r="A7247">
        <v>2020</v>
      </c>
      <c r="B7247">
        <v>6</v>
      </c>
      <c r="C7247" t="str">
        <f>+VLOOKUP(Precio_mayoristas_consumidores[[#This Row],[Cod_mes]],Códigos_mes[],2,0)</f>
        <v>Junio</v>
      </c>
      <c r="D7247" t="s">
        <v>797</v>
      </c>
      <c r="E7247" t="str">
        <f>+VLOOKUP(Precio_mayoristas_consumidores[[#This Row],[Producto]],Codigos_class_frutas[],2,0)</f>
        <v>Oleaginosos</v>
      </c>
      <c r="F7247" t="s">
        <v>225</v>
      </c>
      <c r="G7247" s="51">
        <v>4036.2</v>
      </c>
    </row>
    <row r="7248" spans="1:7" x14ac:dyDescent="0.35">
      <c r="A7248">
        <v>2020</v>
      </c>
      <c r="B7248">
        <v>6</v>
      </c>
      <c r="C7248" t="str">
        <f>+VLOOKUP(Precio_mayoristas_consumidores[[#This Row],[Cod_mes]],Códigos_mes[],2,0)</f>
        <v>Junio</v>
      </c>
      <c r="D7248" t="s">
        <v>797</v>
      </c>
      <c r="E7248" t="str">
        <f>+VLOOKUP(Precio_mayoristas_consumidores[[#This Row],[Producto]],Codigos_class_frutas[],2,0)</f>
        <v>Frutos de pepita</v>
      </c>
      <c r="F7248" t="s">
        <v>242</v>
      </c>
      <c r="G7248" s="51">
        <v>1434.18</v>
      </c>
    </row>
    <row r="7249" spans="1:7" x14ac:dyDescent="0.35">
      <c r="A7249">
        <v>2020</v>
      </c>
      <c r="B7249">
        <v>6</v>
      </c>
      <c r="C7249" t="str">
        <f>+VLOOKUP(Precio_mayoristas_consumidores[[#This Row],[Cod_mes]],Códigos_mes[],2,0)</f>
        <v>Junio</v>
      </c>
      <c r="D7249" t="s">
        <v>797</v>
      </c>
      <c r="E7249" t="str">
        <f>+VLOOKUP(Precio_mayoristas_consumidores[[#This Row],[Producto]],Codigos_class_frutas[],2,0)</f>
        <v>Tropicales y subtropicales</v>
      </c>
      <c r="F7249" t="s">
        <v>204</v>
      </c>
      <c r="G7249" s="51">
        <v>997.44</v>
      </c>
    </row>
    <row r="7250" spans="1:7" x14ac:dyDescent="0.35">
      <c r="A7250">
        <v>2020</v>
      </c>
      <c r="B7250">
        <v>6</v>
      </c>
      <c r="C7250" t="str">
        <f>+VLOOKUP(Precio_mayoristas_consumidores[[#This Row],[Cod_mes]],Códigos_mes[],2,0)</f>
        <v>Junio</v>
      </c>
      <c r="D7250" t="s">
        <v>797</v>
      </c>
      <c r="E7250" t="str">
        <f>+VLOOKUP(Precio_mayoristas_consumidores[[#This Row],[Producto]],Codigos_class_frutas[],2,0)</f>
        <v>Uva</v>
      </c>
      <c r="F7250" t="s">
        <v>295</v>
      </c>
      <c r="G7250" s="51">
        <v>2546.5</v>
      </c>
    </row>
    <row r="7251" spans="1:7" x14ac:dyDescent="0.35">
      <c r="A7251">
        <v>2020</v>
      </c>
      <c r="B7251">
        <v>7</v>
      </c>
      <c r="C7251" t="str">
        <f>+VLOOKUP(Precio_mayoristas_consumidores[[#This Row],[Cod_mes]],Códigos_mes[],2,0)</f>
        <v>Julio</v>
      </c>
      <c r="D7251" t="s">
        <v>796</v>
      </c>
      <c r="E7251" t="str">
        <f>+VLOOKUP(Precio_mayoristas_consumidores[[#This Row],[Producto]],Codigos_class_frutas[],2,0)</f>
        <v>Berries</v>
      </c>
      <c r="F7251" t="s">
        <v>212</v>
      </c>
      <c r="G7251" s="51">
        <v>2206.25</v>
      </c>
    </row>
    <row r="7252" spans="1:7" x14ac:dyDescent="0.35">
      <c r="A7252">
        <v>2020</v>
      </c>
      <c r="B7252">
        <v>7</v>
      </c>
      <c r="C7252" t="str">
        <f>+VLOOKUP(Precio_mayoristas_consumidores[[#This Row],[Cod_mes]],Códigos_mes[],2,0)</f>
        <v>Julio</v>
      </c>
      <c r="D7252" t="s">
        <v>796</v>
      </c>
      <c r="E7252" t="str">
        <f>+VLOOKUP(Precio_mayoristas_consumidores[[#This Row],[Producto]],Codigos_class_frutas[],2,0)</f>
        <v>Berries</v>
      </c>
      <c r="F7252" t="s">
        <v>249</v>
      </c>
      <c r="G7252" s="51">
        <v>762.5</v>
      </c>
    </row>
    <row r="7253" spans="1:7" x14ac:dyDescent="0.35">
      <c r="A7253">
        <v>2020</v>
      </c>
      <c r="B7253">
        <v>7</v>
      </c>
      <c r="C7253" t="str">
        <f>+VLOOKUP(Precio_mayoristas_consumidores[[#This Row],[Cod_mes]],Códigos_mes[],2,0)</f>
        <v>Julio</v>
      </c>
      <c r="D7253" t="s">
        <v>796</v>
      </c>
      <c r="E7253" t="str">
        <f>+VLOOKUP(Precio_mayoristas_consumidores[[#This Row],[Producto]],Codigos_class_frutas[],2,0)</f>
        <v>Cítricos</v>
      </c>
      <c r="F7253" t="s">
        <v>214</v>
      </c>
      <c r="G7253" s="51">
        <v>548.46</v>
      </c>
    </row>
    <row r="7254" spans="1:7" x14ac:dyDescent="0.35">
      <c r="A7254">
        <v>2020</v>
      </c>
      <c r="B7254">
        <v>7</v>
      </c>
      <c r="C7254" t="str">
        <f>+VLOOKUP(Precio_mayoristas_consumidores[[#This Row],[Cod_mes]],Códigos_mes[],2,0)</f>
        <v>Julio</v>
      </c>
      <c r="D7254" t="s">
        <v>796</v>
      </c>
      <c r="E7254" t="str">
        <f>+VLOOKUP(Precio_mayoristas_consumidores[[#This Row],[Producto]],Codigos_class_frutas[],2,0)</f>
        <v>Cítricos</v>
      </c>
      <c r="F7254" t="s">
        <v>218</v>
      </c>
      <c r="G7254" s="51">
        <v>837.12</v>
      </c>
    </row>
    <row r="7255" spans="1:7" x14ac:dyDescent="0.35">
      <c r="A7255">
        <v>2020</v>
      </c>
      <c r="B7255">
        <v>7</v>
      </c>
      <c r="C7255" t="str">
        <f>+VLOOKUP(Precio_mayoristas_consumidores[[#This Row],[Cod_mes]],Códigos_mes[],2,0)</f>
        <v>Julio</v>
      </c>
      <c r="D7255" t="s">
        <v>796</v>
      </c>
      <c r="E7255" t="str">
        <f>+VLOOKUP(Precio_mayoristas_consumidores[[#This Row],[Producto]],Codigos_class_frutas[],2,0)</f>
        <v>Tropicales y subtropicales</v>
      </c>
      <c r="F7255" t="s">
        <v>229</v>
      </c>
      <c r="G7255" s="51">
        <v>2392.59</v>
      </c>
    </row>
    <row r="7256" spans="1:7" x14ac:dyDescent="0.35">
      <c r="A7256">
        <v>2020</v>
      </c>
      <c r="B7256">
        <v>7</v>
      </c>
      <c r="C7256" t="str">
        <f>+VLOOKUP(Precio_mayoristas_consumidores[[#This Row],[Cod_mes]],Códigos_mes[],2,0)</f>
        <v>Julio</v>
      </c>
      <c r="D7256" t="s">
        <v>796</v>
      </c>
      <c r="E7256" t="str">
        <f>+VLOOKUP(Precio_mayoristas_consumidores[[#This Row],[Producto]],Codigos_class_frutas[],2,0)</f>
        <v>Frutos de pepita</v>
      </c>
      <c r="F7256" t="s">
        <v>231</v>
      </c>
      <c r="G7256" s="51">
        <v>702.21</v>
      </c>
    </row>
    <row r="7257" spans="1:7" x14ac:dyDescent="0.35">
      <c r="A7257">
        <v>2020</v>
      </c>
      <c r="B7257">
        <v>7</v>
      </c>
      <c r="C7257" t="str">
        <f>+VLOOKUP(Precio_mayoristas_consumidores[[#This Row],[Cod_mes]],Códigos_mes[],2,0)</f>
        <v>Julio</v>
      </c>
      <c r="D7257" t="s">
        <v>796</v>
      </c>
      <c r="E7257" t="str">
        <f>+VLOOKUP(Precio_mayoristas_consumidores[[#This Row],[Producto]],Codigos_class_frutas[],2,0)</f>
        <v>Cítricos</v>
      </c>
      <c r="F7257" t="s">
        <v>221</v>
      </c>
      <c r="G7257" s="51">
        <v>780.32</v>
      </c>
    </row>
    <row r="7258" spans="1:7" x14ac:dyDescent="0.35">
      <c r="A7258">
        <v>2020</v>
      </c>
      <c r="B7258">
        <v>7</v>
      </c>
      <c r="C7258" t="str">
        <f>+VLOOKUP(Precio_mayoristas_consumidores[[#This Row],[Cod_mes]],Códigos_mes[],2,0)</f>
        <v>Julio</v>
      </c>
      <c r="D7258" t="s">
        <v>796</v>
      </c>
      <c r="E7258" t="str">
        <f>+VLOOKUP(Precio_mayoristas_consumidores[[#This Row],[Producto]],Codigos_class_frutas[],2,0)</f>
        <v>Oleaginosos</v>
      </c>
      <c r="F7258" t="s">
        <v>225</v>
      </c>
      <c r="G7258" s="51">
        <v>4071.75</v>
      </c>
    </row>
    <row r="7259" spans="1:7" x14ac:dyDescent="0.35">
      <c r="A7259">
        <v>2020</v>
      </c>
      <c r="B7259">
        <v>7</v>
      </c>
      <c r="C7259" t="str">
        <f>+VLOOKUP(Precio_mayoristas_consumidores[[#This Row],[Cod_mes]],Códigos_mes[],2,0)</f>
        <v>Julio</v>
      </c>
      <c r="D7259" t="s">
        <v>796</v>
      </c>
      <c r="E7259" t="str">
        <f>+VLOOKUP(Precio_mayoristas_consumidores[[#This Row],[Producto]],Codigos_class_frutas[],2,0)</f>
        <v>Frutos de pepita</v>
      </c>
      <c r="F7259" t="s">
        <v>242</v>
      </c>
      <c r="G7259" s="51">
        <v>751.03</v>
      </c>
    </row>
    <row r="7260" spans="1:7" x14ac:dyDescent="0.35">
      <c r="A7260">
        <v>2020</v>
      </c>
      <c r="B7260">
        <v>7</v>
      </c>
      <c r="C7260" t="str">
        <f>+VLOOKUP(Precio_mayoristas_consumidores[[#This Row],[Cod_mes]],Códigos_mes[],2,0)</f>
        <v>Julio</v>
      </c>
      <c r="D7260" t="s">
        <v>796</v>
      </c>
      <c r="E7260" t="str">
        <f>+VLOOKUP(Precio_mayoristas_consumidores[[#This Row],[Producto]],Codigos_class_frutas[],2,0)</f>
        <v>Tropicales y subtropicales</v>
      </c>
      <c r="F7260" t="s">
        <v>204</v>
      </c>
      <c r="G7260" s="51">
        <v>753.47</v>
      </c>
    </row>
    <row r="7261" spans="1:7" x14ac:dyDescent="0.35">
      <c r="A7261">
        <v>2020</v>
      </c>
      <c r="B7261">
        <v>7</v>
      </c>
      <c r="C7261" t="str">
        <f>+VLOOKUP(Precio_mayoristas_consumidores[[#This Row],[Cod_mes]],Códigos_mes[],2,0)</f>
        <v>Julio</v>
      </c>
      <c r="D7261" t="s">
        <v>797</v>
      </c>
      <c r="E7261" t="str">
        <f>+VLOOKUP(Precio_mayoristas_consumidores[[#This Row],[Producto]],Codigos_class_frutas[],2,0)</f>
        <v>Berries</v>
      </c>
      <c r="F7261" t="s">
        <v>212</v>
      </c>
      <c r="G7261" s="51">
        <v>7049.75</v>
      </c>
    </row>
    <row r="7262" spans="1:7" x14ac:dyDescent="0.35">
      <c r="A7262">
        <v>2020</v>
      </c>
      <c r="B7262">
        <v>7</v>
      </c>
      <c r="C7262" t="str">
        <f>+VLOOKUP(Precio_mayoristas_consumidores[[#This Row],[Cod_mes]],Códigos_mes[],2,0)</f>
        <v>Julio</v>
      </c>
      <c r="D7262" t="s">
        <v>797</v>
      </c>
      <c r="E7262" t="str">
        <f>+VLOOKUP(Precio_mayoristas_consumidores[[#This Row],[Producto]],Codigos_class_frutas[],2,0)</f>
        <v>Berries</v>
      </c>
      <c r="F7262" t="s">
        <v>249</v>
      </c>
      <c r="G7262" s="51">
        <v>2075.77</v>
      </c>
    </row>
    <row r="7263" spans="1:7" x14ac:dyDescent="0.35">
      <c r="A7263">
        <v>2020</v>
      </c>
      <c r="B7263">
        <v>7</v>
      </c>
      <c r="C7263" t="str">
        <f>+VLOOKUP(Precio_mayoristas_consumidores[[#This Row],[Cod_mes]],Códigos_mes[],2,0)</f>
        <v>Julio</v>
      </c>
      <c r="D7263" t="s">
        <v>797</v>
      </c>
      <c r="E7263" t="str">
        <f>+VLOOKUP(Precio_mayoristas_consumidores[[#This Row],[Producto]],Codigos_class_frutas[],2,0)</f>
        <v>Cítricos</v>
      </c>
      <c r="F7263" t="s">
        <v>214</v>
      </c>
      <c r="G7263" s="51">
        <v>1732.87</v>
      </c>
    </row>
    <row r="7264" spans="1:7" x14ac:dyDescent="0.35">
      <c r="A7264">
        <v>2020</v>
      </c>
      <c r="B7264">
        <v>7</v>
      </c>
      <c r="C7264" t="str">
        <f>+VLOOKUP(Precio_mayoristas_consumidores[[#This Row],[Cod_mes]],Códigos_mes[],2,0)</f>
        <v>Julio</v>
      </c>
      <c r="D7264" t="s">
        <v>797</v>
      </c>
      <c r="E7264" t="str">
        <f>+VLOOKUP(Precio_mayoristas_consumidores[[#This Row],[Producto]],Codigos_class_frutas[],2,0)</f>
        <v>Cítricos</v>
      </c>
      <c r="F7264" t="s">
        <v>218</v>
      </c>
      <c r="G7264" s="51">
        <v>2009.3</v>
      </c>
    </row>
    <row r="7265" spans="1:7" x14ac:dyDescent="0.35">
      <c r="A7265">
        <v>2020</v>
      </c>
      <c r="B7265">
        <v>7</v>
      </c>
      <c r="C7265" t="str">
        <f>+VLOOKUP(Precio_mayoristas_consumidores[[#This Row],[Cod_mes]],Códigos_mes[],2,0)</f>
        <v>Julio</v>
      </c>
      <c r="D7265" t="s">
        <v>797</v>
      </c>
      <c r="E7265" t="str">
        <f>+VLOOKUP(Precio_mayoristas_consumidores[[#This Row],[Producto]],Codigos_class_frutas[],2,0)</f>
        <v>Tropicales y subtropicales</v>
      </c>
      <c r="F7265" t="s">
        <v>229</v>
      </c>
      <c r="G7265" s="51">
        <v>2164.58</v>
      </c>
    </row>
    <row r="7266" spans="1:7" x14ac:dyDescent="0.35">
      <c r="A7266">
        <v>2020</v>
      </c>
      <c r="B7266">
        <v>7</v>
      </c>
      <c r="C7266" t="str">
        <f>+VLOOKUP(Precio_mayoristas_consumidores[[#This Row],[Cod_mes]],Códigos_mes[],2,0)</f>
        <v>Julio</v>
      </c>
      <c r="D7266" t="s">
        <v>797</v>
      </c>
      <c r="E7266" t="str">
        <f>+VLOOKUP(Precio_mayoristas_consumidores[[#This Row],[Producto]],Codigos_class_frutas[],2,0)</f>
        <v>Frutos de pepita</v>
      </c>
      <c r="F7266" t="s">
        <v>231</v>
      </c>
      <c r="G7266" s="51">
        <v>1762.26</v>
      </c>
    </row>
    <row r="7267" spans="1:7" x14ac:dyDescent="0.35">
      <c r="A7267">
        <v>2020</v>
      </c>
      <c r="B7267">
        <v>7</v>
      </c>
      <c r="C7267" t="str">
        <f>+VLOOKUP(Precio_mayoristas_consumidores[[#This Row],[Cod_mes]],Códigos_mes[],2,0)</f>
        <v>Julio</v>
      </c>
      <c r="D7267" t="s">
        <v>797</v>
      </c>
      <c r="E7267" t="str">
        <f>+VLOOKUP(Precio_mayoristas_consumidores[[#This Row],[Producto]],Codigos_class_frutas[],2,0)</f>
        <v>Cítricos</v>
      </c>
      <c r="F7267" t="s">
        <v>221</v>
      </c>
      <c r="G7267" s="51">
        <v>1656.68</v>
      </c>
    </row>
    <row r="7268" spans="1:7" x14ac:dyDescent="0.35">
      <c r="A7268">
        <v>2020</v>
      </c>
      <c r="B7268">
        <v>7</v>
      </c>
      <c r="C7268" t="str">
        <f>+VLOOKUP(Precio_mayoristas_consumidores[[#This Row],[Cod_mes]],Códigos_mes[],2,0)</f>
        <v>Julio</v>
      </c>
      <c r="D7268" t="s">
        <v>797</v>
      </c>
      <c r="E7268" t="str">
        <f>+VLOOKUP(Precio_mayoristas_consumidores[[#This Row],[Producto]],Codigos_class_frutas[],2,0)</f>
        <v>Oleaginosos</v>
      </c>
      <c r="F7268" t="s">
        <v>225</v>
      </c>
      <c r="G7268" s="51">
        <v>4071.97</v>
      </c>
    </row>
    <row r="7269" spans="1:7" x14ac:dyDescent="0.35">
      <c r="A7269">
        <v>2020</v>
      </c>
      <c r="B7269">
        <v>7</v>
      </c>
      <c r="C7269" t="str">
        <f>+VLOOKUP(Precio_mayoristas_consumidores[[#This Row],[Cod_mes]],Códigos_mes[],2,0)</f>
        <v>Julio</v>
      </c>
      <c r="D7269" t="s">
        <v>797</v>
      </c>
      <c r="E7269" t="str">
        <f>+VLOOKUP(Precio_mayoristas_consumidores[[#This Row],[Producto]],Codigos_class_frutas[],2,0)</f>
        <v>Frutos de pepita</v>
      </c>
      <c r="F7269" t="s">
        <v>242</v>
      </c>
      <c r="G7269" s="51">
        <v>1426.07</v>
      </c>
    </row>
    <row r="7270" spans="1:7" x14ac:dyDescent="0.35">
      <c r="A7270">
        <v>2020</v>
      </c>
      <c r="B7270">
        <v>7</v>
      </c>
      <c r="C7270" t="str">
        <f>+VLOOKUP(Precio_mayoristas_consumidores[[#This Row],[Cod_mes]],Códigos_mes[],2,0)</f>
        <v>Julio</v>
      </c>
      <c r="D7270" t="s">
        <v>797</v>
      </c>
      <c r="E7270" t="str">
        <f>+VLOOKUP(Precio_mayoristas_consumidores[[#This Row],[Producto]],Codigos_class_frutas[],2,0)</f>
        <v>Tropicales y subtropicales</v>
      </c>
      <c r="F7270" t="s">
        <v>204</v>
      </c>
      <c r="G7270" s="51">
        <v>988.47</v>
      </c>
    </row>
    <row r="7271" spans="1:7" x14ac:dyDescent="0.35">
      <c r="A7271">
        <v>2020</v>
      </c>
      <c r="B7271">
        <v>7</v>
      </c>
      <c r="C7271" t="str">
        <f>+VLOOKUP(Precio_mayoristas_consumidores[[#This Row],[Cod_mes]],Códigos_mes[],2,0)</f>
        <v>Julio</v>
      </c>
      <c r="D7271" t="s">
        <v>796</v>
      </c>
      <c r="E7271" t="str">
        <f>+VLOOKUP(Precio_mayoristas_consumidores[[#This Row],[Producto]],Codigos_class_frutas[],2,0)</f>
        <v>Berries</v>
      </c>
      <c r="F7271" t="s">
        <v>212</v>
      </c>
      <c r="G7271" s="51">
        <v>2228.13</v>
      </c>
    </row>
    <row r="7272" spans="1:7" x14ac:dyDescent="0.35">
      <c r="A7272">
        <v>2020</v>
      </c>
      <c r="B7272">
        <v>7</v>
      </c>
      <c r="C7272" t="str">
        <f>+VLOOKUP(Precio_mayoristas_consumidores[[#This Row],[Cod_mes]],Códigos_mes[],2,0)</f>
        <v>Julio</v>
      </c>
      <c r="D7272" t="s">
        <v>796</v>
      </c>
      <c r="E7272" t="str">
        <f>+VLOOKUP(Precio_mayoristas_consumidores[[#This Row],[Producto]],Codigos_class_frutas[],2,0)</f>
        <v>Berries</v>
      </c>
      <c r="F7272" t="s">
        <v>249</v>
      </c>
      <c r="G7272" s="51">
        <v>863.35</v>
      </c>
    </row>
    <row r="7273" spans="1:7" x14ac:dyDescent="0.35">
      <c r="A7273">
        <v>2020</v>
      </c>
      <c r="B7273">
        <v>7</v>
      </c>
      <c r="C7273" t="str">
        <f>+VLOOKUP(Precio_mayoristas_consumidores[[#This Row],[Cod_mes]],Códigos_mes[],2,0)</f>
        <v>Julio</v>
      </c>
      <c r="D7273" t="s">
        <v>796</v>
      </c>
      <c r="E7273" t="str">
        <f>+VLOOKUP(Precio_mayoristas_consumidores[[#This Row],[Producto]],Codigos_class_frutas[],2,0)</f>
        <v>Cítricos</v>
      </c>
      <c r="F7273" t="s">
        <v>214</v>
      </c>
      <c r="G7273" s="51">
        <v>588.04999999999995</v>
      </c>
    </row>
    <row r="7274" spans="1:7" x14ac:dyDescent="0.35">
      <c r="A7274">
        <v>2020</v>
      </c>
      <c r="B7274">
        <v>7</v>
      </c>
      <c r="C7274" t="str">
        <f>+VLOOKUP(Precio_mayoristas_consumidores[[#This Row],[Cod_mes]],Códigos_mes[],2,0)</f>
        <v>Julio</v>
      </c>
      <c r="D7274" t="s">
        <v>796</v>
      </c>
      <c r="E7274" t="str">
        <f>+VLOOKUP(Precio_mayoristas_consumidores[[#This Row],[Producto]],Codigos_class_frutas[],2,0)</f>
        <v>Cítricos</v>
      </c>
      <c r="F7274" t="s">
        <v>218</v>
      </c>
      <c r="G7274" s="51">
        <v>886.55</v>
      </c>
    </row>
    <row r="7275" spans="1:7" x14ac:dyDescent="0.35">
      <c r="A7275">
        <v>2020</v>
      </c>
      <c r="B7275">
        <v>7</v>
      </c>
      <c r="C7275" t="str">
        <f>+VLOOKUP(Precio_mayoristas_consumidores[[#This Row],[Cod_mes]],Códigos_mes[],2,0)</f>
        <v>Julio</v>
      </c>
      <c r="D7275" t="s">
        <v>796</v>
      </c>
      <c r="E7275" t="str">
        <f>+VLOOKUP(Precio_mayoristas_consumidores[[#This Row],[Producto]],Codigos_class_frutas[],2,0)</f>
        <v>Tropicales y subtropicales</v>
      </c>
      <c r="F7275" t="s">
        <v>229</v>
      </c>
      <c r="G7275" s="51">
        <v>2560</v>
      </c>
    </row>
    <row r="7276" spans="1:7" x14ac:dyDescent="0.35">
      <c r="A7276">
        <v>2020</v>
      </c>
      <c r="B7276">
        <v>7</v>
      </c>
      <c r="C7276" t="str">
        <f>+VLOOKUP(Precio_mayoristas_consumidores[[#This Row],[Cod_mes]],Códigos_mes[],2,0)</f>
        <v>Julio</v>
      </c>
      <c r="D7276" t="s">
        <v>796</v>
      </c>
      <c r="E7276" t="str">
        <f>+VLOOKUP(Precio_mayoristas_consumidores[[#This Row],[Producto]],Codigos_class_frutas[],2,0)</f>
        <v>Frutos de pepita</v>
      </c>
      <c r="F7276" t="s">
        <v>231</v>
      </c>
      <c r="G7276" s="51">
        <v>713.59</v>
      </c>
    </row>
    <row r="7277" spans="1:7" x14ac:dyDescent="0.35">
      <c r="A7277">
        <v>2020</v>
      </c>
      <c r="B7277">
        <v>7</v>
      </c>
      <c r="C7277" t="str">
        <f>+VLOOKUP(Precio_mayoristas_consumidores[[#This Row],[Cod_mes]],Códigos_mes[],2,0)</f>
        <v>Julio</v>
      </c>
      <c r="D7277" t="s">
        <v>796</v>
      </c>
      <c r="E7277" t="str">
        <f>+VLOOKUP(Precio_mayoristas_consumidores[[#This Row],[Producto]],Codigos_class_frutas[],2,0)</f>
        <v>Cítricos</v>
      </c>
      <c r="F7277" t="s">
        <v>221</v>
      </c>
      <c r="G7277" s="51">
        <v>828.11</v>
      </c>
    </row>
    <row r="7278" spans="1:7" x14ac:dyDescent="0.35">
      <c r="A7278">
        <v>2020</v>
      </c>
      <c r="B7278">
        <v>7</v>
      </c>
      <c r="C7278" t="str">
        <f>+VLOOKUP(Precio_mayoristas_consumidores[[#This Row],[Cod_mes]],Códigos_mes[],2,0)</f>
        <v>Julio</v>
      </c>
      <c r="D7278" t="s">
        <v>796</v>
      </c>
      <c r="E7278" t="str">
        <f>+VLOOKUP(Precio_mayoristas_consumidores[[#This Row],[Producto]],Codigos_class_frutas[],2,0)</f>
        <v>Oleaginosos</v>
      </c>
      <c r="F7278" t="s">
        <v>225</v>
      </c>
      <c r="G7278" s="51">
        <v>4284.79</v>
      </c>
    </row>
    <row r="7279" spans="1:7" x14ac:dyDescent="0.35">
      <c r="A7279">
        <v>2020</v>
      </c>
      <c r="B7279">
        <v>7</v>
      </c>
      <c r="C7279" t="str">
        <f>+VLOOKUP(Precio_mayoristas_consumidores[[#This Row],[Cod_mes]],Códigos_mes[],2,0)</f>
        <v>Julio</v>
      </c>
      <c r="D7279" t="s">
        <v>796</v>
      </c>
      <c r="E7279" t="str">
        <f>+VLOOKUP(Precio_mayoristas_consumidores[[#This Row],[Producto]],Codigos_class_frutas[],2,0)</f>
        <v>Frutos de pepita</v>
      </c>
      <c r="F7279" t="s">
        <v>242</v>
      </c>
      <c r="G7279" s="51">
        <v>799.43</v>
      </c>
    </row>
    <row r="7280" spans="1:7" x14ac:dyDescent="0.35">
      <c r="A7280">
        <v>2020</v>
      </c>
      <c r="B7280">
        <v>7</v>
      </c>
      <c r="C7280" t="str">
        <f>+VLOOKUP(Precio_mayoristas_consumidores[[#This Row],[Cod_mes]],Códigos_mes[],2,0)</f>
        <v>Julio</v>
      </c>
      <c r="D7280" t="s">
        <v>796</v>
      </c>
      <c r="E7280" t="str">
        <f>+VLOOKUP(Precio_mayoristas_consumidores[[#This Row],[Producto]],Codigos_class_frutas[],2,0)</f>
        <v>Tropicales y subtropicales</v>
      </c>
      <c r="F7280" t="s">
        <v>204</v>
      </c>
      <c r="G7280" s="51">
        <v>767.17</v>
      </c>
    </row>
    <row r="7281" spans="1:7" x14ac:dyDescent="0.35">
      <c r="A7281">
        <v>2020</v>
      </c>
      <c r="B7281">
        <v>7</v>
      </c>
      <c r="C7281" t="str">
        <f>+VLOOKUP(Precio_mayoristas_consumidores[[#This Row],[Cod_mes]],Códigos_mes[],2,0)</f>
        <v>Julio</v>
      </c>
      <c r="D7281" t="s">
        <v>797</v>
      </c>
      <c r="E7281" t="str">
        <f>+VLOOKUP(Precio_mayoristas_consumidores[[#This Row],[Producto]],Codigos_class_frutas[],2,0)</f>
        <v>Berries</v>
      </c>
      <c r="F7281" t="s">
        <v>212</v>
      </c>
      <c r="G7281" s="51">
        <v>7216.63</v>
      </c>
    </row>
    <row r="7282" spans="1:7" x14ac:dyDescent="0.35">
      <c r="A7282">
        <v>2020</v>
      </c>
      <c r="B7282">
        <v>7</v>
      </c>
      <c r="C7282" t="str">
        <f>+VLOOKUP(Precio_mayoristas_consumidores[[#This Row],[Cod_mes]],Códigos_mes[],2,0)</f>
        <v>Julio</v>
      </c>
      <c r="D7282" t="s">
        <v>797</v>
      </c>
      <c r="E7282" t="str">
        <f>+VLOOKUP(Precio_mayoristas_consumidores[[#This Row],[Producto]],Codigos_class_frutas[],2,0)</f>
        <v>Berries</v>
      </c>
      <c r="F7282" t="s">
        <v>249</v>
      </c>
      <c r="G7282" s="51">
        <v>1991.27</v>
      </c>
    </row>
    <row r="7283" spans="1:7" x14ac:dyDescent="0.35">
      <c r="A7283">
        <v>2020</v>
      </c>
      <c r="B7283">
        <v>7</v>
      </c>
      <c r="C7283" t="str">
        <f>+VLOOKUP(Precio_mayoristas_consumidores[[#This Row],[Cod_mes]],Códigos_mes[],2,0)</f>
        <v>Julio</v>
      </c>
      <c r="D7283" t="s">
        <v>797</v>
      </c>
      <c r="E7283" t="str">
        <f>+VLOOKUP(Precio_mayoristas_consumidores[[#This Row],[Producto]],Codigos_class_frutas[],2,0)</f>
        <v>Cítricos</v>
      </c>
      <c r="F7283" t="s">
        <v>214</v>
      </c>
      <c r="G7283" s="51">
        <v>1628.67</v>
      </c>
    </row>
    <row r="7284" spans="1:7" x14ac:dyDescent="0.35">
      <c r="A7284">
        <v>2020</v>
      </c>
      <c r="B7284">
        <v>7</v>
      </c>
      <c r="C7284" t="str">
        <f>+VLOOKUP(Precio_mayoristas_consumidores[[#This Row],[Cod_mes]],Códigos_mes[],2,0)</f>
        <v>Julio</v>
      </c>
      <c r="D7284" t="s">
        <v>797</v>
      </c>
      <c r="E7284" t="str">
        <f>+VLOOKUP(Precio_mayoristas_consumidores[[#This Row],[Producto]],Codigos_class_frutas[],2,0)</f>
        <v>Cítricos</v>
      </c>
      <c r="F7284" t="s">
        <v>218</v>
      </c>
      <c r="G7284" s="51">
        <v>1995.7</v>
      </c>
    </row>
    <row r="7285" spans="1:7" x14ac:dyDescent="0.35">
      <c r="A7285">
        <v>2020</v>
      </c>
      <c r="B7285">
        <v>7</v>
      </c>
      <c r="C7285" t="str">
        <f>+VLOOKUP(Precio_mayoristas_consumidores[[#This Row],[Cod_mes]],Códigos_mes[],2,0)</f>
        <v>Julio</v>
      </c>
      <c r="D7285" t="s">
        <v>797</v>
      </c>
      <c r="E7285" t="str">
        <f>+VLOOKUP(Precio_mayoristas_consumidores[[#This Row],[Producto]],Codigos_class_frutas[],2,0)</f>
        <v>Tropicales y subtropicales</v>
      </c>
      <c r="F7285" t="s">
        <v>229</v>
      </c>
      <c r="G7285" s="51">
        <v>2382.9499999999998</v>
      </c>
    </row>
    <row r="7286" spans="1:7" x14ac:dyDescent="0.35">
      <c r="A7286">
        <v>2020</v>
      </c>
      <c r="B7286">
        <v>7</v>
      </c>
      <c r="C7286" t="str">
        <f>+VLOOKUP(Precio_mayoristas_consumidores[[#This Row],[Cod_mes]],Códigos_mes[],2,0)</f>
        <v>Julio</v>
      </c>
      <c r="D7286" t="s">
        <v>797</v>
      </c>
      <c r="E7286" t="str">
        <f>+VLOOKUP(Precio_mayoristas_consumidores[[#This Row],[Producto]],Codigos_class_frutas[],2,0)</f>
        <v>Frutos de pepita</v>
      </c>
      <c r="F7286" t="s">
        <v>231</v>
      </c>
      <c r="G7286" s="51">
        <v>1664.18</v>
      </c>
    </row>
    <row r="7287" spans="1:7" x14ac:dyDescent="0.35">
      <c r="A7287">
        <v>2020</v>
      </c>
      <c r="B7287">
        <v>7</v>
      </c>
      <c r="C7287" t="str">
        <f>+VLOOKUP(Precio_mayoristas_consumidores[[#This Row],[Cod_mes]],Códigos_mes[],2,0)</f>
        <v>Julio</v>
      </c>
      <c r="D7287" t="s">
        <v>797</v>
      </c>
      <c r="E7287" t="str">
        <f>+VLOOKUP(Precio_mayoristas_consumidores[[#This Row],[Producto]],Codigos_class_frutas[],2,0)</f>
        <v>Cítricos</v>
      </c>
      <c r="F7287" t="s">
        <v>221</v>
      </c>
      <c r="G7287" s="51">
        <v>1584.92</v>
      </c>
    </row>
    <row r="7288" spans="1:7" x14ac:dyDescent="0.35">
      <c r="A7288">
        <v>2020</v>
      </c>
      <c r="B7288">
        <v>7</v>
      </c>
      <c r="C7288" t="str">
        <f>+VLOOKUP(Precio_mayoristas_consumidores[[#This Row],[Cod_mes]],Códigos_mes[],2,0)</f>
        <v>Julio</v>
      </c>
      <c r="D7288" t="s">
        <v>797</v>
      </c>
      <c r="E7288" t="str">
        <f>+VLOOKUP(Precio_mayoristas_consumidores[[#This Row],[Producto]],Codigos_class_frutas[],2,0)</f>
        <v>Oleaginosos</v>
      </c>
      <c r="F7288" t="s">
        <v>225</v>
      </c>
      <c r="G7288" s="51">
        <v>4043.26</v>
      </c>
    </row>
    <row r="7289" spans="1:7" x14ac:dyDescent="0.35">
      <c r="A7289">
        <v>2020</v>
      </c>
      <c r="B7289">
        <v>7</v>
      </c>
      <c r="C7289" t="str">
        <f>+VLOOKUP(Precio_mayoristas_consumidores[[#This Row],[Cod_mes]],Códigos_mes[],2,0)</f>
        <v>Julio</v>
      </c>
      <c r="D7289" t="s">
        <v>797</v>
      </c>
      <c r="E7289" t="str">
        <f>+VLOOKUP(Precio_mayoristas_consumidores[[#This Row],[Producto]],Codigos_class_frutas[],2,0)</f>
        <v>Frutos de pepita</v>
      </c>
      <c r="F7289" t="s">
        <v>242</v>
      </c>
      <c r="G7289" s="51">
        <v>1430.21</v>
      </c>
    </row>
    <row r="7290" spans="1:7" x14ac:dyDescent="0.35">
      <c r="A7290">
        <v>2020</v>
      </c>
      <c r="B7290">
        <v>7</v>
      </c>
      <c r="C7290" t="str">
        <f>+VLOOKUP(Precio_mayoristas_consumidores[[#This Row],[Cod_mes]],Códigos_mes[],2,0)</f>
        <v>Julio</v>
      </c>
      <c r="D7290" t="s">
        <v>797</v>
      </c>
      <c r="E7290" t="str">
        <f>+VLOOKUP(Precio_mayoristas_consumidores[[#This Row],[Producto]],Codigos_class_frutas[],2,0)</f>
        <v>Tropicales y subtropicales</v>
      </c>
      <c r="F7290" t="s">
        <v>204</v>
      </c>
      <c r="G7290" s="51">
        <v>999.39</v>
      </c>
    </row>
    <row r="7291" spans="1:7" x14ac:dyDescent="0.35">
      <c r="A7291">
        <v>2020</v>
      </c>
      <c r="B7291">
        <v>7</v>
      </c>
      <c r="C7291" t="str">
        <f>+VLOOKUP(Precio_mayoristas_consumidores[[#This Row],[Cod_mes]],Códigos_mes[],2,0)</f>
        <v>Julio</v>
      </c>
      <c r="D7291" t="s">
        <v>796</v>
      </c>
      <c r="E7291" t="str">
        <f>+VLOOKUP(Precio_mayoristas_consumidores[[#This Row],[Producto]],Codigos_class_frutas[],2,0)</f>
        <v>Berries</v>
      </c>
      <c r="F7291" t="s">
        <v>212</v>
      </c>
      <c r="G7291" s="51">
        <v>2420.48</v>
      </c>
    </row>
    <row r="7292" spans="1:7" x14ac:dyDescent="0.35">
      <c r="A7292">
        <v>2020</v>
      </c>
      <c r="B7292">
        <v>7</v>
      </c>
      <c r="C7292" t="str">
        <f>+VLOOKUP(Precio_mayoristas_consumidores[[#This Row],[Cod_mes]],Códigos_mes[],2,0)</f>
        <v>Julio</v>
      </c>
      <c r="D7292" t="s">
        <v>796</v>
      </c>
      <c r="E7292" t="str">
        <f>+VLOOKUP(Precio_mayoristas_consumidores[[#This Row],[Producto]],Codigos_class_frutas[],2,0)</f>
        <v>Berries</v>
      </c>
      <c r="F7292" t="s">
        <v>249</v>
      </c>
      <c r="G7292" s="51">
        <v>845.08</v>
      </c>
    </row>
    <row r="7293" spans="1:7" x14ac:dyDescent="0.35">
      <c r="A7293">
        <v>2020</v>
      </c>
      <c r="B7293">
        <v>7</v>
      </c>
      <c r="C7293" t="str">
        <f>+VLOOKUP(Precio_mayoristas_consumidores[[#This Row],[Cod_mes]],Códigos_mes[],2,0)</f>
        <v>Julio</v>
      </c>
      <c r="D7293" t="s">
        <v>796</v>
      </c>
      <c r="E7293" t="str">
        <f>+VLOOKUP(Precio_mayoristas_consumidores[[#This Row],[Producto]],Codigos_class_frutas[],2,0)</f>
        <v>Cítricos</v>
      </c>
      <c r="F7293" t="s">
        <v>214</v>
      </c>
      <c r="G7293" s="51">
        <v>630.35</v>
      </c>
    </row>
    <row r="7294" spans="1:7" x14ac:dyDescent="0.35">
      <c r="A7294">
        <v>2020</v>
      </c>
      <c r="B7294">
        <v>7</v>
      </c>
      <c r="C7294" t="str">
        <f>+VLOOKUP(Precio_mayoristas_consumidores[[#This Row],[Cod_mes]],Códigos_mes[],2,0)</f>
        <v>Julio</v>
      </c>
      <c r="D7294" t="s">
        <v>796</v>
      </c>
      <c r="E7294" t="str">
        <f>+VLOOKUP(Precio_mayoristas_consumidores[[#This Row],[Producto]],Codigos_class_frutas[],2,0)</f>
        <v>Cítricos</v>
      </c>
      <c r="F7294" t="s">
        <v>218</v>
      </c>
      <c r="G7294" s="51">
        <v>952.36</v>
      </c>
    </row>
    <row r="7295" spans="1:7" x14ac:dyDescent="0.35">
      <c r="A7295">
        <v>2020</v>
      </c>
      <c r="B7295">
        <v>7</v>
      </c>
      <c r="C7295" t="str">
        <f>+VLOOKUP(Precio_mayoristas_consumidores[[#This Row],[Cod_mes]],Códigos_mes[],2,0)</f>
        <v>Julio</v>
      </c>
      <c r="D7295" t="s">
        <v>796</v>
      </c>
      <c r="E7295" t="str">
        <f>+VLOOKUP(Precio_mayoristas_consumidores[[#This Row],[Producto]],Codigos_class_frutas[],2,0)</f>
        <v>Tropicales y subtropicales</v>
      </c>
      <c r="F7295" t="s">
        <v>229</v>
      </c>
      <c r="G7295" s="51">
        <v>2366.67</v>
      </c>
    </row>
    <row r="7296" spans="1:7" x14ac:dyDescent="0.35">
      <c r="A7296">
        <v>2020</v>
      </c>
      <c r="B7296">
        <v>7</v>
      </c>
      <c r="C7296" t="str">
        <f>+VLOOKUP(Precio_mayoristas_consumidores[[#This Row],[Cod_mes]],Códigos_mes[],2,0)</f>
        <v>Julio</v>
      </c>
      <c r="D7296" t="s">
        <v>796</v>
      </c>
      <c r="E7296" t="str">
        <f>+VLOOKUP(Precio_mayoristas_consumidores[[#This Row],[Producto]],Codigos_class_frutas[],2,0)</f>
        <v>Frutos de pepita</v>
      </c>
      <c r="F7296" t="s">
        <v>231</v>
      </c>
      <c r="G7296" s="51">
        <v>747.73</v>
      </c>
    </row>
    <row r="7297" spans="1:7" x14ac:dyDescent="0.35">
      <c r="A7297">
        <v>2020</v>
      </c>
      <c r="B7297">
        <v>7</v>
      </c>
      <c r="C7297" t="str">
        <f>+VLOOKUP(Precio_mayoristas_consumidores[[#This Row],[Cod_mes]],Códigos_mes[],2,0)</f>
        <v>Julio</v>
      </c>
      <c r="D7297" t="s">
        <v>796</v>
      </c>
      <c r="E7297" t="str">
        <f>+VLOOKUP(Precio_mayoristas_consumidores[[#This Row],[Producto]],Codigos_class_frutas[],2,0)</f>
        <v>Cítricos</v>
      </c>
      <c r="F7297" t="s">
        <v>221</v>
      </c>
      <c r="G7297" s="51">
        <v>845.62</v>
      </c>
    </row>
    <row r="7298" spans="1:7" x14ac:dyDescent="0.35">
      <c r="A7298">
        <v>2020</v>
      </c>
      <c r="B7298">
        <v>7</v>
      </c>
      <c r="C7298" t="str">
        <f>+VLOOKUP(Precio_mayoristas_consumidores[[#This Row],[Cod_mes]],Códigos_mes[],2,0)</f>
        <v>Julio</v>
      </c>
      <c r="D7298" t="s">
        <v>796</v>
      </c>
      <c r="E7298" t="str">
        <f>+VLOOKUP(Precio_mayoristas_consumidores[[#This Row],[Producto]],Codigos_class_frutas[],2,0)</f>
        <v>Oleaginosos</v>
      </c>
      <c r="F7298" t="s">
        <v>225</v>
      </c>
      <c r="G7298" s="51">
        <v>3994.64</v>
      </c>
    </row>
    <row r="7299" spans="1:7" x14ac:dyDescent="0.35">
      <c r="A7299">
        <v>2020</v>
      </c>
      <c r="B7299">
        <v>7</v>
      </c>
      <c r="C7299" t="str">
        <f>+VLOOKUP(Precio_mayoristas_consumidores[[#This Row],[Cod_mes]],Códigos_mes[],2,0)</f>
        <v>Julio</v>
      </c>
      <c r="D7299" t="s">
        <v>796</v>
      </c>
      <c r="E7299" t="str">
        <f>+VLOOKUP(Precio_mayoristas_consumidores[[#This Row],[Producto]],Codigos_class_frutas[],2,0)</f>
        <v>Frutos de pepita</v>
      </c>
      <c r="F7299" t="s">
        <v>242</v>
      </c>
      <c r="G7299" s="51">
        <v>822.73</v>
      </c>
    </row>
    <row r="7300" spans="1:7" x14ac:dyDescent="0.35">
      <c r="A7300">
        <v>2020</v>
      </c>
      <c r="B7300">
        <v>7</v>
      </c>
      <c r="C7300" t="str">
        <f>+VLOOKUP(Precio_mayoristas_consumidores[[#This Row],[Cod_mes]],Códigos_mes[],2,0)</f>
        <v>Julio</v>
      </c>
      <c r="D7300" t="s">
        <v>796</v>
      </c>
      <c r="E7300" t="str">
        <f>+VLOOKUP(Precio_mayoristas_consumidores[[#This Row],[Producto]],Codigos_class_frutas[],2,0)</f>
        <v>Tropicales y subtropicales</v>
      </c>
      <c r="F7300" t="s">
        <v>204</v>
      </c>
      <c r="G7300" s="51">
        <v>797.34</v>
      </c>
    </row>
    <row r="7301" spans="1:7" x14ac:dyDescent="0.35">
      <c r="A7301">
        <v>2020</v>
      </c>
      <c r="B7301">
        <v>7</v>
      </c>
      <c r="C7301" t="str">
        <f>+VLOOKUP(Precio_mayoristas_consumidores[[#This Row],[Cod_mes]],Códigos_mes[],2,0)</f>
        <v>Julio</v>
      </c>
      <c r="D7301" t="s">
        <v>797</v>
      </c>
      <c r="E7301" t="str">
        <f>+VLOOKUP(Precio_mayoristas_consumidores[[#This Row],[Producto]],Codigos_class_frutas[],2,0)</f>
        <v>Berries</v>
      </c>
      <c r="F7301" t="s">
        <v>212</v>
      </c>
      <c r="G7301" s="51">
        <v>7300</v>
      </c>
    </row>
    <row r="7302" spans="1:7" x14ac:dyDescent="0.35">
      <c r="A7302">
        <v>2020</v>
      </c>
      <c r="B7302">
        <v>7</v>
      </c>
      <c r="C7302" t="str">
        <f>+VLOOKUP(Precio_mayoristas_consumidores[[#This Row],[Cod_mes]],Códigos_mes[],2,0)</f>
        <v>Julio</v>
      </c>
      <c r="D7302" t="s">
        <v>797</v>
      </c>
      <c r="E7302" t="str">
        <f>+VLOOKUP(Precio_mayoristas_consumidores[[#This Row],[Producto]],Codigos_class_frutas[],2,0)</f>
        <v>Berries</v>
      </c>
      <c r="F7302" t="s">
        <v>249</v>
      </c>
      <c r="G7302" s="51">
        <v>1852.5</v>
      </c>
    </row>
    <row r="7303" spans="1:7" x14ac:dyDescent="0.35">
      <c r="A7303">
        <v>2020</v>
      </c>
      <c r="B7303">
        <v>7</v>
      </c>
      <c r="C7303" t="str">
        <f>+VLOOKUP(Precio_mayoristas_consumidores[[#This Row],[Cod_mes]],Códigos_mes[],2,0)</f>
        <v>Julio</v>
      </c>
      <c r="D7303" t="s">
        <v>797</v>
      </c>
      <c r="E7303" t="str">
        <f>+VLOOKUP(Precio_mayoristas_consumidores[[#This Row],[Producto]],Codigos_class_frutas[],2,0)</f>
        <v>Cítricos</v>
      </c>
      <c r="F7303" t="s">
        <v>214</v>
      </c>
      <c r="G7303" s="51">
        <v>1674.28</v>
      </c>
    </row>
    <row r="7304" spans="1:7" x14ac:dyDescent="0.35">
      <c r="A7304">
        <v>2020</v>
      </c>
      <c r="B7304">
        <v>7</v>
      </c>
      <c r="C7304" t="str">
        <f>+VLOOKUP(Precio_mayoristas_consumidores[[#This Row],[Cod_mes]],Códigos_mes[],2,0)</f>
        <v>Julio</v>
      </c>
      <c r="D7304" t="s">
        <v>797</v>
      </c>
      <c r="E7304" t="str">
        <f>+VLOOKUP(Precio_mayoristas_consumidores[[#This Row],[Producto]],Codigos_class_frutas[],2,0)</f>
        <v>Cítricos</v>
      </c>
      <c r="F7304" t="s">
        <v>218</v>
      </c>
      <c r="G7304" s="51">
        <v>2001.62</v>
      </c>
    </row>
    <row r="7305" spans="1:7" x14ac:dyDescent="0.35">
      <c r="A7305">
        <v>2020</v>
      </c>
      <c r="B7305">
        <v>7</v>
      </c>
      <c r="C7305" t="str">
        <f>+VLOOKUP(Precio_mayoristas_consumidores[[#This Row],[Cod_mes]],Códigos_mes[],2,0)</f>
        <v>Julio</v>
      </c>
      <c r="D7305" t="s">
        <v>797</v>
      </c>
      <c r="E7305" t="str">
        <f>+VLOOKUP(Precio_mayoristas_consumidores[[#This Row],[Producto]],Codigos_class_frutas[],2,0)</f>
        <v>Tropicales y subtropicales</v>
      </c>
      <c r="F7305" t="s">
        <v>229</v>
      </c>
      <c r="G7305" s="51">
        <v>2334.2800000000002</v>
      </c>
    </row>
    <row r="7306" spans="1:7" x14ac:dyDescent="0.35">
      <c r="A7306">
        <v>2020</v>
      </c>
      <c r="B7306">
        <v>7</v>
      </c>
      <c r="C7306" t="str">
        <f>+VLOOKUP(Precio_mayoristas_consumidores[[#This Row],[Cod_mes]],Códigos_mes[],2,0)</f>
        <v>Julio</v>
      </c>
      <c r="D7306" t="s">
        <v>797</v>
      </c>
      <c r="E7306" t="str">
        <f>+VLOOKUP(Precio_mayoristas_consumidores[[#This Row],[Producto]],Codigos_class_frutas[],2,0)</f>
        <v>Frutos de pepita</v>
      </c>
      <c r="F7306" t="s">
        <v>231</v>
      </c>
      <c r="G7306" s="51">
        <v>1703.04</v>
      </c>
    </row>
    <row r="7307" spans="1:7" x14ac:dyDescent="0.35">
      <c r="A7307">
        <v>2020</v>
      </c>
      <c r="B7307">
        <v>7</v>
      </c>
      <c r="C7307" t="str">
        <f>+VLOOKUP(Precio_mayoristas_consumidores[[#This Row],[Cod_mes]],Códigos_mes[],2,0)</f>
        <v>Julio</v>
      </c>
      <c r="D7307" t="s">
        <v>797</v>
      </c>
      <c r="E7307" t="str">
        <f>+VLOOKUP(Precio_mayoristas_consumidores[[#This Row],[Producto]],Codigos_class_frutas[],2,0)</f>
        <v>Cítricos</v>
      </c>
      <c r="F7307" t="s">
        <v>221</v>
      </c>
      <c r="G7307" s="51">
        <v>1505.07</v>
      </c>
    </row>
    <row r="7308" spans="1:7" x14ac:dyDescent="0.35">
      <c r="A7308">
        <v>2020</v>
      </c>
      <c r="B7308">
        <v>7</v>
      </c>
      <c r="C7308" t="str">
        <f>+VLOOKUP(Precio_mayoristas_consumidores[[#This Row],[Cod_mes]],Códigos_mes[],2,0)</f>
        <v>Julio</v>
      </c>
      <c r="D7308" t="s">
        <v>797</v>
      </c>
      <c r="E7308" t="str">
        <f>+VLOOKUP(Precio_mayoristas_consumidores[[#This Row],[Producto]],Codigos_class_frutas[],2,0)</f>
        <v>Oleaginosos</v>
      </c>
      <c r="F7308" t="s">
        <v>225</v>
      </c>
      <c r="G7308" s="51">
        <v>4068.9</v>
      </c>
    </row>
    <row r="7309" spans="1:7" x14ac:dyDescent="0.35">
      <c r="A7309">
        <v>2020</v>
      </c>
      <c r="B7309">
        <v>7</v>
      </c>
      <c r="C7309" t="str">
        <f>+VLOOKUP(Precio_mayoristas_consumidores[[#This Row],[Cod_mes]],Códigos_mes[],2,0)</f>
        <v>Julio</v>
      </c>
      <c r="D7309" t="s">
        <v>797</v>
      </c>
      <c r="E7309" t="str">
        <f>+VLOOKUP(Precio_mayoristas_consumidores[[#This Row],[Producto]],Codigos_class_frutas[],2,0)</f>
        <v>Frutos de pepita</v>
      </c>
      <c r="F7309" t="s">
        <v>242</v>
      </c>
      <c r="G7309" s="51">
        <v>1445.45</v>
      </c>
    </row>
    <row r="7310" spans="1:7" x14ac:dyDescent="0.35">
      <c r="A7310">
        <v>2020</v>
      </c>
      <c r="B7310">
        <v>7</v>
      </c>
      <c r="C7310" t="str">
        <f>+VLOOKUP(Precio_mayoristas_consumidores[[#This Row],[Cod_mes]],Códigos_mes[],2,0)</f>
        <v>Julio</v>
      </c>
      <c r="D7310" t="s">
        <v>797</v>
      </c>
      <c r="E7310" t="str">
        <f>+VLOOKUP(Precio_mayoristas_consumidores[[#This Row],[Producto]],Codigos_class_frutas[],2,0)</f>
        <v>Tropicales y subtropicales</v>
      </c>
      <c r="F7310" t="s">
        <v>204</v>
      </c>
      <c r="G7310" s="51">
        <v>1008.1</v>
      </c>
    </row>
    <row r="7311" spans="1:7" x14ac:dyDescent="0.35">
      <c r="A7311">
        <v>2020</v>
      </c>
      <c r="B7311">
        <v>7</v>
      </c>
      <c r="C7311" t="str">
        <f>+VLOOKUP(Precio_mayoristas_consumidores[[#This Row],[Cod_mes]],Códigos_mes[],2,0)</f>
        <v>Julio</v>
      </c>
      <c r="D7311" t="s">
        <v>796</v>
      </c>
      <c r="E7311" t="str">
        <f>+VLOOKUP(Precio_mayoristas_consumidores[[#This Row],[Producto]],Codigos_class_frutas[],2,0)</f>
        <v>Berries</v>
      </c>
      <c r="F7311" t="s">
        <v>212</v>
      </c>
      <c r="G7311" s="51">
        <v>1950</v>
      </c>
    </row>
    <row r="7312" spans="1:7" x14ac:dyDescent="0.35">
      <c r="A7312">
        <v>2020</v>
      </c>
      <c r="B7312">
        <v>7</v>
      </c>
      <c r="C7312" t="str">
        <f>+VLOOKUP(Precio_mayoristas_consumidores[[#This Row],[Cod_mes]],Códigos_mes[],2,0)</f>
        <v>Julio</v>
      </c>
      <c r="D7312" t="s">
        <v>796</v>
      </c>
      <c r="E7312" t="str">
        <f>+VLOOKUP(Precio_mayoristas_consumidores[[#This Row],[Producto]],Codigos_class_frutas[],2,0)</f>
        <v>Berries</v>
      </c>
      <c r="F7312" t="s">
        <v>249</v>
      </c>
      <c r="G7312" s="51">
        <v>892.76</v>
      </c>
    </row>
    <row r="7313" spans="1:7" x14ac:dyDescent="0.35">
      <c r="A7313">
        <v>2020</v>
      </c>
      <c r="B7313">
        <v>7</v>
      </c>
      <c r="C7313" t="str">
        <f>+VLOOKUP(Precio_mayoristas_consumidores[[#This Row],[Cod_mes]],Códigos_mes[],2,0)</f>
        <v>Julio</v>
      </c>
      <c r="D7313" t="s">
        <v>796</v>
      </c>
      <c r="E7313" t="str">
        <f>+VLOOKUP(Precio_mayoristas_consumidores[[#This Row],[Producto]],Codigos_class_frutas[],2,0)</f>
        <v>Cítricos</v>
      </c>
      <c r="F7313" t="s">
        <v>214</v>
      </c>
      <c r="G7313" s="51">
        <v>613.75</v>
      </c>
    </row>
    <row r="7314" spans="1:7" x14ac:dyDescent="0.35">
      <c r="A7314">
        <v>2020</v>
      </c>
      <c r="B7314">
        <v>7</v>
      </c>
      <c r="C7314" t="str">
        <f>+VLOOKUP(Precio_mayoristas_consumidores[[#This Row],[Cod_mes]],Códigos_mes[],2,0)</f>
        <v>Julio</v>
      </c>
      <c r="D7314" t="s">
        <v>796</v>
      </c>
      <c r="E7314" t="str">
        <f>+VLOOKUP(Precio_mayoristas_consumidores[[#This Row],[Producto]],Codigos_class_frutas[],2,0)</f>
        <v>Cítricos</v>
      </c>
      <c r="F7314" t="s">
        <v>218</v>
      </c>
      <c r="G7314" s="51">
        <v>959.84</v>
      </c>
    </row>
    <row r="7315" spans="1:7" x14ac:dyDescent="0.35">
      <c r="A7315">
        <v>2020</v>
      </c>
      <c r="B7315">
        <v>7</v>
      </c>
      <c r="C7315" t="str">
        <f>+VLOOKUP(Precio_mayoristas_consumidores[[#This Row],[Cod_mes]],Códigos_mes[],2,0)</f>
        <v>Julio</v>
      </c>
      <c r="D7315" t="s">
        <v>796</v>
      </c>
      <c r="E7315" t="str">
        <f>+VLOOKUP(Precio_mayoristas_consumidores[[#This Row],[Producto]],Codigos_class_frutas[],2,0)</f>
        <v>Tropicales y subtropicales</v>
      </c>
      <c r="F7315" t="s">
        <v>229</v>
      </c>
      <c r="G7315" s="51">
        <v>2594.44</v>
      </c>
    </row>
    <row r="7316" spans="1:7" x14ac:dyDescent="0.35">
      <c r="A7316">
        <v>2020</v>
      </c>
      <c r="B7316">
        <v>7</v>
      </c>
      <c r="C7316" t="str">
        <f>+VLOOKUP(Precio_mayoristas_consumidores[[#This Row],[Cod_mes]],Códigos_mes[],2,0)</f>
        <v>Julio</v>
      </c>
      <c r="D7316" t="s">
        <v>796</v>
      </c>
      <c r="E7316" t="str">
        <f>+VLOOKUP(Precio_mayoristas_consumidores[[#This Row],[Producto]],Codigos_class_frutas[],2,0)</f>
        <v>Frutos de pepita</v>
      </c>
      <c r="F7316" t="s">
        <v>231</v>
      </c>
      <c r="G7316" s="51">
        <v>780.13</v>
      </c>
    </row>
    <row r="7317" spans="1:7" x14ac:dyDescent="0.35">
      <c r="A7317">
        <v>2020</v>
      </c>
      <c r="B7317">
        <v>7</v>
      </c>
      <c r="C7317" t="str">
        <f>+VLOOKUP(Precio_mayoristas_consumidores[[#This Row],[Cod_mes]],Códigos_mes[],2,0)</f>
        <v>Julio</v>
      </c>
      <c r="D7317" t="s">
        <v>796</v>
      </c>
      <c r="E7317" t="str">
        <f>+VLOOKUP(Precio_mayoristas_consumidores[[#This Row],[Producto]],Codigos_class_frutas[],2,0)</f>
        <v>Cítricos</v>
      </c>
      <c r="F7317" t="s">
        <v>221</v>
      </c>
      <c r="G7317" s="51">
        <v>868.48</v>
      </c>
    </row>
    <row r="7318" spans="1:7" x14ac:dyDescent="0.35">
      <c r="A7318">
        <v>2020</v>
      </c>
      <c r="B7318">
        <v>7</v>
      </c>
      <c r="C7318" t="str">
        <f>+VLOOKUP(Precio_mayoristas_consumidores[[#This Row],[Cod_mes]],Códigos_mes[],2,0)</f>
        <v>Julio</v>
      </c>
      <c r="D7318" t="s">
        <v>796</v>
      </c>
      <c r="E7318" t="str">
        <f>+VLOOKUP(Precio_mayoristas_consumidores[[#This Row],[Producto]],Codigos_class_frutas[],2,0)</f>
        <v>Oleaginosos</v>
      </c>
      <c r="F7318" t="s">
        <v>225</v>
      </c>
      <c r="G7318" s="51">
        <v>3841.07</v>
      </c>
    </row>
    <row r="7319" spans="1:7" x14ac:dyDescent="0.35">
      <c r="A7319">
        <v>2020</v>
      </c>
      <c r="B7319">
        <v>7</v>
      </c>
      <c r="C7319" t="str">
        <f>+VLOOKUP(Precio_mayoristas_consumidores[[#This Row],[Cod_mes]],Códigos_mes[],2,0)</f>
        <v>Julio</v>
      </c>
      <c r="D7319" t="s">
        <v>796</v>
      </c>
      <c r="E7319" t="str">
        <f>+VLOOKUP(Precio_mayoristas_consumidores[[#This Row],[Producto]],Codigos_class_frutas[],2,0)</f>
        <v>Frutos de pepita</v>
      </c>
      <c r="F7319" t="s">
        <v>242</v>
      </c>
      <c r="G7319" s="51">
        <v>902.05</v>
      </c>
    </row>
    <row r="7320" spans="1:7" x14ac:dyDescent="0.35">
      <c r="A7320">
        <v>2020</v>
      </c>
      <c r="B7320">
        <v>7</v>
      </c>
      <c r="C7320" t="str">
        <f>+VLOOKUP(Precio_mayoristas_consumidores[[#This Row],[Cod_mes]],Códigos_mes[],2,0)</f>
        <v>Julio</v>
      </c>
      <c r="D7320" t="s">
        <v>796</v>
      </c>
      <c r="E7320" t="str">
        <f>+VLOOKUP(Precio_mayoristas_consumidores[[#This Row],[Producto]],Codigos_class_frutas[],2,0)</f>
        <v>Tropicales y subtropicales</v>
      </c>
      <c r="F7320" t="s">
        <v>204</v>
      </c>
      <c r="G7320" s="51">
        <v>766.1</v>
      </c>
    </row>
    <row r="7321" spans="1:7" x14ac:dyDescent="0.35">
      <c r="A7321">
        <v>2020</v>
      </c>
      <c r="B7321">
        <v>7</v>
      </c>
      <c r="C7321" t="str">
        <f>+VLOOKUP(Precio_mayoristas_consumidores[[#This Row],[Cod_mes]],Códigos_mes[],2,0)</f>
        <v>Julio</v>
      </c>
      <c r="D7321" t="s">
        <v>797</v>
      </c>
      <c r="E7321" t="str">
        <f>+VLOOKUP(Precio_mayoristas_consumidores[[#This Row],[Producto]],Codigos_class_frutas[],2,0)</f>
        <v>Berries</v>
      </c>
      <c r="F7321" t="s">
        <v>212</v>
      </c>
      <c r="G7321" s="51">
        <v>7103.07</v>
      </c>
    </row>
    <row r="7322" spans="1:7" x14ac:dyDescent="0.35">
      <c r="A7322">
        <v>2020</v>
      </c>
      <c r="B7322">
        <v>7</v>
      </c>
      <c r="C7322" t="str">
        <f>+VLOOKUP(Precio_mayoristas_consumidores[[#This Row],[Cod_mes]],Códigos_mes[],2,0)</f>
        <v>Julio</v>
      </c>
      <c r="D7322" t="s">
        <v>797</v>
      </c>
      <c r="E7322" t="str">
        <f>+VLOOKUP(Precio_mayoristas_consumidores[[#This Row],[Producto]],Codigos_class_frutas[],2,0)</f>
        <v>Berries</v>
      </c>
      <c r="F7322" t="s">
        <v>249</v>
      </c>
      <c r="G7322" s="51">
        <v>2133.5700000000002</v>
      </c>
    </row>
    <row r="7323" spans="1:7" x14ac:dyDescent="0.35">
      <c r="A7323">
        <v>2020</v>
      </c>
      <c r="B7323">
        <v>7</v>
      </c>
      <c r="C7323" t="str">
        <f>+VLOOKUP(Precio_mayoristas_consumidores[[#This Row],[Cod_mes]],Códigos_mes[],2,0)</f>
        <v>Julio</v>
      </c>
      <c r="D7323" t="s">
        <v>797</v>
      </c>
      <c r="E7323" t="str">
        <f>+VLOOKUP(Precio_mayoristas_consumidores[[#This Row],[Producto]],Codigos_class_frutas[],2,0)</f>
        <v>Cítricos</v>
      </c>
      <c r="F7323" t="s">
        <v>214</v>
      </c>
      <c r="G7323" s="51">
        <v>1593.39</v>
      </c>
    </row>
    <row r="7324" spans="1:7" x14ac:dyDescent="0.35">
      <c r="A7324">
        <v>2020</v>
      </c>
      <c r="B7324">
        <v>7</v>
      </c>
      <c r="C7324" t="str">
        <f>+VLOOKUP(Precio_mayoristas_consumidores[[#This Row],[Cod_mes]],Códigos_mes[],2,0)</f>
        <v>Julio</v>
      </c>
      <c r="D7324" t="s">
        <v>797</v>
      </c>
      <c r="E7324" t="str">
        <f>+VLOOKUP(Precio_mayoristas_consumidores[[#This Row],[Producto]],Codigos_class_frutas[],2,0)</f>
        <v>Cítricos</v>
      </c>
      <c r="F7324" t="s">
        <v>218</v>
      </c>
      <c r="G7324" s="51">
        <v>2029.96</v>
      </c>
    </row>
    <row r="7325" spans="1:7" x14ac:dyDescent="0.35">
      <c r="A7325">
        <v>2020</v>
      </c>
      <c r="B7325">
        <v>7</v>
      </c>
      <c r="C7325" t="str">
        <f>+VLOOKUP(Precio_mayoristas_consumidores[[#This Row],[Cod_mes]],Códigos_mes[],2,0)</f>
        <v>Julio</v>
      </c>
      <c r="D7325" t="s">
        <v>797</v>
      </c>
      <c r="E7325" t="str">
        <f>+VLOOKUP(Precio_mayoristas_consumidores[[#This Row],[Producto]],Codigos_class_frutas[],2,0)</f>
        <v>Tropicales y subtropicales</v>
      </c>
      <c r="F7325" t="s">
        <v>229</v>
      </c>
      <c r="G7325" s="51">
        <v>2222.8000000000002</v>
      </c>
    </row>
    <row r="7326" spans="1:7" x14ac:dyDescent="0.35">
      <c r="A7326">
        <v>2020</v>
      </c>
      <c r="B7326">
        <v>7</v>
      </c>
      <c r="C7326" t="str">
        <f>+VLOOKUP(Precio_mayoristas_consumidores[[#This Row],[Cod_mes]],Códigos_mes[],2,0)</f>
        <v>Julio</v>
      </c>
      <c r="D7326" t="s">
        <v>797</v>
      </c>
      <c r="E7326" t="str">
        <f>+VLOOKUP(Precio_mayoristas_consumidores[[#This Row],[Producto]],Codigos_class_frutas[],2,0)</f>
        <v>Frutos de pepita</v>
      </c>
      <c r="F7326" t="s">
        <v>231</v>
      </c>
      <c r="G7326" s="51">
        <v>1663.39</v>
      </c>
    </row>
    <row r="7327" spans="1:7" x14ac:dyDescent="0.35">
      <c r="A7327">
        <v>2020</v>
      </c>
      <c r="B7327">
        <v>7</v>
      </c>
      <c r="C7327" t="str">
        <f>+VLOOKUP(Precio_mayoristas_consumidores[[#This Row],[Cod_mes]],Códigos_mes[],2,0)</f>
        <v>Julio</v>
      </c>
      <c r="D7327" t="s">
        <v>797</v>
      </c>
      <c r="E7327" t="str">
        <f>+VLOOKUP(Precio_mayoristas_consumidores[[#This Row],[Producto]],Codigos_class_frutas[],2,0)</f>
        <v>Cítricos</v>
      </c>
      <c r="F7327" t="s">
        <v>221</v>
      </c>
      <c r="G7327" s="51">
        <v>1646.32</v>
      </c>
    </row>
    <row r="7328" spans="1:7" x14ac:dyDescent="0.35">
      <c r="A7328">
        <v>2020</v>
      </c>
      <c r="B7328">
        <v>7</v>
      </c>
      <c r="C7328" t="str">
        <f>+VLOOKUP(Precio_mayoristas_consumidores[[#This Row],[Cod_mes]],Códigos_mes[],2,0)</f>
        <v>Julio</v>
      </c>
      <c r="D7328" t="s">
        <v>797</v>
      </c>
      <c r="E7328" t="str">
        <f>+VLOOKUP(Precio_mayoristas_consumidores[[#This Row],[Producto]],Codigos_class_frutas[],2,0)</f>
        <v>Oleaginosos</v>
      </c>
      <c r="F7328" t="s">
        <v>225</v>
      </c>
      <c r="G7328" s="51">
        <v>4014.76</v>
      </c>
    </row>
    <row r="7329" spans="1:7" x14ac:dyDescent="0.35">
      <c r="A7329">
        <v>2020</v>
      </c>
      <c r="B7329">
        <v>7</v>
      </c>
      <c r="C7329" t="str">
        <f>+VLOOKUP(Precio_mayoristas_consumidores[[#This Row],[Cod_mes]],Códigos_mes[],2,0)</f>
        <v>Julio</v>
      </c>
      <c r="D7329" t="s">
        <v>797</v>
      </c>
      <c r="E7329" t="str">
        <f>+VLOOKUP(Precio_mayoristas_consumidores[[#This Row],[Producto]],Codigos_class_frutas[],2,0)</f>
        <v>Frutos de pepita</v>
      </c>
      <c r="F7329" t="s">
        <v>242</v>
      </c>
      <c r="G7329" s="51">
        <v>1429.69</v>
      </c>
    </row>
    <row r="7330" spans="1:7" x14ac:dyDescent="0.35">
      <c r="A7330">
        <v>2020</v>
      </c>
      <c r="B7330">
        <v>7</v>
      </c>
      <c r="C7330" t="str">
        <f>+VLOOKUP(Precio_mayoristas_consumidores[[#This Row],[Cod_mes]],Códigos_mes[],2,0)</f>
        <v>Julio</v>
      </c>
      <c r="D7330" t="s">
        <v>797</v>
      </c>
      <c r="E7330" t="str">
        <f>+VLOOKUP(Precio_mayoristas_consumidores[[#This Row],[Producto]],Codigos_class_frutas[],2,0)</f>
        <v>Tropicales y subtropicales</v>
      </c>
      <c r="F7330" t="s">
        <v>204</v>
      </c>
      <c r="G7330" s="51">
        <v>1035.5</v>
      </c>
    </row>
    <row r="7331" spans="1:7" x14ac:dyDescent="0.35">
      <c r="A7331">
        <v>2020</v>
      </c>
      <c r="B7331">
        <v>7</v>
      </c>
      <c r="C7331" t="str">
        <f>+VLOOKUP(Precio_mayoristas_consumidores[[#This Row],[Cod_mes]],Códigos_mes[],2,0)</f>
        <v>Julio</v>
      </c>
      <c r="D7331" t="s">
        <v>796</v>
      </c>
      <c r="E7331" t="str">
        <f>+VLOOKUP(Precio_mayoristas_consumidores[[#This Row],[Producto]],Codigos_class_frutas[],2,0)</f>
        <v>Berries</v>
      </c>
      <c r="F7331" t="s">
        <v>212</v>
      </c>
      <c r="G7331" s="51">
        <v>2820</v>
      </c>
    </row>
    <row r="7332" spans="1:7" x14ac:dyDescent="0.35">
      <c r="A7332">
        <v>2020</v>
      </c>
      <c r="B7332">
        <v>7</v>
      </c>
      <c r="C7332" t="str">
        <f>+VLOOKUP(Precio_mayoristas_consumidores[[#This Row],[Cod_mes]],Códigos_mes[],2,0)</f>
        <v>Julio</v>
      </c>
      <c r="D7332" t="s">
        <v>796</v>
      </c>
      <c r="E7332" t="str">
        <f>+VLOOKUP(Precio_mayoristas_consumidores[[#This Row],[Producto]],Codigos_class_frutas[],2,0)</f>
        <v>Berries</v>
      </c>
      <c r="F7332" t="s">
        <v>249</v>
      </c>
      <c r="G7332" s="51">
        <v>870.29</v>
      </c>
    </row>
    <row r="7333" spans="1:7" x14ac:dyDescent="0.35">
      <c r="A7333">
        <v>2020</v>
      </c>
      <c r="B7333">
        <v>7</v>
      </c>
      <c r="C7333" t="str">
        <f>+VLOOKUP(Precio_mayoristas_consumidores[[#This Row],[Cod_mes]],Códigos_mes[],2,0)</f>
        <v>Julio</v>
      </c>
      <c r="D7333" t="s">
        <v>796</v>
      </c>
      <c r="E7333" t="str">
        <f>+VLOOKUP(Precio_mayoristas_consumidores[[#This Row],[Producto]],Codigos_class_frutas[],2,0)</f>
        <v>Cítricos</v>
      </c>
      <c r="F7333" t="s">
        <v>214</v>
      </c>
      <c r="G7333" s="51">
        <v>491.38</v>
      </c>
    </row>
    <row r="7334" spans="1:7" x14ac:dyDescent="0.35">
      <c r="A7334">
        <v>2020</v>
      </c>
      <c r="B7334">
        <v>7</v>
      </c>
      <c r="C7334" t="str">
        <f>+VLOOKUP(Precio_mayoristas_consumidores[[#This Row],[Cod_mes]],Códigos_mes[],2,0)</f>
        <v>Julio</v>
      </c>
      <c r="D7334" t="s">
        <v>796</v>
      </c>
      <c r="E7334" t="str">
        <f>+VLOOKUP(Precio_mayoristas_consumidores[[#This Row],[Producto]],Codigos_class_frutas[],2,0)</f>
        <v>Cítricos</v>
      </c>
      <c r="F7334" t="s">
        <v>218</v>
      </c>
      <c r="G7334" s="51">
        <v>910.87</v>
      </c>
    </row>
    <row r="7335" spans="1:7" x14ac:dyDescent="0.35">
      <c r="A7335">
        <v>2020</v>
      </c>
      <c r="B7335">
        <v>7</v>
      </c>
      <c r="C7335" t="str">
        <f>+VLOOKUP(Precio_mayoristas_consumidores[[#This Row],[Cod_mes]],Códigos_mes[],2,0)</f>
        <v>Julio</v>
      </c>
      <c r="D7335" t="s">
        <v>796</v>
      </c>
      <c r="E7335" t="str">
        <f>+VLOOKUP(Precio_mayoristas_consumidores[[#This Row],[Producto]],Codigos_class_frutas[],2,0)</f>
        <v>Tropicales y subtropicales</v>
      </c>
      <c r="F7335" t="s">
        <v>229</v>
      </c>
      <c r="G7335" s="51">
        <v>2768.54</v>
      </c>
    </row>
    <row r="7336" spans="1:7" x14ac:dyDescent="0.35">
      <c r="A7336">
        <v>2020</v>
      </c>
      <c r="B7336">
        <v>7</v>
      </c>
      <c r="C7336" t="str">
        <f>+VLOOKUP(Precio_mayoristas_consumidores[[#This Row],[Cod_mes]],Códigos_mes[],2,0)</f>
        <v>Julio</v>
      </c>
      <c r="D7336" t="s">
        <v>796</v>
      </c>
      <c r="E7336" t="str">
        <f>+VLOOKUP(Precio_mayoristas_consumidores[[#This Row],[Producto]],Codigos_class_frutas[],2,0)</f>
        <v>Frutos de pepita</v>
      </c>
      <c r="F7336" t="s">
        <v>231</v>
      </c>
      <c r="G7336" s="51">
        <v>762.62</v>
      </c>
    </row>
    <row r="7337" spans="1:7" x14ac:dyDescent="0.35">
      <c r="A7337">
        <v>2020</v>
      </c>
      <c r="B7337">
        <v>7</v>
      </c>
      <c r="C7337" t="str">
        <f>+VLOOKUP(Precio_mayoristas_consumidores[[#This Row],[Cod_mes]],Códigos_mes[],2,0)</f>
        <v>Julio</v>
      </c>
      <c r="D7337" t="s">
        <v>796</v>
      </c>
      <c r="E7337" t="str">
        <f>+VLOOKUP(Precio_mayoristas_consumidores[[#This Row],[Producto]],Codigos_class_frutas[],2,0)</f>
        <v>Cítricos</v>
      </c>
      <c r="F7337" t="s">
        <v>221</v>
      </c>
      <c r="G7337" s="51">
        <v>794.51</v>
      </c>
    </row>
    <row r="7338" spans="1:7" x14ac:dyDescent="0.35">
      <c r="A7338">
        <v>2020</v>
      </c>
      <c r="B7338">
        <v>7</v>
      </c>
      <c r="C7338" t="str">
        <f>+VLOOKUP(Precio_mayoristas_consumidores[[#This Row],[Cod_mes]],Códigos_mes[],2,0)</f>
        <v>Julio</v>
      </c>
      <c r="D7338" t="s">
        <v>796</v>
      </c>
      <c r="E7338" t="str">
        <f>+VLOOKUP(Precio_mayoristas_consumidores[[#This Row],[Producto]],Codigos_class_frutas[],2,0)</f>
        <v>Oleaginosos</v>
      </c>
      <c r="F7338" t="s">
        <v>225</v>
      </c>
      <c r="G7338" s="51">
        <v>3500.05</v>
      </c>
    </row>
    <row r="7339" spans="1:7" x14ac:dyDescent="0.35">
      <c r="A7339">
        <v>2020</v>
      </c>
      <c r="B7339">
        <v>7</v>
      </c>
      <c r="C7339" t="str">
        <f>+VLOOKUP(Precio_mayoristas_consumidores[[#This Row],[Cod_mes]],Códigos_mes[],2,0)</f>
        <v>Julio</v>
      </c>
      <c r="D7339" t="s">
        <v>796</v>
      </c>
      <c r="E7339" t="str">
        <f>+VLOOKUP(Precio_mayoristas_consumidores[[#This Row],[Producto]],Codigos_class_frutas[],2,0)</f>
        <v>Frutos de pepita</v>
      </c>
      <c r="F7339" t="s">
        <v>242</v>
      </c>
      <c r="G7339" s="51">
        <v>775.61</v>
      </c>
    </row>
    <row r="7340" spans="1:7" x14ac:dyDescent="0.35">
      <c r="A7340">
        <v>2020</v>
      </c>
      <c r="B7340">
        <v>7</v>
      </c>
      <c r="C7340" t="str">
        <f>+VLOOKUP(Precio_mayoristas_consumidores[[#This Row],[Cod_mes]],Códigos_mes[],2,0)</f>
        <v>Julio</v>
      </c>
      <c r="D7340" t="s">
        <v>796</v>
      </c>
      <c r="E7340" t="str">
        <f>+VLOOKUP(Precio_mayoristas_consumidores[[#This Row],[Producto]],Codigos_class_frutas[],2,0)</f>
        <v>Tropicales y subtropicales</v>
      </c>
      <c r="F7340" t="s">
        <v>204</v>
      </c>
      <c r="G7340" s="51">
        <v>744.95</v>
      </c>
    </row>
    <row r="7341" spans="1:7" x14ac:dyDescent="0.35">
      <c r="A7341">
        <v>2020</v>
      </c>
      <c r="B7341">
        <v>7</v>
      </c>
      <c r="C7341" t="str">
        <f>+VLOOKUP(Precio_mayoristas_consumidores[[#This Row],[Cod_mes]],Códigos_mes[],2,0)</f>
        <v>Julio</v>
      </c>
      <c r="D7341" t="s">
        <v>797</v>
      </c>
      <c r="E7341" t="str">
        <f>+VLOOKUP(Precio_mayoristas_consumidores[[#This Row],[Producto]],Codigos_class_frutas[],2,0)</f>
        <v>Berries</v>
      </c>
      <c r="F7341" t="s">
        <v>212</v>
      </c>
      <c r="G7341" s="51">
        <v>6814.42</v>
      </c>
    </row>
    <row r="7342" spans="1:7" x14ac:dyDescent="0.35">
      <c r="A7342">
        <v>2020</v>
      </c>
      <c r="B7342">
        <v>7</v>
      </c>
      <c r="C7342" t="str">
        <f>+VLOOKUP(Precio_mayoristas_consumidores[[#This Row],[Cod_mes]],Códigos_mes[],2,0)</f>
        <v>Julio</v>
      </c>
      <c r="D7342" t="s">
        <v>797</v>
      </c>
      <c r="E7342" t="str">
        <f>+VLOOKUP(Precio_mayoristas_consumidores[[#This Row],[Producto]],Codigos_class_frutas[],2,0)</f>
        <v>Berries</v>
      </c>
      <c r="F7342" t="s">
        <v>249</v>
      </c>
      <c r="G7342" s="51">
        <v>2058.3000000000002</v>
      </c>
    </row>
    <row r="7343" spans="1:7" x14ac:dyDescent="0.35">
      <c r="A7343">
        <v>2020</v>
      </c>
      <c r="B7343">
        <v>7</v>
      </c>
      <c r="C7343" t="str">
        <f>+VLOOKUP(Precio_mayoristas_consumidores[[#This Row],[Cod_mes]],Códigos_mes[],2,0)</f>
        <v>Julio</v>
      </c>
      <c r="D7343" t="s">
        <v>797</v>
      </c>
      <c r="E7343" t="str">
        <f>+VLOOKUP(Precio_mayoristas_consumidores[[#This Row],[Producto]],Codigos_class_frutas[],2,0)</f>
        <v>Cítricos</v>
      </c>
      <c r="F7343" t="s">
        <v>214</v>
      </c>
      <c r="G7343" s="51">
        <v>1506.53</v>
      </c>
    </row>
    <row r="7344" spans="1:7" x14ac:dyDescent="0.35">
      <c r="A7344">
        <v>2020</v>
      </c>
      <c r="B7344">
        <v>7</v>
      </c>
      <c r="C7344" t="str">
        <f>+VLOOKUP(Precio_mayoristas_consumidores[[#This Row],[Cod_mes]],Códigos_mes[],2,0)</f>
        <v>Julio</v>
      </c>
      <c r="D7344" t="s">
        <v>797</v>
      </c>
      <c r="E7344" t="str">
        <f>+VLOOKUP(Precio_mayoristas_consumidores[[#This Row],[Producto]],Codigos_class_frutas[],2,0)</f>
        <v>Cítricos</v>
      </c>
      <c r="F7344" t="s">
        <v>218</v>
      </c>
      <c r="G7344" s="51">
        <v>1975.65</v>
      </c>
    </row>
    <row r="7345" spans="1:7" x14ac:dyDescent="0.35">
      <c r="A7345">
        <v>2020</v>
      </c>
      <c r="B7345">
        <v>7</v>
      </c>
      <c r="C7345" t="str">
        <f>+VLOOKUP(Precio_mayoristas_consumidores[[#This Row],[Cod_mes]],Códigos_mes[],2,0)</f>
        <v>Julio</v>
      </c>
      <c r="D7345" t="s">
        <v>797</v>
      </c>
      <c r="E7345" t="str">
        <f>+VLOOKUP(Precio_mayoristas_consumidores[[#This Row],[Producto]],Codigos_class_frutas[],2,0)</f>
        <v>Tropicales y subtropicales</v>
      </c>
      <c r="F7345" t="s">
        <v>229</v>
      </c>
      <c r="G7345" s="51">
        <v>2102.6799999999998</v>
      </c>
    </row>
    <row r="7346" spans="1:7" x14ac:dyDescent="0.35">
      <c r="A7346">
        <v>2020</v>
      </c>
      <c r="B7346">
        <v>7</v>
      </c>
      <c r="C7346" t="str">
        <f>+VLOOKUP(Precio_mayoristas_consumidores[[#This Row],[Cod_mes]],Códigos_mes[],2,0)</f>
        <v>Julio</v>
      </c>
      <c r="D7346" t="s">
        <v>797</v>
      </c>
      <c r="E7346" t="str">
        <f>+VLOOKUP(Precio_mayoristas_consumidores[[#This Row],[Producto]],Codigos_class_frutas[],2,0)</f>
        <v>Frutos de pepita</v>
      </c>
      <c r="F7346" t="s">
        <v>231</v>
      </c>
      <c r="G7346" s="51">
        <v>1662.65</v>
      </c>
    </row>
    <row r="7347" spans="1:7" x14ac:dyDescent="0.35">
      <c r="A7347">
        <v>2020</v>
      </c>
      <c r="B7347">
        <v>7</v>
      </c>
      <c r="C7347" t="str">
        <f>+VLOOKUP(Precio_mayoristas_consumidores[[#This Row],[Cod_mes]],Códigos_mes[],2,0)</f>
        <v>Julio</v>
      </c>
      <c r="D7347" t="s">
        <v>797</v>
      </c>
      <c r="E7347" t="str">
        <f>+VLOOKUP(Precio_mayoristas_consumidores[[#This Row],[Producto]],Codigos_class_frutas[],2,0)</f>
        <v>Cítricos</v>
      </c>
      <c r="F7347" t="s">
        <v>221</v>
      </c>
      <c r="G7347" s="51">
        <v>1657.38</v>
      </c>
    </row>
    <row r="7348" spans="1:7" x14ac:dyDescent="0.35">
      <c r="A7348">
        <v>2020</v>
      </c>
      <c r="B7348">
        <v>7</v>
      </c>
      <c r="C7348" t="str">
        <f>+VLOOKUP(Precio_mayoristas_consumidores[[#This Row],[Cod_mes]],Códigos_mes[],2,0)</f>
        <v>Julio</v>
      </c>
      <c r="D7348" t="s">
        <v>797</v>
      </c>
      <c r="E7348" t="str">
        <f>+VLOOKUP(Precio_mayoristas_consumidores[[#This Row],[Producto]],Codigos_class_frutas[],2,0)</f>
        <v>Oleaginosos</v>
      </c>
      <c r="F7348" t="s">
        <v>225</v>
      </c>
      <c r="G7348" s="51">
        <v>3979.88</v>
      </c>
    </row>
    <row r="7349" spans="1:7" x14ac:dyDescent="0.35">
      <c r="A7349">
        <v>2020</v>
      </c>
      <c r="B7349">
        <v>7</v>
      </c>
      <c r="C7349" t="str">
        <f>+VLOOKUP(Precio_mayoristas_consumidores[[#This Row],[Cod_mes]],Códigos_mes[],2,0)</f>
        <v>Julio</v>
      </c>
      <c r="D7349" t="s">
        <v>797</v>
      </c>
      <c r="E7349" t="str">
        <f>+VLOOKUP(Precio_mayoristas_consumidores[[#This Row],[Producto]],Codigos_class_frutas[],2,0)</f>
        <v>Frutos de pepita</v>
      </c>
      <c r="F7349" t="s">
        <v>242</v>
      </c>
      <c r="G7349" s="51">
        <v>1420.24</v>
      </c>
    </row>
    <row r="7350" spans="1:7" x14ac:dyDescent="0.35">
      <c r="A7350">
        <v>2020</v>
      </c>
      <c r="B7350">
        <v>7</v>
      </c>
      <c r="C7350" t="str">
        <f>+VLOOKUP(Precio_mayoristas_consumidores[[#This Row],[Cod_mes]],Códigos_mes[],2,0)</f>
        <v>Julio</v>
      </c>
      <c r="D7350" t="s">
        <v>797</v>
      </c>
      <c r="E7350" t="str">
        <f>+VLOOKUP(Precio_mayoristas_consumidores[[#This Row],[Producto]],Codigos_class_frutas[],2,0)</f>
        <v>Tropicales y subtropicales</v>
      </c>
      <c r="F7350" t="s">
        <v>204</v>
      </c>
      <c r="G7350" s="51">
        <v>1045.82</v>
      </c>
    </row>
    <row r="7351" spans="1:7" x14ac:dyDescent="0.35">
      <c r="A7351">
        <v>2020</v>
      </c>
      <c r="B7351">
        <v>8</v>
      </c>
      <c r="C7351" t="str">
        <f>+VLOOKUP(Precio_mayoristas_consumidores[[#This Row],[Cod_mes]],Códigos_mes[],2,0)</f>
        <v>Agosto</v>
      </c>
      <c r="D7351" t="s">
        <v>796</v>
      </c>
      <c r="E7351" t="str">
        <f>+VLOOKUP(Precio_mayoristas_consumidores[[#This Row],[Producto]],Codigos_class_frutas[],2,0)</f>
        <v>Berries</v>
      </c>
      <c r="F7351" t="s">
        <v>212</v>
      </c>
      <c r="G7351" s="51">
        <v>2945</v>
      </c>
    </row>
    <row r="7352" spans="1:7" x14ac:dyDescent="0.35">
      <c r="A7352">
        <v>2020</v>
      </c>
      <c r="B7352">
        <v>8</v>
      </c>
      <c r="C7352" t="str">
        <f>+VLOOKUP(Precio_mayoristas_consumidores[[#This Row],[Cod_mes]],Códigos_mes[],2,0)</f>
        <v>Agosto</v>
      </c>
      <c r="D7352" t="s">
        <v>796</v>
      </c>
      <c r="E7352" t="str">
        <f>+VLOOKUP(Precio_mayoristas_consumidores[[#This Row],[Producto]],Codigos_class_frutas[],2,0)</f>
        <v>Berries</v>
      </c>
      <c r="F7352" t="s">
        <v>249</v>
      </c>
      <c r="G7352" s="51">
        <v>876.46</v>
      </c>
    </row>
    <row r="7353" spans="1:7" x14ac:dyDescent="0.35">
      <c r="A7353">
        <v>2020</v>
      </c>
      <c r="B7353">
        <v>8</v>
      </c>
      <c r="C7353" t="str">
        <f>+VLOOKUP(Precio_mayoristas_consumidores[[#This Row],[Cod_mes]],Códigos_mes[],2,0)</f>
        <v>Agosto</v>
      </c>
      <c r="D7353" t="s">
        <v>796</v>
      </c>
      <c r="E7353" t="str">
        <f>+VLOOKUP(Precio_mayoristas_consumidores[[#This Row],[Producto]],Codigos_class_frutas[],2,0)</f>
        <v>Cítricos</v>
      </c>
      <c r="F7353" t="s">
        <v>214</v>
      </c>
      <c r="G7353" s="51">
        <v>494.72</v>
      </c>
    </row>
    <row r="7354" spans="1:7" x14ac:dyDescent="0.35">
      <c r="A7354">
        <v>2020</v>
      </c>
      <c r="B7354">
        <v>8</v>
      </c>
      <c r="C7354" t="str">
        <f>+VLOOKUP(Precio_mayoristas_consumidores[[#This Row],[Cod_mes]],Códigos_mes[],2,0)</f>
        <v>Agosto</v>
      </c>
      <c r="D7354" t="s">
        <v>796</v>
      </c>
      <c r="E7354" t="str">
        <f>+VLOOKUP(Precio_mayoristas_consumidores[[#This Row],[Producto]],Codigos_class_frutas[],2,0)</f>
        <v>Cítricos</v>
      </c>
      <c r="F7354" t="s">
        <v>218</v>
      </c>
      <c r="G7354" s="51">
        <v>913.7</v>
      </c>
    </row>
    <row r="7355" spans="1:7" x14ac:dyDescent="0.35">
      <c r="A7355">
        <v>2020</v>
      </c>
      <c r="B7355">
        <v>8</v>
      </c>
      <c r="C7355" t="str">
        <f>+VLOOKUP(Precio_mayoristas_consumidores[[#This Row],[Cod_mes]],Códigos_mes[],2,0)</f>
        <v>Agosto</v>
      </c>
      <c r="D7355" t="s">
        <v>796</v>
      </c>
      <c r="E7355" t="str">
        <f>+VLOOKUP(Precio_mayoristas_consumidores[[#This Row],[Producto]],Codigos_class_frutas[],2,0)</f>
        <v>Tropicales y subtropicales</v>
      </c>
      <c r="F7355" t="s">
        <v>229</v>
      </c>
      <c r="G7355" s="51">
        <v>2865.38</v>
      </c>
    </row>
    <row r="7356" spans="1:7" x14ac:dyDescent="0.35">
      <c r="A7356">
        <v>2020</v>
      </c>
      <c r="B7356">
        <v>8</v>
      </c>
      <c r="C7356" t="str">
        <f>+VLOOKUP(Precio_mayoristas_consumidores[[#This Row],[Cod_mes]],Códigos_mes[],2,0)</f>
        <v>Agosto</v>
      </c>
      <c r="D7356" t="s">
        <v>796</v>
      </c>
      <c r="E7356" t="str">
        <f>+VLOOKUP(Precio_mayoristas_consumidores[[#This Row],[Producto]],Codigos_class_frutas[],2,0)</f>
        <v>Frutos de pepita</v>
      </c>
      <c r="F7356" t="s">
        <v>231</v>
      </c>
      <c r="G7356" s="51">
        <v>762.04</v>
      </c>
    </row>
    <row r="7357" spans="1:7" x14ac:dyDescent="0.35">
      <c r="A7357">
        <v>2020</v>
      </c>
      <c r="B7357">
        <v>8</v>
      </c>
      <c r="C7357" t="str">
        <f>+VLOOKUP(Precio_mayoristas_consumidores[[#This Row],[Cod_mes]],Códigos_mes[],2,0)</f>
        <v>Agosto</v>
      </c>
      <c r="D7357" t="s">
        <v>796</v>
      </c>
      <c r="E7357" t="str">
        <f>+VLOOKUP(Precio_mayoristas_consumidores[[#This Row],[Producto]],Codigos_class_frutas[],2,0)</f>
        <v>Cítricos</v>
      </c>
      <c r="F7357" t="s">
        <v>221</v>
      </c>
      <c r="G7357" s="51">
        <v>773.7</v>
      </c>
    </row>
    <row r="7358" spans="1:7" x14ac:dyDescent="0.35">
      <c r="A7358">
        <v>2020</v>
      </c>
      <c r="B7358">
        <v>8</v>
      </c>
      <c r="C7358" t="str">
        <f>+VLOOKUP(Precio_mayoristas_consumidores[[#This Row],[Cod_mes]],Códigos_mes[],2,0)</f>
        <v>Agosto</v>
      </c>
      <c r="D7358" t="s">
        <v>796</v>
      </c>
      <c r="E7358" t="str">
        <f>+VLOOKUP(Precio_mayoristas_consumidores[[#This Row],[Producto]],Codigos_class_frutas[],2,0)</f>
        <v>Oleaginosos</v>
      </c>
      <c r="F7358" t="s">
        <v>225</v>
      </c>
      <c r="G7358" s="51">
        <v>3361.81</v>
      </c>
    </row>
    <row r="7359" spans="1:7" x14ac:dyDescent="0.35">
      <c r="A7359">
        <v>2020</v>
      </c>
      <c r="B7359">
        <v>8</v>
      </c>
      <c r="C7359" t="str">
        <f>+VLOOKUP(Precio_mayoristas_consumidores[[#This Row],[Cod_mes]],Códigos_mes[],2,0)</f>
        <v>Agosto</v>
      </c>
      <c r="D7359" t="s">
        <v>796</v>
      </c>
      <c r="E7359" t="str">
        <f>+VLOOKUP(Precio_mayoristas_consumidores[[#This Row],[Producto]],Codigos_class_frutas[],2,0)</f>
        <v>Frutos de pepita</v>
      </c>
      <c r="F7359" t="s">
        <v>242</v>
      </c>
      <c r="G7359" s="51">
        <v>822.91</v>
      </c>
    </row>
    <row r="7360" spans="1:7" x14ac:dyDescent="0.35">
      <c r="A7360">
        <v>2020</v>
      </c>
      <c r="B7360">
        <v>8</v>
      </c>
      <c r="C7360" t="str">
        <f>+VLOOKUP(Precio_mayoristas_consumidores[[#This Row],[Cod_mes]],Códigos_mes[],2,0)</f>
        <v>Agosto</v>
      </c>
      <c r="D7360" t="s">
        <v>796</v>
      </c>
      <c r="E7360" t="str">
        <f>+VLOOKUP(Precio_mayoristas_consumidores[[#This Row],[Producto]],Codigos_class_frutas[],2,0)</f>
        <v>Tropicales y subtropicales</v>
      </c>
      <c r="F7360" t="s">
        <v>204</v>
      </c>
      <c r="G7360" s="51">
        <v>739.13</v>
      </c>
    </row>
    <row r="7361" spans="1:7" x14ac:dyDescent="0.35">
      <c r="A7361">
        <v>2020</v>
      </c>
      <c r="B7361">
        <v>8</v>
      </c>
      <c r="C7361" t="str">
        <f>+VLOOKUP(Precio_mayoristas_consumidores[[#This Row],[Cod_mes]],Códigos_mes[],2,0)</f>
        <v>Agosto</v>
      </c>
      <c r="D7361" t="s">
        <v>797</v>
      </c>
      <c r="E7361" t="str">
        <f>+VLOOKUP(Precio_mayoristas_consumidores[[#This Row],[Producto]],Codigos_class_frutas[],2,0)</f>
        <v>Berries</v>
      </c>
      <c r="F7361" t="s">
        <v>212</v>
      </c>
      <c r="G7361" s="51">
        <v>7077.67</v>
      </c>
    </row>
    <row r="7362" spans="1:7" x14ac:dyDescent="0.35">
      <c r="A7362">
        <v>2020</v>
      </c>
      <c r="B7362">
        <v>8</v>
      </c>
      <c r="C7362" t="str">
        <f>+VLOOKUP(Precio_mayoristas_consumidores[[#This Row],[Cod_mes]],Códigos_mes[],2,0)</f>
        <v>Agosto</v>
      </c>
      <c r="D7362" t="s">
        <v>797</v>
      </c>
      <c r="E7362" t="str">
        <f>+VLOOKUP(Precio_mayoristas_consumidores[[#This Row],[Producto]],Codigos_class_frutas[],2,0)</f>
        <v>Berries</v>
      </c>
      <c r="F7362" t="s">
        <v>249</v>
      </c>
      <c r="G7362" s="51">
        <v>2248.41</v>
      </c>
    </row>
    <row r="7363" spans="1:7" x14ac:dyDescent="0.35">
      <c r="A7363">
        <v>2020</v>
      </c>
      <c r="B7363">
        <v>8</v>
      </c>
      <c r="C7363" t="str">
        <f>+VLOOKUP(Precio_mayoristas_consumidores[[#This Row],[Cod_mes]],Códigos_mes[],2,0)</f>
        <v>Agosto</v>
      </c>
      <c r="D7363" t="s">
        <v>797</v>
      </c>
      <c r="E7363" t="str">
        <f>+VLOOKUP(Precio_mayoristas_consumidores[[#This Row],[Producto]],Codigos_class_frutas[],2,0)</f>
        <v>Cítricos</v>
      </c>
      <c r="F7363" t="s">
        <v>214</v>
      </c>
      <c r="G7363" s="51">
        <v>1405.66</v>
      </c>
    </row>
    <row r="7364" spans="1:7" x14ac:dyDescent="0.35">
      <c r="A7364">
        <v>2020</v>
      </c>
      <c r="B7364">
        <v>8</v>
      </c>
      <c r="C7364" t="str">
        <f>+VLOOKUP(Precio_mayoristas_consumidores[[#This Row],[Cod_mes]],Códigos_mes[],2,0)</f>
        <v>Agosto</v>
      </c>
      <c r="D7364" t="s">
        <v>797</v>
      </c>
      <c r="E7364" t="str">
        <f>+VLOOKUP(Precio_mayoristas_consumidores[[#This Row],[Producto]],Codigos_class_frutas[],2,0)</f>
        <v>Cítricos</v>
      </c>
      <c r="F7364" t="s">
        <v>218</v>
      </c>
      <c r="G7364" s="51">
        <v>1942.82</v>
      </c>
    </row>
    <row r="7365" spans="1:7" x14ac:dyDescent="0.35">
      <c r="A7365">
        <v>2020</v>
      </c>
      <c r="B7365">
        <v>8</v>
      </c>
      <c r="C7365" t="str">
        <f>+VLOOKUP(Precio_mayoristas_consumidores[[#This Row],[Cod_mes]],Códigos_mes[],2,0)</f>
        <v>Agosto</v>
      </c>
      <c r="D7365" t="s">
        <v>797</v>
      </c>
      <c r="E7365" t="str">
        <f>+VLOOKUP(Precio_mayoristas_consumidores[[#This Row],[Producto]],Codigos_class_frutas[],2,0)</f>
        <v>Tropicales y subtropicales</v>
      </c>
      <c r="F7365" t="s">
        <v>229</v>
      </c>
      <c r="G7365" s="51">
        <v>2184.36</v>
      </c>
    </row>
    <row r="7366" spans="1:7" x14ac:dyDescent="0.35">
      <c r="A7366">
        <v>2020</v>
      </c>
      <c r="B7366">
        <v>8</v>
      </c>
      <c r="C7366" t="str">
        <f>+VLOOKUP(Precio_mayoristas_consumidores[[#This Row],[Cod_mes]],Códigos_mes[],2,0)</f>
        <v>Agosto</v>
      </c>
      <c r="D7366" t="s">
        <v>797</v>
      </c>
      <c r="E7366" t="str">
        <f>+VLOOKUP(Precio_mayoristas_consumidores[[#This Row],[Producto]],Codigos_class_frutas[],2,0)</f>
        <v>Frutos de pepita</v>
      </c>
      <c r="F7366" t="s">
        <v>231</v>
      </c>
      <c r="G7366" s="51">
        <v>1630.67</v>
      </c>
    </row>
    <row r="7367" spans="1:7" x14ac:dyDescent="0.35">
      <c r="A7367">
        <v>2020</v>
      </c>
      <c r="B7367">
        <v>8</v>
      </c>
      <c r="C7367" t="str">
        <f>+VLOOKUP(Precio_mayoristas_consumidores[[#This Row],[Cod_mes]],Códigos_mes[],2,0)</f>
        <v>Agosto</v>
      </c>
      <c r="D7367" t="s">
        <v>797</v>
      </c>
      <c r="E7367" t="str">
        <f>+VLOOKUP(Precio_mayoristas_consumidores[[#This Row],[Producto]],Codigos_class_frutas[],2,0)</f>
        <v>Cítricos</v>
      </c>
      <c r="F7367" t="s">
        <v>221</v>
      </c>
      <c r="G7367" s="51">
        <v>1670.66</v>
      </c>
    </row>
    <row r="7368" spans="1:7" x14ac:dyDescent="0.35">
      <c r="A7368">
        <v>2020</v>
      </c>
      <c r="B7368">
        <v>8</v>
      </c>
      <c r="C7368" t="str">
        <f>+VLOOKUP(Precio_mayoristas_consumidores[[#This Row],[Cod_mes]],Códigos_mes[],2,0)</f>
        <v>Agosto</v>
      </c>
      <c r="D7368" t="s">
        <v>797</v>
      </c>
      <c r="E7368" t="str">
        <f>+VLOOKUP(Precio_mayoristas_consumidores[[#This Row],[Producto]],Codigos_class_frutas[],2,0)</f>
        <v>Oleaginosos</v>
      </c>
      <c r="F7368" t="s">
        <v>225</v>
      </c>
      <c r="G7368" s="51">
        <v>3978.69</v>
      </c>
    </row>
    <row r="7369" spans="1:7" x14ac:dyDescent="0.35">
      <c r="A7369">
        <v>2020</v>
      </c>
      <c r="B7369">
        <v>8</v>
      </c>
      <c r="C7369" t="str">
        <f>+VLOOKUP(Precio_mayoristas_consumidores[[#This Row],[Cod_mes]],Códigos_mes[],2,0)</f>
        <v>Agosto</v>
      </c>
      <c r="D7369" t="s">
        <v>797</v>
      </c>
      <c r="E7369" t="str">
        <f>+VLOOKUP(Precio_mayoristas_consumidores[[#This Row],[Producto]],Codigos_class_frutas[],2,0)</f>
        <v>Frutos de pepita</v>
      </c>
      <c r="F7369" t="s">
        <v>242</v>
      </c>
      <c r="G7369" s="51">
        <v>1373.89</v>
      </c>
    </row>
    <row r="7370" spans="1:7" x14ac:dyDescent="0.35">
      <c r="A7370">
        <v>2020</v>
      </c>
      <c r="B7370">
        <v>8</v>
      </c>
      <c r="C7370" t="str">
        <f>+VLOOKUP(Precio_mayoristas_consumidores[[#This Row],[Cod_mes]],Códigos_mes[],2,0)</f>
        <v>Agosto</v>
      </c>
      <c r="D7370" t="s">
        <v>797</v>
      </c>
      <c r="E7370" t="str">
        <f>+VLOOKUP(Precio_mayoristas_consumidores[[#This Row],[Producto]],Codigos_class_frutas[],2,0)</f>
        <v>Tropicales y subtropicales</v>
      </c>
      <c r="F7370" t="s">
        <v>204</v>
      </c>
      <c r="G7370" s="51">
        <v>1039.58</v>
      </c>
    </row>
    <row r="7371" spans="1:7" x14ac:dyDescent="0.35">
      <c r="A7371">
        <v>2020</v>
      </c>
      <c r="B7371">
        <v>8</v>
      </c>
      <c r="C7371" t="str">
        <f>+VLOOKUP(Precio_mayoristas_consumidores[[#This Row],[Cod_mes]],Códigos_mes[],2,0)</f>
        <v>Agosto</v>
      </c>
      <c r="D7371" t="s">
        <v>796</v>
      </c>
      <c r="E7371" t="str">
        <f>+VLOOKUP(Precio_mayoristas_consumidores[[#This Row],[Producto]],Codigos_class_frutas[],2,0)</f>
        <v>Berries</v>
      </c>
      <c r="F7371" t="s">
        <v>212</v>
      </c>
      <c r="G7371" s="51">
        <v>2841.56</v>
      </c>
    </row>
    <row r="7372" spans="1:7" x14ac:dyDescent="0.35">
      <c r="A7372">
        <v>2020</v>
      </c>
      <c r="B7372">
        <v>8</v>
      </c>
      <c r="C7372" t="str">
        <f>+VLOOKUP(Precio_mayoristas_consumidores[[#This Row],[Cod_mes]],Códigos_mes[],2,0)</f>
        <v>Agosto</v>
      </c>
      <c r="D7372" t="s">
        <v>796</v>
      </c>
      <c r="E7372" t="str">
        <f>+VLOOKUP(Precio_mayoristas_consumidores[[#This Row],[Producto]],Codigos_class_frutas[],2,0)</f>
        <v>Berries</v>
      </c>
      <c r="F7372" t="s">
        <v>249</v>
      </c>
      <c r="G7372" s="51">
        <v>942.34</v>
      </c>
    </row>
    <row r="7373" spans="1:7" x14ac:dyDescent="0.35">
      <c r="A7373">
        <v>2020</v>
      </c>
      <c r="B7373">
        <v>8</v>
      </c>
      <c r="C7373" t="str">
        <f>+VLOOKUP(Precio_mayoristas_consumidores[[#This Row],[Cod_mes]],Códigos_mes[],2,0)</f>
        <v>Agosto</v>
      </c>
      <c r="D7373" t="s">
        <v>796</v>
      </c>
      <c r="E7373" t="str">
        <f>+VLOOKUP(Precio_mayoristas_consumidores[[#This Row],[Producto]],Codigos_class_frutas[],2,0)</f>
        <v>Cítricos</v>
      </c>
      <c r="F7373" t="s">
        <v>214</v>
      </c>
      <c r="G7373" s="51">
        <v>483.41</v>
      </c>
    </row>
    <row r="7374" spans="1:7" x14ac:dyDescent="0.35">
      <c r="A7374">
        <v>2020</v>
      </c>
      <c r="B7374">
        <v>8</v>
      </c>
      <c r="C7374" t="str">
        <f>+VLOOKUP(Precio_mayoristas_consumidores[[#This Row],[Cod_mes]],Códigos_mes[],2,0)</f>
        <v>Agosto</v>
      </c>
      <c r="D7374" t="s">
        <v>796</v>
      </c>
      <c r="E7374" t="str">
        <f>+VLOOKUP(Precio_mayoristas_consumidores[[#This Row],[Producto]],Codigos_class_frutas[],2,0)</f>
        <v>Cítricos</v>
      </c>
      <c r="F7374" t="s">
        <v>218</v>
      </c>
      <c r="G7374" s="51">
        <v>939.39</v>
      </c>
    </row>
    <row r="7375" spans="1:7" x14ac:dyDescent="0.35">
      <c r="A7375">
        <v>2020</v>
      </c>
      <c r="B7375">
        <v>8</v>
      </c>
      <c r="C7375" t="str">
        <f>+VLOOKUP(Precio_mayoristas_consumidores[[#This Row],[Cod_mes]],Códigos_mes[],2,0)</f>
        <v>Agosto</v>
      </c>
      <c r="D7375" t="s">
        <v>796</v>
      </c>
      <c r="E7375" t="str">
        <f>+VLOOKUP(Precio_mayoristas_consumidores[[#This Row],[Producto]],Codigos_class_frutas[],2,0)</f>
        <v>Tropicales y subtropicales</v>
      </c>
      <c r="F7375" t="s">
        <v>229</v>
      </c>
      <c r="G7375" s="51">
        <v>2785.3</v>
      </c>
    </row>
    <row r="7376" spans="1:7" x14ac:dyDescent="0.35">
      <c r="A7376">
        <v>2020</v>
      </c>
      <c r="B7376">
        <v>8</v>
      </c>
      <c r="C7376" t="str">
        <f>+VLOOKUP(Precio_mayoristas_consumidores[[#This Row],[Cod_mes]],Códigos_mes[],2,0)</f>
        <v>Agosto</v>
      </c>
      <c r="D7376" t="s">
        <v>796</v>
      </c>
      <c r="E7376" t="str">
        <f>+VLOOKUP(Precio_mayoristas_consumidores[[#This Row],[Producto]],Codigos_class_frutas[],2,0)</f>
        <v>Frutos de pepita</v>
      </c>
      <c r="F7376" t="s">
        <v>231</v>
      </c>
      <c r="G7376" s="51">
        <v>771.01</v>
      </c>
    </row>
    <row r="7377" spans="1:7" x14ac:dyDescent="0.35">
      <c r="A7377">
        <v>2020</v>
      </c>
      <c r="B7377">
        <v>8</v>
      </c>
      <c r="C7377" t="str">
        <f>+VLOOKUP(Precio_mayoristas_consumidores[[#This Row],[Cod_mes]],Códigos_mes[],2,0)</f>
        <v>Agosto</v>
      </c>
      <c r="D7377" t="s">
        <v>796</v>
      </c>
      <c r="E7377" t="str">
        <f>+VLOOKUP(Precio_mayoristas_consumidores[[#This Row],[Producto]],Codigos_class_frutas[],2,0)</f>
        <v>Cítricos</v>
      </c>
      <c r="F7377" t="s">
        <v>221</v>
      </c>
      <c r="G7377" s="51">
        <v>773.43</v>
      </c>
    </row>
    <row r="7378" spans="1:7" x14ac:dyDescent="0.35">
      <c r="A7378">
        <v>2020</v>
      </c>
      <c r="B7378">
        <v>8</v>
      </c>
      <c r="C7378" t="str">
        <f>+VLOOKUP(Precio_mayoristas_consumidores[[#This Row],[Cod_mes]],Códigos_mes[],2,0)</f>
        <v>Agosto</v>
      </c>
      <c r="D7378" t="s">
        <v>796</v>
      </c>
      <c r="E7378" t="str">
        <f>+VLOOKUP(Precio_mayoristas_consumidores[[#This Row],[Producto]],Codigos_class_frutas[],2,0)</f>
        <v>Oleaginosos</v>
      </c>
      <c r="F7378" t="s">
        <v>225</v>
      </c>
      <c r="G7378" s="51">
        <v>3330.53</v>
      </c>
    </row>
    <row r="7379" spans="1:7" x14ac:dyDescent="0.35">
      <c r="A7379">
        <v>2020</v>
      </c>
      <c r="B7379">
        <v>8</v>
      </c>
      <c r="C7379" t="str">
        <f>+VLOOKUP(Precio_mayoristas_consumidores[[#This Row],[Cod_mes]],Códigos_mes[],2,0)</f>
        <v>Agosto</v>
      </c>
      <c r="D7379" t="s">
        <v>796</v>
      </c>
      <c r="E7379" t="str">
        <f>+VLOOKUP(Precio_mayoristas_consumidores[[#This Row],[Producto]],Codigos_class_frutas[],2,0)</f>
        <v>Frutos de pepita</v>
      </c>
      <c r="F7379" t="s">
        <v>242</v>
      </c>
      <c r="G7379" s="51">
        <v>819.99</v>
      </c>
    </row>
    <row r="7380" spans="1:7" x14ac:dyDescent="0.35">
      <c r="A7380">
        <v>2020</v>
      </c>
      <c r="B7380">
        <v>8</v>
      </c>
      <c r="C7380" t="str">
        <f>+VLOOKUP(Precio_mayoristas_consumidores[[#This Row],[Cod_mes]],Códigos_mes[],2,0)</f>
        <v>Agosto</v>
      </c>
      <c r="D7380" t="s">
        <v>796</v>
      </c>
      <c r="E7380" t="str">
        <f>+VLOOKUP(Precio_mayoristas_consumidores[[#This Row],[Producto]],Codigos_class_frutas[],2,0)</f>
        <v>Tropicales y subtropicales</v>
      </c>
      <c r="F7380" t="s">
        <v>204</v>
      </c>
      <c r="G7380" s="51">
        <v>692.13</v>
      </c>
    </row>
    <row r="7381" spans="1:7" x14ac:dyDescent="0.35">
      <c r="A7381">
        <v>2020</v>
      </c>
      <c r="B7381">
        <v>8</v>
      </c>
      <c r="C7381" t="str">
        <f>+VLOOKUP(Precio_mayoristas_consumidores[[#This Row],[Cod_mes]],Códigos_mes[],2,0)</f>
        <v>Agosto</v>
      </c>
      <c r="D7381" t="s">
        <v>797</v>
      </c>
      <c r="E7381" t="str">
        <f>+VLOOKUP(Precio_mayoristas_consumidores[[#This Row],[Producto]],Codigos_class_frutas[],2,0)</f>
        <v>Berries</v>
      </c>
      <c r="F7381" t="s">
        <v>212</v>
      </c>
      <c r="G7381" s="51">
        <v>6483.42</v>
      </c>
    </row>
    <row r="7382" spans="1:7" x14ac:dyDescent="0.35">
      <c r="A7382">
        <v>2020</v>
      </c>
      <c r="B7382">
        <v>8</v>
      </c>
      <c r="C7382" t="str">
        <f>+VLOOKUP(Precio_mayoristas_consumidores[[#This Row],[Cod_mes]],Códigos_mes[],2,0)</f>
        <v>Agosto</v>
      </c>
      <c r="D7382" t="s">
        <v>797</v>
      </c>
      <c r="E7382" t="str">
        <f>+VLOOKUP(Precio_mayoristas_consumidores[[#This Row],[Producto]],Codigos_class_frutas[],2,0)</f>
        <v>Berries</v>
      </c>
      <c r="F7382" t="s">
        <v>249</v>
      </c>
      <c r="G7382" s="51">
        <v>2203.9299999999998</v>
      </c>
    </row>
    <row r="7383" spans="1:7" x14ac:dyDescent="0.35">
      <c r="A7383">
        <v>2020</v>
      </c>
      <c r="B7383">
        <v>8</v>
      </c>
      <c r="C7383" t="str">
        <f>+VLOOKUP(Precio_mayoristas_consumidores[[#This Row],[Cod_mes]],Códigos_mes[],2,0)</f>
        <v>Agosto</v>
      </c>
      <c r="D7383" t="s">
        <v>797</v>
      </c>
      <c r="E7383" t="str">
        <f>+VLOOKUP(Precio_mayoristas_consumidores[[#This Row],[Producto]],Codigos_class_frutas[],2,0)</f>
        <v>Cítricos</v>
      </c>
      <c r="F7383" t="s">
        <v>214</v>
      </c>
      <c r="G7383" s="51">
        <v>1330.03</v>
      </c>
    </row>
    <row r="7384" spans="1:7" x14ac:dyDescent="0.35">
      <c r="A7384">
        <v>2020</v>
      </c>
      <c r="B7384">
        <v>8</v>
      </c>
      <c r="C7384" t="str">
        <f>+VLOOKUP(Precio_mayoristas_consumidores[[#This Row],[Cod_mes]],Códigos_mes[],2,0)</f>
        <v>Agosto</v>
      </c>
      <c r="D7384" t="s">
        <v>797</v>
      </c>
      <c r="E7384" t="str">
        <f>+VLOOKUP(Precio_mayoristas_consumidores[[#This Row],[Producto]],Codigos_class_frutas[],2,0)</f>
        <v>Cítricos</v>
      </c>
      <c r="F7384" t="s">
        <v>218</v>
      </c>
      <c r="G7384" s="51">
        <v>1999.73</v>
      </c>
    </row>
    <row r="7385" spans="1:7" x14ac:dyDescent="0.35">
      <c r="A7385">
        <v>2020</v>
      </c>
      <c r="B7385">
        <v>8</v>
      </c>
      <c r="C7385" t="str">
        <f>+VLOOKUP(Precio_mayoristas_consumidores[[#This Row],[Cod_mes]],Códigos_mes[],2,0)</f>
        <v>Agosto</v>
      </c>
      <c r="D7385" t="s">
        <v>797</v>
      </c>
      <c r="E7385" t="str">
        <f>+VLOOKUP(Precio_mayoristas_consumidores[[#This Row],[Producto]],Codigos_class_frutas[],2,0)</f>
        <v>Tropicales y subtropicales</v>
      </c>
      <c r="F7385" t="s">
        <v>229</v>
      </c>
      <c r="G7385" s="51">
        <v>2298.3000000000002</v>
      </c>
    </row>
    <row r="7386" spans="1:7" x14ac:dyDescent="0.35">
      <c r="A7386">
        <v>2020</v>
      </c>
      <c r="B7386">
        <v>8</v>
      </c>
      <c r="C7386" t="str">
        <f>+VLOOKUP(Precio_mayoristas_consumidores[[#This Row],[Cod_mes]],Códigos_mes[],2,0)</f>
        <v>Agosto</v>
      </c>
      <c r="D7386" t="s">
        <v>797</v>
      </c>
      <c r="E7386" t="str">
        <f>+VLOOKUP(Precio_mayoristas_consumidores[[#This Row],[Producto]],Codigos_class_frutas[],2,0)</f>
        <v>Frutos de pepita</v>
      </c>
      <c r="F7386" t="s">
        <v>231</v>
      </c>
      <c r="G7386" s="51">
        <v>1670.12</v>
      </c>
    </row>
    <row r="7387" spans="1:7" x14ac:dyDescent="0.35">
      <c r="A7387">
        <v>2020</v>
      </c>
      <c r="B7387">
        <v>8</v>
      </c>
      <c r="C7387" t="str">
        <f>+VLOOKUP(Precio_mayoristas_consumidores[[#This Row],[Cod_mes]],Códigos_mes[],2,0)</f>
        <v>Agosto</v>
      </c>
      <c r="D7387" t="s">
        <v>797</v>
      </c>
      <c r="E7387" t="str">
        <f>+VLOOKUP(Precio_mayoristas_consumidores[[#This Row],[Producto]],Codigos_class_frutas[],2,0)</f>
        <v>Cítricos</v>
      </c>
      <c r="F7387" t="s">
        <v>221</v>
      </c>
      <c r="G7387" s="51">
        <v>1676.61</v>
      </c>
    </row>
    <row r="7388" spans="1:7" x14ac:dyDescent="0.35">
      <c r="A7388">
        <v>2020</v>
      </c>
      <c r="B7388">
        <v>8</v>
      </c>
      <c r="C7388" t="str">
        <f>+VLOOKUP(Precio_mayoristas_consumidores[[#This Row],[Cod_mes]],Códigos_mes[],2,0)</f>
        <v>Agosto</v>
      </c>
      <c r="D7388" t="s">
        <v>797</v>
      </c>
      <c r="E7388" t="str">
        <f>+VLOOKUP(Precio_mayoristas_consumidores[[#This Row],[Producto]],Codigos_class_frutas[],2,0)</f>
        <v>Oleaginosos</v>
      </c>
      <c r="F7388" t="s">
        <v>225</v>
      </c>
      <c r="G7388" s="51">
        <v>3972.87</v>
      </c>
    </row>
    <row r="7389" spans="1:7" x14ac:dyDescent="0.35">
      <c r="A7389">
        <v>2020</v>
      </c>
      <c r="B7389">
        <v>8</v>
      </c>
      <c r="C7389" t="str">
        <f>+VLOOKUP(Precio_mayoristas_consumidores[[#This Row],[Cod_mes]],Códigos_mes[],2,0)</f>
        <v>Agosto</v>
      </c>
      <c r="D7389" t="s">
        <v>797</v>
      </c>
      <c r="E7389" t="str">
        <f>+VLOOKUP(Precio_mayoristas_consumidores[[#This Row],[Producto]],Codigos_class_frutas[],2,0)</f>
        <v>Frutos de pepita</v>
      </c>
      <c r="F7389" t="s">
        <v>242</v>
      </c>
      <c r="G7389" s="51">
        <v>1364.22</v>
      </c>
    </row>
    <row r="7390" spans="1:7" x14ac:dyDescent="0.35">
      <c r="A7390">
        <v>2020</v>
      </c>
      <c r="B7390">
        <v>8</v>
      </c>
      <c r="C7390" t="str">
        <f>+VLOOKUP(Precio_mayoristas_consumidores[[#This Row],[Cod_mes]],Códigos_mes[],2,0)</f>
        <v>Agosto</v>
      </c>
      <c r="D7390" t="s">
        <v>797</v>
      </c>
      <c r="E7390" t="str">
        <f>+VLOOKUP(Precio_mayoristas_consumidores[[#This Row],[Producto]],Codigos_class_frutas[],2,0)</f>
        <v>Tropicales y subtropicales</v>
      </c>
      <c r="F7390" t="s">
        <v>204</v>
      </c>
      <c r="G7390" s="51">
        <v>1002.29</v>
      </c>
    </row>
    <row r="7391" spans="1:7" x14ac:dyDescent="0.35">
      <c r="A7391">
        <v>2020</v>
      </c>
      <c r="B7391">
        <v>8</v>
      </c>
      <c r="C7391" t="str">
        <f>+VLOOKUP(Precio_mayoristas_consumidores[[#This Row],[Cod_mes]],Códigos_mes[],2,0)</f>
        <v>Agosto</v>
      </c>
      <c r="D7391" t="s">
        <v>796</v>
      </c>
      <c r="E7391" t="str">
        <f>+VLOOKUP(Precio_mayoristas_consumidores[[#This Row],[Producto]],Codigos_class_frutas[],2,0)</f>
        <v>Berries</v>
      </c>
      <c r="F7391" t="s">
        <v>212</v>
      </c>
      <c r="G7391" s="51">
        <v>3429.17</v>
      </c>
    </row>
    <row r="7392" spans="1:7" x14ac:dyDescent="0.35">
      <c r="A7392">
        <v>2020</v>
      </c>
      <c r="B7392">
        <v>8</v>
      </c>
      <c r="C7392" t="str">
        <f>+VLOOKUP(Precio_mayoristas_consumidores[[#This Row],[Cod_mes]],Códigos_mes[],2,0)</f>
        <v>Agosto</v>
      </c>
      <c r="D7392" t="s">
        <v>796</v>
      </c>
      <c r="E7392" t="str">
        <f>+VLOOKUP(Precio_mayoristas_consumidores[[#This Row],[Producto]],Codigos_class_frutas[],2,0)</f>
        <v>Berries</v>
      </c>
      <c r="F7392" t="s">
        <v>249</v>
      </c>
      <c r="G7392" s="51">
        <v>994.23</v>
      </c>
    </row>
    <row r="7393" spans="1:7" x14ac:dyDescent="0.35">
      <c r="A7393">
        <v>2020</v>
      </c>
      <c r="B7393">
        <v>8</v>
      </c>
      <c r="C7393" t="str">
        <f>+VLOOKUP(Precio_mayoristas_consumidores[[#This Row],[Cod_mes]],Códigos_mes[],2,0)</f>
        <v>Agosto</v>
      </c>
      <c r="D7393" t="s">
        <v>796</v>
      </c>
      <c r="E7393" t="str">
        <f>+VLOOKUP(Precio_mayoristas_consumidores[[#This Row],[Producto]],Codigos_class_frutas[],2,0)</f>
        <v>Cítricos</v>
      </c>
      <c r="F7393" t="s">
        <v>214</v>
      </c>
      <c r="G7393" s="51">
        <v>423.37</v>
      </c>
    </row>
    <row r="7394" spans="1:7" x14ac:dyDescent="0.35">
      <c r="A7394">
        <v>2020</v>
      </c>
      <c r="B7394">
        <v>8</v>
      </c>
      <c r="C7394" t="str">
        <f>+VLOOKUP(Precio_mayoristas_consumidores[[#This Row],[Cod_mes]],Códigos_mes[],2,0)</f>
        <v>Agosto</v>
      </c>
      <c r="D7394" t="s">
        <v>796</v>
      </c>
      <c r="E7394" t="str">
        <f>+VLOOKUP(Precio_mayoristas_consumidores[[#This Row],[Producto]],Codigos_class_frutas[],2,0)</f>
        <v>Cítricos</v>
      </c>
      <c r="F7394" t="s">
        <v>218</v>
      </c>
      <c r="G7394" s="51">
        <v>922.17</v>
      </c>
    </row>
    <row r="7395" spans="1:7" x14ac:dyDescent="0.35">
      <c r="A7395">
        <v>2020</v>
      </c>
      <c r="B7395">
        <v>8</v>
      </c>
      <c r="C7395" t="str">
        <f>+VLOOKUP(Precio_mayoristas_consumidores[[#This Row],[Cod_mes]],Códigos_mes[],2,0)</f>
        <v>Agosto</v>
      </c>
      <c r="D7395" t="s">
        <v>796</v>
      </c>
      <c r="E7395" t="str">
        <f>+VLOOKUP(Precio_mayoristas_consumidores[[#This Row],[Producto]],Codigos_class_frutas[],2,0)</f>
        <v>Tropicales y subtropicales</v>
      </c>
      <c r="F7395" t="s">
        <v>229</v>
      </c>
      <c r="G7395" s="51">
        <v>2814.2</v>
      </c>
    </row>
    <row r="7396" spans="1:7" x14ac:dyDescent="0.35">
      <c r="A7396">
        <v>2020</v>
      </c>
      <c r="B7396">
        <v>8</v>
      </c>
      <c r="C7396" t="str">
        <f>+VLOOKUP(Precio_mayoristas_consumidores[[#This Row],[Cod_mes]],Códigos_mes[],2,0)</f>
        <v>Agosto</v>
      </c>
      <c r="D7396" t="s">
        <v>796</v>
      </c>
      <c r="E7396" t="str">
        <f>+VLOOKUP(Precio_mayoristas_consumidores[[#This Row],[Producto]],Codigos_class_frutas[],2,0)</f>
        <v>Frutos de pepita</v>
      </c>
      <c r="F7396" t="s">
        <v>231</v>
      </c>
      <c r="G7396" s="51">
        <v>794.06</v>
      </c>
    </row>
    <row r="7397" spans="1:7" x14ac:dyDescent="0.35">
      <c r="A7397">
        <v>2020</v>
      </c>
      <c r="B7397">
        <v>8</v>
      </c>
      <c r="C7397" t="str">
        <f>+VLOOKUP(Precio_mayoristas_consumidores[[#This Row],[Cod_mes]],Códigos_mes[],2,0)</f>
        <v>Agosto</v>
      </c>
      <c r="D7397" t="s">
        <v>796</v>
      </c>
      <c r="E7397" t="str">
        <f>+VLOOKUP(Precio_mayoristas_consumidores[[#This Row],[Producto]],Codigos_class_frutas[],2,0)</f>
        <v>Cítricos</v>
      </c>
      <c r="F7397" t="s">
        <v>221</v>
      </c>
      <c r="G7397" s="51">
        <v>762.13</v>
      </c>
    </row>
    <row r="7398" spans="1:7" x14ac:dyDescent="0.35">
      <c r="A7398">
        <v>2020</v>
      </c>
      <c r="B7398">
        <v>8</v>
      </c>
      <c r="C7398" t="str">
        <f>+VLOOKUP(Precio_mayoristas_consumidores[[#This Row],[Cod_mes]],Códigos_mes[],2,0)</f>
        <v>Agosto</v>
      </c>
      <c r="D7398" t="s">
        <v>796</v>
      </c>
      <c r="E7398" t="str">
        <f>+VLOOKUP(Precio_mayoristas_consumidores[[#This Row],[Producto]],Codigos_class_frutas[],2,0)</f>
        <v>Oleaginosos</v>
      </c>
      <c r="F7398" t="s">
        <v>225</v>
      </c>
      <c r="G7398" s="51">
        <v>3335.24</v>
      </c>
    </row>
    <row r="7399" spans="1:7" x14ac:dyDescent="0.35">
      <c r="A7399">
        <v>2020</v>
      </c>
      <c r="B7399">
        <v>8</v>
      </c>
      <c r="C7399" t="str">
        <f>+VLOOKUP(Precio_mayoristas_consumidores[[#This Row],[Cod_mes]],Códigos_mes[],2,0)</f>
        <v>Agosto</v>
      </c>
      <c r="D7399" t="s">
        <v>796</v>
      </c>
      <c r="E7399" t="str">
        <f>+VLOOKUP(Precio_mayoristas_consumidores[[#This Row],[Producto]],Codigos_class_frutas[],2,0)</f>
        <v>Frutos de pepita</v>
      </c>
      <c r="F7399" t="s">
        <v>242</v>
      </c>
      <c r="G7399" s="51">
        <v>833.84</v>
      </c>
    </row>
    <row r="7400" spans="1:7" x14ac:dyDescent="0.35">
      <c r="A7400">
        <v>2020</v>
      </c>
      <c r="B7400">
        <v>8</v>
      </c>
      <c r="C7400" t="str">
        <f>+VLOOKUP(Precio_mayoristas_consumidores[[#This Row],[Cod_mes]],Códigos_mes[],2,0)</f>
        <v>Agosto</v>
      </c>
      <c r="D7400" t="s">
        <v>796</v>
      </c>
      <c r="E7400" t="str">
        <f>+VLOOKUP(Precio_mayoristas_consumidores[[#This Row],[Producto]],Codigos_class_frutas[],2,0)</f>
        <v>Tropicales y subtropicales</v>
      </c>
      <c r="F7400" t="s">
        <v>204</v>
      </c>
      <c r="G7400" s="51">
        <v>661.47</v>
      </c>
    </row>
    <row r="7401" spans="1:7" x14ac:dyDescent="0.35">
      <c r="A7401">
        <v>2020</v>
      </c>
      <c r="B7401">
        <v>8</v>
      </c>
      <c r="C7401" t="str">
        <f>+VLOOKUP(Precio_mayoristas_consumidores[[#This Row],[Cod_mes]],Códigos_mes[],2,0)</f>
        <v>Agosto</v>
      </c>
      <c r="D7401" t="s">
        <v>797</v>
      </c>
      <c r="E7401" t="str">
        <f>+VLOOKUP(Precio_mayoristas_consumidores[[#This Row],[Producto]],Codigos_class_frutas[],2,0)</f>
        <v>Berries</v>
      </c>
      <c r="F7401" t="s">
        <v>212</v>
      </c>
      <c r="G7401" s="51">
        <v>6291.8</v>
      </c>
    </row>
    <row r="7402" spans="1:7" x14ac:dyDescent="0.35">
      <c r="A7402">
        <v>2020</v>
      </c>
      <c r="B7402">
        <v>8</v>
      </c>
      <c r="C7402" t="str">
        <f>+VLOOKUP(Precio_mayoristas_consumidores[[#This Row],[Cod_mes]],Códigos_mes[],2,0)</f>
        <v>Agosto</v>
      </c>
      <c r="D7402" t="s">
        <v>797</v>
      </c>
      <c r="E7402" t="str">
        <f>+VLOOKUP(Precio_mayoristas_consumidores[[#This Row],[Producto]],Codigos_class_frutas[],2,0)</f>
        <v>Berries</v>
      </c>
      <c r="F7402" t="s">
        <v>249</v>
      </c>
      <c r="G7402" s="51">
        <v>2177.9899999999998</v>
      </c>
    </row>
    <row r="7403" spans="1:7" x14ac:dyDescent="0.35">
      <c r="A7403">
        <v>2020</v>
      </c>
      <c r="B7403">
        <v>8</v>
      </c>
      <c r="C7403" t="str">
        <f>+VLOOKUP(Precio_mayoristas_consumidores[[#This Row],[Cod_mes]],Códigos_mes[],2,0)</f>
        <v>Agosto</v>
      </c>
      <c r="D7403" t="s">
        <v>797</v>
      </c>
      <c r="E7403" t="str">
        <f>+VLOOKUP(Precio_mayoristas_consumidores[[#This Row],[Producto]],Codigos_class_frutas[],2,0)</f>
        <v>Cítricos</v>
      </c>
      <c r="F7403" t="s">
        <v>214</v>
      </c>
      <c r="G7403" s="51">
        <v>1330.47</v>
      </c>
    </row>
    <row r="7404" spans="1:7" x14ac:dyDescent="0.35">
      <c r="A7404">
        <v>2020</v>
      </c>
      <c r="B7404">
        <v>8</v>
      </c>
      <c r="C7404" t="str">
        <f>+VLOOKUP(Precio_mayoristas_consumidores[[#This Row],[Cod_mes]],Códigos_mes[],2,0)</f>
        <v>Agosto</v>
      </c>
      <c r="D7404" t="s">
        <v>797</v>
      </c>
      <c r="E7404" t="str">
        <f>+VLOOKUP(Precio_mayoristas_consumidores[[#This Row],[Producto]],Codigos_class_frutas[],2,0)</f>
        <v>Cítricos</v>
      </c>
      <c r="F7404" t="s">
        <v>218</v>
      </c>
      <c r="G7404" s="51">
        <v>2041.82</v>
      </c>
    </row>
    <row r="7405" spans="1:7" x14ac:dyDescent="0.35">
      <c r="A7405">
        <v>2020</v>
      </c>
      <c r="B7405">
        <v>8</v>
      </c>
      <c r="C7405" t="str">
        <f>+VLOOKUP(Precio_mayoristas_consumidores[[#This Row],[Cod_mes]],Códigos_mes[],2,0)</f>
        <v>Agosto</v>
      </c>
      <c r="D7405" t="s">
        <v>797</v>
      </c>
      <c r="E7405" t="str">
        <f>+VLOOKUP(Precio_mayoristas_consumidores[[#This Row],[Producto]],Codigos_class_frutas[],2,0)</f>
        <v>Tropicales y subtropicales</v>
      </c>
      <c r="F7405" t="s">
        <v>229</v>
      </c>
      <c r="G7405" s="51">
        <v>2173.41</v>
      </c>
    </row>
    <row r="7406" spans="1:7" x14ac:dyDescent="0.35">
      <c r="A7406">
        <v>2020</v>
      </c>
      <c r="B7406">
        <v>8</v>
      </c>
      <c r="C7406" t="str">
        <f>+VLOOKUP(Precio_mayoristas_consumidores[[#This Row],[Cod_mes]],Códigos_mes[],2,0)</f>
        <v>Agosto</v>
      </c>
      <c r="D7406" t="s">
        <v>797</v>
      </c>
      <c r="E7406" t="str">
        <f>+VLOOKUP(Precio_mayoristas_consumidores[[#This Row],[Producto]],Codigos_class_frutas[],2,0)</f>
        <v>Frutos de pepita</v>
      </c>
      <c r="F7406" t="s">
        <v>231</v>
      </c>
      <c r="G7406" s="51">
        <v>1629.84</v>
      </c>
    </row>
    <row r="7407" spans="1:7" x14ac:dyDescent="0.35">
      <c r="A7407">
        <v>2020</v>
      </c>
      <c r="B7407">
        <v>8</v>
      </c>
      <c r="C7407" t="str">
        <f>+VLOOKUP(Precio_mayoristas_consumidores[[#This Row],[Cod_mes]],Códigos_mes[],2,0)</f>
        <v>Agosto</v>
      </c>
      <c r="D7407" t="s">
        <v>797</v>
      </c>
      <c r="E7407" t="str">
        <f>+VLOOKUP(Precio_mayoristas_consumidores[[#This Row],[Producto]],Codigos_class_frutas[],2,0)</f>
        <v>Cítricos</v>
      </c>
      <c r="F7407" t="s">
        <v>221</v>
      </c>
      <c r="G7407" s="51">
        <v>1656.6</v>
      </c>
    </row>
    <row r="7408" spans="1:7" x14ac:dyDescent="0.35">
      <c r="A7408">
        <v>2020</v>
      </c>
      <c r="B7408">
        <v>8</v>
      </c>
      <c r="C7408" t="str">
        <f>+VLOOKUP(Precio_mayoristas_consumidores[[#This Row],[Cod_mes]],Códigos_mes[],2,0)</f>
        <v>Agosto</v>
      </c>
      <c r="D7408" t="s">
        <v>797</v>
      </c>
      <c r="E7408" t="str">
        <f>+VLOOKUP(Precio_mayoristas_consumidores[[#This Row],[Producto]],Codigos_class_frutas[],2,0)</f>
        <v>Oleaginosos</v>
      </c>
      <c r="F7408" t="s">
        <v>225</v>
      </c>
      <c r="G7408" s="51">
        <v>4078.84</v>
      </c>
    </row>
    <row r="7409" spans="1:7" x14ac:dyDescent="0.35">
      <c r="A7409">
        <v>2020</v>
      </c>
      <c r="B7409">
        <v>8</v>
      </c>
      <c r="C7409" t="str">
        <f>+VLOOKUP(Precio_mayoristas_consumidores[[#This Row],[Cod_mes]],Códigos_mes[],2,0)</f>
        <v>Agosto</v>
      </c>
      <c r="D7409" t="s">
        <v>797</v>
      </c>
      <c r="E7409" t="str">
        <f>+VLOOKUP(Precio_mayoristas_consumidores[[#This Row],[Producto]],Codigos_class_frutas[],2,0)</f>
        <v>Frutos de pepita</v>
      </c>
      <c r="F7409" t="s">
        <v>242</v>
      </c>
      <c r="G7409" s="51">
        <v>1376.18</v>
      </c>
    </row>
    <row r="7410" spans="1:7" x14ac:dyDescent="0.35">
      <c r="A7410">
        <v>2020</v>
      </c>
      <c r="B7410">
        <v>8</v>
      </c>
      <c r="C7410" t="str">
        <f>+VLOOKUP(Precio_mayoristas_consumidores[[#This Row],[Cod_mes]],Códigos_mes[],2,0)</f>
        <v>Agosto</v>
      </c>
      <c r="D7410" t="s">
        <v>797</v>
      </c>
      <c r="E7410" t="str">
        <f>+VLOOKUP(Precio_mayoristas_consumidores[[#This Row],[Producto]],Codigos_class_frutas[],2,0)</f>
        <v>Tropicales y subtropicales</v>
      </c>
      <c r="F7410" t="s">
        <v>204</v>
      </c>
      <c r="G7410" s="51">
        <v>1002.05</v>
      </c>
    </row>
    <row r="7411" spans="1:7" x14ac:dyDescent="0.35">
      <c r="A7411">
        <v>2020</v>
      </c>
      <c r="B7411">
        <v>8</v>
      </c>
      <c r="C7411" t="str">
        <f>+VLOOKUP(Precio_mayoristas_consumidores[[#This Row],[Cod_mes]],Códigos_mes[],2,0)</f>
        <v>Agosto</v>
      </c>
      <c r="D7411" t="s">
        <v>796</v>
      </c>
      <c r="E7411" t="str">
        <f>+VLOOKUP(Precio_mayoristas_consumidores[[#This Row],[Producto]],Codigos_class_frutas[],2,0)</f>
        <v>Berries</v>
      </c>
      <c r="F7411" t="s">
        <v>212</v>
      </c>
      <c r="G7411" s="51">
        <v>3855</v>
      </c>
    </row>
    <row r="7412" spans="1:7" x14ac:dyDescent="0.35">
      <c r="A7412">
        <v>2020</v>
      </c>
      <c r="B7412">
        <v>8</v>
      </c>
      <c r="C7412" t="str">
        <f>+VLOOKUP(Precio_mayoristas_consumidores[[#This Row],[Cod_mes]],Códigos_mes[],2,0)</f>
        <v>Agosto</v>
      </c>
      <c r="D7412" t="s">
        <v>796</v>
      </c>
      <c r="E7412" t="str">
        <f>+VLOOKUP(Precio_mayoristas_consumidores[[#This Row],[Producto]],Codigos_class_frutas[],2,0)</f>
        <v>Berries</v>
      </c>
      <c r="F7412" t="s">
        <v>249</v>
      </c>
      <c r="G7412" s="51">
        <v>1119.71</v>
      </c>
    </row>
    <row r="7413" spans="1:7" x14ac:dyDescent="0.35">
      <c r="A7413">
        <v>2020</v>
      </c>
      <c r="B7413">
        <v>8</v>
      </c>
      <c r="C7413" t="str">
        <f>+VLOOKUP(Precio_mayoristas_consumidores[[#This Row],[Cod_mes]],Códigos_mes[],2,0)</f>
        <v>Agosto</v>
      </c>
      <c r="D7413" t="s">
        <v>796</v>
      </c>
      <c r="E7413" t="str">
        <f>+VLOOKUP(Precio_mayoristas_consumidores[[#This Row],[Producto]],Codigos_class_frutas[],2,0)</f>
        <v>Cítricos</v>
      </c>
      <c r="F7413" t="s">
        <v>214</v>
      </c>
      <c r="G7413" s="51">
        <v>430.98</v>
      </c>
    </row>
    <row r="7414" spans="1:7" x14ac:dyDescent="0.35">
      <c r="A7414">
        <v>2020</v>
      </c>
      <c r="B7414">
        <v>8</v>
      </c>
      <c r="C7414" t="str">
        <f>+VLOOKUP(Precio_mayoristas_consumidores[[#This Row],[Cod_mes]],Códigos_mes[],2,0)</f>
        <v>Agosto</v>
      </c>
      <c r="D7414" t="s">
        <v>796</v>
      </c>
      <c r="E7414" t="str">
        <f>+VLOOKUP(Precio_mayoristas_consumidores[[#This Row],[Producto]],Codigos_class_frutas[],2,0)</f>
        <v>Cítricos</v>
      </c>
      <c r="F7414" t="s">
        <v>218</v>
      </c>
      <c r="G7414" s="51">
        <v>926.39</v>
      </c>
    </row>
    <row r="7415" spans="1:7" x14ac:dyDescent="0.35">
      <c r="A7415">
        <v>2020</v>
      </c>
      <c r="B7415">
        <v>8</v>
      </c>
      <c r="C7415" t="str">
        <f>+VLOOKUP(Precio_mayoristas_consumidores[[#This Row],[Cod_mes]],Códigos_mes[],2,0)</f>
        <v>Agosto</v>
      </c>
      <c r="D7415" t="s">
        <v>796</v>
      </c>
      <c r="E7415" t="str">
        <f>+VLOOKUP(Precio_mayoristas_consumidores[[#This Row],[Producto]],Codigos_class_frutas[],2,0)</f>
        <v>Tropicales y subtropicales</v>
      </c>
      <c r="F7415" t="s">
        <v>229</v>
      </c>
      <c r="G7415" s="51">
        <v>2760.09</v>
      </c>
    </row>
    <row r="7416" spans="1:7" x14ac:dyDescent="0.35">
      <c r="A7416">
        <v>2020</v>
      </c>
      <c r="B7416">
        <v>8</v>
      </c>
      <c r="C7416" t="str">
        <f>+VLOOKUP(Precio_mayoristas_consumidores[[#This Row],[Cod_mes]],Códigos_mes[],2,0)</f>
        <v>Agosto</v>
      </c>
      <c r="D7416" t="s">
        <v>796</v>
      </c>
      <c r="E7416" t="str">
        <f>+VLOOKUP(Precio_mayoristas_consumidores[[#This Row],[Producto]],Codigos_class_frutas[],2,0)</f>
        <v>Frutos de pepita</v>
      </c>
      <c r="F7416" t="s">
        <v>231</v>
      </c>
      <c r="G7416" s="51">
        <v>780.35</v>
      </c>
    </row>
    <row r="7417" spans="1:7" x14ac:dyDescent="0.35">
      <c r="A7417">
        <v>2020</v>
      </c>
      <c r="B7417">
        <v>8</v>
      </c>
      <c r="C7417" t="str">
        <f>+VLOOKUP(Precio_mayoristas_consumidores[[#This Row],[Cod_mes]],Códigos_mes[],2,0)</f>
        <v>Agosto</v>
      </c>
      <c r="D7417" t="s">
        <v>796</v>
      </c>
      <c r="E7417" t="str">
        <f>+VLOOKUP(Precio_mayoristas_consumidores[[#This Row],[Producto]],Codigos_class_frutas[],2,0)</f>
        <v>Cítricos</v>
      </c>
      <c r="F7417" t="s">
        <v>221</v>
      </c>
      <c r="G7417" s="51">
        <v>767.75</v>
      </c>
    </row>
    <row r="7418" spans="1:7" x14ac:dyDescent="0.35">
      <c r="A7418">
        <v>2020</v>
      </c>
      <c r="B7418">
        <v>8</v>
      </c>
      <c r="C7418" t="str">
        <f>+VLOOKUP(Precio_mayoristas_consumidores[[#This Row],[Cod_mes]],Códigos_mes[],2,0)</f>
        <v>Agosto</v>
      </c>
      <c r="D7418" t="s">
        <v>796</v>
      </c>
      <c r="E7418" t="str">
        <f>+VLOOKUP(Precio_mayoristas_consumidores[[#This Row],[Producto]],Codigos_class_frutas[],2,0)</f>
        <v>Oleaginosos</v>
      </c>
      <c r="F7418" t="s">
        <v>225</v>
      </c>
      <c r="G7418" s="51">
        <v>3485.2</v>
      </c>
    </row>
    <row r="7419" spans="1:7" x14ac:dyDescent="0.35">
      <c r="A7419">
        <v>2020</v>
      </c>
      <c r="B7419">
        <v>8</v>
      </c>
      <c r="C7419" t="str">
        <f>+VLOOKUP(Precio_mayoristas_consumidores[[#This Row],[Cod_mes]],Códigos_mes[],2,0)</f>
        <v>Agosto</v>
      </c>
      <c r="D7419" t="s">
        <v>796</v>
      </c>
      <c r="E7419" t="str">
        <f>+VLOOKUP(Precio_mayoristas_consumidores[[#This Row],[Producto]],Codigos_class_frutas[],2,0)</f>
        <v>Frutos de pepita</v>
      </c>
      <c r="F7419" t="s">
        <v>242</v>
      </c>
      <c r="G7419" s="51">
        <v>851.04</v>
      </c>
    </row>
    <row r="7420" spans="1:7" x14ac:dyDescent="0.35">
      <c r="A7420">
        <v>2020</v>
      </c>
      <c r="B7420">
        <v>8</v>
      </c>
      <c r="C7420" t="str">
        <f>+VLOOKUP(Precio_mayoristas_consumidores[[#This Row],[Cod_mes]],Códigos_mes[],2,0)</f>
        <v>Agosto</v>
      </c>
      <c r="D7420" t="s">
        <v>796</v>
      </c>
      <c r="E7420" t="str">
        <f>+VLOOKUP(Precio_mayoristas_consumidores[[#This Row],[Producto]],Codigos_class_frutas[],2,0)</f>
        <v>Tropicales y subtropicales</v>
      </c>
      <c r="F7420" t="s">
        <v>204</v>
      </c>
      <c r="G7420" s="51">
        <v>677.97</v>
      </c>
    </row>
    <row r="7421" spans="1:7" x14ac:dyDescent="0.35">
      <c r="A7421">
        <v>2020</v>
      </c>
      <c r="B7421">
        <v>8</v>
      </c>
      <c r="C7421" t="str">
        <f>+VLOOKUP(Precio_mayoristas_consumidores[[#This Row],[Cod_mes]],Códigos_mes[],2,0)</f>
        <v>Agosto</v>
      </c>
      <c r="D7421" t="s">
        <v>797</v>
      </c>
      <c r="E7421" t="str">
        <f>+VLOOKUP(Precio_mayoristas_consumidores[[#This Row],[Producto]],Codigos_class_frutas[],2,0)</f>
        <v>Berries</v>
      </c>
      <c r="F7421" t="s">
        <v>212</v>
      </c>
      <c r="G7421" s="51">
        <v>7176.98</v>
      </c>
    </row>
    <row r="7422" spans="1:7" x14ac:dyDescent="0.35">
      <c r="A7422">
        <v>2020</v>
      </c>
      <c r="B7422">
        <v>8</v>
      </c>
      <c r="C7422" t="str">
        <f>+VLOOKUP(Precio_mayoristas_consumidores[[#This Row],[Cod_mes]],Códigos_mes[],2,0)</f>
        <v>Agosto</v>
      </c>
      <c r="D7422" t="s">
        <v>797</v>
      </c>
      <c r="E7422" t="str">
        <f>+VLOOKUP(Precio_mayoristas_consumidores[[#This Row],[Producto]],Codigos_class_frutas[],2,0)</f>
        <v>Berries</v>
      </c>
      <c r="F7422" t="s">
        <v>249</v>
      </c>
      <c r="G7422" s="51">
        <v>2175.7399999999998</v>
      </c>
    </row>
    <row r="7423" spans="1:7" x14ac:dyDescent="0.35">
      <c r="A7423">
        <v>2020</v>
      </c>
      <c r="B7423">
        <v>8</v>
      </c>
      <c r="C7423" t="str">
        <f>+VLOOKUP(Precio_mayoristas_consumidores[[#This Row],[Cod_mes]],Códigos_mes[],2,0)</f>
        <v>Agosto</v>
      </c>
      <c r="D7423" t="s">
        <v>797</v>
      </c>
      <c r="E7423" t="str">
        <f>+VLOOKUP(Precio_mayoristas_consumidores[[#This Row],[Producto]],Codigos_class_frutas[],2,0)</f>
        <v>Cítricos</v>
      </c>
      <c r="F7423" t="s">
        <v>214</v>
      </c>
      <c r="G7423" s="51">
        <v>1294.73</v>
      </c>
    </row>
    <row r="7424" spans="1:7" x14ac:dyDescent="0.35">
      <c r="A7424">
        <v>2020</v>
      </c>
      <c r="B7424">
        <v>8</v>
      </c>
      <c r="C7424" t="str">
        <f>+VLOOKUP(Precio_mayoristas_consumidores[[#This Row],[Cod_mes]],Códigos_mes[],2,0)</f>
        <v>Agosto</v>
      </c>
      <c r="D7424" t="s">
        <v>797</v>
      </c>
      <c r="E7424" t="str">
        <f>+VLOOKUP(Precio_mayoristas_consumidores[[#This Row],[Producto]],Codigos_class_frutas[],2,0)</f>
        <v>Cítricos</v>
      </c>
      <c r="F7424" t="s">
        <v>218</v>
      </c>
      <c r="G7424" s="51">
        <v>1959.9</v>
      </c>
    </row>
    <row r="7425" spans="1:7" x14ac:dyDescent="0.35">
      <c r="A7425">
        <v>2020</v>
      </c>
      <c r="B7425">
        <v>8</v>
      </c>
      <c r="C7425" t="str">
        <f>+VLOOKUP(Precio_mayoristas_consumidores[[#This Row],[Cod_mes]],Códigos_mes[],2,0)</f>
        <v>Agosto</v>
      </c>
      <c r="D7425" t="s">
        <v>797</v>
      </c>
      <c r="E7425" t="str">
        <f>+VLOOKUP(Precio_mayoristas_consumidores[[#This Row],[Producto]],Codigos_class_frutas[],2,0)</f>
        <v>Tropicales y subtropicales</v>
      </c>
      <c r="F7425" t="s">
        <v>229</v>
      </c>
      <c r="G7425" s="51">
        <v>2179.23</v>
      </c>
    </row>
    <row r="7426" spans="1:7" x14ac:dyDescent="0.35">
      <c r="A7426">
        <v>2020</v>
      </c>
      <c r="B7426">
        <v>8</v>
      </c>
      <c r="C7426" t="str">
        <f>+VLOOKUP(Precio_mayoristas_consumidores[[#This Row],[Cod_mes]],Códigos_mes[],2,0)</f>
        <v>Agosto</v>
      </c>
      <c r="D7426" t="s">
        <v>797</v>
      </c>
      <c r="E7426" t="str">
        <f>+VLOOKUP(Precio_mayoristas_consumidores[[#This Row],[Producto]],Codigos_class_frutas[],2,0)</f>
        <v>Frutos de pepita</v>
      </c>
      <c r="F7426" t="s">
        <v>231</v>
      </c>
      <c r="G7426" s="51">
        <v>1687.8</v>
      </c>
    </row>
    <row r="7427" spans="1:7" x14ac:dyDescent="0.35">
      <c r="A7427">
        <v>2020</v>
      </c>
      <c r="B7427">
        <v>8</v>
      </c>
      <c r="C7427" t="str">
        <f>+VLOOKUP(Precio_mayoristas_consumidores[[#This Row],[Cod_mes]],Códigos_mes[],2,0)</f>
        <v>Agosto</v>
      </c>
      <c r="D7427" t="s">
        <v>797</v>
      </c>
      <c r="E7427" t="str">
        <f>+VLOOKUP(Precio_mayoristas_consumidores[[#This Row],[Producto]],Codigos_class_frutas[],2,0)</f>
        <v>Cítricos</v>
      </c>
      <c r="F7427" t="s">
        <v>221</v>
      </c>
      <c r="G7427" s="51">
        <v>1677.26</v>
      </c>
    </row>
    <row r="7428" spans="1:7" x14ac:dyDescent="0.35">
      <c r="A7428">
        <v>2020</v>
      </c>
      <c r="B7428">
        <v>8</v>
      </c>
      <c r="C7428" t="str">
        <f>+VLOOKUP(Precio_mayoristas_consumidores[[#This Row],[Cod_mes]],Códigos_mes[],2,0)</f>
        <v>Agosto</v>
      </c>
      <c r="D7428" t="s">
        <v>797</v>
      </c>
      <c r="E7428" t="str">
        <f>+VLOOKUP(Precio_mayoristas_consumidores[[#This Row],[Producto]],Codigos_class_frutas[],2,0)</f>
        <v>Oleaginosos</v>
      </c>
      <c r="F7428" t="s">
        <v>225</v>
      </c>
      <c r="G7428" s="51">
        <v>4010.77</v>
      </c>
    </row>
    <row r="7429" spans="1:7" x14ac:dyDescent="0.35">
      <c r="A7429">
        <v>2020</v>
      </c>
      <c r="B7429">
        <v>8</v>
      </c>
      <c r="C7429" t="str">
        <f>+VLOOKUP(Precio_mayoristas_consumidores[[#This Row],[Cod_mes]],Códigos_mes[],2,0)</f>
        <v>Agosto</v>
      </c>
      <c r="D7429" t="s">
        <v>797</v>
      </c>
      <c r="E7429" t="str">
        <f>+VLOOKUP(Precio_mayoristas_consumidores[[#This Row],[Producto]],Codigos_class_frutas[],2,0)</f>
        <v>Frutos de pepita</v>
      </c>
      <c r="F7429" t="s">
        <v>242</v>
      </c>
      <c r="G7429" s="51">
        <v>1373.56</v>
      </c>
    </row>
    <row r="7430" spans="1:7" x14ac:dyDescent="0.35">
      <c r="A7430">
        <v>2020</v>
      </c>
      <c r="B7430">
        <v>8</v>
      </c>
      <c r="C7430" t="str">
        <f>+VLOOKUP(Precio_mayoristas_consumidores[[#This Row],[Cod_mes]],Códigos_mes[],2,0)</f>
        <v>Agosto</v>
      </c>
      <c r="D7430" t="s">
        <v>797</v>
      </c>
      <c r="E7430" t="str">
        <f>+VLOOKUP(Precio_mayoristas_consumidores[[#This Row],[Producto]],Codigos_class_frutas[],2,0)</f>
        <v>Tropicales y subtropicales</v>
      </c>
      <c r="F7430" t="s">
        <v>204</v>
      </c>
      <c r="G7430" s="51">
        <v>1021.15</v>
      </c>
    </row>
    <row r="7431" spans="1:7" x14ac:dyDescent="0.35">
      <c r="A7431">
        <v>2020</v>
      </c>
      <c r="B7431">
        <v>9</v>
      </c>
      <c r="C7431" t="str">
        <f>+VLOOKUP(Precio_mayoristas_consumidores[[#This Row],[Cod_mes]],Códigos_mes[],2,0)</f>
        <v>Septiembre</v>
      </c>
      <c r="D7431" t="s">
        <v>796</v>
      </c>
      <c r="E7431" t="str">
        <f>+VLOOKUP(Precio_mayoristas_consumidores[[#This Row],[Producto]],Codigos_class_frutas[],2,0)</f>
        <v>Berries</v>
      </c>
      <c r="F7431" t="s">
        <v>212</v>
      </c>
      <c r="G7431" s="51">
        <v>3801.73</v>
      </c>
    </row>
    <row r="7432" spans="1:7" x14ac:dyDescent="0.35">
      <c r="A7432">
        <v>2020</v>
      </c>
      <c r="B7432">
        <v>9</v>
      </c>
      <c r="C7432" t="str">
        <f>+VLOOKUP(Precio_mayoristas_consumidores[[#This Row],[Cod_mes]],Códigos_mes[],2,0)</f>
        <v>Septiembre</v>
      </c>
      <c r="D7432" t="s">
        <v>796</v>
      </c>
      <c r="E7432" t="str">
        <f>+VLOOKUP(Precio_mayoristas_consumidores[[#This Row],[Producto]],Codigos_class_frutas[],2,0)</f>
        <v>Berries</v>
      </c>
      <c r="F7432" t="s">
        <v>249</v>
      </c>
      <c r="G7432" s="51">
        <v>1193.44</v>
      </c>
    </row>
    <row r="7433" spans="1:7" x14ac:dyDescent="0.35">
      <c r="A7433">
        <v>2020</v>
      </c>
      <c r="B7433">
        <v>9</v>
      </c>
      <c r="C7433" t="str">
        <f>+VLOOKUP(Precio_mayoristas_consumidores[[#This Row],[Cod_mes]],Códigos_mes[],2,0)</f>
        <v>Septiembre</v>
      </c>
      <c r="D7433" t="s">
        <v>796</v>
      </c>
      <c r="E7433" t="str">
        <f>+VLOOKUP(Precio_mayoristas_consumidores[[#This Row],[Producto]],Codigos_class_frutas[],2,0)</f>
        <v>Cítricos</v>
      </c>
      <c r="F7433" t="s">
        <v>214</v>
      </c>
      <c r="G7433" s="51">
        <v>474.9</v>
      </c>
    </row>
    <row r="7434" spans="1:7" x14ac:dyDescent="0.35">
      <c r="A7434">
        <v>2020</v>
      </c>
      <c r="B7434">
        <v>9</v>
      </c>
      <c r="C7434" t="str">
        <f>+VLOOKUP(Precio_mayoristas_consumidores[[#This Row],[Cod_mes]],Códigos_mes[],2,0)</f>
        <v>Septiembre</v>
      </c>
      <c r="D7434" t="s">
        <v>796</v>
      </c>
      <c r="E7434" t="str">
        <f>+VLOOKUP(Precio_mayoristas_consumidores[[#This Row],[Producto]],Codigos_class_frutas[],2,0)</f>
        <v>Cítricos</v>
      </c>
      <c r="F7434" t="s">
        <v>218</v>
      </c>
      <c r="G7434" s="51">
        <v>951.63</v>
      </c>
    </row>
    <row r="7435" spans="1:7" x14ac:dyDescent="0.35">
      <c r="A7435">
        <v>2020</v>
      </c>
      <c r="B7435">
        <v>9</v>
      </c>
      <c r="C7435" t="str">
        <f>+VLOOKUP(Precio_mayoristas_consumidores[[#This Row],[Cod_mes]],Códigos_mes[],2,0)</f>
        <v>Septiembre</v>
      </c>
      <c r="D7435" t="s">
        <v>796</v>
      </c>
      <c r="E7435" t="str">
        <f>+VLOOKUP(Precio_mayoristas_consumidores[[#This Row],[Producto]],Codigos_class_frutas[],2,0)</f>
        <v>Tropicales y subtropicales</v>
      </c>
      <c r="F7435" t="s">
        <v>229</v>
      </c>
      <c r="G7435" s="51">
        <v>2894.05</v>
      </c>
    </row>
    <row r="7436" spans="1:7" x14ac:dyDescent="0.35">
      <c r="A7436">
        <v>2020</v>
      </c>
      <c r="B7436">
        <v>9</v>
      </c>
      <c r="C7436" t="str">
        <f>+VLOOKUP(Precio_mayoristas_consumidores[[#This Row],[Cod_mes]],Códigos_mes[],2,0)</f>
        <v>Septiembre</v>
      </c>
      <c r="D7436" t="s">
        <v>796</v>
      </c>
      <c r="E7436" t="str">
        <f>+VLOOKUP(Precio_mayoristas_consumidores[[#This Row],[Producto]],Codigos_class_frutas[],2,0)</f>
        <v>Frutos de pepita</v>
      </c>
      <c r="F7436" t="s">
        <v>231</v>
      </c>
      <c r="G7436" s="51">
        <v>809.55</v>
      </c>
    </row>
    <row r="7437" spans="1:7" x14ac:dyDescent="0.35">
      <c r="A7437">
        <v>2020</v>
      </c>
      <c r="B7437">
        <v>9</v>
      </c>
      <c r="C7437" t="str">
        <f>+VLOOKUP(Precio_mayoristas_consumidores[[#This Row],[Cod_mes]],Códigos_mes[],2,0)</f>
        <v>Septiembre</v>
      </c>
      <c r="D7437" t="s">
        <v>796</v>
      </c>
      <c r="E7437" t="str">
        <f>+VLOOKUP(Precio_mayoristas_consumidores[[#This Row],[Producto]],Codigos_class_frutas[],2,0)</f>
        <v>Cítricos</v>
      </c>
      <c r="F7437" t="s">
        <v>221</v>
      </c>
      <c r="G7437" s="51">
        <v>855.41</v>
      </c>
    </row>
    <row r="7438" spans="1:7" x14ac:dyDescent="0.35">
      <c r="A7438">
        <v>2020</v>
      </c>
      <c r="B7438">
        <v>9</v>
      </c>
      <c r="C7438" t="str">
        <f>+VLOOKUP(Precio_mayoristas_consumidores[[#This Row],[Cod_mes]],Códigos_mes[],2,0)</f>
        <v>Septiembre</v>
      </c>
      <c r="D7438" t="s">
        <v>796</v>
      </c>
      <c r="E7438" t="str">
        <f>+VLOOKUP(Precio_mayoristas_consumidores[[#This Row],[Producto]],Codigos_class_frutas[],2,0)</f>
        <v>Oleaginosos</v>
      </c>
      <c r="F7438" t="s">
        <v>225</v>
      </c>
      <c r="G7438" s="51">
        <v>3619.48</v>
      </c>
    </row>
    <row r="7439" spans="1:7" x14ac:dyDescent="0.35">
      <c r="A7439">
        <v>2020</v>
      </c>
      <c r="B7439">
        <v>9</v>
      </c>
      <c r="C7439" t="str">
        <f>+VLOOKUP(Precio_mayoristas_consumidores[[#This Row],[Cod_mes]],Códigos_mes[],2,0)</f>
        <v>Septiembre</v>
      </c>
      <c r="D7439" t="s">
        <v>796</v>
      </c>
      <c r="E7439" t="str">
        <f>+VLOOKUP(Precio_mayoristas_consumidores[[#This Row],[Producto]],Codigos_class_frutas[],2,0)</f>
        <v>Frutos de pepita</v>
      </c>
      <c r="F7439" t="s">
        <v>242</v>
      </c>
      <c r="G7439" s="51">
        <v>883.2</v>
      </c>
    </row>
    <row r="7440" spans="1:7" x14ac:dyDescent="0.35">
      <c r="A7440">
        <v>2020</v>
      </c>
      <c r="B7440">
        <v>9</v>
      </c>
      <c r="C7440" t="str">
        <f>+VLOOKUP(Precio_mayoristas_consumidores[[#This Row],[Cod_mes]],Códigos_mes[],2,0)</f>
        <v>Septiembre</v>
      </c>
      <c r="D7440" t="s">
        <v>796</v>
      </c>
      <c r="E7440" t="str">
        <f>+VLOOKUP(Precio_mayoristas_consumidores[[#This Row],[Producto]],Codigos_class_frutas[],2,0)</f>
        <v>Tropicales y subtropicales</v>
      </c>
      <c r="F7440" t="s">
        <v>204</v>
      </c>
      <c r="G7440" s="51">
        <v>743.4</v>
      </c>
    </row>
    <row r="7441" spans="1:7" x14ac:dyDescent="0.35">
      <c r="A7441">
        <v>2020</v>
      </c>
      <c r="B7441">
        <v>9</v>
      </c>
      <c r="C7441" t="str">
        <f>+VLOOKUP(Precio_mayoristas_consumidores[[#This Row],[Cod_mes]],Códigos_mes[],2,0)</f>
        <v>Septiembre</v>
      </c>
      <c r="D7441" t="s">
        <v>797</v>
      </c>
      <c r="E7441" t="str">
        <f>+VLOOKUP(Precio_mayoristas_consumidores[[#This Row],[Producto]],Codigos_class_frutas[],2,0)</f>
        <v>Berries</v>
      </c>
      <c r="F7441" t="s">
        <v>212</v>
      </c>
      <c r="G7441" s="51">
        <v>6348.67</v>
      </c>
    </row>
    <row r="7442" spans="1:7" x14ac:dyDescent="0.35">
      <c r="A7442">
        <v>2020</v>
      </c>
      <c r="B7442">
        <v>9</v>
      </c>
      <c r="C7442" t="str">
        <f>+VLOOKUP(Precio_mayoristas_consumidores[[#This Row],[Cod_mes]],Códigos_mes[],2,0)</f>
        <v>Septiembre</v>
      </c>
      <c r="D7442" t="s">
        <v>797</v>
      </c>
      <c r="E7442" t="str">
        <f>+VLOOKUP(Precio_mayoristas_consumidores[[#This Row],[Producto]],Codigos_class_frutas[],2,0)</f>
        <v>Berries</v>
      </c>
      <c r="F7442" t="s">
        <v>249</v>
      </c>
      <c r="G7442" s="51">
        <v>2298.41</v>
      </c>
    </row>
    <row r="7443" spans="1:7" x14ac:dyDescent="0.35">
      <c r="A7443">
        <v>2020</v>
      </c>
      <c r="B7443">
        <v>9</v>
      </c>
      <c r="C7443" t="str">
        <f>+VLOOKUP(Precio_mayoristas_consumidores[[#This Row],[Cod_mes]],Códigos_mes[],2,0)</f>
        <v>Septiembre</v>
      </c>
      <c r="D7443" t="s">
        <v>797</v>
      </c>
      <c r="E7443" t="str">
        <f>+VLOOKUP(Precio_mayoristas_consumidores[[#This Row],[Producto]],Codigos_class_frutas[],2,0)</f>
        <v>Cítricos</v>
      </c>
      <c r="F7443" t="s">
        <v>214</v>
      </c>
      <c r="G7443" s="51">
        <v>1283.3900000000001</v>
      </c>
    </row>
    <row r="7444" spans="1:7" x14ac:dyDescent="0.35">
      <c r="A7444">
        <v>2020</v>
      </c>
      <c r="B7444">
        <v>9</v>
      </c>
      <c r="C7444" t="str">
        <f>+VLOOKUP(Precio_mayoristas_consumidores[[#This Row],[Cod_mes]],Códigos_mes[],2,0)</f>
        <v>Septiembre</v>
      </c>
      <c r="D7444" t="s">
        <v>797</v>
      </c>
      <c r="E7444" t="str">
        <f>+VLOOKUP(Precio_mayoristas_consumidores[[#This Row],[Producto]],Codigos_class_frutas[],2,0)</f>
        <v>Cítricos</v>
      </c>
      <c r="F7444" t="s">
        <v>218</v>
      </c>
      <c r="G7444" s="51">
        <v>1959.71</v>
      </c>
    </row>
    <row r="7445" spans="1:7" x14ac:dyDescent="0.35">
      <c r="A7445">
        <v>2020</v>
      </c>
      <c r="B7445">
        <v>9</v>
      </c>
      <c r="C7445" t="str">
        <f>+VLOOKUP(Precio_mayoristas_consumidores[[#This Row],[Cod_mes]],Códigos_mes[],2,0)</f>
        <v>Septiembre</v>
      </c>
      <c r="D7445" t="s">
        <v>797</v>
      </c>
      <c r="E7445" t="str">
        <f>+VLOOKUP(Precio_mayoristas_consumidores[[#This Row],[Producto]],Codigos_class_frutas[],2,0)</f>
        <v>Tropicales y subtropicales</v>
      </c>
      <c r="F7445" t="s">
        <v>229</v>
      </c>
      <c r="G7445" s="51">
        <v>2249.12</v>
      </c>
    </row>
    <row r="7446" spans="1:7" x14ac:dyDescent="0.35">
      <c r="A7446">
        <v>2020</v>
      </c>
      <c r="B7446">
        <v>9</v>
      </c>
      <c r="C7446" t="str">
        <f>+VLOOKUP(Precio_mayoristas_consumidores[[#This Row],[Cod_mes]],Códigos_mes[],2,0)</f>
        <v>Septiembre</v>
      </c>
      <c r="D7446" t="s">
        <v>797</v>
      </c>
      <c r="E7446" t="str">
        <f>+VLOOKUP(Precio_mayoristas_consumidores[[#This Row],[Producto]],Codigos_class_frutas[],2,0)</f>
        <v>Frutos de pepita</v>
      </c>
      <c r="F7446" t="s">
        <v>231</v>
      </c>
      <c r="G7446" s="51">
        <v>1645.32</v>
      </c>
    </row>
    <row r="7447" spans="1:7" x14ac:dyDescent="0.35">
      <c r="A7447">
        <v>2020</v>
      </c>
      <c r="B7447">
        <v>9</v>
      </c>
      <c r="C7447" t="str">
        <f>+VLOOKUP(Precio_mayoristas_consumidores[[#This Row],[Cod_mes]],Códigos_mes[],2,0)</f>
        <v>Septiembre</v>
      </c>
      <c r="D7447" t="s">
        <v>797</v>
      </c>
      <c r="E7447" t="str">
        <f>+VLOOKUP(Precio_mayoristas_consumidores[[#This Row],[Producto]],Codigos_class_frutas[],2,0)</f>
        <v>Cítricos</v>
      </c>
      <c r="F7447" t="s">
        <v>221</v>
      </c>
      <c r="G7447" s="51">
        <v>1606.78</v>
      </c>
    </row>
    <row r="7448" spans="1:7" x14ac:dyDescent="0.35">
      <c r="A7448">
        <v>2020</v>
      </c>
      <c r="B7448">
        <v>9</v>
      </c>
      <c r="C7448" t="str">
        <f>+VLOOKUP(Precio_mayoristas_consumidores[[#This Row],[Cod_mes]],Códigos_mes[],2,0)</f>
        <v>Septiembre</v>
      </c>
      <c r="D7448" t="s">
        <v>797</v>
      </c>
      <c r="E7448" t="str">
        <f>+VLOOKUP(Precio_mayoristas_consumidores[[#This Row],[Producto]],Codigos_class_frutas[],2,0)</f>
        <v>Oleaginosos</v>
      </c>
      <c r="F7448" t="s">
        <v>225</v>
      </c>
      <c r="G7448" s="51">
        <v>4059.11</v>
      </c>
    </row>
    <row r="7449" spans="1:7" x14ac:dyDescent="0.35">
      <c r="A7449">
        <v>2020</v>
      </c>
      <c r="B7449">
        <v>9</v>
      </c>
      <c r="C7449" t="str">
        <f>+VLOOKUP(Precio_mayoristas_consumidores[[#This Row],[Cod_mes]],Códigos_mes[],2,0)</f>
        <v>Septiembre</v>
      </c>
      <c r="D7449" t="s">
        <v>797</v>
      </c>
      <c r="E7449" t="str">
        <f>+VLOOKUP(Precio_mayoristas_consumidores[[#This Row],[Producto]],Codigos_class_frutas[],2,0)</f>
        <v>Frutos de pepita</v>
      </c>
      <c r="F7449" t="s">
        <v>242</v>
      </c>
      <c r="G7449" s="51">
        <v>1411.57</v>
      </c>
    </row>
    <row r="7450" spans="1:7" x14ac:dyDescent="0.35">
      <c r="A7450">
        <v>2020</v>
      </c>
      <c r="B7450">
        <v>9</v>
      </c>
      <c r="C7450" t="str">
        <f>+VLOOKUP(Precio_mayoristas_consumidores[[#This Row],[Cod_mes]],Códigos_mes[],2,0)</f>
        <v>Septiembre</v>
      </c>
      <c r="D7450" t="s">
        <v>797</v>
      </c>
      <c r="E7450" t="str">
        <f>+VLOOKUP(Precio_mayoristas_consumidores[[#This Row],[Producto]],Codigos_class_frutas[],2,0)</f>
        <v>Tropicales y subtropicales</v>
      </c>
      <c r="F7450" t="s">
        <v>204</v>
      </c>
      <c r="G7450" s="51">
        <v>1022.69</v>
      </c>
    </row>
    <row r="7451" spans="1:7" x14ac:dyDescent="0.35">
      <c r="A7451">
        <v>2020</v>
      </c>
      <c r="B7451">
        <v>9</v>
      </c>
      <c r="C7451" t="str">
        <f>+VLOOKUP(Precio_mayoristas_consumidores[[#This Row],[Cod_mes]],Códigos_mes[],2,0)</f>
        <v>Septiembre</v>
      </c>
      <c r="D7451" t="s">
        <v>796</v>
      </c>
      <c r="E7451" t="str">
        <f>+VLOOKUP(Precio_mayoristas_consumidores[[#This Row],[Producto]],Codigos_class_frutas[],2,0)</f>
        <v>Berries</v>
      </c>
      <c r="F7451" t="s">
        <v>212</v>
      </c>
      <c r="G7451" s="51">
        <v>3490.2</v>
      </c>
    </row>
    <row r="7452" spans="1:7" x14ac:dyDescent="0.35">
      <c r="A7452">
        <v>2020</v>
      </c>
      <c r="B7452">
        <v>9</v>
      </c>
      <c r="C7452" t="str">
        <f>+VLOOKUP(Precio_mayoristas_consumidores[[#This Row],[Cod_mes]],Códigos_mes[],2,0)</f>
        <v>Septiembre</v>
      </c>
      <c r="D7452" t="s">
        <v>796</v>
      </c>
      <c r="E7452" t="str">
        <f>+VLOOKUP(Precio_mayoristas_consumidores[[#This Row],[Producto]],Codigos_class_frutas[],2,0)</f>
        <v>Berries</v>
      </c>
      <c r="F7452" t="s">
        <v>249</v>
      </c>
      <c r="G7452" s="51">
        <v>1407.16</v>
      </c>
    </row>
    <row r="7453" spans="1:7" x14ac:dyDescent="0.35">
      <c r="A7453">
        <v>2020</v>
      </c>
      <c r="B7453">
        <v>9</v>
      </c>
      <c r="C7453" t="str">
        <f>+VLOOKUP(Precio_mayoristas_consumidores[[#This Row],[Cod_mes]],Códigos_mes[],2,0)</f>
        <v>Septiembre</v>
      </c>
      <c r="D7453" t="s">
        <v>796</v>
      </c>
      <c r="E7453" t="str">
        <f>+VLOOKUP(Precio_mayoristas_consumidores[[#This Row],[Producto]],Codigos_class_frutas[],2,0)</f>
        <v>Cítricos</v>
      </c>
      <c r="F7453" t="s">
        <v>214</v>
      </c>
      <c r="G7453" s="51">
        <v>513.29999999999995</v>
      </c>
    </row>
    <row r="7454" spans="1:7" x14ac:dyDescent="0.35">
      <c r="A7454">
        <v>2020</v>
      </c>
      <c r="B7454">
        <v>9</v>
      </c>
      <c r="C7454" t="str">
        <f>+VLOOKUP(Precio_mayoristas_consumidores[[#This Row],[Cod_mes]],Códigos_mes[],2,0)</f>
        <v>Septiembre</v>
      </c>
      <c r="D7454" t="s">
        <v>796</v>
      </c>
      <c r="E7454" t="str">
        <f>+VLOOKUP(Precio_mayoristas_consumidores[[#This Row],[Producto]],Codigos_class_frutas[],2,0)</f>
        <v>Cítricos</v>
      </c>
      <c r="F7454" t="s">
        <v>218</v>
      </c>
      <c r="G7454" s="51">
        <v>1045</v>
      </c>
    </row>
    <row r="7455" spans="1:7" x14ac:dyDescent="0.35">
      <c r="A7455">
        <v>2020</v>
      </c>
      <c r="B7455">
        <v>9</v>
      </c>
      <c r="C7455" t="str">
        <f>+VLOOKUP(Precio_mayoristas_consumidores[[#This Row],[Cod_mes]],Códigos_mes[],2,0)</f>
        <v>Septiembre</v>
      </c>
      <c r="D7455" t="s">
        <v>796</v>
      </c>
      <c r="E7455" t="str">
        <f>+VLOOKUP(Precio_mayoristas_consumidores[[#This Row],[Producto]],Codigos_class_frutas[],2,0)</f>
        <v>Tropicales y subtropicales</v>
      </c>
      <c r="F7455" t="s">
        <v>229</v>
      </c>
      <c r="G7455" s="51">
        <v>2712.86</v>
      </c>
    </row>
    <row r="7456" spans="1:7" x14ac:dyDescent="0.35">
      <c r="A7456">
        <v>2020</v>
      </c>
      <c r="B7456">
        <v>9</v>
      </c>
      <c r="C7456" t="str">
        <f>+VLOOKUP(Precio_mayoristas_consumidores[[#This Row],[Cod_mes]],Códigos_mes[],2,0)</f>
        <v>Septiembre</v>
      </c>
      <c r="D7456" t="s">
        <v>796</v>
      </c>
      <c r="E7456" t="str">
        <f>+VLOOKUP(Precio_mayoristas_consumidores[[#This Row],[Producto]],Codigos_class_frutas[],2,0)</f>
        <v>Frutos de pepita</v>
      </c>
      <c r="F7456" t="s">
        <v>231</v>
      </c>
      <c r="G7456" s="51">
        <v>854.68</v>
      </c>
    </row>
    <row r="7457" spans="1:7" x14ac:dyDescent="0.35">
      <c r="A7457">
        <v>2020</v>
      </c>
      <c r="B7457">
        <v>9</v>
      </c>
      <c r="C7457" t="str">
        <f>+VLOOKUP(Precio_mayoristas_consumidores[[#This Row],[Cod_mes]],Códigos_mes[],2,0)</f>
        <v>Septiembre</v>
      </c>
      <c r="D7457" t="s">
        <v>796</v>
      </c>
      <c r="E7457" t="str">
        <f>+VLOOKUP(Precio_mayoristas_consumidores[[#This Row],[Producto]],Codigos_class_frutas[],2,0)</f>
        <v>Cítricos</v>
      </c>
      <c r="F7457" t="s">
        <v>221</v>
      </c>
      <c r="G7457" s="51">
        <v>907.69</v>
      </c>
    </row>
    <row r="7458" spans="1:7" x14ac:dyDescent="0.35">
      <c r="A7458">
        <v>2020</v>
      </c>
      <c r="B7458">
        <v>9</v>
      </c>
      <c r="C7458" t="str">
        <f>+VLOOKUP(Precio_mayoristas_consumidores[[#This Row],[Cod_mes]],Códigos_mes[],2,0)</f>
        <v>Septiembre</v>
      </c>
      <c r="D7458" t="s">
        <v>796</v>
      </c>
      <c r="E7458" t="str">
        <f>+VLOOKUP(Precio_mayoristas_consumidores[[#This Row],[Producto]],Codigos_class_frutas[],2,0)</f>
        <v>Oleaginosos</v>
      </c>
      <c r="F7458" t="s">
        <v>225</v>
      </c>
      <c r="G7458" s="51">
        <v>3820.83</v>
      </c>
    </row>
    <row r="7459" spans="1:7" x14ac:dyDescent="0.35">
      <c r="A7459">
        <v>2020</v>
      </c>
      <c r="B7459">
        <v>9</v>
      </c>
      <c r="C7459" t="str">
        <f>+VLOOKUP(Precio_mayoristas_consumidores[[#This Row],[Cod_mes]],Códigos_mes[],2,0)</f>
        <v>Septiembre</v>
      </c>
      <c r="D7459" t="s">
        <v>796</v>
      </c>
      <c r="E7459" t="str">
        <f>+VLOOKUP(Precio_mayoristas_consumidores[[#This Row],[Producto]],Codigos_class_frutas[],2,0)</f>
        <v>Frutos de pepita</v>
      </c>
      <c r="F7459" t="s">
        <v>242</v>
      </c>
      <c r="G7459" s="51">
        <v>927.68</v>
      </c>
    </row>
    <row r="7460" spans="1:7" x14ac:dyDescent="0.35">
      <c r="A7460">
        <v>2020</v>
      </c>
      <c r="B7460">
        <v>9</v>
      </c>
      <c r="C7460" t="str">
        <f>+VLOOKUP(Precio_mayoristas_consumidores[[#This Row],[Cod_mes]],Códigos_mes[],2,0)</f>
        <v>Septiembre</v>
      </c>
      <c r="D7460" t="s">
        <v>796</v>
      </c>
      <c r="E7460" t="str">
        <f>+VLOOKUP(Precio_mayoristas_consumidores[[#This Row],[Producto]],Codigos_class_frutas[],2,0)</f>
        <v>Tropicales y subtropicales</v>
      </c>
      <c r="F7460" t="s">
        <v>204</v>
      </c>
      <c r="G7460" s="51">
        <v>829.92</v>
      </c>
    </row>
    <row r="7461" spans="1:7" x14ac:dyDescent="0.35">
      <c r="A7461">
        <v>2020</v>
      </c>
      <c r="B7461">
        <v>9</v>
      </c>
      <c r="C7461" t="str">
        <f>+VLOOKUP(Precio_mayoristas_consumidores[[#This Row],[Cod_mes]],Códigos_mes[],2,0)</f>
        <v>Septiembre</v>
      </c>
      <c r="D7461" t="s">
        <v>797</v>
      </c>
      <c r="E7461" t="str">
        <f>+VLOOKUP(Precio_mayoristas_consumidores[[#This Row],[Producto]],Codigos_class_frutas[],2,0)</f>
        <v>Berries</v>
      </c>
      <c r="F7461" t="s">
        <v>212</v>
      </c>
      <c r="G7461" s="51">
        <v>7086.2</v>
      </c>
    </row>
    <row r="7462" spans="1:7" x14ac:dyDescent="0.35">
      <c r="A7462">
        <v>2020</v>
      </c>
      <c r="B7462">
        <v>9</v>
      </c>
      <c r="C7462" t="str">
        <f>+VLOOKUP(Precio_mayoristas_consumidores[[#This Row],[Cod_mes]],Códigos_mes[],2,0)</f>
        <v>Septiembre</v>
      </c>
      <c r="D7462" t="s">
        <v>797</v>
      </c>
      <c r="E7462" t="str">
        <f>+VLOOKUP(Precio_mayoristas_consumidores[[#This Row],[Producto]],Codigos_class_frutas[],2,0)</f>
        <v>Berries</v>
      </c>
      <c r="F7462" t="s">
        <v>249</v>
      </c>
      <c r="G7462" s="51">
        <v>2245.9899999999998</v>
      </c>
    </row>
    <row r="7463" spans="1:7" x14ac:dyDescent="0.35">
      <c r="A7463">
        <v>2020</v>
      </c>
      <c r="B7463">
        <v>9</v>
      </c>
      <c r="C7463" t="str">
        <f>+VLOOKUP(Precio_mayoristas_consumidores[[#This Row],[Cod_mes]],Códigos_mes[],2,0)</f>
        <v>Septiembre</v>
      </c>
      <c r="D7463" t="s">
        <v>797</v>
      </c>
      <c r="E7463" t="str">
        <f>+VLOOKUP(Precio_mayoristas_consumidores[[#This Row],[Producto]],Codigos_class_frutas[],2,0)</f>
        <v>Cítricos</v>
      </c>
      <c r="F7463" t="s">
        <v>214</v>
      </c>
      <c r="G7463" s="51">
        <v>1160.79</v>
      </c>
    </row>
    <row r="7464" spans="1:7" x14ac:dyDescent="0.35">
      <c r="A7464">
        <v>2020</v>
      </c>
      <c r="B7464">
        <v>9</v>
      </c>
      <c r="C7464" t="str">
        <f>+VLOOKUP(Precio_mayoristas_consumidores[[#This Row],[Cod_mes]],Códigos_mes[],2,0)</f>
        <v>Septiembre</v>
      </c>
      <c r="D7464" t="s">
        <v>797</v>
      </c>
      <c r="E7464" t="str">
        <f>+VLOOKUP(Precio_mayoristas_consumidores[[#This Row],[Producto]],Codigos_class_frutas[],2,0)</f>
        <v>Cítricos</v>
      </c>
      <c r="F7464" t="s">
        <v>218</v>
      </c>
      <c r="G7464" s="51">
        <v>2041.63</v>
      </c>
    </row>
    <row r="7465" spans="1:7" x14ac:dyDescent="0.35">
      <c r="A7465">
        <v>2020</v>
      </c>
      <c r="B7465">
        <v>9</v>
      </c>
      <c r="C7465" t="str">
        <f>+VLOOKUP(Precio_mayoristas_consumidores[[#This Row],[Cod_mes]],Códigos_mes[],2,0)</f>
        <v>Septiembre</v>
      </c>
      <c r="D7465" t="s">
        <v>797</v>
      </c>
      <c r="E7465" t="str">
        <f>+VLOOKUP(Precio_mayoristas_consumidores[[#This Row],[Producto]],Codigos_class_frutas[],2,0)</f>
        <v>Tropicales y subtropicales</v>
      </c>
      <c r="F7465" t="s">
        <v>229</v>
      </c>
      <c r="G7465" s="51">
        <v>2178.0700000000002</v>
      </c>
    </row>
    <row r="7466" spans="1:7" x14ac:dyDescent="0.35">
      <c r="A7466">
        <v>2020</v>
      </c>
      <c r="B7466">
        <v>9</v>
      </c>
      <c r="C7466" t="str">
        <f>+VLOOKUP(Precio_mayoristas_consumidores[[#This Row],[Cod_mes]],Códigos_mes[],2,0)</f>
        <v>Septiembre</v>
      </c>
      <c r="D7466" t="s">
        <v>797</v>
      </c>
      <c r="E7466" t="str">
        <f>+VLOOKUP(Precio_mayoristas_consumidores[[#This Row],[Producto]],Codigos_class_frutas[],2,0)</f>
        <v>Frutos de pepita</v>
      </c>
      <c r="F7466" t="s">
        <v>231</v>
      </c>
      <c r="G7466" s="51">
        <v>1689.38</v>
      </c>
    </row>
    <row r="7467" spans="1:7" x14ac:dyDescent="0.35">
      <c r="A7467">
        <v>2020</v>
      </c>
      <c r="B7467">
        <v>9</v>
      </c>
      <c r="C7467" t="str">
        <f>+VLOOKUP(Precio_mayoristas_consumidores[[#This Row],[Cod_mes]],Códigos_mes[],2,0)</f>
        <v>Septiembre</v>
      </c>
      <c r="D7467" t="s">
        <v>797</v>
      </c>
      <c r="E7467" t="str">
        <f>+VLOOKUP(Precio_mayoristas_consumidores[[#This Row],[Producto]],Codigos_class_frutas[],2,0)</f>
        <v>Cítricos</v>
      </c>
      <c r="F7467" t="s">
        <v>221</v>
      </c>
      <c r="G7467" s="51">
        <v>1697.16</v>
      </c>
    </row>
    <row r="7468" spans="1:7" x14ac:dyDescent="0.35">
      <c r="A7468">
        <v>2020</v>
      </c>
      <c r="B7468">
        <v>9</v>
      </c>
      <c r="C7468" t="str">
        <f>+VLOOKUP(Precio_mayoristas_consumidores[[#This Row],[Cod_mes]],Códigos_mes[],2,0)</f>
        <v>Septiembre</v>
      </c>
      <c r="D7468" t="s">
        <v>797</v>
      </c>
      <c r="E7468" t="str">
        <f>+VLOOKUP(Precio_mayoristas_consumidores[[#This Row],[Producto]],Codigos_class_frutas[],2,0)</f>
        <v>Oleaginosos</v>
      </c>
      <c r="F7468" t="s">
        <v>225</v>
      </c>
      <c r="G7468" s="51">
        <v>4100.58</v>
      </c>
    </row>
    <row r="7469" spans="1:7" x14ac:dyDescent="0.35">
      <c r="A7469">
        <v>2020</v>
      </c>
      <c r="B7469">
        <v>9</v>
      </c>
      <c r="C7469" t="str">
        <f>+VLOOKUP(Precio_mayoristas_consumidores[[#This Row],[Cod_mes]],Códigos_mes[],2,0)</f>
        <v>Septiembre</v>
      </c>
      <c r="D7469" t="s">
        <v>797</v>
      </c>
      <c r="E7469" t="str">
        <f>+VLOOKUP(Precio_mayoristas_consumidores[[#This Row],[Producto]],Codigos_class_frutas[],2,0)</f>
        <v>Frutos de pepita</v>
      </c>
      <c r="F7469" t="s">
        <v>242</v>
      </c>
      <c r="G7469" s="51">
        <v>1422.33</v>
      </c>
    </row>
    <row r="7470" spans="1:7" x14ac:dyDescent="0.35">
      <c r="A7470">
        <v>2020</v>
      </c>
      <c r="B7470">
        <v>9</v>
      </c>
      <c r="C7470" t="str">
        <f>+VLOOKUP(Precio_mayoristas_consumidores[[#This Row],[Cod_mes]],Códigos_mes[],2,0)</f>
        <v>Septiembre</v>
      </c>
      <c r="D7470" t="s">
        <v>797</v>
      </c>
      <c r="E7470" t="str">
        <f>+VLOOKUP(Precio_mayoristas_consumidores[[#This Row],[Producto]],Codigos_class_frutas[],2,0)</f>
        <v>Tropicales y subtropicales</v>
      </c>
      <c r="F7470" t="s">
        <v>204</v>
      </c>
      <c r="G7470" s="51">
        <v>1068.3</v>
      </c>
    </row>
    <row r="7471" spans="1:7" x14ac:dyDescent="0.35">
      <c r="A7471">
        <v>2020</v>
      </c>
      <c r="B7471">
        <v>9</v>
      </c>
      <c r="C7471" t="str">
        <f>+VLOOKUP(Precio_mayoristas_consumidores[[#This Row],[Cod_mes]],Códigos_mes[],2,0)</f>
        <v>Septiembre</v>
      </c>
      <c r="D7471" t="s">
        <v>796</v>
      </c>
      <c r="E7471" t="str">
        <f>+VLOOKUP(Precio_mayoristas_consumidores[[#This Row],[Producto]],Codigos_class_frutas[],2,0)</f>
        <v>Berries</v>
      </c>
      <c r="F7471" t="s">
        <v>212</v>
      </c>
      <c r="G7471" s="51">
        <v>3147.85</v>
      </c>
    </row>
    <row r="7472" spans="1:7" x14ac:dyDescent="0.35">
      <c r="A7472">
        <v>2020</v>
      </c>
      <c r="B7472">
        <v>9</v>
      </c>
      <c r="C7472" t="str">
        <f>+VLOOKUP(Precio_mayoristas_consumidores[[#This Row],[Cod_mes]],Códigos_mes[],2,0)</f>
        <v>Septiembre</v>
      </c>
      <c r="D7472" t="s">
        <v>796</v>
      </c>
      <c r="E7472" t="str">
        <f>+VLOOKUP(Precio_mayoristas_consumidores[[#This Row],[Producto]],Codigos_class_frutas[],2,0)</f>
        <v>Berries</v>
      </c>
      <c r="F7472" t="s">
        <v>249</v>
      </c>
      <c r="G7472" s="51">
        <v>1196.99</v>
      </c>
    </row>
    <row r="7473" spans="1:7" x14ac:dyDescent="0.35">
      <c r="A7473">
        <v>2020</v>
      </c>
      <c r="B7473">
        <v>9</v>
      </c>
      <c r="C7473" t="str">
        <f>+VLOOKUP(Precio_mayoristas_consumidores[[#This Row],[Cod_mes]],Códigos_mes[],2,0)</f>
        <v>Septiembre</v>
      </c>
      <c r="D7473" t="s">
        <v>796</v>
      </c>
      <c r="E7473" t="str">
        <f>+VLOOKUP(Precio_mayoristas_consumidores[[#This Row],[Producto]],Codigos_class_frutas[],2,0)</f>
        <v>Cítricos</v>
      </c>
      <c r="F7473" t="s">
        <v>214</v>
      </c>
      <c r="G7473" s="51">
        <v>492.36</v>
      </c>
    </row>
    <row r="7474" spans="1:7" x14ac:dyDescent="0.35">
      <c r="A7474">
        <v>2020</v>
      </c>
      <c r="B7474">
        <v>9</v>
      </c>
      <c r="C7474" t="str">
        <f>+VLOOKUP(Precio_mayoristas_consumidores[[#This Row],[Cod_mes]],Códigos_mes[],2,0)</f>
        <v>Septiembre</v>
      </c>
      <c r="D7474" t="s">
        <v>796</v>
      </c>
      <c r="E7474" t="str">
        <f>+VLOOKUP(Precio_mayoristas_consumidores[[#This Row],[Producto]],Codigos_class_frutas[],2,0)</f>
        <v>Cítricos</v>
      </c>
      <c r="F7474" t="s">
        <v>218</v>
      </c>
      <c r="G7474" s="51">
        <v>944.88</v>
      </c>
    </row>
    <row r="7475" spans="1:7" x14ac:dyDescent="0.35">
      <c r="A7475">
        <v>2020</v>
      </c>
      <c r="B7475">
        <v>9</v>
      </c>
      <c r="C7475" t="str">
        <f>+VLOOKUP(Precio_mayoristas_consumidores[[#This Row],[Cod_mes]],Códigos_mes[],2,0)</f>
        <v>Septiembre</v>
      </c>
      <c r="D7475" t="s">
        <v>796</v>
      </c>
      <c r="E7475" t="str">
        <f>+VLOOKUP(Precio_mayoristas_consumidores[[#This Row],[Producto]],Codigos_class_frutas[],2,0)</f>
        <v>Tropicales y subtropicales</v>
      </c>
      <c r="F7475" t="s">
        <v>229</v>
      </c>
      <c r="G7475" s="51">
        <v>2654.33</v>
      </c>
    </row>
    <row r="7476" spans="1:7" x14ac:dyDescent="0.35">
      <c r="A7476">
        <v>2020</v>
      </c>
      <c r="B7476">
        <v>9</v>
      </c>
      <c r="C7476" t="str">
        <f>+VLOOKUP(Precio_mayoristas_consumidores[[#This Row],[Cod_mes]],Códigos_mes[],2,0)</f>
        <v>Septiembre</v>
      </c>
      <c r="D7476" t="s">
        <v>796</v>
      </c>
      <c r="E7476" t="str">
        <f>+VLOOKUP(Precio_mayoristas_consumidores[[#This Row],[Producto]],Codigos_class_frutas[],2,0)</f>
        <v>Frutos de pepita</v>
      </c>
      <c r="F7476" t="s">
        <v>231</v>
      </c>
      <c r="G7476" s="51">
        <v>824.92</v>
      </c>
    </row>
    <row r="7477" spans="1:7" x14ac:dyDescent="0.35">
      <c r="A7477">
        <v>2020</v>
      </c>
      <c r="B7477">
        <v>9</v>
      </c>
      <c r="C7477" t="str">
        <f>+VLOOKUP(Precio_mayoristas_consumidores[[#This Row],[Cod_mes]],Códigos_mes[],2,0)</f>
        <v>Septiembre</v>
      </c>
      <c r="D7477" t="s">
        <v>796</v>
      </c>
      <c r="E7477" t="str">
        <f>+VLOOKUP(Precio_mayoristas_consumidores[[#This Row],[Producto]],Codigos_class_frutas[],2,0)</f>
        <v>Cítricos</v>
      </c>
      <c r="F7477" t="s">
        <v>221</v>
      </c>
      <c r="G7477" s="51">
        <v>894.74</v>
      </c>
    </row>
    <row r="7478" spans="1:7" x14ac:dyDescent="0.35">
      <c r="A7478">
        <v>2020</v>
      </c>
      <c r="B7478">
        <v>9</v>
      </c>
      <c r="C7478" t="str">
        <f>+VLOOKUP(Precio_mayoristas_consumidores[[#This Row],[Cod_mes]],Códigos_mes[],2,0)</f>
        <v>Septiembre</v>
      </c>
      <c r="D7478" t="s">
        <v>796</v>
      </c>
      <c r="E7478" t="str">
        <f>+VLOOKUP(Precio_mayoristas_consumidores[[#This Row],[Producto]],Codigos_class_frutas[],2,0)</f>
        <v>Oleaginosos</v>
      </c>
      <c r="F7478" t="s">
        <v>225</v>
      </c>
      <c r="G7478" s="51">
        <v>3903.42</v>
      </c>
    </row>
    <row r="7479" spans="1:7" x14ac:dyDescent="0.35">
      <c r="A7479">
        <v>2020</v>
      </c>
      <c r="B7479">
        <v>9</v>
      </c>
      <c r="C7479" t="str">
        <f>+VLOOKUP(Precio_mayoristas_consumidores[[#This Row],[Cod_mes]],Códigos_mes[],2,0)</f>
        <v>Septiembre</v>
      </c>
      <c r="D7479" t="s">
        <v>796</v>
      </c>
      <c r="E7479" t="str">
        <f>+VLOOKUP(Precio_mayoristas_consumidores[[#This Row],[Producto]],Codigos_class_frutas[],2,0)</f>
        <v>Frutos de pepita</v>
      </c>
      <c r="F7479" t="s">
        <v>242</v>
      </c>
      <c r="G7479" s="51">
        <v>843.56</v>
      </c>
    </row>
    <row r="7480" spans="1:7" x14ac:dyDescent="0.35">
      <c r="A7480">
        <v>2020</v>
      </c>
      <c r="B7480">
        <v>9</v>
      </c>
      <c r="C7480" t="str">
        <f>+VLOOKUP(Precio_mayoristas_consumidores[[#This Row],[Cod_mes]],Códigos_mes[],2,0)</f>
        <v>Septiembre</v>
      </c>
      <c r="D7480" t="s">
        <v>796</v>
      </c>
      <c r="E7480" t="str">
        <f>+VLOOKUP(Precio_mayoristas_consumidores[[#This Row],[Producto]],Codigos_class_frutas[],2,0)</f>
        <v>Tropicales y subtropicales</v>
      </c>
      <c r="F7480" t="s">
        <v>204</v>
      </c>
      <c r="G7480" s="51">
        <v>745.17</v>
      </c>
    </row>
    <row r="7481" spans="1:7" x14ac:dyDescent="0.35">
      <c r="A7481">
        <v>2020</v>
      </c>
      <c r="B7481">
        <v>9</v>
      </c>
      <c r="C7481" t="str">
        <f>+VLOOKUP(Precio_mayoristas_consumidores[[#This Row],[Cod_mes]],Códigos_mes[],2,0)</f>
        <v>Septiembre</v>
      </c>
      <c r="D7481" t="s">
        <v>797</v>
      </c>
      <c r="E7481" t="str">
        <f>+VLOOKUP(Precio_mayoristas_consumidores[[#This Row],[Producto]],Codigos_class_frutas[],2,0)</f>
        <v>Berries</v>
      </c>
      <c r="F7481" t="s">
        <v>212</v>
      </c>
      <c r="G7481" s="51">
        <v>6789.2</v>
      </c>
    </row>
    <row r="7482" spans="1:7" x14ac:dyDescent="0.35">
      <c r="A7482">
        <v>2020</v>
      </c>
      <c r="B7482">
        <v>9</v>
      </c>
      <c r="C7482" t="str">
        <f>+VLOOKUP(Precio_mayoristas_consumidores[[#This Row],[Cod_mes]],Códigos_mes[],2,0)</f>
        <v>Septiembre</v>
      </c>
      <c r="D7482" t="s">
        <v>797</v>
      </c>
      <c r="E7482" t="str">
        <f>+VLOOKUP(Precio_mayoristas_consumidores[[#This Row],[Producto]],Codigos_class_frutas[],2,0)</f>
        <v>Berries</v>
      </c>
      <c r="F7482" t="s">
        <v>249</v>
      </c>
      <c r="G7482" s="51">
        <v>2320.9699999999998</v>
      </c>
    </row>
    <row r="7483" spans="1:7" x14ac:dyDescent="0.35">
      <c r="A7483">
        <v>2020</v>
      </c>
      <c r="B7483">
        <v>9</v>
      </c>
      <c r="C7483" t="str">
        <f>+VLOOKUP(Precio_mayoristas_consumidores[[#This Row],[Cod_mes]],Códigos_mes[],2,0)</f>
        <v>Septiembre</v>
      </c>
      <c r="D7483" t="s">
        <v>797</v>
      </c>
      <c r="E7483" t="str">
        <f>+VLOOKUP(Precio_mayoristas_consumidores[[#This Row],[Producto]],Codigos_class_frutas[],2,0)</f>
        <v>Cítricos</v>
      </c>
      <c r="F7483" t="s">
        <v>214</v>
      </c>
      <c r="G7483" s="51">
        <v>1184.08</v>
      </c>
    </row>
    <row r="7484" spans="1:7" x14ac:dyDescent="0.35">
      <c r="A7484">
        <v>2020</v>
      </c>
      <c r="B7484">
        <v>9</v>
      </c>
      <c r="C7484" t="str">
        <f>+VLOOKUP(Precio_mayoristas_consumidores[[#This Row],[Cod_mes]],Códigos_mes[],2,0)</f>
        <v>Septiembre</v>
      </c>
      <c r="D7484" t="s">
        <v>797</v>
      </c>
      <c r="E7484" t="str">
        <f>+VLOOKUP(Precio_mayoristas_consumidores[[#This Row],[Producto]],Codigos_class_frutas[],2,0)</f>
        <v>Cítricos</v>
      </c>
      <c r="F7484" t="s">
        <v>218</v>
      </c>
      <c r="G7484" s="51">
        <v>1977.48</v>
      </c>
    </row>
    <row r="7485" spans="1:7" x14ac:dyDescent="0.35">
      <c r="A7485">
        <v>2020</v>
      </c>
      <c r="B7485">
        <v>9</v>
      </c>
      <c r="C7485" t="str">
        <f>+VLOOKUP(Precio_mayoristas_consumidores[[#This Row],[Cod_mes]],Códigos_mes[],2,0)</f>
        <v>Septiembre</v>
      </c>
      <c r="D7485" t="s">
        <v>797</v>
      </c>
      <c r="E7485" t="str">
        <f>+VLOOKUP(Precio_mayoristas_consumidores[[#This Row],[Producto]],Codigos_class_frutas[],2,0)</f>
        <v>Tropicales y subtropicales</v>
      </c>
      <c r="F7485" t="s">
        <v>229</v>
      </c>
      <c r="G7485" s="51">
        <v>2117.7399999999998</v>
      </c>
    </row>
    <row r="7486" spans="1:7" x14ac:dyDescent="0.35">
      <c r="A7486">
        <v>2020</v>
      </c>
      <c r="B7486">
        <v>9</v>
      </c>
      <c r="C7486" t="str">
        <f>+VLOOKUP(Precio_mayoristas_consumidores[[#This Row],[Cod_mes]],Códigos_mes[],2,0)</f>
        <v>Septiembre</v>
      </c>
      <c r="D7486" t="s">
        <v>797</v>
      </c>
      <c r="E7486" t="str">
        <f>+VLOOKUP(Precio_mayoristas_consumidores[[#This Row],[Producto]],Codigos_class_frutas[],2,0)</f>
        <v>Frutos de pepita</v>
      </c>
      <c r="F7486" t="s">
        <v>231</v>
      </c>
      <c r="G7486" s="51">
        <v>1646.52</v>
      </c>
    </row>
    <row r="7487" spans="1:7" x14ac:dyDescent="0.35">
      <c r="A7487">
        <v>2020</v>
      </c>
      <c r="B7487">
        <v>9</v>
      </c>
      <c r="C7487" t="str">
        <f>+VLOOKUP(Precio_mayoristas_consumidores[[#This Row],[Cod_mes]],Códigos_mes[],2,0)</f>
        <v>Septiembre</v>
      </c>
      <c r="D7487" t="s">
        <v>797</v>
      </c>
      <c r="E7487" t="str">
        <f>+VLOOKUP(Precio_mayoristas_consumidores[[#This Row],[Producto]],Codigos_class_frutas[],2,0)</f>
        <v>Cítricos</v>
      </c>
      <c r="F7487" t="s">
        <v>221</v>
      </c>
      <c r="G7487" s="51">
        <v>1640.74</v>
      </c>
    </row>
    <row r="7488" spans="1:7" x14ac:dyDescent="0.35">
      <c r="A7488">
        <v>2020</v>
      </c>
      <c r="B7488">
        <v>9</v>
      </c>
      <c r="C7488" t="str">
        <f>+VLOOKUP(Precio_mayoristas_consumidores[[#This Row],[Cod_mes]],Códigos_mes[],2,0)</f>
        <v>Septiembre</v>
      </c>
      <c r="D7488" t="s">
        <v>797</v>
      </c>
      <c r="E7488" t="str">
        <f>+VLOOKUP(Precio_mayoristas_consumidores[[#This Row],[Producto]],Codigos_class_frutas[],2,0)</f>
        <v>Oleaginosos</v>
      </c>
      <c r="F7488" t="s">
        <v>225</v>
      </c>
      <c r="G7488" s="51">
        <v>4146.68</v>
      </c>
    </row>
    <row r="7489" spans="1:7" x14ac:dyDescent="0.35">
      <c r="A7489">
        <v>2020</v>
      </c>
      <c r="B7489">
        <v>9</v>
      </c>
      <c r="C7489" t="str">
        <f>+VLOOKUP(Precio_mayoristas_consumidores[[#This Row],[Cod_mes]],Códigos_mes[],2,0)</f>
        <v>Septiembre</v>
      </c>
      <c r="D7489" t="s">
        <v>797</v>
      </c>
      <c r="E7489" t="str">
        <f>+VLOOKUP(Precio_mayoristas_consumidores[[#This Row],[Producto]],Codigos_class_frutas[],2,0)</f>
        <v>Frutos de pepita</v>
      </c>
      <c r="F7489" t="s">
        <v>242</v>
      </c>
      <c r="G7489" s="51">
        <v>1415.8</v>
      </c>
    </row>
    <row r="7490" spans="1:7" x14ac:dyDescent="0.35">
      <c r="A7490">
        <v>2020</v>
      </c>
      <c r="B7490">
        <v>9</v>
      </c>
      <c r="C7490" t="str">
        <f>+VLOOKUP(Precio_mayoristas_consumidores[[#This Row],[Cod_mes]],Códigos_mes[],2,0)</f>
        <v>Septiembre</v>
      </c>
      <c r="D7490" t="s">
        <v>797</v>
      </c>
      <c r="E7490" t="str">
        <f>+VLOOKUP(Precio_mayoristas_consumidores[[#This Row],[Producto]],Codigos_class_frutas[],2,0)</f>
        <v>Tropicales y subtropicales</v>
      </c>
      <c r="F7490" t="s">
        <v>204</v>
      </c>
      <c r="G7490" s="51">
        <v>1058.58</v>
      </c>
    </row>
    <row r="7491" spans="1:7" x14ac:dyDescent="0.35">
      <c r="A7491">
        <v>2020</v>
      </c>
      <c r="B7491">
        <v>9</v>
      </c>
      <c r="C7491" t="str">
        <f>+VLOOKUP(Precio_mayoristas_consumidores[[#This Row],[Cod_mes]],Códigos_mes[],2,0)</f>
        <v>Septiembre</v>
      </c>
      <c r="D7491" t="s">
        <v>796</v>
      </c>
      <c r="E7491" t="str">
        <f>+VLOOKUP(Precio_mayoristas_consumidores[[#This Row],[Producto]],Codigos_class_frutas[],2,0)</f>
        <v>Berries</v>
      </c>
      <c r="F7491" t="s">
        <v>212</v>
      </c>
      <c r="G7491" s="51">
        <v>2726.34</v>
      </c>
    </row>
    <row r="7492" spans="1:7" x14ac:dyDescent="0.35">
      <c r="A7492">
        <v>2020</v>
      </c>
      <c r="B7492">
        <v>9</v>
      </c>
      <c r="C7492" t="str">
        <f>+VLOOKUP(Precio_mayoristas_consumidores[[#This Row],[Cod_mes]],Códigos_mes[],2,0)</f>
        <v>Septiembre</v>
      </c>
      <c r="D7492" t="s">
        <v>796</v>
      </c>
      <c r="E7492" t="str">
        <f>+VLOOKUP(Precio_mayoristas_consumidores[[#This Row],[Producto]],Codigos_class_frutas[],2,0)</f>
        <v>Berries</v>
      </c>
      <c r="F7492" t="s">
        <v>249</v>
      </c>
      <c r="G7492" s="51">
        <v>1330.06</v>
      </c>
    </row>
    <row r="7493" spans="1:7" x14ac:dyDescent="0.35">
      <c r="A7493">
        <v>2020</v>
      </c>
      <c r="B7493">
        <v>9</v>
      </c>
      <c r="C7493" t="str">
        <f>+VLOOKUP(Precio_mayoristas_consumidores[[#This Row],[Cod_mes]],Códigos_mes[],2,0)</f>
        <v>Septiembre</v>
      </c>
      <c r="D7493" t="s">
        <v>796</v>
      </c>
      <c r="E7493" t="str">
        <f>+VLOOKUP(Precio_mayoristas_consumidores[[#This Row],[Producto]],Codigos_class_frutas[],2,0)</f>
        <v>Cítricos</v>
      </c>
      <c r="F7493" t="s">
        <v>214</v>
      </c>
      <c r="G7493" s="51">
        <v>512.27</v>
      </c>
    </row>
    <row r="7494" spans="1:7" x14ac:dyDescent="0.35">
      <c r="A7494">
        <v>2020</v>
      </c>
      <c r="B7494">
        <v>9</v>
      </c>
      <c r="C7494" t="str">
        <f>+VLOOKUP(Precio_mayoristas_consumidores[[#This Row],[Cod_mes]],Códigos_mes[],2,0)</f>
        <v>Septiembre</v>
      </c>
      <c r="D7494" t="s">
        <v>796</v>
      </c>
      <c r="E7494" t="str">
        <f>+VLOOKUP(Precio_mayoristas_consumidores[[#This Row],[Producto]],Codigos_class_frutas[],2,0)</f>
        <v>Cítricos</v>
      </c>
      <c r="F7494" t="s">
        <v>218</v>
      </c>
      <c r="G7494" s="51">
        <v>972.63</v>
      </c>
    </row>
    <row r="7495" spans="1:7" x14ac:dyDescent="0.35">
      <c r="A7495">
        <v>2020</v>
      </c>
      <c r="B7495">
        <v>9</v>
      </c>
      <c r="C7495" t="str">
        <f>+VLOOKUP(Precio_mayoristas_consumidores[[#This Row],[Cod_mes]],Códigos_mes[],2,0)</f>
        <v>Septiembre</v>
      </c>
      <c r="D7495" t="s">
        <v>796</v>
      </c>
      <c r="E7495" t="str">
        <f>+VLOOKUP(Precio_mayoristas_consumidores[[#This Row],[Producto]],Codigos_class_frutas[],2,0)</f>
        <v>Tropicales y subtropicales</v>
      </c>
      <c r="F7495" t="s">
        <v>229</v>
      </c>
      <c r="G7495" s="51">
        <v>2715.79</v>
      </c>
    </row>
    <row r="7496" spans="1:7" x14ac:dyDescent="0.35">
      <c r="A7496">
        <v>2020</v>
      </c>
      <c r="B7496">
        <v>9</v>
      </c>
      <c r="C7496" t="str">
        <f>+VLOOKUP(Precio_mayoristas_consumidores[[#This Row],[Cod_mes]],Códigos_mes[],2,0)</f>
        <v>Septiembre</v>
      </c>
      <c r="D7496" t="s">
        <v>796</v>
      </c>
      <c r="E7496" t="str">
        <f>+VLOOKUP(Precio_mayoristas_consumidores[[#This Row],[Producto]],Codigos_class_frutas[],2,0)</f>
        <v>Frutos de pepita</v>
      </c>
      <c r="F7496" t="s">
        <v>231</v>
      </c>
      <c r="G7496" s="51">
        <v>835.32</v>
      </c>
    </row>
    <row r="7497" spans="1:7" x14ac:dyDescent="0.35">
      <c r="A7497">
        <v>2020</v>
      </c>
      <c r="B7497">
        <v>9</v>
      </c>
      <c r="C7497" t="str">
        <f>+VLOOKUP(Precio_mayoristas_consumidores[[#This Row],[Cod_mes]],Códigos_mes[],2,0)</f>
        <v>Septiembre</v>
      </c>
      <c r="D7497" t="s">
        <v>796</v>
      </c>
      <c r="E7497" t="str">
        <f>+VLOOKUP(Precio_mayoristas_consumidores[[#This Row],[Producto]],Codigos_class_frutas[],2,0)</f>
        <v>Cítricos</v>
      </c>
      <c r="F7497" t="s">
        <v>221</v>
      </c>
      <c r="G7497" s="51">
        <v>910.81</v>
      </c>
    </row>
    <row r="7498" spans="1:7" x14ac:dyDescent="0.35">
      <c r="A7498">
        <v>2020</v>
      </c>
      <c r="B7498">
        <v>9</v>
      </c>
      <c r="C7498" t="str">
        <f>+VLOOKUP(Precio_mayoristas_consumidores[[#This Row],[Cod_mes]],Códigos_mes[],2,0)</f>
        <v>Septiembre</v>
      </c>
      <c r="D7498" t="s">
        <v>796</v>
      </c>
      <c r="E7498" t="str">
        <f>+VLOOKUP(Precio_mayoristas_consumidores[[#This Row],[Producto]],Codigos_class_frutas[],2,0)</f>
        <v>Oleaginosos</v>
      </c>
      <c r="F7498" t="s">
        <v>225</v>
      </c>
      <c r="G7498" s="51">
        <v>3791.45</v>
      </c>
    </row>
    <row r="7499" spans="1:7" x14ac:dyDescent="0.35">
      <c r="A7499">
        <v>2020</v>
      </c>
      <c r="B7499">
        <v>9</v>
      </c>
      <c r="C7499" t="str">
        <f>+VLOOKUP(Precio_mayoristas_consumidores[[#This Row],[Cod_mes]],Códigos_mes[],2,0)</f>
        <v>Septiembre</v>
      </c>
      <c r="D7499" t="s">
        <v>796</v>
      </c>
      <c r="E7499" t="str">
        <f>+VLOOKUP(Precio_mayoristas_consumidores[[#This Row],[Producto]],Codigos_class_frutas[],2,0)</f>
        <v>Frutos de pepita</v>
      </c>
      <c r="F7499" t="s">
        <v>242</v>
      </c>
      <c r="G7499" s="51">
        <v>889.53</v>
      </c>
    </row>
    <row r="7500" spans="1:7" x14ac:dyDescent="0.35">
      <c r="A7500">
        <v>2020</v>
      </c>
      <c r="B7500">
        <v>9</v>
      </c>
      <c r="C7500" t="str">
        <f>+VLOOKUP(Precio_mayoristas_consumidores[[#This Row],[Cod_mes]],Códigos_mes[],2,0)</f>
        <v>Septiembre</v>
      </c>
      <c r="D7500" t="s">
        <v>796</v>
      </c>
      <c r="E7500" t="str">
        <f>+VLOOKUP(Precio_mayoristas_consumidores[[#This Row],[Producto]],Codigos_class_frutas[],2,0)</f>
        <v>Tropicales y subtropicales</v>
      </c>
      <c r="F7500" t="s">
        <v>204</v>
      </c>
      <c r="G7500" s="51">
        <v>745.95</v>
      </c>
    </row>
    <row r="7501" spans="1:7" x14ac:dyDescent="0.35">
      <c r="A7501">
        <v>2020</v>
      </c>
      <c r="B7501">
        <v>9</v>
      </c>
      <c r="C7501" t="str">
        <f>+VLOOKUP(Precio_mayoristas_consumidores[[#This Row],[Cod_mes]],Códigos_mes[],2,0)</f>
        <v>Septiembre</v>
      </c>
      <c r="D7501" t="s">
        <v>797</v>
      </c>
      <c r="E7501" t="str">
        <f>+VLOOKUP(Precio_mayoristas_consumidores[[#This Row],[Producto]],Codigos_class_frutas[],2,0)</f>
        <v>Berries</v>
      </c>
      <c r="F7501" t="s">
        <v>212</v>
      </c>
      <c r="G7501" s="51">
        <v>6460</v>
      </c>
    </row>
    <row r="7502" spans="1:7" x14ac:dyDescent="0.35">
      <c r="A7502">
        <v>2020</v>
      </c>
      <c r="B7502">
        <v>9</v>
      </c>
      <c r="C7502" t="str">
        <f>+VLOOKUP(Precio_mayoristas_consumidores[[#This Row],[Cod_mes]],Códigos_mes[],2,0)</f>
        <v>Septiembre</v>
      </c>
      <c r="D7502" t="s">
        <v>797</v>
      </c>
      <c r="E7502" t="str">
        <f>+VLOOKUP(Precio_mayoristas_consumidores[[#This Row],[Producto]],Codigos_class_frutas[],2,0)</f>
        <v>Berries</v>
      </c>
      <c r="F7502" t="s">
        <v>249</v>
      </c>
      <c r="G7502" s="51">
        <v>2357.0500000000002</v>
      </c>
    </row>
    <row r="7503" spans="1:7" x14ac:dyDescent="0.35">
      <c r="A7503">
        <v>2020</v>
      </c>
      <c r="B7503">
        <v>9</v>
      </c>
      <c r="C7503" t="str">
        <f>+VLOOKUP(Precio_mayoristas_consumidores[[#This Row],[Cod_mes]],Códigos_mes[],2,0)</f>
        <v>Septiembre</v>
      </c>
      <c r="D7503" t="s">
        <v>797</v>
      </c>
      <c r="E7503" t="str">
        <f>+VLOOKUP(Precio_mayoristas_consumidores[[#This Row],[Producto]],Codigos_class_frutas[],2,0)</f>
        <v>Cítricos</v>
      </c>
      <c r="F7503" t="s">
        <v>214</v>
      </c>
      <c r="G7503" s="51">
        <v>1122.92</v>
      </c>
    </row>
    <row r="7504" spans="1:7" x14ac:dyDescent="0.35">
      <c r="A7504">
        <v>2020</v>
      </c>
      <c r="B7504">
        <v>9</v>
      </c>
      <c r="C7504" t="str">
        <f>+VLOOKUP(Precio_mayoristas_consumidores[[#This Row],[Cod_mes]],Códigos_mes[],2,0)</f>
        <v>Septiembre</v>
      </c>
      <c r="D7504" t="s">
        <v>797</v>
      </c>
      <c r="E7504" t="str">
        <f>+VLOOKUP(Precio_mayoristas_consumidores[[#This Row],[Producto]],Codigos_class_frutas[],2,0)</f>
        <v>Cítricos</v>
      </c>
      <c r="F7504" t="s">
        <v>218</v>
      </c>
      <c r="G7504" s="51">
        <v>2021.25</v>
      </c>
    </row>
    <row r="7505" spans="1:7" x14ac:dyDescent="0.35">
      <c r="A7505">
        <v>2020</v>
      </c>
      <c r="B7505">
        <v>9</v>
      </c>
      <c r="C7505" t="str">
        <f>+VLOOKUP(Precio_mayoristas_consumidores[[#This Row],[Cod_mes]],Códigos_mes[],2,0)</f>
        <v>Septiembre</v>
      </c>
      <c r="D7505" t="s">
        <v>797</v>
      </c>
      <c r="E7505" t="str">
        <f>+VLOOKUP(Precio_mayoristas_consumidores[[#This Row],[Producto]],Codigos_class_frutas[],2,0)</f>
        <v>Tropicales y subtropicales</v>
      </c>
      <c r="F7505" t="s">
        <v>229</v>
      </c>
      <c r="G7505" s="51">
        <v>2155.88</v>
      </c>
    </row>
    <row r="7506" spans="1:7" x14ac:dyDescent="0.35">
      <c r="A7506">
        <v>2020</v>
      </c>
      <c r="B7506">
        <v>9</v>
      </c>
      <c r="C7506" t="str">
        <f>+VLOOKUP(Precio_mayoristas_consumidores[[#This Row],[Cod_mes]],Códigos_mes[],2,0)</f>
        <v>Septiembre</v>
      </c>
      <c r="D7506" t="s">
        <v>797</v>
      </c>
      <c r="E7506" t="str">
        <f>+VLOOKUP(Precio_mayoristas_consumidores[[#This Row],[Producto]],Codigos_class_frutas[],2,0)</f>
        <v>Frutos de pepita</v>
      </c>
      <c r="F7506" t="s">
        <v>231</v>
      </c>
      <c r="G7506" s="51">
        <v>1644.8</v>
      </c>
    </row>
    <row r="7507" spans="1:7" x14ac:dyDescent="0.35">
      <c r="A7507">
        <v>2020</v>
      </c>
      <c r="B7507">
        <v>9</v>
      </c>
      <c r="C7507" t="str">
        <f>+VLOOKUP(Precio_mayoristas_consumidores[[#This Row],[Cod_mes]],Códigos_mes[],2,0)</f>
        <v>Septiembre</v>
      </c>
      <c r="D7507" t="s">
        <v>797</v>
      </c>
      <c r="E7507" t="str">
        <f>+VLOOKUP(Precio_mayoristas_consumidores[[#This Row],[Producto]],Codigos_class_frutas[],2,0)</f>
        <v>Cítricos</v>
      </c>
      <c r="F7507" t="s">
        <v>221</v>
      </c>
      <c r="G7507" s="51">
        <v>1659.83</v>
      </c>
    </row>
    <row r="7508" spans="1:7" x14ac:dyDescent="0.35">
      <c r="A7508">
        <v>2020</v>
      </c>
      <c r="B7508">
        <v>9</v>
      </c>
      <c r="C7508" t="str">
        <f>+VLOOKUP(Precio_mayoristas_consumidores[[#This Row],[Cod_mes]],Códigos_mes[],2,0)</f>
        <v>Septiembre</v>
      </c>
      <c r="D7508" t="s">
        <v>797</v>
      </c>
      <c r="E7508" t="str">
        <f>+VLOOKUP(Precio_mayoristas_consumidores[[#This Row],[Producto]],Codigos_class_frutas[],2,0)</f>
        <v>Oleaginosos</v>
      </c>
      <c r="F7508" t="s">
        <v>225</v>
      </c>
      <c r="G7508" s="51">
        <v>4189.92</v>
      </c>
    </row>
    <row r="7509" spans="1:7" x14ac:dyDescent="0.35">
      <c r="A7509">
        <v>2020</v>
      </c>
      <c r="B7509">
        <v>9</v>
      </c>
      <c r="C7509" t="str">
        <f>+VLOOKUP(Precio_mayoristas_consumidores[[#This Row],[Cod_mes]],Códigos_mes[],2,0)</f>
        <v>Septiembre</v>
      </c>
      <c r="D7509" t="s">
        <v>797</v>
      </c>
      <c r="E7509" t="str">
        <f>+VLOOKUP(Precio_mayoristas_consumidores[[#This Row],[Producto]],Codigos_class_frutas[],2,0)</f>
        <v>Frutos de pepita</v>
      </c>
      <c r="F7509" t="s">
        <v>242</v>
      </c>
      <c r="G7509" s="51">
        <v>1426.41</v>
      </c>
    </row>
    <row r="7510" spans="1:7" x14ac:dyDescent="0.35">
      <c r="A7510">
        <v>2020</v>
      </c>
      <c r="B7510">
        <v>9</v>
      </c>
      <c r="C7510" t="str">
        <f>+VLOOKUP(Precio_mayoristas_consumidores[[#This Row],[Cod_mes]],Códigos_mes[],2,0)</f>
        <v>Septiembre</v>
      </c>
      <c r="D7510" t="s">
        <v>797</v>
      </c>
      <c r="E7510" t="str">
        <f>+VLOOKUP(Precio_mayoristas_consumidores[[#This Row],[Producto]],Codigos_class_frutas[],2,0)</f>
        <v>Tropicales y subtropicales</v>
      </c>
      <c r="F7510" t="s">
        <v>204</v>
      </c>
      <c r="G7510" s="51">
        <v>1077.33</v>
      </c>
    </row>
    <row r="7511" spans="1:7" x14ac:dyDescent="0.35">
      <c r="A7511">
        <v>2020</v>
      </c>
      <c r="B7511">
        <v>9</v>
      </c>
      <c r="C7511" t="str">
        <f>+VLOOKUP(Precio_mayoristas_consumidores[[#This Row],[Cod_mes]],Códigos_mes[],2,0)</f>
        <v>Septiembre</v>
      </c>
      <c r="D7511" t="s">
        <v>796</v>
      </c>
      <c r="E7511" t="str">
        <f>+VLOOKUP(Precio_mayoristas_consumidores[[#This Row],[Producto]],Codigos_class_frutas[],2,0)</f>
        <v>Berries</v>
      </c>
      <c r="F7511" t="s">
        <v>212</v>
      </c>
      <c r="G7511" s="51">
        <v>2539.11</v>
      </c>
    </row>
    <row r="7512" spans="1:7" x14ac:dyDescent="0.35">
      <c r="A7512">
        <v>2020</v>
      </c>
      <c r="B7512">
        <v>9</v>
      </c>
      <c r="C7512" t="str">
        <f>+VLOOKUP(Precio_mayoristas_consumidores[[#This Row],[Cod_mes]],Códigos_mes[],2,0)</f>
        <v>Septiembre</v>
      </c>
      <c r="D7512" t="s">
        <v>796</v>
      </c>
      <c r="E7512" t="str">
        <f>+VLOOKUP(Precio_mayoristas_consumidores[[#This Row],[Producto]],Codigos_class_frutas[],2,0)</f>
        <v>Berries</v>
      </c>
      <c r="F7512" t="s">
        <v>249</v>
      </c>
      <c r="G7512" s="51">
        <v>1775.05</v>
      </c>
    </row>
    <row r="7513" spans="1:7" x14ac:dyDescent="0.35">
      <c r="A7513">
        <v>2020</v>
      </c>
      <c r="B7513">
        <v>9</v>
      </c>
      <c r="C7513" t="str">
        <f>+VLOOKUP(Precio_mayoristas_consumidores[[#This Row],[Cod_mes]],Códigos_mes[],2,0)</f>
        <v>Septiembre</v>
      </c>
      <c r="D7513" t="s">
        <v>796</v>
      </c>
      <c r="E7513" t="str">
        <f>+VLOOKUP(Precio_mayoristas_consumidores[[#This Row],[Producto]],Codigos_class_frutas[],2,0)</f>
        <v>Cítricos</v>
      </c>
      <c r="F7513" t="s">
        <v>214</v>
      </c>
      <c r="G7513" s="51">
        <v>469.12</v>
      </c>
    </row>
    <row r="7514" spans="1:7" x14ac:dyDescent="0.35">
      <c r="A7514">
        <v>2020</v>
      </c>
      <c r="B7514">
        <v>9</v>
      </c>
      <c r="C7514" t="str">
        <f>+VLOOKUP(Precio_mayoristas_consumidores[[#This Row],[Cod_mes]],Códigos_mes[],2,0)</f>
        <v>Septiembre</v>
      </c>
      <c r="D7514" t="s">
        <v>796</v>
      </c>
      <c r="E7514" t="str">
        <f>+VLOOKUP(Precio_mayoristas_consumidores[[#This Row],[Producto]],Codigos_class_frutas[],2,0)</f>
        <v>Cítricos</v>
      </c>
      <c r="F7514" t="s">
        <v>218</v>
      </c>
      <c r="G7514" s="51">
        <v>866.79</v>
      </c>
    </row>
    <row r="7515" spans="1:7" x14ac:dyDescent="0.35">
      <c r="A7515">
        <v>2020</v>
      </c>
      <c r="B7515">
        <v>9</v>
      </c>
      <c r="C7515" t="str">
        <f>+VLOOKUP(Precio_mayoristas_consumidores[[#This Row],[Cod_mes]],Códigos_mes[],2,0)</f>
        <v>Septiembre</v>
      </c>
      <c r="D7515" t="s">
        <v>796</v>
      </c>
      <c r="E7515" t="str">
        <f>+VLOOKUP(Precio_mayoristas_consumidores[[#This Row],[Producto]],Codigos_class_frutas[],2,0)</f>
        <v>Tropicales y subtropicales</v>
      </c>
      <c r="F7515" t="s">
        <v>229</v>
      </c>
      <c r="G7515" s="51">
        <v>3055.38</v>
      </c>
    </row>
    <row r="7516" spans="1:7" x14ac:dyDescent="0.35">
      <c r="A7516">
        <v>2020</v>
      </c>
      <c r="B7516">
        <v>9</v>
      </c>
      <c r="C7516" t="str">
        <f>+VLOOKUP(Precio_mayoristas_consumidores[[#This Row],[Cod_mes]],Códigos_mes[],2,0)</f>
        <v>Septiembre</v>
      </c>
      <c r="D7516" t="s">
        <v>796</v>
      </c>
      <c r="E7516" t="str">
        <f>+VLOOKUP(Precio_mayoristas_consumidores[[#This Row],[Producto]],Codigos_class_frutas[],2,0)</f>
        <v>Frutos de pepita</v>
      </c>
      <c r="F7516" t="s">
        <v>231</v>
      </c>
      <c r="G7516" s="51">
        <v>868.35</v>
      </c>
    </row>
    <row r="7517" spans="1:7" x14ac:dyDescent="0.35">
      <c r="A7517">
        <v>2020</v>
      </c>
      <c r="B7517">
        <v>9</v>
      </c>
      <c r="C7517" t="str">
        <f>+VLOOKUP(Precio_mayoristas_consumidores[[#This Row],[Cod_mes]],Códigos_mes[],2,0)</f>
        <v>Septiembre</v>
      </c>
      <c r="D7517" t="s">
        <v>796</v>
      </c>
      <c r="E7517" t="str">
        <f>+VLOOKUP(Precio_mayoristas_consumidores[[#This Row],[Producto]],Codigos_class_frutas[],2,0)</f>
        <v>Cítricos</v>
      </c>
      <c r="F7517" t="s">
        <v>221</v>
      </c>
      <c r="G7517" s="51">
        <v>902.49</v>
      </c>
    </row>
    <row r="7518" spans="1:7" x14ac:dyDescent="0.35">
      <c r="A7518">
        <v>2020</v>
      </c>
      <c r="B7518">
        <v>9</v>
      </c>
      <c r="C7518" t="str">
        <f>+VLOOKUP(Precio_mayoristas_consumidores[[#This Row],[Cod_mes]],Códigos_mes[],2,0)</f>
        <v>Septiembre</v>
      </c>
      <c r="D7518" t="s">
        <v>796</v>
      </c>
      <c r="E7518" t="str">
        <f>+VLOOKUP(Precio_mayoristas_consumidores[[#This Row],[Producto]],Codigos_class_frutas[],2,0)</f>
        <v>Oleaginosos</v>
      </c>
      <c r="F7518" t="s">
        <v>225</v>
      </c>
      <c r="G7518" s="51">
        <v>3789.51</v>
      </c>
    </row>
    <row r="7519" spans="1:7" x14ac:dyDescent="0.35">
      <c r="A7519">
        <v>2020</v>
      </c>
      <c r="B7519">
        <v>9</v>
      </c>
      <c r="C7519" t="str">
        <f>+VLOOKUP(Precio_mayoristas_consumidores[[#This Row],[Cod_mes]],Códigos_mes[],2,0)</f>
        <v>Septiembre</v>
      </c>
      <c r="D7519" t="s">
        <v>796</v>
      </c>
      <c r="E7519" t="str">
        <f>+VLOOKUP(Precio_mayoristas_consumidores[[#This Row],[Producto]],Codigos_class_frutas[],2,0)</f>
        <v>Frutos de pepita</v>
      </c>
      <c r="F7519" t="s">
        <v>242</v>
      </c>
      <c r="G7519" s="51">
        <v>978.94</v>
      </c>
    </row>
    <row r="7520" spans="1:7" x14ac:dyDescent="0.35">
      <c r="A7520">
        <v>2020</v>
      </c>
      <c r="B7520">
        <v>9</v>
      </c>
      <c r="C7520" t="str">
        <f>+VLOOKUP(Precio_mayoristas_consumidores[[#This Row],[Cod_mes]],Códigos_mes[],2,0)</f>
        <v>Septiembre</v>
      </c>
      <c r="D7520" t="s">
        <v>796</v>
      </c>
      <c r="E7520" t="str">
        <f>+VLOOKUP(Precio_mayoristas_consumidores[[#This Row],[Producto]],Codigos_class_frutas[],2,0)</f>
        <v>Tropicales y subtropicales</v>
      </c>
      <c r="F7520" t="s">
        <v>204</v>
      </c>
      <c r="G7520" s="51">
        <v>757.15</v>
      </c>
    </row>
    <row r="7521" spans="1:7" x14ac:dyDescent="0.35">
      <c r="A7521">
        <v>2020</v>
      </c>
      <c r="B7521">
        <v>9</v>
      </c>
      <c r="C7521" t="str">
        <f>+VLOOKUP(Precio_mayoristas_consumidores[[#This Row],[Cod_mes]],Códigos_mes[],2,0)</f>
        <v>Septiembre</v>
      </c>
      <c r="D7521" t="s">
        <v>797</v>
      </c>
      <c r="E7521" t="str">
        <f>+VLOOKUP(Precio_mayoristas_consumidores[[#This Row],[Producto]],Codigos_class_frutas[],2,0)</f>
        <v>Berries</v>
      </c>
      <c r="F7521" t="s">
        <v>212</v>
      </c>
      <c r="G7521" s="51">
        <v>7150.05</v>
      </c>
    </row>
    <row r="7522" spans="1:7" x14ac:dyDescent="0.35">
      <c r="A7522">
        <v>2020</v>
      </c>
      <c r="B7522">
        <v>9</v>
      </c>
      <c r="C7522" t="str">
        <f>+VLOOKUP(Precio_mayoristas_consumidores[[#This Row],[Cod_mes]],Códigos_mes[],2,0)</f>
        <v>Septiembre</v>
      </c>
      <c r="D7522" t="s">
        <v>797</v>
      </c>
      <c r="E7522" t="str">
        <f>+VLOOKUP(Precio_mayoristas_consumidores[[#This Row],[Producto]],Codigos_class_frutas[],2,0)</f>
        <v>Berries</v>
      </c>
      <c r="F7522" t="s">
        <v>249</v>
      </c>
      <c r="G7522" s="51">
        <v>2549.5100000000002</v>
      </c>
    </row>
    <row r="7523" spans="1:7" x14ac:dyDescent="0.35">
      <c r="A7523">
        <v>2020</v>
      </c>
      <c r="B7523">
        <v>9</v>
      </c>
      <c r="C7523" t="str">
        <f>+VLOOKUP(Precio_mayoristas_consumidores[[#This Row],[Cod_mes]],Códigos_mes[],2,0)</f>
        <v>Septiembre</v>
      </c>
      <c r="D7523" t="s">
        <v>797</v>
      </c>
      <c r="E7523" t="str">
        <f>+VLOOKUP(Precio_mayoristas_consumidores[[#This Row],[Producto]],Codigos_class_frutas[],2,0)</f>
        <v>Cítricos</v>
      </c>
      <c r="F7523" t="s">
        <v>214</v>
      </c>
      <c r="G7523" s="51">
        <v>1107.67</v>
      </c>
    </row>
    <row r="7524" spans="1:7" x14ac:dyDescent="0.35">
      <c r="A7524">
        <v>2020</v>
      </c>
      <c r="B7524">
        <v>9</v>
      </c>
      <c r="C7524" t="str">
        <f>+VLOOKUP(Precio_mayoristas_consumidores[[#This Row],[Cod_mes]],Códigos_mes[],2,0)</f>
        <v>Septiembre</v>
      </c>
      <c r="D7524" t="s">
        <v>797</v>
      </c>
      <c r="E7524" t="str">
        <f>+VLOOKUP(Precio_mayoristas_consumidores[[#This Row],[Producto]],Codigos_class_frutas[],2,0)</f>
        <v>Cítricos</v>
      </c>
      <c r="F7524" t="s">
        <v>218</v>
      </c>
      <c r="G7524" s="51">
        <v>1981.95</v>
      </c>
    </row>
    <row r="7525" spans="1:7" x14ac:dyDescent="0.35">
      <c r="A7525">
        <v>2020</v>
      </c>
      <c r="B7525">
        <v>9</v>
      </c>
      <c r="C7525" t="str">
        <f>+VLOOKUP(Precio_mayoristas_consumidores[[#This Row],[Cod_mes]],Códigos_mes[],2,0)</f>
        <v>Septiembre</v>
      </c>
      <c r="D7525" t="s">
        <v>797</v>
      </c>
      <c r="E7525" t="str">
        <f>+VLOOKUP(Precio_mayoristas_consumidores[[#This Row],[Producto]],Codigos_class_frutas[],2,0)</f>
        <v>Tropicales y subtropicales</v>
      </c>
      <c r="F7525" t="s">
        <v>229</v>
      </c>
      <c r="G7525" s="51">
        <v>2108.17</v>
      </c>
    </row>
    <row r="7526" spans="1:7" x14ac:dyDescent="0.35">
      <c r="A7526">
        <v>2020</v>
      </c>
      <c r="B7526">
        <v>9</v>
      </c>
      <c r="C7526" t="str">
        <f>+VLOOKUP(Precio_mayoristas_consumidores[[#This Row],[Cod_mes]],Códigos_mes[],2,0)</f>
        <v>Septiembre</v>
      </c>
      <c r="D7526" t="s">
        <v>797</v>
      </c>
      <c r="E7526" t="str">
        <f>+VLOOKUP(Precio_mayoristas_consumidores[[#This Row],[Producto]],Codigos_class_frutas[],2,0)</f>
        <v>Frutos de pepita</v>
      </c>
      <c r="F7526" t="s">
        <v>231</v>
      </c>
      <c r="G7526" s="51">
        <v>1681.7</v>
      </c>
    </row>
    <row r="7527" spans="1:7" x14ac:dyDescent="0.35">
      <c r="A7527">
        <v>2020</v>
      </c>
      <c r="B7527">
        <v>9</v>
      </c>
      <c r="C7527" t="str">
        <f>+VLOOKUP(Precio_mayoristas_consumidores[[#This Row],[Cod_mes]],Códigos_mes[],2,0)</f>
        <v>Septiembre</v>
      </c>
      <c r="D7527" t="s">
        <v>797</v>
      </c>
      <c r="E7527" t="str">
        <f>+VLOOKUP(Precio_mayoristas_consumidores[[#This Row],[Producto]],Codigos_class_frutas[],2,0)</f>
        <v>Cítricos</v>
      </c>
      <c r="F7527" t="s">
        <v>221</v>
      </c>
      <c r="G7527" s="51">
        <v>1665.9</v>
      </c>
    </row>
    <row r="7528" spans="1:7" x14ac:dyDescent="0.35">
      <c r="A7528">
        <v>2020</v>
      </c>
      <c r="B7528">
        <v>9</v>
      </c>
      <c r="C7528" t="str">
        <f>+VLOOKUP(Precio_mayoristas_consumidores[[#This Row],[Cod_mes]],Códigos_mes[],2,0)</f>
        <v>Septiembre</v>
      </c>
      <c r="D7528" t="s">
        <v>797</v>
      </c>
      <c r="E7528" t="str">
        <f>+VLOOKUP(Precio_mayoristas_consumidores[[#This Row],[Producto]],Codigos_class_frutas[],2,0)</f>
        <v>Oleaginosos</v>
      </c>
      <c r="F7528" t="s">
        <v>225</v>
      </c>
      <c r="G7528" s="51">
        <v>4186.05</v>
      </c>
    </row>
    <row r="7529" spans="1:7" x14ac:dyDescent="0.35">
      <c r="A7529">
        <v>2020</v>
      </c>
      <c r="B7529">
        <v>9</v>
      </c>
      <c r="C7529" t="str">
        <f>+VLOOKUP(Precio_mayoristas_consumidores[[#This Row],[Cod_mes]],Códigos_mes[],2,0)</f>
        <v>Septiembre</v>
      </c>
      <c r="D7529" t="s">
        <v>797</v>
      </c>
      <c r="E7529" t="str">
        <f>+VLOOKUP(Precio_mayoristas_consumidores[[#This Row],[Producto]],Codigos_class_frutas[],2,0)</f>
        <v>Frutos de pepita</v>
      </c>
      <c r="F7529" t="s">
        <v>242</v>
      </c>
      <c r="G7529" s="51">
        <v>1442.58</v>
      </c>
    </row>
    <row r="7530" spans="1:7" x14ac:dyDescent="0.35">
      <c r="A7530">
        <v>2020</v>
      </c>
      <c r="B7530">
        <v>9</v>
      </c>
      <c r="C7530" t="str">
        <f>+VLOOKUP(Precio_mayoristas_consumidores[[#This Row],[Cod_mes]],Códigos_mes[],2,0)</f>
        <v>Septiembre</v>
      </c>
      <c r="D7530" t="s">
        <v>797</v>
      </c>
      <c r="E7530" t="str">
        <f>+VLOOKUP(Precio_mayoristas_consumidores[[#This Row],[Producto]],Codigos_class_frutas[],2,0)</f>
        <v>Tropicales y subtropicales</v>
      </c>
      <c r="F7530" t="s">
        <v>204</v>
      </c>
      <c r="G7530" s="51">
        <v>1084.19</v>
      </c>
    </row>
    <row r="7531" spans="1:7" x14ac:dyDescent="0.35">
      <c r="A7531">
        <v>2020</v>
      </c>
      <c r="B7531">
        <v>10</v>
      </c>
      <c r="C7531" t="str">
        <f>+VLOOKUP(Precio_mayoristas_consumidores[[#This Row],[Cod_mes]],Códigos_mes[],2,0)</f>
        <v>Octubre</v>
      </c>
      <c r="D7531" t="s">
        <v>796</v>
      </c>
      <c r="E7531" t="str">
        <f>+VLOOKUP(Precio_mayoristas_consumidores[[#This Row],[Producto]],Codigos_class_frutas[],2,0)</f>
        <v>Berries</v>
      </c>
      <c r="F7531" t="s">
        <v>212</v>
      </c>
      <c r="G7531" s="51">
        <v>2104.5500000000002</v>
      </c>
    </row>
    <row r="7532" spans="1:7" x14ac:dyDescent="0.35">
      <c r="A7532">
        <v>2020</v>
      </c>
      <c r="B7532">
        <v>10</v>
      </c>
      <c r="C7532" t="str">
        <f>+VLOOKUP(Precio_mayoristas_consumidores[[#This Row],[Cod_mes]],Códigos_mes[],2,0)</f>
        <v>Octubre</v>
      </c>
      <c r="D7532" t="s">
        <v>796</v>
      </c>
      <c r="E7532" t="str">
        <f>+VLOOKUP(Precio_mayoristas_consumidores[[#This Row],[Producto]],Codigos_class_frutas[],2,0)</f>
        <v>Berries</v>
      </c>
      <c r="F7532" t="s">
        <v>249</v>
      </c>
      <c r="G7532" s="51">
        <v>1585.19</v>
      </c>
    </row>
    <row r="7533" spans="1:7" x14ac:dyDescent="0.35">
      <c r="A7533">
        <v>2020</v>
      </c>
      <c r="B7533">
        <v>10</v>
      </c>
      <c r="C7533" t="str">
        <f>+VLOOKUP(Precio_mayoristas_consumidores[[#This Row],[Cod_mes]],Códigos_mes[],2,0)</f>
        <v>Octubre</v>
      </c>
      <c r="D7533" t="s">
        <v>796</v>
      </c>
      <c r="E7533" t="str">
        <f>+VLOOKUP(Precio_mayoristas_consumidores[[#This Row],[Producto]],Codigos_class_frutas[],2,0)</f>
        <v>Cítricos</v>
      </c>
      <c r="F7533" t="s">
        <v>214</v>
      </c>
      <c r="G7533" s="51">
        <v>520.41</v>
      </c>
    </row>
    <row r="7534" spans="1:7" x14ac:dyDescent="0.35">
      <c r="A7534">
        <v>2020</v>
      </c>
      <c r="B7534">
        <v>10</v>
      </c>
      <c r="C7534" t="str">
        <f>+VLOOKUP(Precio_mayoristas_consumidores[[#This Row],[Cod_mes]],Códigos_mes[],2,0)</f>
        <v>Octubre</v>
      </c>
      <c r="D7534" t="s">
        <v>796</v>
      </c>
      <c r="E7534" t="str">
        <f>+VLOOKUP(Precio_mayoristas_consumidores[[#This Row],[Producto]],Codigos_class_frutas[],2,0)</f>
        <v>Cítricos</v>
      </c>
      <c r="F7534" t="s">
        <v>218</v>
      </c>
      <c r="G7534" s="51">
        <v>965.24</v>
      </c>
    </row>
    <row r="7535" spans="1:7" x14ac:dyDescent="0.35">
      <c r="A7535">
        <v>2020</v>
      </c>
      <c r="B7535">
        <v>10</v>
      </c>
      <c r="C7535" t="str">
        <f>+VLOOKUP(Precio_mayoristas_consumidores[[#This Row],[Cod_mes]],Códigos_mes[],2,0)</f>
        <v>Octubre</v>
      </c>
      <c r="D7535" t="s">
        <v>796</v>
      </c>
      <c r="E7535" t="str">
        <f>+VLOOKUP(Precio_mayoristas_consumidores[[#This Row],[Producto]],Codigos_class_frutas[],2,0)</f>
        <v>Tropicales y subtropicales</v>
      </c>
      <c r="F7535" t="s">
        <v>229</v>
      </c>
      <c r="G7535" s="51">
        <v>2967.73</v>
      </c>
    </row>
    <row r="7536" spans="1:7" x14ac:dyDescent="0.35">
      <c r="A7536">
        <v>2020</v>
      </c>
      <c r="B7536">
        <v>10</v>
      </c>
      <c r="C7536" t="str">
        <f>+VLOOKUP(Precio_mayoristas_consumidores[[#This Row],[Cod_mes]],Códigos_mes[],2,0)</f>
        <v>Octubre</v>
      </c>
      <c r="D7536" t="s">
        <v>796</v>
      </c>
      <c r="E7536" t="str">
        <f>+VLOOKUP(Precio_mayoristas_consumidores[[#This Row],[Producto]],Codigos_class_frutas[],2,0)</f>
        <v>Frutos de pepita</v>
      </c>
      <c r="F7536" t="s">
        <v>231</v>
      </c>
      <c r="G7536" s="51">
        <v>840.58</v>
      </c>
    </row>
    <row r="7537" spans="1:7" x14ac:dyDescent="0.35">
      <c r="A7537">
        <v>2020</v>
      </c>
      <c r="B7537">
        <v>10</v>
      </c>
      <c r="C7537" t="str">
        <f>+VLOOKUP(Precio_mayoristas_consumidores[[#This Row],[Cod_mes]],Códigos_mes[],2,0)</f>
        <v>Octubre</v>
      </c>
      <c r="D7537" t="s">
        <v>796</v>
      </c>
      <c r="E7537" t="str">
        <f>+VLOOKUP(Precio_mayoristas_consumidores[[#This Row],[Producto]],Codigos_class_frutas[],2,0)</f>
        <v>Cítricos</v>
      </c>
      <c r="F7537" t="s">
        <v>221</v>
      </c>
      <c r="G7537" s="51">
        <v>963.73</v>
      </c>
    </row>
    <row r="7538" spans="1:7" x14ac:dyDescent="0.35">
      <c r="A7538">
        <v>2020</v>
      </c>
      <c r="B7538">
        <v>10</v>
      </c>
      <c r="C7538" t="str">
        <f>+VLOOKUP(Precio_mayoristas_consumidores[[#This Row],[Cod_mes]],Códigos_mes[],2,0)</f>
        <v>Octubre</v>
      </c>
      <c r="D7538" t="s">
        <v>796</v>
      </c>
      <c r="E7538" t="str">
        <f>+VLOOKUP(Precio_mayoristas_consumidores[[#This Row],[Producto]],Codigos_class_frutas[],2,0)</f>
        <v>Oleaginosos</v>
      </c>
      <c r="F7538" t="s">
        <v>225</v>
      </c>
      <c r="G7538" s="51">
        <v>3673.18</v>
      </c>
    </row>
    <row r="7539" spans="1:7" x14ac:dyDescent="0.35">
      <c r="A7539">
        <v>2020</v>
      </c>
      <c r="B7539">
        <v>10</v>
      </c>
      <c r="C7539" t="str">
        <f>+VLOOKUP(Precio_mayoristas_consumidores[[#This Row],[Cod_mes]],Códigos_mes[],2,0)</f>
        <v>Octubre</v>
      </c>
      <c r="D7539" t="s">
        <v>796</v>
      </c>
      <c r="E7539" t="str">
        <f>+VLOOKUP(Precio_mayoristas_consumidores[[#This Row],[Producto]],Codigos_class_frutas[],2,0)</f>
        <v>Frutos de pepita</v>
      </c>
      <c r="F7539" t="s">
        <v>242</v>
      </c>
      <c r="G7539" s="51">
        <v>930.68</v>
      </c>
    </row>
    <row r="7540" spans="1:7" x14ac:dyDescent="0.35">
      <c r="A7540">
        <v>2020</v>
      </c>
      <c r="B7540">
        <v>10</v>
      </c>
      <c r="C7540" t="str">
        <f>+VLOOKUP(Precio_mayoristas_consumidores[[#This Row],[Cod_mes]],Códigos_mes[],2,0)</f>
        <v>Octubre</v>
      </c>
      <c r="D7540" t="s">
        <v>796</v>
      </c>
      <c r="E7540" t="str">
        <f>+VLOOKUP(Precio_mayoristas_consumidores[[#This Row],[Producto]],Codigos_class_frutas[],2,0)</f>
        <v>Tropicales y subtropicales</v>
      </c>
      <c r="F7540" t="s">
        <v>204</v>
      </c>
      <c r="G7540" s="51">
        <v>706.28</v>
      </c>
    </row>
    <row r="7541" spans="1:7" x14ac:dyDescent="0.35">
      <c r="A7541">
        <v>2020</v>
      </c>
      <c r="B7541">
        <v>10</v>
      </c>
      <c r="C7541" t="str">
        <f>+VLOOKUP(Precio_mayoristas_consumidores[[#This Row],[Cod_mes]],Códigos_mes[],2,0)</f>
        <v>Octubre</v>
      </c>
      <c r="D7541" t="s">
        <v>797</v>
      </c>
      <c r="E7541" t="str">
        <f>+VLOOKUP(Precio_mayoristas_consumidores[[#This Row],[Producto]],Codigos_class_frutas[],2,0)</f>
        <v>Berries</v>
      </c>
      <c r="F7541" t="s">
        <v>212</v>
      </c>
      <c r="G7541" s="51">
        <v>6845.83</v>
      </c>
    </row>
    <row r="7542" spans="1:7" x14ac:dyDescent="0.35">
      <c r="A7542">
        <v>2020</v>
      </c>
      <c r="B7542">
        <v>10</v>
      </c>
      <c r="C7542" t="str">
        <f>+VLOOKUP(Precio_mayoristas_consumidores[[#This Row],[Cod_mes]],Códigos_mes[],2,0)</f>
        <v>Octubre</v>
      </c>
      <c r="D7542" t="s">
        <v>797</v>
      </c>
      <c r="E7542" t="str">
        <f>+VLOOKUP(Precio_mayoristas_consumidores[[#This Row],[Producto]],Codigos_class_frutas[],2,0)</f>
        <v>Berries</v>
      </c>
      <c r="F7542" t="s">
        <v>249</v>
      </c>
      <c r="G7542" s="51">
        <v>2245.02</v>
      </c>
    </row>
    <row r="7543" spans="1:7" x14ac:dyDescent="0.35">
      <c r="A7543">
        <v>2020</v>
      </c>
      <c r="B7543">
        <v>10</v>
      </c>
      <c r="C7543" t="str">
        <f>+VLOOKUP(Precio_mayoristas_consumidores[[#This Row],[Cod_mes]],Códigos_mes[],2,0)</f>
        <v>Octubre</v>
      </c>
      <c r="D7543" t="s">
        <v>797</v>
      </c>
      <c r="E7543" t="str">
        <f>+VLOOKUP(Precio_mayoristas_consumidores[[#This Row],[Producto]],Codigos_class_frutas[],2,0)</f>
        <v>Cítricos</v>
      </c>
      <c r="F7543" t="s">
        <v>214</v>
      </c>
      <c r="G7543" s="51">
        <v>988.85</v>
      </c>
    </row>
    <row r="7544" spans="1:7" x14ac:dyDescent="0.35">
      <c r="A7544">
        <v>2020</v>
      </c>
      <c r="B7544">
        <v>10</v>
      </c>
      <c r="C7544" t="str">
        <f>+VLOOKUP(Precio_mayoristas_consumidores[[#This Row],[Cod_mes]],Códigos_mes[],2,0)</f>
        <v>Octubre</v>
      </c>
      <c r="D7544" t="s">
        <v>797</v>
      </c>
      <c r="E7544" t="str">
        <f>+VLOOKUP(Precio_mayoristas_consumidores[[#This Row],[Producto]],Codigos_class_frutas[],2,0)</f>
        <v>Cítricos</v>
      </c>
      <c r="F7544" t="s">
        <v>218</v>
      </c>
      <c r="G7544" s="51">
        <v>1778.6</v>
      </c>
    </row>
    <row r="7545" spans="1:7" x14ac:dyDescent="0.35">
      <c r="A7545">
        <v>2020</v>
      </c>
      <c r="B7545">
        <v>10</v>
      </c>
      <c r="C7545" t="str">
        <f>+VLOOKUP(Precio_mayoristas_consumidores[[#This Row],[Cod_mes]],Códigos_mes[],2,0)</f>
        <v>Octubre</v>
      </c>
      <c r="D7545" t="s">
        <v>797</v>
      </c>
      <c r="E7545" t="str">
        <f>+VLOOKUP(Precio_mayoristas_consumidores[[#This Row],[Producto]],Codigos_class_frutas[],2,0)</f>
        <v>Tropicales y subtropicales</v>
      </c>
      <c r="F7545" t="s">
        <v>229</v>
      </c>
      <c r="G7545" s="51">
        <v>2236.63</v>
      </c>
    </row>
    <row r="7546" spans="1:7" x14ac:dyDescent="0.35">
      <c r="A7546">
        <v>2020</v>
      </c>
      <c r="B7546">
        <v>10</v>
      </c>
      <c r="C7546" t="str">
        <f>+VLOOKUP(Precio_mayoristas_consumidores[[#This Row],[Cod_mes]],Códigos_mes[],2,0)</f>
        <v>Octubre</v>
      </c>
      <c r="D7546" t="s">
        <v>797</v>
      </c>
      <c r="E7546" t="str">
        <f>+VLOOKUP(Precio_mayoristas_consumidores[[#This Row],[Producto]],Codigos_class_frutas[],2,0)</f>
        <v>Frutos de pepita</v>
      </c>
      <c r="F7546" t="s">
        <v>231</v>
      </c>
      <c r="G7546" s="51">
        <v>1653.96</v>
      </c>
    </row>
    <row r="7547" spans="1:7" x14ac:dyDescent="0.35">
      <c r="A7547">
        <v>2020</v>
      </c>
      <c r="B7547">
        <v>10</v>
      </c>
      <c r="C7547" t="str">
        <f>+VLOOKUP(Precio_mayoristas_consumidores[[#This Row],[Cod_mes]],Códigos_mes[],2,0)</f>
        <v>Octubre</v>
      </c>
      <c r="D7547" t="s">
        <v>797</v>
      </c>
      <c r="E7547" t="str">
        <f>+VLOOKUP(Precio_mayoristas_consumidores[[#This Row],[Producto]],Codigos_class_frutas[],2,0)</f>
        <v>Cítricos</v>
      </c>
      <c r="F7547" t="s">
        <v>221</v>
      </c>
      <c r="G7547" s="51">
        <v>1629.18</v>
      </c>
    </row>
    <row r="7548" spans="1:7" x14ac:dyDescent="0.35">
      <c r="A7548">
        <v>2020</v>
      </c>
      <c r="B7548">
        <v>10</v>
      </c>
      <c r="C7548" t="str">
        <f>+VLOOKUP(Precio_mayoristas_consumidores[[#This Row],[Cod_mes]],Códigos_mes[],2,0)</f>
        <v>Octubre</v>
      </c>
      <c r="D7548" t="s">
        <v>797</v>
      </c>
      <c r="E7548" t="str">
        <f>+VLOOKUP(Precio_mayoristas_consumidores[[#This Row],[Producto]],Codigos_class_frutas[],2,0)</f>
        <v>Oleaginosos</v>
      </c>
      <c r="F7548" t="s">
        <v>225</v>
      </c>
      <c r="G7548" s="51">
        <v>4187.82</v>
      </c>
    </row>
    <row r="7549" spans="1:7" x14ac:dyDescent="0.35">
      <c r="A7549">
        <v>2020</v>
      </c>
      <c r="B7549">
        <v>10</v>
      </c>
      <c r="C7549" t="str">
        <f>+VLOOKUP(Precio_mayoristas_consumidores[[#This Row],[Cod_mes]],Códigos_mes[],2,0)</f>
        <v>Octubre</v>
      </c>
      <c r="D7549" t="s">
        <v>797</v>
      </c>
      <c r="E7549" t="str">
        <f>+VLOOKUP(Precio_mayoristas_consumidores[[#This Row],[Producto]],Codigos_class_frutas[],2,0)</f>
        <v>Frutos de pepita</v>
      </c>
      <c r="F7549" t="s">
        <v>242</v>
      </c>
      <c r="G7549" s="51">
        <v>1394.64</v>
      </c>
    </row>
    <row r="7550" spans="1:7" x14ac:dyDescent="0.35">
      <c r="A7550">
        <v>2020</v>
      </c>
      <c r="B7550">
        <v>10</v>
      </c>
      <c r="C7550" t="str">
        <f>+VLOOKUP(Precio_mayoristas_consumidores[[#This Row],[Cod_mes]],Códigos_mes[],2,0)</f>
        <v>Octubre</v>
      </c>
      <c r="D7550" t="s">
        <v>797</v>
      </c>
      <c r="E7550" t="str">
        <f>+VLOOKUP(Precio_mayoristas_consumidores[[#This Row],[Producto]],Codigos_class_frutas[],2,0)</f>
        <v>Tropicales y subtropicales</v>
      </c>
      <c r="F7550" t="s">
        <v>204</v>
      </c>
      <c r="G7550" s="51">
        <v>1063.74</v>
      </c>
    </row>
    <row r="7551" spans="1:7" x14ac:dyDescent="0.35">
      <c r="A7551">
        <v>2020</v>
      </c>
      <c r="B7551">
        <v>10</v>
      </c>
      <c r="C7551" t="str">
        <f>+VLOOKUP(Precio_mayoristas_consumidores[[#This Row],[Cod_mes]],Códigos_mes[],2,0)</f>
        <v>Octubre</v>
      </c>
      <c r="D7551" t="s">
        <v>796</v>
      </c>
      <c r="E7551" t="str">
        <f>+VLOOKUP(Precio_mayoristas_consumidores[[#This Row],[Producto]],Codigos_class_frutas[],2,0)</f>
        <v>Berries</v>
      </c>
      <c r="F7551" t="s">
        <v>212</v>
      </c>
      <c r="G7551" s="51">
        <v>1808.57</v>
      </c>
    </row>
    <row r="7552" spans="1:7" x14ac:dyDescent="0.35">
      <c r="A7552">
        <v>2020</v>
      </c>
      <c r="B7552">
        <v>10</v>
      </c>
      <c r="C7552" t="str">
        <f>+VLOOKUP(Precio_mayoristas_consumidores[[#This Row],[Cod_mes]],Códigos_mes[],2,0)</f>
        <v>Octubre</v>
      </c>
      <c r="D7552" t="s">
        <v>796</v>
      </c>
      <c r="E7552" t="str">
        <f>+VLOOKUP(Precio_mayoristas_consumidores[[#This Row],[Producto]],Codigos_class_frutas[],2,0)</f>
        <v>Cítricos</v>
      </c>
      <c r="F7552" t="s">
        <v>214</v>
      </c>
      <c r="G7552" s="51">
        <v>528.15</v>
      </c>
    </row>
    <row r="7553" spans="1:7" x14ac:dyDescent="0.35">
      <c r="A7553">
        <v>2020</v>
      </c>
      <c r="B7553">
        <v>10</v>
      </c>
      <c r="C7553" t="str">
        <f>+VLOOKUP(Precio_mayoristas_consumidores[[#This Row],[Cod_mes]],Códigos_mes[],2,0)</f>
        <v>Octubre</v>
      </c>
      <c r="D7553" t="s">
        <v>796</v>
      </c>
      <c r="E7553" t="str">
        <f>+VLOOKUP(Precio_mayoristas_consumidores[[#This Row],[Producto]],Codigos_class_frutas[],2,0)</f>
        <v>Cítricos</v>
      </c>
      <c r="F7553" t="s">
        <v>218</v>
      </c>
      <c r="G7553" s="51">
        <v>961.26</v>
      </c>
    </row>
    <row r="7554" spans="1:7" x14ac:dyDescent="0.35">
      <c r="A7554">
        <v>2020</v>
      </c>
      <c r="B7554">
        <v>10</v>
      </c>
      <c r="C7554" t="str">
        <f>+VLOOKUP(Precio_mayoristas_consumidores[[#This Row],[Cod_mes]],Códigos_mes[],2,0)</f>
        <v>Octubre</v>
      </c>
      <c r="D7554" t="s">
        <v>796</v>
      </c>
      <c r="E7554" t="str">
        <f>+VLOOKUP(Precio_mayoristas_consumidores[[#This Row],[Producto]],Codigos_class_frutas[],2,0)</f>
        <v>Tropicales y subtropicales</v>
      </c>
      <c r="F7554" t="s">
        <v>229</v>
      </c>
      <c r="G7554" s="51">
        <v>2805.06</v>
      </c>
    </row>
    <row r="7555" spans="1:7" x14ac:dyDescent="0.35">
      <c r="A7555">
        <v>2020</v>
      </c>
      <c r="B7555">
        <v>10</v>
      </c>
      <c r="C7555" t="str">
        <f>+VLOOKUP(Precio_mayoristas_consumidores[[#This Row],[Cod_mes]],Códigos_mes[],2,0)</f>
        <v>Octubre</v>
      </c>
      <c r="D7555" t="s">
        <v>796</v>
      </c>
      <c r="E7555" t="str">
        <f>+VLOOKUP(Precio_mayoristas_consumidores[[#This Row],[Producto]],Codigos_class_frutas[],2,0)</f>
        <v>Frutos de pepita</v>
      </c>
      <c r="F7555" t="s">
        <v>231</v>
      </c>
      <c r="G7555" s="51">
        <v>902.21</v>
      </c>
    </row>
    <row r="7556" spans="1:7" x14ac:dyDescent="0.35">
      <c r="A7556">
        <v>2020</v>
      </c>
      <c r="B7556">
        <v>10</v>
      </c>
      <c r="C7556" t="str">
        <f>+VLOOKUP(Precio_mayoristas_consumidores[[#This Row],[Cod_mes]],Códigos_mes[],2,0)</f>
        <v>Octubre</v>
      </c>
      <c r="D7556" t="s">
        <v>796</v>
      </c>
      <c r="E7556" t="str">
        <f>+VLOOKUP(Precio_mayoristas_consumidores[[#This Row],[Producto]],Codigos_class_frutas[],2,0)</f>
        <v>Cítricos</v>
      </c>
      <c r="F7556" t="s">
        <v>221</v>
      </c>
      <c r="G7556" s="51">
        <v>1029.01</v>
      </c>
    </row>
    <row r="7557" spans="1:7" x14ac:dyDescent="0.35">
      <c r="A7557">
        <v>2020</v>
      </c>
      <c r="B7557">
        <v>10</v>
      </c>
      <c r="C7557" t="str">
        <f>+VLOOKUP(Precio_mayoristas_consumidores[[#This Row],[Cod_mes]],Códigos_mes[],2,0)</f>
        <v>Octubre</v>
      </c>
      <c r="D7557" t="s">
        <v>796</v>
      </c>
      <c r="E7557" t="str">
        <f>+VLOOKUP(Precio_mayoristas_consumidores[[#This Row],[Producto]],Codigos_class_frutas[],2,0)</f>
        <v>Oleaginosos</v>
      </c>
      <c r="F7557" t="s">
        <v>225</v>
      </c>
      <c r="G7557" s="51">
        <v>3737.72</v>
      </c>
    </row>
    <row r="7558" spans="1:7" x14ac:dyDescent="0.35">
      <c r="A7558">
        <v>2020</v>
      </c>
      <c r="B7558">
        <v>10</v>
      </c>
      <c r="C7558" t="str">
        <f>+VLOOKUP(Precio_mayoristas_consumidores[[#This Row],[Cod_mes]],Códigos_mes[],2,0)</f>
        <v>Octubre</v>
      </c>
      <c r="D7558" t="s">
        <v>796</v>
      </c>
      <c r="E7558" t="str">
        <f>+VLOOKUP(Precio_mayoristas_consumidores[[#This Row],[Producto]],Codigos_class_frutas[],2,0)</f>
        <v>Frutos de pepita</v>
      </c>
      <c r="F7558" t="s">
        <v>242</v>
      </c>
      <c r="G7558" s="51">
        <v>984.17</v>
      </c>
    </row>
    <row r="7559" spans="1:7" x14ac:dyDescent="0.35">
      <c r="A7559">
        <v>2020</v>
      </c>
      <c r="B7559">
        <v>10</v>
      </c>
      <c r="C7559" t="str">
        <f>+VLOOKUP(Precio_mayoristas_consumidores[[#This Row],[Cod_mes]],Códigos_mes[],2,0)</f>
        <v>Octubre</v>
      </c>
      <c r="D7559" t="s">
        <v>796</v>
      </c>
      <c r="E7559" t="str">
        <f>+VLOOKUP(Precio_mayoristas_consumidores[[#This Row],[Producto]],Codigos_class_frutas[],2,0)</f>
        <v>Tropicales y subtropicales</v>
      </c>
      <c r="F7559" t="s">
        <v>204</v>
      </c>
      <c r="G7559" s="51">
        <v>714.99</v>
      </c>
    </row>
    <row r="7560" spans="1:7" x14ac:dyDescent="0.35">
      <c r="A7560">
        <v>2020</v>
      </c>
      <c r="B7560">
        <v>10</v>
      </c>
      <c r="C7560" t="str">
        <f>+VLOOKUP(Precio_mayoristas_consumidores[[#This Row],[Cod_mes]],Códigos_mes[],2,0)</f>
        <v>Octubre</v>
      </c>
      <c r="D7560" t="s">
        <v>797</v>
      </c>
      <c r="E7560" t="str">
        <f>+VLOOKUP(Precio_mayoristas_consumidores[[#This Row],[Producto]],Codigos_class_frutas[],2,0)</f>
        <v>Berries</v>
      </c>
      <c r="F7560" t="s">
        <v>212</v>
      </c>
      <c r="G7560" s="51">
        <v>6511.67</v>
      </c>
    </row>
    <row r="7561" spans="1:7" x14ac:dyDescent="0.35">
      <c r="A7561">
        <v>2020</v>
      </c>
      <c r="B7561">
        <v>10</v>
      </c>
      <c r="C7561" t="str">
        <f>+VLOOKUP(Precio_mayoristas_consumidores[[#This Row],[Cod_mes]],Códigos_mes[],2,0)</f>
        <v>Octubre</v>
      </c>
      <c r="D7561" t="s">
        <v>797</v>
      </c>
      <c r="E7561" t="str">
        <f>+VLOOKUP(Precio_mayoristas_consumidores[[#This Row],[Producto]],Codigos_class_frutas[],2,0)</f>
        <v>Cítricos</v>
      </c>
      <c r="F7561" t="s">
        <v>214</v>
      </c>
      <c r="G7561" s="51">
        <v>1059.8800000000001</v>
      </c>
    </row>
    <row r="7562" spans="1:7" x14ac:dyDescent="0.35">
      <c r="A7562">
        <v>2020</v>
      </c>
      <c r="B7562">
        <v>10</v>
      </c>
      <c r="C7562" t="str">
        <f>+VLOOKUP(Precio_mayoristas_consumidores[[#This Row],[Cod_mes]],Códigos_mes[],2,0)</f>
        <v>Octubre</v>
      </c>
      <c r="D7562" t="s">
        <v>797</v>
      </c>
      <c r="E7562" t="str">
        <f>+VLOOKUP(Precio_mayoristas_consumidores[[#This Row],[Producto]],Codigos_class_frutas[],2,0)</f>
        <v>Cítricos</v>
      </c>
      <c r="F7562" t="s">
        <v>218</v>
      </c>
      <c r="G7562" s="51">
        <v>1778.96</v>
      </c>
    </row>
    <row r="7563" spans="1:7" x14ac:dyDescent="0.35">
      <c r="A7563">
        <v>2020</v>
      </c>
      <c r="B7563">
        <v>10</v>
      </c>
      <c r="C7563" t="str">
        <f>+VLOOKUP(Precio_mayoristas_consumidores[[#This Row],[Cod_mes]],Códigos_mes[],2,0)</f>
        <v>Octubre</v>
      </c>
      <c r="D7563" t="s">
        <v>797</v>
      </c>
      <c r="E7563" t="str">
        <f>+VLOOKUP(Precio_mayoristas_consumidores[[#This Row],[Producto]],Codigos_class_frutas[],2,0)</f>
        <v>Tropicales y subtropicales</v>
      </c>
      <c r="F7563" t="s">
        <v>229</v>
      </c>
      <c r="G7563" s="51">
        <v>2164.66</v>
      </c>
    </row>
    <row r="7564" spans="1:7" x14ac:dyDescent="0.35">
      <c r="A7564">
        <v>2020</v>
      </c>
      <c r="B7564">
        <v>10</v>
      </c>
      <c r="C7564" t="str">
        <f>+VLOOKUP(Precio_mayoristas_consumidores[[#This Row],[Cod_mes]],Códigos_mes[],2,0)</f>
        <v>Octubre</v>
      </c>
      <c r="D7564" t="s">
        <v>797</v>
      </c>
      <c r="E7564" t="str">
        <f>+VLOOKUP(Precio_mayoristas_consumidores[[#This Row],[Producto]],Codigos_class_frutas[],2,0)</f>
        <v>Frutos de pepita</v>
      </c>
      <c r="F7564" t="s">
        <v>231</v>
      </c>
      <c r="G7564" s="51">
        <v>1624.87</v>
      </c>
    </row>
    <row r="7565" spans="1:7" x14ac:dyDescent="0.35">
      <c r="A7565">
        <v>2020</v>
      </c>
      <c r="B7565">
        <v>10</v>
      </c>
      <c r="C7565" t="str">
        <f>+VLOOKUP(Precio_mayoristas_consumidores[[#This Row],[Cod_mes]],Códigos_mes[],2,0)</f>
        <v>Octubre</v>
      </c>
      <c r="D7565" t="s">
        <v>797</v>
      </c>
      <c r="E7565" t="str">
        <f>+VLOOKUP(Precio_mayoristas_consumidores[[#This Row],[Producto]],Codigos_class_frutas[],2,0)</f>
        <v>Cítricos</v>
      </c>
      <c r="F7565" t="s">
        <v>221</v>
      </c>
      <c r="G7565" s="51">
        <v>1618.32</v>
      </c>
    </row>
    <row r="7566" spans="1:7" x14ac:dyDescent="0.35">
      <c r="A7566">
        <v>2020</v>
      </c>
      <c r="B7566">
        <v>10</v>
      </c>
      <c r="C7566" t="str">
        <f>+VLOOKUP(Precio_mayoristas_consumidores[[#This Row],[Cod_mes]],Códigos_mes[],2,0)</f>
        <v>Octubre</v>
      </c>
      <c r="D7566" t="s">
        <v>797</v>
      </c>
      <c r="E7566" t="str">
        <f>+VLOOKUP(Precio_mayoristas_consumidores[[#This Row],[Producto]],Codigos_class_frutas[],2,0)</f>
        <v>Oleaginosos</v>
      </c>
      <c r="F7566" t="s">
        <v>225</v>
      </c>
      <c r="G7566" s="51">
        <v>4154.1400000000003</v>
      </c>
    </row>
    <row r="7567" spans="1:7" x14ac:dyDescent="0.35">
      <c r="A7567">
        <v>2020</v>
      </c>
      <c r="B7567">
        <v>10</v>
      </c>
      <c r="C7567" t="str">
        <f>+VLOOKUP(Precio_mayoristas_consumidores[[#This Row],[Cod_mes]],Códigos_mes[],2,0)</f>
        <v>Octubre</v>
      </c>
      <c r="D7567" t="s">
        <v>797</v>
      </c>
      <c r="E7567" t="str">
        <f>+VLOOKUP(Precio_mayoristas_consumidores[[#This Row],[Producto]],Codigos_class_frutas[],2,0)</f>
        <v>Frutos de pepita</v>
      </c>
      <c r="F7567" t="s">
        <v>242</v>
      </c>
      <c r="G7567" s="51">
        <v>1415.23</v>
      </c>
    </row>
    <row r="7568" spans="1:7" x14ac:dyDescent="0.35">
      <c r="A7568">
        <v>2020</v>
      </c>
      <c r="B7568">
        <v>10</v>
      </c>
      <c r="C7568" t="str">
        <f>+VLOOKUP(Precio_mayoristas_consumidores[[#This Row],[Cod_mes]],Códigos_mes[],2,0)</f>
        <v>Octubre</v>
      </c>
      <c r="D7568" t="s">
        <v>797</v>
      </c>
      <c r="E7568" t="str">
        <f>+VLOOKUP(Precio_mayoristas_consumidores[[#This Row],[Producto]],Codigos_class_frutas[],2,0)</f>
        <v>Tropicales y subtropicales</v>
      </c>
      <c r="F7568" t="s">
        <v>204</v>
      </c>
      <c r="G7568" s="51">
        <v>1044.95</v>
      </c>
    </row>
    <row r="7569" spans="1:7" x14ac:dyDescent="0.35">
      <c r="A7569">
        <v>2020</v>
      </c>
      <c r="B7569">
        <v>10</v>
      </c>
      <c r="C7569" t="str">
        <f>+VLOOKUP(Precio_mayoristas_consumidores[[#This Row],[Cod_mes]],Códigos_mes[],2,0)</f>
        <v>Octubre</v>
      </c>
      <c r="D7569" t="s">
        <v>796</v>
      </c>
      <c r="E7569" t="str">
        <f>+VLOOKUP(Precio_mayoristas_consumidores[[#This Row],[Producto]],Codigos_class_frutas[],2,0)</f>
        <v>Berries</v>
      </c>
      <c r="F7569" t="s">
        <v>212</v>
      </c>
      <c r="G7569" s="51">
        <v>1575.62</v>
      </c>
    </row>
    <row r="7570" spans="1:7" x14ac:dyDescent="0.35">
      <c r="A7570">
        <v>2020</v>
      </c>
      <c r="B7570">
        <v>10</v>
      </c>
      <c r="C7570" t="str">
        <f>+VLOOKUP(Precio_mayoristas_consumidores[[#This Row],[Cod_mes]],Códigos_mes[],2,0)</f>
        <v>Octubre</v>
      </c>
      <c r="D7570" t="s">
        <v>796</v>
      </c>
      <c r="E7570" t="str">
        <f>+VLOOKUP(Precio_mayoristas_consumidores[[#This Row],[Producto]],Codigos_class_frutas[],2,0)</f>
        <v>Cítricos</v>
      </c>
      <c r="F7570" t="s">
        <v>214</v>
      </c>
      <c r="G7570" s="51">
        <v>502.4</v>
      </c>
    </row>
    <row r="7571" spans="1:7" x14ac:dyDescent="0.35">
      <c r="A7571">
        <v>2020</v>
      </c>
      <c r="B7571">
        <v>10</v>
      </c>
      <c r="C7571" t="str">
        <f>+VLOOKUP(Precio_mayoristas_consumidores[[#This Row],[Cod_mes]],Códigos_mes[],2,0)</f>
        <v>Octubre</v>
      </c>
      <c r="D7571" t="s">
        <v>796</v>
      </c>
      <c r="E7571" t="str">
        <f>+VLOOKUP(Precio_mayoristas_consumidores[[#This Row],[Producto]],Codigos_class_frutas[],2,0)</f>
        <v>Cítricos</v>
      </c>
      <c r="F7571" t="s">
        <v>218</v>
      </c>
      <c r="G7571" s="51">
        <v>931.5</v>
      </c>
    </row>
    <row r="7572" spans="1:7" x14ac:dyDescent="0.35">
      <c r="A7572">
        <v>2020</v>
      </c>
      <c r="B7572">
        <v>10</v>
      </c>
      <c r="C7572" t="str">
        <f>+VLOOKUP(Precio_mayoristas_consumidores[[#This Row],[Cod_mes]],Códigos_mes[],2,0)</f>
        <v>Octubre</v>
      </c>
      <c r="D7572" t="s">
        <v>796</v>
      </c>
      <c r="E7572" t="str">
        <f>+VLOOKUP(Precio_mayoristas_consumidores[[#This Row],[Producto]],Codigos_class_frutas[],2,0)</f>
        <v>Tropicales y subtropicales</v>
      </c>
      <c r="F7572" t="s">
        <v>229</v>
      </c>
      <c r="G7572" s="51">
        <v>2672.67</v>
      </c>
    </row>
    <row r="7573" spans="1:7" x14ac:dyDescent="0.35">
      <c r="A7573">
        <v>2020</v>
      </c>
      <c r="B7573">
        <v>10</v>
      </c>
      <c r="C7573" t="str">
        <f>+VLOOKUP(Precio_mayoristas_consumidores[[#This Row],[Cod_mes]],Códigos_mes[],2,0)</f>
        <v>Octubre</v>
      </c>
      <c r="D7573" t="s">
        <v>796</v>
      </c>
      <c r="E7573" t="str">
        <f>+VLOOKUP(Precio_mayoristas_consumidores[[#This Row],[Producto]],Codigos_class_frutas[],2,0)</f>
        <v>Frutos de pepita</v>
      </c>
      <c r="F7573" t="s">
        <v>231</v>
      </c>
      <c r="G7573" s="51">
        <v>858.1</v>
      </c>
    </row>
    <row r="7574" spans="1:7" x14ac:dyDescent="0.35">
      <c r="A7574">
        <v>2020</v>
      </c>
      <c r="B7574">
        <v>10</v>
      </c>
      <c r="C7574" t="str">
        <f>+VLOOKUP(Precio_mayoristas_consumidores[[#This Row],[Cod_mes]],Códigos_mes[],2,0)</f>
        <v>Octubre</v>
      </c>
      <c r="D7574" t="s">
        <v>796</v>
      </c>
      <c r="E7574" t="str">
        <f>+VLOOKUP(Precio_mayoristas_consumidores[[#This Row],[Producto]],Codigos_class_frutas[],2,0)</f>
        <v>Cítricos</v>
      </c>
      <c r="F7574" t="s">
        <v>221</v>
      </c>
      <c r="G7574" s="51">
        <v>938.12</v>
      </c>
    </row>
    <row r="7575" spans="1:7" x14ac:dyDescent="0.35">
      <c r="A7575">
        <v>2020</v>
      </c>
      <c r="B7575">
        <v>10</v>
      </c>
      <c r="C7575" t="str">
        <f>+VLOOKUP(Precio_mayoristas_consumidores[[#This Row],[Cod_mes]],Códigos_mes[],2,0)</f>
        <v>Octubre</v>
      </c>
      <c r="D7575" t="s">
        <v>796</v>
      </c>
      <c r="E7575" t="str">
        <f>+VLOOKUP(Precio_mayoristas_consumidores[[#This Row],[Producto]],Codigos_class_frutas[],2,0)</f>
        <v>Oleaginosos</v>
      </c>
      <c r="F7575" t="s">
        <v>225</v>
      </c>
      <c r="G7575" s="51">
        <v>3651.44</v>
      </c>
    </row>
    <row r="7576" spans="1:7" x14ac:dyDescent="0.35">
      <c r="A7576">
        <v>2020</v>
      </c>
      <c r="B7576">
        <v>10</v>
      </c>
      <c r="C7576" t="str">
        <f>+VLOOKUP(Precio_mayoristas_consumidores[[#This Row],[Cod_mes]],Códigos_mes[],2,0)</f>
        <v>Octubre</v>
      </c>
      <c r="D7576" t="s">
        <v>796</v>
      </c>
      <c r="E7576" t="str">
        <f>+VLOOKUP(Precio_mayoristas_consumidores[[#This Row],[Producto]],Codigos_class_frutas[],2,0)</f>
        <v>Frutos de pepita</v>
      </c>
      <c r="F7576" t="s">
        <v>242</v>
      </c>
      <c r="G7576" s="51">
        <v>952.01</v>
      </c>
    </row>
    <row r="7577" spans="1:7" x14ac:dyDescent="0.35">
      <c r="A7577">
        <v>2020</v>
      </c>
      <c r="B7577">
        <v>10</v>
      </c>
      <c r="C7577" t="str">
        <f>+VLOOKUP(Precio_mayoristas_consumidores[[#This Row],[Cod_mes]],Códigos_mes[],2,0)</f>
        <v>Octubre</v>
      </c>
      <c r="D7577" t="s">
        <v>796</v>
      </c>
      <c r="E7577" t="str">
        <f>+VLOOKUP(Precio_mayoristas_consumidores[[#This Row],[Producto]],Codigos_class_frutas[],2,0)</f>
        <v>Tropicales y subtropicales</v>
      </c>
      <c r="F7577" t="s">
        <v>204</v>
      </c>
      <c r="G7577" s="51">
        <v>704.69</v>
      </c>
    </row>
    <row r="7578" spans="1:7" x14ac:dyDescent="0.35">
      <c r="A7578">
        <v>2020</v>
      </c>
      <c r="B7578">
        <v>10</v>
      </c>
      <c r="C7578" t="str">
        <f>+VLOOKUP(Precio_mayoristas_consumidores[[#This Row],[Cod_mes]],Códigos_mes[],2,0)</f>
        <v>Octubre</v>
      </c>
      <c r="D7578" t="s">
        <v>797</v>
      </c>
      <c r="E7578" t="str">
        <f>+VLOOKUP(Precio_mayoristas_consumidores[[#This Row],[Producto]],Codigos_class_frutas[],2,0)</f>
        <v>Berries</v>
      </c>
      <c r="F7578" t="s">
        <v>212</v>
      </c>
      <c r="G7578" s="51">
        <v>6180.54</v>
      </c>
    </row>
    <row r="7579" spans="1:7" x14ac:dyDescent="0.35">
      <c r="A7579">
        <v>2020</v>
      </c>
      <c r="B7579">
        <v>10</v>
      </c>
      <c r="C7579" t="str">
        <f>+VLOOKUP(Precio_mayoristas_consumidores[[#This Row],[Cod_mes]],Códigos_mes[],2,0)</f>
        <v>Octubre</v>
      </c>
      <c r="D7579" t="s">
        <v>797</v>
      </c>
      <c r="E7579" t="str">
        <f>+VLOOKUP(Precio_mayoristas_consumidores[[#This Row],[Producto]],Codigos_class_frutas[],2,0)</f>
        <v>Cítricos</v>
      </c>
      <c r="F7579" t="s">
        <v>214</v>
      </c>
      <c r="G7579" s="51">
        <v>1017.57</v>
      </c>
    </row>
    <row r="7580" spans="1:7" x14ac:dyDescent="0.35">
      <c r="A7580">
        <v>2020</v>
      </c>
      <c r="B7580">
        <v>10</v>
      </c>
      <c r="C7580" t="str">
        <f>+VLOOKUP(Precio_mayoristas_consumidores[[#This Row],[Cod_mes]],Códigos_mes[],2,0)</f>
        <v>Octubre</v>
      </c>
      <c r="D7580" t="s">
        <v>797</v>
      </c>
      <c r="E7580" t="str">
        <f>+VLOOKUP(Precio_mayoristas_consumidores[[#This Row],[Producto]],Codigos_class_frutas[],2,0)</f>
        <v>Cítricos</v>
      </c>
      <c r="F7580" t="s">
        <v>218</v>
      </c>
      <c r="G7580" s="51">
        <v>1882.22</v>
      </c>
    </row>
    <row r="7581" spans="1:7" x14ac:dyDescent="0.35">
      <c r="A7581">
        <v>2020</v>
      </c>
      <c r="B7581">
        <v>10</v>
      </c>
      <c r="C7581" t="str">
        <f>+VLOOKUP(Precio_mayoristas_consumidores[[#This Row],[Cod_mes]],Códigos_mes[],2,0)</f>
        <v>Octubre</v>
      </c>
      <c r="D7581" t="s">
        <v>797</v>
      </c>
      <c r="E7581" t="str">
        <f>+VLOOKUP(Precio_mayoristas_consumidores[[#This Row],[Producto]],Codigos_class_frutas[],2,0)</f>
        <v>Tropicales y subtropicales</v>
      </c>
      <c r="F7581" t="s">
        <v>229</v>
      </c>
      <c r="G7581" s="51">
        <v>2179.12</v>
      </c>
    </row>
    <row r="7582" spans="1:7" x14ac:dyDescent="0.35">
      <c r="A7582">
        <v>2020</v>
      </c>
      <c r="B7582">
        <v>10</v>
      </c>
      <c r="C7582" t="str">
        <f>+VLOOKUP(Precio_mayoristas_consumidores[[#This Row],[Cod_mes]],Códigos_mes[],2,0)</f>
        <v>Octubre</v>
      </c>
      <c r="D7582" t="s">
        <v>797</v>
      </c>
      <c r="E7582" t="str">
        <f>+VLOOKUP(Precio_mayoristas_consumidores[[#This Row],[Producto]],Codigos_class_frutas[],2,0)</f>
        <v>Frutos de pepita</v>
      </c>
      <c r="F7582" t="s">
        <v>231</v>
      </c>
      <c r="G7582" s="51">
        <v>1614.83</v>
      </c>
    </row>
    <row r="7583" spans="1:7" x14ac:dyDescent="0.35">
      <c r="A7583">
        <v>2020</v>
      </c>
      <c r="B7583">
        <v>10</v>
      </c>
      <c r="C7583" t="str">
        <f>+VLOOKUP(Precio_mayoristas_consumidores[[#This Row],[Cod_mes]],Códigos_mes[],2,0)</f>
        <v>Octubre</v>
      </c>
      <c r="D7583" t="s">
        <v>797</v>
      </c>
      <c r="E7583" t="str">
        <f>+VLOOKUP(Precio_mayoristas_consumidores[[#This Row],[Producto]],Codigos_class_frutas[],2,0)</f>
        <v>Cítricos</v>
      </c>
      <c r="F7583" t="s">
        <v>221</v>
      </c>
      <c r="G7583" s="51">
        <v>1620.13</v>
      </c>
    </row>
    <row r="7584" spans="1:7" x14ac:dyDescent="0.35">
      <c r="A7584">
        <v>2020</v>
      </c>
      <c r="B7584">
        <v>10</v>
      </c>
      <c r="C7584" t="str">
        <f>+VLOOKUP(Precio_mayoristas_consumidores[[#This Row],[Cod_mes]],Códigos_mes[],2,0)</f>
        <v>Octubre</v>
      </c>
      <c r="D7584" t="s">
        <v>797</v>
      </c>
      <c r="E7584" t="str">
        <f>+VLOOKUP(Precio_mayoristas_consumidores[[#This Row],[Producto]],Codigos_class_frutas[],2,0)</f>
        <v>Oleaginosos</v>
      </c>
      <c r="F7584" t="s">
        <v>225</v>
      </c>
      <c r="G7584" s="51">
        <v>4152.45</v>
      </c>
    </row>
    <row r="7585" spans="1:7" x14ac:dyDescent="0.35">
      <c r="A7585">
        <v>2020</v>
      </c>
      <c r="B7585">
        <v>10</v>
      </c>
      <c r="C7585" t="str">
        <f>+VLOOKUP(Precio_mayoristas_consumidores[[#This Row],[Cod_mes]],Códigos_mes[],2,0)</f>
        <v>Octubre</v>
      </c>
      <c r="D7585" t="s">
        <v>797</v>
      </c>
      <c r="E7585" t="str">
        <f>+VLOOKUP(Precio_mayoristas_consumidores[[#This Row],[Producto]],Codigos_class_frutas[],2,0)</f>
        <v>Frutos de pepita</v>
      </c>
      <c r="F7585" t="s">
        <v>242</v>
      </c>
      <c r="G7585" s="51">
        <v>1431.38</v>
      </c>
    </row>
    <row r="7586" spans="1:7" x14ac:dyDescent="0.35">
      <c r="A7586">
        <v>2020</v>
      </c>
      <c r="B7586">
        <v>10</v>
      </c>
      <c r="C7586" t="str">
        <f>+VLOOKUP(Precio_mayoristas_consumidores[[#This Row],[Cod_mes]],Códigos_mes[],2,0)</f>
        <v>Octubre</v>
      </c>
      <c r="D7586" t="s">
        <v>797</v>
      </c>
      <c r="E7586" t="str">
        <f>+VLOOKUP(Precio_mayoristas_consumidores[[#This Row],[Producto]],Codigos_class_frutas[],2,0)</f>
        <v>Tropicales y subtropicales</v>
      </c>
      <c r="F7586" t="s">
        <v>204</v>
      </c>
      <c r="G7586" s="51">
        <v>1019.08</v>
      </c>
    </row>
    <row r="7587" spans="1:7" x14ac:dyDescent="0.35">
      <c r="A7587">
        <v>2020</v>
      </c>
      <c r="B7587">
        <v>10</v>
      </c>
      <c r="C7587" t="str">
        <f>+VLOOKUP(Precio_mayoristas_consumidores[[#This Row],[Cod_mes]],Códigos_mes[],2,0)</f>
        <v>Octubre</v>
      </c>
      <c r="D7587" t="s">
        <v>796</v>
      </c>
      <c r="E7587" t="str">
        <f>+VLOOKUP(Precio_mayoristas_consumidores[[#This Row],[Producto]],Codigos_class_frutas[],2,0)</f>
        <v>Berries</v>
      </c>
      <c r="F7587" t="s">
        <v>212</v>
      </c>
      <c r="G7587" s="51">
        <v>1568.56</v>
      </c>
    </row>
    <row r="7588" spans="1:7" x14ac:dyDescent="0.35">
      <c r="A7588">
        <v>2020</v>
      </c>
      <c r="B7588">
        <v>10</v>
      </c>
      <c r="C7588" t="str">
        <f>+VLOOKUP(Precio_mayoristas_consumidores[[#This Row],[Cod_mes]],Códigos_mes[],2,0)</f>
        <v>Octubre</v>
      </c>
      <c r="D7588" t="s">
        <v>796</v>
      </c>
      <c r="E7588" t="str">
        <f>+VLOOKUP(Precio_mayoristas_consumidores[[#This Row],[Producto]],Codigos_class_frutas[],2,0)</f>
        <v>Cítricos</v>
      </c>
      <c r="F7588" t="s">
        <v>214</v>
      </c>
      <c r="G7588" s="51">
        <v>518.71</v>
      </c>
    </row>
    <row r="7589" spans="1:7" x14ac:dyDescent="0.35">
      <c r="A7589">
        <v>2020</v>
      </c>
      <c r="B7589">
        <v>10</v>
      </c>
      <c r="C7589" t="str">
        <f>+VLOOKUP(Precio_mayoristas_consumidores[[#This Row],[Cod_mes]],Códigos_mes[],2,0)</f>
        <v>Octubre</v>
      </c>
      <c r="D7589" t="s">
        <v>796</v>
      </c>
      <c r="E7589" t="str">
        <f>+VLOOKUP(Precio_mayoristas_consumidores[[#This Row],[Producto]],Codigos_class_frutas[],2,0)</f>
        <v>Cítricos</v>
      </c>
      <c r="F7589" t="s">
        <v>218</v>
      </c>
      <c r="G7589" s="51">
        <v>994.98</v>
      </c>
    </row>
    <row r="7590" spans="1:7" x14ac:dyDescent="0.35">
      <c r="A7590">
        <v>2020</v>
      </c>
      <c r="B7590">
        <v>10</v>
      </c>
      <c r="C7590" t="str">
        <f>+VLOOKUP(Precio_mayoristas_consumidores[[#This Row],[Cod_mes]],Códigos_mes[],2,0)</f>
        <v>Octubre</v>
      </c>
      <c r="D7590" t="s">
        <v>796</v>
      </c>
      <c r="E7590" t="str">
        <f>+VLOOKUP(Precio_mayoristas_consumidores[[#This Row],[Producto]],Codigos_class_frutas[],2,0)</f>
        <v>Tropicales y subtropicales</v>
      </c>
      <c r="F7590" t="s">
        <v>229</v>
      </c>
      <c r="G7590" s="51">
        <v>2593.06</v>
      </c>
    </row>
    <row r="7591" spans="1:7" x14ac:dyDescent="0.35">
      <c r="A7591">
        <v>2020</v>
      </c>
      <c r="B7591">
        <v>10</v>
      </c>
      <c r="C7591" t="str">
        <f>+VLOOKUP(Precio_mayoristas_consumidores[[#This Row],[Cod_mes]],Códigos_mes[],2,0)</f>
        <v>Octubre</v>
      </c>
      <c r="D7591" t="s">
        <v>796</v>
      </c>
      <c r="E7591" t="str">
        <f>+VLOOKUP(Precio_mayoristas_consumidores[[#This Row],[Producto]],Codigos_class_frutas[],2,0)</f>
        <v>Frutos de pepita</v>
      </c>
      <c r="F7591" t="s">
        <v>231</v>
      </c>
      <c r="G7591" s="51">
        <v>921.62</v>
      </c>
    </row>
    <row r="7592" spans="1:7" x14ac:dyDescent="0.35">
      <c r="A7592">
        <v>2020</v>
      </c>
      <c r="B7592">
        <v>10</v>
      </c>
      <c r="C7592" t="str">
        <f>+VLOOKUP(Precio_mayoristas_consumidores[[#This Row],[Cod_mes]],Códigos_mes[],2,0)</f>
        <v>Octubre</v>
      </c>
      <c r="D7592" t="s">
        <v>796</v>
      </c>
      <c r="E7592" t="str">
        <f>+VLOOKUP(Precio_mayoristas_consumidores[[#This Row],[Producto]],Codigos_class_frutas[],2,0)</f>
        <v>Cítricos</v>
      </c>
      <c r="F7592" t="s">
        <v>221</v>
      </c>
      <c r="G7592" s="51">
        <v>966.5</v>
      </c>
    </row>
    <row r="7593" spans="1:7" x14ac:dyDescent="0.35">
      <c r="A7593">
        <v>2020</v>
      </c>
      <c r="B7593">
        <v>10</v>
      </c>
      <c r="C7593" t="str">
        <f>+VLOOKUP(Precio_mayoristas_consumidores[[#This Row],[Cod_mes]],Códigos_mes[],2,0)</f>
        <v>Octubre</v>
      </c>
      <c r="D7593" t="s">
        <v>796</v>
      </c>
      <c r="E7593" t="str">
        <f>+VLOOKUP(Precio_mayoristas_consumidores[[#This Row],[Producto]],Codigos_class_frutas[],2,0)</f>
        <v>Oleaginosos</v>
      </c>
      <c r="F7593" t="s">
        <v>225</v>
      </c>
      <c r="G7593" s="51">
        <v>3624.56</v>
      </c>
    </row>
    <row r="7594" spans="1:7" x14ac:dyDescent="0.35">
      <c r="A7594">
        <v>2020</v>
      </c>
      <c r="B7594">
        <v>10</v>
      </c>
      <c r="C7594" t="str">
        <f>+VLOOKUP(Precio_mayoristas_consumidores[[#This Row],[Cod_mes]],Códigos_mes[],2,0)</f>
        <v>Octubre</v>
      </c>
      <c r="D7594" t="s">
        <v>796</v>
      </c>
      <c r="E7594" t="str">
        <f>+VLOOKUP(Precio_mayoristas_consumidores[[#This Row],[Producto]],Codigos_class_frutas[],2,0)</f>
        <v>Frutos de pepita</v>
      </c>
      <c r="F7594" t="s">
        <v>242</v>
      </c>
      <c r="G7594" s="51">
        <v>1010.1</v>
      </c>
    </row>
    <row r="7595" spans="1:7" x14ac:dyDescent="0.35">
      <c r="A7595">
        <v>2020</v>
      </c>
      <c r="B7595">
        <v>10</v>
      </c>
      <c r="C7595" t="str">
        <f>+VLOOKUP(Precio_mayoristas_consumidores[[#This Row],[Cod_mes]],Códigos_mes[],2,0)</f>
        <v>Octubre</v>
      </c>
      <c r="D7595" t="s">
        <v>796</v>
      </c>
      <c r="E7595" t="str">
        <f>+VLOOKUP(Precio_mayoristas_consumidores[[#This Row],[Producto]],Codigos_class_frutas[],2,0)</f>
        <v>Tropicales y subtropicales</v>
      </c>
      <c r="F7595" t="s">
        <v>204</v>
      </c>
      <c r="G7595" s="51">
        <v>725.32</v>
      </c>
    </row>
    <row r="7596" spans="1:7" x14ac:dyDescent="0.35">
      <c r="A7596">
        <v>2020</v>
      </c>
      <c r="B7596">
        <v>10</v>
      </c>
      <c r="C7596" t="str">
        <f>+VLOOKUP(Precio_mayoristas_consumidores[[#This Row],[Cod_mes]],Códigos_mes[],2,0)</f>
        <v>Octubre</v>
      </c>
      <c r="D7596" t="s">
        <v>797</v>
      </c>
      <c r="E7596" t="str">
        <f>+VLOOKUP(Precio_mayoristas_consumidores[[#This Row],[Producto]],Codigos_class_frutas[],2,0)</f>
        <v>Berries</v>
      </c>
      <c r="F7596" t="s">
        <v>212</v>
      </c>
      <c r="G7596" s="51">
        <v>5994.96</v>
      </c>
    </row>
    <row r="7597" spans="1:7" x14ac:dyDescent="0.35">
      <c r="A7597">
        <v>2020</v>
      </c>
      <c r="B7597">
        <v>10</v>
      </c>
      <c r="C7597" t="str">
        <f>+VLOOKUP(Precio_mayoristas_consumidores[[#This Row],[Cod_mes]],Códigos_mes[],2,0)</f>
        <v>Octubre</v>
      </c>
      <c r="D7597" t="s">
        <v>797</v>
      </c>
      <c r="E7597" t="str">
        <f>+VLOOKUP(Precio_mayoristas_consumidores[[#This Row],[Producto]],Codigos_class_frutas[],2,0)</f>
        <v>Cítricos</v>
      </c>
      <c r="F7597" t="s">
        <v>214</v>
      </c>
      <c r="G7597" s="51">
        <v>1030.3599999999999</v>
      </c>
    </row>
    <row r="7598" spans="1:7" x14ac:dyDescent="0.35">
      <c r="A7598">
        <v>2020</v>
      </c>
      <c r="B7598">
        <v>10</v>
      </c>
      <c r="C7598" t="str">
        <f>+VLOOKUP(Precio_mayoristas_consumidores[[#This Row],[Cod_mes]],Códigos_mes[],2,0)</f>
        <v>Octubre</v>
      </c>
      <c r="D7598" t="s">
        <v>797</v>
      </c>
      <c r="E7598" t="str">
        <f>+VLOOKUP(Precio_mayoristas_consumidores[[#This Row],[Producto]],Codigos_class_frutas[],2,0)</f>
        <v>Cítricos</v>
      </c>
      <c r="F7598" t="s">
        <v>218</v>
      </c>
      <c r="G7598" s="51">
        <v>1873.02</v>
      </c>
    </row>
    <row r="7599" spans="1:7" x14ac:dyDescent="0.35">
      <c r="A7599">
        <v>2020</v>
      </c>
      <c r="B7599">
        <v>10</v>
      </c>
      <c r="C7599" t="str">
        <f>+VLOOKUP(Precio_mayoristas_consumidores[[#This Row],[Cod_mes]],Códigos_mes[],2,0)</f>
        <v>Octubre</v>
      </c>
      <c r="D7599" t="s">
        <v>797</v>
      </c>
      <c r="E7599" t="str">
        <f>+VLOOKUP(Precio_mayoristas_consumidores[[#This Row],[Producto]],Codigos_class_frutas[],2,0)</f>
        <v>Tropicales y subtropicales</v>
      </c>
      <c r="F7599" t="s">
        <v>229</v>
      </c>
      <c r="G7599" s="51">
        <v>2073.29</v>
      </c>
    </row>
    <row r="7600" spans="1:7" x14ac:dyDescent="0.35">
      <c r="A7600">
        <v>2020</v>
      </c>
      <c r="B7600">
        <v>10</v>
      </c>
      <c r="C7600" t="str">
        <f>+VLOOKUP(Precio_mayoristas_consumidores[[#This Row],[Cod_mes]],Códigos_mes[],2,0)</f>
        <v>Octubre</v>
      </c>
      <c r="D7600" t="s">
        <v>797</v>
      </c>
      <c r="E7600" t="str">
        <f>+VLOOKUP(Precio_mayoristas_consumidores[[#This Row],[Producto]],Codigos_class_frutas[],2,0)</f>
        <v>Frutos de pepita</v>
      </c>
      <c r="F7600" t="s">
        <v>231</v>
      </c>
      <c r="G7600" s="51">
        <v>1637.92</v>
      </c>
    </row>
    <row r="7601" spans="1:7" x14ac:dyDescent="0.35">
      <c r="A7601">
        <v>2020</v>
      </c>
      <c r="B7601">
        <v>10</v>
      </c>
      <c r="C7601" t="str">
        <f>+VLOOKUP(Precio_mayoristas_consumidores[[#This Row],[Cod_mes]],Códigos_mes[],2,0)</f>
        <v>Octubre</v>
      </c>
      <c r="D7601" t="s">
        <v>797</v>
      </c>
      <c r="E7601" t="str">
        <f>+VLOOKUP(Precio_mayoristas_consumidores[[#This Row],[Producto]],Codigos_class_frutas[],2,0)</f>
        <v>Cítricos</v>
      </c>
      <c r="F7601" t="s">
        <v>221</v>
      </c>
      <c r="G7601" s="51">
        <v>1628.34</v>
      </c>
    </row>
    <row r="7602" spans="1:7" x14ac:dyDescent="0.35">
      <c r="A7602">
        <v>2020</v>
      </c>
      <c r="B7602">
        <v>10</v>
      </c>
      <c r="C7602" t="str">
        <f>+VLOOKUP(Precio_mayoristas_consumidores[[#This Row],[Cod_mes]],Códigos_mes[],2,0)</f>
        <v>Octubre</v>
      </c>
      <c r="D7602" t="s">
        <v>797</v>
      </c>
      <c r="E7602" t="str">
        <f>+VLOOKUP(Precio_mayoristas_consumidores[[#This Row],[Producto]],Codigos_class_frutas[],2,0)</f>
        <v>Oleaginosos</v>
      </c>
      <c r="F7602" t="s">
        <v>225</v>
      </c>
      <c r="G7602" s="51">
        <v>4208.6499999999996</v>
      </c>
    </row>
    <row r="7603" spans="1:7" x14ac:dyDescent="0.35">
      <c r="A7603">
        <v>2020</v>
      </c>
      <c r="B7603">
        <v>10</v>
      </c>
      <c r="C7603" t="str">
        <f>+VLOOKUP(Precio_mayoristas_consumidores[[#This Row],[Cod_mes]],Códigos_mes[],2,0)</f>
        <v>Octubre</v>
      </c>
      <c r="D7603" t="s">
        <v>797</v>
      </c>
      <c r="E7603" t="str">
        <f>+VLOOKUP(Precio_mayoristas_consumidores[[#This Row],[Producto]],Codigos_class_frutas[],2,0)</f>
        <v>Frutos de pepita</v>
      </c>
      <c r="F7603" t="s">
        <v>242</v>
      </c>
      <c r="G7603" s="51">
        <v>1413.56</v>
      </c>
    </row>
    <row r="7604" spans="1:7" x14ac:dyDescent="0.35">
      <c r="A7604">
        <v>2020</v>
      </c>
      <c r="B7604">
        <v>10</v>
      </c>
      <c r="C7604" t="str">
        <f>+VLOOKUP(Precio_mayoristas_consumidores[[#This Row],[Cod_mes]],Códigos_mes[],2,0)</f>
        <v>Octubre</v>
      </c>
      <c r="D7604" t="s">
        <v>797</v>
      </c>
      <c r="E7604" t="str">
        <f>+VLOOKUP(Precio_mayoristas_consumidores[[#This Row],[Producto]],Codigos_class_frutas[],2,0)</f>
        <v>Tropicales y subtropicales</v>
      </c>
      <c r="F7604" t="s">
        <v>204</v>
      </c>
      <c r="G7604" s="51">
        <v>1050.46</v>
      </c>
    </row>
    <row r="7605" spans="1:7" x14ac:dyDescent="0.35">
      <c r="A7605">
        <v>2020</v>
      </c>
      <c r="B7605">
        <v>11</v>
      </c>
      <c r="C7605" t="str">
        <f>+VLOOKUP(Precio_mayoristas_consumidores[[#This Row],[Cod_mes]],Códigos_mes[],2,0)</f>
        <v>Noviembre</v>
      </c>
      <c r="D7605" t="s">
        <v>796</v>
      </c>
      <c r="E7605" t="str">
        <f>+VLOOKUP(Precio_mayoristas_consumidores[[#This Row],[Producto]],Codigos_class_frutas[],2,0)</f>
        <v>Berries</v>
      </c>
      <c r="F7605" t="s">
        <v>212</v>
      </c>
      <c r="G7605" s="51">
        <v>1593.7</v>
      </c>
    </row>
    <row r="7606" spans="1:7" x14ac:dyDescent="0.35">
      <c r="A7606">
        <v>2020</v>
      </c>
      <c r="B7606">
        <v>11</v>
      </c>
      <c r="C7606" t="str">
        <f>+VLOOKUP(Precio_mayoristas_consumidores[[#This Row],[Cod_mes]],Códigos_mes[],2,0)</f>
        <v>Noviembre</v>
      </c>
      <c r="D7606" t="s">
        <v>796</v>
      </c>
      <c r="E7606" t="str">
        <f>+VLOOKUP(Precio_mayoristas_consumidores[[#This Row],[Producto]],Codigos_class_frutas[],2,0)</f>
        <v>Cítricos</v>
      </c>
      <c r="F7606" t="s">
        <v>214</v>
      </c>
      <c r="G7606" s="51">
        <v>529.16999999999996</v>
      </c>
    </row>
    <row r="7607" spans="1:7" x14ac:dyDescent="0.35">
      <c r="A7607">
        <v>2020</v>
      </c>
      <c r="B7607">
        <v>11</v>
      </c>
      <c r="C7607" t="str">
        <f>+VLOOKUP(Precio_mayoristas_consumidores[[#This Row],[Cod_mes]],Códigos_mes[],2,0)</f>
        <v>Noviembre</v>
      </c>
      <c r="D7607" t="s">
        <v>796</v>
      </c>
      <c r="E7607" t="str">
        <f>+VLOOKUP(Precio_mayoristas_consumidores[[#This Row],[Producto]],Codigos_class_frutas[],2,0)</f>
        <v>Cítricos</v>
      </c>
      <c r="F7607" t="s">
        <v>218</v>
      </c>
      <c r="G7607" s="51">
        <v>875.52</v>
      </c>
    </row>
    <row r="7608" spans="1:7" x14ac:dyDescent="0.35">
      <c r="A7608">
        <v>2020</v>
      </c>
      <c r="B7608">
        <v>11</v>
      </c>
      <c r="C7608" t="str">
        <f>+VLOOKUP(Precio_mayoristas_consumidores[[#This Row],[Cod_mes]],Códigos_mes[],2,0)</f>
        <v>Noviembre</v>
      </c>
      <c r="D7608" t="s">
        <v>796</v>
      </c>
      <c r="E7608" t="str">
        <f>+VLOOKUP(Precio_mayoristas_consumidores[[#This Row],[Producto]],Codigos_class_frutas[],2,0)</f>
        <v>Tropicales y subtropicales</v>
      </c>
      <c r="F7608" t="s">
        <v>229</v>
      </c>
      <c r="G7608" s="51">
        <v>2699.71</v>
      </c>
    </row>
    <row r="7609" spans="1:7" x14ac:dyDescent="0.35">
      <c r="A7609">
        <v>2020</v>
      </c>
      <c r="B7609">
        <v>11</v>
      </c>
      <c r="C7609" t="str">
        <f>+VLOOKUP(Precio_mayoristas_consumidores[[#This Row],[Cod_mes]],Códigos_mes[],2,0)</f>
        <v>Noviembre</v>
      </c>
      <c r="D7609" t="s">
        <v>796</v>
      </c>
      <c r="E7609" t="str">
        <f>+VLOOKUP(Precio_mayoristas_consumidores[[#This Row],[Producto]],Codigos_class_frutas[],2,0)</f>
        <v>Frutos de pepita</v>
      </c>
      <c r="F7609" t="s">
        <v>231</v>
      </c>
      <c r="G7609" s="51">
        <v>881.6</v>
      </c>
    </row>
    <row r="7610" spans="1:7" x14ac:dyDescent="0.35">
      <c r="A7610">
        <v>2020</v>
      </c>
      <c r="B7610">
        <v>11</v>
      </c>
      <c r="C7610" t="str">
        <f>+VLOOKUP(Precio_mayoristas_consumidores[[#This Row],[Cod_mes]],Códigos_mes[],2,0)</f>
        <v>Noviembre</v>
      </c>
      <c r="D7610" t="s">
        <v>796</v>
      </c>
      <c r="E7610" t="str">
        <f>+VLOOKUP(Precio_mayoristas_consumidores[[#This Row],[Producto]],Codigos_class_frutas[],2,0)</f>
        <v>Cítricos</v>
      </c>
      <c r="F7610" t="s">
        <v>221</v>
      </c>
      <c r="G7610" s="51">
        <v>1020.13</v>
      </c>
    </row>
    <row r="7611" spans="1:7" x14ac:dyDescent="0.35">
      <c r="A7611">
        <v>2020</v>
      </c>
      <c r="B7611">
        <v>11</v>
      </c>
      <c r="C7611" t="str">
        <f>+VLOOKUP(Precio_mayoristas_consumidores[[#This Row],[Cod_mes]],Códigos_mes[],2,0)</f>
        <v>Noviembre</v>
      </c>
      <c r="D7611" t="s">
        <v>796</v>
      </c>
      <c r="E7611" t="str">
        <f>+VLOOKUP(Precio_mayoristas_consumidores[[#This Row],[Producto]],Codigos_class_frutas[],2,0)</f>
        <v>Oleaginosos</v>
      </c>
      <c r="F7611" t="s">
        <v>225</v>
      </c>
      <c r="G7611" s="51">
        <v>3639.22</v>
      </c>
    </row>
    <row r="7612" spans="1:7" x14ac:dyDescent="0.35">
      <c r="A7612">
        <v>2020</v>
      </c>
      <c r="B7612">
        <v>11</v>
      </c>
      <c r="C7612" t="str">
        <f>+VLOOKUP(Precio_mayoristas_consumidores[[#This Row],[Cod_mes]],Códigos_mes[],2,0)</f>
        <v>Noviembre</v>
      </c>
      <c r="D7612" t="s">
        <v>796</v>
      </c>
      <c r="E7612" t="str">
        <f>+VLOOKUP(Precio_mayoristas_consumidores[[#This Row],[Producto]],Codigos_class_frutas[],2,0)</f>
        <v>Frutos de pepita</v>
      </c>
      <c r="F7612" t="s">
        <v>242</v>
      </c>
      <c r="G7612" s="51">
        <v>982.58</v>
      </c>
    </row>
    <row r="7613" spans="1:7" x14ac:dyDescent="0.35">
      <c r="A7613">
        <v>2020</v>
      </c>
      <c r="B7613">
        <v>11</v>
      </c>
      <c r="C7613" t="str">
        <f>+VLOOKUP(Precio_mayoristas_consumidores[[#This Row],[Cod_mes]],Códigos_mes[],2,0)</f>
        <v>Noviembre</v>
      </c>
      <c r="D7613" t="s">
        <v>796</v>
      </c>
      <c r="E7613" t="str">
        <f>+VLOOKUP(Precio_mayoristas_consumidores[[#This Row],[Producto]],Codigos_class_frutas[],2,0)</f>
        <v>Tropicales y subtropicales</v>
      </c>
      <c r="F7613" t="s">
        <v>204</v>
      </c>
      <c r="G7613" s="51">
        <v>752.54</v>
      </c>
    </row>
    <row r="7614" spans="1:7" x14ac:dyDescent="0.35">
      <c r="A7614">
        <v>2020</v>
      </c>
      <c r="B7614">
        <v>11</v>
      </c>
      <c r="C7614" t="str">
        <f>+VLOOKUP(Precio_mayoristas_consumidores[[#This Row],[Cod_mes]],Códigos_mes[],2,0)</f>
        <v>Noviembre</v>
      </c>
      <c r="D7614" t="s">
        <v>797</v>
      </c>
      <c r="E7614" t="str">
        <f>+VLOOKUP(Precio_mayoristas_consumidores[[#This Row],[Producto]],Codigos_class_frutas[],2,0)</f>
        <v>Berries</v>
      </c>
      <c r="F7614" t="s">
        <v>212</v>
      </c>
      <c r="G7614" s="51">
        <v>6231.61</v>
      </c>
    </row>
    <row r="7615" spans="1:7" x14ac:dyDescent="0.35">
      <c r="A7615">
        <v>2020</v>
      </c>
      <c r="B7615">
        <v>11</v>
      </c>
      <c r="C7615" t="str">
        <f>+VLOOKUP(Precio_mayoristas_consumidores[[#This Row],[Cod_mes]],Códigos_mes[],2,0)</f>
        <v>Noviembre</v>
      </c>
      <c r="D7615" t="s">
        <v>797</v>
      </c>
      <c r="E7615" t="str">
        <f>+VLOOKUP(Precio_mayoristas_consumidores[[#This Row],[Producto]],Codigos_class_frutas[],2,0)</f>
        <v>Cítricos</v>
      </c>
      <c r="F7615" t="s">
        <v>214</v>
      </c>
      <c r="G7615" s="51">
        <v>1016.01</v>
      </c>
    </row>
    <row r="7616" spans="1:7" x14ac:dyDescent="0.35">
      <c r="A7616">
        <v>2020</v>
      </c>
      <c r="B7616">
        <v>11</v>
      </c>
      <c r="C7616" t="str">
        <f>+VLOOKUP(Precio_mayoristas_consumidores[[#This Row],[Cod_mes]],Códigos_mes[],2,0)</f>
        <v>Noviembre</v>
      </c>
      <c r="D7616" t="s">
        <v>797</v>
      </c>
      <c r="E7616" t="str">
        <f>+VLOOKUP(Precio_mayoristas_consumidores[[#This Row],[Producto]],Codigos_class_frutas[],2,0)</f>
        <v>Cítricos</v>
      </c>
      <c r="F7616" t="s">
        <v>218</v>
      </c>
      <c r="G7616" s="51">
        <v>1910.31</v>
      </c>
    </row>
    <row r="7617" spans="1:7" x14ac:dyDescent="0.35">
      <c r="A7617">
        <v>2020</v>
      </c>
      <c r="B7617">
        <v>11</v>
      </c>
      <c r="C7617" t="str">
        <f>+VLOOKUP(Precio_mayoristas_consumidores[[#This Row],[Cod_mes]],Códigos_mes[],2,0)</f>
        <v>Noviembre</v>
      </c>
      <c r="D7617" t="s">
        <v>797</v>
      </c>
      <c r="E7617" t="str">
        <f>+VLOOKUP(Precio_mayoristas_consumidores[[#This Row],[Producto]],Codigos_class_frutas[],2,0)</f>
        <v>Tropicales y subtropicales</v>
      </c>
      <c r="F7617" t="s">
        <v>229</v>
      </c>
      <c r="G7617" s="51">
        <v>2156.92</v>
      </c>
    </row>
    <row r="7618" spans="1:7" x14ac:dyDescent="0.35">
      <c r="A7618">
        <v>2020</v>
      </c>
      <c r="B7618">
        <v>11</v>
      </c>
      <c r="C7618" t="str">
        <f>+VLOOKUP(Precio_mayoristas_consumidores[[#This Row],[Cod_mes]],Códigos_mes[],2,0)</f>
        <v>Noviembre</v>
      </c>
      <c r="D7618" t="s">
        <v>797</v>
      </c>
      <c r="E7618" t="str">
        <f>+VLOOKUP(Precio_mayoristas_consumidores[[#This Row],[Producto]],Codigos_class_frutas[],2,0)</f>
        <v>Frutos de pepita</v>
      </c>
      <c r="F7618" t="s">
        <v>231</v>
      </c>
      <c r="G7618" s="51">
        <v>1610.79</v>
      </c>
    </row>
    <row r="7619" spans="1:7" x14ac:dyDescent="0.35">
      <c r="A7619">
        <v>2020</v>
      </c>
      <c r="B7619">
        <v>11</v>
      </c>
      <c r="C7619" t="str">
        <f>+VLOOKUP(Precio_mayoristas_consumidores[[#This Row],[Cod_mes]],Códigos_mes[],2,0)</f>
        <v>Noviembre</v>
      </c>
      <c r="D7619" t="s">
        <v>797</v>
      </c>
      <c r="E7619" t="str">
        <f>+VLOOKUP(Precio_mayoristas_consumidores[[#This Row],[Producto]],Codigos_class_frutas[],2,0)</f>
        <v>Cítricos</v>
      </c>
      <c r="F7619" t="s">
        <v>221</v>
      </c>
      <c r="G7619" s="51">
        <v>1615.02</v>
      </c>
    </row>
    <row r="7620" spans="1:7" x14ac:dyDescent="0.35">
      <c r="A7620">
        <v>2020</v>
      </c>
      <c r="B7620">
        <v>11</v>
      </c>
      <c r="C7620" t="str">
        <f>+VLOOKUP(Precio_mayoristas_consumidores[[#This Row],[Cod_mes]],Códigos_mes[],2,0)</f>
        <v>Noviembre</v>
      </c>
      <c r="D7620" t="s">
        <v>797</v>
      </c>
      <c r="E7620" t="str">
        <f>+VLOOKUP(Precio_mayoristas_consumidores[[#This Row],[Producto]],Codigos_class_frutas[],2,0)</f>
        <v>Oleaginosos</v>
      </c>
      <c r="F7620" t="s">
        <v>225</v>
      </c>
      <c r="G7620" s="51">
        <v>4218.93</v>
      </c>
    </row>
    <row r="7621" spans="1:7" x14ac:dyDescent="0.35">
      <c r="A7621">
        <v>2020</v>
      </c>
      <c r="B7621">
        <v>11</v>
      </c>
      <c r="C7621" t="str">
        <f>+VLOOKUP(Precio_mayoristas_consumidores[[#This Row],[Cod_mes]],Códigos_mes[],2,0)</f>
        <v>Noviembre</v>
      </c>
      <c r="D7621" t="s">
        <v>797</v>
      </c>
      <c r="E7621" t="str">
        <f>+VLOOKUP(Precio_mayoristas_consumidores[[#This Row],[Producto]],Codigos_class_frutas[],2,0)</f>
        <v>Frutos de pepita</v>
      </c>
      <c r="F7621" t="s">
        <v>242</v>
      </c>
      <c r="G7621" s="51">
        <v>1425</v>
      </c>
    </row>
    <row r="7622" spans="1:7" x14ac:dyDescent="0.35">
      <c r="A7622">
        <v>2020</v>
      </c>
      <c r="B7622">
        <v>11</v>
      </c>
      <c r="C7622" t="str">
        <f>+VLOOKUP(Precio_mayoristas_consumidores[[#This Row],[Cod_mes]],Códigos_mes[],2,0)</f>
        <v>Noviembre</v>
      </c>
      <c r="D7622" t="s">
        <v>797</v>
      </c>
      <c r="E7622" t="str">
        <f>+VLOOKUP(Precio_mayoristas_consumidores[[#This Row],[Producto]],Codigos_class_frutas[],2,0)</f>
        <v>Tropicales y subtropicales</v>
      </c>
      <c r="F7622" t="s">
        <v>204</v>
      </c>
      <c r="G7622" s="51">
        <v>1058.8499999999999</v>
      </c>
    </row>
    <row r="7623" spans="1:7" x14ac:dyDescent="0.35">
      <c r="A7623">
        <v>2020</v>
      </c>
      <c r="B7623">
        <v>11</v>
      </c>
      <c r="C7623" t="str">
        <f>+VLOOKUP(Precio_mayoristas_consumidores[[#This Row],[Cod_mes]],Códigos_mes[],2,0)</f>
        <v>Noviembre</v>
      </c>
      <c r="D7623" t="s">
        <v>796</v>
      </c>
      <c r="E7623" t="str">
        <f>+VLOOKUP(Precio_mayoristas_consumidores[[#This Row],[Producto]],Codigos_class_frutas[],2,0)</f>
        <v>Berries</v>
      </c>
      <c r="F7623" t="s">
        <v>212</v>
      </c>
      <c r="G7623" s="51">
        <v>1614.36</v>
      </c>
    </row>
    <row r="7624" spans="1:7" x14ac:dyDescent="0.35">
      <c r="A7624">
        <v>2020</v>
      </c>
      <c r="B7624">
        <v>11</v>
      </c>
      <c r="C7624" t="str">
        <f>+VLOOKUP(Precio_mayoristas_consumidores[[#This Row],[Cod_mes]],Códigos_mes[],2,0)</f>
        <v>Noviembre</v>
      </c>
      <c r="D7624" t="s">
        <v>796</v>
      </c>
      <c r="E7624" t="str">
        <f>+VLOOKUP(Precio_mayoristas_consumidores[[#This Row],[Producto]],Codigos_class_frutas[],2,0)</f>
        <v>Cítricos</v>
      </c>
      <c r="F7624" t="s">
        <v>214</v>
      </c>
      <c r="G7624" s="51">
        <v>581.25</v>
      </c>
    </row>
    <row r="7625" spans="1:7" x14ac:dyDescent="0.35">
      <c r="A7625">
        <v>2020</v>
      </c>
      <c r="B7625">
        <v>11</v>
      </c>
      <c r="C7625" t="str">
        <f>+VLOOKUP(Precio_mayoristas_consumidores[[#This Row],[Cod_mes]],Códigos_mes[],2,0)</f>
        <v>Noviembre</v>
      </c>
      <c r="D7625" t="s">
        <v>796</v>
      </c>
      <c r="E7625" t="str">
        <f>+VLOOKUP(Precio_mayoristas_consumidores[[#This Row],[Producto]],Codigos_class_frutas[],2,0)</f>
        <v>Cítricos</v>
      </c>
      <c r="F7625" t="s">
        <v>218</v>
      </c>
      <c r="G7625" s="51">
        <v>964.84</v>
      </c>
    </row>
    <row r="7626" spans="1:7" x14ac:dyDescent="0.35">
      <c r="A7626">
        <v>2020</v>
      </c>
      <c r="B7626">
        <v>11</v>
      </c>
      <c r="C7626" t="str">
        <f>+VLOOKUP(Precio_mayoristas_consumidores[[#This Row],[Cod_mes]],Códigos_mes[],2,0)</f>
        <v>Noviembre</v>
      </c>
      <c r="D7626" t="s">
        <v>796</v>
      </c>
      <c r="E7626" t="str">
        <f>+VLOOKUP(Precio_mayoristas_consumidores[[#This Row],[Producto]],Codigos_class_frutas[],2,0)</f>
        <v>Tropicales y subtropicales</v>
      </c>
      <c r="F7626" t="s">
        <v>229</v>
      </c>
      <c r="G7626" s="51">
        <v>2675.75</v>
      </c>
    </row>
    <row r="7627" spans="1:7" x14ac:dyDescent="0.35">
      <c r="A7627">
        <v>2020</v>
      </c>
      <c r="B7627">
        <v>11</v>
      </c>
      <c r="C7627" t="str">
        <f>+VLOOKUP(Precio_mayoristas_consumidores[[#This Row],[Cod_mes]],Códigos_mes[],2,0)</f>
        <v>Noviembre</v>
      </c>
      <c r="D7627" t="s">
        <v>796</v>
      </c>
      <c r="E7627" t="str">
        <f>+VLOOKUP(Precio_mayoristas_consumidores[[#This Row],[Producto]],Codigos_class_frutas[],2,0)</f>
        <v>Frutos de pepita</v>
      </c>
      <c r="F7627" t="s">
        <v>231</v>
      </c>
      <c r="G7627" s="51">
        <v>928.55</v>
      </c>
    </row>
    <row r="7628" spans="1:7" x14ac:dyDescent="0.35">
      <c r="A7628">
        <v>2020</v>
      </c>
      <c r="B7628">
        <v>11</v>
      </c>
      <c r="C7628" t="str">
        <f>+VLOOKUP(Precio_mayoristas_consumidores[[#This Row],[Cod_mes]],Códigos_mes[],2,0)</f>
        <v>Noviembre</v>
      </c>
      <c r="D7628" t="s">
        <v>796</v>
      </c>
      <c r="E7628" t="str">
        <f>+VLOOKUP(Precio_mayoristas_consumidores[[#This Row],[Producto]],Codigos_class_frutas[],2,0)</f>
        <v>Cítricos</v>
      </c>
      <c r="F7628" t="s">
        <v>221</v>
      </c>
      <c r="G7628" s="51">
        <v>1044.54</v>
      </c>
    </row>
    <row r="7629" spans="1:7" x14ac:dyDescent="0.35">
      <c r="A7629">
        <v>2020</v>
      </c>
      <c r="B7629">
        <v>11</v>
      </c>
      <c r="C7629" t="str">
        <f>+VLOOKUP(Precio_mayoristas_consumidores[[#This Row],[Cod_mes]],Códigos_mes[],2,0)</f>
        <v>Noviembre</v>
      </c>
      <c r="D7629" t="s">
        <v>796</v>
      </c>
      <c r="E7629" t="str">
        <f>+VLOOKUP(Precio_mayoristas_consumidores[[#This Row],[Producto]],Codigos_class_frutas[],2,0)</f>
        <v>Oleaginosos</v>
      </c>
      <c r="F7629" t="s">
        <v>225</v>
      </c>
      <c r="G7629" s="51">
        <v>3752.36</v>
      </c>
    </row>
    <row r="7630" spans="1:7" x14ac:dyDescent="0.35">
      <c r="A7630">
        <v>2020</v>
      </c>
      <c r="B7630">
        <v>11</v>
      </c>
      <c r="C7630" t="str">
        <f>+VLOOKUP(Precio_mayoristas_consumidores[[#This Row],[Cod_mes]],Códigos_mes[],2,0)</f>
        <v>Noviembre</v>
      </c>
      <c r="D7630" t="s">
        <v>796</v>
      </c>
      <c r="E7630" t="str">
        <f>+VLOOKUP(Precio_mayoristas_consumidores[[#This Row],[Producto]],Codigos_class_frutas[],2,0)</f>
        <v>Frutos de pepita</v>
      </c>
      <c r="F7630" t="s">
        <v>242</v>
      </c>
      <c r="G7630" s="51">
        <v>1013.07</v>
      </c>
    </row>
    <row r="7631" spans="1:7" x14ac:dyDescent="0.35">
      <c r="A7631">
        <v>2020</v>
      </c>
      <c r="B7631">
        <v>11</v>
      </c>
      <c r="C7631" t="str">
        <f>+VLOOKUP(Precio_mayoristas_consumidores[[#This Row],[Cod_mes]],Códigos_mes[],2,0)</f>
        <v>Noviembre</v>
      </c>
      <c r="D7631" t="s">
        <v>796</v>
      </c>
      <c r="E7631" t="str">
        <f>+VLOOKUP(Precio_mayoristas_consumidores[[#This Row],[Producto]],Codigos_class_frutas[],2,0)</f>
        <v>Tropicales y subtropicales</v>
      </c>
      <c r="F7631" t="s">
        <v>204</v>
      </c>
      <c r="G7631" s="51">
        <v>764.85</v>
      </c>
    </row>
    <row r="7632" spans="1:7" x14ac:dyDescent="0.35">
      <c r="A7632">
        <v>2020</v>
      </c>
      <c r="B7632">
        <v>11</v>
      </c>
      <c r="C7632" t="str">
        <f>+VLOOKUP(Precio_mayoristas_consumidores[[#This Row],[Cod_mes]],Códigos_mes[],2,0)</f>
        <v>Noviembre</v>
      </c>
      <c r="D7632" t="s">
        <v>797</v>
      </c>
      <c r="E7632" t="str">
        <f>+VLOOKUP(Precio_mayoristas_consumidores[[#This Row],[Producto]],Codigos_class_frutas[],2,0)</f>
        <v>Berries</v>
      </c>
      <c r="F7632" t="s">
        <v>212</v>
      </c>
      <c r="G7632" s="51">
        <v>5923.2</v>
      </c>
    </row>
    <row r="7633" spans="1:7" x14ac:dyDescent="0.35">
      <c r="A7633">
        <v>2020</v>
      </c>
      <c r="B7633">
        <v>11</v>
      </c>
      <c r="C7633" t="str">
        <f>+VLOOKUP(Precio_mayoristas_consumidores[[#This Row],[Cod_mes]],Códigos_mes[],2,0)</f>
        <v>Noviembre</v>
      </c>
      <c r="D7633" t="s">
        <v>797</v>
      </c>
      <c r="E7633" t="str">
        <f>+VLOOKUP(Precio_mayoristas_consumidores[[#This Row],[Producto]],Codigos_class_frutas[],2,0)</f>
        <v>Cítricos</v>
      </c>
      <c r="F7633" t="s">
        <v>214</v>
      </c>
      <c r="G7633" s="51">
        <v>1040.67</v>
      </c>
    </row>
    <row r="7634" spans="1:7" x14ac:dyDescent="0.35">
      <c r="A7634">
        <v>2020</v>
      </c>
      <c r="B7634">
        <v>11</v>
      </c>
      <c r="C7634" t="str">
        <f>+VLOOKUP(Precio_mayoristas_consumidores[[#This Row],[Cod_mes]],Códigos_mes[],2,0)</f>
        <v>Noviembre</v>
      </c>
      <c r="D7634" t="s">
        <v>797</v>
      </c>
      <c r="E7634" t="str">
        <f>+VLOOKUP(Precio_mayoristas_consumidores[[#This Row],[Producto]],Codigos_class_frutas[],2,0)</f>
        <v>Cítricos</v>
      </c>
      <c r="F7634" t="s">
        <v>218</v>
      </c>
      <c r="G7634" s="51">
        <v>1865.15</v>
      </c>
    </row>
    <row r="7635" spans="1:7" x14ac:dyDescent="0.35">
      <c r="A7635">
        <v>2020</v>
      </c>
      <c r="B7635">
        <v>11</v>
      </c>
      <c r="C7635" t="str">
        <f>+VLOOKUP(Precio_mayoristas_consumidores[[#This Row],[Cod_mes]],Códigos_mes[],2,0)</f>
        <v>Noviembre</v>
      </c>
      <c r="D7635" t="s">
        <v>797</v>
      </c>
      <c r="E7635" t="str">
        <f>+VLOOKUP(Precio_mayoristas_consumidores[[#This Row],[Producto]],Codigos_class_frutas[],2,0)</f>
        <v>Tropicales y subtropicales</v>
      </c>
      <c r="F7635" t="s">
        <v>229</v>
      </c>
      <c r="G7635" s="51">
        <v>2143.1999999999998</v>
      </c>
    </row>
    <row r="7636" spans="1:7" x14ac:dyDescent="0.35">
      <c r="A7636">
        <v>2020</v>
      </c>
      <c r="B7636">
        <v>11</v>
      </c>
      <c r="C7636" t="str">
        <f>+VLOOKUP(Precio_mayoristas_consumidores[[#This Row],[Cod_mes]],Códigos_mes[],2,0)</f>
        <v>Noviembre</v>
      </c>
      <c r="D7636" t="s">
        <v>797</v>
      </c>
      <c r="E7636" t="str">
        <f>+VLOOKUP(Precio_mayoristas_consumidores[[#This Row],[Producto]],Codigos_class_frutas[],2,0)</f>
        <v>Frutos de pepita</v>
      </c>
      <c r="F7636" t="s">
        <v>231</v>
      </c>
      <c r="G7636" s="51">
        <v>1662.36</v>
      </c>
    </row>
    <row r="7637" spans="1:7" x14ac:dyDescent="0.35">
      <c r="A7637">
        <v>2020</v>
      </c>
      <c r="B7637">
        <v>11</v>
      </c>
      <c r="C7637" t="str">
        <f>+VLOOKUP(Precio_mayoristas_consumidores[[#This Row],[Cod_mes]],Códigos_mes[],2,0)</f>
        <v>Noviembre</v>
      </c>
      <c r="D7637" t="s">
        <v>797</v>
      </c>
      <c r="E7637" t="str">
        <f>+VLOOKUP(Precio_mayoristas_consumidores[[#This Row],[Producto]],Codigos_class_frutas[],2,0)</f>
        <v>Cítricos</v>
      </c>
      <c r="F7637" t="s">
        <v>221</v>
      </c>
      <c r="G7637" s="51">
        <v>1610.38</v>
      </c>
    </row>
    <row r="7638" spans="1:7" x14ac:dyDescent="0.35">
      <c r="A7638">
        <v>2020</v>
      </c>
      <c r="B7638">
        <v>11</v>
      </c>
      <c r="C7638" t="str">
        <f>+VLOOKUP(Precio_mayoristas_consumidores[[#This Row],[Cod_mes]],Códigos_mes[],2,0)</f>
        <v>Noviembre</v>
      </c>
      <c r="D7638" t="s">
        <v>797</v>
      </c>
      <c r="E7638" t="str">
        <f>+VLOOKUP(Precio_mayoristas_consumidores[[#This Row],[Producto]],Codigos_class_frutas[],2,0)</f>
        <v>Oleaginosos</v>
      </c>
      <c r="F7638" t="s">
        <v>225</v>
      </c>
      <c r="G7638" s="51">
        <v>4192.1400000000003</v>
      </c>
    </row>
    <row r="7639" spans="1:7" x14ac:dyDescent="0.35">
      <c r="A7639">
        <v>2020</v>
      </c>
      <c r="B7639">
        <v>11</v>
      </c>
      <c r="C7639" t="str">
        <f>+VLOOKUP(Precio_mayoristas_consumidores[[#This Row],[Cod_mes]],Códigos_mes[],2,0)</f>
        <v>Noviembre</v>
      </c>
      <c r="D7639" t="s">
        <v>797</v>
      </c>
      <c r="E7639" t="str">
        <f>+VLOOKUP(Precio_mayoristas_consumidores[[#This Row],[Producto]],Codigos_class_frutas[],2,0)</f>
        <v>Frutos de pepita</v>
      </c>
      <c r="F7639" t="s">
        <v>242</v>
      </c>
      <c r="G7639" s="51">
        <v>1448.43</v>
      </c>
    </row>
    <row r="7640" spans="1:7" x14ac:dyDescent="0.35">
      <c r="A7640">
        <v>2020</v>
      </c>
      <c r="B7640">
        <v>11</v>
      </c>
      <c r="C7640" t="str">
        <f>+VLOOKUP(Precio_mayoristas_consumidores[[#This Row],[Cod_mes]],Códigos_mes[],2,0)</f>
        <v>Noviembre</v>
      </c>
      <c r="D7640" t="s">
        <v>797</v>
      </c>
      <c r="E7640" t="str">
        <f>+VLOOKUP(Precio_mayoristas_consumidores[[#This Row],[Producto]],Codigos_class_frutas[],2,0)</f>
        <v>Tropicales y subtropicales</v>
      </c>
      <c r="F7640" t="s">
        <v>204</v>
      </c>
      <c r="G7640" s="51">
        <v>1038.45</v>
      </c>
    </row>
    <row r="7641" spans="1:7" x14ac:dyDescent="0.35">
      <c r="A7641">
        <v>2014</v>
      </c>
      <c r="B7641">
        <v>1</v>
      </c>
      <c r="C7641" t="str">
        <f>+VLOOKUP(Precio_mayoristas_consumidores[[#This Row],[Cod_mes]],Códigos_mes[],2,0)</f>
        <v>Enero</v>
      </c>
      <c r="D7641" t="s">
        <v>800</v>
      </c>
      <c r="E7641" t="str">
        <f>+VLOOKUP(Precio_mayoristas_consumidores[[#This Row],[Producto]],Codigos_class_frutas[],2,0)</f>
        <v>Berries</v>
      </c>
      <c r="F7641" t="s">
        <v>207</v>
      </c>
      <c r="G7641" s="51">
        <v>1543.68</v>
      </c>
    </row>
    <row r="7642" spans="1:7" x14ac:dyDescent="0.35">
      <c r="A7642">
        <v>2014</v>
      </c>
      <c r="B7642">
        <v>1</v>
      </c>
      <c r="C7642" t="str">
        <f>+VLOOKUP(Precio_mayoristas_consumidores[[#This Row],[Cod_mes]],Códigos_mes[],2,0)</f>
        <v>Enero</v>
      </c>
      <c r="D7642" t="s">
        <v>800</v>
      </c>
      <c r="E7642" t="str">
        <f>+VLOOKUP(Precio_mayoristas_consumidores[[#This Row],[Producto]],Codigos_class_frutas[],2,0)</f>
        <v>Berries</v>
      </c>
      <c r="F7642" t="s">
        <v>801</v>
      </c>
      <c r="G7642" s="51">
        <v>1933.33</v>
      </c>
    </row>
    <row r="7643" spans="1:7" x14ac:dyDescent="0.35">
      <c r="A7643">
        <v>2014</v>
      </c>
      <c r="B7643">
        <v>1</v>
      </c>
      <c r="C7643" t="str">
        <f>+VLOOKUP(Precio_mayoristas_consumidores[[#This Row],[Cod_mes]],Códigos_mes[],2,0)</f>
        <v>Enero</v>
      </c>
      <c r="D7643" t="s">
        <v>800</v>
      </c>
      <c r="E7643" t="str">
        <f>+VLOOKUP(Precio_mayoristas_consumidores[[#This Row],[Producto]],Codigos_class_frutas[],2,0)</f>
        <v>Frutos de hueso (carozo)</v>
      </c>
      <c r="F7643" t="s">
        <v>281</v>
      </c>
      <c r="G7643" s="51">
        <v>1095.6500000000001</v>
      </c>
    </row>
    <row r="7644" spans="1:7" x14ac:dyDescent="0.35">
      <c r="A7644">
        <v>2014</v>
      </c>
      <c r="B7644">
        <v>1</v>
      </c>
      <c r="C7644" t="str">
        <f>+VLOOKUP(Precio_mayoristas_consumidores[[#This Row],[Cod_mes]],Códigos_mes[],2,0)</f>
        <v>Enero</v>
      </c>
      <c r="D7644" t="s">
        <v>800</v>
      </c>
      <c r="E7644" t="str">
        <f>+VLOOKUP(Precio_mayoristas_consumidores[[#This Row],[Producto]],Codigos_class_frutas[],2,0)</f>
        <v>Frutos de hueso (carozo)</v>
      </c>
      <c r="F7644" t="s">
        <v>702</v>
      </c>
      <c r="G7644" s="51">
        <v>328.62</v>
      </c>
    </row>
    <row r="7645" spans="1:7" x14ac:dyDescent="0.35">
      <c r="A7645">
        <v>2014</v>
      </c>
      <c r="B7645">
        <v>1</v>
      </c>
      <c r="C7645" t="str">
        <f>+VLOOKUP(Precio_mayoristas_consumidores[[#This Row],[Cod_mes]],Códigos_mes[],2,0)</f>
        <v>Enero</v>
      </c>
      <c r="D7645" t="s">
        <v>800</v>
      </c>
      <c r="E7645" t="str">
        <f>+VLOOKUP(Precio_mayoristas_consumidores[[#This Row],[Producto]],Codigos_class_frutas[],2,0)</f>
        <v>Frutos de hueso (carozo)</v>
      </c>
      <c r="F7645" t="s">
        <v>669</v>
      </c>
      <c r="G7645" s="51">
        <v>708.5</v>
      </c>
    </row>
    <row r="7646" spans="1:7" x14ac:dyDescent="0.35">
      <c r="A7646">
        <v>2014</v>
      </c>
      <c r="B7646">
        <v>1</v>
      </c>
      <c r="C7646" t="str">
        <f>+VLOOKUP(Precio_mayoristas_consumidores[[#This Row],[Cod_mes]],Códigos_mes[],2,0)</f>
        <v>Enero</v>
      </c>
      <c r="D7646" t="s">
        <v>800</v>
      </c>
      <c r="E7646" t="str">
        <f>+VLOOKUP(Precio_mayoristas_consumidores[[#This Row],[Producto]],Codigos_class_frutas[],2,0)</f>
        <v>Frutos de hueso (carozo)</v>
      </c>
      <c r="F7646" t="s">
        <v>277</v>
      </c>
      <c r="G7646" s="51">
        <v>652.03</v>
      </c>
    </row>
    <row r="7647" spans="1:7" x14ac:dyDescent="0.35">
      <c r="A7647">
        <v>2014</v>
      </c>
      <c r="B7647">
        <v>1</v>
      </c>
      <c r="C7647" t="str">
        <f>+VLOOKUP(Precio_mayoristas_consumidores[[#This Row],[Cod_mes]],Códigos_mes[],2,0)</f>
        <v>Enero</v>
      </c>
      <c r="D7647" t="s">
        <v>800</v>
      </c>
      <c r="E7647" t="str">
        <f>+VLOOKUP(Precio_mayoristas_consumidores[[#This Row],[Producto]],Codigos_class_frutas[],2,0)</f>
        <v>Berries</v>
      </c>
      <c r="F7647" t="s">
        <v>799</v>
      </c>
      <c r="G7647" s="51">
        <v>1729.63</v>
      </c>
    </row>
    <row r="7648" spans="1:7" x14ac:dyDescent="0.35">
      <c r="A7648">
        <v>2014</v>
      </c>
      <c r="B7648">
        <v>1</v>
      </c>
      <c r="C7648" t="str">
        <f>+VLOOKUP(Precio_mayoristas_consumidores[[#This Row],[Cod_mes]],Códigos_mes[],2,0)</f>
        <v>Enero</v>
      </c>
      <c r="D7648" t="s">
        <v>800</v>
      </c>
      <c r="E7648" t="str">
        <f>+VLOOKUP(Precio_mayoristas_consumidores[[#This Row],[Producto]],Codigos_class_frutas[],2,0)</f>
        <v>Berries</v>
      </c>
      <c r="F7648" t="s">
        <v>212</v>
      </c>
      <c r="G7648" s="51">
        <v>870.26</v>
      </c>
    </row>
    <row r="7649" spans="1:7" x14ac:dyDescent="0.35">
      <c r="A7649">
        <v>2014</v>
      </c>
      <c r="B7649">
        <v>1</v>
      </c>
      <c r="C7649" t="str">
        <f>+VLOOKUP(Precio_mayoristas_consumidores[[#This Row],[Cod_mes]],Códigos_mes[],2,0)</f>
        <v>Enero</v>
      </c>
      <c r="D7649" t="s">
        <v>800</v>
      </c>
      <c r="E7649" t="str">
        <f>+VLOOKUP(Precio_mayoristas_consumidores[[#This Row],[Producto]],Codigos_class_frutas[],2,0)</f>
        <v>Berries</v>
      </c>
      <c r="F7649" t="s">
        <v>249</v>
      </c>
      <c r="G7649" s="51">
        <v>875.62</v>
      </c>
    </row>
    <row r="7650" spans="1:7" x14ac:dyDescent="0.35">
      <c r="A7650">
        <v>2014</v>
      </c>
      <c r="B7650">
        <v>1</v>
      </c>
      <c r="C7650" t="str">
        <f>+VLOOKUP(Precio_mayoristas_consumidores[[#This Row],[Cod_mes]],Códigos_mes[],2,0)</f>
        <v>Enero</v>
      </c>
      <c r="D7650" t="s">
        <v>800</v>
      </c>
      <c r="E7650" t="str">
        <f>+VLOOKUP(Precio_mayoristas_consumidores[[#This Row],[Producto]],Codigos_class_frutas[],2,0)</f>
        <v>Cítricos</v>
      </c>
      <c r="F7650" t="s">
        <v>214</v>
      </c>
      <c r="G7650" s="51">
        <v>597.61</v>
      </c>
    </row>
    <row r="7651" spans="1:7" x14ac:dyDescent="0.35">
      <c r="A7651">
        <v>2014</v>
      </c>
      <c r="B7651">
        <v>1</v>
      </c>
      <c r="C7651" t="str">
        <f>+VLOOKUP(Precio_mayoristas_consumidores[[#This Row],[Cod_mes]],Códigos_mes[],2,0)</f>
        <v>Enero</v>
      </c>
      <c r="D7651" t="s">
        <v>800</v>
      </c>
      <c r="E7651" t="str">
        <f>+VLOOKUP(Precio_mayoristas_consumidores[[#This Row],[Producto]],Codigos_class_frutas[],2,0)</f>
        <v>Tropicales y subtropicales</v>
      </c>
      <c r="F7651" t="s">
        <v>229</v>
      </c>
      <c r="G7651" s="51">
        <v>1028.21</v>
      </c>
    </row>
    <row r="7652" spans="1:7" x14ac:dyDescent="0.35">
      <c r="A7652">
        <v>2014</v>
      </c>
      <c r="B7652">
        <v>1</v>
      </c>
      <c r="C7652" t="str">
        <f>+VLOOKUP(Precio_mayoristas_consumidores[[#This Row],[Cod_mes]],Códigos_mes[],2,0)</f>
        <v>Enero</v>
      </c>
      <c r="D7652" t="s">
        <v>800</v>
      </c>
      <c r="E7652" t="str">
        <f>+VLOOKUP(Precio_mayoristas_consumidores[[#This Row],[Producto]],Codigos_class_frutas[],2,0)</f>
        <v>Frutos de pepita</v>
      </c>
      <c r="F7652" t="s">
        <v>231</v>
      </c>
      <c r="G7652" s="51">
        <v>331.8</v>
      </c>
    </row>
    <row r="7653" spans="1:7" x14ac:dyDescent="0.35">
      <c r="A7653">
        <v>2014</v>
      </c>
      <c r="B7653">
        <v>1</v>
      </c>
      <c r="C7653" t="str">
        <f>+VLOOKUP(Precio_mayoristas_consumidores[[#This Row],[Cod_mes]],Códigos_mes[],2,0)</f>
        <v>Enero</v>
      </c>
      <c r="D7653" t="s">
        <v>800</v>
      </c>
      <c r="E7653" t="str">
        <f>+VLOOKUP(Precio_mayoristas_consumidores[[#This Row],[Producto]],Codigos_class_frutas[],2,0)</f>
        <v>Berries</v>
      </c>
      <c r="F7653" t="s">
        <v>802</v>
      </c>
      <c r="G7653" s="51">
        <v>1350</v>
      </c>
    </row>
    <row r="7654" spans="1:7" x14ac:dyDescent="0.35">
      <c r="A7654">
        <v>2014</v>
      </c>
      <c r="B7654">
        <v>1</v>
      </c>
      <c r="C7654" t="str">
        <f>+VLOOKUP(Precio_mayoristas_consumidores[[#This Row],[Cod_mes]],Códigos_mes[],2,0)</f>
        <v>Enero</v>
      </c>
      <c r="D7654" t="s">
        <v>800</v>
      </c>
      <c r="E7654" t="str">
        <f>+VLOOKUP(Precio_mayoristas_consumidores[[#This Row],[Producto]],Codigos_class_frutas[],2,0)</f>
        <v>Cítricos</v>
      </c>
      <c r="F7654" t="s">
        <v>221</v>
      </c>
      <c r="G7654" s="51">
        <v>430.13</v>
      </c>
    </row>
    <row r="7655" spans="1:7" x14ac:dyDescent="0.35">
      <c r="A7655">
        <v>2014</v>
      </c>
      <c r="B7655">
        <v>1</v>
      </c>
      <c r="C7655" t="str">
        <f>+VLOOKUP(Precio_mayoristas_consumidores[[#This Row],[Cod_mes]],Códigos_mes[],2,0)</f>
        <v>Enero</v>
      </c>
      <c r="D7655" t="s">
        <v>800</v>
      </c>
      <c r="E7655" t="str">
        <f>+VLOOKUP(Precio_mayoristas_consumidores[[#This Row],[Producto]],Codigos_class_frutas[],2,0)</f>
        <v>Frutos de hueso (carozo)</v>
      </c>
      <c r="F7655" t="s">
        <v>665</v>
      </c>
      <c r="G7655" s="51">
        <v>802.6</v>
      </c>
    </row>
    <row r="7656" spans="1:7" x14ac:dyDescent="0.35">
      <c r="A7656">
        <v>2014</v>
      </c>
      <c r="B7656">
        <v>1</v>
      </c>
      <c r="C7656" t="str">
        <f>+VLOOKUP(Precio_mayoristas_consumidores[[#This Row],[Cod_mes]],Códigos_mes[],2,0)</f>
        <v>Enero</v>
      </c>
      <c r="D7656" t="s">
        <v>800</v>
      </c>
      <c r="E7656" t="str">
        <f>+VLOOKUP(Precio_mayoristas_consumidores[[#This Row],[Producto]],Codigos_class_frutas[],2,0)</f>
        <v>Oleaginosos</v>
      </c>
      <c r="F7656" t="s">
        <v>225</v>
      </c>
      <c r="G7656" s="51">
        <v>779.68</v>
      </c>
    </row>
    <row r="7657" spans="1:7" x14ac:dyDescent="0.35">
      <c r="A7657">
        <v>2014</v>
      </c>
      <c r="B7657">
        <v>1</v>
      </c>
      <c r="C7657" t="str">
        <f>+VLOOKUP(Precio_mayoristas_consumidores[[#This Row],[Cod_mes]],Códigos_mes[],2,0)</f>
        <v>Enero</v>
      </c>
      <c r="D7657" t="s">
        <v>800</v>
      </c>
      <c r="E7657" t="str">
        <f>+VLOOKUP(Precio_mayoristas_consumidores[[#This Row],[Producto]],Codigos_class_frutas[],2,0)</f>
        <v>Frutos de pepita</v>
      </c>
      <c r="F7657" t="s">
        <v>242</v>
      </c>
      <c r="G7657" s="51">
        <v>353.3</v>
      </c>
    </row>
    <row r="7658" spans="1:7" x14ac:dyDescent="0.35">
      <c r="A7658">
        <v>2014</v>
      </c>
      <c r="B7658">
        <v>1</v>
      </c>
      <c r="C7658" t="str">
        <f>+VLOOKUP(Precio_mayoristas_consumidores[[#This Row],[Cod_mes]],Códigos_mes[],2,0)</f>
        <v>Enero</v>
      </c>
      <c r="D7658" t="s">
        <v>800</v>
      </c>
      <c r="E7658" t="str">
        <f>+VLOOKUP(Precio_mayoristas_consumidores[[#This Row],[Producto]],Codigos_class_frutas[],2,0)</f>
        <v>Tropicales y subtropicales</v>
      </c>
      <c r="F7658" t="s">
        <v>204</v>
      </c>
      <c r="G7658" s="51">
        <v>397.81</v>
      </c>
    </row>
    <row r="7659" spans="1:7" x14ac:dyDescent="0.35">
      <c r="A7659">
        <v>2014</v>
      </c>
      <c r="B7659">
        <v>1</v>
      </c>
      <c r="C7659" t="str">
        <f>+VLOOKUP(Precio_mayoristas_consumidores[[#This Row],[Cod_mes]],Códigos_mes[],2,0)</f>
        <v>Enero</v>
      </c>
      <c r="D7659" t="s">
        <v>800</v>
      </c>
      <c r="E7659" t="str">
        <f>+VLOOKUP(Precio_mayoristas_consumidores[[#This Row],[Producto]],Codigos_class_frutas[],2,0)</f>
        <v>Cítricos</v>
      </c>
      <c r="F7659" t="s">
        <v>256</v>
      </c>
      <c r="G7659" s="51">
        <v>332.95</v>
      </c>
    </row>
    <row r="7660" spans="1:7" x14ac:dyDescent="0.35">
      <c r="A7660">
        <v>2014</v>
      </c>
      <c r="B7660">
        <v>1</v>
      </c>
      <c r="C7660" t="str">
        <f>+VLOOKUP(Precio_mayoristas_consumidores[[#This Row],[Cod_mes]],Códigos_mes[],2,0)</f>
        <v>Enero</v>
      </c>
      <c r="D7660" t="s">
        <v>800</v>
      </c>
      <c r="E7660" t="str">
        <f>+VLOOKUP(Precio_mayoristas_consumidores[[#This Row],[Producto]],Codigos_class_frutas[],2,0)</f>
        <v>Otros</v>
      </c>
      <c r="F7660" t="s">
        <v>717</v>
      </c>
      <c r="G7660" s="51">
        <v>527.07000000000005</v>
      </c>
    </row>
    <row r="7661" spans="1:7" x14ac:dyDescent="0.35">
      <c r="A7661">
        <v>2014</v>
      </c>
      <c r="B7661">
        <v>1</v>
      </c>
      <c r="C7661" t="str">
        <f>+VLOOKUP(Precio_mayoristas_consumidores[[#This Row],[Cod_mes]],Códigos_mes[],2,0)</f>
        <v>Enero</v>
      </c>
      <c r="D7661" t="s">
        <v>800</v>
      </c>
      <c r="E7661" t="str">
        <f>+VLOOKUP(Precio_mayoristas_consumidores[[#This Row],[Producto]],Codigos_class_frutas[],2,0)</f>
        <v>Uva</v>
      </c>
      <c r="F7661" t="s">
        <v>295</v>
      </c>
      <c r="G7661" s="51">
        <v>642.46</v>
      </c>
    </row>
    <row r="7662" spans="1:7" x14ac:dyDescent="0.35">
      <c r="A7662">
        <v>2014</v>
      </c>
      <c r="B7662">
        <v>2</v>
      </c>
      <c r="C7662" t="str">
        <f>+VLOOKUP(Precio_mayoristas_consumidores[[#This Row],[Cod_mes]],Códigos_mes[],2,0)</f>
        <v>Febrero</v>
      </c>
      <c r="D7662" t="s">
        <v>800</v>
      </c>
      <c r="E7662" t="str">
        <f>+VLOOKUP(Precio_mayoristas_consumidores[[#This Row],[Producto]],Codigos_class_frutas[],2,0)</f>
        <v>Berries</v>
      </c>
      <c r="F7662" t="s">
        <v>207</v>
      </c>
      <c r="G7662" s="51">
        <v>1317.84</v>
      </c>
    </row>
    <row r="7663" spans="1:7" x14ac:dyDescent="0.35">
      <c r="A7663">
        <v>2014</v>
      </c>
      <c r="B7663">
        <v>2</v>
      </c>
      <c r="C7663" t="str">
        <f>+VLOOKUP(Precio_mayoristas_consumidores[[#This Row],[Cod_mes]],Códigos_mes[],2,0)</f>
        <v>Febrero</v>
      </c>
      <c r="D7663" t="s">
        <v>800</v>
      </c>
      <c r="E7663" t="str">
        <f>+VLOOKUP(Precio_mayoristas_consumidores[[#This Row],[Producto]],Codigos_class_frutas[],2,0)</f>
        <v>Frutos de hueso (carozo)</v>
      </c>
      <c r="F7663" t="s">
        <v>281</v>
      </c>
      <c r="G7663" s="51">
        <v>1000</v>
      </c>
    </row>
    <row r="7664" spans="1:7" x14ac:dyDescent="0.35">
      <c r="A7664">
        <v>2014</v>
      </c>
      <c r="B7664">
        <v>2</v>
      </c>
      <c r="C7664" t="str">
        <f>+VLOOKUP(Precio_mayoristas_consumidores[[#This Row],[Cod_mes]],Códigos_mes[],2,0)</f>
        <v>Febrero</v>
      </c>
      <c r="D7664" t="s">
        <v>800</v>
      </c>
      <c r="E7664" t="str">
        <f>+VLOOKUP(Precio_mayoristas_consumidores[[#This Row],[Producto]],Codigos_class_frutas[],2,0)</f>
        <v>Frutos de hueso (carozo)</v>
      </c>
      <c r="F7664" t="s">
        <v>702</v>
      </c>
      <c r="G7664" s="51">
        <v>277.39999999999998</v>
      </c>
    </row>
    <row r="7665" spans="1:7" x14ac:dyDescent="0.35">
      <c r="A7665">
        <v>2014</v>
      </c>
      <c r="B7665">
        <v>2</v>
      </c>
      <c r="C7665" t="str">
        <f>+VLOOKUP(Precio_mayoristas_consumidores[[#This Row],[Cod_mes]],Códigos_mes[],2,0)</f>
        <v>Febrero</v>
      </c>
      <c r="D7665" t="s">
        <v>800</v>
      </c>
      <c r="E7665" t="str">
        <f>+VLOOKUP(Precio_mayoristas_consumidores[[#This Row],[Producto]],Codigos_class_frutas[],2,0)</f>
        <v>Frutos de hueso (carozo)</v>
      </c>
      <c r="F7665" t="s">
        <v>277</v>
      </c>
      <c r="G7665" s="51">
        <v>630.07000000000005</v>
      </c>
    </row>
    <row r="7666" spans="1:7" x14ac:dyDescent="0.35">
      <c r="A7666">
        <v>2014</v>
      </c>
      <c r="B7666">
        <v>2</v>
      </c>
      <c r="C7666" t="str">
        <f>+VLOOKUP(Precio_mayoristas_consumidores[[#This Row],[Cod_mes]],Códigos_mes[],2,0)</f>
        <v>Febrero</v>
      </c>
      <c r="D7666" t="s">
        <v>800</v>
      </c>
      <c r="E7666" t="str">
        <f>+VLOOKUP(Precio_mayoristas_consumidores[[#This Row],[Producto]],Codigos_class_frutas[],2,0)</f>
        <v>Berries</v>
      </c>
      <c r="F7666" t="s">
        <v>799</v>
      </c>
      <c r="G7666" s="51">
        <v>1872.22</v>
      </c>
    </row>
    <row r="7667" spans="1:7" x14ac:dyDescent="0.35">
      <c r="A7667">
        <v>2014</v>
      </c>
      <c r="B7667">
        <v>2</v>
      </c>
      <c r="C7667" t="str">
        <f>+VLOOKUP(Precio_mayoristas_consumidores[[#This Row],[Cod_mes]],Códigos_mes[],2,0)</f>
        <v>Febrero</v>
      </c>
      <c r="D7667" t="s">
        <v>800</v>
      </c>
      <c r="E7667" t="str">
        <f>+VLOOKUP(Precio_mayoristas_consumidores[[#This Row],[Producto]],Codigos_class_frutas[],2,0)</f>
        <v>Berries</v>
      </c>
      <c r="F7667" t="s">
        <v>212</v>
      </c>
      <c r="G7667" s="51">
        <v>780.21</v>
      </c>
    </row>
    <row r="7668" spans="1:7" x14ac:dyDescent="0.35">
      <c r="A7668">
        <v>2014</v>
      </c>
      <c r="B7668">
        <v>2</v>
      </c>
      <c r="C7668" t="str">
        <f>+VLOOKUP(Precio_mayoristas_consumidores[[#This Row],[Cod_mes]],Códigos_mes[],2,0)</f>
        <v>Febrero</v>
      </c>
      <c r="D7668" t="s">
        <v>800</v>
      </c>
      <c r="E7668" t="str">
        <f>+VLOOKUP(Precio_mayoristas_consumidores[[#This Row],[Producto]],Codigos_class_frutas[],2,0)</f>
        <v>Berries</v>
      </c>
      <c r="F7668" t="s">
        <v>249</v>
      </c>
      <c r="G7668" s="51">
        <v>694.44</v>
      </c>
    </row>
    <row r="7669" spans="1:7" x14ac:dyDescent="0.35">
      <c r="A7669">
        <v>2014</v>
      </c>
      <c r="B7669">
        <v>2</v>
      </c>
      <c r="C7669" t="str">
        <f>+VLOOKUP(Precio_mayoristas_consumidores[[#This Row],[Cod_mes]],Códigos_mes[],2,0)</f>
        <v>Febrero</v>
      </c>
      <c r="D7669" t="s">
        <v>800</v>
      </c>
      <c r="E7669" t="str">
        <f>+VLOOKUP(Precio_mayoristas_consumidores[[#This Row],[Producto]],Codigos_class_frutas[],2,0)</f>
        <v>Cítricos</v>
      </c>
      <c r="F7669" t="s">
        <v>214</v>
      </c>
      <c r="G7669" s="51">
        <v>719.64</v>
      </c>
    </row>
    <row r="7670" spans="1:7" x14ac:dyDescent="0.35">
      <c r="A7670">
        <v>2014</v>
      </c>
      <c r="B7670">
        <v>2</v>
      </c>
      <c r="C7670" t="str">
        <f>+VLOOKUP(Precio_mayoristas_consumidores[[#This Row],[Cod_mes]],Códigos_mes[],2,0)</f>
        <v>Febrero</v>
      </c>
      <c r="D7670" t="s">
        <v>800</v>
      </c>
      <c r="E7670" t="str">
        <f>+VLOOKUP(Precio_mayoristas_consumidores[[#This Row],[Producto]],Codigos_class_frutas[],2,0)</f>
        <v>Tropicales y subtropicales</v>
      </c>
      <c r="F7670" t="s">
        <v>229</v>
      </c>
      <c r="G7670" s="51">
        <v>956.39</v>
      </c>
    </row>
    <row r="7671" spans="1:7" x14ac:dyDescent="0.35">
      <c r="A7671">
        <v>2014</v>
      </c>
      <c r="B7671">
        <v>2</v>
      </c>
      <c r="C7671" t="str">
        <f>+VLOOKUP(Precio_mayoristas_consumidores[[#This Row],[Cod_mes]],Códigos_mes[],2,0)</f>
        <v>Febrero</v>
      </c>
      <c r="D7671" t="s">
        <v>800</v>
      </c>
      <c r="E7671" t="str">
        <f>+VLOOKUP(Precio_mayoristas_consumidores[[#This Row],[Producto]],Codigos_class_frutas[],2,0)</f>
        <v>Frutos de pepita</v>
      </c>
      <c r="F7671" t="s">
        <v>231</v>
      </c>
      <c r="G7671" s="51">
        <v>258.26</v>
      </c>
    </row>
    <row r="7672" spans="1:7" x14ac:dyDescent="0.35">
      <c r="A7672">
        <v>2014</v>
      </c>
      <c r="B7672">
        <v>2</v>
      </c>
      <c r="C7672" t="str">
        <f>+VLOOKUP(Precio_mayoristas_consumidores[[#This Row],[Cod_mes]],Códigos_mes[],2,0)</f>
        <v>Febrero</v>
      </c>
      <c r="D7672" t="s">
        <v>800</v>
      </c>
      <c r="E7672" t="str">
        <f>+VLOOKUP(Precio_mayoristas_consumidores[[#This Row],[Producto]],Codigos_class_frutas[],2,0)</f>
        <v>Berries</v>
      </c>
      <c r="F7672" t="s">
        <v>802</v>
      </c>
      <c r="G7672" s="51">
        <v>1269.02</v>
      </c>
    </row>
    <row r="7673" spans="1:7" x14ac:dyDescent="0.35">
      <c r="A7673">
        <v>2014</v>
      </c>
      <c r="B7673">
        <v>2</v>
      </c>
      <c r="C7673" t="str">
        <f>+VLOOKUP(Precio_mayoristas_consumidores[[#This Row],[Cod_mes]],Códigos_mes[],2,0)</f>
        <v>Febrero</v>
      </c>
      <c r="D7673" t="s">
        <v>800</v>
      </c>
      <c r="E7673" t="str">
        <f>+VLOOKUP(Precio_mayoristas_consumidores[[#This Row],[Producto]],Codigos_class_frutas[],2,0)</f>
        <v>Cítricos</v>
      </c>
      <c r="F7673" t="s">
        <v>221</v>
      </c>
      <c r="G7673" s="51">
        <v>464.76</v>
      </c>
    </row>
    <row r="7674" spans="1:7" x14ac:dyDescent="0.35">
      <c r="A7674">
        <v>2014</v>
      </c>
      <c r="B7674">
        <v>2</v>
      </c>
      <c r="C7674" t="str">
        <f>+VLOOKUP(Precio_mayoristas_consumidores[[#This Row],[Cod_mes]],Códigos_mes[],2,0)</f>
        <v>Febrero</v>
      </c>
      <c r="D7674" t="s">
        <v>800</v>
      </c>
      <c r="E7674" t="str">
        <f>+VLOOKUP(Precio_mayoristas_consumidores[[#This Row],[Producto]],Codigos_class_frutas[],2,0)</f>
        <v>Frutos de hueso (carozo)</v>
      </c>
      <c r="F7674" t="s">
        <v>665</v>
      </c>
      <c r="G7674" s="51">
        <v>754.01</v>
      </c>
    </row>
    <row r="7675" spans="1:7" x14ac:dyDescent="0.35">
      <c r="A7675">
        <v>2014</v>
      </c>
      <c r="B7675">
        <v>2</v>
      </c>
      <c r="C7675" t="str">
        <f>+VLOOKUP(Precio_mayoristas_consumidores[[#This Row],[Cod_mes]],Códigos_mes[],2,0)</f>
        <v>Febrero</v>
      </c>
      <c r="D7675" t="s">
        <v>800</v>
      </c>
      <c r="E7675" t="str">
        <f>+VLOOKUP(Precio_mayoristas_consumidores[[#This Row],[Producto]],Codigos_class_frutas[],2,0)</f>
        <v>Oleaginosos</v>
      </c>
      <c r="F7675" t="s">
        <v>225</v>
      </c>
      <c r="G7675" s="51">
        <v>733.17</v>
      </c>
    </row>
    <row r="7676" spans="1:7" x14ac:dyDescent="0.35">
      <c r="A7676">
        <v>2014</v>
      </c>
      <c r="B7676">
        <v>2</v>
      </c>
      <c r="C7676" t="str">
        <f>+VLOOKUP(Precio_mayoristas_consumidores[[#This Row],[Cod_mes]],Códigos_mes[],2,0)</f>
        <v>Febrero</v>
      </c>
      <c r="D7676" t="s">
        <v>800</v>
      </c>
      <c r="E7676" t="str">
        <f>+VLOOKUP(Precio_mayoristas_consumidores[[#This Row],[Producto]],Codigos_class_frutas[],2,0)</f>
        <v>Frutos de pepita</v>
      </c>
      <c r="F7676" t="s">
        <v>242</v>
      </c>
      <c r="G7676" s="51">
        <v>268.5</v>
      </c>
    </row>
    <row r="7677" spans="1:7" x14ac:dyDescent="0.35">
      <c r="A7677">
        <v>2014</v>
      </c>
      <c r="B7677">
        <v>2</v>
      </c>
      <c r="C7677" t="str">
        <f>+VLOOKUP(Precio_mayoristas_consumidores[[#This Row],[Cod_mes]],Códigos_mes[],2,0)</f>
        <v>Febrero</v>
      </c>
      <c r="D7677" t="s">
        <v>800</v>
      </c>
      <c r="E7677" t="str">
        <f>+VLOOKUP(Precio_mayoristas_consumidores[[#This Row],[Producto]],Codigos_class_frutas[],2,0)</f>
        <v>Tropicales y subtropicales</v>
      </c>
      <c r="F7677" t="s">
        <v>204</v>
      </c>
      <c r="G7677" s="51">
        <v>303.08999999999997</v>
      </c>
    </row>
    <row r="7678" spans="1:7" x14ac:dyDescent="0.35">
      <c r="A7678">
        <v>2014</v>
      </c>
      <c r="B7678">
        <v>2</v>
      </c>
      <c r="C7678" t="str">
        <f>+VLOOKUP(Precio_mayoristas_consumidores[[#This Row],[Cod_mes]],Códigos_mes[],2,0)</f>
        <v>Febrero</v>
      </c>
      <c r="D7678" t="s">
        <v>800</v>
      </c>
      <c r="E7678" t="str">
        <f>+VLOOKUP(Precio_mayoristas_consumidores[[#This Row],[Producto]],Codigos_class_frutas[],2,0)</f>
        <v>Cítricos</v>
      </c>
      <c r="F7678" t="s">
        <v>256</v>
      </c>
      <c r="G7678" s="51">
        <v>302.85000000000002</v>
      </c>
    </row>
    <row r="7679" spans="1:7" x14ac:dyDescent="0.35">
      <c r="A7679">
        <v>2014</v>
      </c>
      <c r="B7679">
        <v>2</v>
      </c>
      <c r="C7679" t="str">
        <f>+VLOOKUP(Precio_mayoristas_consumidores[[#This Row],[Cod_mes]],Códigos_mes[],2,0)</f>
        <v>Febrero</v>
      </c>
      <c r="D7679" t="s">
        <v>800</v>
      </c>
      <c r="E7679" t="str">
        <f>+VLOOKUP(Precio_mayoristas_consumidores[[#This Row],[Producto]],Codigos_class_frutas[],2,0)</f>
        <v>Otros</v>
      </c>
      <c r="F7679" t="s">
        <v>717</v>
      </c>
      <c r="G7679" s="51">
        <v>464.09</v>
      </c>
    </row>
    <row r="7680" spans="1:7" x14ac:dyDescent="0.35">
      <c r="A7680">
        <v>2014</v>
      </c>
      <c r="B7680">
        <v>2</v>
      </c>
      <c r="C7680" t="str">
        <f>+VLOOKUP(Precio_mayoristas_consumidores[[#This Row],[Cod_mes]],Códigos_mes[],2,0)</f>
        <v>Febrero</v>
      </c>
      <c r="D7680" t="s">
        <v>800</v>
      </c>
      <c r="E7680" t="str">
        <f>+VLOOKUP(Precio_mayoristas_consumidores[[#This Row],[Producto]],Codigos_class_frutas[],2,0)</f>
        <v>Uva</v>
      </c>
      <c r="F7680" t="s">
        <v>295</v>
      </c>
      <c r="G7680" s="51">
        <v>459.15</v>
      </c>
    </row>
    <row r="7681" spans="1:7" x14ac:dyDescent="0.35">
      <c r="A7681">
        <v>2014</v>
      </c>
      <c r="B7681">
        <v>3</v>
      </c>
      <c r="C7681" t="str">
        <f>+VLOOKUP(Precio_mayoristas_consumidores[[#This Row],[Cod_mes]],Códigos_mes[],2,0)</f>
        <v>Marzo</v>
      </c>
      <c r="D7681" t="s">
        <v>800</v>
      </c>
      <c r="E7681" t="str">
        <f>+VLOOKUP(Precio_mayoristas_consumidores[[#This Row],[Producto]],Codigos_class_frutas[],2,0)</f>
        <v>Berries</v>
      </c>
      <c r="F7681" t="s">
        <v>207</v>
      </c>
      <c r="G7681" s="51">
        <v>1796.51</v>
      </c>
    </row>
    <row r="7682" spans="1:7" x14ac:dyDescent="0.35">
      <c r="A7682">
        <v>2014</v>
      </c>
      <c r="B7682">
        <v>3</v>
      </c>
      <c r="C7682" t="str">
        <f>+VLOOKUP(Precio_mayoristas_consumidores[[#This Row],[Cod_mes]],Códigos_mes[],2,0)</f>
        <v>Marzo</v>
      </c>
      <c r="D7682" t="s">
        <v>800</v>
      </c>
      <c r="E7682" t="str">
        <f>+VLOOKUP(Precio_mayoristas_consumidores[[#This Row],[Producto]],Codigos_class_frutas[],2,0)</f>
        <v>Frutos de hueso (carozo)</v>
      </c>
      <c r="F7682" t="s">
        <v>702</v>
      </c>
      <c r="G7682" s="51">
        <v>273.95999999999998</v>
      </c>
    </row>
    <row r="7683" spans="1:7" x14ac:dyDescent="0.35">
      <c r="A7683">
        <v>2014</v>
      </c>
      <c r="B7683">
        <v>3</v>
      </c>
      <c r="C7683" t="str">
        <f>+VLOOKUP(Precio_mayoristas_consumidores[[#This Row],[Cod_mes]],Códigos_mes[],2,0)</f>
        <v>Marzo</v>
      </c>
      <c r="D7683" t="s">
        <v>800</v>
      </c>
      <c r="E7683" t="str">
        <f>+VLOOKUP(Precio_mayoristas_consumidores[[#This Row],[Producto]],Codigos_class_frutas[],2,0)</f>
        <v>Frutos de hueso (carozo)</v>
      </c>
      <c r="F7683" t="s">
        <v>277</v>
      </c>
      <c r="G7683" s="51">
        <v>720.66</v>
      </c>
    </row>
    <row r="7684" spans="1:7" x14ac:dyDescent="0.35">
      <c r="A7684">
        <v>2014</v>
      </c>
      <c r="B7684">
        <v>3</v>
      </c>
      <c r="C7684" t="str">
        <f>+VLOOKUP(Precio_mayoristas_consumidores[[#This Row],[Cod_mes]],Códigos_mes[],2,0)</f>
        <v>Marzo</v>
      </c>
      <c r="D7684" t="s">
        <v>800</v>
      </c>
      <c r="E7684" t="str">
        <f>+VLOOKUP(Precio_mayoristas_consumidores[[#This Row],[Producto]],Codigos_class_frutas[],2,0)</f>
        <v>Berries</v>
      </c>
      <c r="F7684" t="s">
        <v>799</v>
      </c>
      <c r="G7684" s="51">
        <v>2108.61</v>
      </c>
    </row>
    <row r="7685" spans="1:7" x14ac:dyDescent="0.35">
      <c r="A7685">
        <v>2014</v>
      </c>
      <c r="B7685">
        <v>3</v>
      </c>
      <c r="C7685" t="str">
        <f>+VLOOKUP(Precio_mayoristas_consumidores[[#This Row],[Cod_mes]],Códigos_mes[],2,0)</f>
        <v>Marzo</v>
      </c>
      <c r="D7685" t="s">
        <v>800</v>
      </c>
      <c r="E7685" t="str">
        <f>+VLOOKUP(Precio_mayoristas_consumidores[[#This Row],[Producto]],Codigos_class_frutas[],2,0)</f>
        <v>Berries</v>
      </c>
      <c r="F7685" t="s">
        <v>212</v>
      </c>
      <c r="G7685" s="51">
        <v>801.46</v>
      </c>
    </row>
    <row r="7686" spans="1:7" x14ac:dyDescent="0.35">
      <c r="A7686">
        <v>2014</v>
      </c>
      <c r="B7686">
        <v>3</v>
      </c>
      <c r="C7686" t="str">
        <f>+VLOOKUP(Precio_mayoristas_consumidores[[#This Row],[Cod_mes]],Códigos_mes[],2,0)</f>
        <v>Marzo</v>
      </c>
      <c r="D7686" t="s">
        <v>800</v>
      </c>
      <c r="E7686" t="str">
        <f>+VLOOKUP(Precio_mayoristas_consumidores[[#This Row],[Producto]],Codigos_class_frutas[],2,0)</f>
        <v>Berries</v>
      </c>
      <c r="F7686" t="s">
        <v>249</v>
      </c>
      <c r="G7686" s="51">
        <v>410.91</v>
      </c>
    </row>
    <row r="7687" spans="1:7" x14ac:dyDescent="0.35">
      <c r="A7687">
        <v>2014</v>
      </c>
      <c r="B7687">
        <v>3</v>
      </c>
      <c r="C7687" t="str">
        <f>+VLOOKUP(Precio_mayoristas_consumidores[[#This Row],[Cod_mes]],Códigos_mes[],2,0)</f>
        <v>Marzo</v>
      </c>
      <c r="D7687" t="s">
        <v>800</v>
      </c>
      <c r="E7687" t="str">
        <f>+VLOOKUP(Precio_mayoristas_consumidores[[#This Row],[Producto]],Codigos_class_frutas[],2,0)</f>
        <v>Cítricos</v>
      </c>
      <c r="F7687" t="s">
        <v>214</v>
      </c>
      <c r="G7687" s="51">
        <v>889.31</v>
      </c>
    </row>
    <row r="7688" spans="1:7" x14ac:dyDescent="0.35">
      <c r="A7688">
        <v>2014</v>
      </c>
      <c r="B7688">
        <v>3</v>
      </c>
      <c r="C7688" t="str">
        <f>+VLOOKUP(Precio_mayoristas_consumidores[[#This Row],[Cod_mes]],Códigos_mes[],2,0)</f>
        <v>Marzo</v>
      </c>
      <c r="D7688" t="s">
        <v>800</v>
      </c>
      <c r="E7688" t="str">
        <f>+VLOOKUP(Precio_mayoristas_consumidores[[#This Row],[Producto]],Codigos_class_frutas[],2,0)</f>
        <v>Cítricos</v>
      </c>
      <c r="F7688" t="s">
        <v>218</v>
      </c>
      <c r="G7688" s="51">
        <v>790</v>
      </c>
    </row>
    <row r="7689" spans="1:7" x14ac:dyDescent="0.35">
      <c r="A7689">
        <v>2014</v>
      </c>
      <c r="B7689">
        <v>3</v>
      </c>
      <c r="C7689" t="str">
        <f>+VLOOKUP(Precio_mayoristas_consumidores[[#This Row],[Cod_mes]],Códigos_mes[],2,0)</f>
        <v>Marzo</v>
      </c>
      <c r="D7689" t="s">
        <v>800</v>
      </c>
      <c r="E7689" t="str">
        <f>+VLOOKUP(Precio_mayoristas_consumidores[[#This Row],[Producto]],Codigos_class_frutas[],2,0)</f>
        <v>Tropicales y subtropicales</v>
      </c>
      <c r="F7689" t="s">
        <v>229</v>
      </c>
      <c r="G7689" s="51">
        <v>1088.24</v>
      </c>
    </row>
    <row r="7690" spans="1:7" x14ac:dyDescent="0.35">
      <c r="A7690">
        <v>2014</v>
      </c>
      <c r="B7690">
        <v>3</v>
      </c>
      <c r="C7690" t="str">
        <f>+VLOOKUP(Precio_mayoristas_consumidores[[#This Row],[Cod_mes]],Códigos_mes[],2,0)</f>
        <v>Marzo</v>
      </c>
      <c r="D7690" t="s">
        <v>800</v>
      </c>
      <c r="E7690" t="str">
        <f>+VLOOKUP(Precio_mayoristas_consumidores[[#This Row],[Producto]],Codigos_class_frutas[],2,0)</f>
        <v>Frutos de pepita</v>
      </c>
      <c r="F7690" t="s">
        <v>231</v>
      </c>
      <c r="G7690" s="51">
        <v>215.57</v>
      </c>
    </row>
    <row r="7691" spans="1:7" x14ac:dyDescent="0.35">
      <c r="A7691">
        <v>2014</v>
      </c>
      <c r="B7691">
        <v>3</v>
      </c>
      <c r="C7691" t="str">
        <f>+VLOOKUP(Precio_mayoristas_consumidores[[#This Row],[Cod_mes]],Códigos_mes[],2,0)</f>
        <v>Marzo</v>
      </c>
      <c r="D7691" t="s">
        <v>800</v>
      </c>
      <c r="E7691" t="str">
        <f>+VLOOKUP(Precio_mayoristas_consumidores[[#This Row],[Producto]],Codigos_class_frutas[],2,0)</f>
        <v>Frutos de pepita</v>
      </c>
      <c r="F7691" t="s">
        <v>803</v>
      </c>
      <c r="G7691" s="51">
        <v>416.73</v>
      </c>
    </row>
    <row r="7692" spans="1:7" x14ac:dyDescent="0.35">
      <c r="A7692">
        <v>2014</v>
      </c>
      <c r="B7692">
        <v>3</v>
      </c>
      <c r="C7692" t="str">
        <f>+VLOOKUP(Precio_mayoristas_consumidores[[#This Row],[Cod_mes]],Códigos_mes[],2,0)</f>
        <v>Marzo</v>
      </c>
      <c r="D7692" t="s">
        <v>800</v>
      </c>
      <c r="E7692" t="str">
        <f>+VLOOKUP(Precio_mayoristas_consumidores[[#This Row],[Producto]],Codigos_class_frutas[],2,0)</f>
        <v>Berries</v>
      </c>
      <c r="F7692" t="s">
        <v>802</v>
      </c>
      <c r="G7692" s="51">
        <v>1104.81</v>
      </c>
    </row>
    <row r="7693" spans="1:7" x14ac:dyDescent="0.35">
      <c r="A7693">
        <v>2014</v>
      </c>
      <c r="B7693">
        <v>3</v>
      </c>
      <c r="C7693" t="str">
        <f>+VLOOKUP(Precio_mayoristas_consumidores[[#This Row],[Cod_mes]],Códigos_mes[],2,0)</f>
        <v>Marzo</v>
      </c>
      <c r="D7693" t="s">
        <v>800</v>
      </c>
      <c r="E7693" t="str">
        <f>+VLOOKUP(Precio_mayoristas_consumidores[[#This Row],[Producto]],Codigos_class_frutas[],2,0)</f>
        <v>Cítricos</v>
      </c>
      <c r="F7693" t="s">
        <v>221</v>
      </c>
      <c r="G7693" s="51">
        <v>482.67</v>
      </c>
    </row>
    <row r="7694" spans="1:7" x14ac:dyDescent="0.35">
      <c r="A7694">
        <v>2014</v>
      </c>
      <c r="B7694">
        <v>3</v>
      </c>
      <c r="C7694" t="str">
        <f>+VLOOKUP(Precio_mayoristas_consumidores[[#This Row],[Cod_mes]],Códigos_mes[],2,0)</f>
        <v>Marzo</v>
      </c>
      <c r="D7694" t="s">
        <v>800</v>
      </c>
      <c r="E7694" t="str">
        <f>+VLOOKUP(Precio_mayoristas_consumidores[[#This Row],[Producto]],Codigos_class_frutas[],2,0)</f>
        <v>Frutos de hueso (carozo)</v>
      </c>
      <c r="F7694" t="s">
        <v>665</v>
      </c>
      <c r="G7694" s="51">
        <v>765.81</v>
      </c>
    </row>
    <row r="7695" spans="1:7" x14ac:dyDescent="0.35">
      <c r="A7695">
        <v>2014</v>
      </c>
      <c r="B7695">
        <v>3</v>
      </c>
      <c r="C7695" t="str">
        <f>+VLOOKUP(Precio_mayoristas_consumidores[[#This Row],[Cod_mes]],Códigos_mes[],2,0)</f>
        <v>Marzo</v>
      </c>
      <c r="D7695" t="s">
        <v>800</v>
      </c>
      <c r="E7695" t="str">
        <f>+VLOOKUP(Precio_mayoristas_consumidores[[#This Row],[Producto]],Codigos_class_frutas[],2,0)</f>
        <v>Oleaginosos</v>
      </c>
      <c r="F7695" t="s">
        <v>225</v>
      </c>
      <c r="G7695" s="51">
        <v>844.72</v>
      </c>
    </row>
    <row r="7696" spans="1:7" x14ac:dyDescent="0.35">
      <c r="A7696">
        <v>2014</v>
      </c>
      <c r="B7696">
        <v>3</v>
      </c>
      <c r="C7696" t="str">
        <f>+VLOOKUP(Precio_mayoristas_consumidores[[#This Row],[Cod_mes]],Códigos_mes[],2,0)</f>
        <v>Marzo</v>
      </c>
      <c r="D7696" t="s">
        <v>800</v>
      </c>
      <c r="E7696" t="str">
        <f>+VLOOKUP(Precio_mayoristas_consumidores[[#This Row],[Producto]],Codigos_class_frutas[],2,0)</f>
        <v>Frutos de pepita</v>
      </c>
      <c r="F7696" t="s">
        <v>242</v>
      </c>
      <c r="G7696" s="51">
        <v>269.2</v>
      </c>
    </row>
    <row r="7697" spans="1:7" x14ac:dyDescent="0.35">
      <c r="A7697">
        <v>2014</v>
      </c>
      <c r="B7697">
        <v>3</v>
      </c>
      <c r="C7697" t="str">
        <f>+VLOOKUP(Precio_mayoristas_consumidores[[#This Row],[Cod_mes]],Códigos_mes[],2,0)</f>
        <v>Marzo</v>
      </c>
      <c r="D7697" t="s">
        <v>800</v>
      </c>
      <c r="E7697" t="str">
        <f>+VLOOKUP(Precio_mayoristas_consumidores[[#This Row],[Producto]],Codigos_class_frutas[],2,0)</f>
        <v>Tropicales y subtropicales</v>
      </c>
      <c r="F7697" t="s">
        <v>204</v>
      </c>
      <c r="G7697" s="51">
        <v>464.75</v>
      </c>
    </row>
    <row r="7698" spans="1:7" x14ac:dyDescent="0.35">
      <c r="A7698">
        <v>2014</v>
      </c>
      <c r="B7698">
        <v>3</v>
      </c>
      <c r="C7698" t="str">
        <f>+VLOOKUP(Precio_mayoristas_consumidores[[#This Row],[Cod_mes]],Códigos_mes[],2,0)</f>
        <v>Marzo</v>
      </c>
      <c r="D7698" t="s">
        <v>800</v>
      </c>
      <c r="E7698" t="str">
        <f>+VLOOKUP(Precio_mayoristas_consumidores[[#This Row],[Producto]],Codigos_class_frutas[],2,0)</f>
        <v>Cítricos</v>
      </c>
      <c r="F7698" t="s">
        <v>256</v>
      </c>
      <c r="G7698" s="51">
        <v>372.31</v>
      </c>
    </row>
    <row r="7699" spans="1:7" x14ac:dyDescent="0.35">
      <c r="A7699">
        <v>2014</v>
      </c>
      <c r="B7699">
        <v>3</v>
      </c>
      <c r="C7699" t="str">
        <f>+VLOOKUP(Precio_mayoristas_consumidores[[#This Row],[Cod_mes]],Códigos_mes[],2,0)</f>
        <v>Marzo</v>
      </c>
      <c r="D7699" t="s">
        <v>800</v>
      </c>
      <c r="E7699" t="str">
        <f>+VLOOKUP(Precio_mayoristas_consumidores[[#This Row],[Producto]],Codigos_class_frutas[],2,0)</f>
        <v>Otros</v>
      </c>
      <c r="F7699" t="s">
        <v>717</v>
      </c>
      <c r="G7699" s="51">
        <v>428.4</v>
      </c>
    </row>
    <row r="7700" spans="1:7" x14ac:dyDescent="0.35">
      <c r="A7700">
        <v>2014</v>
      </c>
      <c r="B7700">
        <v>3</v>
      </c>
      <c r="C7700" t="str">
        <f>+VLOOKUP(Precio_mayoristas_consumidores[[#This Row],[Cod_mes]],Códigos_mes[],2,0)</f>
        <v>Marzo</v>
      </c>
      <c r="D7700" t="s">
        <v>800</v>
      </c>
      <c r="E7700" t="str">
        <f>+VLOOKUP(Precio_mayoristas_consumidores[[#This Row],[Producto]],Codigos_class_frutas[],2,0)</f>
        <v>Uva</v>
      </c>
      <c r="F7700" t="s">
        <v>295</v>
      </c>
      <c r="G7700" s="51">
        <v>414.05</v>
      </c>
    </row>
    <row r="7701" spans="1:7" x14ac:dyDescent="0.35">
      <c r="A7701">
        <v>2014</v>
      </c>
      <c r="B7701">
        <v>4</v>
      </c>
      <c r="C7701" t="str">
        <f>+VLOOKUP(Precio_mayoristas_consumidores[[#This Row],[Cod_mes]],Códigos_mes[],2,0)</f>
        <v>Abril</v>
      </c>
      <c r="D7701" t="s">
        <v>800</v>
      </c>
      <c r="E7701" t="str">
        <f>+VLOOKUP(Precio_mayoristas_consumidores[[#This Row],[Producto]],Codigos_class_frutas[],2,0)</f>
        <v>Berries</v>
      </c>
      <c r="F7701" t="s">
        <v>207</v>
      </c>
      <c r="G7701" s="51">
        <v>2725.97</v>
      </c>
    </row>
    <row r="7702" spans="1:7" x14ac:dyDescent="0.35">
      <c r="A7702">
        <v>2014</v>
      </c>
      <c r="B7702">
        <v>4</v>
      </c>
      <c r="C7702" t="str">
        <f>+VLOOKUP(Precio_mayoristas_consumidores[[#This Row],[Cod_mes]],Códigos_mes[],2,0)</f>
        <v>Abril</v>
      </c>
      <c r="D7702" t="s">
        <v>800</v>
      </c>
      <c r="E7702" t="str">
        <f>+VLOOKUP(Precio_mayoristas_consumidores[[#This Row],[Producto]],Codigos_class_frutas[],2,0)</f>
        <v>Otros</v>
      </c>
      <c r="F7702" t="s">
        <v>804</v>
      </c>
      <c r="G7702" s="51">
        <v>690.74</v>
      </c>
    </row>
    <row r="7703" spans="1:7" x14ac:dyDescent="0.35">
      <c r="A7703">
        <v>2014</v>
      </c>
      <c r="B7703">
        <v>4</v>
      </c>
      <c r="C7703" t="str">
        <f>+VLOOKUP(Precio_mayoristas_consumidores[[#This Row],[Cod_mes]],Códigos_mes[],2,0)</f>
        <v>Abril</v>
      </c>
      <c r="D7703" t="s">
        <v>800</v>
      </c>
      <c r="E7703" t="str">
        <f>+VLOOKUP(Precio_mayoristas_consumidores[[#This Row],[Producto]],Codigos_class_frutas[],2,0)</f>
        <v>Frutos de hueso (carozo)</v>
      </c>
      <c r="F7703" t="s">
        <v>702</v>
      </c>
      <c r="G7703" s="51">
        <v>324.13</v>
      </c>
    </row>
    <row r="7704" spans="1:7" x14ac:dyDescent="0.35">
      <c r="A7704">
        <v>2014</v>
      </c>
      <c r="B7704">
        <v>4</v>
      </c>
      <c r="C7704" t="str">
        <f>+VLOOKUP(Precio_mayoristas_consumidores[[#This Row],[Cod_mes]],Códigos_mes[],2,0)</f>
        <v>Abril</v>
      </c>
      <c r="D7704" t="s">
        <v>800</v>
      </c>
      <c r="E7704" t="str">
        <f>+VLOOKUP(Precio_mayoristas_consumidores[[#This Row],[Producto]],Codigos_class_frutas[],2,0)</f>
        <v>Frutos de hueso (carozo)</v>
      </c>
      <c r="F7704" t="s">
        <v>277</v>
      </c>
      <c r="G7704" s="51">
        <v>567.5</v>
      </c>
    </row>
    <row r="7705" spans="1:7" x14ac:dyDescent="0.35">
      <c r="A7705">
        <v>2014</v>
      </c>
      <c r="B7705">
        <v>4</v>
      </c>
      <c r="C7705" t="str">
        <f>+VLOOKUP(Precio_mayoristas_consumidores[[#This Row],[Cod_mes]],Códigos_mes[],2,0)</f>
        <v>Abril</v>
      </c>
      <c r="D7705" t="s">
        <v>800</v>
      </c>
      <c r="E7705" t="str">
        <f>+VLOOKUP(Precio_mayoristas_consumidores[[#This Row],[Producto]],Codigos_class_frutas[],2,0)</f>
        <v>Berries</v>
      </c>
      <c r="F7705" t="s">
        <v>799</v>
      </c>
      <c r="G7705" s="51">
        <v>2431.6</v>
      </c>
    </row>
    <row r="7706" spans="1:7" x14ac:dyDescent="0.35">
      <c r="A7706">
        <v>2014</v>
      </c>
      <c r="B7706">
        <v>4</v>
      </c>
      <c r="C7706" t="str">
        <f>+VLOOKUP(Precio_mayoristas_consumidores[[#This Row],[Cod_mes]],Códigos_mes[],2,0)</f>
        <v>Abril</v>
      </c>
      <c r="D7706" t="s">
        <v>800</v>
      </c>
      <c r="E7706" t="str">
        <f>+VLOOKUP(Precio_mayoristas_consumidores[[#This Row],[Producto]],Codigos_class_frutas[],2,0)</f>
        <v>Berries</v>
      </c>
      <c r="F7706" t="s">
        <v>212</v>
      </c>
      <c r="G7706" s="51">
        <v>838.64</v>
      </c>
    </row>
    <row r="7707" spans="1:7" x14ac:dyDescent="0.35">
      <c r="A7707">
        <v>2014</v>
      </c>
      <c r="B7707">
        <v>4</v>
      </c>
      <c r="C7707" t="str">
        <f>+VLOOKUP(Precio_mayoristas_consumidores[[#This Row],[Cod_mes]],Códigos_mes[],2,0)</f>
        <v>Abril</v>
      </c>
      <c r="D7707" t="s">
        <v>800</v>
      </c>
      <c r="E7707" t="str">
        <f>+VLOOKUP(Precio_mayoristas_consumidores[[#This Row],[Producto]],Codigos_class_frutas[],2,0)</f>
        <v>Frutos de pepita</v>
      </c>
      <c r="F7707" t="s">
        <v>805</v>
      </c>
      <c r="G7707" s="51">
        <v>360.04</v>
      </c>
    </row>
    <row r="7708" spans="1:7" x14ac:dyDescent="0.35">
      <c r="A7708">
        <v>2014</v>
      </c>
      <c r="B7708">
        <v>4</v>
      </c>
      <c r="C7708" t="str">
        <f>+VLOOKUP(Precio_mayoristas_consumidores[[#This Row],[Cod_mes]],Códigos_mes[],2,0)</f>
        <v>Abril</v>
      </c>
      <c r="D7708" t="s">
        <v>800</v>
      </c>
      <c r="E7708" t="str">
        <f>+VLOOKUP(Precio_mayoristas_consumidores[[#This Row],[Producto]],Codigos_class_frutas[],2,0)</f>
        <v>Berries</v>
      </c>
      <c r="F7708" t="s">
        <v>249</v>
      </c>
      <c r="G7708" s="51">
        <v>272.89999999999998</v>
      </c>
    </row>
    <row r="7709" spans="1:7" x14ac:dyDescent="0.35">
      <c r="A7709">
        <v>2014</v>
      </c>
      <c r="B7709">
        <v>4</v>
      </c>
      <c r="C7709" t="str">
        <f>+VLOOKUP(Precio_mayoristas_consumidores[[#This Row],[Cod_mes]],Códigos_mes[],2,0)</f>
        <v>Abril</v>
      </c>
      <c r="D7709" t="s">
        <v>800</v>
      </c>
      <c r="E7709" t="str">
        <f>+VLOOKUP(Precio_mayoristas_consumidores[[#This Row],[Producto]],Codigos_class_frutas[],2,0)</f>
        <v>Cítricos</v>
      </c>
      <c r="F7709" t="s">
        <v>214</v>
      </c>
      <c r="G7709" s="51">
        <v>857.2</v>
      </c>
    </row>
    <row r="7710" spans="1:7" x14ac:dyDescent="0.35">
      <c r="A7710">
        <v>2014</v>
      </c>
      <c r="B7710">
        <v>4</v>
      </c>
      <c r="C7710" t="str">
        <f>+VLOOKUP(Precio_mayoristas_consumidores[[#This Row],[Cod_mes]],Códigos_mes[],2,0)</f>
        <v>Abril</v>
      </c>
      <c r="D7710" t="s">
        <v>800</v>
      </c>
      <c r="E7710" t="str">
        <f>+VLOOKUP(Precio_mayoristas_consumidores[[#This Row],[Producto]],Codigos_class_frutas[],2,0)</f>
        <v>Cítricos</v>
      </c>
      <c r="F7710" t="s">
        <v>218</v>
      </c>
      <c r="G7710" s="51">
        <v>749.09</v>
      </c>
    </row>
    <row r="7711" spans="1:7" x14ac:dyDescent="0.35">
      <c r="A7711">
        <v>2014</v>
      </c>
      <c r="B7711">
        <v>4</v>
      </c>
      <c r="C7711" t="str">
        <f>+VLOOKUP(Precio_mayoristas_consumidores[[#This Row],[Cod_mes]],Códigos_mes[],2,0)</f>
        <v>Abril</v>
      </c>
      <c r="D7711" t="s">
        <v>800</v>
      </c>
      <c r="E7711" t="str">
        <f>+VLOOKUP(Precio_mayoristas_consumidores[[#This Row],[Producto]],Codigos_class_frutas[],2,0)</f>
        <v>Tropicales y subtropicales</v>
      </c>
      <c r="F7711" t="s">
        <v>229</v>
      </c>
      <c r="G7711" s="51">
        <v>1290.3599999999999</v>
      </c>
    </row>
    <row r="7712" spans="1:7" x14ac:dyDescent="0.35">
      <c r="A7712">
        <v>2014</v>
      </c>
      <c r="B7712">
        <v>4</v>
      </c>
      <c r="C7712" t="str">
        <f>+VLOOKUP(Precio_mayoristas_consumidores[[#This Row],[Cod_mes]],Códigos_mes[],2,0)</f>
        <v>Abril</v>
      </c>
      <c r="D7712" t="s">
        <v>800</v>
      </c>
      <c r="E7712" t="str">
        <f>+VLOOKUP(Precio_mayoristas_consumidores[[#This Row],[Producto]],Codigos_class_frutas[],2,0)</f>
        <v>Frutos de pepita</v>
      </c>
      <c r="F7712" t="s">
        <v>231</v>
      </c>
      <c r="G7712" s="51">
        <v>213.39</v>
      </c>
    </row>
    <row r="7713" spans="1:7" x14ac:dyDescent="0.35">
      <c r="A7713">
        <v>2014</v>
      </c>
      <c r="B7713">
        <v>4</v>
      </c>
      <c r="C7713" t="str">
        <f>+VLOOKUP(Precio_mayoristas_consumidores[[#This Row],[Cod_mes]],Códigos_mes[],2,0)</f>
        <v>Abril</v>
      </c>
      <c r="D7713" t="s">
        <v>800</v>
      </c>
      <c r="E7713" t="str">
        <f>+VLOOKUP(Precio_mayoristas_consumidores[[#This Row],[Producto]],Codigos_class_frutas[],2,0)</f>
        <v>Frutos de pepita</v>
      </c>
      <c r="F7713" t="s">
        <v>803</v>
      </c>
      <c r="G7713" s="51">
        <v>375.5</v>
      </c>
    </row>
    <row r="7714" spans="1:7" x14ac:dyDescent="0.35">
      <c r="A7714">
        <v>2014</v>
      </c>
      <c r="B7714">
        <v>4</v>
      </c>
      <c r="C7714" t="str">
        <f>+VLOOKUP(Precio_mayoristas_consumidores[[#This Row],[Cod_mes]],Códigos_mes[],2,0)</f>
        <v>Abril</v>
      </c>
      <c r="D7714" t="s">
        <v>800</v>
      </c>
      <c r="E7714" t="str">
        <f>+VLOOKUP(Precio_mayoristas_consumidores[[#This Row],[Producto]],Codigos_class_frutas[],2,0)</f>
        <v>Berries</v>
      </c>
      <c r="F7714" t="s">
        <v>802</v>
      </c>
      <c r="G7714" s="51">
        <v>1300</v>
      </c>
    </row>
    <row r="7715" spans="1:7" x14ac:dyDescent="0.35">
      <c r="A7715">
        <v>2014</v>
      </c>
      <c r="B7715">
        <v>4</v>
      </c>
      <c r="C7715" t="str">
        <f>+VLOOKUP(Precio_mayoristas_consumidores[[#This Row],[Cod_mes]],Códigos_mes[],2,0)</f>
        <v>Abril</v>
      </c>
      <c r="D7715" t="s">
        <v>800</v>
      </c>
      <c r="E7715" t="str">
        <f>+VLOOKUP(Precio_mayoristas_consumidores[[#This Row],[Producto]],Codigos_class_frutas[],2,0)</f>
        <v>Cítricos</v>
      </c>
      <c r="F7715" t="s">
        <v>221</v>
      </c>
      <c r="G7715" s="51">
        <v>476.21</v>
      </c>
    </row>
    <row r="7716" spans="1:7" x14ac:dyDescent="0.35">
      <c r="A7716">
        <v>2014</v>
      </c>
      <c r="B7716">
        <v>4</v>
      </c>
      <c r="C7716" t="str">
        <f>+VLOOKUP(Precio_mayoristas_consumidores[[#This Row],[Cod_mes]],Códigos_mes[],2,0)</f>
        <v>Abril</v>
      </c>
      <c r="D7716" t="s">
        <v>800</v>
      </c>
      <c r="E7716" t="str">
        <f>+VLOOKUP(Precio_mayoristas_consumidores[[#This Row],[Producto]],Codigos_class_frutas[],2,0)</f>
        <v>Frutos de hueso (carozo)</v>
      </c>
      <c r="F7716" t="s">
        <v>665</v>
      </c>
      <c r="G7716" s="51">
        <v>807.87</v>
      </c>
    </row>
    <row r="7717" spans="1:7" x14ac:dyDescent="0.35">
      <c r="A7717">
        <v>2014</v>
      </c>
      <c r="B7717">
        <v>4</v>
      </c>
      <c r="C7717" t="str">
        <f>+VLOOKUP(Precio_mayoristas_consumidores[[#This Row],[Cod_mes]],Códigos_mes[],2,0)</f>
        <v>Abril</v>
      </c>
      <c r="D7717" t="s">
        <v>800</v>
      </c>
      <c r="E7717" t="str">
        <f>+VLOOKUP(Precio_mayoristas_consumidores[[#This Row],[Producto]],Codigos_class_frutas[],2,0)</f>
        <v>Oleaginosos</v>
      </c>
      <c r="F7717" t="s">
        <v>225</v>
      </c>
      <c r="G7717" s="51">
        <v>845.39</v>
      </c>
    </row>
    <row r="7718" spans="1:7" x14ac:dyDescent="0.35">
      <c r="A7718">
        <v>2014</v>
      </c>
      <c r="B7718">
        <v>4</v>
      </c>
      <c r="C7718" t="str">
        <f>+VLOOKUP(Precio_mayoristas_consumidores[[#This Row],[Cod_mes]],Códigos_mes[],2,0)</f>
        <v>Abril</v>
      </c>
      <c r="D7718" t="s">
        <v>800</v>
      </c>
      <c r="E7718" t="str">
        <f>+VLOOKUP(Precio_mayoristas_consumidores[[#This Row],[Producto]],Codigos_class_frutas[],2,0)</f>
        <v>Frutos de pepita</v>
      </c>
      <c r="F7718" t="s">
        <v>242</v>
      </c>
      <c r="G7718" s="51">
        <v>262.79000000000002</v>
      </c>
    </row>
    <row r="7719" spans="1:7" x14ac:dyDescent="0.35">
      <c r="A7719">
        <v>2014</v>
      </c>
      <c r="B7719">
        <v>4</v>
      </c>
      <c r="C7719" t="str">
        <f>+VLOOKUP(Precio_mayoristas_consumidores[[#This Row],[Cod_mes]],Códigos_mes[],2,0)</f>
        <v>Abril</v>
      </c>
      <c r="D7719" t="s">
        <v>800</v>
      </c>
      <c r="E7719" t="str">
        <f>+VLOOKUP(Precio_mayoristas_consumidores[[#This Row],[Producto]],Codigos_class_frutas[],2,0)</f>
        <v>Tropicales y subtropicales</v>
      </c>
      <c r="F7719" t="s">
        <v>204</v>
      </c>
      <c r="G7719" s="51">
        <v>369.62</v>
      </c>
    </row>
    <row r="7720" spans="1:7" x14ac:dyDescent="0.35">
      <c r="A7720">
        <v>2014</v>
      </c>
      <c r="B7720">
        <v>4</v>
      </c>
      <c r="C7720" t="str">
        <f>+VLOOKUP(Precio_mayoristas_consumidores[[#This Row],[Cod_mes]],Códigos_mes[],2,0)</f>
        <v>Abril</v>
      </c>
      <c r="D7720" t="s">
        <v>800</v>
      </c>
      <c r="E7720" t="str">
        <f>+VLOOKUP(Precio_mayoristas_consumidores[[#This Row],[Producto]],Codigos_class_frutas[],2,0)</f>
        <v>Cítricos</v>
      </c>
      <c r="F7720" t="s">
        <v>256</v>
      </c>
      <c r="G7720" s="51">
        <v>420.14</v>
      </c>
    </row>
    <row r="7721" spans="1:7" x14ac:dyDescent="0.35">
      <c r="A7721">
        <v>2014</v>
      </c>
      <c r="B7721">
        <v>4</v>
      </c>
      <c r="C7721" t="str">
        <f>+VLOOKUP(Precio_mayoristas_consumidores[[#This Row],[Cod_mes]],Códigos_mes[],2,0)</f>
        <v>Abril</v>
      </c>
      <c r="D7721" t="s">
        <v>800</v>
      </c>
      <c r="E7721" t="str">
        <f>+VLOOKUP(Precio_mayoristas_consumidores[[#This Row],[Producto]],Codigos_class_frutas[],2,0)</f>
        <v>Otros</v>
      </c>
      <c r="F7721" t="s">
        <v>717</v>
      </c>
      <c r="G7721" s="51">
        <v>476.31</v>
      </c>
    </row>
    <row r="7722" spans="1:7" x14ac:dyDescent="0.35">
      <c r="A7722">
        <v>2014</v>
      </c>
      <c r="B7722">
        <v>4</v>
      </c>
      <c r="C7722" t="str">
        <f>+VLOOKUP(Precio_mayoristas_consumidores[[#This Row],[Cod_mes]],Códigos_mes[],2,0)</f>
        <v>Abril</v>
      </c>
      <c r="D7722" t="s">
        <v>800</v>
      </c>
      <c r="E7722" t="str">
        <f>+VLOOKUP(Precio_mayoristas_consumidores[[#This Row],[Producto]],Codigos_class_frutas[],2,0)</f>
        <v>Uva</v>
      </c>
      <c r="F7722" t="s">
        <v>295</v>
      </c>
      <c r="G7722" s="51">
        <v>378.52</v>
      </c>
    </row>
    <row r="7723" spans="1:7" x14ac:dyDescent="0.35">
      <c r="A7723">
        <v>2014</v>
      </c>
      <c r="B7723">
        <v>5</v>
      </c>
      <c r="C7723" t="str">
        <f>+VLOOKUP(Precio_mayoristas_consumidores[[#This Row],[Cod_mes]],Códigos_mes[],2,0)</f>
        <v>Mayo</v>
      </c>
      <c r="D7723" t="s">
        <v>800</v>
      </c>
      <c r="E7723" t="str">
        <f>+VLOOKUP(Precio_mayoristas_consumidores[[#This Row],[Producto]],Codigos_class_frutas[],2,0)</f>
        <v>Otros</v>
      </c>
      <c r="F7723" t="s">
        <v>804</v>
      </c>
      <c r="G7723" s="51">
        <v>629.36</v>
      </c>
    </row>
    <row r="7724" spans="1:7" x14ac:dyDescent="0.35">
      <c r="A7724">
        <v>2014</v>
      </c>
      <c r="B7724">
        <v>5</v>
      </c>
      <c r="C7724" t="str">
        <f>+VLOOKUP(Precio_mayoristas_consumidores[[#This Row],[Cod_mes]],Códigos_mes[],2,0)</f>
        <v>Mayo</v>
      </c>
      <c r="D7724" t="s">
        <v>800</v>
      </c>
      <c r="E7724" t="str">
        <f>+VLOOKUP(Precio_mayoristas_consumidores[[#This Row],[Producto]],Codigos_class_frutas[],2,0)</f>
        <v>Frutos de hueso (carozo)</v>
      </c>
      <c r="F7724" t="s">
        <v>702</v>
      </c>
      <c r="G7724" s="51">
        <v>287.5</v>
      </c>
    </row>
    <row r="7725" spans="1:7" x14ac:dyDescent="0.35">
      <c r="A7725">
        <v>2014</v>
      </c>
      <c r="B7725">
        <v>5</v>
      </c>
      <c r="C7725" t="str">
        <f>+VLOOKUP(Precio_mayoristas_consumidores[[#This Row],[Cod_mes]],Códigos_mes[],2,0)</f>
        <v>Mayo</v>
      </c>
      <c r="D7725" t="s">
        <v>800</v>
      </c>
      <c r="E7725" t="str">
        <f>+VLOOKUP(Precio_mayoristas_consumidores[[#This Row],[Producto]],Codigos_class_frutas[],2,0)</f>
        <v>Berries</v>
      </c>
      <c r="F7725" t="s">
        <v>212</v>
      </c>
      <c r="G7725" s="51">
        <v>933.05</v>
      </c>
    </row>
    <row r="7726" spans="1:7" x14ac:dyDescent="0.35">
      <c r="A7726">
        <v>2014</v>
      </c>
      <c r="B7726">
        <v>5</v>
      </c>
      <c r="C7726" t="str">
        <f>+VLOOKUP(Precio_mayoristas_consumidores[[#This Row],[Cod_mes]],Códigos_mes[],2,0)</f>
        <v>Mayo</v>
      </c>
      <c r="D7726" t="s">
        <v>800</v>
      </c>
      <c r="E7726" t="str">
        <f>+VLOOKUP(Precio_mayoristas_consumidores[[#This Row],[Producto]],Codigos_class_frutas[],2,0)</f>
        <v>Frutos de pepita</v>
      </c>
      <c r="F7726" t="s">
        <v>805</v>
      </c>
      <c r="G7726" s="51">
        <v>279.69</v>
      </c>
    </row>
    <row r="7727" spans="1:7" x14ac:dyDescent="0.35">
      <c r="A7727">
        <v>2014</v>
      </c>
      <c r="B7727">
        <v>5</v>
      </c>
      <c r="C7727" t="str">
        <f>+VLOOKUP(Precio_mayoristas_consumidores[[#This Row],[Cod_mes]],Códigos_mes[],2,0)</f>
        <v>Mayo</v>
      </c>
      <c r="D7727" t="s">
        <v>800</v>
      </c>
      <c r="E7727" t="str">
        <f>+VLOOKUP(Precio_mayoristas_consumidores[[#This Row],[Producto]],Codigos_class_frutas[],2,0)</f>
        <v>Berries</v>
      </c>
      <c r="F7727" t="s">
        <v>249</v>
      </c>
      <c r="G7727" s="51">
        <v>305.73</v>
      </c>
    </row>
    <row r="7728" spans="1:7" x14ac:dyDescent="0.35">
      <c r="A7728">
        <v>2014</v>
      </c>
      <c r="B7728">
        <v>5</v>
      </c>
      <c r="C7728" t="str">
        <f>+VLOOKUP(Precio_mayoristas_consumidores[[#This Row],[Cod_mes]],Códigos_mes[],2,0)</f>
        <v>Mayo</v>
      </c>
      <c r="D7728" t="s">
        <v>800</v>
      </c>
      <c r="E7728" t="str">
        <f>+VLOOKUP(Precio_mayoristas_consumidores[[#This Row],[Producto]],Codigos_class_frutas[],2,0)</f>
        <v>Cítricos</v>
      </c>
      <c r="F7728" t="s">
        <v>214</v>
      </c>
      <c r="G7728" s="51">
        <v>618.85</v>
      </c>
    </row>
    <row r="7729" spans="1:7" x14ac:dyDescent="0.35">
      <c r="A7729">
        <v>2014</v>
      </c>
      <c r="B7729">
        <v>5</v>
      </c>
      <c r="C7729" t="str">
        <f>+VLOOKUP(Precio_mayoristas_consumidores[[#This Row],[Cod_mes]],Códigos_mes[],2,0)</f>
        <v>Mayo</v>
      </c>
      <c r="D7729" t="s">
        <v>800</v>
      </c>
      <c r="E7729" t="str">
        <f>+VLOOKUP(Precio_mayoristas_consumidores[[#This Row],[Producto]],Codigos_class_frutas[],2,0)</f>
        <v>Cítricos</v>
      </c>
      <c r="F7729" t="s">
        <v>218</v>
      </c>
      <c r="G7729" s="51">
        <v>837.51</v>
      </c>
    </row>
    <row r="7730" spans="1:7" x14ac:dyDescent="0.35">
      <c r="A7730">
        <v>2014</v>
      </c>
      <c r="B7730">
        <v>5</v>
      </c>
      <c r="C7730" t="str">
        <f>+VLOOKUP(Precio_mayoristas_consumidores[[#This Row],[Cod_mes]],Códigos_mes[],2,0)</f>
        <v>Mayo</v>
      </c>
      <c r="D7730" t="s">
        <v>800</v>
      </c>
      <c r="E7730" t="str">
        <f>+VLOOKUP(Precio_mayoristas_consumidores[[#This Row],[Producto]],Codigos_class_frutas[],2,0)</f>
        <v>Frutos de pepita</v>
      </c>
      <c r="F7730" t="s">
        <v>231</v>
      </c>
      <c r="G7730" s="51">
        <v>206.92</v>
      </c>
    </row>
    <row r="7731" spans="1:7" x14ac:dyDescent="0.35">
      <c r="A7731">
        <v>2014</v>
      </c>
      <c r="B7731">
        <v>5</v>
      </c>
      <c r="C7731" t="str">
        <f>+VLOOKUP(Precio_mayoristas_consumidores[[#This Row],[Cod_mes]],Códigos_mes[],2,0)</f>
        <v>Mayo</v>
      </c>
      <c r="D7731" t="s">
        <v>800</v>
      </c>
      <c r="E7731" t="str">
        <f>+VLOOKUP(Precio_mayoristas_consumidores[[#This Row],[Producto]],Codigos_class_frutas[],2,0)</f>
        <v>Frutos de pepita</v>
      </c>
      <c r="F7731" t="s">
        <v>803</v>
      </c>
      <c r="G7731" s="51">
        <v>474.49</v>
      </c>
    </row>
    <row r="7732" spans="1:7" x14ac:dyDescent="0.35">
      <c r="A7732">
        <v>2014</v>
      </c>
      <c r="B7732">
        <v>5</v>
      </c>
      <c r="C7732" t="str">
        <f>+VLOOKUP(Precio_mayoristas_consumidores[[#This Row],[Cod_mes]],Códigos_mes[],2,0)</f>
        <v>Mayo</v>
      </c>
      <c r="D7732" t="s">
        <v>800</v>
      </c>
      <c r="E7732" t="str">
        <f>+VLOOKUP(Precio_mayoristas_consumidores[[#This Row],[Producto]],Codigos_class_frutas[],2,0)</f>
        <v>Cítricos</v>
      </c>
      <c r="F7732" t="s">
        <v>221</v>
      </c>
      <c r="G7732" s="51">
        <v>383.07</v>
      </c>
    </row>
    <row r="7733" spans="1:7" x14ac:dyDescent="0.35">
      <c r="A7733">
        <v>2014</v>
      </c>
      <c r="B7733">
        <v>5</v>
      </c>
      <c r="C7733" t="str">
        <f>+VLOOKUP(Precio_mayoristas_consumidores[[#This Row],[Cod_mes]],Códigos_mes[],2,0)</f>
        <v>Mayo</v>
      </c>
      <c r="D7733" t="s">
        <v>800</v>
      </c>
      <c r="E7733" t="str">
        <f>+VLOOKUP(Precio_mayoristas_consumidores[[#This Row],[Producto]],Codigos_class_frutas[],2,0)</f>
        <v>Oleaginosos</v>
      </c>
      <c r="F7733" t="s">
        <v>225</v>
      </c>
      <c r="G7733" s="51">
        <v>819.99</v>
      </c>
    </row>
    <row r="7734" spans="1:7" x14ac:dyDescent="0.35">
      <c r="A7734">
        <v>2014</v>
      </c>
      <c r="B7734">
        <v>5</v>
      </c>
      <c r="C7734" t="str">
        <f>+VLOOKUP(Precio_mayoristas_consumidores[[#This Row],[Cod_mes]],Códigos_mes[],2,0)</f>
        <v>Mayo</v>
      </c>
      <c r="D7734" t="s">
        <v>800</v>
      </c>
      <c r="E7734" t="str">
        <f>+VLOOKUP(Precio_mayoristas_consumidores[[#This Row],[Producto]],Codigos_class_frutas[],2,0)</f>
        <v>Tropicales y subtropicales</v>
      </c>
      <c r="F7734" t="s">
        <v>806</v>
      </c>
      <c r="G7734" s="51">
        <v>968.18</v>
      </c>
    </row>
    <row r="7735" spans="1:7" x14ac:dyDescent="0.35">
      <c r="A7735">
        <v>2014</v>
      </c>
      <c r="B7735">
        <v>5</v>
      </c>
      <c r="C7735" t="str">
        <f>+VLOOKUP(Precio_mayoristas_consumidores[[#This Row],[Cod_mes]],Códigos_mes[],2,0)</f>
        <v>Mayo</v>
      </c>
      <c r="D7735" t="s">
        <v>800</v>
      </c>
      <c r="E7735" t="str">
        <f>+VLOOKUP(Precio_mayoristas_consumidores[[#This Row],[Producto]],Codigos_class_frutas[],2,0)</f>
        <v>Frutos de pepita</v>
      </c>
      <c r="F7735" t="s">
        <v>242</v>
      </c>
      <c r="G7735" s="51">
        <v>279.17</v>
      </c>
    </row>
    <row r="7736" spans="1:7" x14ac:dyDescent="0.35">
      <c r="A7736">
        <v>2014</v>
      </c>
      <c r="B7736">
        <v>5</v>
      </c>
      <c r="C7736" t="str">
        <f>+VLOOKUP(Precio_mayoristas_consumidores[[#This Row],[Cod_mes]],Códigos_mes[],2,0)</f>
        <v>Mayo</v>
      </c>
      <c r="D7736" t="s">
        <v>800</v>
      </c>
      <c r="E7736" t="str">
        <f>+VLOOKUP(Precio_mayoristas_consumidores[[#This Row],[Producto]],Codigos_class_frutas[],2,0)</f>
        <v>Tropicales y subtropicales</v>
      </c>
      <c r="F7736" t="s">
        <v>204</v>
      </c>
      <c r="G7736" s="51">
        <v>333.49</v>
      </c>
    </row>
    <row r="7737" spans="1:7" x14ac:dyDescent="0.35">
      <c r="A7737">
        <v>2014</v>
      </c>
      <c r="B7737">
        <v>5</v>
      </c>
      <c r="C7737" t="str">
        <f>+VLOOKUP(Precio_mayoristas_consumidores[[#This Row],[Cod_mes]],Códigos_mes[],2,0)</f>
        <v>Mayo</v>
      </c>
      <c r="D7737" t="s">
        <v>800</v>
      </c>
      <c r="E7737" t="str">
        <f>+VLOOKUP(Precio_mayoristas_consumidores[[#This Row],[Producto]],Codigos_class_frutas[],2,0)</f>
        <v>Cítricos</v>
      </c>
      <c r="F7737" t="s">
        <v>256</v>
      </c>
      <c r="G7737" s="51">
        <v>425.6</v>
      </c>
    </row>
    <row r="7738" spans="1:7" x14ac:dyDescent="0.35">
      <c r="A7738">
        <v>2014</v>
      </c>
      <c r="B7738">
        <v>5</v>
      </c>
      <c r="C7738" t="str">
        <f>+VLOOKUP(Precio_mayoristas_consumidores[[#This Row],[Cod_mes]],Códigos_mes[],2,0)</f>
        <v>Mayo</v>
      </c>
      <c r="D7738" t="s">
        <v>800</v>
      </c>
      <c r="E7738" t="str">
        <f>+VLOOKUP(Precio_mayoristas_consumidores[[#This Row],[Producto]],Codigos_class_frutas[],2,0)</f>
        <v>Otros</v>
      </c>
      <c r="F7738" t="s">
        <v>717</v>
      </c>
      <c r="G7738" s="51">
        <v>513.02</v>
      </c>
    </row>
    <row r="7739" spans="1:7" x14ac:dyDescent="0.35">
      <c r="A7739">
        <v>2014</v>
      </c>
      <c r="B7739">
        <v>5</v>
      </c>
      <c r="C7739" t="str">
        <f>+VLOOKUP(Precio_mayoristas_consumidores[[#This Row],[Cod_mes]],Códigos_mes[],2,0)</f>
        <v>Mayo</v>
      </c>
      <c r="D7739" t="s">
        <v>800</v>
      </c>
      <c r="E7739" t="str">
        <f>+VLOOKUP(Precio_mayoristas_consumidores[[#This Row],[Producto]],Codigos_class_frutas[],2,0)</f>
        <v>Uva</v>
      </c>
      <c r="F7739" t="s">
        <v>295</v>
      </c>
      <c r="G7739" s="51">
        <v>442.31</v>
      </c>
    </row>
    <row r="7740" spans="1:7" x14ac:dyDescent="0.35">
      <c r="A7740">
        <v>2014</v>
      </c>
      <c r="B7740">
        <v>6</v>
      </c>
      <c r="C7740" t="str">
        <f>+VLOOKUP(Precio_mayoristas_consumidores[[#This Row],[Cod_mes]],Códigos_mes[],2,0)</f>
        <v>Junio</v>
      </c>
      <c r="D7740" t="s">
        <v>800</v>
      </c>
      <c r="E7740" t="str">
        <f>+VLOOKUP(Precio_mayoristas_consumidores[[#This Row],[Producto]],Codigos_class_frutas[],2,0)</f>
        <v>Otros</v>
      </c>
      <c r="F7740" t="s">
        <v>804</v>
      </c>
      <c r="G7740" s="51">
        <v>798.85</v>
      </c>
    </row>
    <row r="7741" spans="1:7" x14ac:dyDescent="0.35">
      <c r="A7741">
        <v>2014</v>
      </c>
      <c r="B7741">
        <v>6</v>
      </c>
      <c r="C7741" t="str">
        <f>+VLOOKUP(Precio_mayoristas_consumidores[[#This Row],[Cod_mes]],Códigos_mes[],2,0)</f>
        <v>Junio</v>
      </c>
      <c r="D7741" t="s">
        <v>800</v>
      </c>
      <c r="E7741" t="str">
        <f>+VLOOKUP(Precio_mayoristas_consumidores[[#This Row],[Producto]],Codigos_class_frutas[],2,0)</f>
        <v>Frutos de hueso (carozo)</v>
      </c>
      <c r="F7741" t="s">
        <v>702</v>
      </c>
      <c r="G7741" s="51">
        <v>222.22</v>
      </c>
    </row>
    <row r="7742" spans="1:7" x14ac:dyDescent="0.35">
      <c r="A7742">
        <v>2014</v>
      </c>
      <c r="B7742">
        <v>6</v>
      </c>
      <c r="C7742" t="str">
        <f>+VLOOKUP(Precio_mayoristas_consumidores[[#This Row],[Cod_mes]],Códigos_mes[],2,0)</f>
        <v>Junio</v>
      </c>
      <c r="D7742" t="s">
        <v>800</v>
      </c>
      <c r="E7742" t="str">
        <f>+VLOOKUP(Precio_mayoristas_consumidores[[#This Row],[Producto]],Codigos_class_frutas[],2,0)</f>
        <v>Berries</v>
      </c>
      <c r="F7742" t="s">
        <v>212</v>
      </c>
      <c r="G7742" s="51">
        <v>1238.6099999999999</v>
      </c>
    </row>
    <row r="7743" spans="1:7" x14ac:dyDescent="0.35">
      <c r="A7743">
        <v>2014</v>
      </c>
      <c r="B7743">
        <v>6</v>
      </c>
      <c r="C7743" t="str">
        <f>+VLOOKUP(Precio_mayoristas_consumidores[[#This Row],[Cod_mes]],Códigos_mes[],2,0)</f>
        <v>Junio</v>
      </c>
      <c r="D7743" t="s">
        <v>800</v>
      </c>
      <c r="E7743" t="str">
        <f>+VLOOKUP(Precio_mayoristas_consumidores[[#This Row],[Producto]],Codigos_class_frutas[],2,0)</f>
        <v>Frutos de pepita</v>
      </c>
      <c r="F7743" t="s">
        <v>805</v>
      </c>
      <c r="G7743" s="51">
        <v>264.02999999999997</v>
      </c>
    </row>
    <row r="7744" spans="1:7" x14ac:dyDescent="0.35">
      <c r="A7744">
        <v>2014</v>
      </c>
      <c r="B7744">
        <v>6</v>
      </c>
      <c r="C7744" t="str">
        <f>+VLOOKUP(Precio_mayoristas_consumidores[[#This Row],[Cod_mes]],Códigos_mes[],2,0)</f>
        <v>Junio</v>
      </c>
      <c r="D7744" t="s">
        <v>800</v>
      </c>
      <c r="E7744" t="str">
        <f>+VLOOKUP(Precio_mayoristas_consumidores[[#This Row],[Producto]],Codigos_class_frutas[],2,0)</f>
        <v>Berries</v>
      </c>
      <c r="F7744" t="s">
        <v>249</v>
      </c>
      <c r="G7744" s="51">
        <v>364.15</v>
      </c>
    </row>
    <row r="7745" spans="1:7" x14ac:dyDescent="0.35">
      <c r="A7745">
        <v>2014</v>
      </c>
      <c r="B7745">
        <v>6</v>
      </c>
      <c r="C7745" t="str">
        <f>+VLOOKUP(Precio_mayoristas_consumidores[[#This Row],[Cod_mes]],Códigos_mes[],2,0)</f>
        <v>Junio</v>
      </c>
      <c r="D7745" t="s">
        <v>800</v>
      </c>
      <c r="E7745" t="str">
        <f>+VLOOKUP(Precio_mayoristas_consumidores[[#This Row],[Producto]],Codigos_class_frutas[],2,0)</f>
        <v>Cítricos</v>
      </c>
      <c r="F7745" t="s">
        <v>214</v>
      </c>
      <c r="G7745" s="51">
        <v>321.05</v>
      </c>
    </row>
    <row r="7746" spans="1:7" x14ac:dyDescent="0.35">
      <c r="A7746">
        <v>2014</v>
      </c>
      <c r="B7746">
        <v>6</v>
      </c>
      <c r="C7746" t="str">
        <f>+VLOOKUP(Precio_mayoristas_consumidores[[#This Row],[Cod_mes]],Códigos_mes[],2,0)</f>
        <v>Junio</v>
      </c>
      <c r="D7746" t="s">
        <v>800</v>
      </c>
      <c r="E7746" t="str">
        <f>+VLOOKUP(Precio_mayoristas_consumidores[[#This Row],[Producto]],Codigos_class_frutas[],2,0)</f>
        <v>Cítricos</v>
      </c>
      <c r="F7746" t="s">
        <v>218</v>
      </c>
      <c r="G7746" s="51">
        <v>643.05999999999995</v>
      </c>
    </row>
    <row r="7747" spans="1:7" x14ac:dyDescent="0.35">
      <c r="A7747">
        <v>2014</v>
      </c>
      <c r="B7747">
        <v>6</v>
      </c>
      <c r="C7747" t="str">
        <f>+VLOOKUP(Precio_mayoristas_consumidores[[#This Row],[Cod_mes]],Códigos_mes[],2,0)</f>
        <v>Junio</v>
      </c>
      <c r="D7747" t="s">
        <v>800</v>
      </c>
      <c r="E7747" t="str">
        <f>+VLOOKUP(Precio_mayoristas_consumidores[[#This Row],[Producto]],Codigos_class_frutas[],2,0)</f>
        <v>Frutos de pepita</v>
      </c>
      <c r="F7747" t="s">
        <v>231</v>
      </c>
      <c r="G7747" s="51">
        <v>232.37</v>
      </c>
    </row>
    <row r="7748" spans="1:7" x14ac:dyDescent="0.35">
      <c r="A7748">
        <v>2014</v>
      </c>
      <c r="B7748">
        <v>6</v>
      </c>
      <c r="C7748" t="str">
        <f>+VLOOKUP(Precio_mayoristas_consumidores[[#This Row],[Cod_mes]],Códigos_mes[],2,0)</f>
        <v>Junio</v>
      </c>
      <c r="D7748" t="s">
        <v>800</v>
      </c>
      <c r="E7748" t="str">
        <f>+VLOOKUP(Precio_mayoristas_consumidores[[#This Row],[Producto]],Codigos_class_frutas[],2,0)</f>
        <v>Frutos de pepita</v>
      </c>
      <c r="F7748" t="s">
        <v>803</v>
      </c>
      <c r="G7748" s="51">
        <v>661.51</v>
      </c>
    </row>
    <row r="7749" spans="1:7" x14ac:dyDescent="0.35">
      <c r="A7749">
        <v>2014</v>
      </c>
      <c r="B7749">
        <v>6</v>
      </c>
      <c r="C7749" t="str">
        <f>+VLOOKUP(Precio_mayoristas_consumidores[[#This Row],[Cod_mes]],Códigos_mes[],2,0)</f>
        <v>Junio</v>
      </c>
      <c r="D7749" t="s">
        <v>800</v>
      </c>
      <c r="E7749" t="str">
        <f>+VLOOKUP(Precio_mayoristas_consumidores[[#This Row],[Producto]],Codigos_class_frutas[],2,0)</f>
        <v>Cítricos</v>
      </c>
      <c r="F7749" t="s">
        <v>221</v>
      </c>
      <c r="G7749" s="51">
        <v>267.55</v>
      </c>
    </row>
    <row r="7750" spans="1:7" x14ac:dyDescent="0.35">
      <c r="A7750">
        <v>2014</v>
      </c>
      <c r="B7750">
        <v>6</v>
      </c>
      <c r="C7750" t="str">
        <f>+VLOOKUP(Precio_mayoristas_consumidores[[#This Row],[Cod_mes]],Códigos_mes[],2,0)</f>
        <v>Junio</v>
      </c>
      <c r="D7750" t="s">
        <v>800</v>
      </c>
      <c r="E7750" t="str">
        <f>+VLOOKUP(Precio_mayoristas_consumidores[[#This Row],[Producto]],Codigos_class_frutas[],2,0)</f>
        <v>Oleaginosos</v>
      </c>
      <c r="F7750" t="s">
        <v>225</v>
      </c>
      <c r="G7750" s="51">
        <v>932.01</v>
      </c>
    </row>
    <row r="7751" spans="1:7" x14ac:dyDescent="0.35">
      <c r="A7751">
        <v>2014</v>
      </c>
      <c r="B7751">
        <v>6</v>
      </c>
      <c r="C7751" t="str">
        <f>+VLOOKUP(Precio_mayoristas_consumidores[[#This Row],[Cod_mes]],Códigos_mes[],2,0)</f>
        <v>Junio</v>
      </c>
      <c r="D7751" t="s">
        <v>800</v>
      </c>
      <c r="E7751" t="str">
        <f>+VLOOKUP(Precio_mayoristas_consumidores[[#This Row],[Producto]],Codigos_class_frutas[],2,0)</f>
        <v>Tropicales y subtropicales</v>
      </c>
      <c r="F7751" t="s">
        <v>806</v>
      </c>
      <c r="G7751" s="51">
        <v>800</v>
      </c>
    </row>
    <row r="7752" spans="1:7" x14ac:dyDescent="0.35">
      <c r="A7752">
        <v>2014</v>
      </c>
      <c r="B7752">
        <v>6</v>
      </c>
      <c r="C7752" t="str">
        <f>+VLOOKUP(Precio_mayoristas_consumidores[[#This Row],[Cod_mes]],Códigos_mes[],2,0)</f>
        <v>Junio</v>
      </c>
      <c r="D7752" t="s">
        <v>800</v>
      </c>
      <c r="E7752" t="str">
        <f>+VLOOKUP(Precio_mayoristas_consumidores[[#This Row],[Producto]],Codigos_class_frutas[],2,0)</f>
        <v>Frutos de pepita</v>
      </c>
      <c r="F7752" t="s">
        <v>242</v>
      </c>
      <c r="G7752" s="51">
        <v>312.10000000000002</v>
      </c>
    </row>
    <row r="7753" spans="1:7" x14ac:dyDescent="0.35">
      <c r="A7753">
        <v>2014</v>
      </c>
      <c r="B7753">
        <v>6</v>
      </c>
      <c r="C7753" t="str">
        <f>+VLOOKUP(Precio_mayoristas_consumidores[[#This Row],[Cod_mes]],Códigos_mes[],2,0)</f>
        <v>Junio</v>
      </c>
      <c r="D7753" t="s">
        <v>800</v>
      </c>
      <c r="E7753" t="str">
        <f>+VLOOKUP(Precio_mayoristas_consumidores[[#This Row],[Producto]],Codigos_class_frutas[],2,0)</f>
        <v>Tropicales y subtropicales</v>
      </c>
      <c r="F7753" t="s">
        <v>204</v>
      </c>
      <c r="G7753" s="51">
        <v>330.28</v>
      </c>
    </row>
    <row r="7754" spans="1:7" x14ac:dyDescent="0.35">
      <c r="A7754">
        <v>2014</v>
      </c>
      <c r="B7754">
        <v>6</v>
      </c>
      <c r="C7754" t="str">
        <f>+VLOOKUP(Precio_mayoristas_consumidores[[#This Row],[Cod_mes]],Códigos_mes[],2,0)</f>
        <v>Junio</v>
      </c>
      <c r="D7754" t="s">
        <v>800</v>
      </c>
      <c r="E7754" t="str">
        <f>+VLOOKUP(Precio_mayoristas_consumidores[[#This Row],[Producto]],Codigos_class_frutas[],2,0)</f>
        <v>Cítricos</v>
      </c>
      <c r="F7754" t="s">
        <v>256</v>
      </c>
      <c r="G7754" s="51">
        <v>417.29</v>
      </c>
    </row>
    <row r="7755" spans="1:7" x14ac:dyDescent="0.35">
      <c r="A7755">
        <v>2014</v>
      </c>
      <c r="B7755">
        <v>6</v>
      </c>
      <c r="C7755" t="str">
        <f>+VLOOKUP(Precio_mayoristas_consumidores[[#This Row],[Cod_mes]],Códigos_mes[],2,0)</f>
        <v>Junio</v>
      </c>
      <c r="D7755" t="s">
        <v>800</v>
      </c>
      <c r="E7755" t="str">
        <f>+VLOOKUP(Precio_mayoristas_consumidores[[#This Row],[Producto]],Codigos_class_frutas[],2,0)</f>
        <v>Otros</v>
      </c>
      <c r="F7755" t="s">
        <v>717</v>
      </c>
      <c r="G7755" s="51">
        <v>633.63</v>
      </c>
    </row>
    <row r="7756" spans="1:7" x14ac:dyDescent="0.35">
      <c r="A7756">
        <v>2014</v>
      </c>
      <c r="B7756">
        <v>6</v>
      </c>
      <c r="C7756" t="str">
        <f>+VLOOKUP(Precio_mayoristas_consumidores[[#This Row],[Cod_mes]],Códigos_mes[],2,0)</f>
        <v>Junio</v>
      </c>
      <c r="D7756" t="s">
        <v>800</v>
      </c>
      <c r="E7756" t="str">
        <f>+VLOOKUP(Precio_mayoristas_consumidores[[#This Row],[Producto]],Codigos_class_frutas[],2,0)</f>
        <v>Uva</v>
      </c>
      <c r="F7756" t="s">
        <v>295</v>
      </c>
      <c r="G7756" s="51">
        <v>569.79</v>
      </c>
    </row>
    <row r="7757" spans="1:7" x14ac:dyDescent="0.35">
      <c r="A7757">
        <v>2014</v>
      </c>
      <c r="B7757">
        <v>7</v>
      </c>
      <c r="C7757" t="str">
        <f>+VLOOKUP(Precio_mayoristas_consumidores[[#This Row],[Cod_mes]],Códigos_mes[],2,0)</f>
        <v>Julio</v>
      </c>
      <c r="D7757" t="s">
        <v>800</v>
      </c>
      <c r="E7757" t="str">
        <f>+VLOOKUP(Precio_mayoristas_consumidores[[#This Row],[Producto]],Codigos_class_frutas[],2,0)</f>
        <v>Otros</v>
      </c>
      <c r="F7757" t="s">
        <v>209</v>
      </c>
      <c r="G7757" s="51">
        <v>1743.52</v>
      </c>
    </row>
    <row r="7758" spans="1:7" x14ac:dyDescent="0.35">
      <c r="A7758">
        <v>2014</v>
      </c>
      <c r="B7758">
        <v>7</v>
      </c>
      <c r="C7758" t="str">
        <f>+VLOOKUP(Precio_mayoristas_consumidores[[#This Row],[Cod_mes]],Códigos_mes[],2,0)</f>
        <v>Julio</v>
      </c>
      <c r="D7758" t="s">
        <v>800</v>
      </c>
      <c r="E7758" t="str">
        <f>+VLOOKUP(Precio_mayoristas_consumidores[[#This Row],[Producto]],Codigos_class_frutas[],2,0)</f>
        <v>Berries</v>
      </c>
      <c r="F7758" t="s">
        <v>212</v>
      </c>
      <c r="G7758" s="51">
        <v>1420.01</v>
      </c>
    </row>
    <row r="7759" spans="1:7" x14ac:dyDescent="0.35">
      <c r="A7759">
        <v>2014</v>
      </c>
      <c r="B7759">
        <v>7</v>
      </c>
      <c r="C7759" t="str">
        <f>+VLOOKUP(Precio_mayoristas_consumidores[[#This Row],[Cod_mes]],Códigos_mes[],2,0)</f>
        <v>Julio</v>
      </c>
      <c r="D7759" t="s">
        <v>800</v>
      </c>
      <c r="E7759" t="str">
        <f>+VLOOKUP(Precio_mayoristas_consumidores[[#This Row],[Producto]],Codigos_class_frutas[],2,0)</f>
        <v>Frutos de pepita</v>
      </c>
      <c r="F7759" t="s">
        <v>805</v>
      </c>
      <c r="G7759" s="51">
        <v>378.97</v>
      </c>
    </row>
    <row r="7760" spans="1:7" x14ac:dyDescent="0.35">
      <c r="A7760">
        <v>2014</v>
      </c>
      <c r="B7760">
        <v>7</v>
      </c>
      <c r="C7760" t="str">
        <f>+VLOOKUP(Precio_mayoristas_consumidores[[#This Row],[Cod_mes]],Códigos_mes[],2,0)</f>
        <v>Julio</v>
      </c>
      <c r="D7760" t="s">
        <v>800</v>
      </c>
      <c r="E7760" t="str">
        <f>+VLOOKUP(Precio_mayoristas_consumidores[[#This Row],[Producto]],Codigos_class_frutas[],2,0)</f>
        <v>Berries</v>
      </c>
      <c r="F7760" t="s">
        <v>249</v>
      </c>
      <c r="G7760" s="51">
        <v>371.43</v>
      </c>
    </row>
    <row r="7761" spans="1:7" x14ac:dyDescent="0.35">
      <c r="A7761">
        <v>2014</v>
      </c>
      <c r="B7761">
        <v>7</v>
      </c>
      <c r="C7761" t="str">
        <f>+VLOOKUP(Precio_mayoristas_consumidores[[#This Row],[Cod_mes]],Códigos_mes[],2,0)</f>
        <v>Julio</v>
      </c>
      <c r="D7761" t="s">
        <v>800</v>
      </c>
      <c r="E7761" t="str">
        <f>+VLOOKUP(Precio_mayoristas_consumidores[[#This Row],[Producto]],Codigos_class_frutas[],2,0)</f>
        <v>Cítricos</v>
      </c>
      <c r="F7761" t="s">
        <v>214</v>
      </c>
      <c r="G7761" s="51">
        <v>248.9</v>
      </c>
    </row>
    <row r="7762" spans="1:7" x14ac:dyDescent="0.35">
      <c r="A7762">
        <v>2014</v>
      </c>
      <c r="B7762">
        <v>7</v>
      </c>
      <c r="C7762" t="str">
        <f>+VLOOKUP(Precio_mayoristas_consumidores[[#This Row],[Cod_mes]],Códigos_mes[],2,0)</f>
        <v>Julio</v>
      </c>
      <c r="D7762" t="s">
        <v>800</v>
      </c>
      <c r="E7762" t="str">
        <f>+VLOOKUP(Precio_mayoristas_consumidores[[#This Row],[Producto]],Codigos_class_frutas[],2,0)</f>
        <v>Cítricos</v>
      </c>
      <c r="F7762" t="s">
        <v>218</v>
      </c>
      <c r="G7762" s="51">
        <v>485.52</v>
      </c>
    </row>
    <row r="7763" spans="1:7" x14ac:dyDescent="0.35">
      <c r="A7763">
        <v>2014</v>
      </c>
      <c r="B7763">
        <v>7</v>
      </c>
      <c r="C7763" t="str">
        <f>+VLOOKUP(Precio_mayoristas_consumidores[[#This Row],[Cod_mes]],Códigos_mes[],2,0)</f>
        <v>Julio</v>
      </c>
      <c r="D7763" t="s">
        <v>800</v>
      </c>
      <c r="E7763" t="str">
        <f>+VLOOKUP(Precio_mayoristas_consumidores[[#This Row],[Producto]],Codigos_class_frutas[],2,0)</f>
        <v>Frutos de pepita</v>
      </c>
      <c r="F7763" t="s">
        <v>231</v>
      </c>
      <c r="G7763" s="51">
        <v>271.44</v>
      </c>
    </row>
    <row r="7764" spans="1:7" x14ac:dyDescent="0.35">
      <c r="A7764">
        <v>2014</v>
      </c>
      <c r="B7764">
        <v>7</v>
      </c>
      <c r="C7764" t="str">
        <f>+VLOOKUP(Precio_mayoristas_consumidores[[#This Row],[Cod_mes]],Códigos_mes[],2,0)</f>
        <v>Julio</v>
      </c>
      <c r="D7764" t="s">
        <v>800</v>
      </c>
      <c r="E7764" t="str">
        <f>+VLOOKUP(Precio_mayoristas_consumidores[[#This Row],[Producto]],Codigos_class_frutas[],2,0)</f>
        <v>Cítricos</v>
      </c>
      <c r="F7764" t="s">
        <v>221</v>
      </c>
      <c r="G7764" s="51">
        <v>215.67</v>
      </c>
    </row>
    <row r="7765" spans="1:7" x14ac:dyDescent="0.35">
      <c r="A7765">
        <v>2014</v>
      </c>
      <c r="B7765">
        <v>7</v>
      </c>
      <c r="C7765" t="str">
        <f>+VLOOKUP(Precio_mayoristas_consumidores[[#This Row],[Cod_mes]],Códigos_mes[],2,0)</f>
        <v>Julio</v>
      </c>
      <c r="D7765" t="s">
        <v>800</v>
      </c>
      <c r="E7765" t="str">
        <f>+VLOOKUP(Precio_mayoristas_consumidores[[#This Row],[Producto]],Codigos_class_frutas[],2,0)</f>
        <v>Oleaginosos</v>
      </c>
      <c r="F7765" t="s">
        <v>225</v>
      </c>
      <c r="G7765" s="51">
        <v>1328.58</v>
      </c>
    </row>
    <row r="7766" spans="1:7" x14ac:dyDescent="0.35">
      <c r="A7766">
        <v>2014</v>
      </c>
      <c r="B7766">
        <v>7</v>
      </c>
      <c r="C7766" t="str">
        <f>+VLOOKUP(Precio_mayoristas_consumidores[[#This Row],[Cod_mes]],Códigos_mes[],2,0)</f>
        <v>Julio</v>
      </c>
      <c r="D7766" t="s">
        <v>800</v>
      </c>
      <c r="E7766" t="str">
        <f>+VLOOKUP(Precio_mayoristas_consumidores[[#This Row],[Producto]],Codigos_class_frutas[],2,0)</f>
        <v>Tropicales y subtropicales</v>
      </c>
      <c r="F7766" t="s">
        <v>806</v>
      </c>
      <c r="G7766" s="51">
        <v>1000</v>
      </c>
    </row>
    <row r="7767" spans="1:7" x14ac:dyDescent="0.35">
      <c r="A7767">
        <v>2014</v>
      </c>
      <c r="B7767">
        <v>7</v>
      </c>
      <c r="C7767" t="str">
        <f>+VLOOKUP(Precio_mayoristas_consumidores[[#This Row],[Cod_mes]],Códigos_mes[],2,0)</f>
        <v>Julio</v>
      </c>
      <c r="D7767" t="s">
        <v>800</v>
      </c>
      <c r="E7767" t="str">
        <f>+VLOOKUP(Precio_mayoristas_consumidores[[#This Row],[Producto]],Codigos_class_frutas[],2,0)</f>
        <v>Frutos de pepita</v>
      </c>
      <c r="F7767" t="s">
        <v>242</v>
      </c>
      <c r="G7767" s="51">
        <v>334.23</v>
      </c>
    </row>
    <row r="7768" spans="1:7" x14ac:dyDescent="0.35">
      <c r="A7768">
        <v>2014</v>
      </c>
      <c r="B7768">
        <v>7</v>
      </c>
      <c r="C7768" t="str">
        <f>+VLOOKUP(Precio_mayoristas_consumidores[[#This Row],[Cod_mes]],Códigos_mes[],2,0)</f>
        <v>Julio</v>
      </c>
      <c r="D7768" t="s">
        <v>800</v>
      </c>
      <c r="E7768" t="str">
        <f>+VLOOKUP(Precio_mayoristas_consumidores[[#This Row],[Producto]],Codigos_class_frutas[],2,0)</f>
        <v>Tropicales y subtropicales</v>
      </c>
      <c r="F7768" t="s">
        <v>204</v>
      </c>
      <c r="G7768" s="51">
        <v>372.58</v>
      </c>
    </row>
    <row r="7769" spans="1:7" x14ac:dyDescent="0.35">
      <c r="A7769">
        <v>2014</v>
      </c>
      <c r="B7769">
        <v>7</v>
      </c>
      <c r="C7769" t="str">
        <f>+VLOOKUP(Precio_mayoristas_consumidores[[#This Row],[Cod_mes]],Códigos_mes[],2,0)</f>
        <v>Julio</v>
      </c>
      <c r="D7769" t="s">
        <v>800</v>
      </c>
      <c r="E7769" t="str">
        <f>+VLOOKUP(Precio_mayoristas_consumidores[[#This Row],[Producto]],Codigos_class_frutas[],2,0)</f>
        <v>Cítricos</v>
      </c>
      <c r="F7769" t="s">
        <v>256</v>
      </c>
      <c r="G7769" s="51">
        <v>412.35</v>
      </c>
    </row>
    <row r="7770" spans="1:7" x14ac:dyDescent="0.35">
      <c r="A7770">
        <v>2014</v>
      </c>
      <c r="B7770">
        <v>7</v>
      </c>
      <c r="C7770" t="str">
        <f>+VLOOKUP(Precio_mayoristas_consumidores[[#This Row],[Cod_mes]],Códigos_mes[],2,0)</f>
        <v>Julio</v>
      </c>
      <c r="D7770" t="s">
        <v>800</v>
      </c>
      <c r="E7770" t="str">
        <f>+VLOOKUP(Precio_mayoristas_consumidores[[#This Row],[Producto]],Codigos_class_frutas[],2,0)</f>
        <v>Otros</v>
      </c>
      <c r="F7770" t="s">
        <v>717</v>
      </c>
      <c r="G7770" s="51">
        <v>615.74</v>
      </c>
    </row>
    <row r="7771" spans="1:7" x14ac:dyDescent="0.35">
      <c r="A7771">
        <v>2014</v>
      </c>
      <c r="B7771">
        <v>7</v>
      </c>
      <c r="C7771" t="str">
        <f>+VLOOKUP(Precio_mayoristas_consumidores[[#This Row],[Cod_mes]],Códigos_mes[],2,0)</f>
        <v>Julio</v>
      </c>
      <c r="D7771" t="s">
        <v>800</v>
      </c>
      <c r="E7771" t="str">
        <f>+VLOOKUP(Precio_mayoristas_consumidores[[#This Row],[Producto]],Codigos_class_frutas[],2,0)</f>
        <v>Uva</v>
      </c>
      <c r="F7771" t="s">
        <v>295</v>
      </c>
      <c r="G7771" s="51">
        <v>795.03</v>
      </c>
    </row>
    <row r="7772" spans="1:7" x14ac:dyDescent="0.35">
      <c r="A7772">
        <v>2014</v>
      </c>
      <c r="B7772">
        <v>8</v>
      </c>
      <c r="C7772" t="str">
        <f>+VLOOKUP(Precio_mayoristas_consumidores[[#This Row],[Cod_mes]],Códigos_mes[],2,0)</f>
        <v>Agosto</v>
      </c>
      <c r="D7772" t="s">
        <v>800</v>
      </c>
      <c r="E7772" t="str">
        <f>+VLOOKUP(Precio_mayoristas_consumidores[[#This Row],[Producto]],Codigos_class_frutas[],2,0)</f>
        <v>Otros</v>
      </c>
      <c r="F7772" t="s">
        <v>209</v>
      </c>
      <c r="G7772" s="51">
        <v>1668.23</v>
      </c>
    </row>
    <row r="7773" spans="1:7" x14ac:dyDescent="0.35">
      <c r="A7773">
        <v>2014</v>
      </c>
      <c r="B7773">
        <v>8</v>
      </c>
      <c r="C7773" t="str">
        <f>+VLOOKUP(Precio_mayoristas_consumidores[[#This Row],[Cod_mes]],Códigos_mes[],2,0)</f>
        <v>Agosto</v>
      </c>
      <c r="D7773" t="s">
        <v>800</v>
      </c>
      <c r="E7773" t="str">
        <f>+VLOOKUP(Precio_mayoristas_consumidores[[#This Row],[Producto]],Codigos_class_frutas[],2,0)</f>
        <v>Berries</v>
      </c>
      <c r="F7773" t="s">
        <v>212</v>
      </c>
      <c r="G7773" s="51">
        <v>1933.01</v>
      </c>
    </row>
    <row r="7774" spans="1:7" x14ac:dyDescent="0.35">
      <c r="A7774">
        <v>2014</v>
      </c>
      <c r="B7774">
        <v>8</v>
      </c>
      <c r="C7774" t="str">
        <f>+VLOOKUP(Precio_mayoristas_consumidores[[#This Row],[Cod_mes]],Códigos_mes[],2,0)</f>
        <v>Agosto</v>
      </c>
      <c r="D7774" t="s">
        <v>800</v>
      </c>
      <c r="E7774" t="str">
        <f>+VLOOKUP(Precio_mayoristas_consumidores[[#This Row],[Producto]],Codigos_class_frutas[],2,0)</f>
        <v>Berries</v>
      </c>
      <c r="F7774" t="s">
        <v>249</v>
      </c>
      <c r="G7774" s="51">
        <v>443.97</v>
      </c>
    </row>
    <row r="7775" spans="1:7" x14ac:dyDescent="0.35">
      <c r="A7775">
        <v>2014</v>
      </c>
      <c r="B7775">
        <v>8</v>
      </c>
      <c r="C7775" t="str">
        <f>+VLOOKUP(Precio_mayoristas_consumidores[[#This Row],[Cod_mes]],Códigos_mes[],2,0)</f>
        <v>Agosto</v>
      </c>
      <c r="D7775" t="s">
        <v>800</v>
      </c>
      <c r="E7775" t="str">
        <f>+VLOOKUP(Precio_mayoristas_consumidores[[#This Row],[Producto]],Codigos_class_frutas[],2,0)</f>
        <v>Cítricos</v>
      </c>
      <c r="F7775" t="s">
        <v>214</v>
      </c>
      <c r="G7775" s="51">
        <v>243.51</v>
      </c>
    </row>
    <row r="7776" spans="1:7" x14ac:dyDescent="0.35">
      <c r="A7776">
        <v>2014</v>
      </c>
      <c r="B7776">
        <v>8</v>
      </c>
      <c r="C7776" t="str">
        <f>+VLOOKUP(Precio_mayoristas_consumidores[[#This Row],[Cod_mes]],Códigos_mes[],2,0)</f>
        <v>Agosto</v>
      </c>
      <c r="D7776" t="s">
        <v>800</v>
      </c>
      <c r="E7776" t="str">
        <f>+VLOOKUP(Precio_mayoristas_consumidores[[#This Row],[Producto]],Codigos_class_frutas[],2,0)</f>
        <v>Cítricos</v>
      </c>
      <c r="F7776" t="s">
        <v>218</v>
      </c>
      <c r="G7776" s="51">
        <v>483.77</v>
      </c>
    </row>
    <row r="7777" spans="1:7" x14ac:dyDescent="0.35">
      <c r="A7777">
        <v>2014</v>
      </c>
      <c r="B7777">
        <v>8</v>
      </c>
      <c r="C7777" t="str">
        <f>+VLOOKUP(Precio_mayoristas_consumidores[[#This Row],[Cod_mes]],Códigos_mes[],2,0)</f>
        <v>Agosto</v>
      </c>
      <c r="D7777" t="s">
        <v>800</v>
      </c>
      <c r="E7777" t="str">
        <f>+VLOOKUP(Precio_mayoristas_consumidores[[#This Row],[Producto]],Codigos_class_frutas[],2,0)</f>
        <v>Frutos de pepita</v>
      </c>
      <c r="F7777" t="s">
        <v>231</v>
      </c>
      <c r="G7777" s="51">
        <v>281.72000000000003</v>
      </c>
    </row>
    <row r="7778" spans="1:7" x14ac:dyDescent="0.35">
      <c r="A7778">
        <v>2014</v>
      </c>
      <c r="B7778">
        <v>8</v>
      </c>
      <c r="C7778" t="str">
        <f>+VLOOKUP(Precio_mayoristas_consumidores[[#This Row],[Cod_mes]],Códigos_mes[],2,0)</f>
        <v>Agosto</v>
      </c>
      <c r="D7778" t="s">
        <v>800</v>
      </c>
      <c r="E7778" t="str">
        <f>+VLOOKUP(Precio_mayoristas_consumidores[[#This Row],[Producto]],Codigos_class_frutas[],2,0)</f>
        <v>Cítricos</v>
      </c>
      <c r="F7778" t="s">
        <v>221</v>
      </c>
      <c r="G7778" s="51">
        <v>221.04</v>
      </c>
    </row>
    <row r="7779" spans="1:7" x14ac:dyDescent="0.35">
      <c r="A7779">
        <v>2014</v>
      </c>
      <c r="B7779">
        <v>8</v>
      </c>
      <c r="C7779" t="str">
        <f>+VLOOKUP(Precio_mayoristas_consumidores[[#This Row],[Cod_mes]],Códigos_mes[],2,0)</f>
        <v>Agosto</v>
      </c>
      <c r="D7779" t="s">
        <v>800</v>
      </c>
      <c r="E7779" t="str">
        <f>+VLOOKUP(Precio_mayoristas_consumidores[[#This Row],[Producto]],Codigos_class_frutas[],2,0)</f>
        <v>Oleaginosos</v>
      </c>
      <c r="F7779" t="s">
        <v>225</v>
      </c>
      <c r="G7779" s="51">
        <v>1498.85</v>
      </c>
    </row>
    <row r="7780" spans="1:7" x14ac:dyDescent="0.35">
      <c r="A7780">
        <v>2014</v>
      </c>
      <c r="B7780">
        <v>8</v>
      </c>
      <c r="C7780" t="str">
        <f>+VLOOKUP(Precio_mayoristas_consumidores[[#This Row],[Cod_mes]],Códigos_mes[],2,0)</f>
        <v>Agosto</v>
      </c>
      <c r="D7780" t="s">
        <v>800</v>
      </c>
      <c r="E7780" t="str">
        <f>+VLOOKUP(Precio_mayoristas_consumidores[[#This Row],[Producto]],Codigos_class_frutas[],2,0)</f>
        <v>Tropicales y subtropicales</v>
      </c>
      <c r="F7780" t="s">
        <v>806</v>
      </c>
      <c r="G7780" s="51">
        <v>1000</v>
      </c>
    </row>
    <row r="7781" spans="1:7" x14ac:dyDescent="0.35">
      <c r="A7781">
        <v>2014</v>
      </c>
      <c r="B7781">
        <v>8</v>
      </c>
      <c r="C7781" t="str">
        <f>+VLOOKUP(Precio_mayoristas_consumidores[[#This Row],[Cod_mes]],Códigos_mes[],2,0)</f>
        <v>Agosto</v>
      </c>
      <c r="D7781" t="s">
        <v>800</v>
      </c>
      <c r="E7781" t="str">
        <f>+VLOOKUP(Precio_mayoristas_consumidores[[#This Row],[Producto]],Codigos_class_frutas[],2,0)</f>
        <v>Frutos de pepita</v>
      </c>
      <c r="F7781" t="s">
        <v>242</v>
      </c>
      <c r="G7781" s="51">
        <v>355.84</v>
      </c>
    </row>
    <row r="7782" spans="1:7" x14ac:dyDescent="0.35">
      <c r="A7782">
        <v>2014</v>
      </c>
      <c r="B7782">
        <v>8</v>
      </c>
      <c r="C7782" t="str">
        <f>+VLOOKUP(Precio_mayoristas_consumidores[[#This Row],[Cod_mes]],Códigos_mes[],2,0)</f>
        <v>Agosto</v>
      </c>
      <c r="D7782" t="s">
        <v>800</v>
      </c>
      <c r="E7782" t="str">
        <f>+VLOOKUP(Precio_mayoristas_consumidores[[#This Row],[Producto]],Codigos_class_frutas[],2,0)</f>
        <v>Tropicales y subtropicales</v>
      </c>
      <c r="F7782" t="s">
        <v>204</v>
      </c>
      <c r="G7782" s="51">
        <v>387.54</v>
      </c>
    </row>
    <row r="7783" spans="1:7" x14ac:dyDescent="0.35">
      <c r="A7783">
        <v>2014</v>
      </c>
      <c r="B7783">
        <v>8</v>
      </c>
      <c r="C7783" t="str">
        <f>+VLOOKUP(Precio_mayoristas_consumidores[[#This Row],[Cod_mes]],Códigos_mes[],2,0)</f>
        <v>Agosto</v>
      </c>
      <c r="D7783" t="s">
        <v>800</v>
      </c>
      <c r="E7783" t="str">
        <f>+VLOOKUP(Precio_mayoristas_consumidores[[#This Row],[Producto]],Codigos_class_frutas[],2,0)</f>
        <v>Cítricos</v>
      </c>
      <c r="F7783" t="s">
        <v>256</v>
      </c>
      <c r="G7783" s="51">
        <v>413.2</v>
      </c>
    </row>
    <row r="7784" spans="1:7" x14ac:dyDescent="0.35">
      <c r="A7784">
        <v>2014</v>
      </c>
      <c r="B7784">
        <v>8</v>
      </c>
      <c r="C7784" t="str">
        <f>+VLOOKUP(Precio_mayoristas_consumidores[[#This Row],[Cod_mes]],Códigos_mes[],2,0)</f>
        <v>Agosto</v>
      </c>
      <c r="D7784" t="s">
        <v>800</v>
      </c>
      <c r="E7784" t="str">
        <f>+VLOOKUP(Precio_mayoristas_consumidores[[#This Row],[Producto]],Codigos_class_frutas[],2,0)</f>
        <v>Otros</v>
      </c>
      <c r="F7784" t="s">
        <v>717</v>
      </c>
      <c r="G7784" s="51">
        <v>779.35</v>
      </c>
    </row>
    <row r="7785" spans="1:7" x14ac:dyDescent="0.35">
      <c r="A7785">
        <v>2014</v>
      </c>
      <c r="B7785">
        <v>8</v>
      </c>
      <c r="C7785" t="str">
        <f>+VLOOKUP(Precio_mayoristas_consumidores[[#This Row],[Cod_mes]],Códigos_mes[],2,0)</f>
        <v>Agosto</v>
      </c>
      <c r="D7785" t="s">
        <v>800</v>
      </c>
      <c r="E7785" t="str">
        <f>+VLOOKUP(Precio_mayoristas_consumidores[[#This Row],[Producto]],Codigos_class_frutas[],2,0)</f>
        <v>Uva</v>
      </c>
      <c r="F7785" t="s">
        <v>295</v>
      </c>
      <c r="G7785" s="51">
        <v>846.87</v>
      </c>
    </row>
    <row r="7786" spans="1:7" x14ac:dyDescent="0.35">
      <c r="A7786">
        <v>2014</v>
      </c>
      <c r="B7786">
        <v>9</v>
      </c>
      <c r="C7786" t="str">
        <f>+VLOOKUP(Precio_mayoristas_consumidores[[#This Row],[Cod_mes]],Códigos_mes[],2,0)</f>
        <v>Septiembre</v>
      </c>
      <c r="D7786" t="s">
        <v>800</v>
      </c>
      <c r="E7786" t="str">
        <f>+VLOOKUP(Precio_mayoristas_consumidores[[#This Row],[Producto]],Codigos_class_frutas[],2,0)</f>
        <v>Otros</v>
      </c>
      <c r="F7786" t="s">
        <v>209</v>
      </c>
      <c r="G7786" s="51">
        <v>1400.93</v>
      </c>
    </row>
    <row r="7787" spans="1:7" x14ac:dyDescent="0.35">
      <c r="A7787">
        <v>2014</v>
      </c>
      <c r="B7787">
        <v>9</v>
      </c>
      <c r="C7787" t="str">
        <f>+VLOOKUP(Precio_mayoristas_consumidores[[#This Row],[Cod_mes]],Códigos_mes[],2,0)</f>
        <v>Septiembre</v>
      </c>
      <c r="D7787" t="s">
        <v>800</v>
      </c>
      <c r="E7787" t="str">
        <f>+VLOOKUP(Precio_mayoristas_consumidores[[#This Row],[Producto]],Codigos_class_frutas[],2,0)</f>
        <v>Berries</v>
      </c>
      <c r="F7787" t="s">
        <v>212</v>
      </c>
      <c r="G7787" s="51">
        <v>1748.84</v>
      </c>
    </row>
    <row r="7788" spans="1:7" x14ac:dyDescent="0.35">
      <c r="A7788">
        <v>2014</v>
      </c>
      <c r="B7788">
        <v>9</v>
      </c>
      <c r="C7788" t="str">
        <f>+VLOOKUP(Precio_mayoristas_consumidores[[#This Row],[Cod_mes]],Códigos_mes[],2,0)</f>
        <v>Septiembre</v>
      </c>
      <c r="D7788" t="s">
        <v>800</v>
      </c>
      <c r="E7788" t="str">
        <f>+VLOOKUP(Precio_mayoristas_consumidores[[#This Row],[Producto]],Codigos_class_frutas[],2,0)</f>
        <v>Berries</v>
      </c>
      <c r="F7788" t="s">
        <v>249</v>
      </c>
      <c r="G7788" s="51">
        <v>574.82000000000005</v>
      </c>
    </row>
    <row r="7789" spans="1:7" x14ac:dyDescent="0.35">
      <c r="A7789">
        <v>2014</v>
      </c>
      <c r="B7789">
        <v>9</v>
      </c>
      <c r="C7789" t="str">
        <f>+VLOOKUP(Precio_mayoristas_consumidores[[#This Row],[Cod_mes]],Códigos_mes[],2,0)</f>
        <v>Septiembre</v>
      </c>
      <c r="D7789" t="s">
        <v>800</v>
      </c>
      <c r="E7789" t="str">
        <f>+VLOOKUP(Precio_mayoristas_consumidores[[#This Row],[Producto]],Codigos_class_frutas[],2,0)</f>
        <v>Cítricos</v>
      </c>
      <c r="F7789" t="s">
        <v>214</v>
      </c>
      <c r="G7789" s="51">
        <v>305.39999999999998</v>
      </c>
    </row>
    <row r="7790" spans="1:7" x14ac:dyDescent="0.35">
      <c r="A7790">
        <v>2014</v>
      </c>
      <c r="B7790">
        <v>9</v>
      </c>
      <c r="C7790" t="str">
        <f>+VLOOKUP(Precio_mayoristas_consumidores[[#This Row],[Cod_mes]],Códigos_mes[],2,0)</f>
        <v>Septiembre</v>
      </c>
      <c r="D7790" t="s">
        <v>800</v>
      </c>
      <c r="E7790" t="str">
        <f>+VLOOKUP(Precio_mayoristas_consumidores[[#This Row],[Producto]],Codigos_class_frutas[],2,0)</f>
        <v>Cítricos</v>
      </c>
      <c r="F7790" t="s">
        <v>218</v>
      </c>
      <c r="G7790" s="51">
        <v>525.47</v>
      </c>
    </row>
    <row r="7791" spans="1:7" x14ac:dyDescent="0.35">
      <c r="A7791">
        <v>2014</v>
      </c>
      <c r="B7791">
        <v>9</v>
      </c>
      <c r="C7791" t="str">
        <f>+VLOOKUP(Precio_mayoristas_consumidores[[#This Row],[Cod_mes]],Códigos_mes[],2,0)</f>
        <v>Septiembre</v>
      </c>
      <c r="D7791" t="s">
        <v>800</v>
      </c>
      <c r="E7791" t="str">
        <f>+VLOOKUP(Precio_mayoristas_consumidores[[#This Row],[Producto]],Codigos_class_frutas[],2,0)</f>
        <v>Frutos de pepita</v>
      </c>
      <c r="F7791" t="s">
        <v>231</v>
      </c>
      <c r="G7791" s="51">
        <v>302.58</v>
      </c>
    </row>
    <row r="7792" spans="1:7" x14ac:dyDescent="0.35">
      <c r="A7792">
        <v>2014</v>
      </c>
      <c r="B7792">
        <v>9</v>
      </c>
      <c r="C7792" t="str">
        <f>+VLOOKUP(Precio_mayoristas_consumidores[[#This Row],[Cod_mes]],Códigos_mes[],2,0)</f>
        <v>Septiembre</v>
      </c>
      <c r="D7792" t="s">
        <v>800</v>
      </c>
      <c r="E7792" t="str">
        <f>+VLOOKUP(Precio_mayoristas_consumidores[[#This Row],[Producto]],Codigos_class_frutas[],2,0)</f>
        <v>Cítricos</v>
      </c>
      <c r="F7792" t="s">
        <v>221</v>
      </c>
      <c r="G7792" s="51">
        <v>271.02</v>
      </c>
    </row>
    <row r="7793" spans="1:7" x14ac:dyDescent="0.35">
      <c r="A7793">
        <v>2014</v>
      </c>
      <c r="B7793">
        <v>9</v>
      </c>
      <c r="C7793" t="str">
        <f>+VLOOKUP(Precio_mayoristas_consumidores[[#This Row],[Cod_mes]],Códigos_mes[],2,0)</f>
        <v>Septiembre</v>
      </c>
      <c r="D7793" t="s">
        <v>800</v>
      </c>
      <c r="E7793" t="str">
        <f>+VLOOKUP(Precio_mayoristas_consumidores[[#This Row],[Producto]],Codigos_class_frutas[],2,0)</f>
        <v>Oleaginosos</v>
      </c>
      <c r="F7793" t="s">
        <v>225</v>
      </c>
      <c r="G7793" s="51">
        <v>1510.57</v>
      </c>
    </row>
    <row r="7794" spans="1:7" x14ac:dyDescent="0.35">
      <c r="A7794">
        <v>2014</v>
      </c>
      <c r="B7794">
        <v>9</v>
      </c>
      <c r="C7794" t="str">
        <f>+VLOOKUP(Precio_mayoristas_consumidores[[#This Row],[Cod_mes]],Códigos_mes[],2,0)</f>
        <v>Septiembre</v>
      </c>
      <c r="D7794" t="s">
        <v>800</v>
      </c>
      <c r="E7794" t="str">
        <f>+VLOOKUP(Precio_mayoristas_consumidores[[#This Row],[Producto]],Codigos_class_frutas[],2,0)</f>
        <v>Tropicales y subtropicales</v>
      </c>
      <c r="F7794" t="s">
        <v>806</v>
      </c>
      <c r="G7794" s="51">
        <v>1366.67</v>
      </c>
    </row>
    <row r="7795" spans="1:7" x14ac:dyDescent="0.35">
      <c r="A7795">
        <v>2014</v>
      </c>
      <c r="B7795">
        <v>9</v>
      </c>
      <c r="C7795" t="str">
        <f>+VLOOKUP(Precio_mayoristas_consumidores[[#This Row],[Cod_mes]],Códigos_mes[],2,0)</f>
        <v>Septiembre</v>
      </c>
      <c r="D7795" t="s">
        <v>800</v>
      </c>
      <c r="E7795" t="str">
        <f>+VLOOKUP(Precio_mayoristas_consumidores[[#This Row],[Producto]],Codigos_class_frutas[],2,0)</f>
        <v>Frutos de pepita</v>
      </c>
      <c r="F7795" t="s">
        <v>242</v>
      </c>
      <c r="G7795" s="51">
        <v>409.33</v>
      </c>
    </row>
    <row r="7796" spans="1:7" x14ac:dyDescent="0.35">
      <c r="A7796">
        <v>2014</v>
      </c>
      <c r="B7796">
        <v>9</v>
      </c>
      <c r="C7796" t="str">
        <f>+VLOOKUP(Precio_mayoristas_consumidores[[#This Row],[Cod_mes]],Códigos_mes[],2,0)</f>
        <v>Septiembre</v>
      </c>
      <c r="D7796" t="s">
        <v>800</v>
      </c>
      <c r="E7796" t="str">
        <f>+VLOOKUP(Precio_mayoristas_consumidores[[#This Row],[Producto]],Codigos_class_frutas[],2,0)</f>
        <v>Tropicales y subtropicales</v>
      </c>
      <c r="F7796" t="s">
        <v>204</v>
      </c>
      <c r="G7796" s="51">
        <v>447.67</v>
      </c>
    </row>
    <row r="7797" spans="1:7" x14ac:dyDescent="0.35">
      <c r="A7797">
        <v>2014</v>
      </c>
      <c r="B7797">
        <v>9</v>
      </c>
      <c r="C7797" t="str">
        <f>+VLOOKUP(Precio_mayoristas_consumidores[[#This Row],[Cod_mes]],Códigos_mes[],2,0)</f>
        <v>Septiembre</v>
      </c>
      <c r="D7797" t="s">
        <v>800</v>
      </c>
      <c r="E7797" t="str">
        <f>+VLOOKUP(Precio_mayoristas_consumidores[[#This Row],[Producto]],Codigos_class_frutas[],2,0)</f>
        <v>Cítricos</v>
      </c>
      <c r="F7797" t="s">
        <v>256</v>
      </c>
      <c r="G7797" s="51">
        <v>431.07</v>
      </c>
    </row>
    <row r="7798" spans="1:7" x14ac:dyDescent="0.35">
      <c r="A7798">
        <v>2014</v>
      </c>
      <c r="B7798">
        <v>9</v>
      </c>
      <c r="C7798" t="str">
        <f>+VLOOKUP(Precio_mayoristas_consumidores[[#This Row],[Cod_mes]],Códigos_mes[],2,0)</f>
        <v>Septiembre</v>
      </c>
      <c r="D7798" t="s">
        <v>800</v>
      </c>
      <c r="E7798" t="str">
        <f>+VLOOKUP(Precio_mayoristas_consumidores[[#This Row],[Producto]],Codigos_class_frutas[],2,0)</f>
        <v>Otros</v>
      </c>
      <c r="F7798" t="s">
        <v>717</v>
      </c>
      <c r="G7798" s="51">
        <v>888.81</v>
      </c>
    </row>
    <row r="7799" spans="1:7" x14ac:dyDescent="0.35">
      <c r="A7799">
        <v>2014</v>
      </c>
      <c r="B7799">
        <v>9</v>
      </c>
      <c r="C7799" t="str">
        <f>+VLOOKUP(Precio_mayoristas_consumidores[[#This Row],[Cod_mes]],Códigos_mes[],2,0)</f>
        <v>Septiembre</v>
      </c>
      <c r="D7799" t="s">
        <v>800</v>
      </c>
      <c r="E7799" t="str">
        <f>+VLOOKUP(Precio_mayoristas_consumidores[[#This Row],[Producto]],Codigos_class_frutas[],2,0)</f>
        <v>Uva</v>
      </c>
      <c r="F7799" t="s">
        <v>295</v>
      </c>
      <c r="G7799" s="51">
        <v>1460</v>
      </c>
    </row>
    <row r="7800" spans="1:7" x14ac:dyDescent="0.35">
      <c r="A7800">
        <v>2014</v>
      </c>
      <c r="B7800">
        <v>10</v>
      </c>
      <c r="C7800" t="str">
        <f>+VLOOKUP(Precio_mayoristas_consumidores[[#This Row],[Cod_mes]],Códigos_mes[],2,0)</f>
        <v>Octubre</v>
      </c>
      <c r="D7800" t="s">
        <v>800</v>
      </c>
      <c r="E7800" t="str">
        <f>+VLOOKUP(Precio_mayoristas_consumidores[[#This Row],[Producto]],Codigos_class_frutas[],2,0)</f>
        <v>Berries</v>
      </c>
      <c r="F7800" t="s">
        <v>207</v>
      </c>
      <c r="G7800" s="51">
        <v>2500</v>
      </c>
    </row>
    <row r="7801" spans="1:7" x14ac:dyDescent="0.35">
      <c r="A7801">
        <v>2014</v>
      </c>
      <c r="B7801">
        <v>10</v>
      </c>
      <c r="C7801" t="str">
        <f>+VLOOKUP(Precio_mayoristas_consumidores[[#This Row],[Cod_mes]],Códigos_mes[],2,0)</f>
        <v>Octubre</v>
      </c>
      <c r="D7801" t="s">
        <v>800</v>
      </c>
      <c r="E7801" t="str">
        <f>+VLOOKUP(Precio_mayoristas_consumidores[[#This Row],[Producto]],Codigos_class_frutas[],2,0)</f>
        <v>Frutos de hueso (carozo)</v>
      </c>
      <c r="F7801" t="s">
        <v>281</v>
      </c>
      <c r="G7801" s="51">
        <v>1992.5</v>
      </c>
    </row>
    <row r="7802" spans="1:7" x14ac:dyDescent="0.35">
      <c r="A7802">
        <v>2014</v>
      </c>
      <c r="B7802">
        <v>10</v>
      </c>
      <c r="C7802" t="str">
        <f>+VLOOKUP(Precio_mayoristas_consumidores[[#This Row],[Cod_mes]],Códigos_mes[],2,0)</f>
        <v>Octubre</v>
      </c>
      <c r="D7802" t="s">
        <v>800</v>
      </c>
      <c r="E7802" t="str">
        <f>+VLOOKUP(Precio_mayoristas_consumidores[[#This Row],[Producto]],Codigos_class_frutas[],2,0)</f>
        <v>Otros</v>
      </c>
      <c r="F7802" t="s">
        <v>209</v>
      </c>
      <c r="G7802" s="51">
        <v>1182.32</v>
      </c>
    </row>
    <row r="7803" spans="1:7" x14ac:dyDescent="0.35">
      <c r="A7803">
        <v>2014</v>
      </c>
      <c r="B7803">
        <v>10</v>
      </c>
      <c r="C7803" t="str">
        <f>+VLOOKUP(Precio_mayoristas_consumidores[[#This Row],[Cod_mes]],Códigos_mes[],2,0)</f>
        <v>Octubre</v>
      </c>
      <c r="D7803" t="s">
        <v>800</v>
      </c>
      <c r="E7803" t="str">
        <f>+VLOOKUP(Precio_mayoristas_consumidores[[#This Row],[Producto]],Codigos_class_frutas[],2,0)</f>
        <v>Frutos de hueso (carozo)</v>
      </c>
      <c r="F7803" t="s">
        <v>277</v>
      </c>
      <c r="G7803" s="51">
        <v>1004.57</v>
      </c>
    </row>
    <row r="7804" spans="1:7" x14ac:dyDescent="0.35">
      <c r="A7804">
        <v>2014</v>
      </c>
      <c r="B7804">
        <v>10</v>
      </c>
      <c r="C7804" t="str">
        <f>+VLOOKUP(Precio_mayoristas_consumidores[[#This Row],[Cod_mes]],Códigos_mes[],2,0)</f>
        <v>Octubre</v>
      </c>
      <c r="D7804" t="s">
        <v>800</v>
      </c>
      <c r="E7804" t="str">
        <f>+VLOOKUP(Precio_mayoristas_consumidores[[#This Row],[Producto]],Codigos_class_frutas[],2,0)</f>
        <v>Berries</v>
      </c>
      <c r="F7804" t="s">
        <v>212</v>
      </c>
      <c r="G7804" s="51">
        <v>1081.01</v>
      </c>
    </row>
    <row r="7805" spans="1:7" x14ac:dyDescent="0.35">
      <c r="A7805">
        <v>2014</v>
      </c>
      <c r="B7805">
        <v>10</v>
      </c>
      <c r="C7805" t="str">
        <f>+VLOOKUP(Precio_mayoristas_consumidores[[#This Row],[Cod_mes]],Códigos_mes[],2,0)</f>
        <v>Octubre</v>
      </c>
      <c r="D7805" t="s">
        <v>800</v>
      </c>
      <c r="E7805" t="str">
        <f>+VLOOKUP(Precio_mayoristas_consumidores[[#This Row],[Producto]],Codigos_class_frutas[],2,0)</f>
        <v>Berries</v>
      </c>
      <c r="F7805" t="s">
        <v>249</v>
      </c>
      <c r="G7805" s="51">
        <v>722.94</v>
      </c>
    </row>
    <row r="7806" spans="1:7" x14ac:dyDescent="0.35">
      <c r="A7806">
        <v>2014</v>
      </c>
      <c r="B7806">
        <v>10</v>
      </c>
      <c r="C7806" t="str">
        <f>+VLOOKUP(Precio_mayoristas_consumidores[[#This Row],[Cod_mes]],Códigos_mes[],2,0)</f>
        <v>Octubre</v>
      </c>
      <c r="D7806" t="s">
        <v>800</v>
      </c>
      <c r="E7806" t="str">
        <f>+VLOOKUP(Precio_mayoristas_consumidores[[#This Row],[Producto]],Codigos_class_frutas[],2,0)</f>
        <v>Cítricos</v>
      </c>
      <c r="F7806" t="s">
        <v>214</v>
      </c>
      <c r="G7806" s="51">
        <v>363.02</v>
      </c>
    </row>
    <row r="7807" spans="1:7" x14ac:dyDescent="0.35">
      <c r="A7807">
        <v>2014</v>
      </c>
      <c r="B7807">
        <v>10</v>
      </c>
      <c r="C7807" t="str">
        <f>+VLOOKUP(Precio_mayoristas_consumidores[[#This Row],[Cod_mes]],Códigos_mes[],2,0)</f>
        <v>Octubre</v>
      </c>
      <c r="D7807" t="s">
        <v>800</v>
      </c>
      <c r="E7807" t="str">
        <f>+VLOOKUP(Precio_mayoristas_consumidores[[#This Row],[Producto]],Codigos_class_frutas[],2,0)</f>
        <v>Cítricos</v>
      </c>
      <c r="F7807" t="s">
        <v>218</v>
      </c>
      <c r="G7807" s="51">
        <v>493.07</v>
      </c>
    </row>
    <row r="7808" spans="1:7" x14ac:dyDescent="0.35">
      <c r="A7808">
        <v>2014</v>
      </c>
      <c r="B7808">
        <v>10</v>
      </c>
      <c r="C7808" t="str">
        <f>+VLOOKUP(Precio_mayoristas_consumidores[[#This Row],[Cod_mes]],Códigos_mes[],2,0)</f>
        <v>Octubre</v>
      </c>
      <c r="D7808" t="s">
        <v>800</v>
      </c>
      <c r="E7808" t="str">
        <f>+VLOOKUP(Precio_mayoristas_consumidores[[#This Row],[Producto]],Codigos_class_frutas[],2,0)</f>
        <v>Tropicales y subtropicales</v>
      </c>
      <c r="F7808" t="s">
        <v>229</v>
      </c>
      <c r="G7808" s="51">
        <v>1931.68</v>
      </c>
    </row>
    <row r="7809" spans="1:7" x14ac:dyDescent="0.35">
      <c r="A7809">
        <v>2014</v>
      </c>
      <c r="B7809">
        <v>10</v>
      </c>
      <c r="C7809" t="str">
        <f>+VLOOKUP(Precio_mayoristas_consumidores[[#This Row],[Cod_mes]],Códigos_mes[],2,0)</f>
        <v>Octubre</v>
      </c>
      <c r="D7809" t="s">
        <v>800</v>
      </c>
      <c r="E7809" t="str">
        <f>+VLOOKUP(Precio_mayoristas_consumidores[[#This Row],[Producto]],Codigos_class_frutas[],2,0)</f>
        <v>Frutos de pepita</v>
      </c>
      <c r="F7809" t="s">
        <v>231</v>
      </c>
      <c r="G7809" s="51">
        <v>317.8</v>
      </c>
    </row>
    <row r="7810" spans="1:7" x14ac:dyDescent="0.35">
      <c r="A7810">
        <v>2014</v>
      </c>
      <c r="B7810">
        <v>10</v>
      </c>
      <c r="C7810" t="str">
        <f>+VLOOKUP(Precio_mayoristas_consumidores[[#This Row],[Cod_mes]],Códigos_mes[],2,0)</f>
        <v>Octubre</v>
      </c>
      <c r="D7810" t="s">
        <v>800</v>
      </c>
      <c r="E7810" t="str">
        <f>+VLOOKUP(Precio_mayoristas_consumidores[[#This Row],[Producto]],Codigos_class_frutas[],2,0)</f>
        <v>Cítricos</v>
      </c>
      <c r="F7810" t="s">
        <v>221</v>
      </c>
      <c r="G7810" s="51">
        <v>287.89</v>
      </c>
    </row>
    <row r="7811" spans="1:7" x14ac:dyDescent="0.35">
      <c r="A7811">
        <v>2014</v>
      </c>
      <c r="B7811">
        <v>10</v>
      </c>
      <c r="C7811" t="str">
        <f>+VLOOKUP(Precio_mayoristas_consumidores[[#This Row],[Cod_mes]],Códigos_mes[],2,0)</f>
        <v>Octubre</v>
      </c>
      <c r="D7811" t="s">
        <v>800</v>
      </c>
      <c r="E7811" t="str">
        <f>+VLOOKUP(Precio_mayoristas_consumidores[[#This Row],[Producto]],Codigos_class_frutas[],2,0)</f>
        <v>Frutos de hueso (carozo)</v>
      </c>
      <c r="F7811" t="s">
        <v>665</v>
      </c>
      <c r="G7811" s="51">
        <v>1000</v>
      </c>
    </row>
    <row r="7812" spans="1:7" x14ac:dyDescent="0.35">
      <c r="A7812">
        <v>2014</v>
      </c>
      <c r="B7812">
        <v>10</v>
      </c>
      <c r="C7812" t="str">
        <f>+VLOOKUP(Precio_mayoristas_consumidores[[#This Row],[Cod_mes]],Códigos_mes[],2,0)</f>
        <v>Octubre</v>
      </c>
      <c r="D7812" t="s">
        <v>800</v>
      </c>
      <c r="E7812" t="str">
        <f>+VLOOKUP(Precio_mayoristas_consumidores[[#This Row],[Producto]],Codigos_class_frutas[],2,0)</f>
        <v>Frutos de pepita</v>
      </c>
      <c r="F7812" t="s">
        <v>671</v>
      </c>
      <c r="G7812" s="51">
        <v>1364.54</v>
      </c>
    </row>
    <row r="7813" spans="1:7" x14ac:dyDescent="0.35">
      <c r="A7813">
        <v>2014</v>
      </c>
      <c r="B7813">
        <v>10</v>
      </c>
      <c r="C7813" t="str">
        <f>+VLOOKUP(Precio_mayoristas_consumidores[[#This Row],[Cod_mes]],Códigos_mes[],2,0)</f>
        <v>Octubre</v>
      </c>
      <c r="D7813" t="s">
        <v>800</v>
      </c>
      <c r="E7813" t="str">
        <f>+VLOOKUP(Precio_mayoristas_consumidores[[#This Row],[Producto]],Codigos_class_frutas[],2,0)</f>
        <v>Oleaginosos</v>
      </c>
      <c r="F7813" t="s">
        <v>225</v>
      </c>
      <c r="G7813" s="51">
        <v>1359.31</v>
      </c>
    </row>
    <row r="7814" spans="1:7" x14ac:dyDescent="0.35">
      <c r="A7814">
        <v>2014</v>
      </c>
      <c r="B7814">
        <v>10</v>
      </c>
      <c r="C7814" t="str">
        <f>+VLOOKUP(Precio_mayoristas_consumidores[[#This Row],[Cod_mes]],Códigos_mes[],2,0)</f>
        <v>Octubre</v>
      </c>
      <c r="D7814" t="s">
        <v>800</v>
      </c>
      <c r="E7814" t="str">
        <f>+VLOOKUP(Precio_mayoristas_consumidores[[#This Row],[Producto]],Codigos_class_frutas[],2,0)</f>
        <v>Tropicales y subtropicales</v>
      </c>
      <c r="F7814" t="s">
        <v>806</v>
      </c>
      <c r="G7814" s="51">
        <v>1143.6400000000001</v>
      </c>
    </row>
    <row r="7815" spans="1:7" x14ac:dyDescent="0.35">
      <c r="A7815">
        <v>2014</v>
      </c>
      <c r="B7815">
        <v>10</v>
      </c>
      <c r="C7815" t="str">
        <f>+VLOOKUP(Precio_mayoristas_consumidores[[#This Row],[Cod_mes]],Códigos_mes[],2,0)</f>
        <v>Octubre</v>
      </c>
      <c r="D7815" t="s">
        <v>800</v>
      </c>
      <c r="E7815" t="str">
        <f>+VLOOKUP(Precio_mayoristas_consumidores[[#This Row],[Producto]],Codigos_class_frutas[],2,0)</f>
        <v>Frutos de pepita</v>
      </c>
      <c r="F7815" t="s">
        <v>242</v>
      </c>
      <c r="G7815" s="51">
        <v>479.34</v>
      </c>
    </row>
    <row r="7816" spans="1:7" x14ac:dyDescent="0.35">
      <c r="A7816">
        <v>2014</v>
      </c>
      <c r="B7816">
        <v>10</v>
      </c>
      <c r="C7816" t="str">
        <f>+VLOOKUP(Precio_mayoristas_consumidores[[#This Row],[Cod_mes]],Códigos_mes[],2,0)</f>
        <v>Octubre</v>
      </c>
      <c r="D7816" t="s">
        <v>800</v>
      </c>
      <c r="E7816" t="str">
        <f>+VLOOKUP(Precio_mayoristas_consumidores[[#This Row],[Producto]],Codigos_class_frutas[],2,0)</f>
        <v>Tropicales y subtropicales</v>
      </c>
      <c r="F7816" t="s">
        <v>204</v>
      </c>
      <c r="G7816" s="51">
        <v>558.73</v>
      </c>
    </row>
    <row r="7817" spans="1:7" x14ac:dyDescent="0.35">
      <c r="A7817">
        <v>2014</v>
      </c>
      <c r="B7817">
        <v>10</v>
      </c>
      <c r="C7817" t="str">
        <f>+VLOOKUP(Precio_mayoristas_consumidores[[#This Row],[Cod_mes]],Códigos_mes[],2,0)</f>
        <v>Octubre</v>
      </c>
      <c r="D7817" t="s">
        <v>800</v>
      </c>
      <c r="E7817" t="str">
        <f>+VLOOKUP(Precio_mayoristas_consumidores[[#This Row],[Producto]],Codigos_class_frutas[],2,0)</f>
        <v>Cítricos</v>
      </c>
      <c r="F7817" t="s">
        <v>256</v>
      </c>
      <c r="G7817" s="51">
        <v>460.62</v>
      </c>
    </row>
    <row r="7818" spans="1:7" x14ac:dyDescent="0.35">
      <c r="A7818">
        <v>2014</v>
      </c>
      <c r="B7818">
        <v>10</v>
      </c>
      <c r="C7818" t="str">
        <f>+VLOOKUP(Precio_mayoristas_consumidores[[#This Row],[Cod_mes]],Códigos_mes[],2,0)</f>
        <v>Octubre</v>
      </c>
      <c r="D7818" t="s">
        <v>800</v>
      </c>
      <c r="E7818" t="str">
        <f>+VLOOKUP(Precio_mayoristas_consumidores[[#This Row],[Producto]],Codigos_class_frutas[],2,0)</f>
        <v>Otros</v>
      </c>
      <c r="F7818" t="s">
        <v>717</v>
      </c>
      <c r="G7818" s="51">
        <v>884.1</v>
      </c>
    </row>
    <row r="7819" spans="1:7" x14ac:dyDescent="0.35">
      <c r="A7819">
        <v>2014</v>
      </c>
      <c r="B7819">
        <v>10</v>
      </c>
      <c r="C7819" t="str">
        <f>+VLOOKUP(Precio_mayoristas_consumidores[[#This Row],[Cod_mes]],Códigos_mes[],2,0)</f>
        <v>Octubre</v>
      </c>
      <c r="D7819" t="s">
        <v>800</v>
      </c>
      <c r="E7819" t="str">
        <f>+VLOOKUP(Precio_mayoristas_consumidores[[#This Row],[Producto]],Codigos_class_frutas[],2,0)</f>
        <v>Uva</v>
      </c>
      <c r="F7819" t="s">
        <v>295</v>
      </c>
      <c r="G7819" s="51">
        <v>2016.67</v>
      </c>
    </row>
    <row r="7820" spans="1:7" x14ac:dyDescent="0.35">
      <c r="A7820">
        <v>2014</v>
      </c>
      <c r="B7820">
        <v>11</v>
      </c>
      <c r="C7820" t="str">
        <f>+VLOOKUP(Precio_mayoristas_consumidores[[#This Row],[Cod_mes]],Códigos_mes[],2,0)</f>
        <v>Noviembre</v>
      </c>
      <c r="D7820" t="s">
        <v>800</v>
      </c>
      <c r="E7820" t="str">
        <f>+VLOOKUP(Precio_mayoristas_consumidores[[#This Row],[Producto]],Codigos_class_frutas[],2,0)</f>
        <v>Berries</v>
      </c>
      <c r="F7820" t="s">
        <v>207</v>
      </c>
      <c r="G7820" s="51">
        <v>2662.02</v>
      </c>
    </row>
    <row r="7821" spans="1:7" x14ac:dyDescent="0.35">
      <c r="A7821">
        <v>2014</v>
      </c>
      <c r="B7821">
        <v>11</v>
      </c>
      <c r="C7821" t="str">
        <f>+VLOOKUP(Precio_mayoristas_consumidores[[#This Row],[Cod_mes]],Códigos_mes[],2,0)</f>
        <v>Noviembre</v>
      </c>
      <c r="D7821" t="s">
        <v>800</v>
      </c>
      <c r="E7821" t="str">
        <f>+VLOOKUP(Precio_mayoristas_consumidores[[#This Row],[Producto]],Codigos_class_frutas[],2,0)</f>
        <v>Frutos de hueso (carozo)</v>
      </c>
      <c r="F7821" t="s">
        <v>281</v>
      </c>
      <c r="G7821" s="51">
        <v>1052.27</v>
      </c>
    </row>
    <row r="7822" spans="1:7" x14ac:dyDescent="0.35">
      <c r="A7822">
        <v>2014</v>
      </c>
      <c r="B7822">
        <v>11</v>
      </c>
      <c r="C7822" t="str">
        <f>+VLOOKUP(Precio_mayoristas_consumidores[[#This Row],[Cod_mes]],Códigos_mes[],2,0)</f>
        <v>Noviembre</v>
      </c>
      <c r="D7822" t="s">
        <v>800</v>
      </c>
      <c r="E7822" t="str">
        <f>+VLOOKUP(Precio_mayoristas_consumidores[[#This Row],[Producto]],Codigos_class_frutas[],2,0)</f>
        <v>Otros</v>
      </c>
      <c r="F7822" t="s">
        <v>209</v>
      </c>
      <c r="G7822" s="51">
        <v>1155.26</v>
      </c>
    </row>
    <row r="7823" spans="1:7" x14ac:dyDescent="0.35">
      <c r="A7823">
        <v>2014</v>
      </c>
      <c r="B7823">
        <v>11</v>
      </c>
      <c r="C7823" t="str">
        <f>+VLOOKUP(Precio_mayoristas_consumidores[[#This Row],[Cod_mes]],Códigos_mes[],2,0)</f>
        <v>Noviembre</v>
      </c>
      <c r="D7823" t="s">
        <v>800</v>
      </c>
      <c r="E7823" t="str">
        <f>+VLOOKUP(Precio_mayoristas_consumidores[[#This Row],[Producto]],Codigos_class_frutas[],2,0)</f>
        <v>Frutos de hueso (carozo)</v>
      </c>
      <c r="F7823" t="s">
        <v>702</v>
      </c>
      <c r="G7823" s="51">
        <v>611.11</v>
      </c>
    </row>
    <row r="7824" spans="1:7" x14ac:dyDescent="0.35">
      <c r="A7824">
        <v>2014</v>
      </c>
      <c r="B7824">
        <v>11</v>
      </c>
      <c r="C7824" t="str">
        <f>+VLOOKUP(Precio_mayoristas_consumidores[[#This Row],[Cod_mes]],Códigos_mes[],2,0)</f>
        <v>Noviembre</v>
      </c>
      <c r="D7824" t="s">
        <v>800</v>
      </c>
      <c r="E7824" t="str">
        <f>+VLOOKUP(Precio_mayoristas_consumidores[[#This Row],[Producto]],Codigos_class_frutas[],2,0)</f>
        <v>Frutos de hueso (carozo)</v>
      </c>
      <c r="F7824" t="s">
        <v>669</v>
      </c>
      <c r="G7824" s="51">
        <v>796.99</v>
      </c>
    </row>
    <row r="7825" spans="1:7" x14ac:dyDescent="0.35">
      <c r="A7825">
        <v>2014</v>
      </c>
      <c r="B7825">
        <v>11</v>
      </c>
      <c r="C7825" t="str">
        <f>+VLOOKUP(Precio_mayoristas_consumidores[[#This Row],[Cod_mes]],Códigos_mes[],2,0)</f>
        <v>Noviembre</v>
      </c>
      <c r="D7825" t="s">
        <v>800</v>
      </c>
      <c r="E7825" t="str">
        <f>+VLOOKUP(Precio_mayoristas_consumidores[[#This Row],[Producto]],Codigos_class_frutas[],2,0)</f>
        <v>Frutos de hueso (carozo)</v>
      </c>
      <c r="F7825" t="s">
        <v>277</v>
      </c>
      <c r="G7825" s="51">
        <v>662.27</v>
      </c>
    </row>
    <row r="7826" spans="1:7" x14ac:dyDescent="0.35">
      <c r="A7826">
        <v>2014</v>
      </c>
      <c r="B7826">
        <v>11</v>
      </c>
      <c r="C7826" t="str">
        <f>+VLOOKUP(Precio_mayoristas_consumidores[[#This Row],[Cod_mes]],Códigos_mes[],2,0)</f>
        <v>Noviembre</v>
      </c>
      <c r="D7826" t="s">
        <v>800</v>
      </c>
      <c r="E7826" t="str">
        <f>+VLOOKUP(Precio_mayoristas_consumidores[[#This Row],[Producto]],Codigos_class_frutas[],2,0)</f>
        <v>Berries</v>
      </c>
      <c r="F7826" t="s">
        <v>799</v>
      </c>
      <c r="G7826" s="51">
        <v>3666.67</v>
      </c>
    </row>
    <row r="7827" spans="1:7" x14ac:dyDescent="0.35">
      <c r="A7827">
        <v>2014</v>
      </c>
      <c r="B7827">
        <v>11</v>
      </c>
      <c r="C7827" t="str">
        <f>+VLOOKUP(Precio_mayoristas_consumidores[[#This Row],[Cod_mes]],Códigos_mes[],2,0)</f>
        <v>Noviembre</v>
      </c>
      <c r="D7827" t="s">
        <v>800</v>
      </c>
      <c r="E7827" t="str">
        <f>+VLOOKUP(Precio_mayoristas_consumidores[[#This Row],[Producto]],Codigos_class_frutas[],2,0)</f>
        <v>Berries</v>
      </c>
      <c r="F7827" t="s">
        <v>212</v>
      </c>
      <c r="G7827" s="51">
        <v>970.35</v>
      </c>
    </row>
    <row r="7828" spans="1:7" x14ac:dyDescent="0.35">
      <c r="A7828">
        <v>2014</v>
      </c>
      <c r="B7828">
        <v>11</v>
      </c>
      <c r="C7828" t="str">
        <f>+VLOOKUP(Precio_mayoristas_consumidores[[#This Row],[Cod_mes]],Códigos_mes[],2,0)</f>
        <v>Noviembre</v>
      </c>
      <c r="D7828" t="s">
        <v>800</v>
      </c>
      <c r="E7828" t="str">
        <f>+VLOOKUP(Precio_mayoristas_consumidores[[#This Row],[Producto]],Codigos_class_frutas[],2,0)</f>
        <v>Tropicales y subtropicales</v>
      </c>
      <c r="F7828" t="s">
        <v>807</v>
      </c>
      <c r="G7828" s="51">
        <v>1772.84</v>
      </c>
    </row>
    <row r="7829" spans="1:7" x14ac:dyDescent="0.35">
      <c r="A7829">
        <v>2014</v>
      </c>
      <c r="B7829">
        <v>11</v>
      </c>
      <c r="C7829" t="str">
        <f>+VLOOKUP(Precio_mayoristas_consumidores[[#This Row],[Cod_mes]],Códigos_mes[],2,0)</f>
        <v>Noviembre</v>
      </c>
      <c r="D7829" t="s">
        <v>800</v>
      </c>
      <c r="E7829" t="str">
        <f>+VLOOKUP(Precio_mayoristas_consumidores[[#This Row],[Producto]],Codigos_class_frutas[],2,0)</f>
        <v>Berries</v>
      </c>
      <c r="F7829" t="s">
        <v>249</v>
      </c>
      <c r="G7829" s="51">
        <v>714.52</v>
      </c>
    </row>
    <row r="7830" spans="1:7" x14ac:dyDescent="0.35">
      <c r="A7830">
        <v>2014</v>
      </c>
      <c r="B7830">
        <v>11</v>
      </c>
      <c r="C7830" t="str">
        <f>+VLOOKUP(Precio_mayoristas_consumidores[[#This Row],[Cod_mes]],Códigos_mes[],2,0)</f>
        <v>Noviembre</v>
      </c>
      <c r="D7830" t="s">
        <v>800</v>
      </c>
      <c r="E7830" t="str">
        <f>+VLOOKUP(Precio_mayoristas_consumidores[[#This Row],[Producto]],Codigos_class_frutas[],2,0)</f>
        <v>Cítricos</v>
      </c>
      <c r="F7830" t="s">
        <v>214</v>
      </c>
      <c r="G7830" s="51">
        <v>585.5</v>
      </c>
    </row>
    <row r="7831" spans="1:7" x14ac:dyDescent="0.35">
      <c r="A7831">
        <v>2014</v>
      </c>
      <c r="B7831">
        <v>11</v>
      </c>
      <c r="C7831" t="str">
        <f>+VLOOKUP(Precio_mayoristas_consumidores[[#This Row],[Cod_mes]],Códigos_mes[],2,0)</f>
        <v>Noviembre</v>
      </c>
      <c r="D7831" t="s">
        <v>800</v>
      </c>
      <c r="E7831" t="str">
        <f>+VLOOKUP(Precio_mayoristas_consumidores[[#This Row],[Producto]],Codigos_class_frutas[],2,0)</f>
        <v>Cítricos</v>
      </c>
      <c r="F7831" t="s">
        <v>218</v>
      </c>
      <c r="G7831" s="51">
        <v>478.39</v>
      </c>
    </row>
    <row r="7832" spans="1:7" x14ac:dyDescent="0.35">
      <c r="A7832">
        <v>2014</v>
      </c>
      <c r="B7832">
        <v>11</v>
      </c>
      <c r="C7832" t="str">
        <f>+VLOOKUP(Precio_mayoristas_consumidores[[#This Row],[Cod_mes]],Códigos_mes[],2,0)</f>
        <v>Noviembre</v>
      </c>
      <c r="D7832" t="s">
        <v>800</v>
      </c>
      <c r="E7832" t="str">
        <f>+VLOOKUP(Precio_mayoristas_consumidores[[#This Row],[Producto]],Codigos_class_frutas[],2,0)</f>
        <v>Tropicales y subtropicales</v>
      </c>
      <c r="F7832" t="s">
        <v>229</v>
      </c>
      <c r="G7832" s="51">
        <v>1647.72</v>
      </c>
    </row>
    <row r="7833" spans="1:7" x14ac:dyDescent="0.35">
      <c r="A7833">
        <v>2014</v>
      </c>
      <c r="B7833">
        <v>11</v>
      </c>
      <c r="C7833" t="str">
        <f>+VLOOKUP(Precio_mayoristas_consumidores[[#This Row],[Cod_mes]],Códigos_mes[],2,0)</f>
        <v>Noviembre</v>
      </c>
      <c r="D7833" t="s">
        <v>800</v>
      </c>
      <c r="E7833" t="str">
        <f>+VLOOKUP(Precio_mayoristas_consumidores[[#This Row],[Producto]],Codigos_class_frutas[],2,0)</f>
        <v>Frutos de pepita</v>
      </c>
      <c r="F7833" t="s">
        <v>231</v>
      </c>
      <c r="G7833" s="51">
        <v>365.61</v>
      </c>
    </row>
    <row r="7834" spans="1:7" x14ac:dyDescent="0.35">
      <c r="A7834">
        <v>2014</v>
      </c>
      <c r="B7834">
        <v>11</v>
      </c>
      <c r="C7834" t="str">
        <f>+VLOOKUP(Precio_mayoristas_consumidores[[#This Row],[Cod_mes]],Códigos_mes[],2,0)</f>
        <v>Noviembre</v>
      </c>
      <c r="D7834" t="s">
        <v>800</v>
      </c>
      <c r="E7834" t="str">
        <f>+VLOOKUP(Precio_mayoristas_consumidores[[#This Row],[Producto]],Codigos_class_frutas[],2,0)</f>
        <v>Cítricos</v>
      </c>
      <c r="F7834" t="s">
        <v>221</v>
      </c>
      <c r="G7834" s="51">
        <v>337.98</v>
      </c>
    </row>
    <row r="7835" spans="1:7" x14ac:dyDescent="0.35">
      <c r="A7835">
        <v>2014</v>
      </c>
      <c r="B7835">
        <v>11</v>
      </c>
      <c r="C7835" t="str">
        <f>+VLOOKUP(Precio_mayoristas_consumidores[[#This Row],[Cod_mes]],Códigos_mes[],2,0)</f>
        <v>Noviembre</v>
      </c>
      <c r="D7835" t="s">
        <v>800</v>
      </c>
      <c r="E7835" t="str">
        <f>+VLOOKUP(Precio_mayoristas_consumidores[[#This Row],[Producto]],Codigos_class_frutas[],2,0)</f>
        <v>Frutos de hueso (carozo)</v>
      </c>
      <c r="F7835" t="s">
        <v>665</v>
      </c>
      <c r="G7835" s="51">
        <v>710.36</v>
      </c>
    </row>
    <row r="7836" spans="1:7" x14ac:dyDescent="0.35">
      <c r="A7836">
        <v>2014</v>
      </c>
      <c r="B7836">
        <v>11</v>
      </c>
      <c r="C7836" t="str">
        <f>+VLOOKUP(Precio_mayoristas_consumidores[[#This Row],[Cod_mes]],Códigos_mes[],2,0)</f>
        <v>Noviembre</v>
      </c>
      <c r="D7836" t="s">
        <v>800</v>
      </c>
      <c r="E7836" t="str">
        <f>+VLOOKUP(Precio_mayoristas_consumidores[[#This Row],[Producto]],Codigos_class_frutas[],2,0)</f>
        <v>Frutos de pepita</v>
      </c>
      <c r="F7836" t="s">
        <v>671</v>
      </c>
      <c r="G7836" s="51">
        <v>1024.3900000000001</v>
      </c>
    </row>
    <row r="7837" spans="1:7" x14ac:dyDescent="0.35">
      <c r="A7837">
        <v>2014</v>
      </c>
      <c r="B7837">
        <v>11</v>
      </c>
      <c r="C7837" t="str">
        <f>+VLOOKUP(Precio_mayoristas_consumidores[[#This Row],[Cod_mes]],Códigos_mes[],2,0)</f>
        <v>Noviembre</v>
      </c>
      <c r="D7837" t="s">
        <v>800</v>
      </c>
      <c r="E7837" t="str">
        <f>+VLOOKUP(Precio_mayoristas_consumidores[[#This Row],[Producto]],Codigos_class_frutas[],2,0)</f>
        <v>Oleaginosos</v>
      </c>
      <c r="F7837" t="s">
        <v>225</v>
      </c>
      <c r="G7837" s="51">
        <v>1682.42</v>
      </c>
    </row>
    <row r="7838" spans="1:7" x14ac:dyDescent="0.35">
      <c r="A7838">
        <v>2014</v>
      </c>
      <c r="B7838">
        <v>11</v>
      </c>
      <c r="C7838" t="str">
        <f>+VLOOKUP(Precio_mayoristas_consumidores[[#This Row],[Cod_mes]],Códigos_mes[],2,0)</f>
        <v>Noviembre</v>
      </c>
      <c r="D7838" t="s">
        <v>800</v>
      </c>
      <c r="E7838" t="str">
        <f>+VLOOKUP(Precio_mayoristas_consumidores[[#This Row],[Producto]],Codigos_class_frutas[],2,0)</f>
        <v>Tropicales y subtropicales</v>
      </c>
      <c r="F7838" t="s">
        <v>806</v>
      </c>
      <c r="G7838" s="51">
        <v>976.21</v>
      </c>
    </row>
    <row r="7839" spans="1:7" x14ac:dyDescent="0.35">
      <c r="A7839">
        <v>2014</v>
      </c>
      <c r="B7839">
        <v>11</v>
      </c>
      <c r="C7839" t="str">
        <f>+VLOOKUP(Precio_mayoristas_consumidores[[#This Row],[Cod_mes]],Códigos_mes[],2,0)</f>
        <v>Noviembre</v>
      </c>
      <c r="D7839" t="s">
        <v>800</v>
      </c>
      <c r="E7839" t="str">
        <f>+VLOOKUP(Precio_mayoristas_consumidores[[#This Row],[Producto]],Codigos_class_frutas[],2,0)</f>
        <v>Frutos de pepita</v>
      </c>
      <c r="F7839" t="s">
        <v>242</v>
      </c>
      <c r="G7839" s="51">
        <v>581.27</v>
      </c>
    </row>
    <row r="7840" spans="1:7" x14ac:dyDescent="0.35">
      <c r="A7840">
        <v>2014</v>
      </c>
      <c r="B7840">
        <v>11</v>
      </c>
      <c r="C7840" t="str">
        <f>+VLOOKUP(Precio_mayoristas_consumidores[[#This Row],[Cod_mes]],Códigos_mes[],2,0)</f>
        <v>Noviembre</v>
      </c>
      <c r="D7840" t="s">
        <v>800</v>
      </c>
      <c r="E7840" t="str">
        <f>+VLOOKUP(Precio_mayoristas_consumidores[[#This Row],[Producto]],Codigos_class_frutas[],2,0)</f>
        <v>Tropicales y subtropicales</v>
      </c>
      <c r="F7840" t="s">
        <v>204</v>
      </c>
      <c r="G7840" s="51">
        <v>525.35</v>
      </c>
    </row>
    <row r="7841" spans="1:7" x14ac:dyDescent="0.35">
      <c r="A7841">
        <v>2014</v>
      </c>
      <c r="B7841">
        <v>11</v>
      </c>
      <c r="C7841" t="str">
        <f>+VLOOKUP(Precio_mayoristas_consumidores[[#This Row],[Cod_mes]],Códigos_mes[],2,0)</f>
        <v>Noviembre</v>
      </c>
      <c r="D7841" t="s">
        <v>800</v>
      </c>
      <c r="E7841" t="str">
        <f>+VLOOKUP(Precio_mayoristas_consumidores[[#This Row],[Producto]],Codigos_class_frutas[],2,0)</f>
        <v>Cítricos</v>
      </c>
      <c r="F7841" t="s">
        <v>256</v>
      </c>
      <c r="G7841" s="51">
        <v>469.78</v>
      </c>
    </row>
    <row r="7842" spans="1:7" x14ac:dyDescent="0.35">
      <c r="A7842">
        <v>2014</v>
      </c>
      <c r="B7842">
        <v>11</v>
      </c>
      <c r="C7842" t="str">
        <f>+VLOOKUP(Precio_mayoristas_consumidores[[#This Row],[Cod_mes]],Códigos_mes[],2,0)</f>
        <v>Noviembre</v>
      </c>
      <c r="D7842" t="s">
        <v>800</v>
      </c>
      <c r="E7842" t="str">
        <f>+VLOOKUP(Precio_mayoristas_consumidores[[#This Row],[Producto]],Codigos_class_frutas[],2,0)</f>
        <v>Otros</v>
      </c>
      <c r="F7842" t="s">
        <v>808</v>
      </c>
      <c r="G7842" s="51">
        <v>1125</v>
      </c>
    </row>
    <row r="7843" spans="1:7" x14ac:dyDescent="0.35">
      <c r="A7843">
        <v>2014</v>
      </c>
      <c r="B7843">
        <v>11</v>
      </c>
      <c r="C7843" t="str">
        <f>+VLOOKUP(Precio_mayoristas_consumidores[[#This Row],[Cod_mes]],Códigos_mes[],2,0)</f>
        <v>Noviembre</v>
      </c>
      <c r="D7843" t="s">
        <v>800</v>
      </c>
      <c r="E7843" t="str">
        <f>+VLOOKUP(Precio_mayoristas_consumidores[[#This Row],[Producto]],Codigos_class_frutas[],2,0)</f>
        <v>Otros</v>
      </c>
      <c r="F7843" t="s">
        <v>717</v>
      </c>
      <c r="G7843" s="51">
        <v>946.36</v>
      </c>
    </row>
    <row r="7844" spans="1:7" x14ac:dyDescent="0.35">
      <c r="A7844">
        <v>2014</v>
      </c>
      <c r="B7844">
        <v>11</v>
      </c>
      <c r="C7844" t="str">
        <f>+VLOOKUP(Precio_mayoristas_consumidores[[#This Row],[Cod_mes]],Códigos_mes[],2,0)</f>
        <v>Noviembre</v>
      </c>
      <c r="D7844" t="s">
        <v>800</v>
      </c>
      <c r="E7844" t="str">
        <f>+VLOOKUP(Precio_mayoristas_consumidores[[#This Row],[Producto]],Codigos_class_frutas[],2,0)</f>
        <v>Uva</v>
      </c>
      <c r="F7844" t="s">
        <v>295</v>
      </c>
      <c r="G7844" s="51">
        <v>1453.45</v>
      </c>
    </row>
    <row r="7845" spans="1:7" x14ac:dyDescent="0.35">
      <c r="A7845">
        <v>2014</v>
      </c>
      <c r="B7845">
        <v>12</v>
      </c>
      <c r="C7845" t="str">
        <f>+VLOOKUP(Precio_mayoristas_consumidores[[#This Row],[Cod_mes]],Códigos_mes[],2,0)</f>
        <v>Diciembre</v>
      </c>
      <c r="D7845" t="s">
        <v>800</v>
      </c>
      <c r="E7845" t="str">
        <f>+VLOOKUP(Precio_mayoristas_consumidores[[#This Row],[Producto]],Codigos_class_frutas[],2,0)</f>
        <v>Berries</v>
      </c>
      <c r="F7845" t="s">
        <v>207</v>
      </c>
      <c r="G7845" s="51">
        <v>1928.69</v>
      </c>
    </row>
    <row r="7846" spans="1:7" x14ac:dyDescent="0.35">
      <c r="A7846">
        <v>2014</v>
      </c>
      <c r="B7846">
        <v>12</v>
      </c>
      <c r="C7846" t="str">
        <f>+VLOOKUP(Precio_mayoristas_consumidores[[#This Row],[Cod_mes]],Códigos_mes[],2,0)</f>
        <v>Diciembre</v>
      </c>
      <c r="D7846" t="s">
        <v>800</v>
      </c>
      <c r="E7846" t="str">
        <f>+VLOOKUP(Precio_mayoristas_consumidores[[#This Row],[Producto]],Codigos_class_frutas[],2,0)</f>
        <v>Berries</v>
      </c>
      <c r="F7846" t="s">
        <v>801</v>
      </c>
      <c r="G7846" s="51">
        <v>2457.5</v>
      </c>
    </row>
    <row r="7847" spans="1:7" x14ac:dyDescent="0.35">
      <c r="A7847">
        <v>2014</v>
      </c>
      <c r="B7847">
        <v>12</v>
      </c>
      <c r="C7847" t="str">
        <f>+VLOOKUP(Precio_mayoristas_consumidores[[#This Row],[Cod_mes]],Códigos_mes[],2,0)</f>
        <v>Diciembre</v>
      </c>
      <c r="D7847" t="s">
        <v>800</v>
      </c>
      <c r="E7847" t="str">
        <f>+VLOOKUP(Precio_mayoristas_consumidores[[#This Row],[Producto]],Codigos_class_frutas[],2,0)</f>
        <v>Frutos de hueso (carozo)</v>
      </c>
      <c r="F7847" t="s">
        <v>281</v>
      </c>
      <c r="G7847" s="51">
        <v>704.2</v>
      </c>
    </row>
    <row r="7848" spans="1:7" x14ac:dyDescent="0.35">
      <c r="A7848">
        <v>2014</v>
      </c>
      <c r="B7848">
        <v>12</v>
      </c>
      <c r="C7848" t="str">
        <f>+VLOOKUP(Precio_mayoristas_consumidores[[#This Row],[Cod_mes]],Códigos_mes[],2,0)</f>
        <v>Diciembre</v>
      </c>
      <c r="D7848" t="s">
        <v>800</v>
      </c>
      <c r="E7848" t="str">
        <f>+VLOOKUP(Precio_mayoristas_consumidores[[#This Row],[Producto]],Codigos_class_frutas[],2,0)</f>
        <v>Otros</v>
      </c>
      <c r="F7848" t="s">
        <v>209</v>
      </c>
      <c r="G7848" s="51">
        <v>958.94</v>
      </c>
    </row>
    <row r="7849" spans="1:7" x14ac:dyDescent="0.35">
      <c r="A7849">
        <v>2014</v>
      </c>
      <c r="B7849">
        <v>12</v>
      </c>
      <c r="C7849" t="str">
        <f>+VLOOKUP(Precio_mayoristas_consumidores[[#This Row],[Cod_mes]],Códigos_mes[],2,0)</f>
        <v>Diciembre</v>
      </c>
      <c r="D7849" t="s">
        <v>800</v>
      </c>
      <c r="E7849" t="str">
        <f>+VLOOKUP(Precio_mayoristas_consumidores[[#This Row],[Producto]],Codigos_class_frutas[],2,0)</f>
        <v>Frutos de hueso (carozo)</v>
      </c>
      <c r="F7849" t="s">
        <v>702</v>
      </c>
      <c r="G7849" s="51">
        <v>536.70000000000005</v>
      </c>
    </row>
    <row r="7850" spans="1:7" x14ac:dyDescent="0.35">
      <c r="A7850">
        <v>2014</v>
      </c>
      <c r="B7850">
        <v>12</v>
      </c>
      <c r="C7850" t="str">
        <f>+VLOOKUP(Precio_mayoristas_consumidores[[#This Row],[Cod_mes]],Códigos_mes[],2,0)</f>
        <v>Diciembre</v>
      </c>
      <c r="D7850" t="s">
        <v>800</v>
      </c>
      <c r="E7850" t="str">
        <f>+VLOOKUP(Precio_mayoristas_consumidores[[#This Row],[Producto]],Codigos_class_frutas[],2,0)</f>
        <v>Frutos de hueso (carozo)</v>
      </c>
      <c r="F7850" t="s">
        <v>669</v>
      </c>
      <c r="G7850" s="51">
        <v>579.61</v>
      </c>
    </row>
    <row r="7851" spans="1:7" x14ac:dyDescent="0.35">
      <c r="A7851">
        <v>2014</v>
      </c>
      <c r="B7851">
        <v>12</v>
      </c>
      <c r="C7851" t="str">
        <f>+VLOOKUP(Precio_mayoristas_consumidores[[#This Row],[Cod_mes]],Códigos_mes[],2,0)</f>
        <v>Diciembre</v>
      </c>
      <c r="D7851" t="s">
        <v>800</v>
      </c>
      <c r="E7851" t="str">
        <f>+VLOOKUP(Precio_mayoristas_consumidores[[#This Row],[Producto]],Codigos_class_frutas[],2,0)</f>
        <v>Frutos de hueso (carozo)</v>
      </c>
      <c r="F7851" t="s">
        <v>277</v>
      </c>
      <c r="G7851" s="51">
        <v>582.61</v>
      </c>
    </row>
    <row r="7852" spans="1:7" x14ac:dyDescent="0.35">
      <c r="A7852">
        <v>2014</v>
      </c>
      <c r="B7852">
        <v>12</v>
      </c>
      <c r="C7852" t="str">
        <f>+VLOOKUP(Precio_mayoristas_consumidores[[#This Row],[Cod_mes]],Códigos_mes[],2,0)</f>
        <v>Diciembre</v>
      </c>
      <c r="D7852" t="s">
        <v>800</v>
      </c>
      <c r="E7852" t="str">
        <f>+VLOOKUP(Precio_mayoristas_consumidores[[#This Row],[Producto]],Codigos_class_frutas[],2,0)</f>
        <v>Berries</v>
      </c>
      <c r="F7852" t="s">
        <v>799</v>
      </c>
      <c r="G7852" s="51">
        <v>2713.52</v>
      </c>
    </row>
    <row r="7853" spans="1:7" x14ac:dyDescent="0.35">
      <c r="A7853">
        <v>2014</v>
      </c>
      <c r="B7853">
        <v>12</v>
      </c>
      <c r="C7853" t="str">
        <f>+VLOOKUP(Precio_mayoristas_consumidores[[#This Row],[Cod_mes]],Códigos_mes[],2,0)</f>
        <v>Diciembre</v>
      </c>
      <c r="D7853" t="s">
        <v>800</v>
      </c>
      <c r="E7853" t="str">
        <f>+VLOOKUP(Precio_mayoristas_consumidores[[#This Row],[Producto]],Codigos_class_frutas[],2,0)</f>
        <v>Berries</v>
      </c>
      <c r="F7853" t="s">
        <v>212</v>
      </c>
      <c r="G7853" s="51">
        <v>784.99</v>
      </c>
    </row>
    <row r="7854" spans="1:7" x14ac:dyDescent="0.35">
      <c r="A7854">
        <v>2014</v>
      </c>
      <c r="B7854">
        <v>12</v>
      </c>
      <c r="C7854" t="str">
        <f>+VLOOKUP(Precio_mayoristas_consumidores[[#This Row],[Cod_mes]],Códigos_mes[],2,0)</f>
        <v>Diciembre</v>
      </c>
      <c r="D7854" t="s">
        <v>800</v>
      </c>
      <c r="E7854" t="str">
        <f>+VLOOKUP(Precio_mayoristas_consumidores[[#This Row],[Producto]],Codigos_class_frutas[],2,0)</f>
        <v>Tropicales y subtropicales</v>
      </c>
      <c r="F7854" t="s">
        <v>807</v>
      </c>
      <c r="G7854" s="51">
        <v>2200</v>
      </c>
    </row>
    <row r="7855" spans="1:7" x14ac:dyDescent="0.35">
      <c r="A7855">
        <v>2014</v>
      </c>
      <c r="B7855">
        <v>12</v>
      </c>
      <c r="C7855" t="str">
        <f>+VLOOKUP(Precio_mayoristas_consumidores[[#This Row],[Cod_mes]],Códigos_mes[],2,0)</f>
        <v>Diciembre</v>
      </c>
      <c r="D7855" t="s">
        <v>800</v>
      </c>
      <c r="E7855" t="str">
        <f>+VLOOKUP(Precio_mayoristas_consumidores[[#This Row],[Producto]],Codigos_class_frutas[],2,0)</f>
        <v>Berries</v>
      </c>
      <c r="F7855" t="s">
        <v>249</v>
      </c>
      <c r="G7855" s="51">
        <v>956.67</v>
      </c>
    </row>
    <row r="7856" spans="1:7" x14ac:dyDescent="0.35">
      <c r="A7856">
        <v>2014</v>
      </c>
      <c r="B7856">
        <v>12</v>
      </c>
      <c r="C7856" t="str">
        <f>+VLOOKUP(Precio_mayoristas_consumidores[[#This Row],[Cod_mes]],Códigos_mes[],2,0)</f>
        <v>Diciembre</v>
      </c>
      <c r="D7856" t="s">
        <v>800</v>
      </c>
      <c r="E7856" t="str">
        <f>+VLOOKUP(Precio_mayoristas_consumidores[[#This Row],[Producto]],Codigos_class_frutas[],2,0)</f>
        <v>Cítricos</v>
      </c>
      <c r="F7856" t="s">
        <v>214</v>
      </c>
      <c r="G7856" s="51">
        <v>668.79</v>
      </c>
    </row>
    <row r="7857" spans="1:7" x14ac:dyDescent="0.35">
      <c r="A7857">
        <v>2014</v>
      </c>
      <c r="B7857">
        <v>12</v>
      </c>
      <c r="C7857" t="str">
        <f>+VLOOKUP(Precio_mayoristas_consumidores[[#This Row],[Cod_mes]],Códigos_mes[],2,0)</f>
        <v>Diciembre</v>
      </c>
      <c r="D7857" t="s">
        <v>800</v>
      </c>
      <c r="E7857" t="str">
        <f>+VLOOKUP(Precio_mayoristas_consumidores[[#This Row],[Producto]],Codigos_class_frutas[],2,0)</f>
        <v>Cítricos</v>
      </c>
      <c r="F7857" t="s">
        <v>218</v>
      </c>
      <c r="G7857" s="51">
        <v>466.97</v>
      </c>
    </row>
    <row r="7858" spans="1:7" x14ac:dyDescent="0.35">
      <c r="A7858">
        <v>2014</v>
      </c>
      <c r="B7858">
        <v>12</v>
      </c>
      <c r="C7858" t="str">
        <f>+VLOOKUP(Precio_mayoristas_consumidores[[#This Row],[Cod_mes]],Códigos_mes[],2,0)</f>
        <v>Diciembre</v>
      </c>
      <c r="D7858" t="s">
        <v>800</v>
      </c>
      <c r="E7858" t="str">
        <f>+VLOOKUP(Precio_mayoristas_consumidores[[#This Row],[Producto]],Codigos_class_frutas[],2,0)</f>
        <v>Tropicales y subtropicales</v>
      </c>
      <c r="F7858" t="s">
        <v>229</v>
      </c>
      <c r="G7858" s="51">
        <v>1430.24</v>
      </c>
    </row>
    <row r="7859" spans="1:7" x14ac:dyDescent="0.35">
      <c r="A7859">
        <v>2014</v>
      </c>
      <c r="B7859">
        <v>12</v>
      </c>
      <c r="C7859" t="str">
        <f>+VLOOKUP(Precio_mayoristas_consumidores[[#This Row],[Cod_mes]],Códigos_mes[],2,0)</f>
        <v>Diciembre</v>
      </c>
      <c r="D7859" t="s">
        <v>800</v>
      </c>
      <c r="E7859" t="str">
        <f>+VLOOKUP(Precio_mayoristas_consumidores[[#This Row],[Producto]],Codigos_class_frutas[],2,0)</f>
        <v>Frutos de pepita</v>
      </c>
      <c r="F7859" t="s">
        <v>231</v>
      </c>
      <c r="G7859" s="51">
        <v>459.81</v>
      </c>
    </row>
    <row r="7860" spans="1:7" x14ac:dyDescent="0.35">
      <c r="A7860">
        <v>2014</v>
      </c>
      <c r="B7860">
        <v>12</v>
      </c>
      <c r="C7860" t="str">
        <f>+VLOOKUP(Precio_mayoristas_consumidores[[#This Row],[Cod_mes]],Códigos_mes[],2,0)</f>
        <v>Diciembre</v>
      </c>
      <c r="D7860" t="s">
        <v>800</v>
      </c>
      <c r="E7860" t="str">
        <f>+VLOOKUP(Precio_mayoristas_consumidores[[#This Row],[Producto]],Codigos_class_frutas[],2,0)</f>
        <v>Berries</v>
      </c>
      <c r="F7860" t="s">
        <v>802</v>
      </c>
      <c r="G7860" s="51">
        <v>3000</v>
      </c>
    </row>
    <row r="7861" spans="1:7" x14ac:dyDescent="0.35">
      <c r="A7861">
        <v>2014</v>
      </c>
      <c r="B7861">
        <v>12</v>
      </c>
      <c r="C7861" t="str">
        <f>+VLOOKUP(Precio_mayoristas_consumidores[[#This Row],[Cod_mes]],Códigos_mes[],2,0)</f>
        <v>Diciembre</v>
      </c>
      <c r="D7861" t="s">
        <v>800</v>
      </c>
      <c r="E7861" t="str">
        <f>+VLOOKUP(Precio_mayoristas_consumidores[[#This Row],[Producto]],Codigos_class_frutas[],2,0)</f>
        <v>Cítricos</v>
      </c>
      <c r="F7861" t="s">
        <v>221</v>
      </c>
      <c r="G7861" s="51">
        <v>403.59</v>
      </c>
    </row>
    <row r="7862" spans="1:7" x14ac:dyDescent="0.35">
      <c r="A7862">
        <v>2014</v>
      </c>
      <c r="B7862">
        <v>12</v>
      </c>
      <c r="C7862" t="str">
        <f>+VLOOKUP(Precio_mayoristas_consumidores[[#This Row],[Cod_mes]],Códigos_mes[],2,0)</f>
        <v>Diciembre</v>
      </c>
      <c r="D7862" t="s">
        <v>800</v>
      </c>
      <c r="E7862" t="str">
        <f>+VLOOKUP(Precio_mayoristas_consumidores[[#This Row],[Producto]],Codigos_class_frutas[],2,0)</f>
        <v>Frutos de hueso (carozo)</v>
      </c>
      <c r="F7862" t="s">
        <v>665</v>
      </c>
      <c r="G7862" s="51">
        <v>561.16999999999996</v>
      </c>
    </row>
    <row r="7863" spans="1:7" x14ac:dyDescent="0.35">
      <c r="A7863">
        <v>2014</v>
      </c>
      <c r="B7863">
        <v>12</v>
      </c>
      <c r="C7863" t="str">
        <f>+VLOOKUP(Precio_mayoristas_consumidores[[#This Row],[Cod_mes]],Códigos_mes[],2,0)</f>
        <v>Diciembre</v>
      </c>
      <c r="D7863" t="s">
        <v>800</v>
      </c>
      <c r="E7863" t="str">
        <f>+VLOOKUP(Precio_mayoristas_consumidores[[#This Row],[Producto]],Codigos_class_frutas[],2,0)</f>
        <v>Frutos de pepita</v>
      </c>
      <c r="F7863" t="s">
        <v>671</v>
      </c>
      <c r="G7863" s="51">
        <v>739.55</v>
      </c>
    </row>
    <row r="7864" spans="1:7" x14ac:dyDescent="0.35">
      <c r="A7864">
        <v>2014</v>
      </c>
      <c r="B7864">
        <v>12</v>
      </c>
      <c r="C7864" t="str">
        <f>+VLOOKUP(Precio_mayoristas_consumidores[[#This Row],[Cod_mes]],Códigos_mes[],2,0)</f>
        <v>Diciembre</v>
      </c>
      <c r="D7864" t="s">
        <v>800</v>
      </c>
      <c r="E7864" t="str">
        <f>+VLOOKUP(Precio_mayoristas_consumidores[[#This Row],[Producto]],Codigos_class_frutas[],2,0)</f>
        <v>Oleaginosos</v>
      </c>
      <c r="F7864" t="s">
        <v>225</v>
      </c>
      <c r="G7864" s="51">
        <v>1708.12</v>
      </c>
    </row>
    <row r="7865" spans="1:7" x14ac:dyDescent="0.35">
      <c r="A7865">
        <v>2014</v>
      </c>
      <c r="B7865">
        <v>12</v>
      </c>
      <c r="C7865" t="str">
        <f>+VLOOKUP(Precio_mayoristas_consumidores[[#This Row],[Cod_mes]],Códigos_mes[],2,0)</f>
        <v>Diciembre</v>
      </c>
      <c r="D7865" t="s">
        <v>800</v>
      </c>
      <c r="E7865" t="str">
        <f>+VLOOKUP(Precio_mayoristas_consumidores[[#This Row],[Producto]],Codigos_class_frutas[],2,0)</f>
        <v>Tropicales y subtropicales</v>
      </c>
      <c r="F7865" t="s">
        <v>806</v>
      </c>
      <c r="G7865" s="51">
        <v>774.84</v>
      </c>
    </row>
    <row r="7866" spans="1:7" x14ac:dyDescent="0.35">
      <c r="A7866">
        <v>2014</v>
      </c>
      <c r="B7866">
        <v>12</v>
      </c>
      <c r="C7866" t="str">
        <f>+VLOOKUP(Precio_mayoristas_consumidores[[#This Row],[Cod_mes]],Códigos_mes[],2,0)</f>
        <v>Diciembre</v>
      </c>
      <c r="D7866" t="s">
        <v>800</v>
      </c>
      <c r="E7866" t="str">
        <f>+VLOOKUP(Precio_mayoristas_consumidores[[#This Row],[Producto]],Codigos_class_frutas[],2,0)</f>
        <v>Frutos de pepita</v>
      </c>
      <c r="F7866" t="s">
        <v>242</v>
      </c>
      <c r="G7866" s="51">
        <v>682.32</v>
      </c>
    </row>
    <row r="7867" spans="1:7" x14ac:dyDescent="0.35">
      <c r="A7867">
        <v>2014</v>
      </c>
      <c r="B7867">
        <v>12</v>
      </c>
      <c r="C7867" t="str">
        <f>+VLOOKUP(Precio_mayoristas_consumidores[[#This Row],[Cod_mes]],Códigos_mes[],2,0)</f>
        <v>Diciembre</v>
      </c>
      <c r="D7867" t="s">
        <v>800</v>
      </c>
      <c r="E7867" t="str">
        <f>+VLOOKUP(Precio_mayoristas_consumidores[[#This Row],[Producto]],Codigos_class_frutas[],2,0)</f>
        <v>Tropicales y subtropicales</v>
      </c>
      <c r="F7867" t="s">
        <v>204</v>
      </c>
      <c r="G7867" s="51">
        <v>366.94</v>
      </c>
    </row>
    <row r="7868" spans="1:7" x14ac:dyDescent="0.35">
      <c r="A7868">
        <v>2014</v>
      </c>
      <c r="B7868">
        <v>12</v>
      </c>
      <c r="C7868" t="str">
        <f>+VLOOKUP(Precio_mayoristas_consumidores[[#This Row],[Cod_mes]],Códigos_mes[],2,0)</f>
        <v>Diciembre</v>
      </c>
      <c r="D7868" t="s">
        <v>800</v>
      </c>
      <c r="E7868" t="str">
        <f>+VLOOKUP(Precio_mayoristas_consumidores[[#This Row],[Producto]],Codigos_class_frutas[],2,0)</f>
        <v>Cítricos</v>
      </c>
      <c r="F7868" t="s">
        <v>256</v>
      </c>
      <c r="G7868" s="51">
        <v>514.02</v>
      </c>
    </row>
    <row r="7869" spans="1:7" x14ac:dyDescent="0.35">
      <c r="A7869">
        <v>2014</v>
      </c>
      <c r="B7869">
        <v>12</v>
      </c>
      <c r="C7869" t="str">
        <f>+VLOOKUP(Precio_mayoristas_consumidores[[#This Row],[Cod_mes]],Códigos_mes[],2,0)</f>
        <v>Diciembre</v>
      </c>
      <c r="D7869" t="s">
        <v>800</v>
      </c>
      <c r="E7869" t="str">
        <f>+VLOOKUP(Precio_mayoristas_consumidores[[#This Row],[Producto]],Codigos_class_frutas[],2,0)</f>
        <v>Otros</v>
      </c>
      <c r="F7869" t="s">
        <v>808</v>
      </c>
      <c r="G7869" s="51">
        <v>1402.56</v>
      </c>
    </row>
    <row r="7870" spans="1:7" x14ac:dyDescent="0.35">
      <c r="A7870">
        <v>2014</v>
      </c>
      <c r="B7870">
        <v>12</v>
      </c>
      <c r="C7870" t="str">
        <f>+VLOOKUP(Precio_mayoristas_consumidores[[#This Row],[Cod_mes]],Códigos_mes[],2,0)</f>
        <v>Diciembre</v>
      </c>
      <c r="D7870" t="s">
        <v>800</v>
      </c>
      <c r="E7870" t="str">
        <f>+VLOOKUP(Precio_mayoristas_consumidores[[#This Row],[Producto]],Codigos_class_frutas[],2,0)</f>
        <v>Otros</v>
      </c>
      <c r="F7870" t="s">
        <v>717</v>
      </c>
      <c r="G7870" s="51">
        <v>1875</v>
      </c>
    </row>
    <row r="7871" spans="1:7" x14ac:dyDescent="0.35">
      <c r="A7871">
        <v>2014</v>
      </c>
      <c r="B7871">
        <v>12</v>
      </c>
      <c r="C7871" t="str">
        <f>+VLOOKUP(Precio_mayoristas_consumidores[[#This Row],[Cod_mes]],Códigos_mes[],2,0)</f>
        <v>Diciembre</v>
      </c>
      <c r="D7871" t="s">
        <v>800</v>
      </c>
      <c r="E7871" t="str">
        <f>+VLOOKUP(Precio_mayoristas_consumidores[[#This Row],[Producto]],Codigos_class_frutas[],2,0)</f>
        <v>Uva</v>
      </c>
      <c r="F7871" t="s">
        <v>295</v>
      </c>
      <c r="G7871" s="51">
        <v>919.42</v>
      </c>
    </row>
    <row r="7872" spans="1:7" x14ac:dyDescent="0.35">
      <c r="A7872">
        <v>2015</v>
      </c>
      <c r="B7872">
        <v>1</v>
      </c>
      <c r="C7872" t="str">
        <f>+VLOOKUP(Precio_mayoristas_consumidores[[#This Row],[Cod_mes]],Códigos_mes[],2,0)</f>
        <v>Enero</v>
      </c>
      <c r="D7872" t="s">
        <v>800</v>
      </c>
      <c r="E7872" t="str">
        <f>+VLOOKUP(Precio_mayoristas_consumidores[[#This Row],[Producto]],Codigos_class_frutas[],2,0)</f>
        <v>Berries</v>
      </c>
      <c r="F7872" t="s">
        <v>207</v>
      </c>
      <c r="G7872" s="51">
        <v>1768.94</v>
      </c>
    </row>
    <row r="7873" spans="1:7" x14ac:dyDescent="0.35">
      <c r="A7873">
        <v>2015</v>
      </c>
      <c r="B7873">
        <v>1</v>
      </c>
      <c r="C7873" t="str">
        <f>+VLOOKUP(Precio_mayoristas_consumidores[[#This Row],[Cod_mes]],Códigos_mes[],2,0)</f>
        <v>Enero</v>
      </c>
      <c r="D7873" t="s">
        <v>800</v>
      </c>
      <c r="E7873" t="str">
        <f>+VLOOKUP(Precio_mayoristas_consumidores[[#This Row],[Producto]],Codigos_class_frutas[],2,0)</f>
        <v>Berries</v>
      </c>
      <c r="F7873" t="s">
        <v>801</v>
      </c>
      <c r="G7873" s="51">
        <v>1727.27</v>
      </c>
    </row>
    <row r="7874" spans="1:7" x14ac:dyDescent="0.35">
      <c r="A7874">
        <v>2015</v>
      </c>
      <c r="B7874">
        <v>1</v>
      </c>
      <c r="C7874" t="str">
        <f>+VLOOKUP(Precio_mayoristas_consumidores[[#This Row],[Cod_mes]],Códigos_mes[],2,0)</f>
        <v>Enero</v>
      </c>
      <c r="D7874" t="s">
        <v>800</v>
      </c>
      <c r="E7874" t="str">
        <f>+VLOOKUP(Precio_mayoristas_consumidores[[#This Row],[Producto]],Codigos_class_frutas[],2,0)</f>
        <v>Frutos de hueso (carozo)</v>
      </c>
      <c r="F7874" t="s">
        <v>281</v>
      </c>
      <c r="G7874" s="51">
        <v>730.34</v>
      </c>
    </row>
    <row r="7875" spans="1:7" x14ac:dyDescent="0.35">
      <c r="A7875">
        <v>2015</v>
      </c>
      <c r="B7875">
        <v>1</v>
      </c>
      <c r="C7875" t="str">
        <f>+VLOOKUP(Precio_mayoristas_consumidores[[#This Row],[Cod_mes]],Códigos_mes[],2,0)</f>
        <v>Enero</v>
      </c>
      <c r="D7875" t="s">
        <v>800</v>
      </c>
      <c r="E7875" t="str">
        <f>+VLOOKUP(Precio_mayoristas_consumidores[[#This Row],[Producto]],Codigos_class_frutas[],2,0)</f>
        <v>Otros</v>
      </c>
      <c r="F7875" t="s">
        <v>209</v>
      </c>
      <c r="G7875" s="51">
        <v>1073.58</v>
      </c>
    </row>
    <row r="7876" spans="1:7" x14ac:dyDescent="0.35">
      <c r="A7876">
        <v>2015</v>
      </c>
      <c r="B7876">
        <v>1</v>
      </c>
      <c r="C7876" t="str">
        <f>+VLOOKUP(Precio_mayoristas_consumidores[[#This Row],[Cod_mes]],Códigos_mes[],2,0)</f>
        <v>Enero</v>
      </c>
      <c r="D7876" t="s">
        <v>800</v>
      </c>
      <c r="E7876" t="str">
        <f>+VLOOKUP(Precio_mayoristas_consumidores[[#This Row],[Producto]],Codigos_class_frutas[],2,0)</f>
        <v>Frutos de hueso (carozo)</v>
      </c>
      <c r="F7876" t="s">
        <v>702</v>
      </c>
      <c r="G7876" s="51">
        <v>388.22</v>
      </c>
    </row>
    <row r="7877" spans="1:7" x14ac:dyDescent="0.35">
      <c r="A7877">
        <v>2015</v>
      </c>
      <c r="B7877">
        <v>1</v>
      </c>
      <c r="C7877" t="str">
        <f>+VLOOKUP(Precio_mayoristas_consumidores[[#This Row],[Cod_mes]],Códigos_mes[],2,0)</f>
        <v>Enero</v>
      </c>
      <c r="D7877" t="s">
        <v>800</v>
      </c>
      <c r="E7877" t="str">
        <f>+VLOOKUP(Precio_mayoristas_consumidores[[#This Row],[Producto]],Codigos_class_frutas[],2,0)</f>
        <v>Frutos de hueso (carozo)</v>
      </c>
      <c r="F7877" t="s">
        <v>669</v>
      </c>
      <c r="G7877" s="51">
        <v>563.80999999999995</v>
      </c>
    </row>
    <row r="7878" spans="1:7" x14ac:dyDescent="0.35">
      <c r="A7878">
        <v>2015</v>
      </c>
      <c r="B7878">
        <v>1</v>
      </c>
      <c r="C7878" t="str">
        <f>+VLOOKUP(Precio_mayoristas_consumidores[[#This Row],[Cod_mes]],Códigos_mes[],2,0)</f>
        <v>Enero</v>
      </c>
      <c r="D7878" t="s">
        <v>800</v>
      </c>
      <c r="E7878" t="str">
        <f>+VLOOKUP(Precio_mayoristas_consumidores[[#This Row],[Producto]],Codigos_class_frutas[],2,0)</f>
        <v>Frutos de hueso (carozo)</v>
      </c>
      <c r="F7878" t="s">
        <v>277</v>
      </c>
      <c r="G7878" s="51">
        <v>535.04999999999995</v>
      </c>
    </row>
    <row r="7879" spans="1:7" x14ac:dyDescent="0.35">
      <c r="A7879">
        <v>2015</v>
      </c>
      <c r="B7879">
        <v>1</v>
      </c>
      <c r="C7879" t="str">
        <f>+VLOOKUP(Precio_mayoristas_consumidores[[#This Row],[Cod_mes]],Códigos_mes[],2,0)</f>
        <v>Enero</v>
      </c>
      <c r="D7879" t="s">
        <v>800</v>
      </c>
      <c r="E7879" t="str">
        <f>+VLOOKUP(Precio_mayoristas_consumidores[[#This Row],[Producto]],Codigos_class_frutas[],2,0)</f>
        <v>Berries</v>
      </c>
      <c r="F7879" t="s">
        <v>799</v>
      </c>
      <c r="G7879" s="51">
        <v>2159.81</v>
      </c>
    </row>
    <row r="7880" spans="1:7" x14ac:dyDescent="0.35">
      <c r="A7880">
        <v>2015</v>
      </c>
      <c r="B7880">
        <v>1</v>
      </c>
      <c r="C7880" t="str">
        <f>+VLOOKUP(Precio_mayoristas_consumidores[[#This Row],[Cod_mes]],Códigos_mes[],2,0)</f>
        <v>Enero</v>
      </c>
      <c r="D7880" t="s">
        <v>800</v>
      </c>
      <c r="E7880" t="str">
        <f>+VLOOKUP(Precio_mayoristas_consumidores[[#This Row],[Producto]],Codigos_class_frutas[],2,0)</f>
        <v>Berries</v>
      </c>
      <c r="F7880" t="s">
        <v>212</v>
      </c>
      <c r="G7880" s="51">
        <v>690.27</v>
      </c>
    </row>
    <row r="7881" spans="1:7" x14ac:dyDescent="0.35">
      <c r="A7881">
        <v>2015</v>
      </c>
      <c r="B7881">
        <v>1</v>
      </c>
      <c r="C7881" t="str">
        <f>+VLOOKUP(Precio_mayoristas_consumidores[[#This Row],[Cod_mes]],Códigos_mes[],2,0)</f>
        <v>Enero</v>
      </c>
      <c r="D7881" t="s">
        <v>800</v>
      </c>
      <c r="E7881" t="str">
        <f>+VLOOKUP(Precio_mayoristas_consumidores[[#This Row],[Producto]],Codigos_class_frutas[],2,0)</f>
        <v>Tropicales y subtropicales</v>
      </c>
      <c r="F7881" t="s">
        <v>807</v>
      </c>
      <c r="G7881" s="51">
        <v>1048.28</v>
      </c>
    </row>
    <row r="7882" spans="1:7" x14ac:dyDescent="0.35">
      <c r="A7882">
        <v>2015</v>
      </c>
      <c r="B7882">
        <v>1</v>
      </c>
      <c r="C7882" t="str">
        <f>+VLOOKUP(Precio_mayoristas_consumidores[[#This Row],[Cod_mes]],Códigos_mes[],2,0)</f>
        <v>Enero</v>
      </c>
      <c r="D7882" t="s">
        <v>800</v>
      </c>
      <c r="E7882" t="str">
        <f>+VLOOKUP(Precio_mayoristas_consumidores[[#This Row],[Producto]],Codigos_class_frutas[],2,0)</f>
        <v>Berries</v>
      </c>
      <c r="F7882" t="s">
        <v>249</v>
      </c>
      <c r="G7882" s="51">
        <v>1100</v>
      </c>
    </row>
    <row r="7883" spans="1:7" x14ac:dyDescent="0.35">
      <c r="A7883">
        <v>2015</v>
      </c>
      <c r="B7883">
        <v>1</v>
      </c>
      <c r="C7883" t="str">
        <f>+VLOOKUP(Precio_mayoristas_consumidores[[#This Row],[Cod_mes]],Códigos_mes[],2,0)</f>
        <v>Enero</v>
      </c>
      <c r="D7883" t="s">
        <v>800</v>
      </c>
      <c r="E7883" t="str">
        <f>+VLOOKUP(Precio_mayoristas_consumidores[[#This Row],[Producto]],Codigos_class_frutas[],2,0)</f>
        <v>Cítricos</v>
      </c>
      <c r="F7883" t="s">
        <v>214</v>
      </c>
      <c r="G7883" s="51">
        <v>839.1</v>
      </c>
    </row>
    <row r="7884" spans="1:7" x14ac:dyDescent="0.35">
      <c r="A7884">
        <v>2015</v>
      </c>
      <c r="B7884">
        <v>1</v>
      </c>
      <c r="C7884" t="str">
        <f>+VLOOKUP(Precio_mayoristas_consumidores[[#This Row],[Cod_mes]],Códigos_mes[],2,0)</f>
        <v>Enero</v>
      </c>
      <c r="D7884" t="s">
        <v>800</v>
      </c>
      <c r="E7884" t="str">
        <f>+VLOOKUP(Precio_mayoristas_consumidores[[#This Row],[Producto]],Codigos_class_frutas[],2,0)</f>
        <v>Cítricos</v>
      </c>
      <c r="F7884" t="s">
        <v>218</v>
      </c>
      <c r="G7884" s="51">
        <v>417.92</v>
      </c>
    </row>
    <row r="7885" spans="1:7" x14ac:dyDescent="0.35">
      <c r="A7885">
        <v>2015</v>
      </c>
      <c r="B7885">
        <v>1</v>
      </c>
      <c r="C7885" t="str">
        <f>+VLOOKUP(Precio_mayoristas_consumidores[[#This Row],[Cod_mes]],Códigos_mes[],2,0)</f>
        <v>Enero</v>
      </c>
      <c r="D7885" t="s">
        <v>800</v>
      </c>
      <c r="E7885" t="str">
        <f>+VLOOKUP(Precio_mayoristas_consumidores[[#This Row],[Producto]],Codigos_class_frutas[],2,0)</f>
        <v>Tropicales y subtropicales</v>
      </c>
      <c r="F7885" t="s">
        <v>229</v>
      </c>
      <c r="G7885" s="51">
        <v>1376.27</v>
      </c>
    </row>
    <row r="7886" spans="1:7" x14ac:dyDescent="0.35">
      <c r="A7886">
        <v>2015</v>
      </c>
      <c r="B7886">
        <v>1</v>
      </c>
      <c r="C7886" t="str">
        <f>+VLOOKUP(Precio_mayoristas_consumidores[[#This Row],[Cod_mes]],Códigos_mes[],2,0)</f>
        <v>Enero</v>
      </c>
      <c r="D7886" t="s">
        <v>800</v>
      </c>
      <c r="E7886" t="str">
        <f>+VLOOKUP(Precio_mayoristas_consumidores[[#This Row],[Producto]],Codigos_class_frutas[],2,0)</f>
        <v>Frutos de pepita</v>
      </c>
      <c r="F7886" t="s">
        <v>231</v>
      </c>
      <c r="G7886" s="51">
        <v>439.33</v>
      </c>
    </row>
    <row r="7887" spans="1:7" x14ac:dyDescent="0.35">
      <c r="A7887">
        <v>2015</v>
      </c>
      <c r="B7887">
        <v>1</v>
      </c>
      <c r="C7887" t="str">
        <f>+VLOOKUP(Precio_mayoristas_consumidores[[#This Row],[Cod_mes]],Códigos_mes[],2,0)</f>
        <v>Enero</v>
      </c>
      <c r="D7887" t="s">
        <v>800</v>
      </c>
      <c r="E7887" t="str">
        <f>+VLOOKUP(Precio_mayoristas_consumidores[[#This Row],[Producto]],Codigos_class_frutas[],2,0)</f>
        <v>Tropicales y subtropicales</v>
      </c>
      <c r="F7887" t="s">
        <v>798</v>
      </c>
      <c r="G7887" s="51">
        <v>2600</v>
      </c>
    </row>
    <row r="7888" spans="1:7" x14ac:dyDescent="0.35">
      <c r="A7888">
        <v>2015</v>
      </c>
      <c r="B7888">
        <v>1</v>
      </c>
      <c r="C7888" t="str">
        <f>+VLOOKUP(Precio_mayoristas_consumidores[[#This Row],[Cod_mes]],Códigos_mes[],2,0)</f>
        <v>Enero</v>
      </c>
      <c r="D7888" t="s">
        <v>800</v>
      </c>
      <c r="E7888" t="str">
        <f>+VLOOKUP(Precio_mayoristas_consumidores[[#This Row],[Producto]],Codigos_class_frutas[],2,0)</f>
        <v>Berries</v>
      </c>
      <c r="F7888" t="s">
        <v>802</v>
      </c>
      <c r="G7888" s="51">
        <v>1406.67</v>
      </c>
    </row>
    <row r="7889" spans="1:7" x14ac:dyDescent="0.35">
      <c r="A7889">
        <v>2015</v>
      </c>
      <c r="B7889">
        <v>1</v>
      </c>
      <c r="C7889" t="str">
        <f>+VLOOKUP(Precio_mayoristas_consumidores[[#This Row],[Cod_mes]],Códigos_mes[],2,0)</f>
        <v>Enero</v>
      </c>
      <c r="D7889" t="s">
        <v>800</v>
      </c>
      <c r="E7889" t="str">
        <f>+VLOOKUP(Precio_mayoristas_consumidores[[#This Row],[Producto]],Codigos_class_frutas[],2,0)</f>
        <v>Cítricos</v>
      </c>
      <c r="F7889" t="s">
        <v>221</v>
      </c>
      <c r="G7889" s="51">
        <v>395.52</v>
      </c>
    </row>
    <row r="7890" spans="1:7" x14ac:dyDescent="0.35">
      <c r="A7890">
        <v>2015</v>
      </c>
      <c r="B7890">
        <v>1</v>
      </c>
      <c r="C7890" t="str">
        <f>+VLOOKUP(Precio_mayoristas_consumidores[[#This Row],[Cod_mes]],Códigos_mes[],2,0)</f>
        <v>Enero</v>
      </c>
      <c r="D7890" t="s">
        <v>800</v>
      </c>
      <c r="E7890" t="str">
        <f>+VLOOKUP(Precio_mayoristas_consumidores[[#This Row],[Producto]],Codigos_class_frutas[],2,0)</f>
        <v>Frutos de hueso (carozo)</v>
      </c>
      <c r="F7890" t="s">
        <v>665</v>
      </c>
      <c r="G7890" s="51">
        <v>486.73</v>
      </c>
    </row>
    <row r="7891" spans="1:7" x14ac:dyDescent="0.35">
      <c r="A7891">
        <v>2015</v>
      </c>
      <c r="B7891">
        <v>1</v>
      </c>
      <c r="C7891" t="str">
        <f>+VLOOKUP(Precio_mayoristas_consumidores[[#This Row],[Cod_mes]],Códigos_mes[],2,0)</f>
        <v>Enero</v>
      </c>
      <c r="D7891" t="s">
        <v>800</v>
      </c>
      <c r="E7891" t="str">
        <f>+VLOOKUP(Precio_mayoristas_consumidores[[#This Row],[Producto]],Codigos_class_frutas[],2,0)</f>
        <v>Oleaginosos</v>
      </c>
      <c r="F7891" t="s">
        <v>225</v>
      </c>
      <c r="G7891" s="51">
        <v>1956.31</v>
      </c>
    </row>
    <row r="7892" spans="1:7" x14ac:dyDescent="0.35">
      <c r="A7892">
        <v>2015</v>
      </c>
      <c r="B7892">
        <v>1</v>
      </c>
      <c r="C7892" t="str">
        <f>+VLOOKUP(Precio_mayoristas_consumidores[[#This Row],[Cod_mes]],Códigos_mes[],2,0)</f>
        <v>Enero</v>
      </c>
      <c r="D7892" t="s">
        <v>800</v>
      </c>
      <c r="E7892" t="str">
        <f>+VLOOKUP(Precio_mayoristas_consumidores[[#This Row],[Producto]],Codigos_class_frutas[],2,0)</f>
        <v>Tropicales y subtropicales</v>
      </c>
      <c r="F7892" t="s">
        <v>806</v>
      </c>
      <c r="G7892" s="51">
        <v>1043.68</v>
      </c>
    </row>
    <row r="7893" spans="1:7" x14ac:dyDescent="0.35">
      <c r="A7893">
        <v>2015</v>
      </c>
      <c r="B7893">
        <v>1</v>
      </c>
      <c r="C7893" t="str">
        <f>+VLOOKUP(Precio_mayoristas_consumidores[[#This Row],[Cod_mes]],Códigos_mes[],2,0)</f>
        <v>Enero</v>
      </c>
      <c r="D7893" t="s">
        <v>800</v>
      </c>
      <c r="E7893" t="str">
        <f>+VLOOKUP(Precio_mayoristas_consumidores[[#This Row],[Producto]],Codigos_class_frutas[],2,0)</f>
        <v>Frutos de pepita</v>
      </c>
      <c r="F7893" t="s">
        <v>242</v>
      </c>
      <c r="G7893" s="51">
        <v>452.27</v>
      </c>
    </row>
    <row r="7894" spans="1:7" x14ac:dyDescent="0.35">
      <c r="A7894">
        <v>2015</v>
      </c>
      <c r="B7894">
        <v>1</v>
      </c>
      <c r="C7894" t="str">
        <f>+VLOOKUP(Precio_mayoristas_consumidores[[#This Row],[Cod_mes]],Códigos_mes[],2,0)</f>
        <v>Enero</v>
      </c>
      <c r="D7894" t="s">
        <v>800</v>
      </c>
      <c r="E7894" t="str">
        <f>+VLOOKUP(Precio_mayoristas_consumidores[[#This Row],[Producto]],Codigos_class_frutas[],2,0)</f>
        <v>Tropicales y subtropicales</v>
      </c>
      <c r="F7894" t="s">
        <v>204</v>
      </c>
      <c r="G7894" s="51">
        <v>431.25</v>
      </c>
    </row>
    <row r="7895" spans="1:7" x14ac:dyDescent="0.35">
      <c r="A7895">
        <v>2015</v>
      </c>
      <c r="B7895">
        <v>1</v>
      </c>
      <c r="C7895" t="str">
        <f>+VLOOKUP(Precio_mayoristas_consumidores[[#This Row],[Cod_mes]],Códigos_mes[],2,0)</f>
        <v>Enero</v>
      </c>
      <c r="D7895" t="s">
        <v>800</v>
      </c>
      <c r="E7895" t="str">
        <f>+VLOOKUP(Precio_mayoristas_consumidores[[#This Row],[Producto]],Codigos_class_frutas[],2,0)</f>
        <v>Cítricos</v>
      </c>
      <c r="F7895" t="s">
        <v>256</v>
      </c>
      <c r="G7895" s="51">
        <v>509.48</v>
      </c>
    </row>
    <row r="7896" spans="1:7" x14ac:dyDescent="0.35">
      <c r="A7896">
        <v>2015</v>
      </c>
      <c r="B7896">
        <v>1</v>
      </c>
      <c r="C7896" t="str">
        <f>+VLOOKUP(Precio_mayoristas_consumidores[[#This Row],[Cod_mes]],Códigos_mes[],2,0)</f>
        <v>Enero</v>
      </c>
      <c r="D7896" t="s">
        <v>800</v>
      </c>
      <c r="E7896" t="str">
        <f>+VLOOKUP(Precio_mayoristas_consumidores[[#This Row],[Producto]],Codigos_class_frutas[],2,0)</f>
        <v>Otros</v>
      </c>
      <c r="F7896" t="s">
        <v>808</v>
      </c>
      <c r="G7896" s="51">
        <v>1250</v>
      </c>
    </row>
    <row r="7897" spans="1:7" x14ac:dyDescent="0.35">
      <c r="A7897">
        <v>2015</v>
      </c>
      <c r="B7897">
        <v>1</v>
      </c>
      <c r="C7897" t="str">
        <f>+VLOOKUP(Precio_mayoristas_consumidores[[#This Row],[Cod_mes]],Códigos_mes[],2,0)</f>
        <v>Enero</v>
      </c>
      <c r="D7897" t="s">
        <v>800</v>
      </c>
      <c r="E7897" t="str">
        <f>+VLOOKUP(Precio_mayoristas_consumidores[[#This Row],[Producto]],Codigos_class_frutas[],2,0)</f>
        <v>Otros</v>
      </c>
      <c r="F7897" t="s">
        <v>717</v>
      </c>
      <c r="G7897" s="51">
        <v>710.54</v>
      </c>
    </row>
    <row r="7898" spans="1:7" x14ac:dyDescent="0.35">
      <c r="A7898">
        <v>2015</v>
      </c>
      <c r="B7898">
        <v>1</v>
      </c>
      <c r="C7898" t="str">
        <f>+VLOOKUP(Precio_mayoristas_consumidores[[#This Row],[Cod_mes]],Códigos_mes[],2,0)</f>
        <v>Enero</v>
      </c>
      <c r="D7898" t="s">
        <v>800</v>
      </c>
      <c r="E7898" t="str">
        <f>+VLOOKUP(Precio_mayoristas_consumidores[[#This Row],[Producto]],Codigos_class_frutas[],2,0)</f>
        <v>Uva</v>
      </c>
      <c r="F7898" t="s">
        <v>295</v>
      </c>
      <c r="G7898" s="51">
        <v>659.86</v>
      </c>
    </row>
    <row r="7899" spans="1:7" x14ac:dyDescent="0.35">
      <c r="A7899">
        <v>2015</v>
      </c>
      <c r="B7899">
        <v>2</v>
      </c>
      <c r="C7899" t="str">
        <f>+VLOOKUP(Precio_mayoristas_consumidores[[#This Row],[Cod_mes]],Códigos_mes[],2,0)</f>
        <v>Febrero</v>
      </c>
      <c r="D7899" t="s">
        <v>800</v>
      </c>
      <c r="E7899" t="str">
        <f>+VLOOKUP(Precio_mayoristas_consumidores[[#This Row],[Producto]],Codigos_class_frutas[],2,0)</f>
        <v>Berries</v>
      </c>
      <c r="F7899" t="s">
        <v>207</v>
      </c>
      <c r="G7899" s="51">
        <v>2105.2399999999998</v>
      </c>
    </row>
    <row r="7900" spans="1:7" x14ac:dyDescent="0.35">
      <c r="A7900">
        <v>2015</v>
      </c>
      <c r="B7900">
        <v>2</v>
      </c>
      <c r="C7900" t="str">
        <f>+VLOOKUP(Precio_mayoristas_consumidores[[#This Row],[Cod_mes]],Códigos_mes[],2,0)</f>
        <v>Febrero</v>
      </c>
      <c r="D7900" t="s">
        <v>800</v>
      </c>
      <c r="E7900" t="str">
        <f>+VLOOKUP(Precio_mayoristas_consumidores[[#This Row],[Producto]],Codigos_class_frutas[],2,0)</f>
        <v>Frutos de hueso (carozo)</v>
      </c>
      <c r="F7900" t="s">
        <v>281</v>
      </c>
      <c r="G7900" s="51">
        <v>742</v>
      </c>
    </row>
    <row r="7901" spans="1:7" x14ac:dyDescent="0.35">
      <c r="A7901">
        <v>2015</v>
      </c>
      <c r="B7901">
        <v>2</v>
      </c>
      <c r="C7901" t="str">
        <f>+VLOOKUP(Precio_mayoristas_consumidores[[#This Row],[Cod_mes]],Códigos_mes[],2,0)</f>
        <v>Febrero</v>
      </c>
      <c r="D7901" t="s">
        <v>800</v>
      </c>
      <c r="E7901" t="str">
        <f>+VLOOKUP(Precio_mayoristas_consumidores[[#This Row],[Producto]],Codigos_class_frutas[],2,0)</f>
        <v>Otros</v>
      </c>
      <c r="F7901" t="s">
        <v>209</v>
      </c>
      <c r="G7901" s="51">
        <v>1054.55</v>
      </c>
    </row>
    <row r="7902" spans="1:7" x14ac:dyDescent="0.35">
      <c r="A7902">
        <v>2015</v>
      </c>
      <c r="B7902">
        <v>2</v>
      </c>
      <c r="C7902" t="str">
        <f>+VLOOKUP(Precio_mayoristas_consumidores[[#This Row],[Cod_mes]],Códigos_mes[],2,0)</f>
        <v>Febrero</v>
      </c>
      <c r="D7902" t="s">
        <v>800</v>
      </c>
      <c r="E7902" t="str">
        <f>+VLOOKUP(Precio_mayoristas_consumidores[[#This Row],[Producto]],Codigos_class_frutas[],2,0)</f>
        <v>Frutos de hueso (carozo)</v>
      </c>
      <c r="F7902" t="s">
        <v>702</v>
      </c>
      <c r="G7902" s="51">
        <v>339.42</v>
      </c>
    </row>
    <row r="7903" spans="1:7" x14ac:dyDescent="0.35">
      <c r="A7903">
        <v>2015</v>
      </c>
      <c r="B7903">
        <v>2</v>
      </c>
      <c r="C7903" t="str">
        <f>+VLOOKUP(Precio_mayoristas_consumidores[[#This Row],[Cod_mes]],Códigos_mes[],2,0)</f>
        <v>Febrero</v>
      </c>
      <c r="D7903" t="s">
        <v>800</v>
      </c>
      <c r="E7903" t="str">
        <f>+VLOOKUP(Precio_mayoristas_consumidores[[#This Row],[Producto]],Codigos_class_frutas[],2,0)</f>
        <v>Frutos de hueso (carozo)</v>
      </c>
      <c r="F7903" t="s">
        <v>669</v>
      </c>
      <c r="G7903" s="51">
        <v>445.83</v>
      </c>
    </row>
    <row r="7904" spans="1:7" x14ac:dyDescent="0.35">
      <c r="A7904">
        <v>2015</v>
      </c>
      <c r="B7904">
        <v>2</v>
      </c>
      <c r="C7904" t="str">
        <f>+VLOOKUP(Precio_mayoristas_consumidores[[#This Row],[Cod_mes]],Códigos_mes[],2,0)</f>
        <v>Febrero</v>
      </c>
      <c r="D7904" t="s">
        <v>800</v>
      </c>
      <c r="E7904" t="str">
        <f>+VLOOKUP(Precio_mayoristas_consumidores[[#This Row],[Producto]],Codigos_class_frutas[],2,0)</f>
        <v>Frutos de hueso (carozo)</v>
      </c>
      <c r="F7904" t="s">
        <v>277</v>
      </c>
      <c r="G7904" s="51">
        <v>569.83000000000004</v>
      </c>
    </row>
    <row r="7905" spans="1:7" x14ac:dyDescent="0.35">
      <c r="A7905">
        <v>2015</v>
      </c>
      <c r="B7905">
        <v>2</v>
      </c>
      <c r="C7905" t="str">
        <f>+VLOOKUP(Precio_mayoristas_consumidores[[#This Row],[Cod_mes]],Códigos_mes[],2,0)</f>
        <v>Febrero</v>
      </c>
      <c r="D7905" t="s">
        <v>800</v>
      </c>
      <c r="E7905" t="str">
        <f>+VLOOKUP(Precio_mayoristas_consumidores[[#This Row],[Producto]],Codigos_class_frutas[],2,0)</f>
        <v>Berries</v>
      </c>
      <c r="F7905" t="s">
        <v>799</v>
      </c>
      <c r="G7905" s="51">
        <v>1908.57</v>
      </c>
    </row>
    <row r="7906" spans="1:7" x14ac:dyDescent="0.35">
      <c r="A7906">
        <v>2015</v>
      </c>
      <c r="B7906">
        <v>2</v>
      </c>
      <c r="C7906" t="str">
        <f>+VLOOKUP(Precio_mayoristas_consumidores[[#This Row],[Cod_mes]],Códigos_mes[],2,0)</f>
        <v>Febrero</v>
      </c>
      <c r="D7906" t="s">
        <v>800</v>
      </c>
      <c r="E7906" t="str">
        <f>+VLOOKUP(Precio_mayoristas_consumidores[[#This Row],[Producto]],Codigos_class_frutas[],2,0)</f>
        <v>Berries</v>
      </c>
      <c r="F7906" t="s">
        <v>212</v>
      </c>
      <c r="G7906" s="51">
        <v>785.98</v>
      </c>
    </row>
    <row r="7907" spans="1:7" x14ac:dyDescent="0.35">
      <c r="A7907">
        <v>2015</v>
      </c>
      <c r="B7907">
        <v>2</v>
      </c>
      <c r="C7907" t="str">
        <f>+VLOOKUP(Precio_mayoristas_consumidores[[#This Row],[Cod_mes]],Códigos_mes[],2,0)</f>
        <v>Febrero</v>
      </c>
      <c r="D7907" t="s">
        <v>800</v>
      </c>
      <c r="E7907" t="str">
        <f>+VLOOKUP(Precio_mayoristas_consumidores[[#This Row],[Producto]],Codigos_class_frutas[],2,0)</f>
        <v>Berries</v>
      </c>
      <c r="F7907" t="s">
        <v>249</v>
      </c>
      <c r="G7907" s="51">
        <v>666.67</v>
      </c>
    </row>
    <row r="7908" spans="1:7" x14ac:dyDescent="0.35">
      <c r="A7908">
        <v>2015</v>
      </c>
      <c r="B7908">
        <v>2</v>
      </c>
      <c r="C7908" t="str">
        <f>+VLOOKUP(Precio_mayoristas_consumidores[[#This Row],[Cod_mes]],Códigos_mes[],2,0)</f>
        <v>Febrero</v>
      </c>
      <c r="D7908" t="s">
        <v>800</v>
      </c>
      <c r="E7908" t="str">
        <f>+VLOOKUP(Precio_mayoristas_consumidores[[#This Row],[Producto]],Codigos_class_frutas[],2,0)</f>
        <v>Cítricos</v>
      </c>
      <c r="F7908" t="s">
        <v>214</v>
      </c>
      <c r="G7908" s="51">
        <v>842.68</v>
      </c>
    </row>
    <row r="7909" spans="1:7" x14ac:dyDescent="0.35">
      <c r="A7909">
        <v>2015</v>
      </c>
      <c r="B7909">
        <v>2</v>
      </c>
      <c r="C7909" t="str">
        <f>+VLOOKUP(Precio_mayoristas_consumidores[[#This Row],[Cod_mes]],Códigos_mes[],2,0)</f>
        <v>Febrero</v>
      </c>
      <c r="D7909" t="s">
        <v>800</v>
      </c>
      <c r="E7909" t="str">
        <f>+VLOOKUP(Precio_mayoristas_consumidores[[#This Row],[Producto]],Codigos_class_frutas[],2,0)</f>
        <v>Cítricos</v>
      </c>
      <c r="F7909" t="s">
        <v>218</v>
      </c>
      <c r="G7909" s="51">
        <v>423.97</v>
      </c>
    </row>
    <row r="7910" spans="1:7" x14ac:dyDescent="0.35">
      <c r="A7910">
        <v>2015</v>
      </c>
      <c r="B7910">
        <v>2</v>
      </c>
      <c r="C7910" t="str">
        <f>+VLOOKUP(Precio_mayoristas_consumidores[[#This Row],[Cod_mes]],Códigos_mes[],2,0)</f>
        <v>Febrero</v>
      </c>
      <c r="D7910" t="s">
        <v>800</v>
      </c>
      <c r="E7910" t="str">
        <f>+VLOOKUP(Precio_mayoristas_consumidores[[#This Row],[Producto]],Codigos_class_frutas[],2,0)</f>
        <v>Tropicales y subtropicales</v>
      </c>
      <c r="F7910" t="s">
        <v>229</v>
      </c>
      <c r="G7910" s="51">
        <v>1429.43</v>
      </c>
    </row>
    <row r="7911" spans="1:7" x14ac:dyDescent="0.35">
      <c r="A7911">
        <v>2015</v>
      </c>
      <c r="B7911">
        <v>2</v>
      </c>
      <c r="C7911" t="str">
        <f>+VLOOKUP(Precio_mayoristas_consumidores[[#This Row],[Cod_mes]],Códigos_mes[],2,0)</f>
        <v>Febrero</v>
      </c>
      <c r="D7911" t="s">
        <v>800</v>
      </c>
      <c r="E7911" t="str">
        <f>+VLOOKUP(Precio_mayoristas_consumidores[[#This Row],[Producto]],Codigos_class_frutas[],2,0)</f>
        <v>Frutos de pepita</v>
      </c>
      <c r="F7911" t="s">
        <v>231</v>
      </c>
      <c r="G7911" s="51">
        <v>343.4</v>
      </c>
    </row>
    <row r="7912" spans="1:7" x14ac:dyDescent="0.35">
      <c r="A7912">
        <v>2015</v>
      </c>
      <c r="B7912">
        <v>2</v>
      </c>
      <c r="C7912" t="str">
        <f>+VLOOKUP(Precio_mayoristas_consumidores[[#This Row],[Cod_mes]],Códigos_mes[],2,0)</f>
        <v>Febrero</v>
      </c>
      <c r="D7912" t="s">
        <v>800</v>
      </c>
      <c r="E7912" t="str">
        <f>+VLOOKUP(Precio_mayoristas_consumidores[[#This Row],[Producto]],Codigos_class_frutas[],2,0)</f>
        <v>Tropicales y subtropicales</v>
      </c>
      <c r="F7912" t="s">
        <v>798</v>
      </c>
      <c r="G7912" s="51">
        <v>1596</v>
      </c>
    </row>
    <row r="7913" spans="1:7" x14ac:dyDescent="0.35">
      <c r="A7913">
        <v>2015</v>
      </c>
      <c r="B7913">
        <v>2</v>
      </c>
      <c r="C7913" t="str">
        <f>+VLOOKUP(Precio_mayoristas_consumidores[[#This Row],[Cod_mes]],Códigos_mes[],2,0)</f>
        <v>Febrero</v>
      </c>
      <c r="D7913" t="s">
        <v>800</v>
      </c>
      <c r="E7913" t="str">
        <f>+VLOOKUP(Precio_mayoristas_consumidores[[#This Row],[Producto]],Codigos_class_frutas[],2,0)</f>
        <v>Frutos de pepita</v>
      </c>
      <c r="F7913" t="s">
        <v>803</v>
      </c>
      <c r="G7913" s="51">
        <v>535</v>
      </c>
    </row>
    <row r="7914" spans="1:7" x14ac:dyDescent="0.35">
      <c r="A7914">
        <v>2015</v>
      </c>
      <c r="B7914">
        <v>2</v>
      </c>
      <c r="C7914" t="str">
        <f>+VLOOKUP(Precio_mayoristas_consumidores[[#This Row],[Cod_mes]],Códigos_mes[],2,0)</f>
        <v>Febrero</v>
      </c>
      <c r="D7914" t="s">
        <v>800</v>
      </c>
      <c r="E7914" t="str">
        <f>+VLOOKUP(Precio_mayoristas_consumidores[[#This Row],[Producto]],Codigos_class_frutas[],2,0)</f>
        <v>Berries</v>
      </c>
      <c r="F7914" t="s">
        <v>802</v>
      </c>
      <c r="G7914" s="51">
        <v>1043.33</v>
      </c>
    </row>
    <row r="7915" spans="1:7" x14ac:dyDescent="0.35">
      <c r="A7915">
        <v>2015</v>
      </c>
      <c r="B7915">
        <v>2</v>
      </c>
      <c r="C7915" t="str">
        <f>+VLOOKUP(Precio_mayoristas_consumidores[[#This Row],[Cod_mes]],Códigos_mes[],2,0)</f>
        <v>Febrero</v>
      </c>
      <c r="D7915" t="s">
        <v>800</v>
      </c>
      <c r="E7915" t="str">
        <f>+VLOOKUP(Precio_mayoristas_consumidores[[#This Row],[Producto]],Codigos_class_frutas[],2,0)</f>
        <v>Cítricos</v>
      </c>
      <c r="F7915" t="s">
        <v>221</v>
      </c>
      <c r="G7915" s="51">
        <v>417.88</v>
      </c>
    </row>
    <row r="7916" spans="1:7" x14ac:dyDescent="0.35">
      <c r="A7916">
        <v>2015</v>
      </c>
      <c r="B7916">
        <v>2</v>
      </c>
      <c r="C7916" t="str">
        <f>+VLOOKUP(Precio_mayoristas_consumidores[[#This Row],[Cod_mes]],Códigos_mes[],2,0)</f>
        <v>Febrero</v>
      </c>
      <c r="D7916" t="s">
        <v>800</v>
      </c>
      <c r="E7916" t="str">
        <f>+VLOOKUP(Precio_mayoristas_consumidores[[#This Row],[Producto]],Codigos_class_frutas[],2,0)</f>
        <v>Frutos de hueso (carozo)</v>
      </c>
      <c r="F7916" t="s">
        <v>665</v>
      </c>
      <c r="G7916" s="51">
        <v>520.49</v>
      </c>
    </row>
    <row r="7917" spans="1:7" x14ac:dyDescent="0.35">
      <c r="A7917">
        <v>2015</v>
      </c>
      <c r="B7917">
        <v>2</v>
      </c>
      <c r="C7917" t="str">
        <f>+VLOOKUP(Precio_mayoristas_consumidores[[#This Row],[Cod_mes]],Códigos_mes[],2,0)</f>
        <v>Febrero</v>
      </c>
      <c r="D7917" t="s">
        <v>800</v>
      </c>
      <c r="E7917" t="str">
        <f>+VLOOKUP(Precio_mayoristas_consumidores[[#This Row],[Producto]],Codigos_class_frutas[],2,0)</f>
        <v>Oleaginosos</v>
      </c>
      <c r="F7917" t="s">
        <v>225</v>
      </c>
      <c r="G7917" s="51">
        <v>1731.93</v>
      </c>
    </row>
    <row r="7918" spans="1:7" x14ac:dyDescent="0.35">
      <c r="A7918">
        <v>2015</v>
      </c>
      <c r="B7918">
        <v>2</v>
      </c>
      <c r="C7918" t="str">
        <f>+VLOOKUP(Precio_mayoristas_consumidores[[#This Row],[Cod_mes]],Códigos_mes[],2,0)</f>
        <v>Febrero</v>
      </c>
      <c r="D7918" t="s">
        <v>800</v>
      </c>
      <c r="E7918" t="str">
        <f>+VLOOKUP(Precio_mayoristas_consumidores[[#This Row],[Producto]],Codigos_class_frutas[],2,0)</f>
        <v>Tropicales y subtropicales</v>
      </c>
      <c r="F7918" t="s">
        <v>806</v>
      </c>
      <c r="G7918" s="51">
        <v>1112.6600000000001</v>
      </c>
    </row>
    <row r="7919" spans="1:7" x14ac:dyDescent="0.35">
      <c r="A7919">
        <v>2015</v>
      </c>
      <c r="B7919">
        <v>2</v>
      </c>
      <c r="C7919" t="str">
        <f>+VLOOKUP(Precio_mayoristas_consumidores[[#This Row],[Cod_mes]],Códigos_mes[],2,0)</f>
        <v>Febrero</v>
      </c>
      <c r="D7919" t="s">
        <v>800</v>
      </c>
      <c r="E7919" t="str">
        <f>+VLOOKUP(Precio_mayoristas_consumidores[[#This Row],[Producto]],Codigos_class_frutas[],2,0)</f>
        <v>Frutos de pepita</v>
      </c>
      <c r="F7919" t="s">
        <v>242</v>
      </c>
      <c r="G7919" s="51">
        <v>348.75</v>
      </c>
    </row>
    <row r="7920" spans="1:7" x14ac:dyDescent="0.35">
      <c r="A7920">
        <v>2015</v>
      </c>
      <c r="B7920">
        <v>2</v>
      </c>
      <c r="C7920" t="str">
        <f>+VLOOKUP(Precio_mayoristas_consumidores[[#This Row],[Cod_mes]],Códigos_mes[],2,0)</f>
        <v>Febrero</v>
      </c>
      <c r="D7920" t="s">
        <v>800</v>
      </c>
      <c r="E7920" t="str">
        <f>+VLOOKUP(Precio_mayoristas_consumidores[[#This Row],[Producto]],Codigos_class_frutas[],2,0)</f>
        <v>Frutos de pepita</v>
      </c>
      <c r="F7920" t="s">
        <v>809</v>
      </c>
      <c r="G7920" s="51">
        <v>361.67</v>
      </c>
    </row>
    <row r="7921" spans="1:7" x14ac:dyDescent="0.35">
      <c r="A7921">
        <v>2015</v>
      </c>
      <c r="B7921">
        <v>2</v>
      </c>
      <c r="C7921" t="str">
        <f>+VLOOKUP(Precio_mayoristas_consumidores[[#This Row],[Cod_mes]],Códigos_mes[],2,0)</f>
        <v>Febrero</v>
      </c>
      <c r="D7921" t="s">
        <v>800</v>
      </c>
      <c r="E7921" t="str">
        <f>+VLOOKUP(Precio_mayoristas_consumidores[[#This Row],[Producto]],Codigos_class_frutas[],2,0)</f>
        <v>Tropicales y subtropicales</v>
      </c>
      <c r="F7921" t="s">
        <v>204</v>
      </c>
      <c r="G7921" s="51">
        <v>412.37</v>
      </c>
    </row>
    <row r="7922" spans="1:7" x14ac:dyDescent="0.35">
      <c r="A7922">
        <v>2015</v>
      </c>
      <c r="B7922">
        <v>2</v>
      </c>
      <c r="C7922" t="str">
        <f>+VLOOKUP(Precio_mayoristas_consumidores[[#This Row],[Cod_mes]],Códigos_mes[],2,0)</f>
        <v>Febrero</v>
      </c>
      <c r="D7922" t="s">
        <v>800</v>
      </c>
      <c r="E7922" t="str">
        <f>+VLOOKUP(Precio_mayoristas_consumidores[[#This Row],[Producto]],Codigos_class_frutas[],2,0)</f>
        <v>Cítricos</v>
      </c>
      <c r="F7922" t="s">
        <v>256</v>
      </c>
      <c r="G7922" s="51">
        <v>558.4</v>
      </c>
    </row>
    <row r="7923" spans="1:7" x14ac:dyDescent="0.35">
      <c r="A7923">
        <v>2015</v>
      </c>
      <c r="B7923">
        <v>2</v>
      </c>
      <c r="C7923" t="str">
        <f>+VLOOKUP(Precio_mayoristas_consumidores[[#This Row],[Cod_mes]],Códigos_mes[],2,0)</f>
        <v>Febrero</v>
      </c>
      <c r="D7923" t="s">
        <v>800</v>
      </c>
      <c r="E7923" t="str">
        <f>+VLOOKUP(Precio_mayoristas_consumidores[[#This Row],[Producto]],Codigos_class_frutas[],2,0)</f>
        <v>Otros</v>
      </c>
      <c r="F7923" t="s">
        <v>717</v>
      </c>
      <c r="G7923" s="51">
        <v>532.14</v>
      </c>
    </row>
    <row r="7924" spans="1:7" x14ac:dyDescent="0.35">
      <c r="A7924">
        <v>2015</v>
      </c>
      <c r="B7924">
        <v>2</v>
      </c>
      <c r="C7924" t="str">
        <f>+VLOOKUP(Precio_mayoristas_consumidores[[#This Row],[Cod_mes]],Códigos_mes[],2,0)</f>
        <v>Febrero</v>
      </c>
      <c r="D7924" t="s">
        <v>800</v>
      </c>
      <c r="E7924" t="str">
        <f>+VLOOKUP(Precio_mayoristas_consumidores[[#This Row],[Producto]],Codigos_class_frutas[],2,0)</f>
        <v>Uva</v>
      </c>
      <c r="F7924" t="s">
        <v>295</v>
      </c>
      <c r="G7924" s="51">
        <v>449.64</v>
      </c>
    </row>
    <row r="7925" spans="1:7" x14ac:dyDescent="0.35">
      <c r="A7925">
        <v>2015</v>
      </c>
      <c r="B7925">
        <v>3</v>
      </c>
      <c r="C7925" t="str">
        <f>+VLOOKUP(Precio_mayoristas_consumidores[[#This Row],[Cod_mes]],Códigos_mes[],2,0)</f>
        <v>Marzo</v>
      </c>
      <c r="D7925" t="s">
        <v>800</v>
      </c>
      <c r="E7925" t="str">
        <f>+VLOOKUP(Precio_mayoristas_consumidores[[#This Row],[Producto]],Codigos_class_frutas[],2,0)</f>
        <v>Berries</v>
      </c>
      <c r="F7925" t="s">
        <v>207</v>
      </c>
      <c r="G7925" s="51">
        <v>2538.1799999999998</v>
      </c>
    </row>
    <row r="7926" spans="1:7" x14ac:dyDescent="0.35">
      <c r="A7926">
        <v>2015</v>
      </c>
      <c r="B7926">
        <v>3</v>
      </c>
      <c r="C7926" t="str">
        <f>+VLOOKUP(Precio_mayoristas_consumidores[[#This Row],[Cod_mes]],Códigos_mes[],2,0)</f>
        <v>Marzo</v>
      </c>
      <c r="D7926" t="s">
        <v>800</v>
      </c>
      <c r="E7926" t="str">
        <f>+VLOOKUP(Precio_mayoristas_consumidores[[#This Row],[Producto]],Codigos_class_frutas[],2,0)</f>
        <v>Frutos de hueso (carozo)</v>
      </c>
      <c r="F7926" t="s">
        <v>702</v>
      </c>
      <c r="G7926" s="51">
        <v>351.96</v>
      </c>
    </row>
    <row r="7927" spans="1:7" x14ac:dyDescent="0.35">
      <c r="A7927">
        <v>2015</v>
      </c>
      <c r="B7927">
        <v>3</v>
      </c>
      <c r="C7927" t="str">
        <f>+VLOOKUP(Precio_mayoristas_consumidores[[#This Row],[Cod_mes]],Códigos_mes[],2,0)</f>
        <v>Marzo</v>
      </c>
      <c r="D7927" t="s">
        <v>800</v>
      </c>
      <c r="E7927" t="str">
        <f>+VLOOKUP(Precio_mayoristas_consumidores[[#This Row],[Producto]],Codigos_class_frutas[],2,0)</f>
        <v>Frutos de hueso (carozo)</v>
      </c>
      <c r="F7927" t="s">
        <v>277</v>
      </c>
      <c r="G7927" s="51">
        <v>621.89</v>
      </c>
    </row>
    <row r="7928" spans="1:7" x14ac:dyDescent="0.35">
      <c r="A7928">
        <v>2015</v>
      </c>
      <c r="B7928">
        <v>3</v>
      </c>
      <c r="C7928" t="str">
        <f>+VLOOKUP(Precio_mayoristas_consumidores[[#This Row],[Cod_mes]],Códigos_mes[],2,0)</f>
        <v>Marzo</v>
      </c>
      <c r="D7928" t="s">
        <v>800</v>
      </c>
      <c r="E7928" t="str">
        <f>+VLOOKUP(Precio_mayoristas_consumidores[[#This Row],[Producto]],Codigos_class_frutas[],2,0)</f>
        <v>Berries</v>
      </c>
      <c r="F7928" t="s">
        <v>799</v>
      </c>
      <c r="G7928" s="51">
        <v>2426.61</v>
      </c>
    </row>
    <row r="7929" spans="1:7" x14ac:dyDescent="0.35">
      <c r="A7929">
        <v>2015</v>
      </c>
      <c r="B7929">
        <v>3</v>
      </c>
      <c r="C7929" t="str">
        <f>+VLOOKUP(Precio_mayoristas_consumidores[[#This Row],[Cod_mes]],Códigos_mes[],2,0)</f>
        <v>Marzo</v>
      </c>
      <c r="D7929" t="s">
        <v>800</v>
      </c>
      <c r="E7929" t="str">
        <f>+VLOOKUP(Precio_mayoristas_consumidores[[#This Row],[Producto]],Codigos_class_frutas[],2,0)</f>
        <v>Berries</v>
      </c>
      <c r="F7929" t="s">
        <v>212</v>
      </c>
      <c r="G7929" s="51">
        <v>715.68</v>
      </c>
    </row>
    <row r="7930" spans="1:7" x14ac:dyDescent="0.35">
      <c r="A7930">
        <v>2015</v>
      </c>
      <c r="B7930">
        <v>3</v>
      </c>
      <c r="C7930" t="str">
        <f>+VLOOKUP(Precio_mayoristas_consumidores[[#This Row],[Cod_mes]],Códigos_mes[],2,0)</f>
        <v>Marzo</v>
      </c>
      <c r="D7930" t="s">
        <v>800</v>
      </c>
      <c r="E7930" t="str">
        <f>+VLOOKUP(Precio_mayoristas_consumidores[[#This Row],[Producto]],Codigos_class_frutas[],2,0)</f>
        <v>Frutos de pepita</v>
      </c>
      <c r="F7930" t="s">
        <v>805</v>
      </c>
      <c r="G7930" s="51">
        <v>570.30999999999995</v>
      </c>
    </row>
    <row r="7931" spans="1:7" x14ac:dyDescent="0.35">
      <c r="A7931">
        <v>2015</v>
      </c>
      <c r="B7931">
        <v>3</v>
      </c>
      <c r="C7931" t="str">
        <f>+VLOOKUP(Precio_mayoristas_consumidores[[#This Row],[Cod_mes]],Códigos_mes[],2,0)</f>
        <v>Marzo</v>
      </c>
      <c r="D7931" t="s">
        <v>800</v>
      </c>
      <c r="E7931" t="str">
        <f>+VLOOKUP(Precio_mayoristas_consumidores[[#This Row],[Producto]],Codigos_class_frutas[],2,0)</f>
        <v>Berries</v>
      </c>
      <c r="F7931" t="s">
        <v>810</v>
      </c>
      <c r="G7931" s="51">
        <v>1292.8599999999999</v>
      </c>
    </row>
    <row r="7932" spans="1:7" x14ac:dyDescent="0.35">
      <c r="A7932">
        <v>2015</v>
      </c>
      <c r="B7932">
        <v>3</v>
      </c>
      <c r="C7932" t="str">
        <f>+VLOOKUP(Precio_mayoristas_consumidores[[#This Row],[Cod_mes]],Códigos_mes[],2,0)</f>
        <v>Marzo</v>
      </c>
      <c r="D7932" t="s">
        <v>800</v>
      </c>
      <c r="E7932" t="str">
        <f>+VLOOKUP(Precio_mayoristas_consumidores[[#This Row],[Producto]],Codigos_class_frutas[],2,0)</f>
        <v>Berries</v>
      </c>
      <c r="F7932" t="s">
        <v>249</v>
      </c>
      <c r="G7932" s="51">
        <v>388.62</v>
      </c>
    </row>
    <row r="7933" spans="1:7" x14ac:dyDescent="0.35">
      <c r="A7933">
        <v>2015</v>
      </c>
      <c r="B7933">
        <v>3</v>
      </c>
      <c r="C7933" t="str">
        <f>+VLOOKUP(Precio_mayoristas_consumidores[[#This Row],[Cod_mes]],Códigos_mes[],2,0)</f>
        <v>Marzo</v>
      </c>
      <c r="D7933" t="s">
        <v>800</v>
      </c>
      <c r="E7933" t="str">
        <f>+VLOOKUP(Precio_mayoristas_consumidores[[#This Row],[Producto]],Codigos_class_frutas[],2,0)</f>
        <v>Cítricos</v>
      </c>
      <c r="F7933" t="s">
        <v>214</v>
      </c>
      <c r="G7933" s="51">
        <v>960.25</v>
      </c>
    </row>
    <row r="7934" spans="1:7" x14ac:dyDescent="0.35">
      <c r="A7934">
        <v>2015</v>
      </c>
      <c r="B7934">
        <v>3</v>
      </c>
      <c r="C7934" t="str">
        <f>+VLOOKUP(Precio_mayoristas_consumidores[[#This Row],[Cod_mes]],Códigos_mes[],2,0)</f>
        <v>Marzo</v>
      </c>
      <c r="D7934" t="s">
        <v>800</v>
      </c>
      <c r="E7934" t="str">
        <f>+VLOOKUP(Precio_mayoristas_consumidores[[#This Row],[Producto]],Codigos_class_frutas[],2,0)</f>
        <v>Cítricos</v>
      </c>
      <c r="F7934" t="s">
        <v>218</v>
      </c>
      <c r="G7934" s="51">
        <v>534.44000000000005</v>
      </c>
    </row>
    <row r="7935" spans="1:7" x14ac:dyDescent="0.35">
      <c r="A7935">
        <v>2015</v>
      </c>
      <c r="B7935">
        <v>3</v>
      </c>
      <c r="C7935" t="str">
        <f>+VLOOKUP(Precio_mayoristas_consumidores[[#This Row],[Cod_mes]],Códigos_mes[],2,0)</f>
        <v>Marzo</v>
      </c>
      <c r="D7935" t="s">
        <v>800</v>
      </c>
      <c r="E7935" t="str">
        <f>+VLOOKUP(Precio_mayoristas_consumidores[[#This Row],[Producto]],Codigos_class_frutas[],2,0)</f>
        <v>Tropicales y subtropicales</v>
      </c>
      <c r="F7935" t="s">
        <v>229</v>
      </c>
      <c r="G7935" s="51">
        <v>1501.13</v>
      </c>
    </row>
    <row r="7936" spans="1:7" x14ac:dyDescent="0.35">
      <c r="A7936">
        <v>2015</v>
      </c>
      <c r="B7936">
        <v>3</v>
      </c>
      <c r="C7936" t="str">
        <f>+VLOOKUP(Precio_mayoristas_consumidores[[#This Row],[Cod_mes]],Códigos_mes[],2,0)</f>
        <v>Marzo</v>
      </c>
      <c r="D7936" t="s">
        <v>800</v>
      </c>
      <c r="E7936" t="str">
        <f>+VLOOKUP(Precio_mayoristas_consumidores[[#This Row],[Producto]],Codigos_class_frutas[],2,0)</f>
        <v>Frutos de pepita</v>
      </c>
      <c r="F7936" t="s">
        <v>231</v>
      </c>
      <c r="G7936" s="51">
        <v>290.83999999999997</v>
      </c>
    </row>
    <row r="7937" spans="1:7" x14ac:dyDescent="0.35">
      <c r="A7937">
        <v>2015</v>
      </c>
      <c r="B7937">
        <v>3</v>
      </c>
      <c r="C7937" t="str">
        <f>+VLOOKUP(Precio_mayoristas_consumidores[[#This Row],[Cod_mes]],Códigos_mes[],2,0)</f>
        <v>Marzo</v>
      </c>
      <c r="D7937" t="s">
        <v>800</v>
      </c>
      <c r="E7937" t="str">
        <f>+VLOOKUP(Precio_mayoristas_consumidores[[#This Row],[Producto]],Codigos_class_frutas[],2,0)</f>
        <v>Tropicales y subtropicales</v>
      </c>
      <c r="F7937" t="s">
        <v>798</v>
      </c>
      <c r="G7937" s="51">
        <v>985.16</v>
      </c>
    </row>
    <row r="7938" spans="1:7" x14ac:dyDescent="0.35">
      <c r="A7938">
        <v>2015</v>
      </c>
      <c r="B7938">
        <v>3</v>
      </c>
      <c r="C7938" t="str">
        <f>+VLOOKUP(Precio_mayoristas_consumidores[[#This Row],[Cod_mes]],Códigos_mes[],2,0)</f>
        <v>Marzo</v>
      </c>
      <c r="D7938" t="s">
        <v>800</v>
      </c>
      <c r="E7938" t="str">
        <f>+VLOOKUP(Precio_mayoristas_consumidores[[#This Row],[Producto]],Codigos_class_frutas[],2,0)</f>
        <v>Frutos de pepita</v>
      </c>
      <c r="F7938" t="s">
        <v>803</v>
      </c>
      <c r="G7938" s="51">
        <v>421.45</v>
      </c>
    </row>
    <row r="7939" spans="1:7" x14ac:dyDescent="0.35">
      <c r="A7939">
        <v>2015</v>
      </c>
      <c r="B7939">
        <v>3</v>
      </c>
      <c r="C7939" t="str">
        <f>+VLOOKUP(Precio_mayoristas_consumidores[[#This Row],[Cod_mes]],Códigos_mes[],2,0)</f>
        <v>Marzo</v>
      </c>
      <c r="D7939" t="s">
        <v>800</v>
      </c>
      <c r="E7939" t="str">
        <f>+VLOOKUP(Precio_mayoristas_consumidores[[#This Row],[Producto]],Codigos_class_frutas[],2,0)</f>
        <v>Berries</v>
      </c>
      <c r="F7939" t="s">
        <v>802</v>
      </c>
      <c r="G7939" s="51">
        <v>1225</v>
      </c>
    </row>
    <row r="7940" spans="1:7" x14ac:dyDescent="0.35">
      <c r="A7940">
        <v>2015</v>
      </c>
      <c r="B7940">
        <v>3</v>
      </c>
      <c r="C7940" t="str">
        <f>+VLOOKUP(Precio_mayoristas_consumidores[[#This Row],[Cod_mes]],Códigos_mes[],2,0)</f>
        <v>Marzo</v>
      </c>
      <c r="D7940" t="s">
        <v>800</v>
      </c>
      <c r="E7940" t="str">
        <f>+VLOOKUP(Precio_mayoristas_consumidores[[#This Row],[Producto]],Codigos_class_frutas[],2,0)</f>
        <v>Cítricos</v>
      </c>
      <c r="F7940" t="s">
        <v>221</v>
      </c>
      <c r="G7940" s="51">
        <v>424.69</v>
      </c>
    </row>
    <row r="7941" spans="1:7" x14ac:dyDescent="0.35">
      <c r="A7941">
        <v>2015</v>
      </c>
      <c r="B7941">
        <v>3</v>
      </c>
      <c r="C7941" t="str">
        <f>+VLOOKUP(Precio_mayoristas_consumidores[[#This Row],[Cod_mes]],Códigos_mes[],2,0)</f>
        <v>Marzo</v>
      </c>
      <c r="D7941" t="s">
        <v>800</v>
      </c>
      <c r="E7941" t="str">
        <f>+VLOOKUP(Precio_mayoristas_consumidores[[#This Row],[Producto]],Codigos_class_frutas[],2,0)</f>
        <v>Frutos de hueso (carozo)</v>
      </c>
      <c r="F7941" t="s">
        <v>665</v>
      </c>
      <c r="G7941" s="51">
        <v>519.34</v>
      </c>
    </row>
    <row r="7942" spans="1:7" x14ac:dyDescent="0.35">
      <c r="A7942">
        <v>2015</v>
      </c>
      <c r="B7942">
        <v>3</v>
      </c>
      <c r="C7942" t="str">
        <f>+VLOOKUP(Precio_mayoristas_consumidores[[#This Row],[Cod_mes]],Códigos_mes[],2,0)</f>
        <v>Marzo</v>
      </c>
      <c r="D7942" t="s">
        <v>800</v>
      </c>
      <c r="E7942" t="str">
        <f>+VLOOKUP(Precio_mayoristas_consumidores[[#This Row],[Producto]],Codigos_class_frutas[],2,0)</f>
        <v>Oleaginosos</v>
      </c>
      <c r="F7942" t="s">
        <v>225</v>
      </c>
      <c r="G7942" s="51">
        <v>2072.14</v>
      </c>
    </row>
    <row r="7943" spans="1:7" x14ac:dyDescent="0.35">
      <c r="A7943">
        <v>2015</v>
      </c>
      <c r="B7943">
        <v>3</v>
      </c>
      <c r="C7943" t="str">
        <f>+VLOOKUP(Precio_mayoristas_consumidores[[#This Row],[Cod_mes]],Códigos_mes[],2,0)</f>
        <v>Marzo</v>
      </c>
      <c r="D7943" t="s">
        <v>800</v>
      </c>
      <c r="E7943" t="str">
        <f>+VLOOKUP(Precio_mayoristas_consumidores[[#This Row],[Producto]],Codigos_class_frutas[],2,0)</f>
        <v>Tropicales y subtropicales</v>
      </c>
      <c r="F7943" t="s">
        <v>806</v>
      </c>
      <c r="G7943" s="51">
        <v>1031.57</v>
      </c>
    </row>
    <row r="7944" spans="1:7" x14ac:dyDescent="0.35">
      <c r="A7944">
        <v>2015</v>
      </c>
      <c r="B7944">
        <v>3</v>
      </c>
      <c r="C7944" t="str">
        <f>+VLOOKUP(Precio_mayoristas_consumidores[[#This Row],[Cod_mes]],Códigos_mes[],2,0)</f>
        <v>Marzo</v>
      </c>
      <c r="D7944" t="s">
        <v>800</v>
      </c>
      <c r="E7944" t="str">
        <f>+VLOOKUP(Precio_mayoristas_consumidores[[#This Row],[Producto]],Codigos_class_frutas[],2,0)</f>
        <v>Frutos de pepita</v>
      </c>
      <c r="F7944" t="s">
        <v>242</v>
      </c>
      <c r="G7944" s="51">
        <v>361.91</v>
      </c>
    </row>
    <row r="7945" spans="1:7" x14ac:dyDescent="0.35">
      <c r="A7945">
        <v>2015</v>
      </c>
      <c r="B7945">
        <v>3</v>
      </c>
      <c r="C7945" t="str">
        <f>+VLOOKUP(Precio_mayoristas_consumidores[[#This Row],[Cod_mes]],Códigos_mes[],2,0)</f>
        <v>Marzo</v>
      </c>
      <c r="D7945" t="s">
        <v>800</v>
      </c>
      <c r="E7945" t="str">
        <f>+VLOOKUP(Precio_mayoristas_consumidores[[#This Row],[Producto]],Codigos_class_frutas[],2,0)</f>
        <v>Frutos de pepita</v>
      </c>
      <c r="F7945" t="s">
        <v>809</v>
      </c>
      <c r="G7945" s="51">
        <v>390.95</v>
      </c>
    </row>
    <row r="7946" spans="1:7" x14ac:dyDescent="0.35">
      <c r="A7946">
        <v>2015</v>
      </c>
      <c r="B7946">
        <v>3</v>
      </c>
      <c r="C7946" t="str">
        <f>+VLOOKUP(Precio_mayoristas_consumidores[[#This Row],[Cod_mes]],Códigos_mes[],2,0)</f>
        <v>Marzo</v>
      </c>
      <c r="D7946" t="s">
        <v>800</v>
      </c>
      <c r="E7946" t="str">
        <f>+VLOOKUP(Precio_mayoristas_consumidores[[#This Row],[Producto]],Codigos_class_frutas[],2,0)</f>
        <v>Tropicales y subtropicales</v>
      </c>
      <c r="F7946" t="s">
        <v>204</v>
      </c>
      <c r="G7946" s="51">
        <v>513.54</v>
      </c>
    </row>
    <row r="7947" spans="1:7" x14ac:dyDescent="0.35">
      <c r="A7947">
        <v>2015</v>
      </c>
      <c r="B7947">
        <v>3</v>
      </c>
      <c r="C7947" t="str">
        <f>+VLOOKUP(Precio_mayoristas_consumidores[[#This Row],[Cod_mes]],Códigos_mes[],2,0)</f>
        <v>Marzo</v>
      </c>
      <c r="D7947" t="s">
        <v>800</v>
      </c>
      <c r="E7947" t="str">
        <f>+VLOOKUP(Precio_mayoristas_consumidores[[#This Row],[Producto]],Codigos_class_frutas[],2,0)</f>
        <v>Cítricos</v>
      </c>
      <c r="F7947" t="s">
        <v>256</v>
      </c>
      <c r="G7947" s="51">
        <v>528.95000000000005</v>
      </c>
    </row>
    <row r="7948" spans="1:7" x14ac:dyDescent="0.35">
      <c r="A7948">
        <v>2015</v>
      </c>
      <c r="B7948">
        <v>3</v>
      </c>
      <c r="C7948" t="str">
        <f>+VLOOKUP(Precio_mayoristas_consumidores[[#This Row],[Cod_mes]],Códigos_mes[],2,0)</f>
        <v>Marzo</v>
      </c>
      <c r="D7948" t="s">
        <v>800</v>
      </c>
      <c r="E7948" t="str">
        <f>+VLOOKUP(Precio_mayoristas_consumidores[[#This Row],[Producto]],Codigos_class_frutas[],2,0)</f>
        <v>Otros</v>
      </c>
      <c r="F7948" t="s">
        <v>717</v>
      </c>
      <c r="G7948" s="51">
        <v>465.92</v>
      </c>
    </row>
    <row r="7949" spans="1:7" x14ac:dyDescent="0.35">
      <c r="A7949">
        <v>2015</v>
      </c>
      <c r="B7949">
        <v>3</v>
      </c>
      <c r="C7949" t="str">
        <f>+VLOOKUP(Precio_mayoristas_consumidores[[#This Row],[Cod_mes]],Códigos_mes[],2,0)</f>
        <v>Marzo</v>
      </c>
      <c r="D7949" t="s">
        <v>800</v>
      </c>
      <c r="E7949" t="str">
        <f>+VLOOKUP(Precio_mayoristas_consumidores[[#This Row],[Producto]],Codigos_class_frutas[],2,0)</f>
        <v>Uva</v>
      </c>
      <c r="F7949" t="s">
        <v>295</v>
      </c>
      <c r="G7949" s="51">
        <v>399.53</v>
      </c>
    </row>
    <row r="7950" spans="1:7" x14ac:dyDescent="0.35">
      <c r="A7950">
        <v>2015</v>
      </c>
      <c r="B7950">
        <v>4</v>
      </c>
      <c r="C7950" t="str">
        <f>+VLOOKUP(Precio_mayoristas_consumidores[[#This Row],[Cod_mes]],Códigos_mes[],2,0)</f>
        <v>Abril</v>
      </c>
      <c r="D7950" t="s">
        <v>800</v>
      </c>
      <c r="E7950" t="str">
        <f>+VLOOKUP(Precio_mayoristas_consumidores[[#This Row],[Producto]],Codigos_class_frutas[],2,0)</f>
        <v>Berries</v>
      </c>
      <c r="F7950" t="s">
        <v>207</v>
      </c>
      <c r="G7950" s="51">
        <v>2955.78</v>
      </c>
    </row>
    <row r="7951" spans="1:7" x14ac:dyDescent="0.35">
      <c r="A7951">
        <v>2015</v>
      </c>
      <c r="B7951">
        <v>4</v>
      </c>
      <c r="C7951" t="str">
        <f>+VLOOKUP(Precio_mayoristas_consumidores[[#This Row],[Cod_mes]],Códigos_mes[],2,0)</f>
        <v>Abril</v>
      </c>
      <c r="D7951" t="s">
        <v>800</v>
      </c>
      <c r="E7951" t="str">
        <f>+VLOOKUP(Precio_mayoristas_consumidores[[#This Row],[Producto]],Codigos_class_frutas[],2,0)</f>
        <v>Otros</v>
      </c>
      <c r="F7951" t="s">
        <v>804</v>
      </c>
      <c r="G7951" s="51">
        <v>603.16</v>
      </c>
    </row>
    <row r="7952" spans="1:7" x14ac:dyDescent="0.35">
      <c r="A7952">
        <v>2015</v>
      </c>
      <c r="B7952">
        <v>4</v>
      </c>
      <c r="C7952" t="str">
        <f>+VLOOKUP(Precio_mayoristas_consumidores[[#This Row],[Cod_mes]],Códigos_mes[],2,0)</f>
        <v>Abril</v>
      </c>
      <c r="D7952" t="s">
        <v>800</v>
      </c>
      <c r="E7952" t="str">
        <f>+VLOOKUP(Precio_mayoristas_consumidores[[#This Row],[Producto]],Codigos_class_frutas[],2,0)</f>
        <v>Frutos de hueso (carozo)</v>
      </c>
      <c r="F7952" t="s">
        <v>702</v>
      </c>
      <c r="G7952" s="51">
        <v>338.41</v>
      </c>
    </row>
    <row r="7953" spans="1:7" x14ac:dyDescent="0.35">
      <c r="A7953">
        <v>2015</v>
      </c>
      <c r="B7953">
        <v>4</v>
      </c>
      <c r="C7953" t="str">
        <f>+VLOOKUP(Precio_mayoristas_consumidores[[#This Row],[Cod_mes]],Códigos_mes[],2,0)</f>
        <v>Abril</v>
      </c>
      <c r="D7953" t="s">
        <v>800</v>
      </c>
      <c r="E7953" t="str">
        <f>+VLOOKUP(Precio_mayoristas_consumidores[[#This Row],[Producto]],Codigos_class_frutas[],2,0)</f>
        <v>Frutos de hueso (carozo)</v>
      </c>
      <c r="F7953" t="s">
        <v>277</v>
      </c>
      <c r="G7953" s="51">
        <v>544.53</v>
      </c>
    </row>
    <row r="7954" spans="1:7" x14ac:dyDescent="0.35">
      <c r="A7954">
        <v>2015</v>
      </c>
      <c r="B7954">
        <v>4</v>
      </c>
      <c r="C7954" t="str">
        <f>+VLOOKUP(Precio_mayoristas_consumidores[[#This Row],[Cod_mes]],Códigos_mes[],2,0)</f>
        <v>Abril</v>
      </c>
      <c r="D7954" t="s">
        <v>800</v>
      </c>
      <c r="E7954" t="str">
        <f>+VLOOKUP(Precio_mayoristas_consumidores[[#This Row],[Producto]],Codigos_class_frutas[],2,0)</f>
        <v>Berries</v>
      </c>
      <c r="F7954" t="s">
        <v>799</v>
      </c>
      <c r="G7954" s="51">
        <v>2507.94</v>
      </c>
    </row>
    <row r="7955" spans="1:7" x14ac:dyDescent="0.35">
      <c r="A7955">
        <v>2015</v>
      </c>
      <c r="B7955">
        <v>4</v>
      </c>
      <c r="C7955" t="str">
        <f>+VLOOKUP(Precio_mayoristas_consumidores[[#This Row],[Cod_mes]],Códigos_mes[],2,0)</f>
        <v>Abril</v>
      </c>
      <c r="D7955" t="s">
        <v>800</v>
      </c>
      <c r="E7955" t="str">
        <f>+VLOOKUP(Precio_mayoristas_consumidores[[#This Row],[Producto]],Codigos_class_frutas[],2,0)</f>
        <v>Berries</v>
      </c>
      <c r="F7955" t="s">
        <v>212</v>
      </c>
      <c r="G7955" s="51">
        <v>798.58</v>
      </c>
    </row>
    <row r="7956" spans="1:7" x14ac:dyDescent="0.35">
      <c r="A7956">
        <v>2015</v>
      </c>
      <c r="B7956">
        <v>4</v>
      </c>
      <c r="C7956" t="str">
        <f>+VLOOKUP(Precio_mayoristas_consumidores[[#This Row],[Cod_mes]],Códigos_mes[],2,0)</f>
        <v>Abril</v>
      </c>
      <c r="D7956" t="s">
        <v>800</v>
      </c>
      <c r="E7956" t="str">
        <f>+VLOOKUP(Precio_mayoristas_consumidores[[#This Row],[Producto]],Codigos_class_frutas[],2,0)</f>
        <v>Frutos de pepita</v>
      </c>
      <c r="F7956" t="s">
        <v>805</v>
      </c>
      <c r="G7956" s="51">
        <v>406.55</v>
      </c>
    </row>
    <row r="7957" spans="1:7" x14ac:dyDescent="0.35">
      <c r="A7957">
        <v>2015</v>
      </c>
      <c r="B7957">
        <v>4</v>
      </c>
      <c r="C7957" t="str">
        <f>+VLOOKUP(Precio_mayoristas_consumidores[[#This Row],[Cod_mes]],Códigos_mes[],2,0)</f>
        <v>Abril</v>
      </c>
      <c r="D7957" t="s">
        <v>800</v>
      </c>
      <c r="E7957" t="str">
        <f>+VLOOKUP(Precio_mayoristas_consumidores[[#This Row],[Producto]],Codigos_class_frutas[],2,0)</f>
        <v>Tropicales y subtropicales</v>
      </c>
      <c r="F7957" t="s">
        <v>807</v>
      </c>
      <c r="G7957" s="51">
        <v>874.32</v>
      </c>
    </row>
    <row r="7958" spans="1:7" x14ac:dyDescent="0.35">
      <c r="A7958">
        <v>2015</v>
      </c>
      <c r="B7958">
        <v>4</v>
      </c>
      <c r="C7958" t="str">
        <f>+VLOOKUP(Precio_mayoristas_consumidores[[#This Row],[Cod_mes]],Códigos_mes[],2,0)</f>
        <v>Abril</v>
      </c>
      <c r="D7958" t="s">
        <v>800</v>
      </c>
      <c r="E7958" t="str">
        <f>+VLOOKUP(Precio_mayoristas_consumidores[[#This Row],[Producto]],Codigos_class_frutas[],2,0)</f>
        <v>Berries</v>
      </c>
      <c r="F7958" t="s">
        <v>810</v>
      </c>
      <c r="G7958" s="51">
        <v>1190.6199999999999</v>
      </c>
    </row>
    <row r="7959" spans="1:7" x14ac:dyDescent="0.35">
      <c r="A7959">
        <v>2015</v>
      </c>
      <c r="B7959">
        <v>4</v>
      </c>
      <c r="C7959" t="str">
        <f>+VLOOKUP(Precio_mayoristas_consumidores[[#This Row],[Cod_mes]],Códigos_mes[],2,0)</f>
        <v>Abril</v>
      </c>
      <c r="D7959" t="s">
        <v>800</v>
      </c>
      <c r="E7959" t="str">
        <f>+VLOOKUP(Precio_mayoristas_consumidores[[#This Row],[Producto]],Codigos_class_frutas[],2,0)</f>
        <v>Berries</v>
      </c>
      <c r="F7959" t="s">
        <v>249</v>
      </c>
      <c r="G7959" s="51">
        <v>303.77999999999997</v>
      </c>
    </row>
    <row r="7960" spans="1:7" x14ac:dyDescent="0.35">
      <c r="A7960">
        <v>2015</v>
      </c>
      <c r="B7960">
        <v>4</v>
      </c>
      <c r="C7960" t="str">
        <f>+VLOOKUP(Precio_mayoristas_consumidores[[#This Row],[Cod_mes]],Códigos_mes[],2,0)</f>
        <v>Abril</v>
      </c>
      <c r="D7960" t="s">
        <v>800</v>
      </c>
      <c r="E7960" t="str">
        <f>+VLOOKUP(Precio_mayoristas_consumidores[[#This Row],[Producto]],Codigos_class_frutas[],2,0)</f>
        <v>Cítricos</v>
      </c>
      <c r="F7960" t="s">
        <v>214</v>
      </c>
      <c r="G7960" s="51">
        <v>732.76</v>
      </c>
    </row>
    <row r="7961" spans="1:7" x14ac:dyDescent="0.35">
      <c r="A7961">
        <v>2015</v>
      </c>
      <c r="B7961">
        <v>4</v>
      </c>
      <c r="C7961" t="str">
        <f>+VLOOKUP(Precio_mayoristas_consumidores[[#This Row],[Cod_mes]],Códigos_mes[],2,0)</f>
        <v>Abril</v>
      </c>
      <c r="D7961" t="s">
        <v>800</v>
      </c>
      <c r="E7961" t="str">
        <f>+VLOOKUP(Precio_mayoristas_consumidores[[#This Row],[Producto]],Codigos_class_frutas[],2,0)</f>
        <v>Cítricos</v>
      </c>
      <c r="F7961" t="s">
        <v>218</v>
      </c>
      <c r="G7961" s="51">
        <v>660.67</v>
      </c>
    </row>
    <row r="7962" spans="1:7" x14ac:dyDescent="0.35">
      <c r="A7962">
        <v>2015</v>
      </c>
      <c r="B7962">
        <v>4</v>
      </c>
      <c r="C7962" t="str">
        <f>+VLOOKUP(Precio_mayoristas_consumidores[[#This Row],[Cod_mes]],Códigos_mes[],2,0)</f>
        <v>Abril</v>
      </c>
      <c r="D7962" t="s">
        <v>800</v>
      </c>
      <c r="E7962" t="str">
        <f>+VLOOKUP(Precio_mayoristas_consumidores[[#This Row],[Producto]],Codigos_class_frutas[],2,0)</f>
        <v>Tropicales y subtropicales</v>
      </c>
      <c r="F7962" t="s">
        <v>229</v>
      </c>
      <c r="G7962" s="51">
        <v>2000.78</v>
      </c>
    </row>
    <row r="7963" spans="1:7" x14ac:dyDescent="0.35">
      <c r="A7963">
        <v>2015</v>
      </c>
      <c r="B7963">
        <v>4</v>
      </c>
      <c r="C7963" t="str">
        <f>+VLOOKUP(Precio_mayoristas_consumidores[[#This Row],[Cod_mes]],Códigos_mes[],2,0)</f>
        <v>Abril</v>
      </c>
      <c r="D7963" t="s">
        <v>800</v>
      </c>
      <c r="E7963" t="str">
        <f>+VLOOKUP(Precio_mayoristas_consumidores[[#This Row],[Producto]],Codigos_class_frutas[],2,0)</f>
        <v>Frutos de pepita</v>
      </c>
      <c r="F7963" t="s">
        <v>231</v>
      </c>
      <c r="G7963" s="51">
        <v>287.85000000000002</v>
      </c>
    </row>
    <row r="7964" spans="1:7" x14ac:dyDescent="0.35">
      <c r="A7964">
        <v>2015</v>
      </c>
      <c r="B7964">
        <v>4</v>
      </c>
      <c r="C7964" t="str">
        <f>+VLOOKUP(Precio_mayoristas_consumidores[[#This Row],[Cod_mes]],Códigos_mes[],2,0)</f>
        <v>Abril</v>
      </c>
      <c r="D7964" t="s">
        <v>800</v>
      </c>
      <c r="E7964" t="str">
        <f>+VLOOKUP(Precio_mayoristas_consumidores[[#This Row],[Producto]],Codigos_class_frutas[],2,0)</f>
        <v>Tropicales y subtropicales</v>
      </c>
      <c r="F7964" t="s">
        <v>798</v>
      </c>
      <c r="G7964" s="51">
        <v>1204.55</v>
      </c>
    </row>
    <row r="7965" spans="1:7" x14ac:dyDescent="0.35">
      <c r="A7965">
        <v>2015</v>
      </c>
      <c r="B7965">
        <v>4</v>
      </c>
      <c r="C7965" t="str">
        <f>+VLOOKUP(Precio_mayoristas_consumidores[[#This Row],[Cod_mes]],Códigos_mes[],2,0)</f>
        <v>Abril</v>
      </c>
      <c r="D7965" t="s">
        <v>800</v>
      </c>
      <c r="E7965" t="str">
        <f>+VLOOKUP(Precio_mayoristas_consumidores[[#This Row],[Producto]],Codigos_class_frutas[],2,0)</f>
        <v>Frutos de pepita</v>
      </c>
      <c r="F7965" t="s">
        <v>803</v>
      </c>
      <c r="G7965" s="51">
        <v>362.68</v>
      </c>
    </row>
    <row r="7966" spans="1:7" x14ac:dyDescent="0.35">
      <c r="A7966">
        <v>2015</v>
      </c>
      <c r="B7966">
        <v>4</v>
      </c>
      <c r="C7966" t="str">
        <f>+VLOOKUP(Precio_mayoristas_consumidores[[#This Row],[Cod_mes]],Códigos_mes[],2,0)</f>
        <v>Abril</v>
      </c>
      <c r="D7966" t="s">
        <v>800</v>
      </c>
      <c r="E7966" t="str">
        <f>+VLOOKUP(Precio_mayoristas_consumidores[[#This Row],[Producto]],Codigos_class_frutas[],2,0)</f>
        <v>Cítricos</v>
      </c>
      <c r="F7966" t="s">
        <v>221</v>
      </c>
      <c r="G7966" s="51">
        <v>443.15</v>
      </c>
    </row>
    <row r="7967" spans="1:7" x14ac:dyDescent="0.35">
      <c r="A7967">
        <v>2015</v>
      </c>
      <c r="B7967">
        <v>4</v>
      </c>
      <c r="C7967" t="str">
        <f>+VLOOKUP(Precio_mayoristas_consumidores[[#This Row],[Cod_mes]],Códigos_mes[],2,0)</f>
        <v>Abril</v>
      </c>
      <c r="D7967" t="s">
        <v>800</v>
      </c>
      <c r="E7967" t="str">
        <f>+VLOOKUP(Precio_mayoristas_consumidores[[#This Row],[Producto]],Codigos_class_frutas[],2,0)</f>
        <v>Frutos de hueso (carozo)</v>
      </c>
      <c r="F7967" t="s">
        <v>665</v>
      </c>
      <c r="G7967" s="51">
        <v>662.08</v>
      </c>
    </row>
    <row r="7968" spans="1:7" x14ac:dyDescent="0.35">
      <c r="A7968">
        <v>2015</v>
      </c>
      <c r="B7968">
        <v>4</v>
      </c>
      <c r="C7968" t="str">
        <f>+VLOOKUP(Precio_mayoristas_consumidores[[#This Row],[Cod_mes]],Códigos_mes[],2,0)</f>
        <v>Abril</v>
      </c>
      <c r="D7968" t="s">
        <v>800</v>
      </c>
      <c r="E7968" t="str">
        <f>+VLOOKUP(Precio_mayoristas_consumidores[[#This Row],[Producto]],Codigos_class_frutas[],2,0)</f>
        <v>Oleaginosos</v>
      </c>
      <c r="F7968" t="s">
        <v>225</v>
      </c>
      <c r="G7968" s="51">
        <v>1723.93</v>
      </c>
    </row>
    <row r="7969" spans="1:7" x14ac:dyDescent="0.35">
      <c r="A7969">
        <v>2015</v>
      </c>
      <c r="B7969">
        <v>4</v>
      </c>
      <c r="C7969" t="str">
        <f>+VLOOKUP(Precio_mayoristas_consumidores[[#This Row],[Cod_mes]],Códigos_mes[],2,0)</f>
        <v>Abril</v>
      </c>
      <c r="D7969" t="s">
        <v>800</v>
      </c>
      <c r="E7969" t="str">
        <f>+VLOOKUP(Precio_mayoristas_consumidores[[#This Row],[Producto]],Codigos_class_frutas[],2,0)</f>
        <v>Tropicales y subtropicales</v>
      </c>
      <c r="F7969" t="s">
        <v>806</v>
      </c>
      <c r="G7969" s="51">
        <v>944</v>
      </c>
    </row>
    <row r="7970" spans="1:7" x14ac:dyDescent="0.35">
      <c r="A7970">
        <v>2015</v>
      </c>
      <c r="B7970">
        <v>4</v>
      </c>
      <c r="C7970" t="str">
        <f>+VLOOKUP(Precio_mayoristas_consumidores[[#This Row],[Cod_mes]],Códigos_mes[],2,0)</f>
        <v>Abril</v>
      </c>
      <c r="D7970" t="s">
        <v>800</v>
      </c>
      <c r="E7970" t="str">
        <f>+VLOOKUP(Precio_mayoristas_consumidores[[#This Row],[Producto]],Codigos_class_frutas[],2,0)</f>
        <v>Frutos de pepita</v>
      </c>
      <c r="F7970" t="s">
        <v>242</v>
      </c>
      <c r="G7970" s="51">
        <v>341.62</v>
      </c>
    </row>
    <row r="7971" spans="1:7" x14ac:dyDescent="0.35">
      <c r="A7971">
        <v>2015</v>
      </c>
      <c r="B7971">
        <v>4</v>
      </c>
      <c r="C7971" t="str">
        <f>+VLOOKUP(Precio_mayoristas_consumidores[[#This Row],[Cod_mes]],Códigos_mes[],2,0)</f>
        <v>Abril</v>
      </c>
      <c r="D7971" t="s">
        <v>800</v>
      </c>
      <c r="E7971" t="str">
        <f>+VLOOKUP(Precio_mayoristas_consumidores[[#This Row],[Producto]],Codigos_class_frutas[],2,0)</f>
        <v>Frutos de pepita</v>
      </c>
      <c r="F7971" t="s">
        <v>809</v>
      </c>
      <c r="G7971" s="51">
        <v>369.44</v>
      </c>
    </row>
    <row r="7972" spans="1:7" x14ac:dyDescent="0.35">
      <c r="A7972">
        <v>2015</v>
      </c>
      <c r="B7972">
        <v>4</v>
      </c>
      <c r="C7972" t="str">
        <f>+VLOOKUP(Precio_mayoristas_consumidores[[#This Row],[Cod_mes]],Códigos_mes[],2,0)</f>
        <v>Abril</v>
      </c>
      <c r="D7972" t="s">
        <v>800</v>
      </c>
      <c r="E7972" t="str">
        <f>+VLOOKUP(Precio_mayoristas_consumidores[[#This Row],[Producto]],Codigos_class_frutas[],2,0)</f>
        <v>Tropicales y subtropicales</v>
      </c>
      <c r="F7972" t="s">
        <v>204</v>
      </c>
      <c r="G7972" s="51">
        <v>445.01</v>
      </c>
    </row>
    <row r="7973" spans="1:7" x14ac:dyDescent="0.35">
      <c r="A7973">
        <v>2015</v>
      </c>
      <c r="B7973">
        <v>4</v>
      </c>
      <c r="C7973" t="str">
        <f>+VLOOKUP(Precio_mayoristas_consumidores[[#This Row],[Cod_mes]],Códigos_mes[],2,0)</f>
        <v>Abril</v>
      </c>
      <c r="D7973" t="s">
        <v>800</v>
      </c>
      <c r="E7973" t="str">
        <f>+VLOOKUP(Precio_mayoristas_consumidores[[#This Row],[Producto]],Codigos_class_frutas[],2,0)</f>
        <v>Cítricos</v>
      </c>
      <c r="F7973" t="s">
        <v>256</v>
      </c>
      <c r="G7973" s="51">
        <v>516.37</v>
      </c>
    </row>
    <row r="7974" spans="1:7" x14ac:dyDescent="0.35">
      <c r="A7974">
        <v>2015</v>
      </c>
      <c r="B7974">
        <v>4</v>
      </c>
      <c r="C7974" t="str">
        <f>+VLOOKUP(Precio_mayoristas_consumidores[[#This Row],[Cod_mes]],Códigos_mes[],2,0)</f>
        <v>Abril</v>
      </c>
      <c r="D7974" t="s">
        <v>800</v>
      </c>
      <c r="E7974" t="str">
        <f>+VLOOKUP(Precio_mayoristas_consumidores[[#This Row],[Producto]],Codigos_class_frutas[],2,0)</f>
        <v>Otros</v>
      </c>
      <c r="F7974" t="s">
        <v>808</v>
      </c>
      <c r="G7974" s="51">
        <v>1105.76</v>
      </c>
    </row>
    <row r="7975" spans="1:7" x14ac:dyDescent="0.35">
      <c r="A7975">
        <v>2015</v>
      </c>
      <c r="B7975">
        <v>4</v>
      </c>
      <c r="C7975" t="str">
        <f>+VLOOKUP(Precio_mayoristas_consumidores[[#This Row],[Cod_mes]],Códigos_mes[],2,0)</f>
        <v>Abril</v>
      </c>
      <c r="D7975" t="s">
        <v>800</v>
      </c>
      <c r="E7975" t="str">
        <f>+VLOOKUP(Precio_mayoristas_consumidores[[#This Row],[Producto]],Codigos_class_frutas[],2,0)</f>
        <v>Otros</v>
      </c>
      <c r="F7975" t="s">
        <v>717</v>
      </c>
      <c r="G7975" s="51">
        <v>491.4</v>
      </c>
    </row>
    <row r="7976" spans="1:7" x14ac:dyDescent="0.35">
      <c r="A7976">
        <v>2015</v>
      </c>
      <c r="B7976">
        <v>4</v>
      </c>
      <c r="C7976" t="str">
        <f>+VLOOKUP(Precio_mayoristas_consumidores[[#This Row],[Cod_mes]],Códigos_mes[],2,0)</f>
        <v>Abril</v>
      </c>
      <c r="D7976" t="s">
        <v>800</v>
      </c>
      <c r="E7976" t="str">
        <f>+VLOOKUP(Precio_mayoristas_consumidores[[#This Row],[Producto]],Codigos_class_frutas[],2,0)</f>
        <v>Uva</v>
      </c>
      <c r="F7976" t="s">
        <v>295</v>
      </c>
      <c r="G7976" s="51">
        <v>354.84</v>
      </c>
    </row>
    <row r="7977" spans="1:7" x14ac:dyDescent="0.35">
      <c r="A7977">
        <v>2015</v>
      </c>
      <c r="B7977">
        <v>5</v>
      </c>
      <c r="C7977" t="str">
        <f>+VLOOKUP(Precio_mayoristas_consumidores[[#This Row],[Cod_mes]],Códigos_mes[],2,0)</f>
        <v>Mayo</v>
      </c>
      <c r="D7977" t="s">
        <v>800</v>
      </c>
      <c r="E7977" t="str">
        <f>+VLOOKUP(Precio_mayoristas_consumidores[[#This Row],[Producto]],Codigos_class_frutas[],2,0)</f>
        <v>Berries</v>
      </c>
      <c r="F7977" t="s">
        <v>207</v>
      </c>
      <c r="G7977" s="51">
        <v>3597.16</v>
      </c>
    </row>
    <row r="7978" spans="1:7" x14ac:dyDescent="0.35">
      <c r="A7978">
        <v>2015</v>
      </c>
      <c r="B7978">
        <v>5</v>
      </c>
      <c r="C7978" t="str">
        <f>+VLOOKUP(Precio_mayoristas_consumidores[[#This Row],[Cod_mes]],Códigos_mes[],2,0)</f>
        <v>Mayo</v>
      </c>
      <c r="D7978" t="s">
        <v>800</v>
      </c>
      <c r="E7978" t="str">
        <f>+VLOOKUP(Precio_mayoristas_consumidores[[#This Row],[Producto]],Codigos_class_frutas[],2,0)</f>
        <v>Otros</v>
      </c>
      <c r="F7978" t="s">
        <v>804</v>
      </c>
      <c r="G7978" s="51">
        <v>563.26</v>
      </c>
    </row>
    <row r="7979" spans="1:7" x14ac:dyDescent="0.35">
      <c r="A7979">
        <v>2015</v>
      </c>
      <c r="B7979">
        <v>5</v>
      </c>
      <c r="C7979" t="str">
        <f>+VLOOKUP(Precio_mayoristas_consumidores[[#This Row],[Cod_mes]],Códigos_mes[],2,0)</f>
        <v>Mayo</v>
      </c>
      <c r="D7979" t="s">
        <v>800</v>
      </c>
      <c r="E7979" t="str">
        <f>+VLOOKUP(Precio_mayoristas_consumidores[[#This Row],[Producto]],Codigos_class_frutas[],2,0)</f>
        <v>Frutos de hueso (carozo)</v>
      </c>
      <c r="F7979" t="s">
        <v>702</v>
      </c>
      <c r="G7979" s="51">
        <v>413.01</v>
      </c>
    </row>
    <row r="7980" spans="1:7" x14ac:dyDescent="0.35">
      <c r="A7980">
        <v>2015</v>
      </c>
      <c r="B7980">
        <v>5</v>
      </c>
      <c r="C7980" t="str">
        <f>+VLOOKUP(Precio_mayoristas_consumidores[[#This Row],[Cod_mes]],Códigos_mes[],2,0)</f>
        <v>Mayo</v>
      </c>
      <c r="D7980" t="s">
        <v>800</v>
      </c>
      <c r="E7980" t="str">
        <f>+VLOOKUP(Precio_mayoristas_consumidores[[#This Row],[Producto]],Codigos_class_frutas[],2,0)</f>
        <v>Berries</v>
      </c>
      <c r="F7980" t="s">
        <v>799</v>
      </c>
      <c r="G7980" s="51">
        <v>2541.67</v>
      </c>
    </row>
    <row r="7981" spans="1:7" x14ac:dyDescent="0.35">
      <c r="A7981">
        <v>2015</v>
      </c>
      <c r="B7981">
        <v>5</v>
      </c>
      <c r="C7981" t="str">
        <f>+VLOOKUP(Precio_mayoristas_consumidores[[#This Row],[Cod_mes]],Códigos_mes[],2,0)</f>
        <v>Mayo</v>
      </c>
      <c r="D7981" t="s">
        <v>800</v>
      </c>
      <c r="E7981" t="str">
        <f>+VLOOKUP(Precio_mayoristas_consumidores[[#This Row],[Producto]],Codigos_class_frutas[],2,0)</f>
        <v>Berries</v>
      </c>
      <c r="F7981" t="s">
        <v>212</v>
      </c>
      <c r="G7981" s="51">
        <v>867.07</v>
      </c>
    </row>
    <row r="7982" spans="1:7" x14ac:dyDescent="0.35">
      <c r="A7982">
        <v>2015</v>
      </c>
      <c r="B7982">
        <v>5</v>
      </c>
      <c r="C7982" t="str">
        <f>+VLOOKUP(Precio_mayoristas_consumidores[[#This Row],[Cod_mes]],Códigos_mes[],2,0)</f>
        <v>Mayo</v>
      </c>
      <c r="D7982" t="s">
        <v>800</v>
      </c>
      <c r="E7982" t="str">
        <f>+VLOOKUP(Precio_mayoristas_consumidores[[#This Row],[Producto]],Codigos_class_frutas[],2,0)</f>
        <v>Frutos de pepita</v>
      </c>
      <c r="F7982" t="s">
        <v>805</v>
      </c>
      <c r="G7982" s="51">
        <v>386.25</v>
      </c>
    </row>
    <row r="7983" spans="1:7" x14ac:dyDescent="0.35">
      <c r="A7983">
        <v>2015</v>
      </c>
      <c r="B7983">
        <v>5</v>
      </c>
      <c r="C7983" t="str">
        <f>+VLOOKUP(Precio_mayoristas_consumidores[[#This Row],[Cod_mes]],Códigos_mes[],2,0)</f>
        <v>Mayo</v>
      </c>
      <c r="D7983" t="s">
        <v>800</v>
      </c>
      <c r="E7983" t="str">
        <f>+VLOOKUP(Precio_mayoristas_consumidores[[#This Row],[Producto]],Codigos_class_frutas[],2,0)</f>
        <v>Tropicales y subtropicales</v>
      </c>
      <c r="F7983" t="s">
        <v>807</v>
      </c>
      <c r="G7983" s="51">
        <v>1749.8</v>
      </c>
    </row>
    <row r="7984" spans="1:7" x14ac:dyDescent="0.35">
      <c r="A7984">
        <v>2015</v>
      </c>
      <c r="B7984">
        <v>5</v>
      </c>
      <c r="C7984" t="str">
        <f>+VLOOKUP(Precio_mayoristas_consumidores[[#This Row],[Cod_mes]],Códigos_mes[],2,0)</f>
        <v>Mayo</v>
      </c>
      <c r="D7984" t="s">
        <v>800</v>
      </c>
      <c r="E7984" t="str">
        <f>+VLOOKUP(Precio_mayoristas_consumidores[[#This Row],[Producto]],Codigos_class_frutas[],2,0)</f>
        <v>Berries</v>
      </c>
      <c r="F7984" t="s">
        <v>810</v>
      </c>
      <c r="G7984" s="51">
        <v>1125</v>
      </c>
    </row>
    <row r="7985" spans="1:7" x14ac:dyDescent="0.35">
      <c r="A7985">
        <v>2015</v>
      </c>
      <c r="B7985">
        <v>5</v>
      </c>
      <c r="C7985" t="str">
        <f>+VLOOKUP(Precio_mayoristas_consumidores[[#This Row],[Cod_mes]],Códigos_mes[],2,0)</f>
        <v>Mayo</v>
      </c>
      <c r="D7985" t="s">
        <v>800</v>
      </c>
      <c r="E7985" t="str">
        <f>+VLOOKUP(Precio_mayoristas_consumidores[[#This Row],[Producto]],Codigos_class_frutas[],2,0)</f>
        <v>Berries</v>
      </c>
      <c r="F7985" t="s">
        <v>249</v>
      </c>
      <c r="G7985" s="51">
        <v>295.44</v>
      </c>
    </row>
    <row r="7986" spans="1:7" x14ac:dyDescent="0.35">
      <c r="A7986">
        <v>2015</v>
      </c>
      <c r="B7986">
        <v>5</v>
      </c>
      <c r="C7986" t="str">
        <f>+VLOOKUP(Precio_mayoristas_consumidores[[#This Row],[Cod_mes]],Códigos_mes[],2,0)</f>
        <v>Mayo</v>
      </c>
      <c r="D7986" t="s">
        <v>800</v>
      </c>
      <c r="E7986" t="str">
        <f>+VLOOKUP(Precio_mayoristas_consumidores[[#This Row],[Producto]],Codigos_class_frutas[],2,0)</f>
        <v>Cítricos</v>
      </c>
      <c r="F7986" t="s">
        <v>214</v>
      </c>
      <c r="G7986" s="51">
        <v>505.81</v>
      </c>
    </row>
    <row r="7987" spans="1:7" x14ac:dyDescent="0.35">
      <c r="A7987">
        <v>2015</v>
      </c>
      <c r="B7987">
        <v>5</v>
      </c>
      <c r="C7987" t="str">
        <f>+VLOOKUP(Precio_mayoristas_consumidores[[#This Row],[Cod_mes]],Códigos_mes[],2,0)</f>
        <v>Mayo</v>
      </c>
      <c r="D7987" t="s">
        <v>800</v>
      </c>
      <c r="E7987" t="str">
        <f>+VLOOKUP(Precio_mayoristas_consumidores[[#This Row],[Producto]],Codigos_class_frutas[],2,0)</f>
        <v>Cítricos</v>
      </c>
      <c r="F7987" t="s">
        <v>218</v>
      </c>
      <c r="G7987" s="51">
        <v>701.47</v>
      </c>
    </row>
    <row r="7988" spans="1:7" x14ac:dyDescent="0.35">
      <c r="A7988">
        <v>2015</v>
      </c>
      <c r="B7988">
        <v>5</v>
      </c>
      <c r="C7988" t="str">
        <f>+VLOOKUP(Precio_mayoristas_consumidores[[#This Row],[Cod_mes]],Códigos_mes[],2,0)</f>
        <v>Mayo</v>
      </c>
      <c r="D7988" t="s">
        <v>800</v>
      </c>
      <c r="E7988" t="str">
        <f>+VLOOKUP(Precio_mayoristas_consumidores[[#This Row],[Producto]],Codigos_class_frutas[],2,0)</f>
        <v>Tropicales y subtropicales</v>
      </c>
      <c r="F7988" t="s">
        <v>229</v>
      </c>
      <c r="G7988" s="51">
        <v>2062.5</v>
      </c>
    </row>
    <row r="7989" spans="1:7" x14ac:dyDescent="0.35">
      <c r="A7989">
        <v>2015</v>
      </c>
      <c r="B7989">
        <v>5</v>
      </c>
      <c r="C7989" t="str">
        <f>+VLOOKUP(Precio_mayoristas_consumidores[[#This Row],[Cod_mes]],Códigos_mes[],2,0)</f>
        <v>Mayo</v>
      </c>
      <c r="D7989" t="s">
        <v>800</v>
      </c>
      <c r="E7989" t="str">
        <f>+VLOOKUP(Precio_mayoristas_consumidores[[#This Row],[Producto]],Codigos_class_frutas[],2,0)</f>
        <v>Frutos de pepita</v>
      </c>
      <c r="F7989" t="s">
        <v>231</v>
      </c>
      <c r="G7989" s="51">
        <v>285.55</v>
      </c>
    </row>
    <row r="7990" spans="1:7" x14ac:dyDescent="0.35">
      <c r="A7990">
        <v>2015</v>
      </c>
      <c r="B7990">
        <v>5</v>
      </c>
      <c r="C7990" t="str">
        <f>+VLOOKUP(Precio_mayoristas_consumidores[[#This Row],[Cod_mes]],Códigos_mes[],2,0)</f>
        <v>Mayo</v>
      </c>
      <c r="D7990" t="s">
        <v>800</v>
      </c>
      <c r="E7990" t="str">
        <f>+VLOOKUP(Precio_mayoristas_consumidores[[#This Row],[Producto]],Codigos_class_frutas[],2,0)</f>
        <v>Tropicales y subtropicales</v>
      </c>
      <c r="F7990" t="s">
        <v>798</v>
      </c>
      <c r="G7990" s="51">
        <v>1470</v>
      </c>
    </row>
    <row r="7991" spans="1:7" x14ac:dyDescent="0.35">
      <c r="A7991">
        <v>2015</v>
      </c>
      <c r="B7991">
        <v>5</v>
      </c>
      <c r="C7991" t="str">
        <f>+VLOOKUP(Precio_mayoristas_consumidores[[#This Row],[Cod_mes]],Códigos_mes[],2,0)</f>
        <v>Mayo</v>
      </c>
      <c r="D7991" t="s">
        <v>800</v>
      </c>
      <c r="E7991" t="str">
        <f>+VLOOKUP(Precio_mayoristas_consumidores[[#This Row],[Producto]],Codigos_class_frutas[],2,0)</f>
        <v>Frutos de pepita</v>
      </c>
      <c r="F7991" t="s">
        <v>803</v>
      </c>
      <c r="G7991" s="51">
        <v>352.26</v>
      </c>
    </row>
    <row r="7992" spans="1:7" x14ac:dyDescent="0.35">
      <c r="A7992">
        <v>2015</v>
      </c>
      <c r="B7992">
        <v>5</v>
      </c>
      <c r="C7992" t="str">
        <f>+VLOOKUP(Precio_mayoristas_consumidores[[#This Row],[Cod_mes]],Códigos_mes[],2,0)</f>
        <v>Mayo</v>
      </c>
      <c r="D7992" t="s">
        <v>800</v>
      </c>
      <c r="E7992" t="str">
        <f>+VLOOKUP(Precio_mayoristas_consumidores[[#This Row],[Producto]],Codigos_class_frutas[],2,0)</f>
        <v>Cítricos</v>
      </c>
      <c r="F7992" t="s">
        <v>221</v>
      </c>
      <c r="G7992" s="51">
        <v>375.98</v>
      </c>
    </row>
    <row r="7993" spans="1:7" x14ac:dyDescent="0.35">
      <c r="A7993">
        <v>2015</v>
      </c>
      <c r="B7993">
        <v>5</v>
      </c>
      <c r="C7993" t="str">
        <f>+VLOOKUP(Precio_mayoristas_consumidores[[#This Row],[Cod_mes]],Códigos_mes[],2,0)</f>
        <v>Mayo</v>
      </c>
      <c r="D7993" t="s">
        <v>800</v>
      </c>
      <c r="E7993" t="str">
        <f>+VLOOKUP(Precio_mayoristas_consumidores[[#This Row],[Producto]],Codigos_class_frutas[],2,0)</f>
        <v>Oleaginosos</v>
      </c>
      <c r="F7993" t="s">
        <v>225</v>
      </c>
      <c r="G7993" s="51">
        <v>1699.01</v>
      </c>
    </row>
    <row r="7994" spans="1:7" x14ac:dyDescent="0.35">
      <c r="A7994">
        <v>2015</v>
      </c>
      <c r="B7994">
        <v>5</v>
      </c>
      <c r="C7994" t="str">
        <f>+VLOOKUP(Precio_mayoristas_consumidores[[#This Row],[Cod_mes]],Códigos_mes[],2,0)</f>
        <v>Mayo</v>
      </c>
      <c r="D7994" t="s">
        <v>800</v>
      </c>
      <c r="E7994" t="str">
        <f>+VLOOKUP(Precio_mayoristas_consumidores[[#This Row],[Producto]],Codigos_class_frutas[],2,0)</f>
        <v>Tropicales y subtropicales</v>
      </c>
      <c r="F7994" t="s">
        <v>806</v>
      </c>
      <c r="G7994" s="51">
        <v>970.5</v>
      </c>
    </row>
    <row r="7995" spans="1:7" x14ac:dyDescent="0.35">
      <c r="A7995">
        <v>2015</v>
      </c>
      <c r="B7995">
        <v>5</v>
      </c>
      <c r="C7995" t="str">
        <f>+VLOOKUP(Precio_mayoristas_consumidores[[#This Row],[Cod_mes]],Códigos_mes[],2,0)</f>
        <v>Mayo</v>
      </c>
      <c r="D7995" t="s">
        <v>800</v>
      </c>
      <c r="E7995" t="str">
        <f>+VLOOKUP(Precio_mayoristas_consumidores[[#This Row],[Producto]],Codigos_class_frutas[],2,0)</f>
        <v>Frutos de pepita</v>
      </c>
      <c r="F7995" t="s">
        <v>242</v>
      </c>
      <c r="G7995" s="51">
        <v>365.17</v>
      </c>
    </row>
    <row r="7996" spans="1:7" x14ac:dyDescent="0.35">
      <c r="A7996">
        <v>2015</v>
      </c>
      <c r="B7996">
        <v>5</v>
      </c>
      <c r="C7996" t="str">
        <f>+VLOOKUP(Precio_mayoristas_consumidores[[#This Row],[Cod_mes]],Códigos_mes[],2,0)</f>
        <v>Mayo</v>
      </c>
      <c r="D7996" t="s">
        <v>800</v>
      </c>
      <c r="E7996" t="str">
        <f>+VLOOKUP(Precio_mayoristas_consumidores[[#This Row],[Producto]],Codigos_class_frutas[],2,0)</f>
        <v>Tropicales y subtropicales</v>
      </c>
      <c r="F7996" t="s">
        <v>204</v>
      </c>
      <c r="G7996" s="51">
        <v>402.04</v>
      </c>
    </row>
    <row r="7997" spans="1:7" x14ac:dyDescent="0.35">
      <c r="A7997">
        <v>2015</v>
      </c>
      <c r="B7997">
        <v>5</v>
      </c>
      <c r="C7997" t="str">
        <f>+VLOOKUP(Precio_mayoristas_consumidores[[#This Row],[Cod_mes]],Códigos_mes[],2,0)</f>
        <v>Mayo</v>
      </c>
      <c r="D7997" t="s">
        <v>800</v>
      </c>
      <c r="E7997" t="str">
        <f>+VLOOKUP(Precio_mayoristas_consumidores[[#This Row],[Producto]],Codigos_class_frutas[],2,0)</f>
        <v>Cítricos</v>
      </c>
      <c r="F7997" t="s">
        <v>256</v>
      </c>
      <c r="G7997" s="51">
        <v>469.23</v>
      </c>
    </row>
    <row r="7998" spans="1:7" x14ac:dyDescent="0.35">
      <c r="A7998">
        <v>2015</v>
      </c>
      <c r="B7998">
        <v>5</v>
      </c>
      <c r="C7998" t="str">
        <f>+VLOOKUP(Precio_mayoristas_consumidores[[#This Row],[Cod_mes]],Códigos_mes[],2,0)</f>
        <v>Mayo</v>
      </c>
      <c r="D7998" t="s">
        <v>800</v>
      </c>
      <c r="E7998" t="str">
        <f>+VLOOKUP(Precio_mayoristas_consumidores[[#This Row],[Producto]],Codigos_class_frutas[],2,0)</f>
        <v>Otros</v>
      </c>
      <c r="F7998" t="s">
        <v>808</v>
      </c>
      <c r="G7998" s="51">
        <v>1096.43</v>
      </c>
    </row>
    <row r="7999" spans="1:7" x14ac:dyDescent="0.35">
      <c r="A7999">
        <v>2015</v>
      </c>
      <c r="B7999">
        <v>5</v>
      </c>
      <c r="C7999" t="str">
        <f>+VLOOKUP(Precio_mayoristas_consumidores[[#This Row],[Cod_mes]],Códigos_mes[],2,0)</f>
        <v>Mayo</v>
      </c>
      <c r="D7999" t="s">
        <v>800</v>
      </c>
      <c r="E7999" t="str">
        <f>+VLOOKUP(Precio_mayoristas_consumidores[[#This Row],[Producto]],Codigos_class_frutas[],2,0)</f>
        <v>Otros</v>
      </c>
      <c r="F7999" t="s">
        <v>717</v>
      </c>
      <c r="G7999" s="51">
        <v>578.88</v>
      </c>
    </row>
    <row r="8000" spans="1:7" x14ac:dyDescent="0.35">
      <c r="A8000">
        <v>2015</v>
      </c>
      <c r="B8000">
        <v>5</v>
      </c>
      <c r="C8000" t="str">
        <f>+VLOOKUP(Precio_mayoristas_consumidores[[#This Row],[Cod_mes]],Códigos_mes[],2,0)</f>
        <v>Mayo</v>
      </c>
      <c r="D8000" t="s">
        <v>800</v>
      </c>
      <c r="E8000" t="str">
        <f>+VLOOKUP(Precio_mayoristas_consumidores[[#This Row],[Producto]],Codigos_class_frutas[],2,0)</f>
        <v>Uva</v>
      </c>
      <c r="F8000" t="s">
        <v>295</v>
      </c>
      <c r="G8000" s="51">
        <v>343.13</v>
      </c>
    </row>
    <row r="8001" spans="1:7" x14ac:dyDescent="0.35">
      <c r="A8001">
        <v>2015</v>
      </c>
      <c r="B8001">
        <v>6</v>
      </c>
      <c r="C8001" t="str">
        <f>+VLOOKUP(Precio_mayoristas_consumidores[[#This Row],[Cod_mes]],Códigos_mes[],2,0)</f>
        <v>Junio</v>
      </c>
      <c r="D8001" t="s">
        <v>800</v>
      </c>
      <c r="E8001" t="str">
        <f>+VLOOKUP(Precio_mayoristas_consumidores[[#This Row],[Producto]],Codigos_class_frutas[],2,0)</f>
        <v>Otros</v>
      </c>
      <c r="F8001" t="s">
        <v>804</v>
      </c>
      <c r="G8001" s="51">
        <v>473.3</v>
      </c>
    </row>
    <row r="8002" spans="1:7" x14ac:dyDescent="0.35">
      <c r="A8002">
        <v>2015</v>
      </c>
      <c r="B8002">
        <v>6</v>
      </c>
      <c r="C8002" t="str">
        <f>+VLOOKUP(Precio_mayoristas_consumidores[[#This Row],[Cod_mes]],Códigos_mes[],2,0)</f>
        <v>Junio</v>
      </c>
      <c r="D8002" t="s">
        <v>800</v>
      </c>
      <c r="E8002" t="str">
        <f>+VLOOKUP(Precio_mayoristas_consumidores[[#This Row],[Producto]],Codigos_class_frutas[],2,0)</f>
        <v>Berries</v>
      </c>
      <c r="F8002" t="s">
        <v>212</v>
      </c>
      <c r="G8002" s="51">
        <v>1033.82</v>
      </c>
    </row>
    <row r="8003" spans="1:7" x14ac:dyDescent="0.35">
      <c r="A8003">
        <v>2015</v>
      </c>
      <c r="B8003">
        <v>6</v>
      </c>
      <c r="C8003" t="str">
        <f>+VLOOKUP(Precio_mayoristas_consumidores[[#This Row],[Cod_mes]],Códigos_mes[],2,0)</f>
        <v>Junio</v>
      </c>
      <c r="D8003" t="s">
        <v>800</v>
      </c>
      <c r="E8003" t="str">
        <f>+VLOOKUP(Precio_mayoristas_consumidores[[#This Row],[Producto]],Codigos_class_frutas[],2,0)</f>
        <v>Frutos de pepita</v>
      </c>
      <c r="F8003" t="s">
        <v>805</v>
      </c>
      <c r="G8003" s="51">
        <v>347.75</v>
      </c>
    </row>
    <row r="8004" spans="1:7" x14ac:dyDescent="0.35">
      <c r="A8004">
        <v>2015</v>
      </c>
      <c r="B8004">
        <v>6</v>
      </c>
      <c r="C8004" t="str">
        <f>+VLOOKUP(Precio_mayoristas_consumidores[[#This Row],[Cod_mes]],Códigos_mes[],2,0)</f>
        <v>Junio</v>
      </c>
      <c r="D8004" t="s">
        <v>800</v>
      </c>
      <c r="E8004" t="str">
        <f>+VLOOKUP(Precio_mayoristas_consumidores[[#This Row],[Producto]],Codigos_class_frutas[],2,0)</f>
        <v>Tropicales y subtropicales</v>
      </c>
      <c r="F8004" t="s">
        <v>807</v>
      </c>
      <c r="G8004" s="51">
        <v>1962.22</v>
      </c>
    </row>
    <row r="8005" spans="1:7" x14ac:dyDescent="0.35">
      <c r="A8005">
        <v>2015</v>
      </c>
      <c r="B8005">
        <v>6</v>
      </c>
      <c r="C8005" t="str">
        <f>+VLOOKUP(Precio_mayoristas_consumidores[[#This Row],[Cod_mes]],Códigos_mes[],2,0)</f>
        <v>Junio</v>
      </c>
      <c r="D8005" t="s">
        <v>800</v>
      </c>
      <c r="E8005" t="str">
        <f>+VLOOKUP(Precio_mayoristas_consumidores[[#This Row],[Producto]],Codigos_class_frutas[],2,0)</f>
        <v>Berries</v>
      </c>
      <c r="F8005" t="s">
        <v>249</v>
      </c>
      <c r="G8005" s="51">
        <v>284.37</v>
      </c>
    </row>
    <row r="8006" spans="1:7" x14ac:dyDescent="0.35">
      <c r="A8006">
        <v>2015</v>
      </c>
      <c r="B8006">
        <v>6</v>
      </c>
      <c r="C8006" t="str">
        <f>+VLOOKUP(Precio_mayoristas_consumidores[[#This Row],[Cod_mes]],Códigos_mes[],2,0)</f>
        <v>Junio</v>
      </c>
      <c r="D8006" t="s">
        <v>800</v>
      </c>
      <c r="E8006" t="str">
        <f>+VLOOKUP(Precio_mayoristas_consumidores[[#This Row],[Producto]],Codigos_class_frutas[],2,0)</f>
        <v>Cítricos</v>
      </c>
      <c r="F8006" t="s">
        <v>214</v>
      </c>
      <c r="G8006" s="51">
        <v>256.82</v>
      </c>
    </row>
    <row r="8007" spans="1:7" x14ac:dyDescent="0.35">
      <c r="A8007">
        <v>2015</v>
      </c>
      <c r="B8007">
        <v>6</v>
      </c>
      <c r="C8007" t="str">
        <f>+VLOOKUP(Precio_mayoristas_consumidores[[#This Row],[Cod_mes]],Códigos_mes[],2,0)</f>
        <v>Junio</v>
      </c>
      <c r="D8007" t="s">
        <v>800</v>
      </c>
      <c r="E8007" t="str">
        <f>+VLOOKUP(Precio_mayoristas_consumidores[[#This Row],[Producto]],Codigos_class_frutas[],2,0)</f>
        <v>Cítricos</v>
      </c>
      <c r="F8007" t="s">
        <v>218</v>
      </c>
      <c r="G8007" s="51">
        <v>542.42999999999995</v>
      </c>
    </row>
    <row r="8008" spans="1:7" x14ac:dyDescent="0.35">
      <c r="A8008">
        <v>2015</v>
      </c>
      <c r="B8008">
        <v>6</v>
      </c>
      <c r="C8008" t="str">
        <f>+VLOOKUP(Precio_mayoristas_consumidores[[#This Row],[Cod_mes]],Códigos_mes[],2,0)</f>
        <v>Junio</v>
      </c>
      <c r="D8008" t="s">
        <v>800</v>
      </c>
      <c r="E8008" t="str">
        <f>+VLOOKUP(Precio_mayoristas_consumidores[[#This Row],[Producto]],Codigos_class_frutas[],2,0)</f>
        <v>Tropicales y subtropicales</v>
      </c>
      <c r="F8008" t="s">
        <v>229</v>
      </c>
      <c r="G8008" s="51">
        <v>2033.51</v>
      </c>
    </row>
    <row r="8009" spans="1:7" x14ac:dyDescent="0.35">
      <c r="A8009">
        <v>2015</v>
      </c>
      <c r="B8009">
        <v>6</v>
      </c>
      <c r="C8009" t="str">
        <f>+VLOOKUP(Precio_mayoristas_consumidores[[#This Row],[Cod_mes]],Códigos_mes[],2,0)</f>
        <v>Junio</v>
      </c>
      <c r="D8009" t="s">
        <v>800</v>
      </c>
      <c r="E8009" t="str">
        <f>+VLOOKUP(Precio_mayoristas_consumidores[[#This Row],[Producto]],Codigos_class_frutas[],2,0)</f>
        <v>Frutos de pepita</v>
      </c>
      <c r="F8009" t="s">
        <v>231</v>
      </c>
      <c r="G8009" s="51">
        <v>273.43</v>
      </c>
    </row>
    <row r="8010" spans="1:7" x14ac:dyDescent="0.35">
      <c r="A8010">
        <v>2015</v>
      </c>
      <c r="B8010">
        <v>6</v>
      </c>
      <c r="C8010" t="str">
        <f>+VLOOKUP(Precio_mayoristas_consumidores[[#This Row],[Cod_mes]],Códigos_mes[],2,0)</f>
        <v>Junio</v>
      </c>
      <c r="D8010" t="s">
        <v>800</v>
      </c>
      <c r="E8010" t="str">
        <f>+VLOOKUP(Precio_mayoristas_consumidores[[#This Row],[Producto]],Codigos_class_frutas[],2,0)</f>
        <v>Tropicales y subtropicales</v>
      </c>
      <c r="F8010" t="s">
        <v>798</v>
      </c>
      <c r="G8010" s="51">
        <v>1572.22</v>
      </c>
    </row>
    <row r="8011" spans="1:7" x14ac:dyDescent="0.35">
      <c r="A8011">
        <v>2015</v>
      </c>
      <c r="B8011">
        <v>6</v>
      </c>
      <c r="C8011" t="str">
        <f>+VLOOKUP(Precio_mayoristas_consumidores[[#This Row],[Cod_mes]],Códigos_mes[],2,0)</f>
        <v>Junio</v>
      </c>
      <c r="D8011" t="s">
        <v>800</v>
      </c>
      <c r="E8011" t="str">
        <f>+VLOOKUP(Precio_mayoristas_consumidores[[#This Row],[Producto]],Codigos_class_frutas[],2,0)</f>
        <v>Frutos de pepita</v>
      </c>
      <c r="F8011" t="s">
        <v>803</v>
      </c>
      <c r="G8011" s="51">
        <v>357.69</v>
      </c>
    </row>
    <row r="8012" spans="1:7" x14ac:dyDescent="0.35">
      <c r="A8012">
        <v>2015</v>
      </c>
      <c r="B8012">
        <v>6</v>
      </c>
      <c r="C8012" t="str">
        <f>+VLOOKUP(Precio_mayoristas_consumidores[[#This Row],[Cod_mes]],Códigos_mes[],2,0)</f>
        <v>Junio</v>
      </c>
      <c r="D8012" t="s">
        <v>800</v>
      </c>
      <c r="E8012" t="str">
        <f>+VLOOKUP(Precio_mayoristas_consumidores[[#This Row],[Producto]],Codigos_class_frutas[],2,0)</f>
        <v>Cítricos</v>
      </c>
      <c r="F8012" t="s">
        <v>221</v>
      </c>
      <c r="G8012" s="51">
        <v>289.66000000000003</v>
      </c>
    </row>
    <row r="8013" spans="1:7" x14ac:dyDescent="0.35">
      <c r="A8013">
        <v>2015</v>
      </c>
      <c r="B8013">
        <v>6</v>
      </c>
      <c r="C8013" t="str">
        <f>+VLOOKUP(Precio_mayoristas_consumidores[[#This Row],[Cod_mes]],Códigos_mes[],2,0)</f>
        <v>Junio</v>
      </c>
      <c r="D8013" t="s">
        <v>800</v>
      </c>
      <c r="E8013" t="str">
        <f>+VLOOKUP(Precio_mayoristas_consumidores[[#This Row],[Producto]],Codigos_class_frutas[],2,0)</f>
        <v>Oleaginosos</v>
      </c>
      <c r="F8013" t="s">
        <v>225</v>
      </c>
      <c r="G8013" s="51">
        <v>1722.53</v>
      </c>
    </row>
    <row r="8014" spans="1:7" x14ac:dyDescent="0.35">
      <c r="A8014">
        <v>2015</v>
      </c>
      <c r="B8014">
        <v>6</v>
      </c>
      <c r="C8014" t="str">
        <f>+VLOOKUP(Precio_mayoristas_consumidores[[#This Row],[Cod_mes]],Códigos_mes[],2,0)</f>
        <v>Junio</v>
      </c>
      <c r="D8014" t="s">
        <v>800</v>
      </c>
      <c r="E8014" t="str">
        <f>+VLOOKUP(Precio_mayoristas_consumidores[[#This Row],[Producto]],Codigos_class_frutas[],2,0)</f>
        <v>Tropicales y subtropicales</v>
      </c>
      <c r="F8014" t="s">
        <v>806</v>
      </c>
      <c r="G8014" s="51">
        <v>854.98</v>
      </c>
    </row>
    <row r="8015" spans="1:7" x14ac:dyDescent="0.35">
      <c r="A8015">
        <v>2015</v>
      </c>
      <c r="B8015">
        <v>6</v>
      </c>
      <c r="C8015" t="str">
        <f>+VLOOKUP(Precio_mayoristas_consumidores[[#This Row],[Cod_mes]],Códigos_mes[],2,0)</f>
        <v>Junio</v>
      </c>
      <c r="D8015" t="s">
        <v>800</v>
      </c>
      <c r="E8015" t="str">
        <f>+VLOOKUP(Precio_mayoristas_consumidores[[#This Row],[Producto]],Codigos_class_frutas[],2,0)</f>
        <v>Frutos de pepita</v>
      </c>
      <c r="F8015" t="s">
        <v>242</v>
      </c>
      <c r="G8015" s="51">
        <v>358.83</v>
      </c>
    </row>
    <row r="8016" spans="1:7" x14ac:dyDescent="0.35">
      <c r="A8016">
        <v>2015</v>
      </c>
      <c r="B8016">
        <v>6</v>
      </c>
      <c r="C8016" t="str">
        <f>+VLOOKUP(Precio_mayoristas_consumidores[[#This Row],[Cod_mes]],Códigos_mes[],2,0)</f>
        <v>Junio</v>
      </c>
      <c r="D8016" t="s">
        <v>800</v>
      </c>
      <c r="E8016" t="str">
        <f>+VLOOKUP(Precio_mayoristas_consumidores[[#This Row],[Producto]],Codigos_class_frutas[],2,0)</f>
        <v>Tropicales y subtropicales</v>
      </c>
      <c r="F8016" t="s">
        <v>204</v>
      </c>
      <c r="G8016" s="51">
        <v>350.45</v>
      </c>
    </row>
    <row r="8017" spans="1:7" x14ac:dyDescent="0.35">
      <c r="A8017">
        <v>2015</v>
      </c>
      <c r="B8017">
        <v>6</v>
      </c>
      <c r="C8017" t="str">
        <f>+VLOOKUP(Precio_mayoristas_consumidores[[#This Row],[Cod_mes]],Códigos_mes[],2,0)</f>
        <v>Junio</v>
      </c>
      <c r="D8017" t="s">
        <v>800</v>
      </c>
      <c r="E8017" t="str">
        <f>+VLOOKUP(Precio_mayoristas_consumidores[[#This Row],[Producto]],Codigos_class_frutas[],2,0)</f>
        <v>Cítricos</v>
      </c>
      <c r="F8017" t="s">
        <v>256</v>
      </c>
      <c r="G8017" s="51">
        <v>470.7</v>
      </c>
    </row>
    <row r="8018" spans="1:7" x14ac:dyDescent="0.35">
      <c r="A8018">
        <v>2015</v>
      </c>
      <c r="B8018">
        <v>6</v>
      </c>
      <c r="C8018" t="str">
        <f>+VLOOKUP(Precio_mayoristas_consumidores[[#This Row],[Cod_mes]],Códigos_mes[],2,0)</f>
        <v>Junio</v>
      </c>
      <c r="D8018" t="s">
        <v>800</v>
      </c>
      <c r="E8018" t="str">
        <f>+VLOOKUP(Precio_mayoristas_consumidores[[#This Row],[Producto]],Codigos_class_frutas[],2,0)</f>
        <v>Otros</v>
      </c>
      <c r="F8018" t="s">
        <v>717</v>
      </c>
      <c r="G8018" s="51">
        <v>626.45000000000005</v>
      </c>
    </row>
    <row r="8019" spans="1:7" x14ac:dyDescent="0.35">
      <c r="A8019">
        <v>2015</v>
      </c>
      <c r="B8019">
        <v>6</v>
      </c>
      <c r="C8019" t="str">
        <f>+VLOOKUP(Precio_mayoristas_consumidores[[#This Row],[Cod_mes]],Códigos_mes[],2,0)</f>
        <v>Junio</v>
      </c>
      <c r="D8019" t="s">
        <v>800</v>
      </c>
      <c r="E8019" t="str">
        <f>+VLOOKUP(Precio_mayoristas_consumidores[[#This Row],[Producto]],Codigos_class_frutas[],2,0)</f>
        <v>Uva</v>
      </c>
      <c r="F8019" t="s">
        <v>295</v>
      </c>
      <c r="G8019" s="51">
        <v>406.85</v>
      </c>
    </row>
    <row r="8020" spans="1:7" x14ac:dyDescent="0.35">
      <c r="A8020">
        <v>2015</v>
      </c>
      <c r="B8020">
        <v>7</v>
      </c>
      <c r="C8020" t="str">
        <f>+VLOOKUP(Precio_mayoristas_consumidores[[#This Row],[Cod_mes]],Códigos_mes[],2,0)</f>
        <v>Julio</v>
      </c>
      <c r="D8020" t="s">
        <v>800</v>
      </c>
      <c r="E8020" t="str">
        <f>+VLOOKUP(Precio_mayoristas_consumidores[[#This Row],[Producto]],Codigos_class_frutas[],2,0)</f>
        <v>Otros</v>
      </c>
      <c r="F8020" t="s">
        <v>804</v>
      </c>
      <c r="G8020" s="51">
        <v>916.67</v>
      </c>
    </row>
    <row r="8021" spans="1:7" x14ac:dyDescent="0.35">
      <c r="A8021">
        <v>2015</v>
      </c>
      <c r="B8021">
        <v>7</v>
      </c>
      <c r="C8021" t="str">
        <f>+VLOOKUP(Precio_mayoristas_consumidores[[#This Row],[Cod_mes]],Códigos_mes[],2,0)</f>
        <v>Julio</v>
      </c>
      <c r="D8021" t="s">
        <v>800</v>
      </c>
      <c r="E8021" t="str">
        <f>+VLOOKUP(Precio_mayoristas_consumidores[[#This Row],[Producto]],Codigos_class_frutas[],2,0)</f>
        <v>Otros</v>
      </c>
      <c r="F8021" t="s">
        <v>209</v>
      </c>
      <c r="G8021" s="51">
        <v>2050.02</v>
      </c>
    </row>
    <row r="8022" spans="1:7" x14ac:dyDescent="0.35">
      <c r="A8022">
        <v>2015</v>
      </c>
      <c r="B8022">
        <v>7</v>
      </c>
      <c r="C8022" t="str">
        <f>+VLOOKUP(Precio_mayoristas_consumidores[[#This Row],[Cod_mes]],Códigos_mes[],2,0)</f>
        <v>Julio</v>
      </c>
      <c r="D8022" t="s">
        <v>800</v>
      </c>
      <c r="E8022" t="str">
        <f>+VLOOKUP(Precio_mayoristas_consumidores[[#This Row],[Producto]],Codigos_class_frutas[],2,0)</f>
        <v>Berries</v>
      </c>
      <c r="F8022" t="s">
        <v>212</v>
      </c>
      <c r="G8022" s="51">
        <v>1329.63</v>
      </c>
    </row>
    <row r="8023" spans="1:7" x14ac:dyDescent="0.35">
      <c r="A8023">
        <v>2015</v>
      </c>
      <c r="B8023">
        <v>7</v>
      </c>
      <c r="C8023" t="str">
        <f>+VLOOKUP(Precio_mayoristas_consumidores[[#This Row],[Cod_mes]],Códigos_mes[],2,0)</f>
        <v>Julio</v>
      </c>
      <c r="D8023" t="s">
        <v>800</v>
      </c>
      <c r="E8023" t="str">
        <f>+VLOOKUP(Precio_mayoristas_consumidores[[#This Row],[Producto]],Codigos_class_frutas[],2,0)</f>
        <v>Frutos de pepita</v>
      </c>
      <c r="F8023" t="s">
        <v>805</v>
      </c>
      <c r="G8023" s="51">
        <v>757.47</v>
      </c>
    </row>
    <row r="8024" spans="1:7" x14ac:dyDescent="0.35">
      <c r="A8024">
        <v>2015</v>
      </c>
      <c r="B8024">
        <v>7</v>
      </c>
      <c r="C8024" t="str">
        <f>+VLOOKUP(Precio_mayoristas_consumidores[[#This Row],[Cod_mes]],Códigos_mes[],2,0)</f>
        <v>Julio</v>
      </c>
      <c r="D8024" t="s">
        <v>800</v>
      </c>
      <c r="E8024" t="str">
        <f>+VLOOKUP(Precio_mayoristas_consumidores[[#This Row],[Producto]],Codigos_class_frutas[],2,0)</f>
        <v>Tropicales y subtropicales</v>
      </c>
      <c r="F8024" t="s">
        <v>807</v>
      </c>
      <c r="G8024" s="51">
        <v>1069.1400000000001</v>
      </c>
    </row>
    <row r="8025" spans="1:7" x14ac:dyDescent="0.35">
      <c r="A8025">
        <v>2015</v>
      </c>
      <c r="B8025">
        <v>7</v>
      </c>
      <c r="C8025" t="str">
        <f>+VLOOKUP(Precio_mayoristas_consumidores[[#This Row],[Cod_mes]],Códigos_mes[],2,0)</f>
        <v>Julio</v>
      </c>
      <c r="D8025" t="s">
        <v>800</v>
      </c>
      <c r="E8025" t="str">
        <f>+VLOOKUP(Precio_mayoristas_consumidores[[#This Row],[Producto]],Codigos_class_frutas[],2,0)</f>
        <v>Berries</v>
      </c>
      <c r="F8025" t="s">
        <v>249</v>
      </c>
      <c r="G8025" s="51">
        <v>276.99</v>
      </c>
    </row>
    <row r="8026" spans="1:7" x14ac:dyDescent="0.35">
      <c r="A8026">
        <v>2015</v>
      </c>
      <c r="B8026">
        <v>7</v>
      </c>
      <c r="C8026" t="str">
        <f>+VLOOKUP(Precio_mayoristas_consumidores[[#This Row],[Cod_mes]],Códigos_mes[],2,0)</f>
        <v>Julio</v>
      </c>
      <c r="D8026" t="s">
        <v>800</v>
      </c>
      <c r="E8026" t="str">
        <f>+VLOOKUP(Precio_mayoristas_consumidores[[#This Row],[Producto]],Codigos_class_frutas[],2,0)</f>
        <v>Cítricos</v>
      </c>
      <c r="F8026" t="s">
        <v>214</v>
      </c>
      <c r="G8026" s="51">
        <v>173.55</v>
      </c>
    </row>
    <row r="8027" spans="1:7" x14ac:dyDescent="0.35">
      <c r="A8027">
        <v>2015</v>
      </c>
      <c r="B8027">
        <v>7</v>
      </c>
      <c r="C8027" t="str">
        <f>+VLOOKUP(Precio_mayoristas_consumidores[[#This Row],[Cod_mes]],Códigos_mes[],2,0)</f>
        <v>Julio</v>
      </c>
      <c r="D8027" t="s">
        <v>800</v>
      </c>
      <c r="E8027" t="str">
        <f>+VLOOKUP(Precio_mayoristas_consumidores[[#This Row],[Producto]],Codigos_class_frutas[],2,0)</f>
        <v>Cítricos</v>
      </c>
      <c r="F8027" t="s">
        <v>218</v>
      </c>
      <c r="G8027" s="51">
        <v>399.34</v>
      </c>
    </row>
    <row r="8028" spans="1:7" x14ac:dyDescent="0.35">
      <c r="A8028">
        <v>2015</v>
      </c>
      <c r="B8028">
        <v>7</v>
      </c>
      <c r="C8028" t="str">
        <f>+VLOOKUP(Precio_mayoristas_consumidores[[#This Row],[Cod_mes]],Códigos_mes[],2,0)</f>
        <v>Julio</v>
      </c>
      <c r="D8028" t="s">
        <v>800</v>
      </c>
      <c r="E8028" t="str">
        <f>+VLOOKUP(Precio_mayoristas_consumidores[[#This Row],[Producto]],Codigos_class_frutas[],2,0)</f>
        <v>Tropicales y subtropicales</v>
      </c>
      <c r="F8028" t="s">
        <v>229</v>
      </c>
      <c r="G8028" s="51">
        <v>1958.97</v>
      </c>
    </row>
    <row r="8029" spans="1:7" x14ac:dyDescent="0.35">
      <c r="A8029">
        <v>2015</v>
      </c>
      <c r="B8029">
        <v>7</v>
      </c>
      <c r="C8029" t="str">
        <f>+VLOOKUP(Precio_mayoristas_consumidores[[#This Row],[Cod_mes]],Códigos_mes[],2,0)</f>
        <v>Julio</v>
      </c>
      <c r="D8029" t="s">
        <v>800</v>
      </c>
      <c r="E8029" t="str">
        <f>+VLOOKUP(Precio_mayoristas_consumidores[[#This Row],[Producto]],Codigos_class_frutas[],2,0)</f>
        <v>Frutos de pepita</v>
      </c>
      <c r="F8029" t="s">
        <v>231</v>
      </c>
      <c r="G8029" s="51">
        <v>278.13</v>
      </c>
    </row>
    <row r="8030" spans="1:7" x14ac:dyDescent="0.35">
      <c r="A8030">
        <v>2015</v>
      </c>
      <c r="B8030">
        <v>7</v>
      </c>
      <c r="C8030" t="str">
        <f>+VLOOKUP(Precio_mayoristas_consumidores[[#This Row],[Cod_mes]],Códigos_mes[],2,0)</f>
        <v>Julio</v>
      </c>
      <c r="D8030" t="s">
        <v>800</v>
      </c>
      <c r="E8030" t="str">
        <f>+VLOOKUP(Precio_mayoristas_consumidores[[#This Row],[Producto]],Codigos_class_frutas[],2,0)</f>
        <v>Tropicales y subtropicales</v>
      </c>
      <c r="F8030" t="s">
        <v>798</v>
      </c>
      <c r="G8030" s="51">
        <v>1757.14</v>
      </c>
    </row>
    <row r="8031" spans="1:7" x14ac:dyDescent="0.35">
      <c r="A8031">
        <v>2015</v>
      </c>
      <c r="B8031">
        <v>7</v>
      </c>
      <c r="C8031" t="str">
        <f>+VLOOKUP(Precio_mayoristas_consumidores[[#This Row],[Cod_mes]],Códigos_mes[],2,0)</f>
        <v>Julio</v>
      </c>
      <c r="D8031" t="s">
        <v>800</v>
      </c>
      <c r="E8031" t="str">
        <f>+VLOOKUP(Precio_mayoristas_consumidores[[#This Row],[Producto]],Codigos_class_frutas[],2,0)</f>
        <v>Frutos de pepita</v>
      </c>
      <c r="F8031" t="s">
        <v>803</v>
      </c>
      <c r="G8031" s="51">
        <v>364.27</v>
      </c>
    </row>
    <row r="8032" spans="1:7" x14ac:dyDescent="0.35">
      <c r="A8032">
        <v>2015</v>
      </c>
      <c r="B8032">
        <v>7</v>
      </c>
      <c r="C8032" t="str">
        <f>+VLOOKUP(Precio_mayoristas_consumidores[[#This Row],[Cod_mes]],Códigos_mes[],2,0)</f>
        <v>Julio</v>
      </c>
      <c r="D8032" t="s">
        <v>800</v>
      </c>
      <c r="E8032" t="str">
        <f>+VLOOKUP(Precio_mayoristas_consumidores[[#This Row],[Producto]],Codigos_class_frutas[],2,0)</f>
        <v>Cítricos</v>
      </c>
      <c r="F8032" t="s">
        <v>221</v>
      </c>
      <c r="G8032" s="51">
        <v>213.86</v>
      </c>
    </row>
    <row r="8033" spans="1:7" x14ac:dyDescent="0.35">
      <c r="A8033">
        <v>2015</v>
      </c>
      <c r="B8033">
        <v>7</v>
      </c>
      <c r="C8033" t="str">
        <f>+VLOOKUP(Precio_mayoristas_consumidores[[#This Row],[Cod_mes]],Códigos_mes[],2,0)</f>
        <v>Julio</v>
      </c>
      <c r="D8033" t="s">
        <v>800</v>
      </c>
      <c r="E8033" t="str">
        <f>+VLOOKUP(Precio_mayoristas_consumidores[[#This Row],[Producto]],Codigos_class_frutas[],2,0)</f>
        <v>Oleaginosos</v>
      </c>
      <c r="F8033" t="s">
        <v>225</v>
      </c>
      <c r="G8033" s="51">
        <v>1394.9</v>
      </c>
    </row>
    <row r="8034" spans="1:7" x14ac:dyDescent="0.35">
      <c r="A8034">
        <v>2015</v>
      </c>
      <c r="B8034">
        <v>7</v>
      </c>
      <c r="C8034" t="str">
        <f>+VLOOKUP(Precio_mayoristas_consumidores[[#This Row],[Cod_mes]],Códigos_mes[],2,0)</f>
        <v>Julio</v>
      </c>
      <c r="D8034" t="s">
        <v>800</v>
      </c>
      <c r="E8034" t="str">
        <f>+VLOOKUP(Precio_mayoristas_consumidores[[#This Row],[Producto]],Codigos_class_frutas[],2,0)</f>
        <v>Tropicales y subtropicales</v>
      </c>
      <c r="F8034" t="s">
        <v>806</v>
      </c>
      <c r="G8034" s="51">
        <v>776.6</v>
      </c>
    </row>
    <row r="8035" spans="1:7" x14ac:dyDescent="0.35">
      <c r="A8035">
        <v>2015</v>
      </c>
      <c r="B8035">
        <v>7</v>
      </c>
      <c r="C8035" t="str">
        <f>+VLOOKUP(Precio_mayoristas_consumidores[[#This Row],[Cod_mes]],Códigos_mes[],2,0)</f>
        <v>Julio</v>
      </c>
      <c r="D8035" t="s">
        <v>800</v>
      </c>
      <c r="E8035" t="str">
        <f>+VLOOKUP(Precio_mayoristas_consumidores[[#This Row],[Producto]],Codigos_class_frutas[],2,0)</f>
        <v>Frutos de pepita</v>
      </c>
      <c r="F8035" t="s">
        <v>242</v>
      </c>
      <c r="G8035" s="51">
        <v>368.53</v>
      </c>
    </row>
    <row r="8036" spans="1:7" x14ac:dyDescent="0.35">
      <c r="A8036">
        <v>2015</v>
      </c>
      <c r="B8036">
        <v>7</v>
      </c>
      <c r="C8036" t="str">
        <f>+VLOOKUP(Precio_mayoristas_consumidores[[#This Row],[Cod_mes]],Códigos_mes[],2,0)</f>
        <v>Julio</v>
      </c>
      <c r="D8036" t="s">
        <v>800</v>
      </c>
      <c r="E8036" t="str">
        <f>+VLOOKUP(Precio_mayoristas_consumidores[[#This Row],[Producto]],Codigos_class_frutas[],2,0)</f>
        <v>Tropicales y subtropicales</v>
      </c>
      <c r="F8036" t="s">
        <v>204</v>
      </c>
      <c r="G8036" s="51">
        <v>403.93</v>
      </c>
    </row>
    <row r="8037" spans="1:7" x14ac:dyDescent="0.35">
      <c r="A8037">
        <v>2015</v>
      </c>
      <c r="B8037">
        <v>7</v>
      </c>
      <c r="C8037" t="str">
        <f>+VLOOKUP(Precio_mayoristas_consumidores[[#This Row],[Cod_mes]],Códigos_mes[],2,0)</f>
        <v>Julio</v>
      </c>
      <c r="D8037" t="s">
        <v>800</v>
      </c>
      <c r="E8037" t="str">
        <f>+VLOOKUP(Precio_mayoristas_consumidores[[#This Row],[Producto]],Codigos_class_frutas[],2,0)</f>
        <v>Cítricos</v>
      </c>
      <c r="F8037" t="s">
        <v>256</v>
      </c>
      <c r="G8037" s="51">
        <v>484.05</v>
      </c>
    </row>
    <row r="8038" spans="1:7" x14ac:dyDescent="0.35">
      <c r="A8038">
        <v>2015</v>
      </c>
      <c r="B8038">
        <v>7</v>
      </c>
      <c r="C8038" t="str">
        <f>+VLOOKUP(Precio_mayoristas_consumidores[[#This Row],[Cod_mes]],Códigos_mes[],2,0)</f>
        <v>Julio</v>
      </c>
      <c r="D8038" t="s">
        <v>800</v>
      </c>
      <c r="E8038" t="str">
        <f>+VLOOKUP(Precio_mayoristas_consumidores[[#This Row],[Producto]],Codigos_class_frutas[],2,0)</f>
        <v>Otros</v>
      </c>
      <c r="F8038" t="s">
        <v>717</v>
      </c>
      <c r="G8038" s="51">
        <v>852.92</v>
      </c>
    </row>
    <row r="8039" spans="1:7" x14ac:dyDescent="0.35">
      <c r="A8039">
        <v>2015</v>
      </c>
      <c r="B8039">
        <v>7</v>
      </c>
      <c r="C8039" t="str">
        <f>+VLOOKUP(Precio_mayoristas_consumidores[[#This Row],[Cod_mes]],Códigos_mes[],2,0)</f>
        <v>Julio</v>
      </c>
      <c r="D8039" t="s">
        <v>800</v>
      </c>
      <c r="E8039" t="str">
        <f>+VLOOKUP(Precio_mayoristas_consumidores[[#This Row],[Producto]],Codigos_class_frutas[],2,0)</f>
        <v>Uva</v>
      </c>
      <c r="F8039" t="s">
        <v>295</v>
      </c>
      <c r="G8039" s="51">
        <v>543.97</v>
      </c>
    </row>
    <row r="8040" spans="1:7" x14ac:dyDescent="0.35">
      <c r="A8040">
        <v>2015</v>
      </c>
      <c r="B8040">
        <v>8</v>
      </c>
      <c r="C8040" t="str">
        <f>+VLOOKUP(Precio_mayoristas_consumidores[[#This Row],[Cod_mes]],Códigos_mes[],2,0)</f>
        <v>Agosto</v>
      </c>
      <c r="D8040" t="s">
        <v>800</v>
      </c>
      <c r="E8040" t="str">
        <f>+VLOOKUP(Precio_mayoristas_consumidores[[#This Row],[Producto]],Codigos_class_frutas[],2,0)</f>
        <v>Otros</v>
      </c>
      <c r="F8040" t="s">
        <v>209</v>
      </c>
      <c r="G8040" s="51">
        <v>1622.4</v>
      </c>
    </row>
    <row r="8041" spans="1:7" x14ac:dyDescent="0.35">
      <c r="A8041">
        <v>2015</v>
      </c>
      <c r="B8041">
        <v>8</v>
      </c>
      <c r="C8041" t="str">
        <f>+VLOOKUP(Precio_mayoristas_consumidores[[#This Row],[Cod_mes]],Códigos_mes[],2,0)</f>
        <v>Agosto</v>
      </c>
      <c r="D8041" t="s">
        <v>800</v>
      </c>
      <c r="E8041" t="str">
        <f>+VLOOKUP(Precio_mayoristas_consumidores[[#This Row],[Producto]],Codigos_class_frutas[],2,0)</f>
        <v>Berries</v>
      </c>
      <c r="F8041" t="s">
        <v>212</v>
      </c>
      <c r="G8041" s="51">
        <v>2011.04</v>
      </c>
    </row>
    <row r="8042" spans="1:7" x14ac:dyDescent="0.35">
      <c r="A8042">
        <v>2015</v>
      </c>
      <c r="B8042">
        <v>8</v>
      </c>
      <c r="C8042" t="str">
        <f>+VLOOKUP(Precio_mayoristas_consumidores[[#This Row],[Cod_mes]],Códigos_mes[],2,0)</f>
        <v>Agosto</v>
      </c>
      <c r="D8042" t="s">
        <v>800</v>
      </c>
      <c r="E8042" t="str">
        <f>+VLOOKUP(Precio_mayoristas_consumidores[[#This Row],[Producto]],Codigos_class_frutas[],2,0)</f>
        <v>Frutos de pepita</v>
      </c>
      <c r="F8042" t="s">
        <v>805</v>
      </c>
      <c r="G8042" s="51">
        <v>952.99</v>
      </c>
    </row>
    <row r="8043" spans="1:7" x14ac:dyDescent="0.35">
      <c r="A8043">
        <v>2015</v>
      </c>
      <c r="B8043">
        <v>8</v>
      </c>
      <c r="C8043" t="str">
        <f>+VLOOKUP(Precio_mayoristas_consumidores[[#This Row],[Cod_mes]],Códigos_mes[],2,0)</f>
        <v>Agosto</v>
      </c>
      <c r="D8043" t="s">
        <v>800</v>
      </c>
      <c r="E8043" t="str">
        <f>+VLOOKUP(Precio_mayoristas_consumidores[[#This Row],[Producto]],Codigos_class_frutas[],2,0)</f>
        <v>Tropicales y subtropicales</v>
      </c>
      <c r="F8043" t="s">
        <v>807</v>
      </c>
      <c r="G8043" s="51">
        <v>621.32000000000005</v>
      </c>
    </row>
    <row r="8044" spans="1:7" x14ac:dyDescent="0.35">
      <c r="A8044">
        <v>2015</v>
      </c>
      <c r="B8044">
        <v>8</v>
      </c>
      <c r="C8044" t="str">
        <f>+VLOOKUP(Precio_mayoristas_consumidores[[#This Row],[Cod_mes]],Códigos_mes[],2,0)</f>
        <v>Agosto</v>
      </c>
      <c r="D8044" t="s">
        <v>800</v>
      </c>
      <c r="E8044" t="str">
        <f>+VLOOKUP(Precio_mayoristas_consumidores[[#This Row],[Producto]],Codigos_class_frutas[],2,0)</f>
        <v>Berries</v>
      </c>
      <c r="F8044" t="s">
        <v>249</v>
      </c>
      <c r="G8044" s="51">
        <v>279.7</v>
      </c>
    </row>
    <row r="8045" spans="1:7" x14ac:dyDescent="0.35">
      <c r="A8045">
        <v>2015</v>
      </c>
      <c r="B8045">
        <v>8</v>
      </c>
      <c r="C8045" t="str">
        <f>+VLOOKUP(Precio_mayoristas_consumidores[[#This Row],[Cod_mes]],Códigos_mes[],2,0)</f>
        <v>Agosto</v>
      </c>
      <c r="D8045" t="s">
        <v>800</v>
      </c>
      <c r="E8045" t="str">
        <f>+VLOOKUP(Precio_mayoristas_consumidores[[#This Row],[Producto]],Codigos_class_frutas[],2,0)</f>
        <v>Cítricos</v>
      </c>
      <c r="F8045" t="s">
        <v>214</v>
      </c>
      <c r="G8045" s="51">
        <v>176.92</v>
      </c>
    </row>
    <row r="8046" spans="1:7" x14ac:dyDescent="0.35">
      <c r="A8046">
        <v>2015</v>
      </c>
      <c r="B8046">
        <v>8</v>
      </c>
      <c r="C8046" t="str">
        <f>+VLOOKUP(Precio_mayoristas_consumidores[[#This Row],[Cod_mes]],Códigos_mes[],2,0)</f>
        <v>Agosto</v>
      </c>
      <c r="D8046" t="s">
        <v>800</v>
      </c>
      <c r="E8046" t="str">
        <f>+VLOOKUP(Precio_mayoristas_consumidores[[#This Row],[Producto]],Codigos_class_frutas[],2,0)</f>
        <v>Cítricos</v>
      </c>
      <c r="F8046" t="s">
        <v>218</v>
      </c>
      <c r="G8046" s="51">
        <v>353.81</v>
      </c>
    </row>
    <row r="8047" spans="1:7" x14ac:dyDescent="0.35">
      <c r="A8047">
        <v>2015</v>
      </c>
      <c r="B8047">
        <v>8</v>
      </c>
      <c r="C8047" t="str">
        <f>+VLOOKUP(Precio_mayoristas_consumidores[[#This Row],[Cod_mes]],Códigos_mes[],2,0)</f>
        <v>Agosto</v>
      </c>
      <c r="D8047" t="s">
        <v>800</v>
      </c>
      <c r="E8047" t="str">
        <f>+VLOOKUP(Precio_mayoristas_consumidores[[#This Row],[Producto]],Codigos_class_frutas[],2,0)</f>
        <v>Tropicales y subtropicales</v>
      </c>
      <c r="F8047" t="s">
        <v>229</v>
      </c>
      <c r="G8047" s="51">
        <v>1748.23</v>
      </c>
    </row>
    <row r="8048" spans="1:7" x14ac:dyDescent="0.35">
      <c r="A8048">
        <v>2015</v>
      </c>
      <c r="B8048">
        <v>8</v>
      </c>
      <c r="C8048" t="str">
        <f>+VLOOKUP(Precio_mayoristas_consumidores[[#This Row],[Cod_mes]],Códigos_mes[],2,0)</f>
        <v>Agosto</v>
      </c>
      <c r="D8048" t="s">
        <v>800</v>
      </c>
      <c r="E8048" t="str">
        <f>+VLOOKUP(Precio_mayoristas_consumidores[[#This Row],[Producto]],Codigos_class_frutas[],2,0)</f>
        <v>Frutos de pepita</v>
      </c>
      <c r="F8048" t="s">
        <v>231</v>
      </c>
      <c r="G8048" s="51">
        <v>302.06</v>
      </c>
    </row>
    <row r="8049" spans="1:7" x14ac:dyDescent="0.35">
      <c r="A8049">
        <v>2015</v>
      </c>
      <c r="B8049">
        <v>8</v>
      </c>
      <c r="C8049" t="str">
        <f>+VLOOKUP(Precio_mayoristas_consumidores[[#This Row],[Cod_mes]],Códigos_mes[],2,0)</f>
        <v>Agosto</v>
      </c>
      <c r="D8049" t="s">
        <v>800</v>
      </c>
      <c r="E8049" t="str">
        <f>+VLOOKUP(Precio_mayoristas_consumidores[[#This Row],[Producto]],Codigos_class_frutas[],2,0)</f>
        <v>Tropicales y subtropicales</v>
      </c>
      <c r="F8049" t="s">
        <v>798</v>
      </c>
      <c r="G8049" s="51">
        <v>1986.76</v>
      </c>
    </row>
    <row r="8050" spans="1:7" x14ac:dyDescent="0.35">
      <c r="A8050">
        <v>2015</v>
      </c>
      <c r="B8050">
        <v>8</v>
      </c>
      <c r="C8050" t="str">
        <f>+VLOOKUP(Precio_mayoristas_consumidores[[#This Row],[Cod_mes]],Códigos_mes[],2,0)</f>
        <v>Agosto</v>
      </c>
      <c r="D8050" t="s">
        <v>800</v>
      </c>
      <c r="E8050" t="str">
        <f>+VLOOKUP(Precio_mayoristas_consumidores[[#This Row],[Producto]],Codigos_class_frutas[],2,0)</f>
        <v>Frutos de pepita</v>
      </c>
      <c r="F8050" t="s">
        <v>803</v>
      </c>
      <c r="G8050" s="51">
        <v>380.36</v>
      </c>
    </row>
    <row r="8051" spans="1:7" x14ac:dyDescent="0.35">
      <c r="A8051">
        <v>2015</v>
      </c>
      <c r="B8051">
        <v>8</v>
      </c>
      <c r="C8051" t="str">
        <f>+VLOOKUP(Precio_mayoristas_consumidores[[#This Row],[Cod_mes]],Códigos_mes[],2,0)</f>
        <v>Agosto</v>
      </c>
      <c r="D8051" t="s">
        <v>800</v>
      </c>
      <c r="E8051" t="str">
        <f>+VLOOKUP(Precio_mayoristas_consumidores[[#This Row],[Producto]],Codigos_class_frutas[],2,0)</f>
        <v>Cítricos</v>
      </c>
      <c r="F8051" t="s">
        <v>221</v>
      </c>
      <c r="G8051" s="51">
        <v>217.72</v>
      </c>
    </row>
    <row r="8052" spans="1:7" x14ac:dyDescent="0.35">
      <c r="A8052">
        <v>2015</v>
      </c>
      <c r="B8052">
        <v>8</v>
      </c>
      <c r="C8052" t="str">
        <f>+VLOOKUP(Precio_mayoristas_consumidores[[#This Row],[Cod_mes]],Códigos_mes[],2,0)</f>
        <v>Agosto</v>
      </c>
      <c r="D8052" t="s">
        <v>800</v>
      </c>
      <c r="E8052" t="str">
        <f>+VLOOKUP(Precio_mayoristas_consumidores[[#This Row],[Producto]],Codigos_class_frutas[],2,0)</f>
        <v>Oleaginosos</v>
      </c>
      <c r="F8052" t="s">
        <v>225</v>
      </c>
      <c r="G8052" s="51">
        <v>1535.21</v>
      </c>
    </row>
    <row r="8053" spans="1:7" x14ac:dyDescent="0.35">
      <c r="A8053">
        <v>2015</v>
      </c>
      <c r="B8053">
        <v>8</v>
      </c>
      <c r="C8053" t="str">
        <f>+VLOOKUP(Precio_mayoristas_consumidores[[#This Row],[Cod_mes]],Códigos_mes[],2,0)</f>
        <v>Agosto</v>
      </c>
      <c r="D8053" t="s">
        <v>800</v>
      </c>
      <c r="E8053" t="str">
        <f>+VLOOKUP(Precio_mayoristas_consumidores[[#This Row],[Producto]],Codigos_class_frutas[],2,0)</f>
        <v>Tropicales y subtropicales</v>
      </c>
      <c r="F8053" t="s">
        <v>806</v>
      </c>
      <c r="G8053" s="51">
        <v>726.98</v>
      </c>
    </row>
    <row r="8054" spans="1:7" x14ac:dyDescent="0.35">
      <c r="A8054">
        <v>2015</v>
      </c>
      <c r="B8054">
        <v>8</v>
      </c>
      <c r="C8054" t="str">
        <f>+VLOOKUP(Precio_mayoristas_consumidores[[#This Row],[Cod_mes]],Códigos_mes[],2,0)</f>
        <v>Agosto</v>
      </c>
      <c r="D8054" t="s">
        <v>800</v>
      </c>
      <c r="E8054" t="str">
        <f>+VLOOKUP(Precio_mayoristas_consumidores[[#This Row],[Producto]],Codigos_class_frutas[],2,0)</f>
        <v>Frutos de pepita</v>
      </c>
      <c r="F8054" t="s">
        <v>242</v>
      </c>
      <c r="G8054" s="51">
        <v>399.25</v>
      </c>
    </row>
    <row r="8055" spans="1:7" x14ac:dyDescent="0.35">
      <c r="A8055">
        <v>2015</v>
      </c>
      <c r="B8055">
        <v>8</v>
      </c>
      <c r="C8055" t="str">
        <f>+VLOOKUP(Precio_mayoristas_consumidores[[#This Row],[Cod_mes]],Códigos_mes[],2,0)</f>
        <v>Agosto</v>
      </c>
      <c r="D8055" t="s">
        <v>800</v>
      </c>
      <c r="E8055" t="str">
        <f>+VLOOKUP(Precio_mayoristas_consumidores[[#This Row],[Producto]],Codigos_class_frutas[],2,0)</f>
        <v>Tropicales y subtropicales</v>
      </c>
      <c r="F8055" t="s">
        <v>204</v>
      </c>
      <c r="G8055" s="51">
        <v>509.11</v>
      </c>
    </row>
    <row r="8056" spans="1:7" x14ac:dyDescent="0.35">
      <c r="A8056">
        <v>2015</v>
      </c>
      <c r="B8056">
        <v>8</v>
      </c>
      <c r="C8056" t="str">
        <f>+VLOOKUP(Precio_mayoristas_consumidores[[#This Row],[Cod_mes]],Códigos_mes[],2,0)</f>
        <v>Agosto</v>
      </c>
      <c r="D8056" t="s">
        <v>800</v>
      </c>
      <c r="E8056" t="str">
        <f>+VLOOKUP(Precio_mayoristas_consumidores[[#This Row],[Producto]],Codigos_class_frutas[],2,0)</f>
        <v>Cítricos</v>
      </c>
      <c r="F8056" t="s">
        <v>256</v>
      </c>
      <c r="G8056" s="51">
        <v>402.17</v>
      </c>
    </row>
    <row r="8057" spans="1:7" x14ac:dyDescent="0.35">
      <c r="A8057">
        <v>2015</v>
      </c>
      <c r="B8057">
        <v>8</v>
      </c>
      <c r="C8057" t="str">
        <f>+VLOOKUP(Precio_mayoristas_consumidores[[#This Row],[Cod_mes]],Códigos_mes[],2,0)</f>
        <v>Agosto</v>
      </c>
      <c r="D8057" t="s">
        <v>800</v>
      </c>
      <c r="E8057" t="str">
        <f>+VLOOKUP(Precio_mayoristas_consumidores[[#This Row],[Producto]],Codigos_class_frutas[],2,0)</f>
        <v>Otros</v>
      </c>
      <c r="F8057" t="s">
        <v>717</v>
      </c>
      <c r="G8057" s="51">
        <v>1028.93</v>
      </c>
    </row>
    <row r="8058" spans="1:7" x14ac:dyDescent="0.35">
      <c r="A8058">
        <v>2015</v>
      </c>
      <c r="B8058">
        <v>8</v>
      </c>
      <c r="C8058" t="str">
        <f>+VLOOKUP(Precio_mayoristas_consumidores[[#This Row],[Cod_mes]],Códigos_mes[],2,0)</f>
        <v>Agosto</v>
      </c>
      <c r="D8058" t="s">
        <v>800</v>
      </c>
      <c r="E8058" t="str">
        <f>+VLOOKUP(Precio_mayoristas_consumidores[[#This Row],[Producto]],Codigos_class_frutas[],2,0)</f>
        <v>Uva</v>
      </c>
      <c r="F8058" t="s">
        <v>295</v>
      </c>
      <c r="G8058" s="51">
        <v>687.87</v>
      </c>
    </row>
    <row r="8059" spans="1:7" x14ac:dyDescent="0.35">
      <c r="A8059">
        <v>2015</v>
      </c>
      <c r="B8059">
        <v>9</v>
      </c>
      <c r="C8059" t="str">
        <f>+VLOOKUP(Precio_mayoristas_consumidores[[#This Row],[Cod_mes]],Códigos_mes[],2,0)</f>
        <v>Septiembre</v>
      </c>
      <c r="D8059" t="s">
        <v>800</v>
      </c>
      <c r="E8059" t="str">
        <f>+VLOOKUP(Precio_mayoristas_consumidores[[#This Row],[Producto]],Codigos_class_frutas[],2,0)</f>
        <v>Berries</v>
      </c>
      <c r="F8059" t="s">
        <v>207</v>
      </c>
      <c r="G8059" s="51">
        <v>5600</v>
      </c>
    </row>
    <row r="8060" spans="1:7" x14ac:dyDescent="0.35">
      <c r="A8060">
        <v>2015</v>
      </c>
      <c r="B8060">
        <v>9</v>
      </c>
      <c r="C8060" t="str">
        <f>+VLOOKUP(Precio_mayoristas_consumidores[[#This Row],[Cod_mes]],Códigos_mes[],2,0)</f>
        <v>Septiembre</v>
      </c>
      <c r="D8060" t="s">
        <v>800</v>
      </c>
      <c r="E8060" t="str">
        <f>+VLOOKUP(Precio_mayoristas_consumidores[[#This Row],[Producto]],Codigos_class_frutas[],2,0)</f>
        <v>Otros</v>
      </c>
      <c r="F8060" t="s">
        <v>209</v>
      </c>
      <c r="G8060" s="51">
        <v>1233.67</v>
      </c>
    </row>
    <row r="8061" spans="1:7" x14ac:dyDescent="0.35">
      <c r="A8061">
        <v>2015</v>
      </c>
      <c r="B8061">
        <v>9</v>
      </c>
      <c r="C8061" t="str">
        <f>+VLOOKUP(Precio_mayoristas_consumidores[[#This Row],[Cod_mes]],Códigos_mes[],2,0)</f>
        <v>Septiembre</v>
      </c>
      <c r="D8061" t="s">
        <v>800</v>
      </c>
      <c r="E8061" t="str">
        <f>+VLOOKUP(Precio_mayoristas_consumidores[[#This Row],[Producto]],Codigos_class_frutas[],2,0)</f>
        <v>Berries</v>
      </c>
      <c r="F8061" t="s">
        <v>212</v>
      </c>
      <c r="G8061" s="51">
        <v>1488.04</v>
      </c>
    </row>
    <row r="8062" spans="1:7" x14ac:dyDescent="0.35">
      <c r="A8062">
        <v>2015</v>
      </c>
      <c r="B8062">
        <v>9</v>
      </c>
      <c r="C8062" t="str">
        <f>+VLOOKUP(Precio_mayoristas_consumidores[[#This Row],[Cod_mes]],Códigos_mes[],2,0)</f>
        <v>Septiembre</v>
      </c>
      <c r="D8062" t="s">
        <v>800</v>
      </c>
      <c r="E8062" t="str">
        <f>+VLOOKUP(Precio_mayoristas_consumidores[[#This Row],[Producto]],Codigos_class_frutas[],2,0)</f>
        <v>Frutos de pepita</v>
      </c>
      <c r="F8062" t="s">
        <v>805</v>
      </c>
      <c r="G8062" s="51">
        <v>977.78</v>
      </c>
    </row>
    <row r="8063" spans="1:7" x14ac:dyDescent="0.35">
      <c r="A8063">
        <v>2015</v>
      </c>
      <c r="B8063">
        <v>9</v>
      </c>
      <c r="C8063" t="str">
        <f>+VLOOKUP(Precio_mayoristas_consumidores[[#This Row],[Cod_mes]],Códigos_mes[],2,0)</f>
        <v>Septiembre</v>
      </c>
      <c r="D8063" t="s">
        <v>800</v>
      </c>
      <c r="E8063" t="str">
        <f>+VLOOKUP(Precio_mayoristas_consumidores[[#This Row],[Producto]],Codigos_class_frutas[],2,0)</f>
        <v>Tropicales y subtropicales</v>
      </c>
      <c r="F8063" t="s">
        <v>807</v>
      </c>
      <c r="G8063" s="51">
        <v>900</v>
      </c>
    </row>
    <row r="8064" spans="1:7" x14ac:dyDescent="0.35">
      <c r="A8064">
        <v>2015</v>
      </c>
      <c r="B8064">
        <v>9</v>
      </c>
      <c r="C8064" t="str">
        <f>+VLOOKUP(Precio_mayoristas_consumidores[[#This Row],[Cod_mes]],Códigos_mes[],2,0)</f>
        <v>Septiembre</v>
      </c>
      <c r="D8064" t="s">
        <v>800</v>
      </c>
      <c r="E8064" t="str">
        <f>+VLOOKUP(Precio_mayoristas_consumidores[[#This Row],[Producto]],Codigos_class_frutas[],2,0)</f>
        <v>Berries</v>
      </c>
      <c r="F8064" t="s">
        <v>249</v>
      </c>
      <c r="G8064" s="51">
        <v>296.16000000000003</v>
      </c>
    </row>
    <row r="8065" spans="1:7" x14ac:dyDescent="0.35">
      <c r="A8065">
        <v>2015</v>
      </c>
      <c r="B8065">
        <v>9</v>
      </c>
      <c r="C8065" t="str">
        <f>+VLOOKUP(Precio_mayoristas_consumidores[[#This Row],[Cod_mes]],Códigos_mes[],2,0)</f>
        <v>Septiembre</v>
      </c>
      <c r="D8065" t="s">
        <v>800</v>
      </c>
      <c r="E8065" t="str">
        <f>+VLOOKUP(Precio_mayoristas_consumidores[[#This Row],[Producto]],Codigos_class_frutas[],2,0)</f>
        <v>Cítricos</v>
      </c>
      <c r="F8065" t="s">
        <v>214</v>
      </c>
      <c r="G8065" s="51">
        <v>193.6</v>
      </c>
    </row>
    <row r="8066" spans="1:7" x14ac:dyDescent="0.35">
      <c r="A8066">
        <v>2015</v>
      </c>
      <c r="B8066">
        <v>9</v>
      </c>
      <c r="C8066" t="str">
        <f>+VLOOKUP(Precio_mayoristas_consumidores[[#This Row],[Cod_mes]],Códigos_mes[],2,0)</f>
        <v>Septiembre</v>
      </c>
      <c r="D8066" t="s">
        <v>800</v>
      </c>
      <c r="E8066" t="str">
        <f>+VLOOKUP(Precio_mayoristas_consumidores[[#This Row],[Producto]],Codigos_class_frutas[],2,0)</f>
        <v>Cítricos</v>
      </c>
      <c r="F8066" t="s">
        <v>218</v>
      </c>
      <c r="G8066" s="51">
        <v>352.23</v>
      </c>
    </row>
    <row r="8067" spans="1:7" x14ac:dyDescent="0.35">
      <c r="A8067">
        <v>2015</v>
      </c>
      <c r="B8067">
        <v>9</v>
      </c>
      <c r="C8067" t="str">
        <f>+VLOOKUP(Precio_mayoristas_consumidores[[#This Row],[Cod_mes]],Códigos_mes[],2,0)</f>
        <v>Septiembre</v>
      </c>
      <c r="D8067" t="s">
        <v>800</v>
      </c>
      <c r="E8067" t="str">
        <f>+VLOOKUP(Precio_mayoristas_consumidores[[#This Row],[Producto]],Codigos_class_frutas[],2,0)</f>
        <v>Tropicales y subtropicales</v>
      </c>
      <c r="F8067" t="s">
        <v>229</v>
      </c>
      <c r="G8067" s="51">
        <v>2125</v>
      </c>
    </row>
    <row r="8068" spans="1:7" x14ac:dyDescent="0.35">
      <c r="A8068">
        <v>2015</v>
      </c>
      <c r="B8068">
        <v>9</v>
      </c>
      <c r="C8068" t="str">
        <f>+VLOOKUP(Precio_mayoristas_consumidores[[#This Row],[Cod_mes]],Códigos_mes[],2,0)</f>
        <v>Septiembre</v>
      </c>
      <c r="D8068" t="s">
        <v>800</v>
      </c>
      <c r="E8068" t="str">
        <f>+VLOOKUP(Precio_mayoristas_consumidores[[#This Row],[Producto]],Codigos_class_frutas[],2,0)</f>
        <v>Frutos de pepita</v>
      </c>
      <c r="F8068" t="s">
        <v>231</v>
      </c>
      <c r="G8068" s="51">
        <v>343.27</v>
      </c>
    </row>
    <row r="8069" spans="1:7" x14ac:dyDescent="0.35">
      <c r="A8069">
        <v>2015</v>
      </c>
      <c r="B8069">
        <v>9</v>
      </c>
      <c r="C8069" t="str">
        <f>+VLOOKUP(Precio_mayoristas_consumidores[[#This Row],[Cod_mes]],Códigos_mes[],2,0)</f>
        <v>Septiembre</v>
      </c>
      <c r="D8069" t="s">
        <v>800</v>
      </c>
      <c r="E8069" t="str">
        <f>+VLOOKUP(Precio_mayoristas_consumidores[[#This Row],[Producto]],Codigos_class_frutas[],2,0)</f>
        <v>Frutos de pepita</v>
      </c>
      <c r="F8069" t="s">
        <v>803</v>
      </c>
      <c r="G8069" s="51">
        <v>378.22</v>
      </c>
    </row>
    <row r="8070" spans="1:7" x14ac:dyDescent="0.35">
      <c r="A8070">
        <v>2015</v>
      </c>
      <c r="B8070">
        <v>9</v>
      </c>
      <c r="C8070" t="str">
        <f>+VLOOKUP(Precio_mayoristas_consumidores[[#This Row],[Cod_mes]],Códigos_mes[],2,0)</f>
        <v>Septiembre</v>
      </c>
      <c r="D8070" t="s">
        <v>800</v>
      </c>
      <c r="E8070" t="str">
        <f>+VLOOKUP(Precio_mayoristas_consumidores[[#This Row],[Producto]],Codigos_class_frutas[],2,0)</f>
        <v>Cítricos</v>
      </c>
      <c r="F8070" t="s">
        <v>221</v>
      </c>
      <c r="G8070" s="51">
        <v>225.08</v>
      </c>
    </row>
    <row r="8071" spans="1:7" x14ac:dyDescent="0.35">
      <c r="A8071">
        <v>2015</v>
      </c>
      <c r="B8071">
        <v>9</v>
      </c>
      <c r="C8071" t="str">
        <f>+VLOOKUP(Precio_mayoristas_consumidores[[#This Row],[Cod_mes]],Códigos_mes[],2,0)</f>
        <v>Septiembre</v>
      </c>
      <c r="D8071" t="s">
        <v>800</v>
      </c>
      <c r="E8071" t="str">
        <f>+VLOOKUP(Precio_mayoristas_consumidores[[#This Row],[Producto]],Codigos_class_frutas[],2,0)</f>
        <v>Oleaginosos</v>
      </c>
      <c r="F8071" t="s">
        <v>225</v>
      </c>
      <c r="G8071" s="51">
        <v>1264.6600000000001</v>
      </c>
    </row>
    <row r="8072" spans="1:7" x14ac:dyDescent="0.35">
      <c r="A8072">
        <v>2015</v>
      </c>
      <c r="B8072">
        <v>9</v>
      </c>
      <c r="C8072" t="str">
        <f>+VLOOKUP(Precio_mayoristas_consumidores[[#This Row],[Cod_mes]],Códigos_mes[],2,0)</f>
        <v>Septiembre</v>
      </c>
      <c r="D8072" t="s">
        <v>800</v>
      </c>
      <c r="E8072" t="str">
        <f>+VLOOKUP(Precio_mayoristas_consumidores[[#This Row],[Producto]],Codigos_class_frutas[],2,0)</f>
        <v>Tropicales y subtropicales</v>
      </c>
      <c r="F8072" t="s">
        <v>806</v>
      </c>
      <c r="G8072" s="51">
        <v>735.11</v>
      </c>
    </row>
    <row r="8073" spans="1:7" x14ac:dyDescent="0.35">
      <c r="A8073">
        <v>2015</v>
      </c>
      <c r="B8073">
        <v>9</v>
      </c>
      <c r="C8073" t="str">
        <f>+VLOOKUP(Precio_mayoristas_consumidores[[#This Row],[Cod_mes]],Códigos_mes[],2,0)</f>
        <v>Septiembre</v>
      </c>
      <c r="D8073" t="s">
        <v>800</v>
      </c>
      <c r="E8073" t="str">
        <f>+VLOOKUP(Precio_mayoristas_consumidores[[#This Row],[Producto]],Codigos_class_frutas[],2,0)</f>
        <v>Frutos de pepita</v>
      </c>
      <c r="F8073" t="s">
        <v>242</v>
      </c>
      <c r="G8073" s="51">
        <v>402.99</v>
      </c>
    </row>
    <row r="8074" spans="1:7" x14ac:dyDescent="0.35">
      <c r="A8074">
        <v>2015</v>
      </c>
      <c r="B8074">
        <v>9</v>
      </c>
      <c r="C8074" t="str">
        <f>+VLOOKUP(Precio_mayoristas_consumidores[[#This Row],[Cod_mes]],Códigos_mes[],2,0)</f>
        <v>Septiembre</v>
      </c>
      <c r="D8074" t="s">
        <v>800</v>
      </c>
      <c r="E8074" t="str">
        <f>+VLOOKUP(Precio_mayoristas_consumidores[[#This Row],[Producto]],Codigos_class_frutas[],2,0)</f>
        <v>Tropicales y subtropicales</v>
      </c>
      <c r="F8074" t="s">
        <v>204</v>
      </c>
      <c r="G8074" s="51">
        <v>391.26</v>
      </c>
    </row>
    <row r="8075" spans="1:7" x14ac:dyDescent="0.35">
      <c r="A8075">
        <v>2015</v>
      </c>
      <c r="B8075">
        <v>9</v>
      </c>
      <c r="C8075" t="str">
        <f>+VLOOKUP(Precio_mayoristas_consumidores[[#This Row],[Cod_mes]],Códigos_mes[],2,0)</f>
        <v>Septiembre</v>
      </c>
      <c r="D8075" t="s">
        <v>800</v>
      </c>
      <c r="E8075" t="str">
        <f>+VLOOKUP(Precio_mayoristas_consumidores[[#This Row],[Producto]],Codigos_class_frutas[],2,0)</f>
        <v>Cítricos</v>
      </c>
      <c r="F8075" t="s">
        <v>256</v>
      </c>
      <c r="G8075" s="51">
        <v>414.84</v>
      </c>
    </row>
    <row r="8076" spans="1:7" x14ac:dyDescent="0.35">
      <c r="A8076">
        <v>2015</v>
      </c>
      <c r="B8076">
        <v>9</v>
      </c>
      <c r="C8076" t="str">
        <f>+VLOOKUP(Precio_mayoristas_consumidores[[#This Row],[Cod_mes]],Códigos_mes[],2,0)</f>
        <v>Septiembre</v>
      </c>
      <c r="D8076" t="s">
        <v>800</v>
      </c>
      <c r="E8076" t="str">
        <f>+VLOOKUP(Precio_mayoristas_consumidores[[#This Row],[Producto]],Codigos_class_frutas[],2,0)</f>
        <v>Otros</v>
      </c>
      <c r="F8076" t="s">
        <v>717</v>
      </c>
      <c r="G8076" s="51">
        <v>1041.7</v>
      </c>
    </row>
    <row r="8077" spans="1:7" x14ac:dyDescent="0.35">
      <c r="A8077">
        <v>2015</v>
      </c>
      <c r="B8077">
        <v>10</v>
      </c>
      <c r="C8077" t="str">
        <f>+VLOOKUP(Precio_mayoristas_consumidores[[#This Row],[Cod_mes]],Códigos_mes[],2,0)</f>
        <v>Octubre</v>
      </c>
      <c r="D8077" t="s">
        <v>800</v>
      </c>
      <c r="E8077" t="str">
        <f>+VLOOKUP(Precio_mayoristas_consumidores[[#This Row],[Producto]],Codigos_class_frutas[],2,0)</f>
        <v>Berries</v>
      </c>
      <c r="F8077" t="s">
        <v>207</v>
      </c>
      <c r="G8077" s="51">
        <v>5177.78</v>
      </c>
    </row>
    <row r="8078" spans="1:7" x14ac:dyDescent="0.35">
      <c r="A8078">
        <v>2015</v>
      </c>
      <c r="B8078">
        <v>10</v>
      </c>
      <c r="C8078" t="str">
        <f>+VLOOKUP(Precio_mayoristas_consumidores[[#This Row],[Cod_mes]],Códigos_mes[],2,0)</f>
        <v>Octubre</v>
      </c>
      <c r="D8078" t="s">
        <v>800</v>
      </c>
      <c r="E8078" t="str">
        <f>+VLOOKUP(Precio_mayoristas_consumidores[[#This Row],[Producto]],Codigos_class_frutas[],2,0)</f>
        <v>Frutos de hueso (carozo)</v>
      </c>
      <c r="F8078" t="s">
        <v>281</v>
      </c>
      <c r="G8078" s="51">
        <v>3291.67</v>
      </c>
    </row>
    <row r="8079" spans="1:7" x14ac:dyDescent="0.35">
      <c r="A8079">
        <v>2015</v>
      </c>
      <c r="B8079">
        <v>10</v>
      </c>
      <c r="C8079" t="str">
        <f>+VLOOKUP(Precio_mayoristas_consumidores[[#This Row],[Cod_mes]],Códigos_mes[],2,0)</f>
        <v>Octubre</v>
      </c>
      <c r="D8079" t="s">
        <v>800</v>
      </c>
      <c r="E8079" t="str">
        <f>+VLOOKUP(Precio_mayoristas_consumidores[[#This Row],[Producto]],Codigos_class_frutas[],2,0)</f>
        <v>Otros</v>
      </c>
      <c r="F8079" t="s">
        <v>209</v>
      </c>
      <c r="G8079" s="51">
        <v>1154.52</v>
      </c>
    </row>
    <row r="8080" spans="1:7" x14ac:dyDescent="0.35">
      <c r="A8080">
        <v>2015</v>
      </c>
      <c r="B8080">
        <v>10</v>
      </c>
      <c r="C8080" t="str">
        <f>+VLOOKUP(Precio_mayoristas_consumidores[[#This Row],[Cod_mes]],Códigos_mes[],2,0)</f>
        <v>Octubre</v>
      </c>
      <c r="D8080" t="s">
        <v>800</v>
      </c>
      <c r="E8080" t="str">
        <f>+VLOOKUP(Precio_mayoristas_consumidores[[#This Row],[Producto]],Codigos_class_frutas[],2,0)</f>
        <v>Frutos de hueso (carozo)</v>
      </c>
      <c r="F8080" t="s">
        <v>277</v>
      </c>
      <c r="G8080" s="51">
        <v>1224.04</v>
      </c>
    </row>
    <row r="8081" spans="1:7" x14ac:dyDescent="0.35">
      <c r="A8081">
        <v>2015</v>
      </c>
      <c r="B8081">
        <v>10</v>
      </c>
      <c r="C8081" t="str">
        <f>+VLOOKUP(Precio_mayoristas_consumidores[[#This Row],[Cod_mes]],Códigos_mes[],2,0)</f>
        <v>Octubre</v>
      </c>
      <c r="D8081" t="s">
        <v>800</v>
      </c>
      <c r="E8081" t="str">
        <f>+VLOOKUP(Precio_mayoristas_consumidores[[#This Row],[Producto]],Codigos_class_frutas[],2,0)</f>
        <v>Berries</v>
      </c>
      <c r="F8081" t="s">
        <v>212</v>
      </c>
      <c r="G8081" s="51">
        <v>890.4</v>
      </c>
    </row>
    <row r="8082" spans="1:7" x14ac:dyDescent="0.35">
      <c r="A8082">
        <v>2015</v>
      </c>
      <c r="B8082">
        <v>10</v>
      </c>
      <c r="C8082" t="str">
        <f>+VLOOKUP(Precio_mayoristas_consumidores[[#This Row],[Cod_mes]],Códigos_mes[],2,0)</f>
        <v>Octubre</v>
      </c>
      <c r="D8082" t="s">
        <v>800</v>
      </c>
      <c r="E8082" t="str">
        <f>+VLOOKUP(Precio_mayoristas_consumidores[[#This Row],[Producto]],Codigos_class_frutas[],2,0)</f>
        <v>Tropicales y subtropicales</v>
      </c>
      <c r="F8082" t="s">
        <v>807</v>
      </c>
      <c r="G8082" s="51">
        <v>1706.67</v>
      </c>
    </row>
    <row r="8083" spans="1:7" x14ac:dyDescent="0.35">
      <c r="A8083">
        <v>2015</v>
      </c>
      <c r="B8083">
        <v>10</v>
      </c>
      <c r="C8083" t="str">
        <f>+VLOOKUP(Precio_mayoristas_consumidores[[#This Row],[Cod_mes]],Códigos_mes[],2,0)</f>
        <v>Octubre</v>
      </c>
      <c r="D8083" t="s">
        <v>800</v>
      </c>
      <c r="E8083" t="str">
        <f>+VLOOKUP(Precio_mayoristas_consumidores[[#This Row],[Producto]],Codigos_class_frutas[],2,0)</f>
        <v>Berries</v>
      </c>
      <c r="F8083" t="s">
        <v>249</v>
      </c>
      <c r="G8083" s="51">
        <v>356.51</v>
      </c>
    </row>
    <row r="8084" spans="1:7" x14ac:dyDescent="0.35">
      <c r="A8084">
        <v>2015</v>
      </c>
      <c r="B8084">
        <v>10</v>
      </c>
      <c r="C8084" t="str">
        <f>+VLOOKUP(Precio_mayoristas_consumidores[[#This Row],[Cod_mes]],Códigos_mes[],2,0)</f>
        <v>Octubre</v>
      </c>
      <c r="D8084" t="s">
        <v>800</v>
      </c>
      <c r="E8084" t="str">
        <f>+VLOOKUP(Precio_mayoristas_consumidores[[#This Row],[Producto]],Codigos_class_frutas[],2,0)</f>
        <v>Cítricos</v>
      </c>
      <c r="F8084" t="s">
        <v>214</v>
      </c>
      <c r="G8084" s="51">
        <v>332.94</v>
      </c>
    </row>
    <row r="8085" spans="1:7" x14ac:dyDescent="0.35">
      <c r="A8085">
        <v>2015</v>
      </c>
      <c r="B8085">
        <v>10</v>
      </c>
      <c r="C8085" t="str">
        <f>+VLOOKUP(Precio_mayoristas_consumidores[[#This Row],[Cod_mes]],Códigos_mes[],2,0)</f>
        <v>Octubre</v>
      </c>
      <c r="D8085" t="s">
        <v>800</v>
      </c>
      <c r="E8085" t="str">
        <f>+VLOOKUP(Precio_mayoristas_consumidores[[#This Row],[Producto]],Codigos_class_frutas[],2,0)</f>
        <v>Cítricos</v>
      </c>
      <c r="F8085" t="s">
        <v>218</v>
      </c>
      <c r="G8085" s="51">
        <v>364.28</v>
      </c>
    </row>
    <row r="8086" spans="1:7" x14ac:dyDescent="0.35">
      <c r="A8086">
        <v>2015</v>
      </c>
      <c r="B8086">
        <v>10</v>
      </c>
      <c r="C8086" t="str">
        <f>+VLOOKUP(Precio_mayoristas_consumidores[[#This Row],[Cod_mes]],Códigos_mes[],2,0)</f>
        <v>Octubre</v>
      </c>
      <c r="D8086" t="s">
        <v>800</v>
      </c>
      <c r="E8086" t="str">
        <f>+VLOOKUP(Precio_mayoristas_consumidores[[#This Row],[Producto]],Codigos_class_frutas[],2,0)</f>
        <v>Tropicales y subtropicales</v>
      </c>
      <c r="F8086" t="s">
        <v>229</v>
      </c>
      <c r="G8086" s="51">
        <v>1591.37</v>
      </c>
    </row>
    <row r="8087" spans="1:7" x14ac:dyDescent="0.35">
      <c r="A8087">
        <v>2015</v>
      </c>
      <c r="B8087">
        <v>10</v>
      </c>
      <c r="C8087" t="str">
        <f>+VLOOKUP(Precio_mayoristas_consumidores[[#This Row],[Cod_mes]],Códigos_mes[],2,0)</f>
        <v>Octubre</v>
      </c>
      <c r="D8087" t="s">
        <v>800</v>
      </c>
      <c r="E8087" t="str">
        <f>+VLOOKUP(Precio_mayoristas_consumidores[[#This Row],[Producto]],Codigos_class_frutas[],2,0)</f>
        <v>Frutos de pepita</v>
      </c>
      <c r="F8087" t="s">
        <v>231</v>
      </c>
      <c r="G8087" s="51">
        <v>473.51</v>
      </c>
    </row>
    <row r="8088" spans="1:7" x14ac:dyDescent="0.35">
      <c r="A8088">
        <v>2015</v>
      </c>
      <c r="B8088">
        <v>10</v>
      </c>
      <c r="C8088" t="str">
        <f>+VLOOKUP(Precio_mayoristas_consumidores[[#This Row],[Cod_mes]],Códigos_mes[],2,0)</f>
        <v>Octubre</v>
      </c>
      <c r="D8088" t="s">
        <v>800</v>
      </c>
      <c r="E8088" t="str">
        <f>+VLOOKUP(Precio_mayoristas_consumidores[[#This Row],[Producto]],Codigos_class_frutas[],2,0)</f>
        <v>Frutos de pepita</v>
      </c>
      <c r="F8088" t="s">
        <v>803</v>
      </c>
      <c r="G8088" s="51">
        <v>445.69</v>
      </c>
    </row>
    <row r="8089" spans="1:7" x14ac:dyDescent="0.35">
      <c r="A8089">
        <v>2015</v>
      </c>
      <c r="B8089">
        <v>10</v>
      </c>
      <c r="C8089" t="str">
        <f>+VLOOKUP(Precio_mayoristas_consumidores[[#This Row],[Cod_mes]],Códigos_mes[],2,0)</f>
        <v>Octubre</v>
      </c>
      <c r="D8089" t="s">
        <v>800</v>
      </c>
      <c r="E8089" t="str">
        <f>+VLOOKUP(Precio_mayoristas_consumidores[[#This Row],[Producto]],Codigos_class_frutas[],2,0)</f>
        <v>Cítricos</v>
      </c>
      <c r="F8089" t="s">
        <v>221</v>
      </c>
      <c r="G8089" s="51">
        <v>306.45999999999998</v>
      </c>
    </row>
    <row r="8090" spans="1:7" x14ac:dyDescent="0.35">
      <c r="A8090">
        <v>2015</v>
      </c>
      <c r="B8090">
        <v>10</v>
      </c>
      <c r="C8090" t="str">
        <f>+VLOOKUP(Precio_mayoristas_consumidores[[#This Row],[Cod_mes]],Códigos_mes[],2,0)</f>
        <v>Octubre</v>
      </c>
      <c r="D8090" t="s">
        <v>800</v>
      </c>
      <c r="E8090" t="str">
        <f>+VLOOKUP(Precio_mayoristas_consumidores[[#This Row],[Producto]],Codigos_class_frutas[],2,0)</f>
        <v>Frutos de hueso (carozo)</v>
      </c>
      <c r="F8090" t="s">
        <v>665</v>
      </c>
      <c r="G8090" s="51">
        <v>1250</v>
      </c>
    </row>
    <row r="8091" spans="1:7" x14ac:dyDescent="0.35">
      <c r="A8091">
        <v>2015</v>
      </c>
      <c r="B8091">
        <v>10</v>
      </c>
      <c r="C8091" t="str">
        <f>+VLOOKUP(Precio_mayoristas_consumidores[[#This Row],[Cod_mes]],Códigos_mes[],2,0)</f>
        <v>Octubre</v>
      </c>
      <c r="D8091" t="s">
        <v>800</v>
      </c>
      <c r="E8091" t="str">
        <f>+VLOOKUP(Precio_mayoristas_consumidores[[#This Row],[Producto]],Codigos_class_frutas[],2,0)</f>
        <v>Frutos de pepita</v>
      </c>
      <c r="F8091" t="s">
        <v>671</v>
      </c>
      <c r="G8091" s="51">
        <v>1340.7</v>
      </c>
    </row>
    <row r="8092" spans="1:7" x14ac:dyDescent="0.35">
      <c r="A8092">
        <v>2015</v>
      </c>
      <c r="B8092">
        <v>10</v>
      </c>
      <c r="C8092" t="str">
        <f>+VLOOKUP(Precio_mayoristas_consumidores[[#This Row],[Cod_mes]],Códigos_mes[],2,0)</f>
        <v>Octubre</v>
      </c>
      <c r="D8092" t="s">
        <v>800</v>
      </c>
      <c r="E8092" t="str">
        <f>+VLOOKUP(Precio_mayoristas_consumidores[[#This Row],[Producto]],Codigos_class_frutas[],2,0)</f>
        <v>Oleaginosos</v>
      </c>
      <c r="F8092" t="s">
        <v>225</v>
      </c>
      <c r="G8092" s="51">
        <v>1482.79</v>
      </c>
    </row>
    <row r="8093" spans="1:7" x14ac:dyDescent="0.35">
      <c r="A8093">
        <v>2015</v>
      </c>
      <c r="B8093">
        <v>10</v>
      </c>
      <c r="C8093" t="str">
        <f>+VLOOKUP(Precio_mayoristas_consumidores[[#This Row],[Cod_mes]],Códigos_mes[],2,0)</f>
        <v>Octubre</v>
      </c>
      <c r="D8093" t="s">
        <v>800</v>
      </c>
      <c r="E8093" t="str">
        <f>+VLOOKUP(Precio_mayoristas_consumidores[[#This Row],[Producto]],Codigos_class_frutas[],2,0)</f>
        <v>Tropicales y subtropicales</v>
      </c>
      <c r="F8093" t="s">
        <v>806</v>
      </c>
      <c r="G8093" s="51">
        <v>823.04</v>
      </c>
    </row>
    <row r="8094" spans="1:7" x14ac:dyDescent="0.35">
      <c r="A8094">
        <v>2015</v>
      </c>
      <c r="B8094">
        <v>10</v>
      </c>
      <c r="C8094" t="str">
        <f>+VLOOKUP(Precio_mayoristas_consumidores[[#This Row],[Cod_mes]],Códigos_mes[],2,0)</f>
        <v>Octubre</v>
      </c>
      <c r="D8094" t="s">
        <v>800</v>
      </c>
      <c r="E8094" t="str">
        <f>+VLOOKUP(Precio_mayoristas_consumidores[[#This Row],[Producto]],Codigos_class_frutas[],2,0)</f>
        <v>Frutos de pepita</v>
      </c>
      <c r="F8094" t="s">
        <v>242</v>
      </c>
      <c r="G8094" s="51">
        <v>463.56</v>
      </c>
    </row>
    <row r="8095" spans="1:7" x14ac:dyDescent="0.35">
      <c r="A8095">
        <v>2015</v>
      </c>
      <c r="B8095">
        <v>10</v>
      </c>
      <c r="C8095" t="str">
        <f>+VLOOKUP(Precio_mayoristas_consumidores[[#This Row],[Cod_mes]],Códigos_mes[],2,0)</f>
        <v>Octubre</v>
      </c>
      <c r="D8095" t="s">
        <v>800</v>
      </c>
      <c r="E8095" t="str">
        <f>+VLOOKUP(Precio_mayoristas_consumidores[[#This Row],[Producto]],Codigos_class_frutas[],2,0)</f>
        <v>Tropicales y subtropicales</v>
      </c>
      <c r="F8095" t="s">
        <v>204</v>
      </c>
      <c r="G8095" s="51">
        <v>473.55</v>
      </c>
    </row>
    <row r="8096" spans="1:7" x14ac:dyDescent="0.35">
      <c r="A8096">
        <v>2015</v>
      </c>
      <c r="B8096">
        <v>10</v>
      </c>
      <c r="C8096" t="str">
        <f>+VLOOKUP(Precio_mayoristas_consumidores[[#This Row],[Cod_mes]],Códigos_mes[],2,0)</f>
        <v>Octubre</v>
      </c>
      <c r="D8096" t="s">
        <v>800</v>
      </c>
      <c r="E8096" t="str">
        <f>+VLOOKUP(Precio_mayoristas_consumidores[[#This Row],[Producto]],Codigos_class_frutas[],2,0)</f>
        <v>Cítricos</v>
      </c>
      <c r="F8096" t="s">
        <v>256</v>
      </c>
      <c r="G8096" s="51">
        <v>502.5</v>
      </c>
    </row>
    <row r="8097" spans="1:7" x14ac:dyDescent="0.35">
      <c r="A8097">
        <v>2015</v>
      </c>
      <c r="B8097">
        <v>10</v>
      </c>
      <c r="C8097" t="str">
        <f>+VLOOKUP(Precio_mayoristas_consumidores[[#This Row],[Cod_mes]],Códigos_mes[],2,0)</f>
        <v>Octubre</v>
      </c>
      <c r="D8097" t="s">
        <v>800</v>
      </c>
      <c r="E8097" t="str">
        <f>+VLOOKUP(Precio_mayoristas_consumidores[[#This Row],[Producto]],Codigos_class_frutas[],2,0)</f>
        <v>Otros</v>
      </c>
      <c r="F8097" t="s">
        <v>717</v>
      </c>
      <c r="G8097" s="51">
        <v>985.52</v>
      </c>
    </row>
    <row r="8098" spans="1:7" x14ac:dyDescent="0.35">
      <c r="A8098">
        <v>2015</v>
      </c>
      <c r="B8098">
        <v>10</v>
      </c>
      <c r="C8098" t="str">
        <f>+VLOOKUP(Precio_mayoristas_consumidores[[#This Row],[Cod_mes]],Códigos_mes[],2,0)</f>
        <v>Octubre</v>
      </c>
      <c r="D8098" t="s">
        <v>800</v>
      </c>
      <c r="E8098" t="str">
        <f>+VLOOKUP(Precio_mayoristas_consumidores[[#This Row],[Producto]],Codigos_class_frutas[],2,0)</f>
        <v>Uva</v>
      </c>
      <c r="F8098" t="s">
        <v>295</v>
      </c>
      <c r="G8098" s="51">
        <v>3000</v>
      </c>
    </row>
    <row r="8099" spans="1:7" x14ac:dyDescent="0.35">
      <c r="A8099">
        <v>2015</v>
      </c>
      <c r="B8099">
        <v>11</v>
      </c>
      <c r="C8099" t="str">
        <f>+VLOOKUP(Precio_mayoristas_consumidores[[#This Row],[Cod_mes]],Códigos_mes[],2,0)</f>
        <v>Noviembre</v>
      </c>
      <c r="D8099" t="s">
        <v>800</v>
      </c>
      <c r="E8099" t="str">
        <f>+VLOOKUP(Precio_mayoristas_consumidores[[#This Row],[Producto]],Codigos_class_frutas[],2,0)</f>
        <v>Berries</v>
      </c>
      <c r="F8099" t="s">
        <v>207</v>
      </c>
      <c r="G8099" s="51">
        <v>2975.2</v>
      </c>
    </row>
    <row r="8100" spans="1:7" x14ac:dyDescent="0.35">
      <c r="A8100">
        <v>2015</v>
      </c>
      <c r="B8100">
        <v>11</v>
      </c>
      <c r="C8100" t="str">
        <f>+VLOOKUP(Precio_mayoristas_consumidores[[#This Row],[Cod_mes]],Códigos_mes[],2,0)</f>
        <v>Noviembre</v>
      </c>
      <c r="D8100" t="s">
        <v>800</v>
      </c>
      <c r="E8100" t="str">
        <f>+VLOOKUP(Precio_mayoristas_consumidores[[#This Row],[Producto]],Codigos_class_frutas[],2,0)</f>
        <v>Frutos de hueso (carozo)</v>
      </c>
      <c r="F8100" t="s">
        <v>281</v>
      </c>
      <c r="G8100" s="51">
        <v>1659.54</v>
      </c>
    </row>
    <row r="8101" spans="1:7" x14ac:dyDescent="0.35">
      <c r="A8101">
        <v>2015</v>
      </c>
      <c r="B8101">
        <v>11</v>
      </c>
      <c r="C8101" t="str">
        <f>+VLOOKUP(Precio_mayoristas_consumidores[[#This Row],[Cod_mes]],Códigos_mes[],2,0)</f>
        <v>Noviembre</v>
      </c>
      <c r="D8101" t="s">
        <v>800</v>
      </c>
      <c r="E8101" t="str">
        <f>+VLOOKUP(Precio_mayoristas_consumidores[[#This Row],[Producto]],Codigos_class_frutas[],2,0)</f>
        <v>Otros</v>
      </c>
      <c r="F8101" t="s">
        <v>209</v>
      </c>
      <c r="G8101" s="51">
        <v>1146.0899999999999</v>
      </c>
    </row>
    <row r="8102" spans="1:7" x14ac:dyDescent="0.35">
      <c r="A8102">
        <v>2015</v>
      </c>
      <c r="B8102">
        <v>11</v>
      </c>
      <c r="C8102" t="str">
        <f>+VLOOKUP(Precio_mayoristas_consumidores[[#This Row],[Cod_mes]],Códigos_mes[],2,0)</f>
        <v>Noviembre</v>
      </c>
      <c r="D8102" t="s">
        <v>800</v>
      </c>
      <c r="E8102" t="str">
        <f>+VLOOKUP(Precio_mayoristas_consumidores[[#This Row],[Producto]],Codigos_class_frutas[],2,0)</f>
        <v>Frutos de hueso (carozo)</v>
      </c>
      <c r="F8102" t="s">
        <v>669</v>
      </c>
      <c r="G8102" s="51">
        <v>942.39</v>
      </c>
    </row>
    <row r="8103" spans="1:7" x14ac:dyDescent="0.35">
      <c r="A8103">
        <v>2015</v>
      </c>
      <c r="B8103">
        <v>11</v>
      </c>
      <c r="C8103" t="str">
        <f>+VLOOKUP(Precio_mayoristas_consumidores[[#This Row],[Cod_mes]],Códigos_mes[],2,0)</f>
        <v>Noviembre</v>
      </c>
      <c r="D8103" t="s">
        <v>800</v>
      </c>
      <c r="E8103" t="str">
        <f>+VLOOKUP(Precio_mayoristas_consumidores[[#This Row],[Producto]],Codigos_class_frutas[],2,0)</f>
        <v>Frutos de hueso (carozo)</v>
      </c>
      <c r="F8103" t="s">
        <v>277</v>
      </c>
      <c r="G8103" s="51">
        <v>770.84</v>
      </c>
    </row>
    <row r="8104" spans="1:7" x14ac:dyDescent="0.35">
      <c r="A8104">
        <v>2015</v>
      </c>
      <c r="B8104">
        <v>11</v>
      </c>
      <c r="C8104" t="str">
        <f>+VLOOKUP(Precio_mayoristas_consumidores[[#This Row],[Cod_mes]],Códigos_mes[],2,0)</f>
        <v>Noviembre</v>
      </c>
      <c r="D8104" t="s">
        <v>800</v>
      </c>
      <c r="E8104" t="str">
        <f>+VLOOKUP(Precio_mayoristas_consumidores[[#This Row],[Producto]],Codigos_class_frutas[],2,0)</f>
        <v>Berries</v>
      </c>
      <c r="F8104" t="s">
        <v>799</v>
      </c>
      <c r="G8104" s="51">
        <v>4666.67</v>
      </c>
    </row>
    <row r="8105" spans="1:7" x14ac:dyDescent="0.35">
      <c r="A8105">
        <v>2015</v>
      </c>
      <c r="B8105">
        <v>11</v>
      </c>
      <c r="C8105" t="str">
        <f>+VLOOKUP(Precio_mayoristas_consumidores[[#This Row],[Cod_mes]],Códigos_mes[],2,0)</f>
        <v>Noviembre</v>
      </c>
      <c r="D8105" t="s">
        <v>800</v>
      </c>
      <c r="E8105" t="str">
        <f>+VLOOKUP(Precio_mayoristas_consumidores[[#This Row],[Producto]],Codigos_class_frutas[],2,0)</f>
        <v>Berries</v>
      </c>
      <c r="F8105" t="s">
        <v>212</v>
      </c>
      <c r="G8105" s="51">
        <v>874.66</v>
      </c>
    </row>
    <row r="8106" spans="1:7" x14ac:dyDescent="0.35">
      <c r="A8106">
        <v>2015</v>
      </c>
      <c r="B8106">
        <v>11</v>
      </c>
      <c r="C8106" t="str">
        <f>+VLOOKUP(Precio_mayoristas_consumidores[[#This Row],[Cod_mes]],Códigos_mes[],2,0)</f>
        <v>Noviembre</v>
      </c>
      <c r="D8106" t="s">
        <v>800</v>
      </c>
      <c r="E8106" t="str">
        <f>+VLOOKUP(Precio_mayoristas_consumidores[[#This Row],[Producto]],Codigos_class_frutas[],2,0)</f>
        <v>Tropicales y subtropicales</v>
      </c>
      <c r="F8106" t="s">
        <v>807</v>
      </c>
      <c r="G8106" s="51">
        <v>2915.68</v>
      </c>
    </row>
    <row r="8107" spans="1:7" x14ac:dyDescent="0.35">
      <c r="A8107">
        <v>2015</v>
      </c>
      <c r="B8107">
        <v>11</v>
      </c>
      <c r="C8107" t="str">
        <f>+VLOOKUP(Precio_mayoristas_consumidores[[#This Row],[Cod_mes]],Códigos_mes[],2,0)</f>
        <v>Noviembre</v>
      </c>
      <c r="D8107" t="s">
        <v>800</v>
      </c>
      <c r="E8107" t="str">
        <f>+VLOOKUP(Precio_mayoristas_consumidores[[#This Row],[Producto]],Codigos_class_frutas[],2,0)</f>
        <v>Berries</v>
      </c>
      <c r="F8107" t="s">
        <v>249</v>
      </c>
      <c r="G8107" s="51">
        <v>402.3</v>
      </c>
    </row>
    <row r="8108" spans="1:7" x14ac:dyDescent="0.35">
      <c r="A8108">
        <v>2015</v>
      </c>
      <c r="B8108">
        <v>11</v>
      </c>
      <c r="C8108" t="str">
        <f>+VLOOKUP(Precio_mayoristas_consumidores[[#This Row],[Cod_mes]],Códigos_mes[],2,0)</f>
        <v>Noviembre</v>
      </c>
      <c r="D8108" t="s">
        <v>800</v>
      </c>
      <c r="E8108" t="str">
        <f>+VLOOKUP(Precio_mayoristas_consumidores[[#This Row],[Producto]],Codigos_class_frutas[],2,0)</f>
        <v>Cítricos</v>
      </c>
      <c r="F8108" t="s">
        <v>214</v>
      </c>
      <c r="G8108" s="51">
        <v>215.53</v>
      </c>
    </row>
    <row r="8109" spans="1:7" x14ac:dyDescent="0.35">
      <c r="A8109">
        <v>2015</v>
      </c>
      <c r="B8109">
        <v>11</v>
      </c>
      <c r="C8109" t="str">
        <f>+VLOOKUP(Precio_mayoristas_consumidores[[#This Row],[Cod_mes]],Códigos_mes[],2,0)</f>
        <v>Noviembre</v>
      </c>
      <c r="D8109" t="s">
        <v>800</v>
      </c>
      <c r="E8109" t="str">
        <f>+VLOOKUP(Precio_mayoristas_consumidores[[#This Row],[Producto]],Codigos_class_frutas[],2,0)</f>
        <v>Cítricos</v>
      </c>
      <c r="F8109" t="s">
        <v>218</v>
      </c>
      <c r="G8109" s="51">
        <v>388.08</v>
      </c>
    </row>
    <row r="8110" spans="1:7" x14ac:dyDescent="0.35">
      <c r="A8110">
        <v>2015</v>
      </c>
      <c r="B8110">
        <v>11</v>
      </c>
      <c r="C8110" t="str">
        <f>+VLOOKUP(Precio_mayoristas_consumidores[[#This Row],[Cod_mes]],Códigos_mes[],2,0)</f>
        <v>Noviembre</v>
      </c>
      <c r="D8110" t="s">
        <v>800</v>
      </c>
      <c r="E8110" t="str">
        <f>+VLOOKUP(Precio_mayoristas_consumidores[[#This Row],[Producto]],Codigos_class_frutas[],2,0)</f>
        <v>Tropicales y subtropicales</v>
      </c>
      <c r="F8110" t="s">
        <v>229</v>
      </c>
      <c r="G8110" s="51">
        <v>1379.68</v>
      </c>
    </row>
    <row r="8111" spans="1:7" x14ac:dyDescent="0.35">
      <c r="A8111">
        <v>2015</v>
      </c>
      <c r="B8111">
        <v>11</v>
      </c>
      <c r="C8111" t="str">
        <f>+VLOOKUP(Precio_mayoristas_consumidores[[#This Row],[Cod_mes]],Códigos_mes[],2,0)</f>
        <v>Noviembre</v>
      </c>
      <c r="D8111" t="s">
        <v>800</v>
      </c>
      <c r="E8111" t="str">
        <f>+VLOOKUP(Precio_mayoristas_consumidores[[#This Row],[Producto]],Codigos_class_frutas[],2,0)</f>
        <v>Frutos de pepita</v>
      </c>
      <c r="F8111" t="s">
        <v>231</v>
      </c>
      <c r="G8111" s="51">
        <v>627.71</v>
      </c>
    </row>
    <row r="8112" spans="1:7" x14ac:dyDescent="0.35">
      <c r="A8112">
        <v>2015</v>
      </c>
      <c r="B8112">
        <v>11</v>
      </c>
      <c r="C8112" t="str">
        <f>+VLOOKUP(Precio_mayoristas_consumidores[[#This Row],[Cod_mes]],Códigos_mes[],2,0)</f>
        <v>Noviembre</v>
      </c>
      <c r="D8112" t="s">
        <v>800</v>
      </c>
      <c r="E8112" t="str">
        <f>+VLOOKUP(Precio_mayoristas_consumidores[[#This Row],[Producto]],Codigos_class_frutas[],2,0)</f>
        <v>Frutos de pepita</v>
      </c>
      <c r="F8112" t="s">
        <v>803</v>
      </c>
      <c r="G8112" s="51">
        <v>266.67</v>
      </c>
    </row>
    <row r="8113" spans="1:7" x14ac:dyDescent="0.35">
      <c r="A8113">
        <v>2015</v>
      </c>
      <c r="B8113">
        <v>11</v>
      </c>
      <c r="C8113" t="str">
        <f>+VLOOKUP(Precio_mayoristas_consumidores[[#This Row],[Cod_mes]],Códigos_mes[],2,0)</f>
        <v>Noviembre</v>
      </c>
      <c r="D8113" t="s">
        <v>800</v>
      </c>
      <c r="E8113" t="str">
        <f>+VLOOKUP(Precio_mayoristas_consumidores[[#This Row],[Producto]],Codigos_class_frutas[],2,0)</f>
        <v>Cítricos</v>
      </c>
      <c r="F8113" t="s">
        <v>221</v>
      </c>
      <c r="G8113" s="51">
        <v>356.02</v>
      </c>
    </row>
    <row r="8114" spans="1:7" x14ac:dyDescent="0.35">
      <c r="A8114">
        <v>2015</v>
      </c>
      <c r="B8114">
        <v>11</v>
      </c>
      <c r="C8114" t="str">
        <f>+VLOOKUP(Precio_mayoristas_consumidores[[#This Row],[Cod_mes]],Códigos_mes[],2,0)</f>
        <v>Noviembre</v>
      </c>
      <c r="D8114" t="s">
        <v>800</v>
      </c>
      <c r="E8114" t="str">
        <f>+VLOOKUP(Precio_mayoristas_consumidores[[#This Row],[Producto]],Codigos_class_frutas[],2,0)</f>
        <v>Frutos de hueso (carozo)</v>
      </c>
      <c r="F8114" t="s">
        <v>665</v>
      </c>
      <c r="G8114" s="51">
        <v>849.31</v>
      </c>
    </row>
    <row r="8115" spans="1:7" x14ac:dyDescent="0.35">
      <c r="A8115">
        <v>2015</v>
      </c>
      <c r="B8115">
        <v>11</v>
      </c>
      <c r="C8115" t="str">
        <f>+VLOOKUP(Precio_mayoristas_consumidores[[#This Row],[Cod_mes]],Códigos_mes[],2,0)</f>
        <v>Noviembre</v>
      </c>
      <c r="D8115" t="s">
        <v>800</v>
      </c>
      <c r="E8115" t="str">
        <f>+VLOOKUP(Precio_mayoristas_consumidores[[#This Row],[Producto]],Codigos_class_frutas[],2,0)</f>
        <v>Frutos de pepita</v>
      </c>
      <c r="F8115" t="s">
        <v>671</v>
      </c>
      <c r="G8115" s="51">
        <v>1029.25</v>
      </c>
    </row>
    <row r="8116" spans="1:7" x14ac:dyDescent="0.35">
      <c r="A8116">
        <v>2015</v>
      </c>
      <c r="B8116">
        <v>11</v>
      </c>
      <c r="C8116" t="str">
        <f>+VLOOKUP(Precio_mayoristas_consumidores[[#This Row],[Cod_mes]],Códigos_mes[],2,0)</f>
        <v>Noviembre</v>
      </c>
      <c r="D8116" t="s">
        <v>800</v>
      </c>
      <c r="E8116" t="str">
        <f>+VLOOKUP(Precio_mayoristas_consumidores[[#This Row],[Producto]],Codigos_class_frutas[],2,0)</f>
        <v>Oleaginosos</v>
      </c>
      <c r="F8116" t="s">
        <v>225</v>
      </c>
      <c r="G8116" s="51">
        <v>1283.48</v>
      </c>
    </row>
    <row r="8117" spans="1:7" x14ac:dyDescent="0.35">
      <c r="A8117">
        <v>2015</v>
      </c>
      <c r="B8117">
        <v>11</v>
      </c>
      <c r="C8117" t="str">
        <f>+VLOOKUP(Precio_mayoristas_consumidores[[#This Row],[Cod_mes]],Códigos_mes[],2,0)</f>
        <v>Noviembre</v>
      </c>
      <c r="D8117" t="s">
        <v>800</v>
      </c>
      <c r="E8117" t="str">
        <f>+VLOOKUP(Precio_mayoristas_consumidores[[#This Row],[Producto]],Codigos_class_frutas[],2,0)</f>
        <v>Tropicales y subtropicales</v>
      </c>
      <c r="F8117" t="s">
        <v>806</v>
      </c>
      <c r="G8117" s="51">
        <v>792.84</v>
      </c>
    </row>
    <row r="8118" spans="1:7" x14ac:dyDescent="0.35">
      <c r="A8118">
        <v>2015</v>
      </c>
      <c r="B8118">
        <v>11</v>
      </c>
      <c r="C8118" t="str">
        <f>+VLOOKUP(Precio_mayoristas_consumidores[[#This Row],[Cod_mes]],Códigos_mes[],2,0)</f>
        <v>Noviembre</v>
      </c>
      <c r="D8118" t="s">
        <v>800</v>
      </c>
      <c r="E8118" t="str">
        <f>+VLOOKUP(Precio_mayoristas_consumidores[[#This Row],[Producto]],Codigos_class_frutas[],2,0)</f>
        <v>Frutos de pepita</v>
      </c>
      <c r="F8118" t="s">
        <v>242</v>
      </c>
      <c r="G8118" s="51">
        <v>527.17999999999995</v>
      </c>
    </row>
    <row r="8119" spans="1:7" x14ac:dyDescent="0.35">
      <c r="A8119">
        <v>2015</v>
      </c>
      <c r="B8119">
        <v>11</v>
      </c>
      <c r="C8119" t="str">
        <f>+VLOOKUP(Precio_mayoristas_consumidores[[#This Row],[Cod_mes]],Códigos_mes[],2,0)</f>
        <v>Noviembre</v>
      </c>
      <c r="D8119" t="s">
        <v>800</v>
      </c>
      <c r="E8119" t="str">
        <f>+VLOOKUP(Precio_mayoristas_consumidores[[#This Row],[Producto]],Codigos_class_frutas[],2,0)</f>
        <v>Tropicales y subtropicales</v>
      </c>
      <c r="F8119" t="s">
        <v>204</v>
      </c>
      <c r="G8119" s="51">
        <v>501.94</v>
      </c>
    </row>
    <row r="8120" spans="1:7" x14ac:dyDescent="0.35">
      <c r="A8120">
        <v>2015</v>
      </c>
      <c r="B8120">
        <v>11</v>
      </c>
      <c r="C8120" t="str">
        <f>+VLOOKUP(Precio_mayoristas_consumidores[[#This Row],[Cod_mes]],Códigos_mes[],2,0)</f>
        <v>Noviembre</v>
      </c>
      <c r="D8120" t="s">
        <v>800</v>
      </c>
      <c r="E8120" t="str">
        <f>+VLOOKUP(Precio_mayoristas_consumidores[[#This Row],[Producto]],Codigos_class_frutas[],2,0)</f>
        <v>Cítricos</v>
      </c>
      <c r="F8120" t="s">
        <v>256</v>
      </c>
      <c r="G8120" s="51">
        <v>421.5</v>
      </c>
    </row>
    <row r="8121" spans="1:7" x14ac:dyDescent="0.35">
      <c r="A8121">
        <v>2015</v>
      </c>
      <c r="B8121">
        <v>11</v>
      </c>
      <c r="C8121" t="str">
        <f>+VLOOKUP(Precio_mayoristas_consumidores[[#This Row],[Cod_mes]],Códigos_mes[],2,0)</f>
        <v>Noviembre</v>
      </c>
      <c r="D8121" t="s">
        <v>800</v>
      </c>
      <c r="E8121" t="str">
        <f>+VLOOKUP(Precio_mayoristas_consumidores[[#This Row],[Producto]],Codigos_class_frutas[],2,0)</f>
        <v>Otros</v>
      </c>
      <c r="F8121" t="s">
        <v>717</v>
      </c>
      <c r="G8121" s="51">
        <v>1209.8599999999999</v>
      </c>
    </row>
    <row r="8122" spans="1:7" x14ac:dyDescent="0.35">
      <c r="A8122">
        <v>2015</v>
      </c>
      <c r="B8122">
        <v>11</v>
      </c>
      <c r="C8122" t="str">
        <f>+VLOOKUP(Precio_mayoristas_consumidores[[#This Row],[Cod_mes]],Códigos_mes[],2,0)</f>
        <v>Noviembre</v>
      </c>
      <c r="D8122" t="s">
        <v>800</v>
      </c>
      <c r="E8122" t="str">
        <f>+VLOOKUP(Precio_mayoristas_consumidores[[#This Row],[Producto]],Codigos_class_frutas[],2,0)</f>
        <v>Uva</v>
      </c>
      <c r="F8122" t="s">
        <v>295</v>
      </c>
      <c r="G8122" s="51">
        <v>1768.51</v>
      </c>
    </row>
    <row r="8123" spans="1:7" x14ac:dyDescent="0.35">
      <c r="A8123">
        <v>2015</v>
      </c>
      <c r="B8123">
        <v>12</v>
      </c>
      <c r="C8123" t="str">
        <f>+VLOOKUP(Precio_mayoristas_consumidores[[#This Row],[Cod_mes]],Códigos_mes[],2,0)</f>
        <v>Diciembre</v>
      </c>
      <c r="D8123" t="s">
        <v>800</v>
      </c>
      <c r="E8123" t="str">
        <f>+VLOOKUP(Precio_mayoristas_consumidores[[#This Row],[Producto]],Codigos_class_frutas[],2,0)</f>
        <v>Berries</v>
      </c>
      <c r="F8123" t="s">
        <v>207</v>
      </c>
      <c r="G8123" s="51">
        <v>2547.9</v>
      </c>
    </row>
    <row r="8124" spans="1:7" x14ac:dyDescent="0.35">
      <c r="A8124">
        <v>2015</v>
      </c>
      <c r="B8124">
        <v>12</v>
      </c>
      <c r="C8124" t="str">
        <f>+VLOOKUP(Precio_mayoristas_consumidores[[#This Row],[Cod_mes]],Códigos_mes[],2,0)</f>
        <v>Diciembre</v>
      </c>
      <c r="D8124" t="s">
        <v>800</v>
      </c>
      <c r="E8124" t="str">
        <f>+VLOOKUP(Precio_mayoristas_consumidores[[#This Row],[Producto]],Codigos_class_frutas[],2,0)</f>
        <v>Frutos de hueso (carozo)</v>
      </c>
      <c r="F8124" t="s">
        <v>281</v>
      </c>
      <c r="G8124" s="51">
        <v>1140.1500000000001</v>
      </c>
    </row>
    <row r="8125" spans="1:7" x14ac:dyDescent="0.35">
      <c r="A8125">
        <v>2015</v>
      </c>
      <c r="B8125">
        <v>12</v>
      </c>
      <c r="C8125" t="str">
        <f>+VLOOKUP(Precio_mayoristas_consumidores[[#This Row],[Cod_mes]],Códigos_mes[],2,0)</f>
        <v>Diciembre</v>
      </c>
      <c r="D8125" t="s">
        <v>800</v>
      </c>
      <c r="E8125" t="str">
        <f>+VLOOKUP(Precio_mayoristas_consumidores[[#This Row],[Producto]],Codigos_class_frutas[],2,0)</f>
        <v>Otros</v>
      </c>
      <c r="F8125" t="s">
        <v>209</v>
      </c>
      <c r="G8125" s="51">
        <v>1126.47</v>
      </c>
    </row>
    <row r="8126" spans="1:7" x14ac:dyDescent="0.35">
      <c r="A8126">
        <v>2015</v>
      </c>
      <c r="B8126">
        <v>12</v>
      </c>
      <c r="C8126" t="str">
        <f>+VLOOKUP(Precio_mayoristas_consumidores[[#This Row],[Cod_mes]],Códigos_mes[],2,0)</f>
        <v>Diciembre</v>
      </c>
      <c r="D8126" t="s">
        <v>800</v>
      </c>
      <c r="E8126" t="str">
        <f>+VLOOKUP(Precio_mayoristas_consumidores[[#This Row],[Producto]],Codigos_class_frutas[],2,0)</f>
        <v>Frutos de hueso (carozo)</v>
      </c>
      <c r="F8126" t="s">
        <v>702</v>
      </c>
      <c r="G8126" s="51">
        <v>621.16</v>
      </c>
    </row>
    <row r="8127" spans="1:7" x14ac:dyDescent="0.35">
      <c r="A8127">
        <v>2015</v>
      </c>
      <c r="B8127">
        <v>12</v>
      </c>
      <c r="C8127" t="str">
        <f>+VLOOKUP(Precio_mayoristas_consumidores[[#This Row],[Cod_mes]],Códigos_mes[],2,0)</f>
        <v>Diciembre</v>
      </c>
      <c r="D8127" t="s">
        <v>800</v>
      </c>
      <c r="E8127" t="str">
        <f>+VLOOKUP(Precio_mayoristas_consumidores[[#This Row],[Producto]],Codigos_class_frutas[],2,0)</f>
        <v>Frutos de hueso (carozo)</v>
      </c>
      <c r="F8127" t="s">
        <v>669</v>
      </c>
      <c r="G8127" s="51">
        <v>703.18</v>
      </c>
    </row>
    <row r="8128" spans="1:7" x14ac:dyDescent="0.35">
      <c r="A8128">
        <v>2015</v>
      </c>
      <c r="B8128">
        <v>12</v>
      </c>
      <c r="C8128" t="str">
        <f>+VLOOKUP(Precio_mayoristas_consumidores[[#This Row],[Cod_mes]],Códigos_mes[],2,0)</f>
        <v>Diciembre</v>
      </c>
      <c r="D8128" t="s">
        <v>800</v>
      </c>
      <c r="E8128" t="str">
        <f>+VLOOKUP(Precio_mayoristas_consumidores[[#This Row],[Producto]],Codigos_class_frutas[],2,0)</f>
        <v>Frutos de hueso (carozo)</v>
      </c>
      <c r="F8128" t="s">
        <v>277</v>
      </c>
      <c r="G8128" s="51">
        <v>615.72</v>
      </c>
    </row>
    <row r="8129" spans="1:7" x14ac:dyDescent="0.35">
      <c r="A8129">
        <v>2015</v>
      </c>
      <c r="B8129">
        <v>12</v>
      </c>
      <c r="C8129" t="str">
        <f>+VLOOKUP(Precio_mayoristas_consumidores[[#This Row],[Cod_mes]],Códigos_mes[],2,0)</f>
        <v>Diciembre</v>
      </c>
      <c r="D8129" t="s">
        <v>800</v>
      </c>
      <c r="E8129" t="str">
        <f>+VLOOKUP(Precio_mayoristas_consumidores[[#This Row],[Producto]],Codigos_class_frutas[],2,0)</f>
        <v>Berries</v>
      </c>
      <c r="F8129" t="s">
        <v>799</v>
      </c>
      <c r="G8129" s="51">
        <v>3229.27</v>
      </c>
    </row>
    <row r="8130" spans="1:7" x14ac:dyDescent="0.35">
      <c r="A8130">
        <v>2015</v>
      </c>
      <c r="B8130">
        <v>12</v>
      </c>
      <c r="C8130" t="str">
        <f>+VLOOKUP(Precio_mayoristas_consumidores[[#This Row],[Cod_mes]],Códigos_mes[],2,0)</f>
        <v>Diciembre</v>
      </c>
      <c r="D8130" t="s">
        <v>800</v>
      </c>
      <c r="E8130" t="str">
        <f>+VLOOKUP(Precio_mayoristas_consumidores[[#This Row],[Producto]],Codigos_class_frutas[],2,0)</f>
        <v>Berries</v>
      </c>
      <c r="F8130" t="s">
        <v>212</v>
      </c>
      <c r="G8130" s="51">
        <v>845.6</v>
      </c>
    </row>
    <row r="8131" spans="1:7" x14ac:dyDescent="0.35">
      <c r="A8131">
        <v>2015</v>
      </c>
      <c r="B8131">
        <v>12</v>
      </c>
      <c r="C8131" t="str">
        <f>+VLOOKUP(Precio_mayoristas_consumidores[[#This Row],[Cod_mes]],Códigos_mes[],2,0)</f>
        <v>Diciembre</v>
      </c>
      <c r="D8131" t="s">
        <v>800</v>
      </c>
      <c r="E8131" t="str">
        <f>+VLOOKUP(Precio_mayoristas_consumidores[[#This Row],[Producto]],Codigos_class_frutas[],2,0)</f>
        <v>Berries</v>
      </c>
      <c r="F8131" t="s">
        <v>249</v>
      </c>
      <c r="G8131" s="51">
        <v>433.66</v>
      </c>
    </row>
    <row r="8132" spans="1:7" x14ac:dyDescent="0.35">
      <c r="A8132">
        <v>2015</v>
      </c>
      <c r="B8132">
        <v>12</v>
      </c>
      <c r="C8132" t="str">
        <f>+VLOOKUP(Precio_mayoristas_consumidores[[#This Row],[Cod_mes]],Códigos_mes[],2,0)</f>
        <v>Diciembre</v>
      </c>
      <c r="D8132" t="s">
        <v>800</v>
      </c>
      <c r="E8132" t="str">
        <f>+VLOOKUP(Precio_mayoristas_consumidores[[#This Row],[Producto]],Codigos_class_frutas[],2,0)</f>
        <v>Cítricos</v>
      </c>
      <c r="F8132" t="s">
        <v>214</v>
      </c>
      <c r="G8132" s="51">
        <v>272.3</v>
      </c>
    </row>
    <row r="8133" spans="1:7" x14ac:dyDescent="0.35">
      <c r="A8133">
        <v>2015</v>
      </c>
      <c r="B8133">
        <v>12</v>
      </c>
      <c r="C8133" t="str">
        <f>+VLOOKUP(Precio_mayoristas_consumidores[[#This Row],[Cod_mes]],Códigos_mes[],2,0)</f>
        <v>Diciembre</v>
      </c>
      <c r="D8133" t="s">
        <v>800</v>
      </c>
      <c r="E8133" t="str">
        <f>+VLOOKUP(Precio_mayoristas_consumidores[[#This Row],[Producto]],Codigos_class_frutas[],2,0)</f>
        <v>Cítricos</v>
      </c>
      <c r="F8133" t="s">
        <v>218</v>
      </c>
      <c r="G8133" s="51">
        <v>392.39</v>
      </c>
    </row>
    <row r="8134" spans="1:7" x14ac:dyDescent="0.35">
      <c r="A8134">
        <v>2015</v>
      </c>
      <c r="B8134">
        <v>12</v>
      </c>
      <c r="C8134" t="str">
        <f>+VLOOKUP(Precio_mayoristas_consumidores[[#This Row],[Cod_mes]],Códigos_mes[],2,0)</f>
        <v>Diciembre</v>
      </c>
      <c r="D8134" t="s">
        <v>800</v>
      </c>
      <c r="E8134" t="str">
        <f>+VLOOKUP(Precio_mayoristas_consumidores[[#This Row],[Producto]],Codigos_class_frutas[],2,0)</f>
        <v>Tropicales y subtropicales</v>
      </c>
      <c r="F8134" t="s">
        <v>229</v>
      </c>
      <c r="G8134" s="51">
        <v>1279.42</v>
      </c>
    </row>
    <row r="8135" spans="1:7" x14ac:dyDescent="0.35">
      <c r="A8135">
        <v>2015</v>
      </c>
      <c r="B8135">
        <v>12</v>
      </c>
      <c r="C8135" t="str">
        <f>+VLOOKUP(Precio_mayoristas_consumidores[[#This Row],[Cod_mes]],Códigos_mes[],2,0)</f>
        <v>Diciembre</v>
      </c>
      <c r="D8135" t="s">
        <v>800</v>
      </c>
      <c r="E8135" t="str">
        <f>+VLOOKUP(Precio_mayoristas_consumidores[[#This Row],[Producto]],Codigos_class_frutas[],2,0)</f>
        <v>Frutos de pepita</v>
      </c>
      <c r="F8135" t="s">
        <v>231</v>
      </c>
      <c r="G8135" s="51">
        <v>790.99</v>
      </c>
    </row>
    <row r="8136" spans="1:7" x14ac:dyDescent="0.35">
      <c r="A8136">
        <v>2015</v>
      </c>
      <c r="B8136">
        <v>12</v>
      </c>
      <c r="C8136" t="str">
        <f>+VLOOKUP(Precio_mayoristas_consumidores[[#This Row],[Cod_mes]],Códigos_mes[],2,0)</f>
        <v>Diciembre</v>
      </c>
      <c r="D8136" t="s">
        <v>800</v>
      </c>
      <c r="E8136" t="str">
        <f>+VLOOKUP(Precio_mayoristas_consumidores[[#This Row],[Producto]],Codigos_class_frutas[],2,0)</f>
        <v>Berries</v>
      </c>
      <c r="F8136" t="s">
        <v>802</v>
      </c>
      <c r="G8136" s="51">
        <v>1666.67</v>
      </c>
    </row>
    <row r="8137" spans="1:7" x14ac:dyDescent="0.35">
      <c r="A8137">
        <v>2015</v>
      </c>
      <c r="B8137">
        <v>12</v>
      </c>
      <c r="C8137" t="str">
        <f>+VLOOKUP(Precio_mayoristas_consumidores[[#This Row],[Cod_mes]],Códigos_mes[],2,0)</f>
        <v>Diciembre</v>
      </c>
      <c r="D8137" t="s">
        <v>800</v>
      </c>
      <c r="E8137" t="str">
        <f>+VLOOKUP(Precio_mayoristas_consumidores[[#This Row],[Producto]],Codigos_class_frutas[],2,0)</f>
        <v>Cítricos</v>
      </c>
      <c r="F8137" t="s">
        <v>221</v>
      </c>
      <c r="G8137" s="51">
        <v>414.67</v>
      </c>
    </row>
    <row r="8138" spans="1:7" x14ac:dyDescent="0.35">
      <c r="A8138">
        <v>2015</v>
      </c>
      <c r="B8138">
        <v>12</v>
      </c>
      <c r="C8138" t="str">
        <f>+VLOOKUP(Precio_mayoristas_consumidores[[#This Row],[Cod_mes]],Códigos_mes[],2,0)</f>
        <v>Diciembre</v>
      </c>
      <c r="D8138" t="s">
        <v>800</v>
      </c>
      <c r="E8138" t="str">
        <f>+VLOOKUP(Precio_mayoristas_consumidores[[#This Row],[Producto]],Codigos_class_frutas[],2,0)</f>
        <v>Frutos de hueso (carozo)</v>
      </c>
      <c r="F8138" t="s">
        <v>665</v>
      </c>
      <c r="G8138" s="51">
        <v>606.83000000000004</v>
      </c>
    </row>
    <row r="8139" spans="1:7" x14ac:dyDescent="0.35">
      <c r="A8139">
        <v>2015</v>
      </c>
      <c r="B8139">
        <v>12</v>
      </c>
      <c r="C8139" t="str">
        <f>+VLOOKUP(Precio_mayoristas_consumidores[[#This Row],[Cod_mes]],Códigos_mes[],2,0)</f>
        <v>Diciembre</v>
      </c>
      <c r="D8139" t="s">
        <v>800</v>
      </c>
      <c r="E8139" t="str">
        <f>+VLOOKUP(Precio_mayoristas_consumidores[[#This Row],[Producto]],Codigos_class_frutas[],2,0)</f>
        <v>Frutos de pepita</v>
      </c>
      <c r="F8139" t="s">
        <v>671</v>
      </c>
      <c r="G8139" s="51">
        <v>931.6</v>
      </c>
    </row>
    <row r="8140" spans="1:7" x14ac:dyDescent="0.35">
      <c r="A8140">
        <v>2015</v>
      </c>
      <c r="B8140">
        <v>12</v>
      </c>
      <c r="C8140" t="str">
        <f>+VLOOKUP(Precio_mayoristas_consumidores[[#This Row],[Cod_mes]],Códigos_mes[],2,0)</f>
        <v>Diciembre</v>
      </c>
      <c r="D8140" t="s">
        <v>800</v>
      </c>
      <c r="E8140" t="str">
        <f>+VLOOKUP(Precio_mayoristas_consumidores[[#This Row],[Producto]],Codigos_class_frutas[],2,0)</f>
        <v>Oleaginosos</v>
      </c>
      <c r="F8140" t="s">
        <v>225</v>
      </c>
      <c r="G8140" s="51">
        <v>1339.6</v>
      </c>
    </row>
    <row r="8141" spans="1:7" x14ac:dyDescent="0.35">
      <c r="A8141">
        <v>2015</v>
      </c>
      <c r="B8141">
        <v>12</v>
      </c>
      <c r="C8141" t="str">
        <f>+VLOOKUP(Precio_mayoristas_consumidores[[#This Row],[Cod_mes]],Códigos_mes[],2,0)</f>
        <v>Diciembre</v>
      </c>
      <c r="D8141" t="s">
        <v>800</v>
      </c>
      <c r="E8141" t="str">
        <f>+VLOOKUP(Precio_mayoristas_consumidores[[#This Row],[Producto]],Codigos_class_frutas[],2,0)</f>
        <v>Tropicales y subtropicales</v>
      </c>
      <c r="F8141" t="s">
        <v>806</v>
      </c>
      <c r="G8141" s="51">
        <v>943.03</v>
      </c>
    </row>
    <row r="8142" spans="1:7" x14ac:dyDescent="0.35">
      <c r="A8142">
        <v>2015</v>
      </c>
      <c r="B8142">
        <v>12</v>
      </c>
      <c r="C8142" t="str">
        <f>+VLOOKUP(Precio_mayoristas_consumidores[[#This Row],[Cod_mes]],Códigos_mes[],2,0)</f>
        <v>Diciembre</v>
      </c>
      <c r="D8142" t="s">
        <v>800</v>
      </c>
      <c r="E8142" t="str">
        <f>+VLOOKUP(Precio_mayoristas_consumidores[[#This Row],[Producto]],Codigos_class_frutas[],2,0)</f>
        <v>Frutos de pepita</v>
      </c>
      <c r="F8142" t="s">
        <v>242</v>
      </c>
      <c r="G8142" s="51">
        <v>571.38</v>
      </c>
    </row>
    <row r="8143" spans="1:7" x14ac:dyDescent="0.35">
      <c r="A8143">
        <v>2015</v>
      </c>
      <c r="B8143">
        <v>12</v>
      </c>
      <c r="C8143" t="str">
        <f>+VLOOKUP(Precio_mayoristas_consumidores[[#This Row],[Cod_mes]],Códigos_mes[],2,0)</f>
        <v>Diciembre</v>
      </c>
      <c r="D8143" t="s">
        <v>800</v>
      </c>
      <c r="E8143" t="str">
        <f>+VLOOKUP(Precio_mayoristas_consumidores[[#This Row],[Producto]],Codigos_class_frutas[],2,0)</f>
        <v>Tropicales y subtropicales</v>
      </c>
      <c r="F8143" t="s">
        <v>204</v>
      </c>
      <c r="G8143" s="51">
        <v>419.41</v>
      </c>
    </row>
    <row r="8144" spans="1:7" x14ac:dyDescent="0.35">
      <c r="A8144">
        <v>2015</v>
      </c>
      <c r="B8144">
        <v>12</v>
      </c>
      <c r="C8144" t="str">
        <f>+VLOOKUP(Precio_mayoristas_consumidores[[#This Row],[Cod_mes]],Códigos_mes[],2,0)</f>
        <v>Diciembre</v>
      </c>
      <c r="D8144" t="s">
        <v>800</v>
      </c>
      <c r="E8144" t="str">
        <f>+VLOOKUP(Precio_mayoristas_consumidores[[#This Row],[Producto]],Codigos_class_frutas[],2,0)</f>
        <v>Cítricos</v>
      </c>
      <c r="F8144" t="s">
        <v>256</v>
      </c>
      <c r="G8144" s="51">
        <v>459.75</v>
      </c>
    </row>
    <row r="8145" spans="1:7" x14ac:dyDescent="0.35">
      <c r="A8145">
        <v>2015</v>
      </c>
      <c r="B8145">
        <v>12</v>
      </c>
      <c r="C8145" t="str">
        <f>+VLOOKUP(Precio_mayoristas_consumidores[[#This Row],[Cod_mes]],Códigos_mes[],2,0)</f>
        <v>Diciembre</v>
      </c>
      <c r="D8145" t="s">
        <v>800</v>
      </c>
      <c r="E8145" t="str">
        <f>+VLOOKUP(Precio_mayoristas_consumidores[[#This Row],[Producto]],Codigos_class_frutas[],2,0)</f>
        <v>Otros</v>
      </c>
      <c r="F8145" t="s">
        <v>717</v>
      </c>
      <c r="G8145" s="51">
        <v>1051</v>
      </c>
    </row>
    <row r="8146" spans="1:7" x14ac:dyDescent="0.35">
      <c r="A8146">
        <v>2015</v>
      </c>
      <c r="B8146">
        <v>12</v>
      </c>
      <c r="C8146" t="str">
        <f>+VLOOKUP(Precio_mayoristas_consumidores[[#This Row],[Cod_mes]],Códigos_mes[],2,0)</f>
        <v>Diciembre</v>
      </c>
      <c r="D8146" t="s">
        <v>800</v>
      </c>
      <c r="E8146" t="str">
        <f>+VLOOKUP(Precio_mayoristas_consumidores[[#This Row],[Producto]],Codigos_class_frutas[],2,0)</f>
        <v>Uva</v>
      </c>
      <c r="F8146" t="s">
        <v>295</v>
      </c>
      <c r="G8146" s="51">
        <v>1174.5999999999999</v>
      </c>
    </row>
    <row r="8147" spans="1:7" x14ac:dyDescent="0.35">
      <c r="A8147">
        <v>2016</v>
      </c>
      <c r="B8147">
        <v>1</v>
      </c>
      <c r="C8147" t="str">
        <f>+VLOOKUP(Precio_mayoristas_consumidores[[#This Row],[Cod_mes]],Códigos_mes[],2,0)</f>
        <v>Enero</v>
      </c>
      <c r="D8147" t="s">
        <v>800</v>
      </c>
      <c r="E8147" t="str">
        <f>+VLOOKUP(Precio_mayoristas_consumidores[[#This Row],[Producto]],Codigos_class_frutas[],2,0)</f>
        <v>Berries</v>
      </c>
      <c r="F8147" t="s">
        <v>207</v>
      </c>
      <c r="G8147" s="51">
        <v>2476.0500000000002</v>
      </c>
    </row>
    <row r="8148" spans="1:7" x14ac:dyDescent="0.35">
      <c r="A8148">
        <v>2016</v>
      </c>
      <c r="B8148">
        <v>1</v>
      </c>
      <c r="C8148" t="str">
        <f>+VLOOKUP(Precio_mayoristas_consumidores[[#This Row],[Cod_mes]],Códigos_mes[],2,0)</f>
        <v>Enero</v>
      </c>
      <c r="D8148" t="s">
        <v>800</v>
      </c>
      <c r="E8148" t="str">
        <f>+VLOOKUP(Precio_mayoristas_consumidores[[#This Row],[Producto]],Codigos_class_frutas[],2,0)</f>
        <v>Berries</v>
      </c>
      <c r="F8148" t="s">
        <v>801</v>
      </c>
      <c r="G8148" s="51">
        <v>1993.1</v>
      </c>
    </row>
    <row r="8149" spans="1:7" x14ac:dyDescent="0.35">
      <c r="A8149">
        <v>2016</v>
      </c>
      <c r="B8149">
        <v>1</v>
      </c>
      <c r="C8149" t="str">
        <f>+VLOOKUP(Precio_mayoristas_consumidores[[#This Row],[Cod_mes]],Códigos_mes[],2,0)</f>
        <v>Enero</v>
      </c>
      <c r="D8149" t="s">
        <v>800</v>
      </c>
      <c r="E8149" t="str">
        <f>+VLOOKUP(Precio_mayoristas_consumidores[[#This Row],[Producto]],Codigos_class_frutas[],2,0)</f>
        <v>Frutos de hueso (carozo)</v>
      </c>
      <c r="F8149" t="s">
        <v>281</v>
      </c>
      <c r="G8149" s="51">
        <v>1557.37</v>
      </c>
    </row>
    <row r="8150" spans="1:7" x14ac:dyDescent="0.35">
      <c r="A8150">
        <v>2016</v>
      </c>
      <c r="B8150">
        <v>1</v>
      </c>
      <c r="C8150" t="str">
        <f>+VLOOKUP(Precio_mayoristas_consumidores[[#This Row],[Cod_mes]],Códigos_mes[],2,0)</f>
        <v>Enero</v>
      </c>
      <c r="D8150" t="s">
        <v>800</v>
      </c>
      <c r="E8150" t="str">
        <f>+VLOOKUP(Precio_mayoristas_consumidores[[#This Row],[Producto]],Codigos_class_frutas[],2,0)</f>
        <v>Frutos de hueso (carozo)</v>
      </c>
      <c r="F8150" t="s">
        <v>702</v>
      </c>
      <c r="G8150" s="51">
        <v>437.68</v>
      </c>
    </row>
    <row r="8151" spans="1:7" x14ac:dyDescent="0.35">
      <c r="A8151">
        <v>2016</v>
      </c>
      <c r="B8151">
        <v>1</v>
      </c>
      <c r="C8151" t="str">
        <f>+VLOOKUP(Precio_mayoristas_consumidores[[#This Row],[Cod_mes]],Códigos_mes[],2,0)</f>
        <v>Enero</v>
      </c>
      <c r="D8151" t="s">
        <v>800</v>
      </c>
      <c r="E8151" t="str">
        <f>+VLOOKUP(Precio_mayoristas_consumidores[[#This Row],[Producto]],Codigos_class_frutas[],2,0)</f>
        <v>Frutos de hueso (carozo)</v>
      </c>
      <c r="F8151" t="s">
        <v>669</v>
      </c>
      <c r="G8151" s="51">
        <v>721.64</v>
      </c>
    </row>
    <row r="8152" spans="1:7" x14ac:dyDescent="0.35">
      <c r="A8152">
        <v>2016</v>
      </c>
      <c r="B8152">
        <v>1</v>
      </c>
      <c r="C8152" t="str">
        <f>+VLOOKUP(Precio_mayoristas_consumidores[[#This Row],[Cod_mes]],Códigos_mes[],2,0)</f>
        <v>Enero</v>
      </c>
      <c r="D8152" t="s">
        <v>800</v>
      </c>
      <c r="E8152" t="str">
        <f>+VLOOKUP(Precio_mayoristas_consumidores[[#This Row],[Producto]],Codigos_class_frutas[],2,0)</f>
        <v>Frutos de hueso (carozo)</v>
      </c>
      <c r="F8152" t="s">
        <v>277</v>
      </c>
      <c r="G8152" s="51">
        <v>579.29999999999995</v>
      </c>
    </row>
    <row r="8153" spans="1:7" x14ac:dyDescent="0.35">
      <c r="A8153">
        <v>2016</v>
      </c>
      <c r="B8153">
        <v>1</v>
      </c>
      <c r="C8153" t="str">
        <f>+VLOOKUP(Precio_mayoristas_consumidores[[#This Row],[Cod_mes]],Códigos_mes[],2,0)</f>
        <v>Enero</v>
      </c>
      <c r="D8153" t="s">
        <v>800</v>
      </c>
      <c r="E8153" t="str">
        <f>+VLOOKUP(Precio_mayoristas_consumidores[[#This Row],[Producto]],Codigos_class_frutas[],2,0)</f>
        <v>Berries</v>
      </c>
      <c r="F8153" t="s">
        <v>799</v>
      </c>
      <c r="G8153" s="51">
        <v>3044.35</v>
      </c>
    </row>
    <row r="8154" spans="1:7" x14ac:dyDescent="0.35">
      <c r="A8154">
        <v>2016</v>
      </c>
      <c r="B8154">
        <v>1</v>
      </c>
      <c r="C8154" t="str">
        <f>+VLOOKUP(Precio_mayoristas_consumidores[[#This Row],[Cod_mes]],Códigos_mes[],2,0)</f>
        <v>Enero</v>
      </c>
      <c r="D8154" t="s">
        <v>800</v>
      </c>
      <c r="E8154" t="str">
        <f>+VLOOKUP(Precio_mayoristas_consumidores[[#This Row],[Producto]],Codigos_class_frutas[],2,0)</f>
        <v>Berries</v>
      </c>
      <c r="F8154" t="s">
        <v>212</v>
      </c>
      <c r="G8154" s="51">
        <v>830.25</v>
      </c>
    </row>
    <row r="8155" spans="1:7" x14ac:dyDescent="0.35">
      <c r="A8155">
        <v>2016</v>
      </c>
      <c r="B8155">
        <v>1</v>
      </c>
      <c r="C8155" t="str">
        <f>+VLOOKUP(Precio_mayoristas_consumidores[[#This Row],[Cod_mes]],Códigos_mes[],2,0)</f>
        <v>Enero</v>
      </c>
      <c r="D8155" t="s">
        <v>800</v>
      </c>
      <c r="E8155" t="str">
        <f>+VLOOKUP(Precio_mayoristas_consumidores[[#This Row],[Producto]],Codigos_class_frutas[],2,0)</f>
        <v>Tropicales y subtropicales</v>
      </c>
      <c r="F8155" t="s">
        <v>807</v>
      </c>
      <c r="G8155" s="51">
        <v>1650</v>
      </c>
    </row>
    <row r="8156" spans="1:7" x14ac:dyDescent="0.35">
      <c r="A8156">
        <v>2016</v>
      </c>
      <c r="B8156">
        <v>1</v>
      </c>
      <c r="C8156" t="str">
        <f>+VLOOKUP(Precio_mayoristas_consumidores[[#This Row],[Cod_mes]],Códigos_mes[],2,0)</f>
        <v>Enero</v>
      </c>
      <c r="D8156" t="s">
        <v>800</v>
      </c>
      <c r="E8156" t="str">
        <f>+VLOOKUP(Precio_mayoristas_consumidores[[#This Row],[Producto]],Codigos_class_frutas[],2,0)</f>
        <v>Berries</v>
      </c>
      <c r="F8156" t="s">
        <v>810</v>
      </c>
      <c r="G8156" s="51">
        <v>1982.14</v>
      </c>
    </row>
    <row r="8157" spans="1:7" x14ac:dyDescent="0.35">
      <c r="A8157">
        <v>2016</v>
      </c>
      <c r="B8157">
        <v>1</v>
      </c>
      <c r="C8157" t="str">
        <f>+VLOOKUP(Precio_mayoristas_consumidores[[#This Row],[Cod_mes]],Códigos_mes[],2,0)</f>
        <v>Enero</v>
      </c>
      <c r="D8157" t="s">
        <v>800</v>
      </c>
      <c r="E8157" t="str">
        <f>+VLOOKUP(Precio_mayoristas_consumidores[[#This Row],[Producto]],Codigos_class_frutas[],2,0)</f>
        <v>Berries</v>
      </c>
      <c r="F8157" t="s">
        <v>249</v>
      </c>
      <c r="G8157" s="51">
        <v>613.92999999999995</v>
      </c>
    </row>
    <row r="8158" spans="1:7" x14ac:dyDescent="0.35">
      <c r="A8158">
        <v>2016</v>
      </c>
      <c r="B8158">
        <v>1</v>
      </c>
      <c r="C8158" t="str">
        <f>+VLOOKUP(Precio_mayoristas_consumidores[[#This Row],[Cod_mes]],Códigos_mes[],2,0)</f>
        <v>Enero</v>
      </c>
      <c r="D8158" t="s">
        <v>800</v>
      </c>
      <c r="E8158" t="str">
        <f>+VLOOKUP(Precio_mayoristas_consumidores[[#This Row],[Producto]],Codigos_class_frutas[],2,0)</f>
        <v>Cítricos</v>
      </c>
      <c r="F8158" t="s">
        <v>214</v>
      </c>
      <c r="G8158" s="51">
        <v>442.22</v>
      </c>
    </row>
    <row r="8159" spans="1:7" x14ac:dyDescent="0.35">
      <c r="A8159">
        <v>2016</v>
      </c>
      <c r="B8159">
        <v>1</v>
      </c>
      <c r="C8159" t="str">
        <f>+VLOOKUP(Precio_mayoristas_consumidores[[#This Row],[Cod_mes]],Códigos_mes[],2,0)</f>
        <v>Enero</v>
      </c>
      <c r="D8159" t="s">
        <v>800</v>
      </c>
      <c r="E8159" t="str">
        <f>+VLOOKUP(Precio_mayoristas_consumidores[[#This Row],[Producto]],Codigos_class_frutas[],2,0)</f>
        <v>Cítricos</v>
      </c>
      <c r="F8159" t="s">
        <v>218</v>
      </c>
      <c r="G8159" s="51">
        <v>434.88</v>
      </c>
    </row>
    <row r="8160" spans="1:7" x14ac:dyDescent="0.35">
      <c r="A8160">
        <v>2016</v>
      </c>
      <c r="B8160">
        <v>1</v>
      </c>
      <c r="C8160" t="str">
        <f>+VLOOKUP(Precio_mayoristas_consumidores[[#This Row],[Cod_mes]],Códigos_mes[],2,0)</f>
        <v>Enero</v>
      </c>
      <c r="D8160" t="s">
        <v>800</v>
      </c>
      <c r="E8160" t="str">
        <f>+VLOOKUP(Precio_mayoristas_consumidores[[#This Row],[Producto]],Codigos_class_frutas[],2,0)</f>
        <v>Tropicales y subtropicales</v>
      </c>
      <c r="F8160" t="s">
        <v>229</v>
      </c>
      <c r="G8160" s="51">
        <v>1253.6600000000001</v>
      </c>
    </row>
    <row r="8161" spans="1:7" x14ac:dyDescent="0.35">
      <c r="A8161">
        <v>2016</v>
      </c>
      <c r="B8161">
        <v>1</v>
      </c>
      <c r="C8161" t="str">
        <f>+VLOOKUP(Precio_mayoristas_consumidores[[#This Row],[Cod_mes]],Códigos_mes[],2,0)</f>
        <v>Enero</v>
      </c>
      <c r="D8161" t="s">
        <v>800</v>
      </c>
      <c r="E8161" t="str">
        <f>+VLOOKUP(Precio_mayoristas_consumidores[[#This Row],[Producto]],Codigos_class_frutas[],2,0)</f>
        <v>Frutos de pepita</v>
      </c>
      <c r="F8161" t="s">
        <v>231</v>
      </c>
      <c r="G8161" s="51">
        <v>676.41</v>
      </c>
    </row>
    <row r="8162" spans="1:7" x14ac:dyDescent="0.35">
      <c r="A8162">
        <v>2016</v>
      </c>
      <c r="B8162">
        <v>1</v>
      </c>
      <c r="C8162" t="str">
        <f>+VLOOKUP(Precio_mayoristas_consumidores[[#This Row],[Cod_mes]],Códigos_mes[],2,0)</f>
        <v>Enero</v>
      </c>
      <c r="D8162" t="s">
        <v>800</v>
      </c>
      <c r="E8162" t="str">
        <f>+VLOOKUP(Precio_mayoristas_consumidores[[#This Row],[Producto]],Codigos_class_frutas[],2,0)</f>
        <v>Tropicales y subtropicales</v>
      </c>
      <c r="F8162" t="s">
        <v>798</v>
      </c>
      <c r="G8162" s="51">
        <v>1612.05</v>
      </c>
    </row>
    <row r="8163" spans="1:7" x14ac:dyDescent="0.35">
      <c r="A8163">
        <v>2016</v>
      </c>
      <c r="B8163">
        <v>1</v>
      </c>
      <c r="C8163" t="str">
        <f>+VLOOKUP(Precio_mayoristas_consumidores[[#This Row],[Cod_mes]],Códigos_mes[],2,0)</f>
        <v>Enero</v>
      </c>
      <c r="D8163" t="s">
        <v>800</v>
      </c>
      <c r="E8163" t="str">
        <f>+VLOOKUP(Precio_mayoristas_consumidores[[#This Row],[Producto]],Codigos_class_frutas[],2,0)</f>
        <v>Berries</v>
      </c>
      <c r="F8163" t="s">
        <v>802</v>
      </c>
      <c r="G8163" s="51">
        <v>1318.75</v>
      </c>
    </row>
    <row r="8164" spans="1:7" x14ac:dyDescent="0.35">
      <c r="A8164">
        <v>2016</v>
      </c>
      <c r="B8164">
        <v>1</v>
      </c>
      <c r="C8164" t="str">
        <f>+VLOOKUP(Precio_mayoristas_consumidores[[#This Row],[Cod_mes]],Códigos_mes[],2,0)</f>
        <v>Enero</v>
      </c>
      <c r="D8164" t="s">
        <v>800</v>
      </c>
      <c r="E8164" t="str">
        <f>+VLOOKUP(Precio_mayoristas_consumidores[[#This Row],[Producto]],Codigos_class_frutas[],2,0)</f>
        <v>Cítricos</v>
      </c>
      <c r="F8164" t="s">
        <v>221</v>
      </c>
      <c r="G8164" s="51">
        <v>527.09</v>
      </c>
    </row>
    <row r="8165" spans="1:7" x14ac:dyDescent="0.35">
      <c r="A8165">
        <v>2016</v>
      </c>
      <c r="B8165">
        <v>1</v>
      </c>
      <c r="C8165" t="str">
        <f>+VLOOKUP(Precio_mayoristas_consumidores[[#This Row],[Cod_mes]],Códigos_mes[],2,0)</f>
        <v>Enero</v>
      </c>
      <c r="D8165" t="s">
        <v>800</v>
      </c>
      <c r="E8165" t="str">
        <f>+VLOOKUP(Precio_mayoristas_consumidores[[#This Row],[Producto]],Codigos_class_frutas[],2,0)</f>
        <v>Frutos de hueso (carozo)</v>
      </c>
      <c r="F8165" t="s">
        <v>665</v>
      </c>
      <c r="G8165" s="51">
        <v>553.34</v>
      </c>
    </row>
    <row r="8166" spans="1:7" x14ac:dyDescent="0.35">
      <c r="A8166">
        <v>2016</v>
      </c>
      <c r="B8166">
        <v>1</v>
      </c>
      <c r="C8166" t="str">
        <f>+VLOOKUP(Precio_mayoristas_consumidores[[#This Row],[Cod_mes]],Códigos_mes[],2,0)</f>
        <v>Enero</v>
      </c>
      <c r="D8166" t="s">
        <v>800</v>
      </c>
      <c r="E8166" t="str">
        <f>+VLOOKUP(Precio_mayoristas_consumidores[[#This Row],[Producto]],Codigos_class_frutas[],2,0)</f>
        <v>Frutos de pepita</v>
      </c>
      <c r="F8166" t="s">
        <v>671</v>
      </c>
      <c r="G8166" s="51">
        <v>850</v>
      </c>
    </row>
    <row r="8167" spans="1:7" x14ac:dyDescent="0.35">
      <c r="A8167">
        <v>2016</v>
      </c>
      <c r="B8167">
        <v>1</v>
      </c>
      <c r="C8167" t="str">
        <f>+VLOOKUP(Precio_mayoristas_consumidores[[#This Row],[Cod_mes]],Códigos_mes[],2,0)</f>
        <v>Enero</v>
      </c>
      <c r="D8167" t="s">
        <v>800</v>
      </c>
      <c r="E8167" t="str">
        <f>+VLOOKUP(Precio_mayoristas_consumidores[[#This Row],[Producto]],Codigos_class_frutas[],2,0)</f>
        <v>Oleaginosos</v>
      </c>
      <c r="F8167" t="s">
        <v>225</v>
      </c>
      <c r="G8167" s="51">
        <v>1415.16</v>
      </c>
    </row>
    <row r="8168" spans="1:7" x14ac:dyDescent="0.35">
      <c r="A8168">
        <v>2016</v>
      </c>
      <c r="B8168">
        <v>1</v>
      </c>
      <c r="C8168" t="str">
        <f>+VLOOKUP(Precio_mayoristas_consumidores[[#This Row],[Cod_mes]],Códigos_mes[],2,0)</f>
        <v>Enero</v>
      </c>
      <c r="D8168" t="s">
        <v>800</v>
      </c>
      <c r="E8168" t="str">
        <f>+VLOOKUP(Precio_mayoristas_consumidores[[#This Row],[Producto]],Codigos_class_frutas[],2,0)</f>
        <v>Tropicales y subtropicales</v>
      </c>
      <c r="F8168" t="s">
        <v>806</v>
      </c>
      <c r="G8168" s="51">
        <v>958.45</v>
      </c>
    </row>
    <row r="8169" spans="1:7" x14ac:dyDescent="0.35">
      <c r="A8169">
        <v>2016</v>
      </c>
      <c r="B8169">
        <v>1</v>
      </c>
      <c r="C8169" t="str">
        <f>+VLOOKUP(Precio_mayoristas_consumidores[[#This Row],[Cod_mes]],Códigos_mes[],2,0)</f>
        <v>Enero</v>
      </c>
      <c r="D8169" t="s">
        <v>800</v>
      </c>
      <c r="E8169" t="str">
        <f>+VLOOKUP(Precio_mayoristas_consumidores[[#This Row],[Producto]],Codigos_class_frutas[],2,0)</f>
        <v>Frutos de pepita</v>
      </c>
      <c r="F8169" t="s">
        <v>242</v>
      </c>
      <c r="G8169" s="51">
        <v>436.69</v>
      </c>
    </row>
    <row r="8170" spans="1:7" x14ac:dyDescent="0.35">
      <c r="A8170">
        <v>2016</v>
      </c>
      <c r="B8170">
        <v>1</v>
      </c>
      <c r="C8170" t="str">
        <f>+VLOOKUP(Precio_mayoristas_consumidores[[#This Row],[Cod_mes]],Códigos_mes[],2,0)</f>
        <v>Enero</v>
      </c>
      <c r="D8170" t="s">
        <v>800</v>
      </c>
      <c r="E8170" t="str">
        <f>+VLOOKUP(Precio_mayoristas_consumidores[[#This Row],[Producto]],Codigos_class_frutas[],2,0)</f>
        <v>Tropicales y subtropicales</v>
      </c>
      <c r="F8170" t="s">
        <v>204</v>
      </c>
      <c r="G8170" s="51">
        <v>455.01</v>
      </c>
    </row>
    <row r="8171" spans="1:7" x14ac:dyDescent="0.35">
      <c r="A8171">
        <v>2016</v>
      </c>
      <c r="B8171">
        <v>1</v>
      </c>
      <c r="C8171" t="str">
        <f>+VLOOKUP(Precio_mayoristas_consumidores[[#This Row],[Cod_mes]],Códigos_mes[],2,0)</f>
        <v>Enero</v>
      </c>
      <c r="D8171" t="s">
        <v>800</v>
      </c>
      <c r="E8171" t="str">
        <f>+VLOOKUP(Precio_mayoristas_consumidores[[#This Row],[Producto]],Codigos_class_frutas[],2,0)</f>
        <v>Cítricos</v>
      </c>
      <c r="F8171" t="s">
        <v>256</v>
      </c>
      <c r="G8171" s="51">
        <v>484.02</v>
      </c>
    </row>
    <row r="8172" spans="1:7" x14ac:dyDescent="0.35">
      <c r="A8172">
        <v>2016</v>
      </c>
      <c r="B8172">
        <v>1</v>
      </c>
      <c r="C8172" t="str">
        <f>+VLOOKUP(Precio_mayoristas_consumidores[[#This Row],[Cod_mes]],Códigos_mes[],2,0)</f>
        <v>Enero</v>
      </c>
      <c r="D8172" t="s">
        <v>800</v>
      </c>
      <c r="E8172" t="str">
        <f>+VLOOKUP(Precio_mayoristas_consumidores[[#This Row],[Producto]],Codigos_class_frutas[],2,0)</f>
        <v>Otros</v>
      </c>
      <c r="F8172" t="s">
        <v>717</v>
      </c>
      <c r="G8172" s="51">
        <v>645.05999999999995</v>
      </c>
    </row>
    <row r="8173" spans="1:7" x14ac:dyDescent="0.35">
      <c r="A8173">
        <v>2016</v>
      </c>
      <c r="B8173">
        <v>1</v>
      </c>
      <c r="C8173" t="str">
        <f>+VLOOKUP(Precio_mayoristas_consumidores[[#This Row],[Cod_mes]],Códigos_mes[],2,0)</f>
        <v>Enero</v>
      </c>
      <c r="D8173" t="s">
        <v>800</v>
      </c>
      <c r="E8173" t="str">
        <f>+VLOOKUP(Precio_mayoristas_consumidores[[#This Row],[Producto]],Codigos_class_frutas[],2,0)</f>
        <v>Uva</v>
      </c>
      <c r="F8173" t="s">
        <v>295</v>
      </c>
      <c r="G8173" s="51">
        <v>832.35</v>
      </c>
    </row>
    <row r="8174" spans="1:7" x14ac:dyDescent="0.35">
      <c r="A8174">
        <v>2016</v>
      </c>
      <c r="B8174">
        <v>2</v>
      </c>
      <c r="C8174" t="str">
        <f>+VLOOKUP(Precio_mayoristas_consumidores[[#This Row],[Cod_mes]],Códigos_mes[],2,0)</f>
        <v>Febrero</v>
      </c>
      <c r="D8174" t="s">
        <v>800</v>
      </c>
      <c r="E8174" t="str">
        <f>+VLOOKUP(Precio_mayoristas_consumidores[[#This Row],[Producto]],Codigos_class_frutas[],2,0)</f>
        <v>Berries</v>
      </c>
      <c r="F8174" t="s">
        <v>207</v>
      </c>
      <c r="G8174" s="51">
        <v>2865.04</v>
      </c>
    </row>
    <row r="8175" spans="1:7" x14ac:dyDescent="0.35">
      <c r="A8175">
        <v>2016</v>
      </c>
      <c r="B8175">
        <v>2</v>
      </c>
      <c r="C8175" t="str">
        <f>+VLOOKUP(Precio_mayoristas_consumidores[[#This Row],[Cod_mes]],Códigos_mes[],2,0)</f>
        <v>Febrero</v>
      </c>
      <c r="D8175" t="s">
        <v>800</v>
      </c>
      <c r="E8175" t="str">
        <f>+VLOOKUP(Precio_mayoristas_consumidores[[#This Row],[Producto]],Codigos_class_frutas[],2,0)</f>
        <v>Frutos de hueso (carozo)</v>
      </c>
      <c r="F8175" t="s">
        <v>281</v>
      </c>
      <c r="G8175" s="51">
        <v>1311.26</v>
      </c>
    </row>
    <row r="8176" spans="1:7" x14ac:dyDescent="0.35">
      <c r="A8176">
        <v>2016</v>
      </c>
      <c r="B8176">
        <v>2</v>
      </c>
      <c r="C8176" t="str">
        <f>+VLOOKUP(Precio_mayoristas_consumidores[[#This Row],[Cod_mes]],Códigos_mes[],2,0)</f>
        <v>Febrero</v>
      </c>
      <c r="D8176" t="s">
        <v>800</v>
      </c>
      <c r="E8176" t="str">
        <f>+VLOOKUP(Precio_mayoristas_consumidores[[#This Row],[Producto]],Codigos_class_frutas[],2,0)</f>
        <v>Frutos de hueso (carozo)</v>
      </c>
      <c r="F8176" t="s">
        <v>702</v>
      </c>
      <c r="G8176" s="51">
        <v>388.02</v>
      </c>
    </row>
    <row r="8177" spans="1:7" x14ac:dyDescent="0.35">
      <c r="A8177">
        <v>2016</v>
      </c>
      <c r="B8177">
        <v>2</v>
      </c>
      <c r="C8177" t="str">
        <f>+VLOOKUP(Precio_mayoristas_consumidores[[#This Row],[Cod_mes]],Códigos_mes[],2,0)</f>
        <v>Febrero</v>
      </c>
      <c r="D8177" t="s">
        <v>800</v>
      </c>
      <c r="E8177" t="str">
        <f>+VLOOKUP(Precio_mayoristas_consumidores[[#This Row],[Producto]],Codigos_class_frutas[],2,0)</f>
        <v>Frutos de hueso (carozo)</v>
      </c>
      <c r="F8177" t="s">
        <v>277</v>
      </c>
      <c r="G8177" s="51">
        <v>555.11</v>
      </c>
    </row>
    <row r="8178" spans="1:7" x14ac:dyDescent="0.35">
      <c r="A8178">
        <v>2016</v>
      </c>
      <c r="B8178">
        <v>2</v>
      </c>
      <c r="C8178" t="str">
        <f>+VLOOKUP(Precio_mayoristas_consumidores[[#This Row],[Cod_mes]],Códigos_mes[],2,0)</f>
        <v>Febrero</v>
      </c>
      <c r="D8178" t="s">
        <v>800</v>
      </c>
      <c r="E8178" t="str">
        <f>+VLOOKUP(Precio_mayoristas_consumidores[[#This Row],[Producto]],Codigos_class_frutas[],2,0)</f>
        <v>Berries</v>
      </c>
      <c r="F8178" t="s">
        <v>799</v>
      </c>
      <c r="G8178" s="51">
        <v>3097.94</v>
      </c>
    </row>
    <row r="8179" spans="1:7" x14ac:dyDescent="0.35">
      <c r="A8179">
        <v>2016</v>
      </c>
      <c r="B8179">
        <v>2</v>
      </c>
      <c r="C8179" t="str">
        <f>+VLOOKUP(Precio_mayoristas_consumidores[[#This Row],[Cod_mes]],Códigos_mes[],2,0)</f>
        <v>Febrero</v>
      </c>
      <c r="D8179" t="s">
        <v>800</v>
      </c>
      <c r="E8179" t="str">
        <f>+VLOOKUP(Precio_mayoristas_consumidores[[#This Row],[Producto]],Codigos_class_frutas[],2,0)</f>
        <v>Berries</v>
      </c>
      <c r="F8179" t="s">
        <v>212</v>
      </c>
      <c r="G8179" s="51">
        <v>813.03</v>
      </c>
    </row>
    <row r="8180" spans="1:7" x14ac:dyDescent="0.35">
      <c r="A8180">
        <v>2016</v>
      </c>
      <c r="B8180">
        <v>2</v>
      </c>
      <c r="C8180" t="str">
        <f>+VLOOKUP(Precio_mayoristas_consumidores[[#This Row],[Cod_mes]],Códigos_mes[],2,0)</f>
        <v>Febrero</v>
      </c>
      <c r="D8180" t="s">
        <v>800</v>
      </c>
      <c r="E8180" t="str">
        <f>+VLOOKUP(Precio_mayoristas_consumidores[[#This Row],[Producto]],Codigos_class_frutas[],2,0)</f>
        <v>Berries</v>
      </c>
      <c r="F8180" t="s">
        <v>249</v>
      </c>
      <c r="G8180" s="51">
        <v>585.62</v>
      </c>
    </row>
    <row r="8181" spans="1:7" x14ac:dyDescent="0.35">
      <c r="A8181">
        <v>2016</v>
      </c>
      <c r="B8181">
        <v>2</v>
      </c>
      <c r="C8181" t="str">
        <f>+VLOOKUP(Precio_mayoristas_consumidores[[#This Row],[Cod_mes]],Códigos_mes[],2,0)</f>
        <v>Febrero</v>
      </c>
      <c r="D8181" t="s">
        <v>800</v>
      </c>
      <c r="E8181" t="str">
        <f>+VLOOKUP(Precio_mayoristas_consumidores[[#This Row],[Producto]],Codigos_class_frutas[],2,0)</f>
        <v>Cítricos</v>
      </c>
      <c r="F8181" t="s">
        <v>214</v>
      </c>
      <c r="G8181" s="51">
        <v>518.27</v>
      </c>
    </row>
    <row r="8182" spans="1:7" x14ac:dyDescent="0.35">
      <c r="A8182">
        <v>2016</v>
      </c>
      <c r="B8182">
        <v>2</v>
      </c>
      <c r="C8182" t="str">
        <f>+VLOOKUP(Precio_mayoristas_consumidores[[#This Row],[Cod_mes]],Códigos_mes[],2,0)</f>
        <v>Febrero</v>
      </c>
      <c r="D8182" t="s">
        <v>800</v>
      </c>
      <c r="E8182" t="str">
        <f>+VLOOKUP(Precio_mayoristas_consumidores[[#This Row],[Producto]],Codigos_class_frutas[],2,0)</f>
        <v>Cítricos</v>
      </c>
      <c r="F8182" t="s">
        <v>218</v>
      </c>
      <c r="G8182" s="51">
        <v>442.59</v>
      </c>
    </row>
    <row r="8183" spans="1:7" x14ac:dyDescent="0.35">
      <c r="A8183">
        <v>2016</v>
      </c>
      <c r="B8183">
        <v>2</v>
      </c>
      <c r="C8183" t="str">
        <f>+VLOOKUP(Precio_mayoristas_consumidores[[#This Row],[Cod_mes]],Códigos_mes[],2,0)</f>
        <v>Febrero</v>
      </c>
      <c r="D8183" t="s">
        <v>800</v>
      </c>
      <c r="E8183" t="str">
        <f>+VLOOKUP(Precio_mayoristas_consumidores[[#This Row],[Producto]],Codigos_class_frutas[],2,0)</f>
        <v>Tropicales y subtropicales</v>
      </c>
      <c r="F8183" t="s">
        <v>229</v>
      </c>
      <c r="G8183" s="51">
        <v>1276</v>
      </c>
    </row>
    <row r="8184" spans="1:7" x14ac:dyDescent="0.35">
      <c r="A8184">
        <v>2016</v>
      </c>
      <c r="B8184">
        <v>2</v>
      </c>
      <c r="C8184" t="str">
        <f>+VLOOKUP(Precio_mayoristas_consumidores[[#This Row],[Cod_mes]],Códigos_mes[],2,0)</f>
        <v>Febrero</v>
      </c>
      <c r="D8184" t="s">
        <v>800</v>
      </c>
      <c r="E8184" t="str">
        <f>+VLOOKUP(Precio_mayoristas_consumidores[[#This Row],[Producto]],Codigos_class_frutas[],2,0)</f>
        <v>Frutos de pepita</v>
      </c>
      <c r="F8184" t="s">
        <v>231</v>
      </c>
      <c r="G8184" s="51">
        <v>437.4</v>
      </c>
    </row>
    <row r="8185" spans="1:7" x14ac:dyDescent="0.35">
      <c r="A8185">
        <v>2016</v>
      </c>
      <c r="B8185">
        <v>2</v>
      </c>
      <c r="C8185" t="str">
        <f>+VLOOKUP(Precio_mayoristas_consumidores[[#This Row],[Cod_mes]],Códigos_mes[],2,0)</f>
        <v>Febrero</v>
      </c>
      <c r="D8185" t="s">
        <v>800</v>
      </c>
      <c r="E8185" t="str">
        <f>+VLOOKUP(Precio_mayoristas_consumidores[[#This Row],[Producto]],Codigos_class_frutas[],2,0)</f>
        <v>Tropicales y subtropicales</v>
      </c>
      <c r="F8185" t="s">
        <v>798</v>
      </c>
      <c r="G8185" s="51">
        <v>864.02</v>
      </c>
    </row>
    <row r="8186" spans="1:7" x14ac:dyDescent="0.35">
      <c r="A8186">
        <v>2016</v>
      </c>
      <c r="B8186">
        <v>2</v>
      </c>
      <c r="C8186" t="str">
        <f>+VLOOKUP(Precio_mayoristas_consumidores[[#This Row],[Cod_mes]],Códigos_mes[],2,0)</f>
        <v>Febrero</v>
      </c>
      <c r="D8186" t="s">
        <v>800</v>
      </c>
      <c r="E8186" t="str">
        <f>+VLOOKUP(Precio_mayoristas_consumidores[[#This Row],[Producto]],Codigos_class_frutas[],2,0)</f>
        <v>Frutos de pepita</v>
      </c>
      <c r="F8186" t="s">
        <v>803</v>
      </c>
      <c r="G8186" s="51">
        <v>390.12</v>
      </c>
    </row>
    <row r="8187" spans="1:7" x14ac:dyDescent="0.35">
      <c r="A8187">
        <v>2016</v>
      </c>
      <c r="B8187">
        <v>2</v>
      </c>
      <c r="C8187" t="str">
        <f>+VLOOKUP(Precio_mayoristas_consumidores[[#This Row],[Cod_mes]],Códigos_mes[],2,0)</f>
        <v>Febrero</v>
      </c>
      <c r="D8187" t="s">
        <v>800</v>
      </c>
      <c r="E8187" t="str">
        <f>+VLOOKUP(Precio_mayoristas_consumidores[[#This Row],[Producto]],Codigos_class_frutas[],2,0)</f>
        <v>Berries</v>
      </c>
      <c r="F8187" t="s">
        <v>802</v>
      </c>
      <c r="G8187" s="51">
        <v>2000</v>
      </c>
    </row>
    <row r="8188" spans="1:7" x14ac:dyDescent="0.35">
      <c r="A8188">
        <v>2016</v>
      </c>
      <c r="B8188">
        <v>2</v>
      </c>
      <c r="C8188" t="str">
        <f>+VLOOKUP(Precio_mayoristas_consumidores[[#This Row],[Cod_mes]],Códigos_mes[],2,0)</f>
        <v>Febrero</v>
      </c>
      <c r="D8188" t="s">
        <v>800</v>
      </c>
      <c r="E8188" t="str">
        <f>+VLOOKUP(Precio_mayoristas_consumidores[[#This Row],[Producto]],Codigos_class_frutas[],2,0)</f>
        <v>Cítricos</v>
      </c>
      <c r="F8188" t="s">
        <v>221</v>
      </c>
      <c r="G8188" s="51">
        <v>551.59</v>
      </c>
    </row>
    <row r="8189" spans="1:7" x14ac:dyDescent="0.35">
      <c r="A8189">
        <v>2016</v>
      </c>
      <c r="B8189">
        <v>2</v>
      </c>
      <c r="C8189" t="str">
        <f>+VLOOKUP(Precio_mayoristas_consumidores[[#This Row],[Cod_mes]],Códigos_mes[],2,0)</f>
        <v>Febrero</v>
      </c>
      <c r="D8189" t="s">
        <v>800</v>
      </c>
      <c r="E8189" t="str">
        <f>+VLOOKUP(Precio_mayoristas_consumidores[[#This Row],[Producto]],Codigos_class_frutas[],2,0)</f>
        <v>Frutos de hueso (carozo)</v>
      </c>
      <c r="F8189" t="s">
        <v>665</v>
      </c>
      <c r="G8189" s="51">
        <v>555.36</v>
      </c>
    </row>
    <row r="8190" spans="1:7" x14ac:dyDescent="0.35">
      <c r="A8190">
        <v>2016</v>
      </c>
      <c r="B8190">
        <v>2</v>
      </c>
      <c r="C8190" t="str">
        <f>+VLOOKUP(Precio_mayoristas_consumidores[[#This Row],[Cod_mes]],Códigos_mes[],2,0)</f>
        <v>Febrero</v>
      </c>
      <c r="D8190" t="s">
        <v>800</v>
      </c>
      <c r="E8190" t="str">
        <f>+VLOOKUP(Precio_mayoristas_consumidores[[#This Row],[Producto]],Codigos_class_frutas[],2,0)</f>
        <v>Oleaginosos</v>
      </c>
      <c r="F8190" t="s">
        <v>225</v>
      </c>
      <c r="G8190" s="51">
        <v>1467.75</v>
      </c>
    </row>
    <row r="8191" spans="1:7" x14ac:dyDescent="0.35">
      <c r="A8191">
        <v>2016</v>
      </c>
      <c r="B8191">
        <v>2</v>
      </c>
      <c r="C8191" t="str">
        <f>+VLOOKUP(Precio_mayoristas_consumidores[[#This Row],[Cod_mes]],Códigos_mes[],2,0)</f>
        <v>Febrero</v>
      </c>
      <c r="D8191" t="s">
        <v>800</v>
      </c>
      <c r="E8191" t="str">
        <f>+VLOOKUP(Precio_mayoristas_consumidores[[#This Row],[Producto]],Codigos_class_frutas[],2,0)</f>
        <v>Tropicales y subtropicales</v>
      </c>
      <c r="F8191" t="s">
        <v>806</v>
      </c>
      <c r="G8191" s="51">
        <v>851.94</v>
      </c>
    </row>
    <row r="8192" spans="1:7" x14ac:dyDescent="0.35">
      <c r="A8192">
        <v>2016</v>
      </c>
      <c r="B8192">
        <v>2</v>
      </c>
      <c r="C8192" t="str">
        <f>+VLOOKUP(Precio_mayoristas_consumidores[[#This Row],[Cod_mes]],Códigos_mes[],2,0)</f>
        <v>Febrero</v>
      </c>
      <c r="D8192" t="s">
        <v>800</v>
      </c>
      <c r="E8192" t="str">
        <f>+VLOOKUP(Precio_mayoristas_consumidores[[#This Row],[Producto]],Codigos_class_frutas[],2,0)</f>
        <v>Frutos de pepita</v>
      </c>
      <c r="F8192" t="s">
        <v>242</v>
      </c>
      <c r="G8192" s="51">
        <v>378.87</v>
      </c>
    </row>
    <row r="8193" spans="1:7" x14ac:dyDescent="0.35">
      <c r="A8193">
        <v>2016</v>
      </c>
      <c r="B8193">
        <v>2</v>
      </c>
      <c r="C8193" t="str">
        <f>+VLOOKUP(Precio_mayoristas_consumidores[[#This Row],[Cod_mes]],Códigos_mes[],2,0)</f>
        <v>Febrero</v>
      </c>
      <c r="D8193" t="s">
        <v>800</v>
      </c>
      <c r="E8193" t="str">
        <f>+VLOOKUP(Precio_mayoristas_consumidores[[#This Row],[Producto]],Codigos_class_frutas[],2,0)</f>
        <v>Frutos de pepita</v>
      </c>
      <c r="F8193" t="s">
        <v>809</v>
      </c>
      <c r="G8193" s="51">
        <v>456.35</v>
      </c>
    </row>
    <row r="8194" spans="1:7" x14ac:dyDescent="0.35">
      <c r="A8194">
        <v>2016</v>
      </c>
      <c r="B8194">
        <v>2</v>
      </c>
      <c r="C8194" t="str">
        <f>+VLOOKUP(Precio_mayoristas_consumidores[[#This Row],[Cod_mes]],Códigos_mes[],2,0)</f>
        <v>Febrero</v>
      </c>
      <c r="D8194" t="s">
        <v>800</v>
      </c>
      <c r="E8194" t="str">
        <f>+VLOOKUP(Precio_mayoristas_consumidores[[#This Row],[Producto]],Codigos_class_frutas[],2,0)</f>
        <v>Tropicales y subtropicales</v>
      </c>
      <c r="F8194" t="s">
        <v>204</v>
      </c>
      <c r="G8194" s="51">
        <v>470.16</v>
      </c>
    </row>
    <row r="8195" spans="1:7" x14ac:dyDescent="0.35">
      <c r="A8195">
        <v>2016</v>
      </c>
      <c r="B8195">
        <v>2</v>
      </c>
      <c r="C8195" t="str">
        <f>+VLOOKUP(Precio_mayoristas_consumidores[[#This Row],[Cod_mes]],Códigos_mes[],2,0)</f>
        <v>Febrero</v>
      </c>
      <c r="D8195" t="s">
        <v>800</v>
      </c>
      <c r="E8195" t="str">
        <f>+VLOOKUP(Precio_mayoristas_consumidores[[#This Row],[Producto]],Codigos_class_frutas[],2,0)</f>
        <v>Cítricos</v>
      </c>
      <c r="F8195" t="s">
        <v>256</v>
      </c>
      <c r="G8195" s="51">
        <v>456.14</v>
      </c>
    </row>
    <row r="8196" spans="1:7" x14ac:dyDescent="0.35">
      <c r="A8196">
        <v>2016</v>
      </c>
      <c r="B8196">
        <v>2</v>
      </c>
      <c r="C8196" t="str">
        <f>+VLOOKUP(Precio_mayoristas_consumidores[[#This Row],[Cod_mes]],Códigos_mes[],2,0)</f>
        <v>Febrero</v>
      </c>
      <c r="D8196" t="s">
        <v>800</v>
      </c>
      <c r="E8196" t="str">
        <f>+VLOOKUP(Precio_mayoristas_consumidores[[#This Row],[Producto]],Codigos_class_frutas[],2,0)</f>
        <v>Otros</v>
      </c>
      <c r="F8196" t="s">
        <v>717</v>
      </c>
      <c r="G8196" s="51">
        <v>606.03</v>
      </c>
    </row>
    <row r="8197" spans="1:7" x14ac:dyDescent="0.35">
      <c r="A8197">
        <v>2016</v>
      </c>
      <c r="B8197">
        <v>2</v>
      </c>
      <c r="C8197" t="str">
        <f>+VLOOKUP(Precio_mayoristas_consumidores[[#This Row],[Cod_mes]],Códigos_mes[],2,0)</f>
        <v>Febrero</v>
      </c>
      <c r="D8197" t="s">
        <v>800</v>
      </c>
      <c r="E8197" t="str">
        <f>+VLOOKUP(Precio_mayoristas_consumidores[[#This Row],[Producto]],Codigos_class_frutas[],2,0)</f>
        <v>Uva</v>
      </c>
      <c r="F8197" t="s">
        <v>295</v>
      </c>
      <c r="G8197" s="51">
        <v>561.30999999999995</v>
      </c>
    </row>
    <row r="8198" spans="1:7" x14ac:dyDescent="0.35">
      <c r="A8198">
        <v>2016</v>
      </c>
      <c r="B8198">
        <v>3</v>
      </c>
      <c r="C8198" t="str">
        <f>+VLOOKUP(Precio_mayoristas_consumidores[[#This Row],[Cod_mes]],Códigos_mes[],2,0)</f>
        <v>Marzo</v>
      </c>
      <c r="D8198" t="s">
        <v>800</v>
      </c>
      <c r="E8198" t="str">
        <f>+VLOOKUP(Precio_mayoristas_consumidores[[#This Row],[Producto]],Codigos_class_frutas[],2,0)</f>
        <v>Berries</v>
      </c>
      <c r="F8198" t="s">
        <v>207</v>
      </c>
      <c r="G8198" s="51">
        <v>3007.96</v>
      </c>
    </row>
    <row r="8199" spans="1:7" x14ac:dyDescent="0.35">
      <c r="A8199">
        <v>2016</v>
      </c>
      <c r="B8199">
        <v>3</v>
      </c>
      <c r="C8199" t="str">
        <f>+VLOOKUP(Precio_mayoristas_consumidores[[#This Row],[Cod_mes]],Códigos_mes[],2,0)</f>
        <v>Marzo</v>
      </c>
      <c r="D8199" t="s">
        <v>800</v>
      </c>
      <c r="E8199" t="str">
        <f>+VLOOKUP(Precio_mayoristas_consumidores[[#This Row],[Producto]],Codigos_class_frutas[],2,0)</f>
        <v>Frutos de hueso (carozo)</v>
      </c>
      <c r="F8199" t="s">
        <v>702</v>
      </c>
      <c r="G8199" s="51">
        <v>373.49</v>
      </c>
    </row>
    <row r="8200" spans="1:7" x14ac:dyDescent="0.35">
      <c r="A8200">
        <v>2016</v>
      </c>
      <c r="B8200">
        <v>3</v>
      </c>
      <c r="C8200" t="str">
        <f>+VLOOKUP(Precio_mayoristas_consumidores[[#This Row],[Cod_mes]],Códigos_mes[],2,0)</f>
        <v>Marzo</v>
      </c>
      <c r="D8200" t="s">
        <v>800</v>
      </c>
      <c r="E8200" t="str">
        <f>+VLOOKUP(Precio_mayoristas_consumidores[[#This Row],[Producto]],Codigos_class_frutas[],2,0)</f>
        <v>Frutos de hueso (carozo)</v>
      </c>
      <c r="F8200" t="s">
        <v>277</v>
      </c>
      <c r="G8200" s="51">
        <v>598.82000000000005</v>
      </c>
    </row>
    <row r="8201" spans="1:7" x14ac:dyDescent="0.35">
      <c r="A8201">
        <v>2016</v>
      </c>
      <c r="B8201">
        <v>3</v>
      </c>
      <c r="C8201" t="str">
        <f>+VLOOKUP(Precio_mayoristas_consumidores[[#This Row],[Cod_mes]],Códigos_mes[],2,0)</f>
        <v>Marzo</v>
      </c>
      <c r="D8201" t="s">
        <v>800</v>
      </c>
      <c r="E8201" t="str">
        <f>+VLOOKUP(Precio_mayoristas_consumidores[[#This Row],[Producto]],Codigos_class_frutas[],2,0)</f>
        <v>Berries</v>
      </c>
      <c r="F8201" t="s">
        <v>799</v>
      </c>
      <c r="G8201" s="51">
        <v>2698.8</v>
      </c>
    </row>
    <row r="8202" spans="1:7" x14ac:dyDescent="0.35">
      <c r="A8202">
        <v>2016</v>
      </c>
      <c r="B8202">
        <v>3</v>
      </c>
      <c r="C8202" t="str">
        <f>+VLOOKUP(Precio_mayoristas_consumidores[[#This Row],[Cod_mes]],Códigos_mes[],2,0)</f>
        <v>Marzo</v>
      </c>
      <c r="D8202" t="s">
        <v>800</v>
      </c>
      <c r="E8202" t="str">
        <f>+VLOOKUP(Precio_mayoristas_consumidores[[#This Row],[Producto]],Codigos_class_frutas[],2,0)</f>
        <v>Berries</v>
      </c>
      <c r="F8202" t="s">
        <v>212</v>
      </c>
      <c r="G8202" s="51">
        <v>847.35</v>
      </c>
    </row>
    <row r="8203" spans="1:7" x14ac:dyDescent="0.35">
      <c r="A8203">
        <v>2016</v>
      </c>
      <c r="B8203">
        <v>3</v>
      </c>
      <c r="C8203" t="str">
        <f>+VLOOKUP(Precio_mayoristas_consumidores[[#This Row],[Cod_mes]],Códigos_mes[],2,0)</f>
        <v>Marzo</v>
      </c>
      <c r="D8203" t="s">
        <v>800</v>
      </c>
      <c r="E8203" t="str">
        <f>+VLOOKUP(Precio_mayoristas_consumidores[[#This Row],[Producto]],Codigos_class_frutas[],2,0)</f>
        <v>Frutos de pepita</v>
      </c>
      <c r="F8203" t="s">
        <v>805</v>
      </c>
      <c r="G8203" s="51">
        <v>666.71</v>
      </c>
    </row>
    <row r="8204" spans="1:7" x14ac:dyDescent="0.35">
      <c r="A8204">
        <v>2016</v>
      </c>
      <c r="B8204">
        <v>3</v>
      </c>
      <c r="C8204" t="str">
        <f>+VLOOKUP(Precio_mayoristas_consumidores[[#This Row],[Cod_mes]],Códigos_mes[],2,0)</f>
        <v>Marzo</v>
      </c>
      <c r="D8204" t="s">
        <v>800</v>
      </c>
      <c r="E8204" t="str">
        <f>+VLOOKUP(Precio_mayoristas_consumidores[[#This Row],[Producto]],Codigos_class_frutas[],2,0)</f>
        <v>Tropicales y subtropicales</v>
      </c>
      <c r="F8204" t="s">
        <v>807</v>
      </c>
      <c r="G8204" s="51">
        <v>820</v>
      </c>
    </row>
    <row r="8205" spans="1:7" x14ac:dyDescent="0.35">
      <c r="A8205">
        <v>2016</v>
      </c>
      <c r="B8205">
        <v>3</v>
      </c>
      <c r="C8205" t="str">
        <f>+VLOOKUP(Precio_mayoristas_consumidores[[#This Row],[Cod_mes]],Códigos_mes[],2,0)</f>
        <v>Marzo</v>
      </c>
      <c r="D8205" t="s">
        <v>800</v>
      </c>
      <c r="E8205" t="str">
        <f>+VLOOKUP(Precio_mayoristas_consumidores[[#This Row],[Producto]],Codigos_class_frutas[],2,0)</f>
        <v>Berries</v>
      </c>
      <c r="F8205" t="s">
        <v>810</v>
      </c>
      <c r="G8205" s="51">
        <v>1197.32</v>
      </c>
    </row>
    <row r="8206" spans="1:7" x14ac:dyDescent="0.35">
      <c r="A8206">
        <v>2016</v>
      </c>
      <c r="B8206">
        <v>3</v>
      </c>
      <c r="C8206" t="str">
        <f>+VLOOKUP(Precio_mayoristas_consumidores[[#This Row],[Cod_mes]],Códigos_mes[],2,0)</f>
        <v>Marzo</v>
      </c>
      <c r="D8206" t="s">
        <v>800</v>
      </c>
      <c r="E8206" t="str">
        <f>+VLOOKUP(Precio_mayoristas_consumidores[[#This Row],[Producto]],Codigos_class_frutas[],2,0)</f>
        <v>Berries</v>
      </c>
      <c r="F8206" t="s">
        <v>249</v>
      </c>
      <c r="G8206" s="51">
        <v>370.37</v>
      </c>
    </row>
    <row r="8207" spans="1:7" x14ac:dyDescent="0.35">
      <c r="A8207">
        <v>2016</v>
      </c>
      <c r="B8207">
        <v>3</v>
      </c>
      <c r="C8207" t="str">
        <f>+VLOOKUP(Precio_mayoristas_consumidores[[#This Row],[Cod_mes]],Códigos_mes[],2,0)</f>
        <v>Marzo</v>
      </c>
      <c r="D8207" t="s">
        <v>800</v>
      </c>
      <c r="E8207" t="str">
        <f>+VLOOKUP(Precio_mayoristas_consumidores[[#This Row],[Producto]],Codigos_class_frutas[],2,0)</f>
        <v>Cítricos</v>
      </c>
      <c r="F8207" t="s">
        <v>214</v>
      </c>
      <c r="G8207" s="51">
        <v>746.03</v>
      </c>
    </row>
    <row r="8208" spans="1:7" x14ac:dyDescent="0.35">
      <c r="A8208">
        <v>2016</v>
      </c>
      <c r="B8208">
        <v>3</v>
      </c>
      <c r="C8208" t="str">
        <f>+VLOOKUP(Precio_mayoristas_consumidores[[#This Row],[Cod_mes]],Códigos_mes[],2,0)</f>
        <v>Marzo</v>
      </c>
      <c r="D8208" t="s">
        <v>800</v>
      </c>
      <c r="E8208" t="str">
        <f>+VLOOKUP(Precio_mayoristas_consumidores[[#This Row],[Producto]],Codigos_class_frutas[],2,0)</f>
        <v>Cítricos</v>
      </c>
      <c r="F8208" t="s">
        <v>218</v>
      </c>
      <c r="G8208" s="51">
        <v>462.64</v>
      </c>
    </row>
    <row r="8209" spans="1:7" x14ac:dyDescent="0.35">
      <c r="A8209">
        <v>2016</v>
      </c>
      <c r="B8209">
        <v>3</v>
      </c>
      <c r="C8209" t="str">
        <f>+VLOOKUP(Precio_mayoristas_consumidores[[#This Row],[Cod_mes]],Códigos_mes[],2,0)</f>
        <v>Marzo</v>
      </c>
      <c r="D8209" t="s">
        <v>800</v>
      </c>
      <c r="E8209" t="str">
        <f>+VLOOKUP(Precio_mayoristas_consumidores[[#This Row],[Producto]],Codigos_class_frutas[],2,0)</f>
        <v>Tropicales y subtropicales</v>
      </c>
      <c r="F8209" t="s">
        <v>229</v>
      </c>
      <c r="G8209" s="51">
        <v>1320.36</v>
      </c>
    </row>
    <row r="8210" spans="1:7" x14ac:dyDescent="0.35">
      <c r="A8210">
        <v>2016</v>
      </c>
      <c r="B8210">
        <v>3</v>
      </c>
      <c r="C8210" t="str">
        <f>+VLOOKUP(Precio_mayoristas_consumidores[[#This Row],[Cod_mes]],Códigos_mes[],2,0)</f>
        <v>Marzo</v>
      </c>
      <c r="D8210" t="s">
        <v>800</v>
      </c>
      <c r="E8210" t="str">
        <f>+VLOOKUP(Precio_mayoristas_consumidores[[#This Row],[Producto]],Codigos_class_frutas[],2,0)</f>
        <v>Frutos de pepita</v>
      </c>
      <c r="F8210" t="s">
        <v>231</v>
      </c>
      <c r="G8210" s="51">
        <v>356.46</v>
      </c>
    </row>
    <row r="8211" spans="1:7" x14ac:dyDescent="0.35">
      <c r="A8211">
        <v>2016</v>
      </c>
      <c r="B8211">
        <v>3</v>
      </c>
      <c r="C8211" t="str">
        <f>+VLOOKUP(Precio_mayoristas_consumidores[[#This Row],[Cod_mes]],Códigos_mes[],2,0)</f>
        <v>Marzo</v>
      </c>
      <c r="D8211" t="s">
        <v>800</v>
      </c>
      <c r="E8211" t="str">
        <f>+VLOOKUP(Precio_mayoristas_consumidores[[#This Row],[Producto]],Codigos_class_frutas[],2,0)</f>
        <v>Tropicales y subtropicales</v>
      </c>
      <c r="F8211" t="s">
        <v>798</v>
      </c>
      <c r="G8211" s="51">
        <v>858.36</v>
      </c>
    </row>
    <row r="8212" spans="1:7" x14ac:dyDescent="0.35">
      <c r="A8212">
        <v>2016</v>
      </c>
      <c r="B8212">
        <v>3</v>
      </c>
      <c r="C8212" t="str">
        <f>+VLOOKUP(Precio_mayoristas_consumidores[[#This Row],[Cod_mes]],Códigos_mes[],2,0)</f>
        <v>Marzo</v>
      </c>
      <c r="D8212" t="s">
        <v>800</v>
      </c>
      <c r="E8212" t="str">
        <f>+VLOOKUP(Precio_mayoristas_consumidores[[#This Row],[Producto]],Codigos_class_frutas[],2,0)</f>
        <v>Frutos de pepita</v>
      </c>
      <c r="F8212" t="s">
        <v>803</v>
      </c>
      <c r="G8212" s="51">
        <v>430.19</v>
      </c>
    </row>
    <row r="8213" spans="1:7" x14ac:dyDescent="0.35">
      <c r="A8213">
        <v>2016</v>
      </c>
      <c r="B8213">
        <v>3</v>
      </c>
      <c r="C8213" t="str">
        <f>+VLOOKUP(Precio_mayoristas_consumidores[[#This Row],[Cod_mes]],Códigos_mes[],2,0)</f>
        <v>Marzo</v>
      </c>
      <c r="D8213" t="s">
        <v>800</v>
      </c>
      <c r="E8213" t="str">
        <f>+VLOOKUP(Precio_mayoristas_consumidores[[#This Row],[Producto]],Codigos_class_frutas[],2,0)</f>
        <v>Berries</v>
      </c>
      <c r="F8213" t="s">
        <v>802</v>
      </c>
      <c r="G8213" s="51">
        <v>1290</v>
      </c>
    </row>
    <row r="8214" spans="1:7" x14ac:dyDescent="0.35">
      <c r="A8214">
        <v>2016</v>
      </c>
      <c r="B8214">
        <v>3</v>
      </c>
      <c r="C8214" t="str">
        <f>+VLOOKUP(Precio_mayoristas_consumidores[[#This Row],[Cod_mes]],Códigos_mes[],2,0)</f>
        <v>Marzo</v>
      </c>
      <c r="D8214" t="s">
        <v>800</v>
      </c>
      <c r="E8214" t="str">
        <f>+VLOOKUP(Precio_mayoristas_consumidores[[#This Row],[Producto]],Codigos_class_frutas[],2,0)</f>
        <v>Cítricos</v>
      </c>
      <c r="F8214" t="s">
        <v>221</v>
      </c>
      <c r="G8214" s="51">
        <v>631.42999999999995</v>
      </c>
    </row>
    <row r="8215" spans="1:7" x14ac:dyDescent="0.35">
      <c r="A8215">
        <v>2016</v>
      </c>
      <c r="B8215">
        <v>3</v>
      </c>
      <c r="C8215" t="str">
        <f>+VLOOKUP(Precio_mayoristas_consumidores[[#This Row],[Cod_mes]],Códigos_mes[],2,0)</f>
        <v>Marzo</v>
      </c>
      <c r="D8215" t="s">
        <v>800</v>
      </c>
      <c r="E8215" t="str">
        <f>+VLOOKUP(Precio_mayoristas_consumidores[[#This Row],[Producto]],Codigos_class_frutas[],2,0)</f>
        <v>Frutos de hueso (carozo)</v>
      </c>
      <c r="F8215" t="s">
        <v>665</v>
      </c>
      <c r="G8215" s="51">
        <v>538.85</v>
      </c>
    </row>
    <row r="8216" spans="1:7" x14ac:dyDescent="0.35">
      <c r="A8216">
        <v>2016</v>
      </c>
      <c r="B8216">
        <v>3</v>
      </c>
      <c r="C8216" t="str">
        <f>+VLOOKUP(Precio_mayoristas_consumidores[[#This Row],[Cod_mes]],Códigos_mes[],2,0)</f>
        <v>Marzo</v>
      </c>
      <c r="D8216" t="s">
        <v>800</v>
      </c>
      <c r="E8216" t="str">
        <f>+VLOOKUP(Precio_mayoristas_consumidores[[#This Row],[Producto]],Codigos_class_frutas[],2,0)</f>
        <v>Oleaginosos</v>
      </c>
      <c r="F8216" t="s">
        <v>225</v>
      </c>
      <c r="G8216" s="51">
        <v>1869.69</v>
      </c>
    </row>
    <row r="8217" spans="1:7" x14ac:dyDescent="0.35">
      <c r="A8217">
        <v>2016</v>
      </c>
      <c r="B8217">
        <v>3</v>
      </c>
      <c r="C8217" t="str">
        <f>+VLOOKUP(Precio_mayoristas_consumidores[[#This Row],[Cod_mes]],Códigos_mes[],2,0)</f>
        <v>Marzo</v>
      </c>
      <c r="D8217" t="s">
        <v>800</v>
      </c>
      <c r="E8217" t="str">
        <f>+VLOOKUP(Precio_mayoristas_consumidores[[#This Row],[Producto]],Codigos_class_frutas[],2,0)</f>
        <v>Tropicales y subtropicales</v>
      </c>
      <c r="F8217" t="s">
        <v>806</v>
      </c>
      <c r="G8217" s="51">
        <v>769.07</v>
      </c>
    </row>
    <row r="8218" spans="1:7" x14ac:dyDescent="0.35">
      <c r="A8218">
        <v>2016</v>
      </c>
      <c r="B8218">
        <v>3</v>
      </c>
      <c r="C8218" t="str">
        <f>+VLOOKUP(Precio_mayoristas_consumidores[[#This Row],[Cod_mes]],Códigos_mes[],2,0)</f>
        <v>Marzo</v>
      </c>
      <c r="D8218" t="s">
        <v>800</v>
      </c>
      <c r="E8218" t="str">
        <f>+VLOOKUP(Precio_mayoristas_consumidores[[#This Row],[Producto]],Codigos_class_frutas[],2,0)</f>
        <v>Frutos de pepita</v>
      </c>
      <c r="F8218" t="s">
        <v>242</v>
      </c>
      <c r="G8218" s="51">
        <v>368.84</v>
      </c>
    </row>
    <row r="8219" spans="1:7" x14ac:dyDescent="0.35">
      <c r="A8219">
        <v>2016</v>
      </c>
      <c r="B8219">
        <v>3</v>
      </c>
      <c r="C8219" t="str">
        <f>+VLOOKUP(Precio_mayoristas_consumidores[[#This Row],[Cod_mes]],Códigos_mes[],2,0)</f>
        <v>Marzo</v>
      </c>
      <c r="D8219" t="s">
        <v>800</v>
      </c>
      <c r="E8219" t="str">
        <f>+VLOOKUP(Precio_mayoristas_consumidores[[#This Row],[Producto]],Codigos_class_frutas[],2,0)</f>
        <v>Frutos de pepita</v>
      </c>
      <c r="F8219" t="s">
        <v>809</v>
      </c>
      <c r="G8219" s="51">
        <v>402.91</v>
      </c>
    </row>
    <row r="8220" spans="1:7" x14ac:dyDescent="0.35">
      <c r="A8220">
        <v>2016</v>
      </c>
      <c r="B8220">
        <v>3</v>
      </c>
      <c r="C8220" t="str">
        <f>+VLOOKUP(Precio_mayoristas_consumidores[[#This Row],[Cod_mes]],Códigos_mes[],2,0)</f>
        <v>Marzo</v>
      </c>
      <c r="D8220" t="s">
        <v>800</v>
      </c>
      <c r="E8220" t="str">
        <f>+VLOOKUP(Precio_mayoristas_consumidores[[#This Row],[Producto]],Codigos_class_frutas[],2,0)</f>
        <v>Tropicales y subtropicales</v>
      </c>
      <c r="F8220" t="s">
        <v>204</v>
      </c>
      <c r="G8220" s="51">
        <v>479.79</v>
      </c>
    </row>
    <row r="8221" spans="1:7" x14ac:dyDescent="0.35">
      <c r="A8221">
        <v>2016</v>
      </c>
      <c r="B8221">
        <v>3</v>
      </c>
      <c r="C8221" t="str">
        <f>+VLOOKUP(Precio_mayoristas_consumidores[[#This Row],[Cod_mes]],Códigos_mes[],2,0)</f>
        <v>Marzo</v>
      </c>
      <c r="D8221" t="s">
        <v>800</v>
      </c>
      <c r="E8221" t="str">
        <f>+VLOOKUP(Precio_mayoristas_consumidores[[#This Row],[Producto]],Codigos_class_frutas[],2,0)</f>
        <v>Cítricos</v>
      </c>
      <c r="F8221" t="s">
        <v>256</v>
      </c>
      <c r="G8221" s="51">
        <v>458.89</v>
      </c>
    </row>
    <row r="8222" spans="1:7" x14ac:dyDescent="0.35">
      <c r="A8222">
        <v>2016</v>
      </c>
      <c r="B8222">
        <v>3</v>
      </c>
      <c r="C8222" t="str">
        <f>+VLOOKUP(Precio_mayoristas_consumidores[[#This Row],[Cod_mes]],Códigos_mes[],2,0)</f>
        <v>Marzo</v>
      </c>
      <c r="D8222" t="s">
        <v>800</v>
      </c>
      <c r="E8222" t="str">
        <f>+VLOOKUP(Precio_mayoristas_consumidores[[#This Row],[Producto]],Codigos_class_frutas[],2,0)</f>
        <v>Otros</v>
      </c>
      <c r="F8222" t="s">
        <v>717</v>
      </c>
      <c r="G8222" s="51">
        <v>473.04</v>
      </c>
    </row>
    <row r="8223" spans="1:7" x14ac:dyDescent="0.35">
      <c r="A8223">
        <v>2016</v>
      </c>
      <c r="B8223">
        <v>3</v>
      </c>
      <c r="C8223" t="str">
        <f>+VLOOKUP(Precio_mayoristas_consumidores[[#This Row],[Cod_mes]],Códigos_mes[],2,0)</f>
        <v>Marzo</v>
      </c>
      <c r="D8223" t="s">
        <v>800</v>
      </c>
      <c r="E8223" t="str">
        <f>+VLOOKUP(Precio_mayoristas_consumidores[[#This Row],[Producto]],Codigos_class_frutas[],2,0)</f>
        <v>Uva</v>
      </c>
      <c r="F8223" t="s">
        <v>295</v>
      </c>
      <c r="G8223" s="51">
        <v>452</v>
      </c>
    </row>
    <row r="8224" spans="1:7" x14ac:dyDescent="0.35">
      <c r="A8224">
        <v>2016</v>
      </c>
      <c r="B8224">
        <v>4</v>
      </c>
      <c r="C8224" t="str">
        <f>+VLOOKUP(Precio_mayoristas_consumidores[[#This Row],[Cod_mes]],Códigos_mes[],2,0)</f>
        <v>Abril</v>
      </c>
      <c r="D8224" t="s">
        <v>800</v>
      </c>
      <c r="E8224" t="str">
        <f>+VLOOKUP(Precio_mayoristas_consumidores[[#This Row],[Producto]],Codigos_class_frutas[],2,0)</f>
        <v>Berries</v>
      </c>
      <c r="F8224" t="s">
        <v>207</v>
      </c>
      <c r="G8224" s="51">
        <v>3282.76</v>
      </c>
    </row>
    <row r="8225" spans="1:7" x14ac:dyDescent="0.35">
      <c r="A8225">
        <v>2016</v>
      </c>
      <c r="B8225">
        <v>4</v>
      </c>
      <c r="C8225" t="str">
        <f>+VLOOKUP(Precio_mayoristas_consumidores[[#This Row],[Cod_mes]],Códigos_mes[],2,0)</f>
        <v>Abril</v>
      </c>
      <c r="D8225" t="s">
        <v>800</v>
      </c>
      <c r="E8225" t="str">
        <f>+VLOOKUP(Precio_mayoristas_consumidores[[#This Row],[Producto]],Codigos_class_frutas[],2,0)</f>
        <v>Otros</v>
      </c>
      <c r="F8225" t="s">
        <v>804</v>
      </c>
      <c r="G8225" s="51">
        <v>733.27</v>
      </c>
    </row>
    <row r="8226" spans="1:7" x14ac:dyDescent="0.35">
      <c r="A8226">
        <v>2016</v>
      </c>
      <c r="B8226">
        <v>4</v>
      </c>
      <c r="C8226" t="str">
        <f>+VLOOKUP(Precio_mayoristas_consumidores[[#This Row],[Cod_mes]],Códigos_mes[],2,0)</f>
        <v>Abril</v>
      </c>
      <c r="D8226" t="s">
        <v>800</v>
      </c>
      <c r="E8226" t="str">
        <f>+VLOOKUP(Precio_mayoristas_consumidores[[#This Row],[Producto]],Codigos_class_frutas[],2,0)</f>
        <v>Frutos de hueso (carozo)</v>
      </c>
      <c r="F8226" t="s">
        <v>702</v>
      </c>
      <c r="G8226" s="51">
        <v>348.85</v>
      </c>
    </row>
    <row r="8227" spans="1:7" x14ac:dyDescent="0.35">
      <c r="A8227">
        <v>2016</v>
      </c>
      <c r="B8227">
        <v>4</v>
      </c>
      <c r="C8227" t="str">
        <f>+VLOOKUP(Precio_mayoristas_consumidores[[#This Row],[Cod_mes]],Códigos_mes[],2,0)</f>
        <v>Abril</v>
      </c>
      <c r="D8227" t="s">
        <v>800</v>
      </c>
      <c r="E8227" t="str">
        <f>+VLOOKUP(Precio_mayoristas_consumidores[[#This Row],[Producto]],Codigos_class_frutas[],2,0)</f>
        <v>Frutos de hueso (carozo)</v>
      </c>
      <c r="F8227" t="s">
        <v>277</v>
      </c>
      <c r="G8227" s="51">
        <v>634.17999999999995</v>
      </c>
    </row>
    <row r="8228" spans="1:7" x14ac:dyDescent="0.35">
      <c r="A8228">
        <v>2016</v>
      </c>
      <c r="B8228">
        <v>4</v>
      </c>
      <c r="C8228" t="str">
        <f>+VLOOKUP(Precio_mayoristas_consumidores[[#This Row],[Cod_mes]],Códigos_mes[],2,0)</f>
        <v>Abril</v>
      </c>
      <c r="D8228" t="s">
        <v>800</v>
      </c>
      <c r="E8228" t="str">
        <f>+VLOOKUP(Precio_mayoristas_consumidores[[#This Row],[Producto]],Codigos_class_frutas[],2,0)</f>
        <v>Berries</v>
      </c>
      <c r="F8228" t="s">
        <v>799</v>
      </c>
      <c r="G8228" s="51">
        <v>2664.02</v>
      </c>
    </row>
    <row r="8229" spans="1:7" x14ac:dyDescent="0.35">
      <c r="A8229">
        <v>2016</v>
      </c>
      <c r="B8229">
        <v>4</v>
      </c>
      <c r="C8229" t="str">
        <f>+VLOOKUP(Precio_mayoristas_consumidores[[#This Row],[Cod_mes]],Códigos_mes[],2,0)</f>
        <v>Abril</v>
      </c>
      <c r="D8229" t="s">
        <v>800</v>
      </c>
      <c r="E8229" t="str">
        <f>+VLOOKUP(Precio_mayoristas_consumidores[[#This Row],[Producto]],Codigos_class_frutas[],2,0)</f>
        <v>Berries</v>
      </c>
      <c r="F8229" t="s">
        <v>212</v>
      </c>
      <c r="G8229" s="51">
        <v>866.41</v>
      </c>
    </row>
    <row r="8230" spans="1:7" x14ac:dyDescent="0.35">
      <c r="A8230">
        <v>2016</v>
      </c>
      <c r="B8230">
        <v>4</v>
      </c>
      <c r="C8230" t="str">
        <f>+VLOOKUP(Precio_mayoristas_consumidores[[#This Row],[Cod_mes]],Códigos_mes[],2,0)</f>
        <v>Abril</v>
      </c>
      <c r="D8230" t="s">
        <v>800</v>
      </c>
      <c r="E8230" t="str">
        <f>+VLOOKUP(Precio_mayoristas_consumidores[[#This Row],[Producto]],Codigos_class_frutas[],2,0)</f>
        <v>Frutos de pepita</v>
      </c>
      <c r="F8230" t="s">
        <v>805</v>
      </c>
      <c r="G8230" s="51">
        <v>507.97</v>
      </c>
    </row>
    <row r="8231" spans="1:7" x14ac:dyDescent="0.35">
      <c r="A8231">
        <v>2016</v>
      </c>
      <c r="B8231">
        <v>4</v>
      </c>
      <c r="C8231" t="str">
        <f>+VLOOKUP(Precio_mayoristas_consumidores[[#This Row],[Cod_mes]],Códigos_mes[],2,0)</f>
        <v>Abril</v>
      </c>
      <c r="D8231" t="s">
        <v>800</v>
      </c>
      <c r="E8231" t="str">
        <f>+VLOOKUP(Precio_mayoristas_consumidores[[#This Row],[Producto]],Codigos_class_frutas[],2,0)</f>
        <v>Tropicales y subtropicales</v>
      </c>
      <c r="F8231" t="s">
        <v>807</v>
      </c>
      <c r="G8231" s="51">
        <v>845.19</v>
      </c>
    </row>
    <row r="8232" spans="1:7" x14ac:dyDescent="0.35">
      <c r="A8232">
        <v>2016</v>
      </c>
      <c r="B8232">
        <v>4</v>
      </c>
      <c r="C8232" t="str">
        <f>+VLOOKUP(Precio_mayoristas_consumidores[[#This Row],[Cod_mes]],Códigos_mes[],2,0)</f>
        <v>Abril</v>
      </c>
      <c r="D8232" t="s">
        <v>800</v>
      </c>
      <c r="E8232" t="str">
        <f>+VLOOKUP(Precio_mayoristas_consumidores[[#This Row],[Producto]],Codigos_class_frutas[],2,0)</f>
        <v>Berries</v>
      </c>
      <c r="F8232" t="s">
        <v>810</v>
      </c>
      <c r="G8232" s="51">
        <v>1535.71</v>
      </c>
    </row>
    <row r="8233" spans="1:7" x14ac:dyDescent="0.35">
      <c r="A8233">
        <v>2016</v>
      </c>
      <c r="B8233">
        <v>4</v>
      </c>
      <c r="C8233" t="str">
        <f>+VLOOKUP(Precio_mayoristas_consumidores[[#This Row],[Cod_mes]],Códigos_mes[],2,0)</f>
        <v>Abril</v>
      </c>
      <c r="D8233" t="s">
        <v>800</v>
      </c>
      <c r="E8233" t="str">
        <f>+VLOOKUP(Precio_mayoristas_consumidores[[#This Row],[Producto]],Codigos_class_frutas[],2,0)</f>
        <v>Berries</v>
      </c>
      <c r="F8233" t="s">
        <v>249</v>
      </c>
      <c r="G8233" s="51">
        <v>361.02</v>
      </c>
    </row>
    <row r="8234" spans="1:7" x14ac:dyDescent="0.35">
      <c r="A8234">
        <v>2016</v>
      </c>
      <c r="B8234">
        <v>4</v>
      </c>
      <c r="C8234" t="str">
        <f>+VLOOKUP(Precio_mayoristas_consumidores[[#This Row],[Cod_mes]],Códigos_mes[],2,0)</f>
        <v>Abril</v>
      </c>
      <c r="D8234" t="s">
        <v>800</v>
      </c>
      <c r="E8234" t="str">
        <f>+VLOOKUP(Precio_mayoristas_consumidores[[#This Row],[Producto]],Codigos_class_frutas[],2,0)</f>
        <v>Cítricos</v>
      </c>
      <c r="F8234" t="s">
        <v>214</v>
      </c>
      <c r="G8234" s="51">
        <v>693.76</v>
      </c>
    </row>
    <row r="8235" spans="1:7" x14ac:dyDescent="0.35">
      <c r="A8235">
        <v>2016</v>
      </c>
      <c r="B8235">
        <v>4</v>
      </c>
      <c r="C8235" t="str">
        <f>+VLOOKUP(Precio_mayoristas_consumidores[[#This Row],[Cod_mes]],Códigos_mes[],2,0)</f>
        <v>Abril</v>
      </c>
      <c r="D8235" t="s">
        <v>800</v>
      </c>
      <c r="E8235" t="str">
        <f>+VLOOKUP(Precio_mayoristas_consumidores[[#This Row],[Producto]],Codigos_class_frutas[],2,0)</f>
        <v>Cítricos</v>
      </c>
      <c r="F8235" t="s">
        <v>218</v>
      </c>
      <c r="G8235" s="51">
        <v>545.20000000000005</v>
      </c>
    </row>
    <row r="8236" spans="1:7" x14ac:dyDescent="0.35">
      <c r="A8236">
        <v>2016</v>
      </c>
      <c r="B8236">
        <v>4</v>
      </c>
      <c r="C8236" t="str">
        <f>+VLOOKUP(Precio_mayoristas_consumidores[[#This Row],[Cod_mes]],Códigos_mes[],2,0)</f>
        <v>Abril</v>
      </c>
      <c r="D8236" t="s">
        <v>800</v>
      </c>
      <c r="E8236" t="str">
        <f>+VLOOKUP(Precio_mayoristas_consumidores[[#This Row],[Producto]],Codigos_class_frutas[],2,0)</f>
        <v>Tropicales y subtropicales</v>
      </c>
      <c r="F8236" t="s">
        <v>229</v>
      </c>
      <c r="G8236" s="51">
        <v>1770.23</v>
      </c>
    </row>
    <row r="8237" spans="1:7" x14ac:dyDescent="0.35">
      <c r="A8237">
        <v>2016</v>
      </c>
      <c r="B8237">
        <v>4</v>
      </c>
      <c r="C8237" t="str">
        <f>+VLOOKUP(Precio_mayoristas_consumidores[[#This Row],[Cod_mes]],Códigos_mes[],2,0)</f>
        <v>Abril</v>
      </c>
      <c r="D8237" t="s">
        <v>800</v>
      </c>
      <c r="E8237" t="str">
        <f>+VLOOKUP(Precio_mayoristas_consumidores[[#This Row],[Producto]],Codigos_class_frutas[],2,0)</f>
        <v>Frutos de pepita</v>
      </c>
      <c r="F8237" t="s">
        <v>231</v>
      </c>
      <c r="G8237" s="51">
        <v>326.63</v>
      </c>
    </row>
    <row r="8238" spans="1:7" x14ac:dyDescent="0.35">
      <c r="A8238">
        <v>2016</v>
      </c>
      <c r="B8238">
        <v>4</v>
      </c>
      <c r="C8238" t="str">
        <f>+VLOOKUP(Precio_mayoristas_consumidores[[#This Row],[Cod_mes]],Códigos_mes[],2,0)</f>
        <v>Abril</v>
      </c>
      <c r="D8238" t="s">
        <v>800</v>
      </c>
      <c r="E8238" t="str">
        <f>+VLOOKUP(Precio_mayoristas_consumidores[[#This Row],[Producto]],Codigos_class_frutas[],2,0)</f>
        <v>Tropicales y subtropicales</v>
      </c>
      <c r="F8238" t="s">
        <v>798</v>
      </c>
      <c r="G8238" s="51">
        <v>843.45</v>
      </c>
    </row>
    <row r="8239" spans="1:7" x14ac:dyDescent="0.35">
      <c r="A8239">
        <v>2016</v>
      </c>
      <c r="B8239">
        <v>4</v>
      </c>
      <c r="C8239" t="str">
        <f>+VLOOKUP(Precio_mayoristas_consumidores[[#This Row],[Cod_mes]],Códigos_mes[],2,0)</f>
        <v>Abril</v>
      </c>
      <c r="D8239" t="s">
        <v>800</v>
      </c>
      <c r="E8239" t="str">
        <f>+VLOOKUP(Precio_mayoristas_consumidores[[#This Row],[Producto]],Codigos_class_frutas[],2,0)</f>
        <v>Frutos de pepita</v>
      </c>
      <c r="F8239" t="s">
        <v>803</v>
      </c>
      <c r="G8239" s="51">
        <v>419.51</v>
      </c>
    </row>
    <row r="8240" spans="1:7" x14ac:dyDescent="0.35">
      <c r="A8240">
        <v>2016</v>
      </c>
      <c r="B8240">
        <v>4</v>
      </c>
      <c r="C8240" t="str">
        <f>+VLOOKUP(Precio_mayoristas_consumidores[[#This Row],[Cod_mes]],Códigos_mes[],2,0)</f>
        <v>Abril</v>
      </c>
      <c r="D8240" t="s">
        <v>800</v>
      </c>
      <c r="E8240" t="str">
        <f>+VLOOKUP(Precio_mayoristas_consumidores[[#This Row],[Producto]],Codigos_class_frutas[],2,0)</f>
        <v>Berries</v>
      </c>
      <c r="F8240" t="s">
        <v>802</v>
      </c>
      <c r="G8240" s="51">
        <v>1300</v>
      </c>
    </row>
    <row r="8241" spans="1:7" x14ac:dyDescent="0.35">
      <c r="A8241">
        <v>2016</v>
      </c>
      <c r="B8241">
        <v>4</v>
      </c>
      <c r="C8241" t="str">
        <f>+VLOOKUP(Precio_mayoristas_consumidores[[#This Row],[Cod_mes]],Códigos_mes[],2,0)</f>
        <v>Abril</v>
      </c>
      <c r="D8241" t="s">
        <v>800</v>
      </c>
      <c r="E8241" t="str">
        <f>+VLOOKUP(Precio_mayoristas_consumidores[[#This Row],[Producto]],Codigos_class_frutas[],2,0)</f>
        <v>Cítricos</v>
      </c>
      <c r="F8241" t="s">
        <v>221</v>
      </c>
      <c r="G8241" s="51">
        <v>683.86</v>
      </c>
    </row>
    <row r="8242" spans="1:7" x14ac:dyDescent="0.35">
      <c r="A8242">
        <v>2016</v>
      </c>
      <c r="B8242">
        <v>4</v>
      </c>
      <c r="C8242" t="str">
        <f>+VLOOKUP(Precio_mayoristas_consumidores[[#This Row],[Cod_mes]],Códigos_mes[],2,0)</f>
        <v>Abril</v>
      </c>
      <c r="D8242" t="s">
        <v>800</v>
      </c>
      <c r="E8242" t="str">
        <f>+VLOOKUP(Precio_mayoristas_consumidores[[#This Row],[Producto]],Codigos_class_frutas[],2,0)</f>
        <v>Frutos de hueso (carozo)</v>
      </c>
      <c r="F8242" t="s">
        <v>665</v>
      </c>
      <c r="G8242" s="51">
        <v>615.19000000000005</v>
      </c>
    </row>
    <row r="8243" spans="1:7" x14ac:dyDescent="0.35">
      <c r="A8243">
        <v>2016</v>
      </c>
      <c r="B8243">
        <v>4</v>
      </c>
      <c r="C8243" t="str">
        <f>+VLOOKUP(Precio_mayoristas_consumidores[[#This Row],[Cod_mes]],Códigos_mes[],2,0)</f>
        <v>Abril</v>
      </c>
      <c r="D8243" t="s">
        <v>800</v>
      </c>
      <c r="E8243" t="str">
        <f>+VLOOKUP(Precio_mayoristas_consumidores[[#This Row],[Producto]],Codigos_class_frutas[],2,0)</f>
        <v>Oleaginosos</v>
      </c>
      <c r="F8243" t="s">
        <v>225</v>
      </c>
      <c r="G8243" s="51">
        <v>1998.97</v>
      </c>
    </row>
    <row r="8244" spans="1:7" x14ac:dyDescent="0.35">
      <c r="A8244">
        <v>2016</v>
      </c>
      <c r="B8244">
        <v>4</v>
      </c>
      <c r="C8244" t="str">
        <f>+VLOOKUP(Precio_mayoristas_consumidores[[#This Row],[Cod_mes]],Códigos_mes[],2,0)</f>
        <v>Abril</v>
      </c>
      <c r="D8244" t="s">
        <v>800</v>
      </c>
      <c r="E8244" t="str">
        <f>+VLOOKUP(Precio_mayoristas_consumidores[[#This Row],[Producto]],Codigos_class_frutas[],2,0)</f>
        <v>Tropicales y subtropicales</v>
      </c>
      <c r="F8244" t="s">
        <v>806</v>
      </c>
      <c r="G8244" s="51">
        <v>784.21</v>
      </c>
    </row>
    <row r="8245" spans="1:7" x14ac:dyDescent="0.35">
      <c r="A8245">
        <v>2016</v>
      </c>
      <c r="B8245">
        <v>4</v>
      </c>
      <c r="C8245" t="str">
        <f>+VLOOKUP(Precio_mayoristas_consumidores[[#This Row],[Cod_mes]],Códigos_mes[],2,0)</f>
        <v>Abril</v>
      </c>
      <c r="D8245" t="s">
        <v>800</v>
      </c>
      <c r="E8245" t="str">
        <f>+VLOOKUP(Precio_mayoristas_consumidores[[#This Row],[Producto]],Codigos_class_frutas[],2,0)</f>
        <v>Frutos de pepita</v>
      </c>
      <c r="F8245" t="s">
        <v>242</v>
      </c>
      <c r="G8245" s="51">
        <v>346</v>
      </c>
    </row>
    <row r="8246" spans="1:7" x14ac:dyDescent="0.35">
      <c r="A8246">
        <v>2016</v>
      </c>
      <c r="B8246">
        <v>4</v>
      </c>
      <c r="C8246" t="str">
        <f>+VLOOKUP(Precio_mayoristas_consumidores[[#This Row],[Cod_mes]],Códigos_mes[],2,0)</f>
        <v>Abril</v>
      </c>
      <c r="D8246" t="s">
        <v>800</v>
      </c>
      <c r="E8246" t="str">
        <f>+VLOOKUP(Precio_mayoristas_consumidores[[#This Row],[Producto]],Codigos_class_frutas[],2,0)</f>
        <v>Frutos de pepita</v>
      </c>
      <c r="F8246" t="s">
        <v>809</v>
      </c>
      <c r="G8246" s="51">
        <v>418.06</v>
      </c>
    </row>
    <row r="8247" spans="1:7" x14ac:dyDescent="0.35">
      <c r="A8247">
        <v>2016</v>
      </c>
      <c r="B8247">
        <v>4</v>
      </c>
      <c r="C8247" t="str">
        <f>+VLOOKUP(Precio_mayoristas_consumidores[[#This Row],[Cod_mes]],Códigos_mes[],2,0)</f>
        <v>Abril</v>
      </c>
      <c r="D8247" t="s">
        <v>800</v>
      </c>
      <c r="E8247" t="str">
        <f>+VLOOKUP(Precio_mayoristas_consumidores[[#This Row],[Producto]],Codigos_class_frutas[],2,0)</f>
        <v>Tropicales y subtropicales</v>
      </c>
      <c r="F8247" t="s">
        <v>204</v>
      </c>
      <c r="G8247" s="51">
        <v>470.75</v>
      </c>
    </row>
    <row r="8248" spans="1:7" x14ac:dyDescent="0.35">
      <c r="A8248">
        <v>2016</v>
      </c>
      <c r="B8248">
        <v>4</v>
      </c>
      <c r="C8248" t="str">
        <f>+VLOOKUP(Precio_mayoristas_consumidores[[#This Row],[Cod_mes]],Códigos_mes[],2,0)</f>
        <v>Abril</v>
      </c>
      <c r="D8248" t="s">
        <v>800</v>
      </c>
      <c r="E8248" t="str">
        <f>+VLOOKUP(Precio_mayoristas_consumidores[[#This Row],[Producto]],Codigos_class_frutas[],2,0)</f>
        <v>Cítricos</v>
      </c>
      <c r="F8248" t="s">
        <v>256</v>
      </c>
      <c r="G8248" s="51">
        <v>513.26</v>
      </c>
    </row>
    <row r="8249" spans="1:7" x14ac:dyDescent="0.35">
      <c r="A8249">
        <v>2016</v>
      </c>
      <c r="B8249">
        <v>4</v>
      </c>
      <c r="C8249" t="str">
        <f>+VLOOKUP(Precio_mayoristas_consumidores[[#This Row],[Cod_mes]],Códigos_mes[],2,0)</f>
        <v>Abril</v>
      </c>
      <c r="D8249" t="s">
        <v>800</v>
      </c>
      <c r="E8249" t="str">
        <f>+VLOOKUP(Precio_mayoristas_consumidores[[#This Row],[Producto]],Codigos_class_frutas[],2,0)</f>
        <v>Otros</v>
      </c>
      <c r="F8249" t="s">
        <v>717</v>
      </c>
      <c r="G8249" s="51">
        <v>464.21</v>
      </c>
    </row>
    <row r="8250" spans="1:7" x14ac:dyDescent="0.35">
      <c r="A8250">
        <v>2016</v>
      </c>
      <c r="B8250">
        <v>4</v>
      </c>
      <c r="C8250" t="str">
        <f>+VLOOKUP(Precio_mayoristas_consumidores[[#This Row],[Cod_mes]],Códigos_mes[],2,0)</f>
        <v>Abril</v>
      </c>
      <c r="D8250" t="s">
        <v>800</v>
      </c>
      <c r="E8250" t="str">
        <f>+VLOOKUP(Precio_mayoristas_consumidores[[#This Row],[Producto]],Codigos_class_frutas[],2,0)</f>
        <v>Uva</v>
      </c>
      <c r="F8250" t="s">
        <v>295</v>
      </c>
      <c r="G8250" s="51">
        <v>436.52</v>
      </c>
    </row>
    <row r="8251" spans="1:7" x14ac:dyDescent="0.35">
      <c r="A8251">
        <v>2016</v>
      </c>
      <c r="B8251">
        <v>5</v>
      </c>
      <c r="C8251" t="str">
        <f>+VLOOKUP(Precio_mayoristas_consumidores[[#This Row],[Cod_mes]],Códigos_mes[],2,0)</f>
        <v>Mayo</v>
      </c>
      <c r="D8251" t="s">
        <v>800</v>
      </c>
      <c r="E8251" t="str">
        <f>+VLOOKUP(Precio_mayoristas_consumidores[[#This Row],[Producto]],Codigos_class_frutas[],2,0)</f>
        <v>Berries</v>
      </c>
      <c r="F8251" t="s">
        <v>207</v>
      </c>
      <c r="G8251" s="51">
        <v>2668.65</v>
      </c>
    </row>
    <row r="8252" spans="1:7" x14ac:dyDescent="0.35">
      <c r="A8252">
        <v>2016</v>
      </c>
      <c r="B8252">
        <v>5</v>
      </c>
      <c r="C8252" t="str">
        <f>+VLOOKUP(Precio_mayoristas_consumidores[[#This Row],[Cod_mes]],Códigos_mes[],2,0)</f>
        <v>Mayo</v>
      </c>
      <c r="D8252" t="s">
        <v>800</v>
      </c>
      <c r="E8252" t="str">
        <f>+VLOOKUP(Precio_mayoristas_consumidores[[#This Row],[Producto]],Codigos_class_frutas[],2,0)</f>
        <v>Otros</v>
      </c>
      <c r="F8252" t="s">
        <v>804</v>
      </c>
      <c r="G8252" s="51">
        <v>636.62</v>
      </c>
    </row>
    <row r="8253" spans="1:7" x14ac:dyDescent="0.35">
      <c r="A8253">
        <v>2016</v>
      </c>
      <c r="B8253">
        <v>5</v>
      </c>
      <c r="C8253" t="str">
        <f>+VLOOKUP(Precio_mayoristas_consumidores[[#This Row],[Cod_mes]],Códigos_mes[],2,0)</f>
        <v>Mayo</v>
      </c>
      <c r="D8253" t="s">
        <v>800</v>
      </c>
      <c r="E8253" t="str">
        <f>+VLOOKUP(Precio_mayoristas_consumidores[[#This Row],[Producto]],Codigos_class_frutas[],2,0)</f>
        <v>Otros</v>
      </c>
      <c r="F8253" t="s">
        <v>209</v>
      </c>
      <c r="G8253" s="51">
        <v>2069.44</v>
      </c>
    </row>
    <row r="8254" spans="1:7" x14ac:dyDescent="0.35">
      <c r="A8254">
        <v>2016</v>
      </c>
      <c r="B8254">
        <v>5</v>
      </c>
      <c r="C8254" t="str">
        <f>+VLOOKUP(Precio_mayoristas_consumidores[[#This Row],[Cod_mes]],Códigos_mes[],2,0)</f>
        <v>Mayo</v>
      </c>
      <c r="D8254" t="s">
        <v>800</v>
      </c>
      <c r="E8254" t="str">
        <f>+VLOOKUP(Precio_mayoristas_consumidores[[#This Row],[Producto]],Codigos_class_frutas[],2,0)</f>
        <v>Frutos de hueso (carozo)</v>
      </c>
      <c r="F8254" t="s">
        <v>702</v>
      </c>
      <c r="G8254" s="51">
        <v>345.54</v>
      </c>
    </row>
    <row r="8255" spans="1:7" x14ac:dyDescent="0.35">
      <c r="A8255">
        <v>2016</v>
      </c>
      <c r="B8255">
        <v>5</v>
      </c>
      <c r="C8255" t="str">
        <f>+VLOOKUP(Precio_mayoristas_consumidores[[#This Row],[Cod_mes]],Códigos_mes[],2,0)</f>
        <v>Mayo</v>
      </c>
      <c r="D8255" t="s">
        <v>800</v>
      </c>
      <c r="E8255" t="str">
        <f>+VLOOKUP(Precio_mayoristas_consumidores[[#This Row],[Producto]],Codigos_class_frutas[],2,0)</f>
        <v>Berries</v>
      </c>
      <c r="F8255" t="s">
        <v>799</v>
      </c>
      <c r="G8255" s="51">
        <v>3812.5</v>
      </c>
    </row>
    <row r="8256" spans="1:7" x14ac:dyDescent="0.35">
      <c r="A8256">
        <v>2016</v>
      </c>
      <c r="B8256">
        <v>5</v>
      </c>
      <c r="C8256" t="str">
        <f>+VLOOKUP(Precio_mayoristas_consumidores[[#This Row],[Cod_mes]],Códigos_mes[],2,0)</f>
        <v>Mayo</v>
      </c>
      <c r="D8256" t="s">
        <v>800</v>
      </c>
      <c r="E8256" t="str">
        <f>+VLOOKUP(Precio_mayoristas_consumidores[[#This Row],[Producto]],Codigos_class_frutas[],2,0)</f>
        <v>Berries</v>
      </c>
      <c r="F8256" t="s">
        <v>212</v>
      </c>
      <c r="G8256" s="51">
        <v>1081.74</v>
      </c>
    </row>
    <row r="8257" spans="1:7" x14ac:dyDescent="0.35">
      <c r="A8257">
        <v>2016</v>
      </c>
      <c r="B8257">
        <v>5</v>
      </c>
      <c r="C8257" t="str">
        <f>+VLOOKUP(Precio_mayoristas_consumidores[[#This Row],[Cod_mes]],Códigos_mes[],2,0)</f>
        <v>Mayo</v>
      </c>
      <c r="D8257" t="s">
        <v>800</v>
      </c>
      <c r="E8257" t="str">
        <f>+VLOOKUP(Precio_mayoristas_consumidores[[#This Row],[Producto]],Codigos_class_frutas[],2,0)</f>
        <v>Frutos de pepita</v>
      </c>
      <c r="F8257" t="s">
        <v>805</v>
      </c>
      <c r="G8257" s="51">
        <v>468.72</v>
      </c>
    </row>
    <row r="8258" spans="1:7" x14ac:dyDescent="0.35">
      <c r="A8258">
        <v>2016</v>
      </c>
      <c r="B8258">
        <v>5</v>
      </c>
      <c r="C8258" t="str">
        <f>+VLOOKUP(Precio_mayoristas_consumidores[[#This Row],[Cod_mes]],Códigos_mes[],2,0)</f>
        <v>Mayo</v>
      </c>
      <c r="D8258" t="s">
        <v>800</v>
      </c>
      <c r="E8258" t="str">
        <f>+VLOOKUP(Precio_mayoristas_consumidores[[#This Row],[Producto]],Codigos_class_frutas[],2,0)</f>
        <v>Tropicales y subtropicales</v>
      </c>
      <c r="F8258" t="s">
        <v>807</v>
      </c>
      <c r="G8258" s="51">
        <v>905.46</v>
      </c>
    </row>
    <row r="8259" spans="1:7" x14ac:dyDescent="0.35">
      <c r="A8259">
        <v>2016</v>
      </c>
      <c r="B8259">
        <v>5</v>
      </c>
      <c r="C8259" t="str">
        <f>+VLOOKUP(Precio_mayoristas_consumidores[[#This Row],[Cod_mes]],Códigos_mes[],2,0)</f>
        <v>Mayo</v>
      </c>
      <c r="D8259" t="s">
        <v>800</v>
      </c>
      <c r="E8259" t="str">
        <f>+VLOOKUP(Precio_mayoristas_consumidores[[#This Row],[Producto]],Codigos_class_frutas[],2,0)</f>
        <v>Berries</v>
      </c>
      <c r="F8259" t="s">
        <v>810</v>
      </c>
      <c r="G8259" s="51">
        <v>1000</v>
      </c>
    </row>
    <row r="8260" spans="1:7" x14ac:dyDescent="0.35">
      <c r="A8260">
        <v>2016</v>
      </c>
      <c r="B8260">
        <v>5</v>
      </c>
      <c r="C8260" t="str">
        <f>+VLOOKUP(Precio_mayoristas_consumidores[[#This Row],[Cod_mes]],Códigos_mes[],2,0)</f>
        <v>Mayo</v>
      </c>
      <c r="D8260" t="s">
        <v>800</v>
      </c>
      <c r="E8260" t="str">
        <f>+VLOOKUP(Precio_mayoristas_consumidores[[#This Row],[Producto]],Codigos_class_frutas[],2,0)</f>
        <v>Berries</v>
      </c>
      <c r="F8260" t="s">
        <v>249</v>
      </c>
      <c r="G8260" s="51">
        <v>322.18</v>
      </c>
    </row>
    <row r="8261" spans="1:7" x14ac:dyDescent="0.35">
      <c r="A8261">
        <v>2016</v>
      </c>
      <c r="B8261">
        <v>5</v>
      </c>
      <c r="C8261" t="str">
        <f>+VLOOKUP(Precio_mayoristas_consumidores[[#This Row],[Cod_mes]],Códigos_mes[],2,0)</f>
        <v>Mayo</v>
      </c>
      <c r="D8261" t="s">
        <v>800</v>
      </c>
      <c r="E8261" t="str">
        <f>+VLOOKUP(Precio_mayoristas_consumidores[[#This Row],[Producto]],Codigos_class_frutas[],2,0)</f>
        <v>Cítricos</v>
      </c>
      <c r="F8261" t="s">
        <v>214</v>
      </c>
      <c r="G8261" s="51">
        <v>470.5</v>
      </c>
    </row>
    <row r="8262" spans="1:7" x14ac:dyDescent="0.35">
      <c r="A8262">
        <v>2016</v>
      </c>
      <c r="B8262">
        <v>5</v>
      </c>
      <c r="C8262" t="str">
        <f>+VLOOKUP(Precio_mayoristas_consumidores[[#This Row],[Cod_mes]],Códigos_mes[],2,0)</f>
        <v>Mayo</v>
      </c>
      <c r="D8262" t="s">
        <v>800</v>
      </c>
      <c r="E8262" t="str">
        <f>+VLOOKUP(Precio_mayoristas_consumidores[[#This Row],[Producto]],Codigos_class_frutas[],2,0)</f>
        <v>Cítricos</v>
      </c>
      <c r="F8262" t="s">
        <v>218</v>
      </c>
      <c r="G8262" s="51">
        <v>615.75</v>
      </c>
    </row>
    <row r="8263" spans="1:7" x14ac:dyDescent="0.35">
      <c r="A8263">
        <v>2016</v>
      </c>
      <c r="B8263">
        <v>5</v>
      </c>
      <c r="C8263" t="str">
        <f>+VLOOKUP(Precio_mayoristas_consumidores[[#This Row],[Cod_mes]],Códigos_mes[],2,0)</f>
        <v>Mayo</v>
      </c>
      <c r="D8263" t="s">
        <v>800</v>
      </c>
      <c r="E8263" t="str">
        <f>+VLOOKUP(Precio_mayoristas_consumidores[[#This Row],[Producto]],Codigos_class_frutas[],2,0)</f>
        <v>Frutos de pepita</v>
      </c>
      <c r="F8263" t="s">
        <v>231</v>
      </c>
      <c r="G8263" s="51">
        <v>312.33999999999997</v>
      </c>
    </row>
    <row r="8264" spans="1:7" x14ac:dyDescent="0.35">
      <c r="A8264">
        <v>2016</v>
      </c>
      <c r="B8264">
        <v>5</v>
      </c>
      <c r="C8264" t="str">
        <f>+VLOOKUP(Precio_mayoristas_consumidores[[#This Row],[Cod_mes]],Códigos_mes[],2,0)</f>
        <v>Mayo</v>
      </c>
      <c r="D8264" t="s">
        <v>800</v>
      </c>
      <c r="E8264" t="str">
        <f>+VLOOKUP(Precio_mayoristas_consumidores[[#This Row],[Producto]],Codigos_class_frutas[],2,0)</f>
        <v>Tropicales y subtropicales</v>
      </c>
      <c r="F8264" t="s">
        <v>798</v>
      </c>
      <c r="G8264" s="51">
        <v>1867.17</v>
      </c>
    </row>
    <row r="8265" spans="1:7" x14ac:dyDescent="0.35">
      <c r="A8265">
        <v>2016</v>
      </c>
      <c r="B8265">
        <v>5</v>
      </c>
      <c r="C8265" t="str">
        <f>+VLOOKUP(Precio_mayoristas_consumidores[[#This Row],[Cod_mes]],Códigos_mes[],2,0)</f>
        <v>Mayo</v>
      </c>
      <c r="D8265" t="s">
        <v>800</v>
      </c>
      <c r="E8265" t="str">
        <f>+VLOOKUP(Precio_mayoristas_consumidores[[#This Row],[Producto]],Codigos_class_frutas[],2,0)</f>
        <v>Frutos de pepita</v>
      </c>
      <c r="F8265" t="s">
        <v>803</v>
      </c>
      <c r="G8265" s="51">
        <v>402.96</v>
      </c>
    </row>
    <row r="8266" spans="1:7" x14ac:dyDescent="0.35">
      <c r="A8266">
        <v>2016</v>
      </c>
      <c r="B8266">
        <v>5</v>
      </c>
      <c r="C8266" t="str">
        <f>+VLOOKUP(Precio_mayoristas_consumidores[[#This Row],[Cod_mes]],Códigos_mes[],2,0)</f>
        <v>Mayo</v>
      </c>
      <c r="D8266" t="s">
        <v>800</v>
      </c>
      <c r="E8266" t="str">
        <f>+VLOOKUP(Precio_mayoristas_consumidores[[#This Row],[Producto]],Codigos_class_frutas[],2,0)</f>
        <v>Cítricos</v>
      </c>
      <c r="F8266" t="s">
        <v>221</v>
      </c>
      <c r="G8266" s="51">
        <v>489.4</v>
      </c>
    </row>
    <row r="8267" spans="1:7" x14ac:dyDescent="0.35">
      <c r="A8267">
        <v>2016</v>
      </c>
      <c r="B8267">
        <v>5</v>
      </c>
      <c r="C8267" t="str">
        <f>+VLOOKUP(Precio_mayoristas_consumidores[[#This Row],[Cod_mes]],Códigos_mes[],2,0)</f>
        <v>Mayo</v>
      </c>
      <c r="D8267" t="s">
        <v>800</v>
      </c>
      <c r="E8267" t="str">
        <f>+VLOOKUP(Precio_mayoristas_consumidores[[#This Row],[Producto]],Codigos_class_frutas[],2,0)</f>
        <v>Frutos de hueso (carozo)</v>
      </c>
      <c r="F8267" t="s">
        <v>665</v>
      </c>
      <c r="G8267" s="51">
        <v>666.67</v>
      </c>
    </row>
    <row r="8268" spans="1:7" x14ac:dyDescent="0.35">
      <c r="A8268">
        <v>2016</v>
      </c>
      <c r="B8268">
        <v>5</v>
      </c>
      <c r="C8268" t="str">
        <f>+VLOOKUP(Precio_mayoristas_consumidores[[#This Row],[Cod_mes]],Códigos_mes[],2,0)</f>
        <v>Mayo</v>
      </c>
      <c r="D8268" t="s">
        <v>800</v>
      </c>
      <c r="E8268" t="str">
        <f>+VLOOKUP(Precio_mayoristas_consumidores[[#This Row],[Producto]],Codigos_class_frutas[],2,0)</f>
        <v>Oleaginosos</v>
      </c>
      <c r="F8268" t="s">
        <v>225</v>
      </c>
      <c r="G8268" s="51">
        <v>1929.87</v>
      </c>
    </row>
    <row r="8269" spans="1:7" x14ac:dyDescent="0.35">
      <c r="A8269">
        <v>2016</v>
      </c>
      <c r="B8269">
        <v>5</v>
      </c>
      <c r="C8269" t="str">
        <f>+VLOOKUP(Precio_mayoristas_consumidores[[#This Row],[Cod_mes]],Códigos_mes[],2,0)</f>
        <v>Mayo</v>
      </c>
      <c r="D8269" t="s">
        <v>800</v>
      </c>
      <c r="E8269" t="str">
        <f>+VLOOKUP(Precio_mayoristas_consumidores[[#This Row],[Producto]],Codigos_class_frutas[],2,0)</f>
        <v>Tropicales y subtropicales</v>
      </c>
      <c r="F8269" t="s">
        <v>806</v>
      </c>
      <c r="G8269" s="51">
        <v>891.59</v>
      </c>
    </row>
    <row r="8270" spans="1:7" x14ac:dyDescent="0.35">
      <c r="A8270">
        <v>2016</v>
      </c>
      <c r="B8270">
        <v>5</v>
      </c>
      <c r="C8270" t="str">
        <f>+VLOOKUP(Precio_mayoristas_consumidores[[#This Row],[Cod_mes]],Códigos_mes[],2,0)</f>
        <v>Mayo</v>
      </c>
      <c r="D8270" t="s">
        <v>800</v>
      </c>
      <c r="E8270" t="str">
        <f>+VLOOKUP(Precio_mayoristas_consumidores[[#This Row],[Producto]],Codigos_class_frutas[],2,0)</f>
        <v>Frutos de pepita</v>
      </c>
      <c r="F8270" t="s">
        <v>242</v>
      </c>
      <c r="G8270" s="51">
        <v>339.08</v>
      </c>
    </row>
    <row r="8271" spans="1:7" x14ac:dyDescent="0.35">
      <c r="A8271">
        <v>2016</v>
      </c>
      <c r="B8271">
        <v>5</v>
      </c>
      <c r="C8271" t="str">
        <f>+VLOOKUP(Precio_mayoristas_consumidores[[#This Row],[Cod_mes]],Códigos_mes[],2,0)</f>
        <v>Mayo</v>
      </c>
      <c r="D8271" t="s">
        <v>800</v>
      </c>
      <c r="E8271" t="str">
        <f>+VLOOKUP(Precio_mayoristas_consumidores[[#This Row],[Producto]],Codigos_class_frutas[],2,0)</f>
        <v>Frutos de pepita</v>
      </c>
      <c r="F8271" t="s">
        <v>809</v>
      </c>
      <c r="G8271" s="51">
        <v>258.33</v>
      </c>
    </row>
    <row r="8272" spans="1:7" x14ac:dyDescent="0.35">
      <c r="A8272">
        <v>2016</v>
      </c>
      <c r="B8272">
        <v>5</v>
      </c>
      <c r="C8272" t="str">
        <f>+VLOOKUP(Precio_mayoristas_consumidores[[#This Row],[Cod_mes]],Códigos_mes[],2,0)</f>
        <v>Mayo</v>
      </c>
      <c r="D8272" t="s">
        <v>800</v>
      </c>
      <c r="E8272" t="str">
        <f>+VLOOKUP(Precio_mayoristas_consumidores[[#This Row],[Producto]],Codigos_class_frutas[],2,0)</f>
        <v>Tropicales y subtropicales</v>
      </c>
      <c r="F8272" t="s">
        <v>204</v>
      </c>
      <c r="G8272" s="51">
        <v>399.29</v>
      </c>
    </row>
    <row r="8273" spans="1:7" x14ac:dyDescent="0.35">
      <c r="A8273">
        <v>2016</v>
      </c>
      <c r="B8273">
        <v>5</v>
      </c>
      <c r="C8273" t="str">
        <f>+VLOOKUP(Precio_mayoristas_consumidores[[#This Row],[Cod_mes]],Códigos_mes[],2,0)</f>
        <v>Mayo</v>
      </c>
      <c r="D8273" t="s">
        <v>800</v>
      </c>
      <c r="E8273" t="str">
        <f>+VLOOKUP(Precio_mayoristas_consumidores[[#This Row],[Producto]],Codigos_class_frutas[],2,0)</f>
        <v>Cítricos</v>
      </c>
      <c r="F8273" t="s">
        <v>256</v>
      </c>
      <c r="G8273" s="51">
        <v>546.79999999999995</v>
      </c>
    </row>
    <row r="8274" spans="1:7" x14ac:dyDescent="0.35">
      <c r="A8274">
        <v>2016</v>
      </c>
      <c r="B8274">
        <v>5</v>
      </c>
      <c r="C8274" t="str">
        <f>+VLOOKUP(Precio_mayoristas_consumidores[[#This Row],[Cod_mes]],Códigos_mes[],2,0)</f>
        <v>Mayo</v>
      </c>
      <c r="D8274" t="s">
        <v>800</v>
      </c>
      <c r="E8274" t="str">
        <f>+VLOOKUP(Precio_mayoristas_consumidores[[#This Row],[Producto]],Codigos_class_frutas[],2,0)</f>
        <v>Otros</v>
      </c>
      <c r="F8274" t="s">
        <v>808</v>
      </c>
      <c r="G8274" s="51">
        <v>905.56</v>
      </c>
    </row>
    <row r="8275" spans="1:7" x14ac:dyDescent="0.35">
      <c r="A8275">
        <v>2016</v>
      </c>
      <c r="B8275">
        <v>5</v>
      </c>
      <c r="C8275" t="str">
        <f>+VLOOKUP(Precio_mayoristas_consumidores[[#This Row],[Cod_mes]],Códigos_mes[],2,0)</f>
        <v>Mayo</v>
      </c>
      <c r="D8275" t="s">
        <v>800</v>
      </c>
      <c r="E8275" t="str">
        <f>+VLOOKUP(Precio_mayoristas_consumidores[[#This Row],[Producto]],Codigos_class_frutas[],2,0)</f>
        <v>Otros</v>
      </c>
      <c r="F8275" t="s">
        <v>717</v>
      </c>
      <c r="G8275" s="51">
        <v>475.47</v>
      </c>
    </row>
    <row r="8276" spans="1:7" x14ac:dyDescent="0.35">
      <c r="A8276">
        <v>2016</v>
      </c>
      <c r="B8276">
        <v>5</v>
      </c>
      <c r="C8276" t="str">
        <f>+VLOOKUP(Precio_mayoristas_consumidores[[#This Row],[Cod_mes]],Códigos_mes[],2,0)</f>
        <v>Mayo</v>
      </c>
      <c r="D8276" t="s">
        <v>800</v>
      </c>
      <c r="E8276" t="str">
        <f>+VLOOKUP(Precio_mayoristas_consumidores[[#This Row],[Producto]],Codigos_class_frutas[],2,0)</f>
        <v>Uva</v>
      </c>
      <c r="F8276" t="s">
        <v>295</v>
      </c>
      <c r="G8276" s="51">
        <v>613.39</v>
      </c>
    </row>
    <row r="8277" spans="1:7" x14ac:dyDescent="0.35">
      <c r="A8277">
        <v>2016</v>
      </c>
      <c r="B8277">
        <v>6</v>
      </c>
      <c r="C8277" t="str">
        <f>+VLOOKUP(Precio_mayoristas_consumidores[[#This Row],[Cod_mes]],Códigos_mes[],2,0)</f>
        <v>Junio</v>
      </c>
      <c r="D8277" t="s">
        <v>800</v>
      </c>
      <c r="E8277" t="str">
        <f>+VLOOKUP(Precio_mayoristas_consumidores[[#This Row],[Producto]],Codigos_class_frutas[],2,0)</f>
        <v>Otros</v>
      </c>
      <c r="F8277" t="s">
        <v>804</v>
      </c>
      <c r="G8277" s="51">
        <v>637.53</v>
      </c>
    </row>
    <row r="8278" spans="1:7" x14ac:dyDescent="0.35">
      <c r="A8278">
        <v>2016</v>
      </c>
      <c r="B8278">
        <v>6</v>
      </c>
      <c r="C8278" t="str">
        <f>+VLOOKUP(Precio_mayoristas_consumidores[[#This Row],[Cod_mes]],Códigos_mes[],2,0)</f>
        <v>Junio</v>
      </c>
      <c r="D8278" t="s">
        <v>800</v>
      </c>
      <c r="E8278" t="str">
        <f>+VLOOKUP(Precio_mayoristas_consumidores[[#This Row],[Producto]],Codigos_class_frutas[],2,0)</f>
        <v>Otros</v>
      </c>
      <c r="F8278" t="s">
        <v>209</v>
      </c>
      <c r="G8278" s="51">
        <v>1982.24</v>
      </c>
    </row>
    <row r="8279" spans="1:7" x14ac:dyDescent="0.35">
      <c r="A8279">
        <v>2016</v>
      </c>
      <c r="B8279">
        <v>6</v>
      </c>
      <c r="C8279" t="str">
        <f>+VLOOKUP(Precio_mayoristas_consumidores[[#This Row],[Cod_mes]],Códigos_mes[],2,0)</f>
        <v>Junio</v>
      </c>
      <c r="D8279" t="s">
        <v>800</v>
      </c>
      <c r="E8279" t="str">
        <f>+VLOOKUP(Precio_mayoristas_consumidores[[#This Row],[Producto]],Codigos_class_frutas[],2,0)</f>
        <v>Frutos de hueso (carozo)</v>
      </c>
      <c r="F8279" t="s">
        <v>702</v>
      </c>
      <c r="G8279" s="51">
        <v>373.75</v>
      </c>
    </row>
    <row r="8280" spans="1:7" x14ac:dyDescent="0.35">
      <c r="A8280">
        <v>2016</v>
      </c>
      <c r="B8280">
        <v>6</v>
      </c>
      <c r="C8280" t="str">
        <f>+VLOOKUP(Precio_mayoristas_consumidores[[#This Row],[Cod_mes]],Códigos_mes[],2,0)</f>
        <v>Junio</v>
      </c>
      <c r="D8280" t="s">
        <v>800</v>
      </c>
      <c r="E8280" t="str">
        <f>+VLOOKUP(Precio_mayoristas_consumidores[[#This Row],[Producto]],Codigos_class_frutas[],2,0)</f>
        <v>Berries</v>
      </c>
      <c r="F8280" t="s">
        <v>212</v>
      </c>
      <c r="G8280" s="51">
        <v>1421.19</v>
      </c>
    </row>
    <row r="8281" spans="1:7" x14ac:dyDescent="0.35">
      <c r="A8281">
        <v>2016</v>
      </c>
      <c r="B8281">
        <v>6</v>
      </c>
      <c r="C8281" t="str">
        <f>+VLOOKUP(Precio_mayoristas_consumidores[[#This Row],[Cod_mes]],Códigos_mes[],2,0)</f>
        <v>Junio</v>
      </c>
      <c r="D8281" t="s">
        <v>800</v>
      </c>
      <c r="E8281" t="str">
        <f>+VLOOKUP(Precio_mayoristas_consumidores[[#This Row],[Producto]],Codigos_class_frutas[],2,0)</f>
        <v>Frutos de pepita</v>
      </c>
      <c r="F8281" t="s">
        <v>805</v>
      </c>
      <c r="G8281" s="51">
        <v>498.74</v>
      </c>
    </row>
    <row r="8282" spans="1:7" x14ac:dyDescent="0.35">
      <c r="A8282">
        <v>2016</v>
      </c>
      <c r="B8282">
        <v>6</v>
      </c>
      <c r="C8282" t="str">
        <f>+VLOOKUP(Precio_mayoristas_consumidores[[#This Row],[Cod_mes]],Códigos_mes[],2,0)</f>
        <v>Junio</v>
      </c>
      <c r="D8282" t="s">
        <v>800</v>
      </c>
      <c r="E8282" t="str">
        <f>+VLOOKUP(Precio_mayoristas_consumidores[[#This Row],[Producto]],Codigos_class_frutas[],2,0)</f>
        <v>Tropicales y subtropicales</v>
      </c>
      <c r="F8282" t="s">
        <v>807</v>
      </c>
      <c r="G8282" s="51">
        <v>727.37</v>
      </c>
    </row>
    <row r="8283" spans="1:7" x14ac:dyDescent="0.35">
      <c r="A8283">
        <v>2016</v>
      </c>
      <c r="B8283">
        <v>6</v>
      </c>
      <c r="C8283" t="str">
        <f>+VLOOKUP(Precio_mayoristas_consumidores[[#This Row],[Cod_mes]],Códigos_mes[],2,0)</f>
        <v>Junio</v>
      </c>
      <c r="D8283" t="s">
        <v>800</v>
      </c>
      <c r="E8283" t="str">
        <f>+VLOOKUP(Precio_mayoristas_consumidores[[#This Row],[Producto]],Codigos_class_frutas[],2,0)</f>
        <v>Berries</v>
      </c>
      <c r="F8283" t="s">
        <v>249</v>
      </c>
      <c r="G8283" s="51">
        <v>284.27</v>
      </c>
    </row>
    <row r="8284" spans="1:7" x14ac:dyDescent="0.35">
      <c r="A8284">
        <v>2016</v>
      </c>
      <c r="B8284">
        <v>6</v>
      </c>
      <c r="C8284" t="str">
        <f>+VLOOKUP(Precio_mayoristas_consumidores[[#This Row],[Cod_mes]],Códigos_mes[],2,0)</f>
        <v>Junio</v>
      </c>
      <c r="D8284" t="s">
        <v>800</v>
      </c>
      <c r="E8284" t="str">
        <f>+VLOOKUP(Precio_mayoristas_consumidores[[#This Row],[Producto]],Codigos_class_frutas[],2,0)</f>
        <v>Cítricos</v>
      </c>
      <c r="F8284" t="s">
        <v>214</v>
      </c>
      <c r="G8284" s="51">
        <v>261.39999999999998</v>
      </c>
    </row>
    <row r="8285" spans="1:7" x14ac:dyDescent="0.35">
      <c r="A8285">
        <v>2016</v>
      </c>
      <c r="B8285">
        <v>6</v>
      </c>
      <c r="C8285" t="str">
        <f>+VLOOKUP(Precio_mayoristas_consumidores[[#This Row],[Cod_mes]],Códigos_mes[],2,0)</f>
        <v>Junio</v>
      </c>
      <c r="D8285" t="s">
        <v>800</v>
      </c>
      <c r="E8285" t="str">
        <f>+VLOOKUP(Precio_mayoristas_consumidores[[#This Row],[Producto]],Codigos_class_frutas[],2,0)</f>
        <v>Cítricos</v>
      </c>
      <c r="F8285" t="s">
        <v>218</v>
      </c>
      <c r="G8285" s="51">
        <v>517.16999999999996</v>
      </c>
    </row>
    <row r="8286" spans="1:7" x14ac:dyDescent="0.35">
      <c r="A8286">
        <v>2016</v>
      </c>
      <c r="B8286">
        <v>6</v>
      </c>
      <c r="C8286" t="str">
        <f>+VLOOKUP(Precio_mayoristas_consumidores[[#This Row],[Cod_mes]],Códigos_mes[],2,0)</f>
        <v>Junio</v>
      </c>
      <c r="D8286" t="s">
        <v>800</v>
      </c>
      <c r="E8286" t="str">
        <f>+VLOOKUP(Precio_mayoristas_consumidores[[#This Row],[Producto]],Codigos_class_frutas[],2,0)</f>
        <v>Tropicales y subtropicales</v>
      </c>
      <c r="F8286" t="s">
        <v>229</v>
      </c>
      <c r="G8286" s="51">
        <v>3166.67</v>
      </c>
    </row>
    <row r="8287" spans="1:7" x14ac:dyDescent="0.35">
      <c r="A8287">
        <v>2016</v>
      </c>
      <c r="B8287">
        <v>6</v>
      </c>
      <c r="C8287" t="str">
        <f>+VLOOKUP(Precio_mayoristas_consumidores[[#This Row],[Cod_mes]],Códigos_mes[],2,0)</f>
        <v>Junio</v>
      </c>
      <c r="D8287" t="s">
        <v>800</v>
      </c>
      <c r="E8287" t="str">
        <f>+VLOOKUP(Precio_mayoristas_consumidores[[#This Row],[Producto]],Codigos_class_frutas[],2,0)</f>
        <v>Frutos de pepita</v>
      </c>
      <c r="F8287" t="s">
        <v>231</v>
      </c>
      <c r="G8287" s="51">
        <v>315.05</v>
      </c>
    </row>
    <row r="8288" spans="1:7" x14ac:dyDescent="0.35">
      <c r="A8288">
        <v>2016</v>
      </c>
      <c r="B8288">
        <v>6</v>
      </c>
      <c r="C8288" t="str">
        <f>+VLOOKUP(Precio_mayoristas_consumidores[[#This Row],[Cod_mes]],Códigos_mes[],2,0)</f>
        <v>Junio</v>
      </c>
      <c r="D8288" t="s">
        <v>800</v>
      </c>
      <c r="E8288" t="str">
        <f>+VLOOKUP(Precio_mayoristas_consumidores[[#This Row],[Producto]],Codigos_class_frutas[],2,0)</f>
        <v>Tropicales y subtropicales</v>
      </c>
      <c r="F8288" t="s">
        <v>798</v>
      </c>
      <c r="G8288" s="51">
        <v>1510.93</v>
      </c>
    </row>
    <row r="8289" spans="1:7" x14ac:dyDescent="0.35">
      <c r="A8289">
        <v>2016</v>
      </c>
      <c r="B8289">
        <v>6</v>
      </c>
      <c r="C8289" t="str">
        <f>+VLOOKUP(Precio_mayoristas_consumidores[[#This Row],[Cod_mes]],Códigos_mes[],2,0)</f>
        <v>Junio</v>
      </c>
      <c r="D8289" t="s">
        <v>800</v>
      </c>
      <c r="E8289" t="str">
        <f>+VLOOKUP(Precio_mayoristas_consumidores[[#This Row],[Producto]],Codigos_class_frutas[],2,0)</f>
        <v>Frutos de pepita</v>
      </c>
      <c r="F8289" t="s">
        <v>803</v>
      </c>
      <c r="G8289" s="51">
        <v>448.08</v>
      </c>
    </row>
    <row r="8290" spans="1:7" x14ac:dyDescent="0.35">
      <c r="A8290">
        <v>2016</v>
      </c>
      <c r="B8290">
        <v>6</v>
      </c>
      <c r="C8290" t="str">
        <f>+VLOOKUP(Precio_mayoristas_consumidores[[#This Row],[Cod_mes]],Códigos_mes[],2,0)</f>
        <v>Junio</v>
      </c>
      <c r="D8290" t="s">
        <v>800</v>
      </c>
      <c r="E8290" t="str">
        <f>+VLOOKUP(Precio_mayoristas_consumidores[[#This Row],[Producto]],Codigos_class_frutas[],2,0)</f>
        <v>Cítricos</v>
      </c>
      <c r="F8290" t="s">
        <v>221</v>
      </c>
      <c r="G8290" s="51">
        <v>353.19</v>
      </c>
    </row>
    <row r="8291" spans="1:7" x14ac:dyDescent="0.35">
      <c r="A8291">
        <v>2016</v>
      </c>
      <c r="B8291">
        <v>6</v>
      </c>
      <c r="C8291" t="str">
        <f>+VLOOKUP(Precio_mayoristas_consumidores[[#This Row],[Cod_mes]],Códigos_mes[],2,0)</f>
        <v>Junio</v>
      </c>
      <c r="D8291" t="s">
        <v>800</v>
      </c>
      <c r="E8291" t="str">
        <f>+VLOOKUP(Precio_mayoristas_consumidores[[#This Row],[Producto]],Codigos_class_frutas[],2,0)</f>
        <v>Oleaginosos</v>
      </c>
      <c r="F8291" t="s">
        <v>225</v>
      </c>
      <c r="G8291" s="51">
        <v>2276.37</v>
      </c>
    </row>
    <row r="8292" spans="1:7" x14ac:dyDescent="0.35">
      <c r="A8292">
        <v>2016</v>
      </c>
      <c r="B8292">
        <v>6</v>
      </c>
      <c r="C8292" t="str">
        <f>+VLOOKUP(Precio_mayoristas_consumidores[[#This Row],[Cod_mes]],Códigos_mes[],2,0)</f>
        <v>Junio</v>
      </c>
      <c r="D8292" t="s">
        <v>800</v>
      </c>
      <c r="E8292" t="str">
        <f>+VLOOKUP(Precio_mayoristas_consumidores[[#This Row],[Producto]],Codigos_class_frutas[],2,0)</f>
        <v>Tropicales y subtropicales</v>
      </c>
      <c r="F8292" t="s">
        <v>806</v>
      </c>
      <c r="G8292" s="51">
        <v>957.64</v>
      </c>
    </row>
    <row r="8293" spans="1:7" x14ac:dyDescent="0.35">
      <c r="A8293">
        <v>2016</v>
      </c>
      <c r="B8293">
        <v>6</v>
      </c>
      <c r="C8293" t="str">
        <f>+VLOOKUP(Precio_mayoristas_consumidores[[#This Row],[Cod_mes]],Códigos_mes[],2,0)</f>
        <v>Junio</v>
      </c>
      <c r="D8293" t="s">
        <v>800</v>
      </c>
      <c r="E8293" t="str">
        <f>+VLOOKUP(Precio_mayoristas_consumidores[[#This Row],[Producto]],Codigos_class_frutas[],2,0)</f>
        <v>Frutos de pepita</v>
      </c>
      <c r="F8293" t="s">
        <v>242</v>
      </c>
      <c r="G8293" s="51">
        <v>322.19</v>
      </c>
    </row>
    <row r="8294" spans="1:7" x14ac:dyDescent="0.35">
      <c r="A8294">
        <v>2016</v>
      </c>
      <c r="B8294">
        <v>6</v>
      </c>
      <c r="C8294" t="str">
        <f>+VLOOKUP(Precio_mayoristas_consumidores[[#This Row],[Cod_mes]],Códigos_mes[],2,0)</f>
        <v>Junio</v>
      </c>
      <c r="D8294" t="s">
        <v>800</v>
      </c>
      <c r="E8294" t="str">
        <f>+VLOOKUP(Precio_mayoristas_consumidores[[#This Row],[Producto]],Codigos_class_frutas[],2,0)</f>
        <v>Tropicales y subtropicales</v>
      </c>
      <c r="F8294" t="s">
        <v>204</v>
      </c>
      <c r="G8294" s="51">
        <v>529.25</v>
      </c>
    </row>
    <row r="8295" spans="1:7" x14ac:dyDescent="0.35">
      <c r="A8295">
        <v>2016</v>
      </c>
      <c r="B8295">
        <v>6</v>
      </c>
      <c r="C8295" t="str">
        <f>+VLOOKUP(Precio_mayoristas_consumidores[[#This Row],[Cod_mes]],Códigos_mes[],2,0)</f>
        <v>Junio</v>
      </c>
      <c r="D8295" t="s">
        <v>800</v>
      </c>
      <c r="E8295" t="str">
        <f>+VLOOKUP(Precio_mayoristas_consumidores[[#This Row],[Producto]],Codigos_class_frutas[],2,0)</f>
        <v>Cítricos</v>
      </c>
      <c r="F8295" t="s">
        <v>256</v>
      </c>
      <c r="G8295" s="51">
        <v>555.98</v>
      </c>
    </row>
    <row r="8296" spans="1:7" x14ac:dyDescent="0.35">
      <c r="A8296">
        <v>2016</v>
      </c>
      <c r="B8296">
        <v>6</v>
      </c>
      <c r="C8296" t="str">
        <f>+VLOOKUP(Precio_mayoristas_consumidores[[#This Row],[Cod_mes]],Códigos_mes[],2,0)</f>
        <v>Junio</v>
      </c>
      <c r="D8296" t="s">
        <v>800</v>
      </c>
      <c r="E8296" t="str">
        <f>+VLOOKUP(Precio_mayoristas_consumidores[[#This Row],[Producto]],Codigos_class_frutas[],2,0)</f>
        <v>Otros</v>
      </c>
      <c r="F8296" t="s">
        <v>717</v>
      </c>
      <c r="G8296" s="51">
        <v>631.72</v>
      </c>
    </row>
    <row r="8297" spans="1:7" x14ac:dyDescent="0.35">
      <c r="A8297">
        <v>2016</v>
      </c>
      <c r="B8297">
        <v>6</v>
      </c>
      <c r="C8297" t="str">
        <f>+VLOOKUP(Precio_mayoristas_consumidores[[#This Row],[Cod_mes]],Códigos_mes[],2,0)</f>
        <v>Junio</v>
      </c>
      <c r="D8297" t="s">
        <v>800</v>
      </c>
      <c r="E8297" t="str">
        <f>+VLOOKUP(Precio_mayoristas_consumidores[[#This Row],[Producto]],Codigos_class_frutas[],2,0)</f>
        <v>Uva</v>
      </c>
      <c r="F8297" t="s">
        <v>295</v>
      </c>
      <c r="G8297" s="51">
        <v>855.39</v>
      </c>
    </row>
    <row r="8298" spans="1:7" x14ac:dyDescent="0.35">
      <c r="A8298">
        <v>2016</v>
      </c>
      <c r="B8298">
        <v>7</v>
      </c>
      <c r="C8298" t="str">
        <f>+VLOOKUP(Precio_mayoristas_consumidores[[#This Row],[Cod_mes]],Códigos_mes[],2,0)</f>
        <v>Julio</v>
      </c>
      <c r="D8298" t="s">
        <v>800</v>
      </c>
      <c r="E8298" t="str">
        <f>+VLOOKUP(Precio_mayoristas_consumidores[[#This Row],[Producto]],Codigos_class_frutas[],2,0)</f>
        <v>Otros</v>
      </c>
      <c r="F8298" t="s">
        <v>804</v>
      </c>
      <c r="G8298" s="51">
        <v>966.67</v>
      </c>
    </row>
    <row r="8299" spans="1:7" x14ac:dyDescent="0.35">
      <c r="A8299">
        <v>2016</v>
      </c>
      <c r="B8299">
        <v>7</v>
      </c>
      <c r="C8299" t="str">
        <f>+VLOOKUP(Precio_mayoristas_consumidores[[#This Row],[Cod_mes]],Códigos_mes[],2,0)</f>
        <v>Julio</v>
      </c>
      <c r="D8299" t="s">
        <v>800</v>
      </c>
      <c r="E8299" t="str">
        <f>+VLOOKUP(Precio_mayoristas_consumidores[[#This Row],[Producto]],Codigos_class_frutas[],2,0)</f>
        <v>Otros</v>
      </c>
      <c r="F8299" t="s">
        <v>209</v>
      </c>
      <c r="G8299" s="51">
        <v>1785.29</v>
      </c>
    </row>
    <row r="8300" spans="1:7" x14ac:dyDescent="0.35">
      <c r="A8300">
        <v>2016</v>
      </c>
      <c r="B8300">
        <v>7</v>
      </c>
      <c r="C8300" t="str">
        <f>+VLOOKUP(Precio_mayoristas_consumidores[[#This Row],[Cod_mes]],Códigos_mes[],2,0)</f>
        <v>Julio</v>
      </c>
      <c r="D8300" t="s">
        <v>800</v>
      </c>
      <c r="E8300" t="str">
        <f>+VLOOKUP(Precio_mayoristas_consumidores[[#This Row],[Producto]],Codigos_class_frutas[],2,0)</f>
        <v>Berries</v>
      </c>
      <c r="F8300" t="s">
        <v>212</v>
      </c>
      <c r="G8300" s="51">
        <v>1858.97</v>
      </c>
    </row>
    <row r="8301" spans="1:7" x14ac:dyDescent="0.35">
      <c r="A8301">
        <v>2016</v>
      </c>
      <c r="B8301">
        <v>7</v>
      </c>
      <c r="C8301" t="str">
        <f>+VLOOKUP(Precio_mayoristas_consumidores[[#This Row],[Cod_mes]],Códigos_mes[],2,0)</f>
        <v>Julio</v>
      </c>
      <c r="D8301" t="s">
        <v>800</v>
      </c>
      <c r="E8301" t="str">
        <f>+VLOOKUP(Precio_mayoristas_consumidores[[#This Row],[Producto]],Codigos_class_frutas[],2,0)</f>
        <v>Frutos de pepita</v>
      </c>
      <c r="F8301" t="s">
        <v>805</v>
      </c>
      <c r="G8301" s="51">
        <v>572.22</v>
      </c>
    </row>
    <row r="8302" spans="1:7" x14ac:dyDescent="0.35">
      <c r="A8302">
        <v>2016</v>
      </c>
      <c r="B8302">
        <v>7</v>
      </c>
      <c r="C8302" t="str">
        <f>+VLOOKUP(Precio_mayoristas_consumidores[[#This Row],[Cod_mes]],Códigos_mes[],2,0)</f>
        <v>Julio</v>
      </c>
      <c r="D8302" t="s">
        <v>800</v>
      </c>
      <c r="E8302" t="str">
        <f>+VLOOKUP(Precio_mayoristas_consumidores[[#This Row],[Producto]],Codigos_class_frutas[],2,0)</f>
        <v>Tropicales y subtropicales</v>
      </c>
      <c r="F8302" t="s">
        <v>807</v>
      </c>
      <c r="G8302" s="51">
        <v>831.75</v>
      </c>
    </row>
    <row r="8303" spans="1:7" x14ac:dyDescent="0.35">
      <c r="A8303">
        <v>2016</v>
      </c>
      <c r="B8303">
        <v>7</v>
      </c>
      <c r="C8303" t="str">
        <f>+VLOOKUP(Precio_mayoristas_consumidores[[#This Row],[Cod_mes]],Códigos_mes[],2,0)</f>
        <v>Julio</v>
      </c>
      <c r="D8303" t="s">
        <v>800</v>
      </c>
      <c r="E8303" t="str">
        <f>+VLOOKUP(Precio_mayoristas_consumidores[[#This Row],[Producto]],Codigos_class_frutas[],2,0)</f>
        <v>Berries</v>
      </c>
      <c r="F8303" t="s">
        <v>249</v>
      </c>
      <c r="G8303" s="51">
        <v>269.75</v>
      </c>
    </row>
    <row r="8304" spans="1:7" x14ac:dyDescent="0.35">
      <c r="A8304">
        <v>2016</v>
      </c>
      <c r="B8304">
        <v>7</v>
      </c>
      <c r="C8304" t="str">
        <f>+VLOOKUP(Precio_mayoristas_consumidores[[#This Row],[Cod_mes]],Códigos_mes[],2,0)</f>
        <v>Julio</v>
      </c>
      <c r="D8304" t="s">
        <v>800</v>
      </c>
      <c r="E8304" t="str">
        <f>+VLOOKUP(Precio_mayoristas_consumidores[[#This Row],[Producto]],Codigos_class_frutas[],2,0)</f>
        <v>Cítricos</v>
      </c>
      <c r="F8304" t="s">
        <v>214</v>
      </c>
      <c r="G8304" s="51">
        <v>254.74</v>
      </c>
    </row>
    <row r="8305" spans="1:7" x14ac:dyDescent="0.35">
      <c r="A8305">
        <v>2016</v>
      </c>
      <c r="B8305">
        <v>7</v>
      </c>
      <c r="C8305" t="str">
        <f>+VLOOKUP(Precio_mayoristas_consumidores[[#This Row],[Cod_mes]],Códigos_mes[],2,0)</f>
        <v>Julio</v>
      </c>
      <c r="D8305" t="s">
        <v>800</v>
      </c>
      <c r="E8305" t="str">
        <f>+VLOOKUP(Precio_mayoristas_consumidores[[#This Row],[Producto]],Codigos_class_frutas[],2,0)</f>
        <v>Cítricos</v>
      </c>
      <c r="F8305" t="s">
        <v>218</v>
      </c>
      <c r="G8305" s="51">
        <v>437.57</v>
      </c>
    </row>
    <row r="8306" spans="1:7" x14ac:dyDescent="0.35">
      <c r="A8306">
        <v>2016</v>
      </c>
      <c r="B8306">
        <v>7</v>
      </c>
      <c r="C8306" t="str">
        <f>+VLOOKUP(Precio_mayoristas_consumidores[[#This Row],[Cod_mes]],Códigos_mes[],2,0)</f>
        <v>Julio</v>
      </c>
      <c r="D8306" t="s">
        <v>800</v>
      </c>
      <c r="E8306" t="str">
        <f>+VLOOKUP(Precio_mayoristas_consumidores[[#This Row],[Producto]],Codigos_class_frutas[],2,0)</f>
        <v>Tropicales y subtropicales</v>
      </c>
      <c r="F8306" t="s">
        <v>229</v>
      </c>
      <c r="G8306" s="51">
        <v>2539.15</v>
      </c>
    </row>
    <row r="8307" spans="1:7" x14ac:dyDescent="0.35">
      <c r="A8307">
        <v>2016</v>
      </c>
      <c r="B8307">
        <v>7</v>
      </c>
      <c r="C8307" t="str">
        <f>+VLOOKUP(Precio_mayoristas_consumidores[[#This Row],[Cod_mes]],Códigos_mes[],2,0)</f>
        <v>Julio</v>
      </c>
      <c r="D8307" t="s">
        <v>800</v>
      </c>
      <c r="E8307" t="str">
        <f>+VLOOKUP(Precio_mayoristas_consumidores[[#This Row],[Producto]],Codigos_class_frutas[],2,0)</f>
        <v>Frutos de pepita</v>
      </c>
      <c r="F8307" t="s">
        <v>231</v>
      </c>
      <c r="G8307" s="51">
        <v>325.05</v>
      </c>
    </row>
    <row r="8308" spans="1:7" x14ac:dyDescent="0.35">
      <c r="A8308">
        <v>2016</v>
      </c>
      <c r="B8308">
        <v>7</v>
      </c>
      <c r="C8308" t="str">
        <f>+VLOOKUP(Precio_mayoristas_consumidores[[#This Row],[Cod_mes]],Códigos_mes[],2,0)</f>
        <v>Julio</v>
      </c>
      <c r="D8308" t="s">
        <v>800</v>
      </c>
      <c r="E8308" t="str">
        <f>+VLOOKUP(Precio_mayoristas_consumidores[[#This Row],[Producto]],Codigos_class_frutas[],2,0)</f>
        <v>Tropicales y subtropicales</v>
      </c>
      <c r="F8308" t="s">
        <v>798</v>
      </c>
      <c r="G8308" s="51">
        <v>1130.33</v>
      </c>
    </row>
    <row r="8309" spans="1:7" x14ac:dyDescent="0.35">
      <c r="A8309">
        <v>2016</v>
      </c>
      <c r="B8309">
        <v>7</v>
      </c>
      <c r="C8309" t="str">
        <f>+VLOOKUP(Precio_mayoristas_consumidores[[#This Row],[Cod_mes]],Códigos_mes[],2,0)</f>
        <v>Julio</v>
      </c>
      <c r="D8309" t="s">
        <v>800</v>
      </c>
      <c r="E8309" t="str">
        <f>+VLOOKUP(Precio_mayoristas_consumidores[[#This Row],[Producto]],Codigos_class_frutas[],2,0)</f>
        <v>Frutos de pepita</v>
      </c>
      <c r="F8309" t="s">
        <v>803</v>
      </c>
      <c r="G8309" s="51">
        <v>613.54</v>
      </c>
    </row>
    <row r="8310" spans="1:7" x14ac:dyDescent="0.35">
      <c r="A8310">
        <v>2016</v>
      </c>
      <c r="B8310">
        <v>7</v>
      </c>
      <c r="C8310" t="str">
        <f>+VLOOKUP(Precio_mayoristas_consumidores[[#This Row],[Cod_mes]],Códigos_mes[],2,0)</f>
        <v>Julio</v>
      </c>
      <c r="D8310" t="s">
        <v>800</v>
      </c>
      <c r="E8310" t="str">
        <f>+VLOOKUP(Precio_mayoristas_consumidores[[#This Row],[Producto]],Codigos_class_frutas[],2,0)</f>
        <v>Cítricos</v>
      </c>
      <c r="F8310" t="s">
        <v>221</v>
      </c>
      <c r="G8310" s="51">
        <v>244.77</v>
      </c>
    </row>
    <row r="8311" spans="1:7" x14ac:dyDescent="0.35">
      <c r="A8311">
        <v>2016</v>
      </c>
      <c r="B8311">
        <v>7</v>
      </c>
      <c r="C8311" t="str">
        <f>+VLOOKUP(Precio_mayoristas_consumidores[[#This Row],[Cod_mes]],Códigos_mes[],2,0)</f>
        <v>Julio</v>
      </c>
      <c r="D8311" t="s">
        <v>800</v>
      </c>
      <c r="E8311" t="str">
        <f>+VLOOKUP(Precio_mayoristas_consumidores[[#This Row],[Producto]],Codigos_class_frutas[],2,0)</f>
        <v>Oleaginosos</v>
      </c>
      <c r="F8311" t="s">
        <v>225</v>
      </c>
      <c r="G8311" s="51">
        <v>1765.39</v>
      </c>
    </row>
    <row r="8312" spans="1:7" x14ac:dyDescent="0.35">
      <c r="A8312">
        <v>2016</v>
      </c>
      <c r="B8312">
        <v>7</v>
      </c>
      <c r="C8312" t="str">
        <f>+VLOOKUP(Precio_mayoristas_consumidores[[#This Row],[Cod_mes]],Códigos_mes[],2,0)</f>
        <v>Julio</v>
      </c>
      <c r="D8312" t="s">
        <v>800</v>
      </c>
      <c r="E8312" t="str">
        <f>+VLOOKUP(Precio_mayoristas_consumidores[[#This Row],[Producto]],Codigos_class_frutas[],2,0)</f>
        <v>Tropicales y subtropicales</v>
      </c>
      <c r="F8312" t="s">
        <v>806</v>
      </c>
      <c r="G8312" s="51">
        <v>964.38</v>
      </c>
    </row>
    <row r="8313" spans="1:7" x14ac:dyDescent="0.35">
      <c r="A8313">
        <v>2016</v>
      </c>
      <c r="B8313">
        <v>7</v>
      </c>
      <c r="C8313" t="str">
        <f>+VLOOKUP(Precio_mayoristas_consumidores[[#This Row],[Cod_mes]],Códigos_mes[],2,0)</f>
        <v>Julio</v>
      </c>
      <c r="D8313" t="s">
        <v>800</v>
      </c>
      <c r="E8313" t="str">
        <f>+VLOOKUP(Precio_mayoristas_consumidores[[#This Row],[Producto]],Codigos_class_frutas[],2,0)</f>
        <v>Frutos de pepita</v>
      </c>
      <c r="F8313" t="s">
        <v>242</v>
      </c>
      <c r="G8313" s="51">
        <v>345</v>
      </c>
    </row>
    <row r="8314" spans="1:7" x14ac:dyDescent="0.35">
      <c r="A8314">
        <v>2016</v>
      </c>
      <c r="B8314">
        <v>7</v>
      </c>
      <c r="C8314" t="str">
        <f>+VLOOKUP(Precio_mayoristas_consumidores[[#This Row],[Cod_mes]],Códigos_mes[],2,0)</f>
        <v>Julio</v>
      </c>
      <c r="D8314" t="s">
        <v>800</v>
      </c>
      <c r="E8314" t="str">
        <f>+VLOOKUP(Precio_mayoristas_consumidores[[#This Row],[Producto]],Codigos_class_frutas[],2,0)</f>
        <v>Tropicales y subtropicales</v>
      </c>
      <c r="F8314" t="s">
        <v>204</v>
      </c>
      <c r="G8314" s="51">
        <v>467.87</v>
      </c>
    </row>
    <row r="8315" spans="1:7" x14ac:dyDescent="0.35">
      <c r="A8315">
        <v>2016</v>
      </c>
      <c r="B8315">
        <v>7</v>
      </c>
      <c r="C8315" t="str">
        <f>+VLOOKUP(Precio_mayoristas_consumidores[[#This Row],[Cod_mes]],Códigos_mes[],2,0)</f>
        <v>Julio</v>
      </c>
      <c r="D8315" t="s">
        <v>800</v>
      </c>
      <c r="E8315" t="str">
        <f>+VLOOKUP(Precio_mayoristas_consumidores[[#This Row],[Producto]],Codigos_class_frutas[],2,0)</f>
        <v>Cítricos</v>
      </c>
      <c r="F8315" t="s">
        <v>256</v>
      </c>
      <c r="G8315" s="51">
        <v>590.46</v>
      </c>
    </row>
    <row r="8316" spans="1:7" x14ac:dyDescent="0.35">
      <c r="A8316">
        <v>2016</v>
      </c>
      <c r="B8316">
        <v>7</v>
      </c>
      <c r="C8316" t="str">
        <f>+VLOOKUP(Precio_mayoristas_consumidores[[#This Row],[Cod_mes]],Códigos_mes[],2,0)</f>
        <v>Julio</v>
      </c>
      <c r="D8316" t="s">
        <v>800</v>
      </c>
      <c r="E8316" t="str">
        <f>+VLOOKUP(Precio_mayoristas_consumidores[[#This Row],[Producto]],Codigos_class_frutas[],2,0)</f>
        <v>Otros</v>
      </c>
      <c r="F8316" t="s">
        <v>717</v>
      </c>
      <c r="G8316" s="51">
        <v>916.84</v>
      </c>
    </row>
    <row r="8317" spans="1:7" x14ac:dyDescent="0.35">
      <c r="A8317">
        <v>2016</v>
      </c>
      <c r="B8317">
        <v>7</v>
      </c>
      <c r="C8317" t="str">
        <f>+VLOOKUP(Precio_mayoristas_consumidores[[#This Row],[Cod_mes]],Códigos_mes[],2,0)</f>
        <v>Julio</v>
      </c>
      <c r="D8317" t="s">
        <v>800</v>
      </c>
      <c r="E8317" t="str">
        <f>+VLOOKUP(Precio_mayoristas_consumidores[[#This Row],[Producto]],Codigos_class_frutas[],2,0)</f>
        <v>Uva</v>
      </c>
      <c r="F8317" t="s">
        <v>295</v>
      </c>
      <c r="G8317" s="51">
        <v>1189.6199999999999</v>
      </c>
    </row>
    <row r="8318" spans="1:7" x14ac:dyDescent="0.35">
      <c r="A8318">
        <v>2016</v>
      </c>
      <c r="B8318">
        <v>8</v>
      </c>
      <c r="C8318" t="str">
        <f>+VLOOKUP(Precio_mayoristas_consumidores[[#This Row],[Cod_mes]],Códigos_mes[],2,0)</f>
        <v>Agosto</v>
      </c>
      <c r="D8318" t="s">
        <v>800</v>
      </c>
      <c r="E8318" t="str">
        <f>+VLOOKUP(Precio_mayoristas_consumidores[[#This Row],[Producto]],Codigos_class_frutas[],2,0)</f>
        <v>Berries</v>
      </c>
      <c r="F8318" t="s">
        <v>207</v>
      </c>
      <c r="G8318" s="51">
        <v>5333.33</v>
      </c>
    </row>
    <row r="8319" spans="1:7" x14ac:dyDescent="0.35">
      <c r="A8319">
        <v>2016</v>
      </c>
      <c r="B8319">
        <v>8</v>
      </c>
      <c r="C8319" t="str">
        <f>+VLOOKUP(Precio_mayoristas_consumidores[[#This Row],[Cod_mes]],Códigos_mes[],2,0)</f>
        <v>Agosto</v>
      </c>
      <c r="D8319" t="s">
        <v>800</v>
      </c>
      <c r="E8319" t="str">
        <f>+VLOOKUP(Precio_mayoristas_consumidores[[#This Row],[Producto]],Codigos_class_frutas[],2,0)</f>
        <v>Otros</v>
      </c>
      <c r="F8319" t="s">
        <v>209</v>
      </c>
      <c r="G8319" s="51">
        <v>1580.91</v>
      </c>
    </row>
    <row r="8320" spans="1:7" x14ac:dyDescent="0.35">
      <c r="A8320">
        <v>2016</v>
      </c>
      <c r="B8320">
        <v>8</v>
      </c>
      <c r="C8320" t="str">
        <f>+VLOOKUP(Precio_mayoristas_consumidores[[#This Row],[Cod_mes]],Códigos_mes[],2,0)</f>
        <v>Agosto</v>
      </c>
      <c r="D8320" t="s">
        <v>800</v>
      </c>
      <c r="E8320" t="str">
        <f>+VLOOKUP(Precio_mayoristas_consumidores[[#This Row],[Producto]],Codigos_class_frutas[],2,0)</f>
        <v>Berries</v>
      </c>
      <c r="F8320" t="s">
        <v>212</v>
      </c>
      <c r="G8320" s="51">
        <v>1961.21</v>
      </c>
    </row>
    <row r="8321" spans="1:7" x14ac:dyDescent="0.35">
      <c r="A8321">
        <v>2016</v>
      </c>
      <c r="B8321">
        <v>8</v>
      </c>
      <c r="C8321" t="str">
        <f>+VLOOKUP(Precio_mayoristas_consumidores[[#This Row],[Cod_mes]],Códigos_mes[],2,0)</f>
        <v>Agosto</v>
      </c>
      <c r="D8321" t="s">
        <v>800</v>
      </c>
      <c r="E8321" t="str">
        <f>+VLOOKUP(Precio_mayoristas_consumidores[[#This Row],[Producto]],Codigos_class_frutas[],2,0)</f>
        <v>Berries</v>
      </c>
      <c r="F8321" t="s">
        <v>249</v>
      </c>
      <c r="G8321" s="51">
        <v>371.96</v>
      </c>
    </row>
    <row r="8322" spans="1:7" x14ac:dyDescent="0.35">
      <c r="A8322">
        <v>2016</v>
      </c>
      <c r="B8322">
        <v>8</v>
      </c>
      <c r="C8322" t="str">
        <f>+VLOOKUP(Precio_mayoristas_consumidores[[#This Row],[Cod_mes]],Códigos_mes[],2,0)</f>
        <v>Agosto</v>
      </c>
      <c r="D8322" t="s">
        <v>800</v>
      </c>
      <c r="E8322" t="str">
        <f>+VLOOKUP(Precio_mayoristas_consumidores[[#This Row],[Producto]],Codigos_class_frutas[],2,0)</f>
        <v>Cítricos</v>
      </c>
      <c r="F8322" t="s">
        <v>214</v>
      </c>
      <c r="G8322" s="51">
        <v>225.16</v>
      </c>
    </row>
    <row r="8323" spans="1:7" x14ac:dyDescent="0.35">
      <c r="A8323">
        <v>2016</v>
      </c>
      <c r="B8323">
        <v>8</v>
      </c>
      <c r="C8323" t="str">
        <f>+VLOOKUP(Precio_mayoristas_consumidores[[#This Row],[Cod_mes]],Códigos_mes[],2,0)</f>
        <v>Agosto</v>
      </c>
      <c r="D8323" t="s">
        <v>800</v>
      </c>
      <c r="E8323" t="str">
        <f>+VLOOKUP(Precio_mayoristas_consumidores[[#This Row],[Producto]],Codigos_class_frutas[],2,0)</f>
        <v>Cítricos</v>
      </c>
      <c r="F8323" t="s">
        <v>218</v>
      </c>
      <c r="G8323" s="51">
        <v>536.26</v>
      </c>
    </row>
    <row r="8324" spans="1:7" x14ac:dyDescent="0.35">
      <c r="A8324">
        <v>2016</v>
      </c>
      <c r="B8324">
        <v>8</v>
      </c>
      <c r="C8324" t="str">
        <f>+VLOOKUP(Precio_mayoristas_consumidores[[#This Row],[Cod_mes]],Códigos_mes[],2,0)</f>
        <v>Agosto</v>
      </c>
      <c r="D8324" t="s">
        <v>800</v>
      </c>
      <c r="E8324" t="str">
        <f>+VLOOKUP(Precio_mayoristas_consumidores[[#This Row],[Producto]],Codigos_class_frutas[],2,0)</f>
        <v>Tropicales y subtropicales</v>
      </c>
      <c r="F8324" t="s">
        <v>229</v>
      </c>
      <c r="G8324" s="51">
        <v>2390.86</v>
      </c>
    </row>
    <row r="8325" spans="1:7" x14ac:dyDescent="0.35">
      <c r="A8325">
        <v>2016</v>
      </c>
      <c r="B8325">
        <v>8</v>
      </c>
      <c r="C8325" t="str">
        <f>+VLOOKUP(Precio_mayoristas_consumidores[[#This Row],[Cod_mes]],Códigos_mes[],2,0)</f>
        <v>Agosto</v>
      </c>
      <c r="D8325" t="s">
        <v>800</v>
      </c>
      <c r="E8325" t="str">
        <f>+VLOOKUP(Precio_mayoristas_consumidores[[#This Row],[Producto]],Codigos_class_frutas[],2,0)</f>
        <v>Frutos de pepita</v>
      </c>
      <c r="F8325" t="s">
        <v>231</v>
      </c>
      <c r="G8325" s="51">
        <v>360.4</v>
      </c>
    </row>
    <row r="8326" spans="1:7" x14ac:dyDescent="0.35">
      <c r="A8326">
        <v>2016</v>
      </c>
      <c r="B8326">
        <v>8</v>
      </c>
      <c r="C8326" t="str">
        <f>+VLOOKUP(Precio_mayoristas_consumidores[[#This Row],[Cod_mes]],Códigos_mes[],2,0)</f>
        <v>Agosto</v>
      </c>
      <c r="D8326" t="s">
        <v>800</v>
      </c>
      <c r="E8326" t="str">
        <f>+VLOOKUP(Precio_mayoristas_consumidores[[#This Row],[Producto]],Codigos_class_frutas[],2,0)</f>
        <v>Tropicales y subtropicales</v>
      </c>
      <c r="F8326" t="s">
        <v>798</v>
      </c>
      <c r="G8326" s="51">
        <v>1150.4000000000001</v>
      </c>
    </row>
    <row r="8327" spans="1:7" x14ac:dyDescent="0.35">
      <c r="A8327">
        <v>2016</v>
      </c>
      <c r="B8327">
        <v>8</v>
      </c>
      <c r="C8327" t="str">
        <f>+VLOOKUP(Precio_mayoristas_consumidores[[#This Row],[Cod_mes]],Códigos_mes[],2,0)</f>
        <v>Agosto</v>
      </c>
      <c r="D8327" t="s">
        <v>800</v>
      </c>
      <c r="E8327" t="str">
        <f>+VLOOKUP(Precio_mayoristas_consumidores[[#This Row],[Producto]],Codigos_class_frutas[],2,0)</f>
        <v>Frutos de pepita</v>
      </c>
      <c r="F8327" t="s">
        <v>803</v>
      </c>
      <c r="G8327" s="51">
        <v>724.44</v>
      </c>
    </row>
    <row r="8328" spans="1:7" x14ac:dyDescent="0.35">
      <c r="A8328">
        <v>2016</v>
      </c>
      <c r="B8328">
        <v>8</v>
      </c>
      <c r="C8328" t="str">
        <f>+VLOOKUP(Precio_mayoristas_consumidores[[#This Row],[Cod_mes]],Códigos_mes[],2,0)</f>
        <v>Agosto</v>
      </c>
      <c r="D8328" t="s">
        <v>800</v>
      </c>
      <c r="E8328" t="str">
        <f>+VLOOKUP(Precio_mayoristas_consumidores[[#This Row],[Producto]],Codigos_class_frutas[],2,0)</f>
        <v>Cítricos</v>
      </c>
      <c r="F8328" t="s">
        <v>221</v>
      </c>
      <c r="G8328" s="51">
        <v>223.73</v>
      </c>
    </row>
    <row r="8329" spans="1:7" x14ac:dyDescent="0.35">
      <c r="A8329">
        <v>2016</v>
      </c>
      <c r="B8329">
        <v>8</v>
      </c>
      <c r="C8329" t="str">
        <f>+VLOOKUP(Precio_mayoristas_consumidores[[#This Row],[Cod_mes]],Códigos_mes[],2,0)</f>
        <v>Agosto</v>
      </c>
      <c r="D8329" t="s">
        <v>800</v>
      </c>
      <c r="E8329" t="str">
        <f>+VLOOKUP(Precio_mayoristas_consumidores[[#This Row],[Producto]],Codigos_class_frutas[],2,0)</f>
        <v>Oleaginosos</v>
      </c>
      <c r="F8329" t="s">
        <v>225</v>
      </c>
      <c r="G8329" s="51">
        <v>1634.13</v>
      </c>
    </row>
    <row r="8330" spans="1:7" x14ac:dyDescent="0.35">
      <c r="A8330">
        <v>2016</v>
      </c>
      <c r="B8330">
        <v>8</v>
      </c>
      <c r="C8330" t="str">
        <f>+VLOOKUP(Precio_mayoristas_consumidores[[#This Row],[Cod_mes]],Códigos_mes[],2,0)</f>
        <v>Agosto</v>
      </c>
      <c r="D8330" t="s">
        <v>800</v>
      </c>
      <c r="E8330" t="str">
        <f>+VLOOKUP(Precio_mayoristas_consumidores[[#This Row],[Producto]],Codigos_class_frutas[],2,0)</f>
        <v>Tropicales y subtropicales</v>
      </c>
      <c r="F8330" t="s">
        <v>806</v>
      </c>
      <c r="G8330" s="51">
        <v>957.35</v>
      </c>
    </row>
    <row r="8331" spans="1:7" x14ac:dyDescent="0.35">
      <c r="A8331">
        <v>2016</v>
      </c>
      <c r="B8331">
        <v>8</v>
      </c>
      <c r="C8331" t="str">
        <f>+VLOOKUP(Precio_mayoristas_consumidores[[#This Row],[Cod_mes]],Códigos_mes[],2,0)</f>
        <v>Agosto</v>
      </c>
      <c r="D8331" t="s">
        <v>800</v>
      </c>
      <c r="E8331" t="str">
        <f>+VLOOKUP(Precio_mayoristas_consumidores[[#This Row],[Producto]],Codigos_class_frutas[],2,0)</f>
        <v>Frutos de pepita</v>
      </c>
      <c r="F8331" t="s">
        <v>242</v>
      </c>
      <c r="G8331" s="51">
        <v>366.81</v>
      </c>
    </row>
    <row r="8332" spans="1:7" x14ac:dyDescent="0.35">
      <c r="A8332">
        <v>2016</v>
      </c>
      <c r="B8332">
        <v>8</v>
      </c>
      <c r="C8332" t="str">
        <f>+VLOOKUP(Precio_mayoristas_consumidores[[#This Row],[Cod_mes]],Códigos_mes[],2,0)</f>
        <v>Agosto</v>
      </c>
      <c r="D8332" t="s">
        <v>800</v>
      </c>
      <c r="E8332" t="str">
        <f>+VLOOKUP(Precio_mayoristas_consumidores[[#This Row],[Producto]],Codigos_class_frutas[],2,0)</f>
        <v>Tropicales y subtropicales</v>
      </c>
      <c r="F8332" t="s">
        <v>204</v>
      </c>
      <c r="G8332" s="51">
        <v>496.89</v>
      </c>
    </row>
    <row r="8333" spans="1:7" x14ac:dyDescent="0.35">
      <c r="A8333">
        <v>2016</v>
      </c>
      <c r="B8333">
        <v>8</v>
      </c>
      <c r="C8333" t="str">
        <f>+VLOOKUP(Precio_mayoristas_consumidores[[#This Row],[Cod_mes]],Códigos_mes[],2,0)</f>
        <v>Agosto</v>
      </c>
      <c r="D8333" t="s">
        <v>800</v>
      </c>
      <c r="E8333" t="str">
        <f>+VLOOKUP(Precio_mayoristas_consumidores[[#This Row],[Producto]],Codigos_class_frutas[],2,0)</f>
        <v>Cítricos</v>
      </c>
      <c r="F8333" t="s">
        <v>256</v>
      </c>
      <c r="G8333" s="51">
        <v>475.19</v>
      </c>
    </row>
    <row r="8334" spans="1:7" x14ac:dyDescent="0.35">
      <c r="A8334">
        <v>2016</v>
      </c>
      <c r="B8334">
        <v>8</v>
      </c>
      <c r="C8334" t="str">
        <f>+VLOOKUP(Precio_mayoristas_consumidores[[#This Row],[Cod_mes]],Códigos_mes[],2,0)</f>
        <v>Agosto</v>
      </c>
      <c r="D8334" t="s">
        <v>800</v>
      </c>
      <c r="E8334" t="str">
        <f>+VLOOKUP(Precio_mayoristas_consumidores[[#This Row],[Producto]],Codigos_class_frutas[],2,0)</f>
        <v>Otros</v>
      </c>
      <c r="F8334" t="s">
        <v>717</v>
      </c>
      <c r="G8334" s="51">
        <v>952.43</v>
      </c>
    </row>
    <row r="8335" spans="1:7" x14ac:dyDescent="0.35">
      <c r="A8335">
        <v>2016</v>
      </c>
      <c r="B8335">
        <v>9</v>
      </c>
      <c r="C8335" t="str">
        <f>+VLOOKUP(Precio_mayoristas_consumidores[[#This Row],[Cod_mes]],Códigos_mes[],2,0)</f>
        <v>Septiembre</v>
      </c>
      <c r="D8335" t="s">
        <v>800</v>
      </c>
      <c r="E8335" t="str">
        <f>+VLOOKUP(Precio_mayoristas_consumidores[[#This Row],[Producto]],Codigos_class_frutas[],2,0)</f>
        <v>Berries</v>
      </c>
      <c r="F8335" t="s">
        <v>207</v>
      </c>
      <c r="G8335" s="51">
        <v>5613.91</v>
      </c>
    </row>
    <row r="8336" spans="1:7" x14ac:dyDescent="0.35">
      <c r="A8336">
        <v>2016</v>
      </c>
      <c r="B8336">
        <v>9</v>
      </c>
      <c r="C8336" t="str">
        <f>+VLOOKUP(Precio_mayoristas_consumidores[[#This Row],[Cod_mes]],Códigos_mes[],2,0)</f>
        <v>Septiembre</v>
      </c>
      <c r="D8336" t="s">
        <v>800</v>
      </c>
      <c r="E8336" t="str">
        <f>+VLOOKUP(Precio_mayoristas_consumidores[[#This Row],[Producto]],Codigos_class_frutas[],2,0)</f>
        <v>Otros</v>
      </c>
      <c r="F8336" t="s">
        <v>209</v>
      </c>
      <c r="G8336" s="51">
        <v>1361.18</v>
      </c>
    </row>
    <row r="8337" spans="1:7" x14ac:dyDescent="0.35">
      <c r="A8337">
        <v>2016</v>
      </c>
      <c r="B8337">
        <v>9</v>
      </c>
      <c r="C8337" t="str">
        <f>+VLOOKUP(Precio_mayoristas_consumidores[[#This Row],[Cod_mes]],Códigos_mes[],2,0)</f>
        <v>Septiembre</v>
      </c>
      <c r="D8337" t="s">
        <v>800</v>
      </c>
      <c r="E8337" t="str">
        <f>+VLOOKUP(Precio_mayoristas_consumidores[[#This Row],[Producto]],Codigos_class_frutas[],2,0)</f>
        <v>Berries</v>
      </c>
      <c r="F8337" t="s">
        <v>212</v>
      </c>
      <c r="G8337" s="51">
        <v>1381.48</v>
      </c>
    </row>
    <row r="8338" spans="1:7" x14ac:dyDescent="0.35">
      <c r="A8338">
        <v>2016</v>
      </c>
      <c r="B8338">
        <v>9</v>
      </c>
      <c r="C8338" t="str">
        <f>+VLOOKUP(Precio_mayoristas_consumidores[[#This Row],[Cod_mes]],Códigos_mes[],2,0)</f>
        <v>Septiembre</v>
      </c>
      <c r="D8338" t="s">
        <v>800</v>
      </c>
      <c r="E8338" t="str">
        <f>+VLOOKUP(Precio_mayoristas_consumidores[[#This Row],[Producto]],Codigos_class_frutas[],2,0)</f>
        <v>Berries</v>
      </c>
      <c r="F8338" t="s">
        <v>249</v>
      </c>
      <c r="G8338" s="51">
        <v>486.29</v>
      </c>
    </row>
    <row r="8339" spans="1:7" x14ac:dyDescent="0.35">
      <c r="A8339">
        <v>2016</v>
      </c>
      <c r="B8339">
        <v>9</v>
      </c>
      <c r="C8339" t="str">
        <f>+VLOOKUP(Precio_mayoristas_consumidores[[#This Row],[Cod_mes]],Códigos_mes[],2,0)</f>
        <v>Septiembre</v>
      </c>
      <c r="D8339" t="s">
        <v>800</v>
      </c>
      <c r="E8339" t="str">
        <f>+VLOOKUP(Precio_mayoristas_consumidores[[#This Row],[Producto]],Codigos_class_frutas[],2,0)</f>
        <v>Cítricos</v>
      </c>
      <c r="F8339" t="s">
        <v>214</v>
      </c>
      <c r="G8339" s="51">
        <v>251.23</v>
      </c>
    </row>
    <row r="8340" spans="1:7" x14ac:dyDescent="0.35">
      <c r="A8340">
        <v>2016</v>
      </c>
      <c r="B8340">
        <v>9</v>
      </c>
      <c r="C8340" t="str">
        <f>+VLOOKUP(Precio_mayoristas_consumidores[[#This Row],[Cod_mes]],Códigos_mes[],2,0)</f>
        <v>Septiembre</v>
      </c>
      <c r="D8340" t="s">
        <v>800</v>
      </c>
      <c r="E8340" t="str">
        <f>+VLOOKUP(Precio_mayoristas_consumidores[[#This Row],[Producto]],Codigos_class_frutas[],2,0)</f>
        <v>Cítricos</v>
      </c>
      <c r="F8340" t="s">
        <v>218</v>
      </c>
      <c r="G8340" s="51">
        <v>420.35</v>
      </c>
    </row>
    <row r="8341" spans="1:7" x14ac:dyDescent="0.35">
      <c r="A8341">
        <v>2016</v>
      </c>
      <c r="B8341">
        <v>9</v>
      </c>
      <c r="C8341" t="str">
        <f>+VLOOKUP(Precio_mayoristas_consumidores[[#This Row],[Cod_mes]],Códigos_mes[],2,0)</f>
        <v>Septiembre</v>
      </c>
      <c r="D8341" t="s">
        <v>800</v>
      </c>
      <c r="E8341" t="str">
        <f>+VLOOKUP(Precio_mayoristas_consumidores[[#This Row],[Producto]],Codigos_class_frutas[],2,0)</f>
        <v>Tropicales y subtropicales</v>
      </c>
      <c r="F8341" t="s">
        <v>229</v>
      </c>
      <c r="G8341" s="51">
        <v>2723.1</v>
      </c>
    </row>
    <row r="8342" spans="1:7" x14ac:dyDescent="0.35">
      <c r="A8342">
        <v>2016</v>
      </c>
      <c r="B8342">
        <v>9</v>
      </c>
      <c r="C8342" t="str">
        <f>+VLOOKUP(Precio_mayoristas_consumidores[[#This Row],[Cod_mes]],Códigos_mes[],2,0)</f>
        <v>Septiembre</v>
      </c>
      <c r="D8342" t="s">
        <v>800</v>
      </c>
      <c r="E8342" t="str">
        <f>+VLOOKUP(Precio_mayoristas_consumidores[[#This Row],[Producto]],Codigos_class_frutas[],2,0)</f>
        <v>Frutos de pepita</v>
      </c>
      <c r="F8342" t="s">
        <v>231</v>
      </c>
      <c r="G8342" s="51">
        <v>451.49</v>
      </c>
    </row>
    <row r="8343" spans="1:7" x14ac:dyDescent="0.35">
      <c r="A8343">
        <v>2016</v>
      </c>
      <c r="B8343">
        <v>9</v>
      </c>
      <c r="C8343" t="str">
        <f>+VLOOKUP(Precio_mayoristas_consumidores[[#This Row],[Cod_mes]],Códigos_mes[],2,0)</f>
        <v>Septiembre</v>
      </c>
      <c r="D8343" t="s">
        <v>800</v>
      </c>
      <c r="E8343" t="str">
        <f>+VLOOKUP(Precio_mayoristas_consumidores[[#This Row],[Producto]],Codigos_class_frutas[],2,0)</f>
        <v>Tropicales y subtropicales</v>
      </c>
      <c r="F8343" t="s">
        <v>798</v>
      </c>
      <c r="G8343" s="51">
        <v>1033.6099999999999</v>
      </c>
    </row>
    <row r="8344" spans="1:7" x14ac:dyDescent="0.35">
      <c r="A8344">
        <v>2016</v>
      </c>
      <c r="B8344">
        <v>9</v>
      </c>
      <c r="C8344" t="str">
        <f>+VLOOKUP(Precio_mayoristas_consumidores[[#This Row],[Cod_mes]],Códigos_mes[],2,0)</f>
        <v>Septiembre</v>
      </c>
      <c r="D8344" t="s">
        <v>800</v>
      </c>
      <c r="E8344" t="str">
        <f>+VLOOKUP(Precio_mayoristas_consumidores[[#This Row],[Producto]],Codigos_class_frutas[],2,0)</f>
        <v>Cítricos</v>
      </c>
      <c r="F8344" t="s">
        <v>221</v>
      </c>
      <c r="G8344" s="51">
        <v>264.29000000000002</v>
      </c>
    </row>
    <row r="8345" spans="1:7" x14ac:dyDescent="0.35">
      <c r="A8345">
        <v>2016</v>
      </c>
      <c r="B8345">
        <v>9</v>
      </c>
      <c r="C8345" t="str">
        <f>+VLOOKUP(Precio_mayoristas_consumidores[[#This Row],[Cod_mes]],Códigos_mes[],2,0)</f>
        <v>Septiembre</v>
      </c>
      <c r="D8345" t="s">
        <v>800</v>
      </c>
      <c r="E8345" t="str">
        <f>+VLOOKUP(Precio_mayoristas_consumidores[[#This Row],[Producto]],Codigos_class_frutas[],2,0)</f>
        <v>Frutos de pepita</v>
      </c>
      <c r="F8345" t="s">
        <v>671</v>
      </c>
      <c r="G8345" s="51">
        <v>1312.44</v>
      </c>
    </row>
    <row r="8346" spans="1:7" x14ac:dyDescent="0.35">
      <c r="A8346">
        <v>2016</v>
      </c>
      <c r="B8346">
        <v>9</v>
      </c>
      <c r="C8346" t="str">
        <f>+VLOOKUP(Precio_mayoristas_consumidores[[#This Row],[Cod_mes]],Códigos_mes[],2,0)</f>
        <v>Septiembre</v>
      </c>
      <c r="D8346" t="s">
        <v>800</v>
      </c>
      <c r="E8346" t="str">
        <f>+VLOOKUP(Precio_mayoristas_consumidores[[#This Row],[Producto]],Codigos_class_frutas[],2,0)</f>
        <v>Oleaginosos</v>
      </c>
      <c r="F8346" t="s">
        <v>225</v>
      </c>
      <c r="G8346" s="51">
        <v>1486.28</v>
      </c>
    </row>
    <row r="8347" spans="1:7" x14ac:dyDescent="0.35">
      <c r="A8347">
        <v>2016</v>
      </c>
      <c r="B8347">
        <v>9</v>
      </c>
      <c r="C8347" t="str">
        <f>+VLOOKUP(Precio_mayoristas_consumidores[[#This Row],[Cod_mes]],Códigos_mes[],2,0)</f>
        <v>Septiembre</v>
      </c>
      <c r="D8347" t="s">
        <v>800</v>
      </c>
      <c r="E8347" t="str">
        <f>+VLOOKUP(Precio_mayoristas_consumidores[[#This Row],[Producto]],Codigos_class_frutas[],2,0)</f>
        <v>Tropicales y subtropicales</v>
      </c>
      <c r="F8347" t="s">
        <v>806</v>
      </c>
      <c r="G8347" s="51">
        <v>915.76</v>
      </c>
    </row>
    <row r="8348" spans="1:7" x14ac:dyDescent="0.35">
      <c r="A8348">
        <v>2016</v>
      </c>
      <c r="B8348">
        <v>9</v>
      </c>
      <c r="C8348" t="str">
        <f>+VLOOKUP(Precio_mayoristas_consumidores[[#This Row],[Cod_mes]],Códigos_mes[],2,0)</f>
        <v>Septiembre</v>
      </c>
      <c r="D8348" t="s">
        <v>800</v>
      </c>
      <c r="E8348" t="str">
        <f>+VLOOKUP(Precio_mayoristas_consumidores[[#This Row],[Producto]],Codigos_class_frutas[],2,0)</f>
        <v>Frutos de pepita</v>
      </c>
      <c r="F8348" t="s">
        <v>242</v>
      </c>
      <c r="G8348" s="51">
        <v>431.42</v>
      </c>
    </row>
    <row r="8349" spans="1:7" x14ac:dyDescent="0.35">
      <c r="A8349">
        <v>2016</v>
      </c>
      <c r="B8349">
        <v>9</v>
      </c>
      <c r="C8349" t="str">
        <f>+VLOOKUP(Precio_mayoristas_consumidores[[#This Row],[Cod_mes]],Códigos_mes[],2,0)</f>
        <v>Septiembre</v>
      </c>
      <c r="D8349" t="s">
        <v>800</v>
      </c>
      <c r="E8349" t="str">
        <f>+VLOOKUP(Precio_mayoristas_consumidores[[#This Row],[Producto]],Codigos_class_frutas[],2,0)</f>
        <v>Tropicales y subtropicales</v>
      </c>
      <c r="F8349" t="s">
        <v>204</v>
      </c>
      <c r="G8349" s="51">
        <v>587.79</v>
      </c>
    </row>
    <row r="8350" spans="1:7" x14ac:dyDescent="0.35">
      <c r="A8350">
        <v>2016</v>
      </c>
      <c r="B8350">
        <v>9</v>
      </c>
      <c r="C8350" t="str">
        <f>+VLOOKUP(Precio_mayoristas_consumidores[[#This Row],[Cod_mes]],Códigos_mes[],2,0)</f>
        <v>Septiembre</v>
      </c>
      <c r="D8350" t="s">
        <v>800</v>
      </c>
      <c r="E8350" t="str">
        <f>+VLOOKUP(Precio_mayoristas_consumidores[[#This Row],[Producto]],Codigos_class_frutas[],2,0)</f>
        <v>Cítricos</v>
      </c>
      <c r="F8350" t="s">
        <v>256</v>
      </c>
      <c r="G8350" s="51">
        <v>475.61</v>
      </c>
    </row>
    <row r="8351" spans="1:7" x14ac:dyDescent="0.35">
      <c r="A8351">
        <v>2016</v>
      </c>
      <c r="B8351">
        <v>9</v>
      </c>
      <c r="C8351" t="str">
        <f>+VLOOKUP(Precio_mayoristas_consumidores[[#This Row],[Cod_mes]],Códigos_mes[],2,0)</f>
        <v>Septiembre</v>
      </c>
      <c r="D8351" t="s">
        <v>800</v>
      </c>
      <c r="E8351" t="str">
        <f>+VLOOKUP(Precio_mayoristas_consumidores[[#This Row],[Producto]],Codigos_class_frutas[],2,0)</f>
        <v>Otros</v>
      </c>
      <c r="F8351" t="s">
        <v>717</v>
      </c>
      <c r="G8351" s="51">
        <v>870.89</v>
      </c>
    </row>
    <row r="8352" spans="1:7" x14ac:dyDescent="0.35">
      <c r="A8352">
        <v>2016</v>
      </c>
      <c r="B8352">
        <v>9</v>
      </c>
      <c r="C8352" t="str">
        <f>+VLOOKUP(Precio_mayoristas_consumidores[[#This Row],[Cod_mes]],Códigos_mes[],2,0)</f>
        <v>Septiembre</v>
      </c>
      <c r="D8352" t="s">
        <v>800</v>
      </c>
      <c r="E8352" t="str">
        <f>+VLOOKUP(Precio_mayoristas_consumidores[[#This Row],[Producto]],Codigos_class_frutas[],2,0)</f>
        <v>Uva</v>
      </c>
      <c r="F8352" t="s">
        <v>295</v>
      </c>
      <c r="G8352" s="51">
        <v>2763.17</v>
      </c>
    </row>
    <row r="8353" spans="1:7" x14ac:dyDescent="0.35">
      <c r="A8353">
        <v>2016</v>
      </c>
      <c r="B8353">
        <v>10</v>
      </c>
      <c r="C8353" t="str">
        <f>+VLOOKUP(Precio_mayoristas_consumidores[[#This Row],[Cod_mes]],Códigos_mes[],2,0)</f>
        <v>Octubre</v>
      </c>
      <c r="D8353" t="s">
        <v>800</v>
      </c>
      <c r="E8353" t="str">
        <f>+VLOOKUP(Precio_mayoristas_consumidores[[#This Row],[Producto]],Codigos_class_frutas[],2,0)</f>
        <v>Berries</v>
      </c>
      <c r="F8353" t="s">
        <v>207</v>
      </c>
      <c r="G8353" s="51">
        <v>4739.8900000000003</v>
      </c>
    </row>
    <row r="8354" spans="1:7" x14ac:dyDescent="0.35">
      <c r="A8354">
        <v>2016</v>
      </c>
      <c r="B8354">
        <v>10</v>
      </c>
      <c r="C8354" t="str">
        <f>+VLOOKUP(Precio_mayoristas_consumidores[[#This Row],[Cod_mes]],Códigos_mes[],2,0)</f>
        <v>Octubre</v>
      </c>
      <c r="D8354" t="s">
        <v>800</v>
      </c>
      <c r="E8354" t="str">
        <f>+VLOOKUP(Precio_mayoristas_consumidores[[#This Row],[Producto]],Codigos_class_frutas[],2,0)</f>
        <v>Frutos de hueso (carozo)</v>
      </c>
      <c r="F8354" t="s">
        <v>281</v>
      </c>
      <c r="G8354" s="51">
        <v>2440.31</v>
      </c>
    </row>
    <row r="8355" spans="1:7" x14ac:dyDescent="0.35">
      <c r="A8355">
        <v>2016</v>
      </c>
      <c r="B8355">
        <v>10</v>
      </c>
      <c r="C8355" t="str">
        <f>+VLOOKUP(Precio_mayoristas_consumidores[[#This Row],[Cod_mes]],Códigos_mes[],2,0)</f>
        <v>Octubre</v>
      </c>
      <c r="D8355" t="s">
        <v>800</v>
      </c>
      <c r="E8355" t="str">
        <f>+VLOOKUP(Precio_mayoristas_consumidores[[#This Row],[Producto]],Codigos_class_frutas[],2,0)</f>
        <v>Otros</v>
      </c>
      <c r="F8355" t="s">
        <v>209</v>
      </c>
      <c r="G8355" s="51">
        <v>1140.6099999999999</v>
      </c>
    </row>
    <row r="8356" spans="1:7" x14ac:dyDescent="0.35">
      <c r="A8356">
        <v>2016</v>
      </c>
      <c r="B8356">
        <v>10</v>
      </c>
      <c r="C8356" t="str">
        <f>+VLOOKUP(Precio_mayoristas_consumidores[[#This Row],[Cod_mes]],Códigos_mes[],2,0)</f>
        <v>Octubre</v>
      </c>
      <c r="D8356" t="s">
        <v>800</v>
      </c>
      <c r="E8356" t="str">
        <f>+VLOOKUP(Precio_mayoristas_consumidores[[#This Row],[Producto]],Codigos_class_frutas[],2,0)</f>
        <v>Frutos de hueso (carozo)</v>
      </c>
      <c r="F8356" t="s">
        <v>277</v>
      </c>
      <c r="G8356" s="51">
        <v>951.38</v>
      </c>
    </row>
    <row r="8357" spans="1:7" x14ac:dyDescent="0.35">
      <c r="A8357">
        <v>2016</v>
      </c>
      <c r="B8357">
        <v>10</v>
      </c>
      <c r="C8357" t="str">
        <f>+VLOOKUP(Precio_mayoristas_consumidores[[#This Row],[Cod_mes]],Códigos_mes[],2,0)</f>
        <v>Octubre</v>
      </c>
      <c r="D8357" t="s">
        <v>800</v>
      </c>
      <c r="E8357" t="str">
        <f>+VLOOKUP(Precio_mayoristas_consumidores[[#This Row],[Producto]],Codigos_class_frutas[],2,0)</f>
        <v>Berries</v>
      </c>
      <c r="F8357" t="s">
        <v>212</v>
      </c>
      <c r="G8357" s="51">
        <v>971.01</v>
      </c>
    </row>
    <row r="8358" spans="1:7" x14ac:dyDescent="0.35">
      <c r="A8358">
        <v>2016</v>
      </c>
      <c r="B8358">
        <v>10</v>
      </c>
      <c r="C8358" t="str">
        <f>+VLOOKUP(Precio_mayoristas_consumidores[[#This Row],[Cod_mes]],Códigos_mes[],2,0)</f>
        <v>Octubre</v>
      </c>
      <c r="D8358" t="s">
        <v>800</v>
      </c>
      <c r="E8358" t="str">
        <f>+VLOOKUP(Precio_mayoristas_consumidores[[#This Row],[Producto]],Codigos_class_frutas[],2,0)</f>
        <v>Berries</v>
      </c>
      <c r="F8358" t="s">
        <v>249</v>
      </c>
      <c r="G8358" s="51">
        <v>635.45000000000005</v>
      </c>
    </row>
    <row r="8359" spans="1:7" x14ac:dyDescent="0.35">
      <c r="A8359">
        <v>2016</v>
      </c>
      <c r="B8359">
        <v>10</v>
      </c>
      <c r="C8359" t="str">
        <f>+VLOOKUP(Precio_mayoristas_consumidores[[#This Row],[Cod_mes]],Códigos_mes[],2,0)</f>
        <v>Octubre</v>
      </c>
      <c r="D8359" t="s">
        <v>800</v>
      </c>
      <c r="E8359" t="str">
        <f>+VLOOKUP(Precio_mayoristas_consumidores[[#This Row],[Producto]],Codigos_class_frutas[],2,0)</f>
        <v>Cítricos</v>
      </c>
      <c r="F8359" t="s">
        <v>214</v>
      </c>
      <c r="G8359" s="51">
        <v>351.62</v>
      </c>
    </row>
    <row r="8360" spans="1:7" x14ac:dyDescent="0.35">
      <c r="A8360">
        <v>2016</v>
      </c>
      <c r="B8360">
        <v>10</v>
      </c>
      <c r="C8360" t="str">
        <f>+VLOOKUP(Precio_mayoristas_consumidores[[#This Row],[Cod_mes]],Códigos_mes[],2,0)</f>
        <v>Octubre</v>
      </c>
      <c r="D8360" t="s">
        <v>800</v>
      </c>
      <c r="E8360" t="str">
        <f>+VLOOKUP(Precio_mayoristas_consumidores[[#This Row],[Producto]],Codigos_class_frutas[],2,0)</f>
        <v>Cítricos</v>
      </c>
      <c r="F8360" t="s">
        <v>218</v>
      </c>
      <c r="G8360" s="51">
        <v>398.38</v>
      </c>
    </row>
    <row r="8361" spans="1:7" x14ac:dyDescent="0.35">
      <c r="A8361">
        <v>2016</v>
      </c>
      <c r="B8361">
        <v>10</v>
      </c>
      <c r="C8361" t="str">
        <f>+VLOOKUP(Precio_mayoristas_consumidores[[#This Row],[Cod_mes]],Códigos_mes[],2,0)</f>
        <v>Octubre</v>
      </c>
      <c r="D8361" t="s">
        <v>800</v>
      </c>
      <c r="E8361" t="str">
        <f>+VLOOKUP(Precio_mayoristas_consumidores[[#This Row],[Producto]],Codigos_class_frutas[],2,0)</f>
        <v>Tropicales y subtropicales</v>
      </c>
      <c r="F8361" t="s">
        <v>229</v>
      </c>
      <c r="G8361" s="51">
        <v>1895.53</v>
      </c>
    </row>
    <row r="8362" spans="1:7" x14ac:dyDescent="0.35">
      <c r="A8362">
        <v>2016</v>
      </c>
      <c r="B8362">
        <v>10</v>
      </c>
      <c r="C8362" t="str">
        <f>+VLOOKUP(Precio_mayoristas_consumidores[[#This Row],[Cod_mes]],Códigos_mes[],2,0)</f>
        <v>Octubre</v>
      </c>
      <c r="D8362" t="s">
        <v>800</v>
      </c>
      <c r="E8362" t="str">
        <f>+VLOOKUP(Precio_mayoristas_consumidores[[#This Row],[Producto]],Codigos_class_frutas[],2,0)</f>
        <v>Frutos de pepita</v>
      </c>
      <c r="F8362" t="s">
        <v>231</v>
      </c>
      <c r="G8362" s="51">
        <v>521.52</v>
      </c>
    </row>
    <row r="8363" spans="1:7" x14ac:dyDescent="0.35">
      <c r="A8363">
        <v>2016</v>
      </c>
      <c r="B8363">
        <v>10</v>
      </c>
      <c r="C8363" t="str">
        <f>+VLOOKUP(Precio_mayoristas_consumidores[[#This Row],[Cod_mes]],Códigos_mes[],2,0)</f>
        <v>Octubre</v>
      </c>
      <c r="D8363" t="s">
        <v>800</v>
      </c>
      <c r="E8363" t="str">
        <f>+VLOOKUP(Precio_mayoristas_consumidores[[#This Row],[Producto]],Codigos_class_frutas[],2,0)</f>
        <v>Tropicales y subtropicales</v>
      </c>
      <c r="F8363" t="s">
        <v>798</v>
      </c>
      <c r="G8363" s="51">
        <v>1950</v>
      </c>
    </row>
    <row r="8364" spans="1:7" x14ac:dyDescent="0.35">
      <c r="A8364">
        <v>2016</v>
      </c>
      <c r="B8364">
        <v>10</v>
      </c>
      <c r="C8364" t="str">
        <f>+VLOOKUP(Precio_mayoristas_consumidores[[#This Row],[Cod_mes]],Códigos_mes[],2,0)</f>
        <v>Octubre</v>
      </c>
      <c r="D8364" t="s">
        <v>800</v>
      </c>
      <c r="E8364" t="str">
        <f>+VLOOKUP(Precio_mayoristas_consumidores[[#This Row],[Producto]],Codigos_class_frutas[],2,0)</f>
        <v>Cítricos</v>
      </c>
      <c r="F8364" t="s">
        <v>221</v>
      </c>
      <c r="G8364" s="51">
        <v>347.02</v>
      </c>
    </row>
    <row r="8365" spans="1:7" x14ac:dyDescent="0.35">
      <c r="A8365">
        <v>2016</v>
      </c>
      <c r="B8365">
        <v>10</v>
      </c>
      <c r="C8365" t="str">
        <f>+VLOOKUP(Precio_mayoristas_consumidores[[#This Row],[Cod_mes]],Códigos_mes[],2,0)</f>
        <v>Octubre</v>
      </c>
      <c r="D8365" t="s">
        <v>800</v>
      </c>
      <c r="E8365" t="str">
        <f>+VLOOKUP(Precio_mayoristas_consumidores[[#This Row],[Producto]],Codigos_class_frutas[],2,0)</f>
        <v>Frutos de hueso (carozo)</v>
      </c>
      <c r="F8365" t="s">
        <v>665</v>
      </c>
      <c r="G8365" s="51">
        <v>1405</v>
      </c>
    </row>
    <row r="8366" spans="1:7" x14ac:dyDescent="0.35">
      <c r="A8366">
        <v>2016</v>
      </c>
      <c r="B8366">
        <v>10</v>
      </c>
      <c r="C8366" t="str">
        <f>+VLOOKUP(Precio_mayoristas_consumidores[[#This Row],[Cod_mes]],Códigos_mes[],2,0)</f>
        <v>Octubre</v>
      </c>
      <c r="D8366" t="s">
        <v>800</v>
      </c>
      <c r="E8366" t="str">
        <f>+VLOOKUP(Precio_mayoristas_consumidores[[#This Row],[Producto]],Codigos_class_frutas[],2,0)</f>
        <v>Frutos de pepita</v>
      </c>
      <c r="F8366" t="s">
        <v>671</v>
      </c>
      <c r="G8366" s="51">
        <v>1037.1099999999999</v>
      </c>
    </row>
    <row r="8367" spans="1:7" x14ac:dyDescent="0.35">
      <c r="A8367">
        <v>2016</v>
      </c>
      <c r="B8367">
        <v>10</v>
      </c>
      <c r="C8367" t="str">
        <f>+VLOOKUP(Precio_mayoristas_consumidores[[#This Row],[Cod_mes]],Códigos_mes[],2,0)</f>
        <v>Octubre</v>
      </c>
      <c r="D8367" t="s">
        <v>800</v>
      </c>
      <c r="E8367" t="str">
        <f>+VLOOKUP(Precio_mayoristas_consumidores[[#This Row],[Producto]],Codigos_class_frutas[],2,0)</f>
        <v>Oleaginosos</v>
      </c>
      <c r="F8367" t="s">
        <v>225</v>
      </c>
      <c r="G8367" s="51">
        <v>1363.29</v>
      </c>
    </row>
    <row r="8368" spans="1:7" x14ac:dyDescent="0.35">
      <c r="A8368">
        <v>2016</v>
      </c>
      <c r="B8368">
        <v>10</v>
      </c>
      <c r="C8368" t="str">
        <f>+VLOOKUP(Precio_mayoristas_consumidores[[#This Row],[Cod_mes]],Códigos_mes[],2,0)</f>
        <v>Octubre</v>
      </c>
      <c r="D8368" t="s">
        <v>800</v>
      </c>
      <c r="E8368" t="str">
        <f>+VLOOKUP(Precio_mayoristas_consumidores[[#This Row],[Producto]],Codigos_class_frutas[],2,0)</f>
        <v>Tropicales y subtropicales</v>
      </c>
      <c r="F8368" t="s">
        <v>806</v>
      </c>
      <c r="G8368" s="51">
        <v>1130.24</v>
      </c>
    </row>
    <row r="8369" spans="1:7" x14ac:dyDescent="0.35">
      <c r="A8369">
        <v>2016</v>
      </c>
      <c r="B8369">
        <v>10</v>
      </c>
      <c r="C8369" t="str">
        <f>+VLOOKUP(Precio_mayoristas_consumidores[[#This Row],[Cod_mes]],Códigos_mes[],2,0)</f>
        <v>Octubre</v>
      </c>
      <c r="D8369" t="s">
        <v>800</v>
      </c>
      <c r="E8369" t="str">
        <f>+VLOOKUP(Precio_mayoristas_consumidores[[#This Row],[Producto]],Codigos_class_frutas[],2,0)</f>
        <v>Frutos de pepita</v>
      </c>
      <c r="F8369" t="s">
        <v>242</v>
      </c>
      <c r="G8369" s="51">
        <v>507.59</v>
      </c>
    </row>
    <row r="8370" spans="1:7" x14ac:dyDescent="0.35">
      <c r="A8370">
        <v>2016</v>
      </c>
      <c r="B8370">
        <v>10</v>
      </c>
      <c r="C8370" t="str">
        <f>+VLOOKUP(Precio_mayoristas_consumidores[[#This Row],[Cod_mes]],Códigos_mes[],2,0)</f>
        <v>Octubre</v>
      </c>
      <c r="D8370" t="s">
        <v>800</v>
      </c>
      <c r="E8370" t="str">
        <f>+VLOOKUP(Precio_mayoristas_consumidores[[#This Row],[Producto]],Codigos_class_frutas[],2,0)</f>
        <v>Tropicales y subtropicales</v>
      </c>
      <c r="F8370" t="s">
        <v>204</v>
      </c>
      <c r="G8370" s="51">
        <v>499.66</v>
      </c>
    </row>
    <row r="8371" spans="1:7" x14ac:dyDescent="0.35">
      <c r="A8371">
        <v>2016</v>
      </c>
      <c r="B8371">
        <v>10</v>
      </c>
      <c r="C8371" t="str">
        <f>+VLOOKUP(Precio_mayoristas_consumidores[[#This Row],[Cod_mes]],Códigos_mes[],2,0)</f>
        <v>Octubre</v>
      </c>
      <c r="D8371" t="s">
        <v>800</v>
      </c>
      <c r="E8371" t="str">
        <f>+VLOOKUP(Precio_mayoristas_consumidores[[#This Row],[Producto]],Codigos_class_frutas[],2,0)</f>
        <v>Cítricos</v>
      </c>
      <c r="F8371" t="s">
        <v>256</v>
      </c>
      <c r="G8371" s="51">
        <v>469.47</v>
      </c>
    </row>
    <row r="8372" spans="1:7" x14ac:dyDescent="0.35">
      <c r="A8372">
        <v>2016</v>
      </c>
      <c r="B8372">
        <v>10</v>
      </c>
      <c r="C8372" t="str">
        <f>+VLOOKUP(Precio_mayoristas_consumidores[[#This Row],[Cod_mes]],Códigos_mes[],2,0)</f>
        <v>Octubre</v>
      </c>
      <c r="D8372" t="s">
        <v>800</v>
      </c>
      <c r="E8372" t="str">
        <f>+VLOOKUP(Precio_mayoristas_consumidores[[#This Row],[Producto]],Codigos_class_frutas[],2,0)</f>
        <v>Otros</v>
      </c>
      <c r="F8372" t="s">
        <v>717</v>
      </c>
      <c r="G8372" s="51">
        <v>922.22</v>
      </c>
    </row>
    <row r="8373" spans="1:7" x14ac:dyDescent="0.35">
      <c r="A8373">
        <v>2016</v>
      </c>
      <c r="B8373">
        <v>10</v>
      </c>
      <c r="C8373" t="str">
        <f>+VLOOKUP(Precio_mayoristas_consumidores[[#This Row],[Cod_mes]],Códigos_mes[],2,0)</f>
        <v>Octubre</v>
      </c>
      <c r="D8373" t="s">
        <v>800</v>
      </c>
      <c r="E8373" t="str">
        <f>+VLOOKUP(Precio_mayoristas_consumidores[[#This Row],[Producto]],Codigos_class_frutas[],2,0)</f>
        <v>Uva</v>
      </c>
      <c r="F8373" t="s">
        <v>295</v>
      </c>
      <c r="G8373" s="51">
        <v>2787.39</v>
      </c>
    </row>
    <row r="8374" spans="1:7" x14ac:dyDescent="0.35">
      <c r="A8374">
        <v>2016</v>
      </c>
      <c r="B8374">
        <v>11</v>
      </c>
      <c r="C8374" t="str">
        <f>+VLOOKUP(Precio_mayoristas_consumidores[[#This Row],[Cod_mes]],Códigos_mes[],2,0)</f>
        <v>Noviembre</v>
      </c>
      <c r="D8374" t="s">
        <v>800</v>
      </c>
      <c r="E8374" t="str">
        <f>+VLOOKUP(Precio_mayoristas_consumidores[[#This Row],[Producto]],Codigos_class_frutas[],2,0)</f>
        <v>Berries</v>
      </c>
      <c r="F8374" t="s">
        <v>207</v>
      </c>
      <c r="G8374" s="51">
        <v>3047.36</v>
      </c>
    </row>
    <row r="8375" spans="1:7" x14ac:dyDescent="0.35">
      <c r="A8375">
        <v>2016</v>
      </c>
      <c r="B8375">
        <v>11</v>
      </c>
      <c r="C8375" t="str">
        <f>+VLOOKUP(Precio_mayoristas_consumidores[[#This Row],[Cod_mes]],Códigos_mes[],2,0)</f>
        <v>Noviembre</v>
      </c>
      <c r="D8375" t="s">
        <v>800</v>
      </c>
      <c r="E8375" t="str">
        <f>+VLOOKUP(Precio_mayoristas_consumidores[[#This Row],[Producto]],Codigos_class_frutas[],2,0)</f>
        <v>Frutos de hueso (carozo)</v>
      </c>
      <c r="F8375" t="s">
        <v>281</v>
      </c>
      <c r="G8375" s="51">
        <v>1206.58</v>
      </c>
    </row>
    <row r="8376" spans="1:7" x14ac:dyDescent="0.35">
      <c r="A8376">
        <v>2016</v>
      </c>
      <c r="B8376">
        <v>11</v>
      </c>
      <c r="C8376" t="str">
        <f>+VLOOKUP(Precio_mayoristas_consumidores[[#This Row],[Cod_mes]],Códigos_mes[],2,0)</f>
        <v>Noviembre</v>
      </c>
      <c r="D8376" t="s">
        <v>800</v>
      </c>
      <c r="E8376" t="str">
        <f>+VLOOKUP(Precio_mayoristas_consumidores[[#This Row],[Producto]],Codigos_class_frutas[],2,0)</f>
        <v>Otros</v>
      </c>
      <c r="F8376" t="s">
        <v>209</v>
      </c>
      <c r="G8376" s="51">
        <v>1071.3699999999999</v>
      </c>
    </row>
    <row r="8377" spans="1:7" x14ac:dyDescent="0.35">
      <c r="A8377">
        <v>2016</v>
      </c>
      <c r="B8377">
        <v>11</v>
      </c>
      <c r="C8377" t="str">
        <f>+VLOOKUP(Precio_mayoristas_consumidores[[#This Row],[Cod_mes]],Códigos_mes[],2,0)</f>
        <v>Noviembre</v>
      </c>
      <c r="D8377" t="s">
        <v>800</v>
      </c>
      <c r="E8377" t="str">
        <f>+VLOOKUP(Precio_mayoristas_consumidores[[#This Row],[Producto]],Codigos_class_frutas[],2,0)</f>
        <v>Frutos de hueso (carozo)</v>
      </c>
      <c r="F8377" t="s">
        <v>702</v>
      </c>
      <c r="G8377" s="51">
        <v>627.42999999999995</v>
      </c>
    </row>
    <row r="8378" spans="1:7" x14ac:dyDescent="0.35">
      <c r="A8378">
        <v>2016</v>
      </c>
      <c r="B8378">
        <v>11</v>
      </c>
      <c r="C8378" t="str">
        <f>+VLOOKUP(Precio_mayoristas_consumidores[[#This Row],[Cod_mes]],Códigos_mes[],2,0)</f>
        <v>Noviembre</v>
      </c>
      <c r="D8378" t="s">
        <v>800</v>
      </c>
      <c r="E8378" t="str">
        <f>+VLOOKUP(Precio_mayoristas_consumidores[[#This Row],[Producto]],Codigos_class_frutas[],2,0)</f>
        <v>Frutos de hueso (carozo)</v>
      </c>
      <c r="F8378" t="s">
        <v>669</v>
      </c>
      <c r="G8378" s="51">
        <v>800.74</v>
      </c>
    </row>
    <row r="8379" spans="1:7" x14ac:dyDescent="0.35">
      <c r="A8379">
        <v>2016</v>
      </c>
      <c r="B8379">
        <v>11</v>
      </c>
      <c r="C8379" t="str">
        <f>+VLOOKUP(Precio_mayoristas_consumidores[[#This Row],[Cod_mes]],Códigos_mes[],2,0)</f>
        <v>Noviembre</v>
      </c>
      <c r="D8379" t="s">
        <v>800</v>
      </c>
      <c r="E8379" t="str">
        <f>+VLOOKUP(Precio_mayoristas_consumidores[[#This Row],[Producto]],Codigos_class_frutas[],2,0)</f>
        <v>Frutos de hueso (carozo)</v>
      </c>
      <c r="F8379" t="s">
        <v>277</v>
      </c>
      <c r="G8379" s="51">
        <v>648.32000000000005</v>
      </c>
    </row>
    <row r="8380" spans="1:7" x14ac:dyDescent="0.35">
      <c r="A8380">
        <v>2016</v>
      </c>
      <c r="B8380">
        <v>11</v>
      </c>
      <c r="C8380" t="str">
        <f>+VLOOKUP(Precio_mayoristas_consumidores[[#This Row],[Cod_mes]],Códigos_mes[],2,0)</f>
        <v>Noviembre</v>
      </c>
      <c r="D8380" t="s">
        <v>800</v>
      </c>
      <c r="E8380" t="str">
        <f>+VLOOKUP(Precio_mayoristas_consumidores[[#This Row],[Producto]],Codigos_class_frutas[],2,0)</f>
        <v>Berries</v>
      </c>
      <c r="F8380" t="s">
        <v>799</v>
      </c>
      <c r="G8380" s="51">
        <v>4011.52</v>
      </c>
    </row>
    <row r="8381" spans="1:7" x14ac:dyDescent="0.35">
      <c r="A8381">
        <v>2016</v>
      </c>
      <c r="B8381">
        <v>11</v>
      </c>
      <c r="C8381" t="str">
        <f>+VLOOKUP(Precio_mayoristas_consumidores[[#This Row],[Cod_mes]],Códigos_mes[],2,0)</f>
        <v>Noviembre</v>
      </c>
      <c r="D8381" t="s">
        <v>800</v>
      </c>
      <c r="E8381" t="str">
        <f>+VLOOKUP(Precio_mayoristas_consumidores[[#This Row],[Producto]],Codigos_class_frutas[],2,0)</f>
        <v>Berries</v>
      </c>
      <c r="F8381" t="s">
        <v>212</v>
      </c>
      <c r="G8381" s="51">
        <v>982.7</v>
      </c>
    </row>
    <row r="8382" spans="1:7" x14ac:dyDescent="0.35">
      <c r="A8382">
        <v>2016</v>
      </c>
      <c r="B8382">
        <v>11</v>
      </c>
      <c r="C8382" t="str">
        <f>+VLOOKUP(Precio_mayoristas_consumidores[[#This Row],[Cod_mes]],Códigos_mes[],2,0)</f>
        <v>Noviembre</v>
      </c>
      <c r="D8382" t="s">
        <v>800</v>
      </c>
      <c r="E8382" t="str">
        <f>+VLOOKUP(Precio_mayoristas_consumidores[[#This Row],[Producto]],Codigos_class_frutas[],2,0)</f>
        <v>Berries</v>
      </c>
      <c r="F8382" t="s">
        <v>249</v>
      </c>
      <c r="G8382" s="51">
        <v>795.27</v>
      </c>
    </row>
    <row r="8383" spans="1:7" x14ac:dyDescent="0.35">
      <c r="A8383">
        <v>2016</v>
      </c>
      <c r="B8383">
        <v>11</v>
      </c>
      <c r="C8383" t="str">
        <f>+VLOOKUP(Precio_mayoristas_consumidores[[#This Row],[Cod_mes]],Códigos_mes[],2,0)</f>
        <v>Noviembre</v>
      </c>
      <c r="D8383" t="s">
        <v>800</v>
      </c>
      <c r="E8383" t="str">
        <f>+VLOOKUP(Precio_mayoristas_consumidores[[#This Row],[Producto]],Codigos_class_frutas[],2,0)</f>
        <v>Cítricos</v>
      </c>
      <c r="F8383" t="s">
        <v>214</v>
      </c>
      <c r="G8383" s="51">
        <v>606.37</v>
      </c>
    </row>
    <row r="8384" spans="1:7" x14ac:dyDescent="0.35">
      <c r="A8384">
        <v>2016</v>
      </c>
      <c r="B8384">
        <v>11</v>
      </c>
      <c r="C8384" t="str">
        <f>+VLOOKUP(Precio_mayoristas_consumidores[[#This Row],[Cod_mes]],Códigos_mes[],2,0)</f>
        <v>Noviembre</v>
      </c>
      <c r="D8384" t="s">
        <v>800</v>
      </c>
      <c r="E8384" t="str">
        <f>+VLOOKUP(Precio_mayoristas_consumidores[[#This Row],[Producto]],Codigos_class_frutas[],2,0)</f>
        <v>Cítricos</v>
      </c>
      <c r="F8384" t="s">
        <v>218</v>
      </c>
      <c r="G8384" s="51">
        <v>421.56</v>
      </c>
    </row>
    <row r="8385" spans="1:7" x14ac:dyDescent="0.35">
      <c r="A8385">
        <v>2016</v>
      </c>
      <c r="B8385">
        <v>11</v>
      </c>
      <c r="C8385" t="str">
        <f>+VLOOKUP(Precio_mayoristas_consumidores[[#This Row],[Cod_mes]],Códigos_mes[],2,0)</f>
        <v>Noviembre</v>
      </c>
      <c r="D8385" t="s">
        <v>800</v>
      </c>
      <c r="E8385" t="str">
        <f>+VLOOKUP(Precio_mayoristas_consumidores[[#This Row],[Producto]],Codigos_class_frutas[],2,0)</f>
        <v>Tropicales y subtropicales</v>
      </c>
      <c r="F8385" t="s">
        <v>229</v>
      </c>
      <c r="G8385" s="51">
        <v>1218.46</v>
      </c>
    </row>
    <row r="8386" spans="1:7" x14ac:dyDescent="0.35">
      <c r="A8386">
        <v>2016</v>
      </c>
      <c r="B8386">
        <v>11</v>
      </c>
      <c r="C8386" t="str">
        <f>+VLOOKUP(Precio_mayoristas_consumidores[[#This Row],[Cod_mes]],Códigos_mes[],2,0)</f>
        <v>Noviembre</v>
      </c>
      <c r="D8386" t="s">
        <v>800</v>
      </c>
      <c r="E8386" t="str">
        <f>+VLOOKUP(Precio_mayoristas_consumidores[[#This Row],[Producto]],Codigos_class_frutas[],2,0)</f>
        <v>Frutos de pepita</v>
      </c>
      <c r="F8386" t="s">
        <v>231</v>
      </c>
      <c r="G8386" s="51">
        <v>587.4</v>
      </c>
    </row>
    <row r="8387" spans="1:7" x14ac:dyDescent="0.35">
      <c r="A8387">
        <v>2016</v>
      </c>
      <c r="B8387">
        <v>11</v>
      </c>
      <c r="C8387" t="str">
        <f>+VLOOKUP(Precio_mayoristas_consumidores[[#This Row],[Cod_mes]],Códigos_mes[],2,0)</f>
        <v>Noviembre</v>
      </c>
      <c r="D8387" t="s">
        <v>800</v>
      </c>
      <c r="E8387" t="str">
        <f>+VLOOKUP(Precio_mayoristas_consumidores[[#This Row],[Producto]],Codigos_class_frutas[],2,0)</f>
        <v>Frutos de pepita</v>
      </c>
      <c r="F8387" t="s">
        <v>803</v>
      </c>
      <c r="G8387" s="51">
        <v>844.44</v>
      </c>
    </row>
    <row r="8388" spans="1:7" x14ac:dyDescent="0.35">
      <c r="A8388">
        <v>2016</v>
      </c>
      <c r="B8388">
        <v>11</v>
      </c>
      <c r="C8388" t="str">
        <f>+VLOOKUP(Precio_mayoristas_consumidores[[#This Row],[Cod_mes]],Códigos_mes[],2,0)</f>
        <v>Noviembre</v>
      </c>
      <c r="D8388" t="s">
        <v>800</v>
      </c>
      <c r="E8388" t="str">
        <f>+VLOOKUP(Precio_mayoristas_consumidores[[#This Row],[Producto]],Codigos_class_frutas[],2,0)</f>
        <v>Berries</v>
      </c>
      <c r="F8388" t="s">
        <v>802</v>
      </c>
      <c r="G8388" s="51">
        <v>1500</v>
      </c>
    </row>
    <row r="8389" spans="1:7" x14ac:dyDescent="0.35">
      <c r="A8389">
        <v>2016</v>
      </c>
      <c r="B8389">
        <v>11</v>
      </c>
      <c r="C8389" t="str">
        <f>+VLOOKUP(Precio_mayoristas_consumidores[[#This Row],[Cod_mes]],Códigos_mes[],2,0)</f>
        <v>Noviembre</v>
      </c>
      <c r="D8389" t="s">
        <v>800</v>
      </c>
      <c r="E8389" t="str">
        <f>+VLOOKUP(Precio_mayoristas_consumidores[[#This Row],[Producto]],Codigos_class_frutas[],2,0)</f>
        <v>Cítricos</v>
      </c>
      <c r="F8389" t="s">
        <v>221</v>
      </c>
      <c r="G8389" s="51">
        <v>371.75</v>
      </c>
    </row>
    <row r="8390" spans="1:7" x14ac:dyDescent="0.35">
      <c r="A8390">
        <v>2016</v>
      </c>
      <c r="B8390">
        <v>11</v>
      </c>
      <c r="C8390" t="str">
        <f>+VLOOKUP(Precio_mayoristas_consumidores[[#This Row],[Cod_mes]],Códigos_mes[],2,0)</f>
        <v>Noviembre</v>
      </c>
      <c r="D8390" t="s">
        <v>800</v>
      </c>
      <c r="E8390" t="str">
        <f>+VLOOKUP(Precio_mayoristas_consumidores[[#This Row],[Producto]],Codigos_class_frutas[],2,0)</f>
        <v>Frutos de hueso (carozo)</v>
      </c>
      <c r="F8390" t="s">
        <v>665</v>
      </c>
      <c r="G8390" s="51">
        <v>745.69</v>
      </c>
    </row>
    <row r="8391" spans="1:7" x14ac:dyDescent="0.35">
      <c r="A8391">
        <v>2016</v>
      </c>
      <c r="B8391">
        <v>11</v>
      </c>
      <c r="C8391" t="str">
        <f>+VLOOKUP(Precio_mayoristas_consumidores[[#This Row],[Cod_mes]],Códigos_mes[],2,0)</f>
        <v>Noviembre</v>
      </c>
      <c r="D8391" t="s">
        <v>800</v>
      </c>
      <c r="E8391" t="str">
        <f>+VLOOKUP(Precio_mayoristas_consumidores[[#This Row],[Producto]],Codigos_class_frutas[],2,0)</f>
        <v>Frutos de pepita</v>
      </c>
      <c r="F8391" t="s">
        <v>671</v>
      </c>
      <c r="G8391" s="51">
        <v>1097.56</v>
      </c>
    </row>
    <row r="8392" spans="1:7" x14ac:dyDescent="0.35">
      <c r="A8392">
        <v>2016</v>
      </c>
      <c r="B8392">
        <v>11</v>
      </c>
      <c r="C8392" t="str">
        <f>+VLOOKUP(Precio_mayoristas_consumidores[[#This Row],[Cod_mes]],Códigos_mes[],2,0)</f>
        <v>Noviembre</v>
      </c>
      <c r="D8392" t="s">
        <v>800</v>
      </c>
      <c r="E8392" t="str">
        <f>+VLOOKUP(Precio_mayoristas_consumidores[[#This Row],[Producto]],Codigos_class_frutas[],2,0)</f>
        <v>Oleaginosos</v>
      </c>
      <c r="F8392" t="s">
        <v>225</v>
      </c>
      <c r="G8392" s="51">
        <v>1449</v>
      </c>
    </row>
    <row r="8393" spans="1:7" x14ac:dyDescent="0.35">
      <c r="A8393">
        <v>2016</v>
      </c>
      <c r="B8393">
        <v>11</v>
      </c>
      <c r="C8393" t="str">
        <f>+VLOOKUP(Precio_mayoristas_consumidores[[#This Row],[Cod_mes]],Códigos_mes[],2,0)</f>
        <v>Noviembre</v>
      </c>
      <c r="D8393" t="s">
        <v>800</v>
      </c>
      <c r="E8393" t="str">
        <f>+VLOOKUP(Precio_mayoristas_consumidores[[#This Row],[Producto]],Codigos_class_frutas[],2,0)</f>
        <v>Tropicales y subtropicales</v>
      </c>
      <c r="F8393" t="s">
        <v>806</v>
      </c>
      <c r="G8393" s="51">
        <v>1411.11</v>
      </c>
    </row>
    <row r="8394" spans="1:7" x14ac:dyDescent="0.35">
      <c r="A8394">
        <v>2016</v>
      </c>
      <c r="B8394">
        <v>11</v>
      </c>
      <c r="C8394" t="str">
        <f>+VLOOKUP(Precio_mayoristas_consumidores[[#This Row],[Cod_mes]],Códigos_mes[],2,0)</f>
        <v>Noviembre</v>
      </c>
      <c r="D8394" t="s">
        <v>800</v>
      </c>
      <c r="E8394" t="str">
        <f>+VLOOKUP(Precio_mayoristas_consumidores[[#This Row],[Producto]],Codigos_class_frutas[],2,0)</f>
        <v>Frutos de pepita</v>
      </c>
      <c r="F8394" t="s">
        <v>242</v>
      </c>
      <c r="G8394" s="51">
        <v>571.29999999999995</v>
      </c>
    </row>
    <row r="8395" spans="1:7" x14ac:dyDescent="0.35">
      <c r="A8395">
        <v>2016</v>
      </c>
      <c r="B8395">
        <v>11</v>
      </c>
      <c r="C8395" t="str">
        <f>+VLOOKUP(Precio_mayoristas_consumidores[[#This Row],[Cod_mes]],Códigos_mes[],2,0)</f>
        <v>Noviembre</v>
      </c>
      <c r="D8395" t="s">
        <v>800</v>
      </c>
      <c r="E8395" t="str">
        <f>+VLOOKUP(Precio_mayoristas_consumidores[[#This Row],[Producto]],Codigos_class_frutas[],2,0)</f>
        <v>Tropicales y subtropicales</v>
      </c>
      <c r="F8395" t="s">
        <v>204</v>
      </c>
      <c r="G8395" s="51">
        <v>499.24</v>
      </c>
    </row>
    <row r="8396" spans="1:7" x14ac:dyDescent="0.35">
      <c r="A8396">
        <v>2016</v>
      </c>
      <c r="B8396">
        <v>11</v>
      </c>
      <c r="C8396" t="str">
        <f>+VLOOKUP(Precio_mayoristas_consumidores[[#This Row],[Cod_mes]],Códigos_mes[],2,0)</f>
        <v>Noviembre</v>
      </c>
      <c r="D8396" t="s">
        <v>800</v>
      </c>
      <c r="E8396" t="str">
        <f>+VLOOKUP(Precio_mayoristas_consumidores[[#This Row],[Producto]],Codigos_class_frutas[],2,0)</f>
        <v>Cítricos</v>
      </c>
      <c r="F8396" t="s">
        <v>256</v>
      </c>
      <c r="G8396" s="51">
        <v>458.37</v>
      </c>
    </row>
    <row r="8397" spans="1:7" x14ac:dyDescent="0.35">
      <c r="A8397">
        <v>2016</v>
      </c>
      <c r="B8397">
        <v>11</v>
      </c>
      <c r="C8397" t="str">
        <f>+VLOOKUP(Precio_mayoristas_consumidores[[#This Row],[Cod_mes]],Códigos_mes[],2,0)</f>
        <v>Noviembre</v>
      </c>
      <c r="D8397" t="s">
        <v>800</v>
      </c>
      <c r="E8397" t="str">
        <f>+VLOOKUP(Precio_mayoristas_consumidores[[#This Row],[Producto]],Codigos_class_frutas[],2,0)</f>
        <v>Otros</v>
      </c>
      <c r="F8397" t="s">
        <v>717</v>
      </c>
      <c r="G8397" s="51">
        <v>1089.1199999999999</v>
      </c>
    </row>
    <row r="8398" spans="1:7" x14ac:dyDescent="0.35">
      <c r="A8398">
        <v>2016</v>
      </c>
      <c r="B8398">
        <v>11</v>
      </c>
      <c r="C8398" t="str">
        <f>+VLOOKUP(Precio_mayoristas_consumidores[[#This Row],[Cod_mes]],Códigos_mes[],2,0)</f>
        <v>Noviembre</v>
      </c>
      <c r="D8398" t="s">
        <v>800</v>
      </c>
      <c r="E8398" t="str">
        <f>+VLOOKUP(Precio_mayoristas_consumidores[[#This Row],[Producto]],Codigos_class_frutas[],2,0)</f>
        <v>Uva</v>
      </c>
      <c r="F8398" t="s">
        <v>295</v>
      </c>
      <c r="G8398" s="51">
        <v>1767.23</v>
      </c>
    </row>
    <row r="8399" spans="1:7" x14ac:dyDescent="0.35">
      <c r="A8399">
        <v>2016</v>
      </c>
      <c r="B8399">
        <v>12</v>
      </c>
      <c r="C8399" t="str">
        <f>+VLOOKUP(Precio_mayoristas_consumidores[[#This Row],[Cod_mes]],Códigos_mes[],2,0)</f>
        <v>Diciembre</v>
      </c>
      <c r="D8399" t="s">
        <v>800</v>
      </c>
      <c r="E8399" t="str">
        <f>+VLOOKUP(Precio_mayoristas_consumidores[[#This Row],[Producto]],Codigos_class_frutas[],2,0)</f>
        <v>Berries</v>
      </c>
      <c r="F8399" t="s">
        <v>207</v>
      </c>
      <c r="G8399" s="51">
        <v>1962.74</v>
      </c>
    </row>
    <row r="8400" spans="1:7" x14ac:dyDescent="0.35">
      <c r="A8400">
        <v>2016</v>
      </c>
      <c r="B8400">
        <v>12</v>
      </c>
      <c r="C8400" t="str">
        <f>+VLOOKUP(Precio_mayoristas_consumidores[[#This Row],[Cod_mes]],Códigos_mes[],2,0)</f>
        <v>Diciembre</v>
      </c>
      <c r="D8400" t="s">
        <v>800</v>
      </c>
      <c r="E8400" t="str">
        <f>+VLOOKUP(Precio_mayoristas_consumidores[[#This Row],[Producto]],Codigos_class_frutas[],2,0)</f>
        <v>Berries</v>
      </c>
      <c r="F8400" t="s">
        <v>801</v>
      </c>
      <c r="G8400" s="51">
        <v>2290.48</v>
      </c>
    </row>
    <row r="8401" spans="1:7" x14ac:dyDescent="0.35">
      <c r="A8401">
        <v>2016</v>
      </c>
      <c r="B8401">
        <v>12</v>
      </c>
      <c r="C8401" t="str">
        <f>+VLOOKUP(Precio_mayoristas_consumidores[[#This Row],[Cod_mes]],Códigos_mes[],2,0)</f>
        <v>Diciembre</v>
      </c>
      <c r="D8401" t="s">
        <v>800</v>
      </c>
      <c r="E8401" t="str">
        <f>+VLOOKUP(Precio_mayoristas_consumidores[[#This Row],[Producto]],Codigos_class_frutas[],2,0)</f>
        <v>Frutos de hueso (carozo)</v>
      </c>
      <c r="F8401" t="s">
        <v>281</v>
      </c>
      <c r="G8401" s="51">
        <v>1200.96</v>
      </c>
    </row>
    <row r="8402" spans="1:7" x14ac:dyDescent="0.35">
      <c r="A8402">
        <v>2016</v>
      </c>
      <c r="B8402">
        <v>12</v>
      </c>
      <c r="C8402" t="str">
        <f>+VLOOKUP(Precio_mayoristas_consumidores[[#This Row],[Cod_mes]],Códigos_mes[],2,0)</f>
        <v>Diciembre</v>
      </c>
      <c r="D8402" t="s">
        <v>800</v>
      </c>
      <c r="E8402" t="str">
        <f>+VLOOKUP(Precio_mayoristas_consumidores[[#This Row],[Producto]],Codigos_class_frutas[],2,0)</f>
        <v>Otros</v>
      </c>
      <c r="F8402" t="s">
        <v>209</v>
      </c>
      <c r="G8402" s="51">
        <v>1114.3800000000001</v>
      </c>
    </row>
    <row r="8403" spans="1:7" x14ac:dyDescent="0.35">
      <c r="A8403">
        <v>2016</v>
      </c>
      <c r="B8403">
        <v>12</v>
      </c>
      <c r="C8403" t="str">
        <f>+VLOOKUP(Precio_mayoristas_consumidores[[#This Row],[Cod_mes]],Códigos_mes[],2,0)</f>
        <v>Diciembre</v>
      </c>
      <c r="D8403" t="s">
        <v>800</v>
      </c>
      <c r="E8403" t="str">
        <f>+VLOOKUP(Precio_mayoristas_consumidores[[#This Row],[Producto]],Codigos_class_frutas[],2,0)</f>
        <v>Frutos de hueso (carozo)</v>
      </c>
      <c r="F8403" t="s">
        <v>702</v>
      </c>
      <c r="G8403" s="51">
        <v>564.38</v>
      </c>
    </row>
    <row r="8404" spans="1:7" x14ac:dyDescent="0.35">
      <c r="A8404">
        <v>2016</v>
      </c>
      <c r="B8404">
        <v>12</v>
      </c>
      <c r="C8404" t="str">
        <f>+VLOOKUP(Precio_mayoristas_consumidores[[#This Row],[Cod_mes]],Códigos_mes[],2,0)</f>
        <v>Diciembre</v>
      </c>
      <c r="D8404" t="s">
        <v>800</v>
      </c>
      <c r="E8404" t="str">
        <f>+VLOOKUP(Precio_mayoristas_consumidores[[#This Row],[Producto]],Codigos_class_frutas[],2,0)</f>
        <v>Frutos de hueso (carozo)</v>
      </c>
      <c r="F8404" t="s">
        <v>669</v>
      </c>
      <c r="G8404" s="51">
        <v>670.41</v>
      </c>
    </row>
    <row r="8405" spans="1:7" x14ac:dyDescent="0.35">
      <c r="A8405">
        <v>2016</v>
      </c>
      <c r="B8405">
        <v>12</v>
      </c>
      <c r="C8405" t="str">
        <f>+VLOOKUP(Precio_mayoristas_consumidores[[#This Row],[Cod_mes]],Códigos_mes[],2,0)</f>
        <v>Diciembre</v>
      </c>
      <c r="D8405" t="s">
        <v>800</v>
      </c>
      <c r="E8405" t="str">
        <f>+VLOOKUP(Precio_mayoristas_consumidores[[#This Row],[Producto]],Codigos_class_frutas[],2,0)</f>
        <v>Frutos de hueso (carozo)</v>
      </c>
      <c r="F8405" t="s">
        <v>277</v>
      </c>
      <c r="G8405" s="51">
        <v>681.05</v>
      </c>
    </row>
    <row r="8406" spans="1:7" x14ac:dyDescent="0.35">
      <c r="A8406">
        <v>2016</v>
      </c>
      <c r="B8406">
        <v>12</v>
      </c>
      <c r="C8406" t="str">
        <f>+VLOOKUP(Precio_mayoristas_consumidores[[#This Row],[Cod_mes]],Códigos_mes[],2,0)</f>
        <v>Diciembre</v>
      </c>
      <c r="D8406" t="s">
        <v>800</v>
      </c>
      <c r="E8406" t="str">
        <f>+VLOOKUP(Precio_mayoristas_consumidores[[#This Row],[Producto]],Codigos_class_frutas[],2,0)</f>
        <v>Berries</v>
      </c>
      <c r="F8406" t="s">
        <v>799</v>
      </c>
      <c r="G8406" s="51">
        <v>2811.76</v>
      </c>
    </row>
    <row r="8407" spans="1:7" x14ac:dyDescent="0.35">
      <c r="A8407">
        <v>2016</v>
      </c>
      <c r="B8407">
        <v>12</v>
      </c>
      <c r="C8407" t="str">
        <f>+VLOOKUP(Precio_mayoristas_consumidores[[#This Row],[Cod_mes]],Códigos_mes[],2,0)</f>
        <v>Diciembre</v>
      </c>
      <c r="D8407" t="s">
        <v>800</v>
      </c>
      <c r="E8407" t="str">
        <f>+VLOOKUP(Precio_mayoristas_consumidores[[#This Row],[Producto]],Codigos_class_frutas[],2,0)</f>
        <v>Berries</v>
      </c>
      <c r="F8407" t="s">
        <v>212</v>
      </c>
      <c r="G8407" s="51">
        <v>900.73</v>
      </c>
    </row>
    <row r="8408" spans="1:7" x14ac:dyDescent="0.35">
      <c r="A8408">
        <v>2016</v>
      </c>
      <c r="B8408">
        <v>12</v>
      </c>
      <c r="C8408" t="str">
        <f>+VLOOKUP(Precio_mayoristas_consumidores[[#This Row],[Cod_mes]],Códigos_mes[],2,0)</f>
        <v>Diciembre</v>
      </c>
      <c r="D8408" t="s">
        <v>800</v>
      </c>
      <c r="E8408" t="str">
        <f>+VLOOKUP(Precio_mayoristas_consumidores[[#This Row],[Producto]],Codigos_class_frutas[],2,0)</f>
        <v>Tropicales y subtropicales</v>
      </c>
      <c r="F8408" t="s">
        <v>807</v>
      </c>
      <c r="G8408" s="51">
        <v>2100</v>
      </c>
    </row>
    <row r="8409" spans="1:7" x14ac:dyDescent="0.35">
      <c r="A8409">
        <v>2016</v>
      </c>
      <c r="B8409">
        <v>12</v>
      </c>
      <c r="C8409" t="str">
        <f>+VLOOKUP(Precio_mayoristas_consumidores[[#This Row],[Cod_mes]],Códigos_mes[],2,0)</f>
        <v>Diciembre</v>
      </c>
      <c r="D8409" t="s">
        <v>800</v>
      </c>
      <c r="E8409" t="str">
        <f>+VLOOKUP(Precio_mayoristas_consumidores[[#This Row],[Producto]],Codigos_class_frutas[],2,0)</f>
        <v>Berries</v>
      </c>
      <c r="F8409" t="s">
        <v>249</v>
      </c>
      <c r="G8409" s="51">
        <v>1126.67</v>
      </c>
    </row>
    <row r="8410" spans="1:7" x14ac:dyDescent="0.35">
      <c r="A8410">
        <v>2016</v>
      </c>
      <c r="B8410">
        <v>12</v>
      </c>
      <c r="C8410" t="str">
        <f>+VLOOKUP(Precio_mayoristas_consumidores[[#This Row],[Cod_mes]],Códigos_mes[],2,0)</f>
        <v>Diciembre</v>
      </c>
      <c r="D8410" t="s">
        <v>800</v>
      </c>
      <c r="E8410" t="str">
        <f>+VLOOKUP(Precio_mayoristas_consumidores[[#This Row],[Producto]],Codigos_class_frutas[],2,0)</f>
        <v>Cítricos</v>
      </c>
      <c r="F8410" t="s">
        <v>214</v>
      </c>
      <c r="G8410" s="51">
        <v>671.53</v>
      </c>
    </row>
    <row r="8411" spans="1:7" x14ac:dyDescent="0.35">
      <c r="A8411">
        <v>2016</v>
      </c>
      <c r="B8411">
        <v>12</v>
      </c>
      <c r="C8411" t="str">
        <f>+VLOOKUP(Precio_mayoristas_consumidores[[#This Row],[Cod_mes]],Códigos_mes[],2,0)</f>
        <v>Diciembre</v>
      </c>
      <c r="D8411" t="s">
        <v>800</v>
      </c>
      <c r="E8411" t="str">
        <f>+VLOOKUP(Precio_mayoristas_consumidores[[#This Row],[Producto]],Codigos_class_frutas[],2,0)</f>
        <v>Cítricos</v>
      </c>
      <c r="F8411" t="s">
        <v>218</v>
      </c>
      <c r="G8411" s="51">
        <v>397.54</v>
      </c>
    </row>
    <row r="8412" spans="1:7" x14ac:dyDescent="0.35">
      <c r="A8412">
        <v>2016</v>
      </c>
      <c r="B8412">
        <v>12</v>
      </c>
      <c r="C8412" t="str">
        <f>+VLOOKUP(Precio_mayoristas_consumidores[[#This Row],[Cod_mes]],Códigos_mes[],2,0)</f>
        <v>Diciembre</v>
      </c>
      <c r="D8412" t="s">
        <v>800</v>
      </c>
      <c r="E8412" t="str">
        <f>+VLOOKUP(Precio_mayoristas_consumidores[[#This Row],[Producto]],Codigos_class_frutas[],2,0)</f>
        <v>Tropicales y subtropicales</v>
      </c>
      <c r="F8412" t="s">
        <v>229</v>
      </c>
      <c r="G8412" s="51">
        <v>1179.43</v>
      </c>
    </row>
    <row r="8413" spans="1:7" x14ac:dyDescent="0.35">
      <c r="A8413">
        <v>2016</v>
      </c>
      <c r="B8413">
        <v>12</v>
      </c>
      <c r="C8413" t="str">
        <f>+VLOOKUP(Precio_mayoristas_consumidores[[#This Row],[Cod_mes]],Códigos_mes[],2,0)</f>
        <v>Diciembre</v>
      </c>
      <c r="D8413" t="s">
        <v>800</v>
      </c>
      <c r="E8413" t="str">
        <f>+VLOOKUP(Precio_mayoristas_consumidores[[#This Row],[Producto]],Codigos_class_frutas[],2,0)</f>
        <v>Frutos de pepita</v>
      </c>
      <c r="F8413" t="s">
        <v>231</v>
      </c>
      <c r="G8413" s="51">
        <v>611.38</v>
      </c>
    </row>
    <row r="8414" spans="1:7" x14ac:dyDescent="0.35">
      <c r="A8414">
        <v>2016</v>
      </c>
      <c r="B8414">
        <v>12</v>
      </c>
      <c r="C8414" t="str">
        <f>+VLOOKUP(Precio_mayoristas_consumidores[[#This Row],[Cod_mes]],Códigos_mes[],2,0)</f>
        <v>Diciembre</v>
      </c>
      <c r="D8414" t="s">
        <v>800</v>
      </c>
      <c r="E8414" t="str">
        <f>+VLOOKUP(Precio_mayoristas_consumidores[[#This Row],[Producto]],Codigos_class_frutas[],2,0)</f>
        <v>Tropicales y subtropicales</v>
      </c>
      <c r="F8414" t="s">
        <v>798</v>
      </c>
      <c r="G8414" s="51">
        <v>4100</v>
      </c>
    </row>
    <row r="8415" spans="1:7" x14ac:dyDescent="0.35">
      <c r="A8415">
        <v>2016</v>
      </c>
      <c r="B8415">
        <v>12</v>
      </c>
      <c r="C8415" t="str">
        <f>+VLOOKUP(Precio_mayoristas_consumidores[[#This Row],[Cod_mes]],Códigos_mes[],2,0)</f>
        <v>Diciembre</v>
      </c>
      <c r="D8415" t="s">
        <v>800</v>
      </c>
      <c r="E8415" t="str">
        <f>+VLOOKUP(Precio_mayoristas_consumidores[[#This Row],[Producto]],Codigos_class_frutas[],2,0)</f>
        <v>Berries</v>
      </c>
      <c r="F8415" t="s">
        <v>802</v>
      </c>
      <c r="G8415" s="51">
        <v>1351.11</v>
      </c>
    </row>
    <row r="8416" spans="1:7" x14ac:dyDescent="0.35">
      <c r="A8416">
        <v>2016</v>
      </c>
      <c r="B8416">
        <v>12</v>
      </c>
      <c r="C8416" t="str">
        <f>+VLOOKUP(Precio_mayoristas_consumidores[[#This Row],[Cod_mes]],Códigos_mes[],2,0)</f>
        <v>Diciembre</v>
      </c>
      <c r="D8416" t="s">
        <v>800</v>
      </c>
      <c r="E8416" t="str">
        <f>+VLOOKUP(Precio_mayoristas_consumidores[[#This Row],[Producto]],Codigos_class_frutas[],2,0)</f>
        <v>Cítricos</v>
      </c>
      <c r="F8416" t="s">
        <v>221</v>
      </c>
      <c r="G8416" s="51">
        <v>402.36</v>
      </c>
    </row>
    <row r="8417" spans="1:7" x14ac:dyDescent="0.35">
      <c r="A8417">
        <v>2016</v>
      </c>
      <c r="B8417">
        <v>12</v>
      </c>
      <c r="C8417" t="str">
        <f>+VLOOKUP(Precio_mayoristas_consumidores[[#This Row],[Cod_mes]],Códigos_mes[],2,0)</f>
        <v>Diciembre</v>
      </c>
      <c r="D8417" t="s">
        <v>800</v>
      </c>
      <c r="E8417" t="str">
        <f>+VLOOKUP(Precio_mayoristas_consumidores[[#This Row],[Producto]],Codigos_class_frutas[],2,0)</f>
        <v>Frutos de hueso (carozo)</v>
      </c>
      <c r="F8417" t="s">
        <v>665</v>
      </c>
      <c r="G8417" s="51">
        <v>619.32000000000005</v>
      </c>
    </row>
    <row r="8418" spans="1:7" x14ac:dyDescent="0.35">
      <c r="A8418">
        <v>2016</v>
      </c>
      <c r="B8418">
        <v>12</v>
      </c>
      <c r="C8418" t="str">
        <f>+VLOOKUP(Precio_mayoristas_consumidores[[#This Row],[Cod_mes]],Códigos_mes[],2,0)</f>
        <v>Diciembre</v>
      </c>
      <c r="D8418" t="s">
        <v>800</v>
      </c>
      <c r="E8418" t="str">
        <f>+VLOOKUP(Precio_mayoristas_consumidores[[#This Row],[Producto]],Codigos_class_frutas[],2,0)</f>
        <v>Frutos de pepita</v>
      </c>
      <c r="F8418" t="s">
        <v>671</v>
      </c>
      <c r="G8418" s="51">
        <v>644.85</v>
      </c>
    </row>
    <row r="8419" spans="1:7" x14ac:dyDescent="0.35">
      <c r="A8419">
        <v>2016</v>
      </c>
      <c r="B8419">
        <v>12</v>
      </c>
      <c r="C8419" t="str">
        <f>+VLOOKUP(Precio_mayoristas_consumidores[[#This Row],[Cod_mes]],Códigos_mes[],2,0)</f>
        <v>Diciembre</v>
      </c>
      <c r="D8419" t="s">
        <v>800</v>
      </c>
      <c r="E8419" t="str">
        <f>+VLOOKUP(Precio_mayoristas_consumidores[[#This Row],[Producto]],Codigos_class_frutas[],2,0)</f>
        <v>Oleaginosos</v>
      </c>
      <c r="F8419" t="s">
        <v>225</v>
      </c>
      <c r="G8419" s="51">
        <v>1376.72</v>
      </c>
    </row>
    <row r="8420" spans="1:7" x14ac:dyDescent="0.35">
      <c r="A8420">
        <v>2016</v>
      </c>
      <c r="B8420">
        <v>12</v>
      </c>
      <c r="C8420" t="str">
        <f>+VLOOKUP(Precio_mayoristas_consumidores[[#This Row],[Cod_mes]],Códigos_mes[],2,0)</f>
        <v>Diciembre</v>
      </c>
      <c r="D8420" t="s">
        <v>800</v>
      </c>
      <c r="E8420" t="str">
        <f>+VLOOKUP(Precio_mayoristas_consumidores[[#This Row],[Producto]],Codigos_class_frutas[],2,0)</f>
        <v>Tropicales y subtropicales</v>
      </c>
      <c r="F8420" t="s">
        <v>806</v>
      </c>
      <c r="G8420" s="51">
        <v>1600</v>
      </c>
    </row>
    <row r="8421" spans="1:7" x14ac:dyDescent="0.35">
      <c r="A8421">
        <v>2016</v>
      </c>
      <c r="B8421">
        <v>12</v>
      </c>
      <c r="C8421" t="str">
        <f>+VLOOKUP(Precio_mayoristas_consumidores[[#This Row],[Cod_mes]],Códigos_mes[],2,0)</f>
        <v>Diciembre</v>
      </c>
      <c r="D8421" t="s">
        <v>800</v>
      </c>
      <c r="E8421" t="str">
        <f>+VLOOKUP(Precio_mayoristas_consumidores[[#This Row],[Producto]],Codigos_class_frutas[],2,0)</f>
        <v>Frutos de pepita</v>
      </c>
      <c r="F8421" t="s">
        <v>242</v>
      </c>
      <c r="G8421" s="51">
        <v>548.03</v>
      </c>
    </row>
    <row r="8422" spans="1:7" x14ac:dyDescent="0.35">
      <c r="A8422">
        <v>2016</v>
      </c>
      <c r="B8422">
        <v>12</v>
      </c>
      <c r="C8422" t="str">
        <f>+VLOOKUP(Precio_mayoristas_consumidores[[#This Row],[Cod_mes]],Códigos_mes[],2,0)</f>
        <v>Diciembre</v>
      </c>
      <c r="D8422" t="s">
        <v>800</v>
      </c>
      <c r="E8422" t="str">
        <f>+VLOOKUP(Precio_mayoristas_consumidores[[#This Row],[Producto]],Codigos_class_frutas[],2,0)</f>
        <v>Tropicales y subtropicales</v>
      </c>
      <c r="F8422" t="s">
        <v>204</v>
      </c>
      <c r="G8422" s="51">
        <v>411.43</v>
      </c>
    </row>
    <row r="8423" spans="1:7" x14ac:dyDescent="0.35">
      <c r="A8423">
        <v>2016</v>
      </c>
      <c r="B8423">
        <v>12</v>
      </c>
      <c r="C8423" t="str">
        <f>+VLOOKUP(Precio_mayoristas_consumidores[[#This Row],[Cod_mes]],Códigos_mes[],2,0)</f>
        <v>Diciembre</v>
      </c>
      <c r="D8423" t="s">
        <v>800</v>
      </c>
      <c r="E8423" t="str">
        <f>+VLOOKUP(Precio_mayoristas_consumidores[[#This Row],[Producto]],Codigos_class_frutas[],2,0)</f>
        <v>Cítricos</v>
      </c>
      <c r="F8423" t="s">
        <v>256</v>
      </c>
      <c r="G8423" s="51">
        <v>451.07</v>
      </c>
    </row>
    <row r="8424" spans="1:7" x14ac:dyDescent="0.35">
      <c r="A8424">
        <v>2016</v>
      </c>
      <c r="B8424">
        <v>12</v>
      </c>
      <c r="C8424" t="str">
        <f>+VLOOKUP(Precio_mayoristas_consumidores[[#This Row],[Cod_mes]],Códigos_mes[],2,0)</f>
        <v>Diciembre</v>
      </c>
      <c r="D8424" t="s">
        <v>800</v>
      </c>
      <c r="E8424" t="str">
        <f>+VLOOKUP(Precio_mayoristas_consumidores[[#This Row],[Producto]],Codigos_class_frutas[],2,0)</f>
        <v>Uva</v>
      </c>
      <c r="F8424" t="s">
        <v>295</v>
      </c>
      <c r="G8424" s="51">
        <v>1152.93</v>
      </c>
    </row>
    <row r="8425" spans="1:7" x14ac:dyDescent="0.35">
      <c r="A8425">
        <v>2017</v>
      </c>
      <c r="B8425">
        <v>1</v>
      </c>
      <c r="C8425" t="str">
        <f>+VLOOKUP(Precio_mayoristas_consumidores[[#This Row],[Cod_mes]],Códigos_mes[],2,0)</f>
        <v>Enero</v>
      </c>
      <c r="D8425" t="s">
        <v>800</v>
      </c>
      <c r="E8425" t="str">
        <f>+VLOOKUP(Precio_mayoristas_consumidores[[#This Row],[Producto]],Codigos_class_frutas[],2,0)</f>
        <v>Berries</v>
      </c>
      <c r="F8425" t="s">
        <v>207</v>
      </c>
      <c r="G8425" s="51">
        <v>2003.12</v>
      </c>
    </row>
    <row r="8426" spans="1:7" x14ac:dyDescent="0.35">
      <c r="A8426">
        <v>2017</v>
      </c>
      <c r="B8426">
        <v>1</v>
      </c>
      <c r="C8426" t="str">
        <f>+VLOOKUP(Precio_mayoristas_consumidores[[#This Row],[Cod_mes]],Códigos_mes[],2,0)</f>
        <v>Enero</v>
      </c>
      <c r="D8426" t="s">
        <v>800</v>
      </c>
      <c r="E8426" t="str">
        <f>+VLOOKUP(Precio_mayoristas_consumidores[[#This Row],[Producto]],Codigos_class_frutas[],2,0)</f>
        <v>Berries</v>
      </c>
      <c r="F8426" t="s">
        <v>801</v>
      </c>
      <c r="G8426" s="51">
        <v>1857.14</v>
      </c>
    </row>
    <row r="8427" spans="1:7" x14ac:dyDescent="0.35">
      <c r="A8427">
        <v>2017</v>
      </c>
      <c r="B8427">
        <v>1</v>
      </c>
      <c r="C8427" t="str">
        <f>+VLOOKUP(Precio_mayoristas_consumidores[[#This Row],[Cod_mes]],Códigos_mes[],2,0)</f>
        <v>Enero</v>
      </c>
      <c r="D8427" t="s">
        <v>800</v>
      </c>
      <c r="E8427" t="str">
        <f>+VLOOKUP(Precio_mayoristas_consumidores[[#This Row],[Producto]],Codigos_class_frutas[],2,0)</f>
        <v>Frutos de hueso (carozo)</v>
      </c>
      <c r="F8427" t="s">
        <v>281</v>
      </c>
      <c r="G8427" s="51">
        <v>1316.06</v>
      </c>
    </row>
    <row r="8428" spans="1:7" x14ac:dyDescent="0.35">
      <c r="A8428">
        <v>2017</v>
      </c>
      <c r="B8428">
        <v>1</v>
      </c>
      <c r="C8428" t="str">
        <f>+VLOOKUP(Precio_mayoristas_consumidores[[#This Row],[Cod_mes]],Códigos_mes[],2,0)</f>
        <v>Enero</v>
      </c>
      <c r="D8428" t="s">
        <v>800</v>
      </c>
      <c r="E8428" t="str">
        <f>+VLOOKUP(Precio_mayoristas_consumidores[[#This Row],[Producto]],Codigos_class_frutas[],2,0)</f>
        <v>Frutos de hueso (carozo)</v>
      </c>
      <c r="F8428" t="s">
        <v>702</v>
      </c>
      <c r="G8428" s="51">
        <v>430.37</v>
      </c>
    </row>
    <row r="8429" spans="1:7" x14ac:dyDescent="0.35">
      <c r="A8429">
        <v>2017</v>
      </c>
      <c r="B8429">
        <v>1</v>
      </c>
      <c r="C8429" t="str">
        <f>+VLOOKUP(Precio_mayoristas_consumidores[[#This Row],[Cod_mes]],Códigos_mes[],2,0)</f>
        <v>Enero</v>
      </c>
      <c r="D8429" t="s">
        <v>800</v>
      </c>
      <c r="E8429" t="str">
        <f>+VLOOKUP(Precio_mayoristas_consumidores[[#This Row],[Producto]],Codigos_class_frutas[],2,0)</f>
        <v>Frutos de hueso (carozo)</v>
      </c>
      <c r="F8429" t="s">
        <v>669</v>
      </c>
      <c r="G8429" s="51">
        <v>766.02</v>
      </c>
    </row>
    <row r="8430" spans="1:7" x14ac:dyDescent="0.35">
      <c r="A8430">
        <v>2017</v>
      </c>
      <c r="B8430">
        <v>1</v>
      </c>
      <c r="C8430" t="str">
        <f>+VLOOKUP(Precio_mayoristas_consumidores[[#This Row],[Cod_mes]],Códigos_mes[],2,0)</f>
        <v>Enero</v>
      </c>
      <c r="D8430" t="s">
        <v>800</v>
      </c>
      <c r="E8430" t="str">
        <f>+VLOOKUP(Precio_mayoristas_consumidores[[#This Row],[Producto]],Codigos_class_frutas[],2,0)</f>
        <v>Frutos de hueso (carozo)</v>
      </c>
      <c r="F8430" t="s">
        <v>277</v>
      </c>
      <c r="G8430" s="51">
        <v>567.44000000000005</v>
      </c>
    </row>
    <row r="8431" spans="1:7" x14ac:dyDescent="0.35">
      <c r="A8431">
        <v>2017</v>
      </c>
      <c r="B8431">
        <v>1</v>
      </c>
      <c r="C8431" t="str">
        <f>+VLOOKUP(Precio_mayoristas_consumidores[[#This Row],[Cod_mes]],Códigos_mes[],2,0)</f>
        <v>Enero</v>
      </c>
      <c r="D8431" t="s">
        <v>800</v>
      </c>
      <c r="E8431" t="str">
        <f>+VLOOKUP(Precio_mayoristas_consumidores[[#This Row],[Producto]],Codigos_class_frutas[],2,0)</f>
        <v>Berries</v>
      </c>
      <c r="F8431" t="s">
        <v>799</v>
      </c>
      <c r="G8431" s="51">
        <v>1730.85</v>
      </c>
    </row>
    <row r="8432" spans="1:7" x14ac:dyDescent="0.35">
      <c r="A8432">
        <v>2017</v>
      </c>
      <c r="B8432">
        <v>1</v>
      </c>
      <c r="C8432" t="str">
        <f>+VLOOKUP(Precio_mayoristas_consumidores[[#This Row],[Cod_mes]],Códigos_mes[],2,0)</f>
        <v>Enero</v>
      </c>
      <c r="D8432" t="s">
        <v>800</v>
      </c>
      <c r="E8432" t="str">
        <f>+VLOOKUP(Precio_mayoristas_consumidores[[#This Row],[Producto]],Codigos_class_frutas[],2,0)</f>
        <v>Berries</v>
      </c>
      <c r="F8432" t="s">
        <v>212</v>
      </c>
      <c r="G8432" s="51">
        <v>931.4</v>
      </c>
    </row>
    <row r="8433" spans="1:7" x14ac:dyDescent="0.35">
      <c r="A8433">
        <v>2017</v>
      </c>
      <c r="B8433">
        <v>1</v>
      </c>
      <c r="C8433" t="str">
        <f>+VLOOKUP(Precio_mayoristas_consumidores[[#This Row],[Cod_mes]],Códigos_mes[],2,0)</f>
        <v>Enero</v>
      </c>
      <c r="D8433" t="s">
        <v>800</v>
      </c>
      <c r="E8433" t="str">
        <f>+VLOOKUP(Precio_mayoristas_consumidores[[#This Row],[Producto]],Codigos_class_frutas[],2,0)</f>
        <v>Frutos de pepita</v>
      </c>
      <c r="F8433" t="s">
        <v>805</v>
      </c>
      <c r="G8433" s="51">
        <v>851.19</v>
      </c>
    </row>
    <row r="8434" spans="1:7" x14ac:dyDescent="0.35">
      <c r="A8434">
        <v>2017</v>
      </c>
      <c r="B8434">
        <v>1</v>
      </c>
      <c r="C8434" t="str">
        <f>+VLOOKUP(Precio_mayoristas_consumidores[[#This Row],[Cod_mes]],Códigos_mes[],2,0)</f>
        <v>Enero</v>
      </c>
      <c r="D8434" t="s">
        <v>800</v>
      </c>
      <c r="E8434" t="str">
        <f>+VLOOKUP(Precio_mayoristas_consumidores[[#This Row],[Producto]],Codigos_class_frutas[],2,0)</f>
        <v>Berries</v>
      </c>
      <c r="F8434" t="s">
        <v>249</v>
      </c>
      <c r="G8434" s="51">
        <v>2000</v>
      </c>
    </row>
    <row r="8435" spans="1:7" x14ac:dyDescent="0.35">
      <c r="A8435">
        <v>2017</v>
      </c>
      <c r="B8435">
        <v>1</v>
      </c>
      <c r="C8435" t="str">
        <f>+VLOOKUP(Precio_mayoristas_consumidores[[#This Row],[Cod_mes]],Códigos_mes[],2,0)</f>
        <v>Enero</v>
      </c>
      <c r="D8435" t="s">
        <v>800</v>
      </c>
      <c r="E8435" t="str">
        <f>+VLOOKUP(Precio_mayoristas_consumidores[[#This Row],[Producto]],Codigos_class_frutas[],2,0)</f>
        <v>Cítricos</v>
      </c>
      <c r="F8435" t="s">
        <v>214</v>
      </c>
      <c r="G8435" s="51">
        <v>1053.99</v>
      </c>
    </row>
    <row r="8436" spans="1:7" x14ac:dyDescent="0.35">
      <c r="A8436">
        <v>2017</v>
      </c>
      <c r="B8436">
        <v>1</v>
      </c>
      <c r="C8436" t="str">
        <f>+VLOOKUP(Precio_mayoristas_consumidores[[#This Row],[Cod_mes]],Códigos_mes[],2,0)</f>
        <v>Enero</v>
      </c>
      <c r="D8436" t="s">
        <v>800</v>
      </c>
      <c r="E8436" t="str">
        <f>+VLOOKUP(Precio_mayoristas_consumidores[[#This Row],[Producto]],Codigos_class_frutas[],2,0)</f>
        <v>Cítricos</v>
      </c>
      <c r="F8436" t="s">
        <v>218</v>
      </c>
      <c r="G8436" s="51">
        <v>371.03</v>
      </c>
    </row>
    <row r="8437" spans="1:7" x14ac:dyDescent="0.35">
      <c r="A8437">
        <v>2017</v>
      </c>
      <c r="B8437">
        <v>1</v>
      </c>
      <c r="C8437" t="str">
        <f>+VLOOKUP(Precio_mayoristas_consumidores[[#This Row],[Cod_mes]],Códigos_mes[],2,0)</f>
        <v>Enero</v>
      </c>
      <c r="D8437" t="s">
        <v>800</v>
      </c>
      <c r="E8437" t="str">
        <f>+VLOOKUP(Precio_mayoristas_consumidores[[#This Row],[Producto]],Codigos_class_frutas[],2,0)</f>
        <v>Tropicales y subtropicales</v>
      </c>
      <c r="F8437" t="s">
        <v>229</v>
      </c>
      <c r="G8437" s="51">
        <v>1163.1199999999999</v>
      </c>
    </row>
    <row r="8438" spans="1:7" x14ac:dyDescent="0.35">
      <c r="A8438">
        <v>2017</v>
      </c>
      <c r="B8438">
        <v>1</v>
      </c>
      <c r="C8438" t="str">
        <f>+VLOOKUP(Precio_mayoristas_consumidores[[#This Row],[Cod_mes]],Códigos_mes[],2,0)</f>
        <v>Enero</v>
      </c>
      <c r="D8438" t="s">
        <v>800</v>
      </c>
      <c r="E8438" t="str">
        <f>+VLOOKUP(Precio_mayoristas_consumidores[[#This Row],[Producto]],Codigos_class_frutas[],2,0)</f>
        <v>Frutos de pepita</v>
      </c>
      <c r="F8438" t="s">
        <v>231</v>
      </c>
      <c r="G8438" s="51">
        <v>524.98</v>
      </c>
    </row>
    <row r="8439" spans="1:7" x14ac:dyDescent="0.35">
      <c r="A8439">
        <v>2017</v>
      </c>
      <c r="B8439">
        <v>1</v>
      </c>
      <c r="C8439" t="str">
        <f>+VLOOKUP(Precio_mayoristas_consumidores[[#This Row],[Cod_mes]],Códigos_mes[],2,0)</f>
        <v>Enero</v>
      </c>
      <c r="D8439" t="s">
        <v>800</v>
      </c>
      <c r="E8439" t="str">
        <f>+VLOOKUP(Precio_mayoristas_consumidores[[#This Row],[Producto]],Codigos_class_frutas[],2,0)</f>
        <v>Tropicales y subtropicales</v>
      </c>
      <c r="F8439" t="s">
        <v>798</v>
      </c>
      <c r="G8439" s="51">
        <v>1790.55</v>
      </c>
    </row>
    <row r="8440" spans="1:7" x14ac:dyDescent="0.35">
      <c r="A8440">
        <v>2017</v>
      </c>
      <c r="B8440">
        <v>1</v>
      </c>
      <c r="C8440" t="str">
        <f>+VLOOKUP(Precio_mayoristas_consumidores[[#This Row],[Cod_mes]],Códigos_mes[],2,0)</f>
        <v>Enero</v>
      </c>
      <c r="D8440" t="s">
        <v>800</v>
      </c>
      <c r="E8440" t="str">
        <f>+VLOOKUP(Precio_mayoristas_consumidores[[#This Row],[Producto]],Codigos_class_frutas[],2,0)</f>
        <v>Berries</v>
      </c>
      <c r="F8440" t="s">
        <v>802</v>
      </c>
      <c r="G8440" s="51">
        <v>1000</v>
      </c>
    </row>
    <row r="8441" spans="1:7" x14ac:dyDescent="0.35">
      <c r="A8441">
        <v>2017</v>
      </c>
      <c r="B8441">
        <v>1</v>
      </c>
      <c r="C8441" t="str">
        <f>+VLOOKUP(Precio_mayoristas_consumidores[[#This Row],[Cod_mes]],Códigos_mes[],2,0)</f>
        <v>Enero</v>
      </c>
      <c r="D8441" t="s">
        <v>800</v>
      </c>
      <c r="E8441" t="str">
        <f>+VLOOKUP(Precio_mayoristas_consumidores[[#This Row],[Producto]],Codigos_class_frutas[],2,0)</f>
        <v>Cítricos</v>
      </c>
      <c r="F8441" t="s">
        <v>221</v>
      </c>
      <c r="G8441" s="51">
        <v>440.2</v>
      </c>
    </row>
    <row r="8442" spans="1:7" x14ac:dyDescent="0.35">
      <c r="A8442">
        <v>2017</v>
      </c>
      <c r="B8442">
        <v>1</v>
      </c>
      <c r="C8442" t="str">
        <f>+VLOOKUP(Precio_mayoristas_consumidores[[#This Row],[Cod_mes]],Códigos_mes[],2,0)</f>
        <v>Enero</v>
      </c>
      <c r="D8442" t="s">
        <v>800</v>
      </c>
      <c r="E8442" t="str">
        <f>+VLOOKUP(Precio_mayoristas_consumidores[[#This Row],[Producto]],Codigos_class_frutas[],2,0)</f>
        <v>Frutos de hueso (carozo)</v>
      </c>
      <c r="F8442" t="s">
        <v>665</v>
      </c>
      <c r="G8442" s="51">
        <v>573.66</v>
      </c>
    </row>
    <row r="8443" spans="1:7" x14ac:dyDescent="0.35">
      <c r="A8443">
        <v>2017</v>
      </c>
      <c r="B8443">
        <v>1</v>
      </c>
      <c r="C8443" t="str">
        <f>+VLOOKUP(Precio_mayoristas_consumidores[[#This Row],[Cod_mes]],Códigos_mes[],2,0)</f>
        <v>Enero</v>
      </c>
      <c r="D8443" t="s">
        <v>800</v>
      </c>
      <c r="E8443" t="str">
        <f>+VLOOKUP(Precio_mayoristas_consumidores[[#This Row],[Producto]],Codigos_class_frutas[],2,0)</f>
        <v>Oleaginosos</v>
      </c>
      <c r="F8443" t="s">
        <v>225</v>
      </c>
      <c r="G8443" s="51">
        <v>1441.55</v>
      </c>
    </row>
    <row r="8444" spans="1:7" x14ac:dyDescent="0.35">
      <c r="A8444">
        <v>2017</v>
      </c>
      <c r="B8444">
        <v>1</v>
      </c>
      <c r="C8444" t="str">
        <f>+VLOOKUP(Precio_mayoristas_consumidores[[#This Row],[Cod_mes]],Códigos_mes[],2,0)</f>
        <v>Enero</v>
      </c>
      <c r="D8444" t="s">
        <v>800</v>
      </c>
      <c r="E8444" t="str">
        <f>+VLOOKUP(Precio_mayoristas_consumidores[[#This Row],[Producto]],Codigos_class_frutas[],2,0)</f>
        <v>Tropicales y subtropicales</v>
      </c>
      <c r="F8444" t="s">
        <v>806</v>
      </c>
      <c r="G8444" s="51">
        <v>1550</v>
      </c>
    </row>
    <row r="8445" spans="1:7" x14ac:dyDescent="0.35">
      <c r="A8445">
        <v>2017</v>
      </c>
      <c r="B8445">
        <v>1</v>
      </c>
      <c r="C8445" t="str">
        <f>+VLOOKUP(Precio_mayoristas_consumidores[[#This Row],[Cod_mes]],Códigos_mes[],2,0)</f>
        <v>Enero</v>
      </c>
      <c r="D8445" t="s">
        <v>800</v>
      </c>
      <c r="E8445" t="str">
        <f>+VLOOKUP(Precio_mayoristas_consumidores[[#This Row],[Producto]],Codigos_class_frutas[],2,0)</f>
        <v>Frutos de pepita</v>
      </c>
      <c r="F8445" t="s">
        <v>242</v>
      </c>
      <c r="G8445" s="51">
        <v>418.22</v>
      </c>
    </row>
    <row r="8446" spans="1:7" x14ac:dyDescent="0.35">
      <c r="A8446">
        <v>2017</v>
      </c>
      <c r="B8446">
        <v>1</v>
      </c>
      <c r="C8446" t="str">
        <f>+VLOOKUP(Precio_mayoristas_consumidores[[#This Row],[Cod_mes]],Códigos_mes[],2,0)</f>
        <v>Enero</v>
      </c>
      <c r="D8446" t="s">
        <v>800</v>
      </c>
      <c r="E8446" t="str">
        <f>+VLOOKUP(Precio_mayoristas_consumidores[[#This Row],[Producto]],Codigos_class_frutas[],2,0)</f>
        <v>Tropicales y subtropicales</v>
      </c>
      <c r="F8446" t="s">
        <v>204</v>
      </c>
      <c r="G8446" s="51">
        <v>400.28</v>
      </c>
    </row>
    <row r="8447" spans="1:7" x14ac:dyDescent="0.35">
      <c r="A8447">
        <v>2017</v>
      </c>
      <c r="B8447">
        <v>1</v>
      </c>
      <c r="C8447" t="str">
        <f>+VLOOKUP(Precio_mayoristas_consumidores[[#This Row],[Cod_mes]],Códigos_mes[],2,0)</f>
        <v>Enero</v>
      </c>
      <c r="D8447" t="s">
        <v>800</v>
      </c>
      <c r="E8447" t="str">
        <f>+VLOOKUP(Precio_mayoristas_consumidores[[#This Row],[Producto]],Codigos_class_frutas[],2,0)</f>
        <v>Cítricos</v>
      </c>
      <c r="F8447" t="s">
        <v>256</v>
      </c>
      <c r="G8447" s="51">
        <v>453.49</v>
      </c>
    </row>
    <row r="8448" spans="1:7" x14ac:dyDescent="0.35">
      <c r="A8448">
        <v>2017</v>
      </c>
      <c r="B8448">
        <v>1</v>
      </c>
      <c r="C8448" t="str">
        <f>+VLOOKUP(Precio_mayoristas_consumidores[[#This Row],[Cod_mes]],Códigos_mes[],2,0)</f>
        <v>Enero</v>
      </c>
      <c r="D8448" t="s">
        <v>800</v>
      </c>
      <c r="E8448" t="str">
        <f>+VLOOKUP(Precio_mayoristas_consumidores[[#This Row],[Producto]],Codigos_class_frutas[],2,0)</f>
        <v>Otros</v>
      </c>
      <c r="F8448" t="s">
        <v>717</v>
      </c>
      <c r="G8448" s="51">
        <v>736.5</v>
      </c>
    </row>
    <row r="8449" spans="1:7" x14ac:dyDescent="0.35">
      <c r="A8449">
        <v>2017</v>
      </c>
      <c r="B8449">
        <v>1</v>
      </c>
      <c r="C8449" t="str">
        <f>+VLOOKUP(Precio_mayoristas_consumidores[[#This Row],[Cod_mes]],Códigos_mes[],2,0)</f>
        <v>Enero</v>
      </c>
      <c r="D8449" t="s">
        <v>800</v>
      </c>
      <c r="E8449" t="str">
        <f>+VLOOKUP(Precio_mayoristas_consumidores[[#This Row],[Producto]],Codigos_class_frutas[],2,0)</f>
        <v>Uva</v>
      </c>
      <c r="F8449" t="s">
        <v>295</v>
      </c>
      <c r="G8449" s="51">
        <v>709.88</v>
      </c>
    </row>
    <row r="8450" spans="1:7" x14ac:dyDescent="0.35">
      <c r="A8450">
        <v>2017</v>
      </c>
      <c r="B8450">
        <v>2</v>
      </c>
      <c r="C8450" t="str">
        <f>+VLOOKUP(Precio_mayoristas_consumidores[[#This Row],[Cod_mes]],Códigos_mes[],2,0)</f>
        <v>Febrero</v>
      </c>
      <c r="D8450" t="s">
        <v>800</v>
      </c>
      <c r="E8450" t="str">
        <f>+VLOOKUP(Precio_mayoristas_consumidores[[#This Row],[Producto]],Codigos_class_frutas[],2,0)</f>
        <v>Berries</v>
      </c>
      <c r="F8450" t="s">
        <v>207</v>
      </c>
      <c r="G8450" s="51">
        <v>1726.27</v>
      </c>
    </row>
    <row r="8451" spans="1:7" x14ac:dyDescent="0.35">
      <c r="A8451">
        <v>2017</v>
      </c>
      <c r="B8451">
        <v>2</v>
      </c>
      <c r="C8451" t="str">
        <f>+VLOOKUP(Precio_mayoristas_consumidores[[#This Row],[Cod_mes]],Códigos_mes[],2,0)</f>
        <v>Febrero</v>
      </c>
      <c r="D8451" t="s">
        <v>800</v>
      </c>
      <c r="E8451" t="str">
        <f>+VLOOKUP(Precio_mayoristas_consumidores[[#This Row],[Producto]],Codigos_class_frutas[],2,0)</f>
        <v>Berries</v>
      </c>
      <c r="F8451" t="s">
        <v>801</v>
      </c>
      <c r="G8451" s="51">
        <v>1505.1</v>
      </c>
    </row>
    <row r="8452" spans="1:7" x14ac:dyDescent="0.35">
      <c r="A8452">
        <v>2017</v>
      </c>
      <c r="B8452">
        <v>2</v>
      </c>
      <c r="C8452" t="str">
        <f>+VLOOKUP(Precio_mayoristas_consumidores[[#This Row],[Cod_mes]],Códigos_mes[],2,0)</f>
        <v>Febrero</v>
      </c>
      <c r="D8452" t="s">
        <v>800</v>
      </c>
      <c r="E8452" t="str">
        <f>+VLOOKUP(Precio_mayoristas_consumidores[[#This Row],[Producto]],Codigos_class_frutas[],2,0)</f>
        <v>Frutos de hueso (carozo)</v>
      </c>
      <c r="F8452" t="s">
        <v>702</v>
      </c>
      <c r="G8452" s="51">
        <v>361.36</v>
      </c>
    </row>
    <row r="8453" spans="1:7" x14ac:dyDescent="0.35">
      <c r="A8453">
        <v>2017</v>
      </c>
      <c r="B8453">
        <v>2</v>
      </c>
      <c r="C8453" t="str">
        <f>+VLOOKUP(Precio_mayoristas_consumidores[[#This Row],[Cod_mes]],Códigos_mes[],2,0)</f>
        <v>Febrero</v>
      </c>
      <c r="D8453" t="s">
        <v>800</v>
      </c>
      <c r="E8453" t="str">
        <f>+VLOOKUP(Precio_mayoristas_consumidores[[#This Row],[Producto]],Codigos_class_frutas[],2,0)</f>
        <v>Frutos de hueso (carozo)</v>
      </c>
      <c r="F8453" t="s">
        <v>277</v>
      </c>
      <c r="G8453" s="51">
        <v>590.61</v>
      </c>
    </row>
    <row r="8454" spans="1:7" x14ac:dyDescent="0.35">
      <c r="A8454">
        <v>2017</v>
      </c>
      <c r="B8454">
        <v>2</v>
      </c>
      <c r="C8454" t="str">
        <f>+VLOOKUP(Precio_mayoristas_consumidores[[#This Row],[Cod_mes]],Códigos_mes[],2,0)</f>
        <v>Febrero</v>
      </c>
      <c r="D8454" t="s">
        <v>800</v>
      </c>
      <c r="E8454" t="str">
        <f>+VLOOKUP(Precio_mayoristas_consumidores[[#This Row],[Producto]],Codigos_class_frutas[],2,0)</f>
        <v>Berries</v>
      </c>
      <c r="F8454" t="s">
        <v>799</v>
      </c>
      <c r="G8454" s="51">
        <v>1423.26</v>
      </c>
    </row>
    <row r="8455" spans="1:7" x14ac:dyDescent="0.35">
      <c r="A8455">
        <v>2017</v>
      </c>
      <c r="B8455">
        <v>2</v>
      </c>
      <c r="C8455" t="str">
        <f>+VLOOKUP(Precio_mayoristas_consumidores[[#This Row],[Cod_mes]],Códigos_mes[],2,0)</f>
        <v>Febrero</v>
      </c>
      <c r="D8455" t="s">
        <v>800</v>
      </c>
      <c r="E8455" t="str">
        <f>+VLOOKUP(Precio_mayoristas_consumidores[[#This Row],[Producto]],Codigos_class_frutas[],2,0)</f>
        <v>Berries</v>
      </c>
      <c r="F8455" t="s">
        <v>212</v>
      </c>
      <c r="G8455" s="51">
        <v>909.41</v>
      </c>
    </row>
    <row r="8456" spans="1:7" x14ac:dyDescent="0.35">
      <c r="A8456">
        <v>2017</v>
      </c>
      <c r="B8456">
        <v>2</v>
      </c>
      <c r="C8456" t="str">
        <f>+VLOOKUP(Precio_mayoristas_consumidores[[#This Row],[Cod_mes]],Códigos_mes[],2,0)</f>
        <v>Febrero</v>
      </c>
      <c r="D8456" t="s">
        <v>800</v>
      </c>
      <c r="E8456" t="str">
        <f>+VLOOKUP(Precio_mayoristas_consumidores[[#This Row],[Producto]],Codigos_class_frutas[],2,0)</f>
        <v>Frutos de pepita</v>
      </c>
      <c r="F8456" t="s">
        <v>805</v>
      </c>
      <c r="G8456" s="51">
        <v>776.61</v>
      </c>
    </row>
    <row r="8457" spans="1:7" x14ac:dyDescent="0.35">
      <c r="A8457">
        <v>2017</v>
      </c>
      <c r="B8457">
        <v>2</v>
      </c>
      <c r="C8457" t="str">
        <f>+VLOOKUP(Precio_mayoristas_consumidores[[#This Row],[Cod_mes]],Códigos_mes[],2,0)</f>
        <v>Febrero</v>
      </c>
      <c r="D8457" t="s">
        <v>800</v>
      </c>
      <c r="E8457" t="str">
        <f>+VLOOKUP(Precio_mayoristas_consumidores[[#This Row],[Producto]],Codigos_class_frutas[],2,0)</f>
        <v>Berries</v>
      </c>
      <c r="F8457" t="s">
        <v>249</v>
      </c>
      <c r="G8457" s="51">
        <v>649.41999999999996</v>
      </c>
    </row>
    <row r="8458" spans="1:7" x14ac:dyDescent="0.35">
      <c r="A8458">
        <v>2017</v>
      </c>
      <c r="B8458">
        <v>2</v>
      </c>
      <c r="C8458" t="str">
        <f>+VLOOKUP(Precio_mayoristas_consumidores[[#This Row],[Cod_mes]],Códigos_mes[],2,0)</f>
        <v>Febrero</v>
      </c>
      <c r="D8458" t="s">
        <v>800</v>
      </c>
      <c r="E8458" t="str">
        <f>+VLOOKUP(Precio_mayoristas_consumidores[[#This Row],[Producto]],Codigos_class_frutas[],2,0)</f>
        <v>Cítricos</v>
      </c>
      <c r="F8458" t="s">
        <v>214</v>
      </c>
      <c r="G8458" s="51">
        <v>1363.46</v>
      </c>
    </row>
    <row r="8459" spans="1:7" x14ac:dyDescent="0.35">
      <c r="A8459">
        <v>2017</v>
      </c>
      <c r="B8459">
        <v>2</v>
      </c>
      <c r="C8459" t="str">
        <f>+VLOOKUP(Precio_mayoristas_consumidores[[#This Row],[Cod_mes]],Códigos_mes[],2,0)</f>
        <v>Febrero</v>
      </c>
      <c r="D8459" t="s">
        <v>800</v>
      </c>
      <c r="E8459" t="str">
        <f>+VLOOKUP(Precio_mayoristas_consumidores[[#This Row],[Producto]],Codigos_class_frutas[],2,0)</f>
        <v>Cítricos</v>
      </c>
      <c r="F8459" t="s">
        <v>218</v>
      </c>
      <c r="G8459" s="51">
        <v>389.17</v>
      </c>
    </row>
    <row r="8460" spans="1:7" x14ac:dyDescent="0.35">
      <c r="A8460">
        <v>2017</v>
      </c>
      <c r="B8460">
        <v>2</v>
      </c>
      <c r="C8460" t="str">
        <f>+VLOOKUP(Precio_mayoristas_consumidores[[#This Row],[Cod_mes]],Códigos_mes[],2,0)</f>
        <v>Febrero</v>
      </c>
      <c r="D8460" t="s">
        <v>800</v>
      </c>
      <c r="E8460" t="str">
        <f>+VLOOKUP(Precio_mayoristas_consumidores[[#This Row],[Producto]],Codigos_class_frutas[],2,0)</f>
        <v>Tropicales y subtropicales</v>
      </c>
      <c r="F8460" t="s">
        <v>229</v>
      </c>
      <c r="G8460" s="51">
        <v>1152.33</v>
      </c>
    </row>
    <row r="8461" spans="1:7" x14ac:dyDescent="0.35">
      <c r="A8461">
        <v>2017</v>
      </c>
      <c r="B8461">
        <v>2</v>
      </c>
      <c r="C8461" t="str">
        <f>+VLOOKUP(Precio_mayoristas_consumidores[[#This Row],[Cod_mes]],Códigos_mes[],2,0)</f>
        <v>Febrero</v>
      </c>
      <c r="D8461" t="s">
        <v>800</v>
      </c>
      <c r="E8461" t="str">
        <f>+VLOOKUP(Precio_mayoristas_consumidores[[#This Row],[Producto]],Codigos_class_frutas[],2,0)</f>
        <v>Frutos de pepita</v>
      </c>
      <c r="F8461" t="s">
        <v>231</v>
      </c>
      <c r="G8461" s="51">
        <v>365.12</v>
      </c>
    </row>
    <row r="8462" spans="1:7" x14ac:dyDescent="0.35">
      <c r="A8462">
        <v>2017</v>
      </c>
      <c r="B8462">
        <v>2</v>
      </c>
      <c r="C8462" t="str">
        <f>+VLOOKUP(Precio_mayoristas_consumidores[[#This Row],[Cod_mes]],Códigos_mes[],2,0)</f>
        <v>Febrero</v>
      </c>
      <c r="D8462" t="s">
        <v>800</v>
      </c>
      <c r="E8462" t="str">
        <f>+VLOOKUP(Precio_mayoristas_consumidores[[#This Row],[Producto]],Codigos_class_frutas[],2,0)</f>
        <v>Tropicales y subtropicales</v>
      </c>
      <c r="F8462" t="s">
        <v>798</v>
      </c>
      <c r="G8462" s="51">
        <v>1530.51</v>
      </c>
    </row>
    <row r="8463" spans="1:7" x14ac:dyDescent="0.35">
      <c r="A8463">
        <v>2017</v>
      </c>
      <c r="B8463">
        <v>2</v>
      </c>
      <c r="C8463" t="str">
        <f>+VLOOKUP(Precio_mayoristas_consumidores[[#This Row],[Cod_mes]],Códigos_mes[],2,0)</f>
        <v>Febrero</v>
      </c>
      <c r="D8463" t="s">
        <v>800</v>
      </c>
      <c r="E8463" t="str">
        <f>+VLOOKUP(Precio_mayoristas_consumidores[[#This Row],[Producto]],Codigos_class_frutas[],2,0)</f>
        <v>Frutos de pepita</v>
      </c>
      <c r="F8463" t="s">
        <v>803</v>
      </c>
      <c r="G8463" s="51">
        <v>497.53</v>
      </c>
    </row>
    <row r="8464" spans="1:7" x14ac:dyDescent="0.35">
      <c r="A8464">
        <v>2017</v>
      </c>
      <c r="B8464">
        <v>2</v>
      </c>
      <c r="C8464" t="str">
        <f>+VLOOKUP(Precio_mayoristas_consumidores[[#This Row],[Cod_mes]],Códigos_mes[],2,0)</f>
        <v>Febrero</v>
      </c>
      <c r="D8464" t="s">
        <v>800</v>
      </c>
      <c r="E8464" t="str">
        <f>+VLOOKUP(Precio_mayoristas_consumidores[[#This Row],[Producto]],Codigos_class_frutas[],2,0)</f>
        <v>Berries</v>
      </c>
      <c r="F8464" t="s">
        <v>802</v>
      </c>
      <c r="G8464" s="51">
        <v>1040.9100000000001</v>
      </c>
    </row>
    <row r="8465" spans="1:7" x14ac:dyDescent="0.35">
      <c r="A8465">
        <v>2017</v>
      </c>
      <c r="B8465">
        <v>2</v>
      </c>
      <c r="C8465" t="str">
        <f>+VLOOKUP(Precio_mayoristas_consumidores[[#This Row],[Cod_mes]],Códigos_mes[],2,0)</f>
        <v>Febrero</v>
      </c>
      <c r="D8465" t="s">
        <v>800</v>
      </c>
      <c r="E8465" t="str">
        <f>+VLOOKUP(Precio_mayoristas_consumidores[[#This Row],[Producto]],Codigos_class_frutas[],2,0)</f>
        <v>Cítricos</v>
      </c>
      <c r="F8465" t="s">
        <v>221</v>
      </c>
      <c r="G8465" s="51">
        <v>513.33000000000004</v>
      </c>
    </row>
    <row r="8466" spans="1:7" x14ac:dyDescent="0.35">
      <c r="A8466">
        <v>2017</v>
      </c>
      <c r="B8466">
        <v>2</v>
      </c>
      <c r="C8466" t="str">
        <f>+VLOOKUP(Precio_mayoristas_consumidores[[#This Row],[Cod_mes]],Códigos_mes[],2,0)</f>
        <v>Febrero</v>
      </c>
      <c r="D8466" t="s">
        <v>800</v>
      </c>
      <c r="E8466" t="str">
        <f>+VLOOKUP(Precio_mayoristas_consumidores[[#This Row],[Producto]],Codigos_class_frutas[],2,0)</f>
        <v>Frutos de hueso (carozo)</v>
      </c>
      <c r="F8466" t="s">
        <v>665</v>
      </c>
      <c r="G8466" s="51">
        <v>587.1</v>
      </c>
    </row>
    <row r="8467" spans="1:7" x14ac:dyDescent="0.35">
      <c r="A8467">
        <v>2017</v>
      </c>
      <c r="B8467">
        <v>2</v>
      </c>
      <c r="C8467" t="str">
        <f>+VLOOKUP(Precio_mayoristas_consumidores[[#This Row],[Cod_mes]],Códigos_mes[],2,0)</f>
        <v>Febrero</v>
      </c>
      <c r="D8467" t="s">
        <v>800</v>
      </c>
      <c r="E8467" t="str">
        <f>+VLOOKUP(Precio_mayoristas_consumidores[[#This Row],[Producto]],Codigos_class_frutas[],2,0)</f>
        <v>Oleaginosos</v>
      </c>
      <c r="F8467" t="s">
        <v>225</v>
      </c>
      <c r="G8467" s="51">
        <v>1490.92</v>
      </c>
    </row>
    <row r="8468" spans="1:7" x14ac:dyDescent="0.35">
      <c r="A8468">
        <v>2017</v>
      </c>
      <c r="B8468">
        <v>2</v>
      </c>
      <c r="C8468" t="str">
        <f>+VLOOKUP(Precio_mayoristas_consumidores[[#This Row],[Cod_mes]],Códigos_mes[],2,0)</f>
        <v>Febrero</v>
      </c>
      <c r="D8468" t="s">
        <v>800</v>
      </c>
      <c r="E8468" t="str">
        <f>+VLOOKUP(Precio_mayoristas_consumidores[[#This Row],[Producto]],Codigos_class_frutas[],2,0)</f>
        <v>Tropicales y subtropicales</v>
      </c>
      <c r="F8468" t="s">
        <v>806</v>
      </c>
      <c r="G8468" s="51">
        <v>1500</v>
      </c>
    </row>
    <row r="8469" spans="1:7" x14ac:dyDescent="0.35">
      <c r="A8469">
        <v>2017</v>
      </c>
      <c r="B8469">
        <v>2</v>
      </c>
      <c r="C8469" t="str">
        <f>+VLOOKUP(Precio_mayoristas_consumidores[[#This Row],[Cod_mes]],Códigos_mes[],2,0)</f>
        <v>Febrero</v>
      </c>
      <c r="D8469" t="s">
        <v>800</v>
      </c>
      <c r="E8469" t="str">
        <f>+VLOOKUP(Precio_mayoristas_consumidores[[#This Row],[Producto]],Codigos_class_frutas[],2,0)</f>
        <v>Frutos de pepita</v>
      </c>
      <c r="F8469" t="s">
        <v>242</v>
      </c>
      <c r="G8469" s="51">
        <v>355.35</v>
      </c>
    </row>
    <row r="8470" spans="1:7" x14ac:dyDescent="0.35">
      <c r="A8470">
        <v>2017</v>
      </c>
      <c r="B8470">
        <v>2</v>
      </c>
      <c r="C8470" t="str">
        <f>+VLOOKUP(Precio_mayoristas_consumidores[[#This Row],[Cod_mes]],Códigos_mes[],2,0)</f>
        <v>Febrero</v>
      </c>
      <c r="D8470" t="s">
        <v>800</v>
      </c>
      <c r="E8470" t="str">
        <f>+VLOOKUP(Precio_mayoristas_consumidores[[#This Row],[Producto]],Codigos_class_frutas[],2,0)</f>
        <v>Frutos de pepita</v>
      </c>
      <c r="F8470" t="s">
        <v>809</v>
      </c>
      <c r="G8470" s="51">
        <v>933.33</v>
      </c>
    </row>
    <row r="8471" spans="1:7" x14ac:dyDescent="0.35">
      <c r="A8471">
        <v>2017</v>
      </c>
      <c r="B8471">
        <v>2</v>
      </c>
      <c r="C8471" t="str">
        <f>+VLOOKUP(Precio_mayoristas_consumidores[[#This Row],[Cod_mes]],Códigos_mes[],2,0)</f>
        <v>Febrero</v>
      </c>
      <c r="D8471" t="s">
        <v>800</v>
      </c>
      <c r="E8471" t="str">
        <f>+VLOOKUP(Precio_mayoristas_consumidores[[#This Row],[Producto]],Codigos_class_frutas[],2,0)</f>
        <v>Tropicales y subtropicales</v>
      </c>
      <c r="F8471" t="s">
        <v>204</v>
      </c>
      <c r="G8471" s="51">
        <v>423.52</v>
      </c>
    </row>
    <row r="8472" spans="1:7" x14ac:dyDescent="0.35">
      <c r="A8472">
        <v>2017</v>
      </c>
      <c r="B8472">
        <v>2</v>
      </c>
      <c r="C8472" t="str">
        <f>+VLOOKUP(Precio_mayoristas_consumidores[[#This Row],[Cod_mes]],Códigos_mes[],2,0)</f>
        <v>Febrero</v>
      </c>
      <c r="D8472" t="s">
        <v>800</v>
      </c>
      <c r="E8472" t="str">
        <f>+VLOOKUP(Precio_mayoristas_consumidores[[#This Row],[Producto]],Codigos_class_frutas[],2,0)</f>
        <v>Cítricos</v>
      </c>
      <c r="F8472" t="s">
        <v>256</v>
      </c>
      <c r="G8472" s="51">
        <v>531.66</v>
      </c>
    </row>
    <row r="8473" spans="1:7" x14ac:dyDescent="0.35">
      <c r="A8473">
        <v>2017</v>
      </c>
      <c r="B8473">
        <v>2</v>
      </c>
      <c r="C8473" t="str">
        <f>+VLOOKUP(Precio_mayoristas_consumidores[[#This Row],[Cod_mes]],Códigos_mes[],2,0)</f>
        <v>Febrero</v>
      </c>
      <c r="D8473" t="s">
        <v>800</v>
      </c>
      <c r="E8473" t="str">
        <f>+VLOOKUP(Precio_mayoristas_consumidores[[#This Row],[Producto]],Codigos_class_frutas[],2,0)</f>
        <v>Otros</v>
      </c>
      <c r="F8473" t="s">
        <v>717</v>
      </c>
      <c r="G8473" s="51">
        <v>507.72</v>
      </c>
    </row>
    <row r="8474" spans="1:7" x14ac:dyDescent="0.35">
      <c r="A8474">
        <v>2017</v>
      </c>
      <c r="B8474">
        <v>2</v>
      </c>
      <c r="C8474" t="str">
        <f>+VLOOKUP(Precio_mayoristas_consumidores[[#This Row],[Cod_mes]],Códigos_mes[],2,0)</f>
        <v>Febrero</v>
      </c>
      <c r="D8474" t="s">
        <v>800</v>
      </c>
      <c r="E8474" t="str">
        <f>+VLOOKUP(Precio_mayoristas_consumidores[[#This Row],[Producto]],Codigos_class_frutas[],2,0)</f>
        <v>Uva</v>
      </c>
      <c r="F8474" t="s">
        <v>295</v>
      </c>
      <c r="G8474" s="51">
        <v>487.5</v>
      </c>
    </row>
    <row r="8475" spans="1:7" x14ac:dyDescent="0.35">
      <c r="A8475">
        <v>2017</v>
      </c>
      <c r="B8475">
        <v>3</v>
      </c>
      <c r="C8475" t="str">
        <f>+VLOOKUP(Precio_mayoristas_consumidores[[#This Row],[Cod_mes]],Códigos_mes[],2,0)</f>
        <v>Marzo</v>
      </c>
      <c r="D8475" t="s">
        <v>800</v>
      </c>
      <c r="E8475" t="str">
        <f>+VLOOKUP(Precio_mayoristas_consumidores[[#This Row],[Producto]],Codigos_class_frutas[],2,0)</f>
        <v>Berries</v>
      </c>
      <c r="F8475" t="s">
        <v>207</v>
      </c>
      <c r="G8475" s="51">
        <v>1779.6</v>
      </c>
    </row>
    <row r="8476" spans="1:7" x14ac:dyDescent="0.35">
      <c r="A8476">
        <v>2017</v>
      </c>
      <c r="B8476">
        <v>3</v>
      </c>
      <c r="C8476" t="str">
        <f>+VLOOKUP(Precio_mayoristas_consumidores[[#This Row],[Cod_mes]],Códigos_mes[],2,0)</f>
        <v>Marzo</v>
      </c>
      <c r="D8476" t="s">
        <v>800</v>
      </c>
      <c r="E8476" t="str">
        <f>+VLOOKUP(Precio_mayoristas_consumidores[[#This Row],[Producto]],Codigos_class_frutas[],2,0)</f>
        <v>Frutos de hueso (carozo)</v>
      </c>
      <c r="F8476" t="s">
        <v>702</v>
      </c>
      <c r="G8476" s="51">
        <v>355.37</v>
      </c>
    </row>
    <row r="8477" spans="1:7" x14ac:dyDescent="0.35">
      <c r="A8477">
        <v>2017</v>
      </c>
      <c r="B8477">
        <v>3</v>
      </c>
      <c r="C8477" t="str">
        <f>+VLOOKUP(Precio_mayoristas_consumidores[[#This Row],[Cod_mes]],Códigos_mes[],2,0)</f>
        <v>Marzo</v>
      </c>
      <c r="D8477" t="s">
        <v>800</v>
      </c>
      <c r="E8477" t="str">
        <f>+VLOOKUP(Precio_mayoristas_consumidores[[#This Row],[Producto]],Codigos_class_frutas[],2,0)</f>
        <v>Frutos de hueso (carozo)</v>
      </c>
      <c r="F8477" t="s">
        <v>277</v>
      </c>
      <c r="G8477" s="51">
        <v>626.04999999999995</v>
      </c>
    </row>
    <row r="8478" spans="1:7" x14ac:dyDescent="0.35">
      <c r="A8478">
        <v>2017</v>
      </c>
      <c r="B8478">
        <v>3</v>
      </c>
      <c r="C8478" t="str">
        <f>+VLOOKUP(Precio_mayoristas_consumidores[[#This Row],[Cod_mes]],Códigos_mes[],2,0)</f>
        <v>Marzo</v>
      </c>
      <c r="D8478" t="s">
        <v>800</v>
      </c>
      <c r="E8478" t="str">
        <f>+VLOOKUP(Precio_mayoristas_consumidores[[#This Row],[Producto]],Codigos_class_frutas[],2,0)</f>
        <v>Berries</v>
      </c>
      <c r="F8478" t="s">
        <v>799</v>
      </c>
      <c r="G8478" s="51">
        <v>1636.66</v>
      </c>
    </row>
    <row r="8479" spans="1:7" x14ac:dyDescent="0.35">
      <c r="A8479">
        <v>2017</v>
      </c>
      <c r="B8479">
        <v>3</v>
      </c>
      <c r="C8479" t="str">
        <f>+VLOOKUP(Precio_mayoristas_consumidores[[#This Row],[Cod_mes]],Códigos_mes[],2,0)</f>
        <v>Marzo</v>
      </c>
      <c r="D8479" t="s">
        <v>800</v>
      </c>
      <c r="E8479" t="str">
        <f>+VLOOKUP(Precio_mayoristas_consumidores[[#This Row],[Producto]],Codigos_class_frutas[],2,0)</f>
        <v>Berries</v>
      </c>
      <c r="F8479" t="s">
        <v>212</v>
      </c>
      <c r="G8479" s="51">
        <v>907.37</v>
      </c>
    </row>
    <row r="8480" spans="1:7" x14ac:dyDescent="0.35">
      <c r="A8480">
        <v>2017</v>
      </c>
      <c r="B8480">
        <v>3</v>
      </c>
      <c r="C8480" t="str">
        <f>+VLOOKUP(Precio_mayoristas_consumidores[[#This Row],[Cod_mes]],Códigos_mes[],2,0)</f>
        <v>Marzo</v>
      </c>
      <c r="D8480" t="s">
        <v>800</v>
      </c>
      <c r="E8480" t="str">
        <f>+VLOOKUP(Precio_mayoristas_consumidores[[#This Row],[Producto]],Codigos_class_frutas[],2,0)</f>
        <v>Frutos de pepita</v>
      </c>
      <c r="F8480" t="s">
        <v>805</v>
      </c>
      <c r="G8480" s="51">
        <v>555.76</v>
      </c>
    </row>
    <row r="8481" spans="1:7" x14ac:dyDescent="0.35">
      <c r="A8481">
        <v>2017</v>
      </c>
      <c r="B8481">
        <v>3</v>
      </c>
      <c r="C8481" t="str">
        <f>+VLOOKUP(Precio_mayoristas_consumidores[[#This Row],[Cod_mes]],Códigos_mes[],2,0)</f>
        <v>Marzo</v>
      </c>
      <c r="D8481" t="s">
        <v>800</v>
      </c>
      <c r="E8481" t="str">
        <f>+VLOOKUP(Precio_mayoristas_consumidores[[#This Row],[Producto]],Codigos_class_frutas[],2,0)</f>
        <v>Berries</v>
      </c>
      <c r="F8481" t="s">
        <v>810</v>
      </c>
      <c r="G8481" s="51">
        <v>1200</v>
      </c>
    </row>
    <row r="8482" spans="1:7" x14ac:dyDescent="0.35">
      <c r="A8482">
        <v>2017</v>
      </c>
      <c r="B8482">
        <v>3</v>
      </c>
      <c r="C8482" t="str">
        <f>+VLOOKUP(Precio_mayoristas_consumidores[[#This Row],[Cod_mes]],Códigos_mes[],2,0)</f>
        <v>Marzo</v>
      </c>
      <c r="D8482" t="s">
        <v>800</v>
      </c>
      <c r="E8482" t="str">
        <f>+VLOOKUP(Precio_mayoristas_consumidores[[#This Row],[Producto]],Codigos_class_frutas[],2,0)</f>
        <v>Berries</v>
      </c>
      <c r="F8482" t="s">
        <v>249</v>
      </c>
      <c r="G8482" s="51">
        <v>412.19</v>
      </c>
    </row>
    <row r="8483" spans="1:7" x14ac:dyDescent="0.35">
      <c r="A8483">
        <v>2017</v>
      </c>
      <c r="B8483">
        <v>3</v>
      </c>
      <c r="C8483" t="str">
        <f>+VLOOKUP(Precio_mayoristas_consumidores[[#This Row],[Cod_mes]],Códigos_mes[],2,0)</f>
        <v>Marzo</v>
      </c>
      <c r="D8483" t="s">
        <v>800</v>
      </c>
      <c r="E8483" t="str">
        <f>+VLOOKUP(Precio_mayoristas_consumidores[[#This Row],[Producto]],Codigos_class_frutas[],2,0)</f>
        <v>Cítricos</v>
      </c>
      <c r="F8483" t="s">
        <v>214</v>
      </c>
      <c r="G8483" s="51">
        <v>1276.1500000000001</v>
      </c>
    </row>
    <row r="8484" spans="1:7" x14ac:dyDescent="0.35">
      <c r="A8484">
        <v>2017</v>
      </c>
      <c r="B8484">
        <v>3</v>
      </c>
      <c r="C8484" t="str">
        <f>+VLOOKUP(Precio_mayoristas_consumidores[[#This Row],[Cod_mes]],Códigos_mes[],2,0)</f>
        <v>Marzo</v>
      </c>
      <c r="D8484" t="s">
        <v>800</v>
      </c>
      <c r="E8484" t="str">
        <f>+VLOOKUP(Precio_mayoristas_consumidores[[#This Row],[Producto]],Codigos_class_frutas[],2,0)</f>
        <v>Cítricos</v>
      </c>
      <c r="F8484" t="s">
        <v>218</v>
      </c>
      <c r="G8484" s="51">
        <v>437.31</v>
      </c>
    </row>
    <row r="8485" spans="1:7" x14ac:dyDescent="0.35">
      <c r="A8485">
        <v>2017</v>
      </c>
      <c r="B8485">
        <v>3</v>
      </c>
      <c r="C8485" t="str">
        <f>+VLOOKUP(Precio_mayoristas_consumidores[[#This Row],[Cod_mes]],Códigos_mes[],2,0)</f>
        <v>Marzo</v>
      </c>
      <c r="D8485" t="s">
        <v>800</v>
      </c>
      <c r="E8485" t="str">
        <f>+VLOOKUP(Precio_mayoristas_consumidores[[#This Row],[Producto]],Codigos_class_frutas[],2,0)</f>
        <v>Tropicales y subtropicales</v>
      </c>
      <c r="F8485" t="s">
        <v>229</v>
      </c>
      <c r="G8485" s="51">
        <v>1109.68</v>
      </c>
    </row>
    <row r="8486" spans="1:7" x14ac:dyDescent="0.35">
      <c r="A8486">
        <v>2017</v>
      </c>
      <c r="B8486">
        <v>3</v>
      </c>
      <c r="C8486" t="str">
        <f>+VLOOKUP(Precio_mayoristas_consumidores[[#This Row],[Cod_mes]],Códigos_mes[],2,0)</f>
        <v>Marzo</v>
      </c>
      <c r="D8486" t="s">
        <v>800</v>
      </c>
      <c r="E8486" t="str">
        <f>+VLOOKUP(Precio_mayoristas_consumidores[[#This Row],[Producto]],Codigos_class_frutas[],2,0)</f>
        <v>Frutos de pepita</v>
      </c>
      <c r="F8486" t="s">
        <v>231</v>
      </c>
      <c r="G8486" s="51">
        <v>334.45</v>
      </c>
    </row>
    <row r="8487" spans="1:7" x14ac:dyDescent="0.35">
      <c r="A8487">
        <v>2017</v>
      </c>
      <c r="B8487">
        <v>3</v>
      </c>
      <c r="C8487" t="str">
        <f>+VLOOKUP(Precio_mayoristas_consumidores[[#This Row],[Cod_mes]],Códigos_mes[],2,0)</f>
        <v>Marzo</v>
      </c>
      <c r="D8487" t="s">
        <v>800</v>
      </c>
      <c r="E8487" t="str">
        <f>+VLOOKUP(Precio_mayoristas_consumidores[[#This Row],[Producto]],Codigos_class_frutas[],2,0)</f>
        <v>Tropicales y subtropicales</v>
      </c>
      <c r="F8487" t="s">
        <v>798</v>
      </c>
      <c r="G8487" s="51">
        <v>1550</v>
      </c>
    </row>
    <row r="8488" spans="1:7" x14ac:dyDescent="0.35">
      <c r="A8488">
        <v>2017</v>
      </c>
      <c r="B8488">
        <v>3</v>
      </c>
      <c r="C8488" t="str">
        <f>+VLOOKUP(Precio_mayoristas_consumidores[[#This Row],[Cod_mes]],Códigos_mes[],2,0)</f>
        <v>Marzo</v>
      </c>
      <c r="D8488" t="s">
        <v>800</v>
      </c>
      <c r="E8488" t="str">
        <f>+VLOOKUP(Precio_mayoristas_consumidores[[#This Row],[Producto]],Codigos_class_frutas[],2,0)</f>
        <v>Frutos de pepita</v>
      </c>
      <c r="F8488" t="s">
        <v>803</v>
      </c>
      <c r="G8488" s="51">
        <v>469.52</v>
      </c>
    </row>
    <row r="8489" spans="1:7" x14ac:dyDescent="0.35">
      <c r="A8489">
        <v>2017</v>
      </c>
      <c r="B8489">
        <v>3</v>
      </c>
      <c r="C8489" t="str">
        <f>+VLOOKUP(Precio_mayoristas_consumidores[[#This Row],[Cod_mes]],Códigos_mes[],2,0)</f>
        <v>Marzo</v>
      </c>
      <c r="D8489" t="s">
        <v>800</v>
      </c>
      <c r="E8489" t="str">
        <f>+VLOOKUP(Precio_mayoristas_consumidores[[#This Row],[Producto]],Codigos_class_frutas[],2,0)</f>
        <v>Cítricos</v>
      </c>
      <c r="F8489" t="s">
        <v>221</v>
      </c>
      <c r="G8489" s="51">
        <v>565.09</v>
      </c>
    </row>
    <row r="8490" spans="1:7" x14ac:dyDescent="0.35">
      <c r="A8490">
        <v>2017</v>
      </c>
      <c r="B8490">
        <v>3</v>
      </c>
      <c r="C8490" t="str">
        <f>+VLOOKUP(Precio_mayoristas_consumidores[[#This Row],[Cod_mes]],Códigos_mes[],2,0)</f>
        <v>Marzo</v>
      </c>
      <c r="D8490" t="s">
        <v>800</v>
      </c>
      <c r="E8490" t="str">
        <f>+VLOOKUP(Precio_mayoristas_consumidores[[#This Row],[Producto]],Codigos_class_frutas[],2,0)</f>
        <v>Frutos de hueso (carozo)</v>
      </c>
      <c r="F8490" t="s">
        <v>665</v>
      </c>
      <c r="G8490" s="51">
        <v>688.31</v>
      </c>
    </row>
    <row r="8491" spans="1:7" x14ac:dyDescent="0.35">
      <c r="A8491">
        <v>2017</v>
      </c>
      <c r="B8491">
        <v>3</v>
      </c>
      <c r="C8491" t="str">
        <f>+VLOOKUP(Precio_mayoristas_consumidores[[#This Row],[Cod_mes]],Códigos_mes[],2,0)</f>
        <v>Marzo</v>
      </c>
      <c r="D8491" t="s">
        <v>800</v>
      </c>
      <c r="E8491" t="str">
        <f>+VLOOKUP(Precio_mayoristas_consumidores[[#This Row],[Producto]],Codigos_class_frutas[],2,0)</f>
        <v>Oleaginosos</v>
      </c>
      <c r="F8491" t="s">
        <v>225</v>
      </c>
      <c r="G8491" s="51">
        <v>1630.35</v>
      </c>
    </row>
    <row r="8492" spans="1:7" x14ac:dyDescent="0.35">
      <c r="A8492">
        <v>2017</v>
      </c>
      <c r="B8492">
        <v>3</v>
      </c>
      <c r="C8492" t="str">
        <f>+VLOOKUP(Precio_mayoristas_consumidores[[#This Row],[Cod_mes]],Códigos_mes[],2,0)</f>
        <v>Marzo</v>
      </c>
      <c r="D8492" t="s">
        <v>800</v>
      </c>
      <c r="E8492" t="str">
        <f>+VLOOKUP(Precio_mayoristas_consumidores[[#This Row],[Producto]],Codigos_class_frutas[],2,0)</f>
        <v>Frutos de pepita</v>
      </c>
      <c r="F8492" t="s">
        <v>242</v>
      </c>
      <c r="G8492" s="51">
        <v>316.7</v>
      </c>
    </row>
    <row r="8493" spans="1:7" x14ac:dyDescent="0.35">
      <c r="A8493">
        <v>2017</v>
      </c>
      <c r="B8493">
        <v>3</v>
      </c>
      <c r="C8493" t="str">
        <f>+VLOOKUP(Precio_mayoristas_consumidores[[#This Row],[Cod_mes]],Códigos_mes[],2,0)</f>
        <v>Marzo</v>
      </c>
      <c r="D8493" t="s">
        <v>800</v>
      </c>
      <c r="E8493" t="str">
        <f>+VLOOKUP(Precio_mayoristas_consumidores[[#This Row],[Producto]],Codigos_class_frutas[],2,0)</f>
        <v>Frutos de pepita</v>
      </c>
      <c r="F8493" t="s">
        <v>809</v>
      </c>
      <c r="G8493" s="51">
        <v>329.47</v>
      </c>
    </row>
    <row r="8494" spans="1:7" x14ac:dyDescent="0.35">
      <c r="A8494">
        <v>2017</v>
      </c>
      <c r="B8494">
        <v>3</v>
      </c>
      <c r="C8494" t="str">
        <f>+VLOOKUP(Precio_mayoristas_consumidores[[#This Row],[Cod_mes]],Códigos_mes[],2,0)</f>
        <v>Marzo</v>
      </c>
      <c r="D8494" t="s">
        <v>800</v>
      </c>
      <c r="E8494" t="str">
        <f>+VLOOKUP(Precio_mayoristas_consumidores[[#This Row],[Producto]],Codigos_class_frutas[],2,0)</f>
        <v>Tropicales y subtropicales</v>
      </c>
      <c r="F8494" t="s">
        <v>204</v>
      </c>
      <c r="G8494" s="51">
        <v>503.13</v>
      </c>
    </row>
    <row r="8495" spans="1:7" x14ac:dyDescent="0.35">
      <c r="A8495">
        <v>2017</v>
      </c>
      <c r="B8495">
        <v>3</v>
      </c>
      <c r="C8495" t="str">
        <f>+VLOOKUP(Precio_mayoristas_consumidores[[#This Row],[Cod_mes]],Códigos_mes[],2,0)</f>
        <v>Marzo</v>
      </c>
      <c r="D8495" t="s">
        <v>800</v>
      </c>
      <c r="E8495" t="str">
        <f>+VLOOKUP(Precio_mayoristas_consumidores[[#This Row],[Producto]],Codigos_class_frutas[],2,0)</f>
        <v>Cítricos</v>
      </c>
      <c r="F8495" t="s">
        <v>256</v>
      </c>
      <c r="G8495" s="51">
        <v>520.87</v>
      </c>
    </row>
    <row r="8496" spans="1:7" x14ac:dyDescent="0.35">
      <c r="A8496">
        <v>2017</v>
      </c>
      <c r="B8496">
        <v>3</v>
      </c>
      <c r="C8496" t="str">
        <f>+VLOOKUP(Precio_mayoristas_consumidores[[#This Row],[Cod_mes]],Códigos_mes[],2,0)</f>
        <v>Marzo</v>
      </c>
      <c r="D8496" t="s">
        <v>800</v>
      </c>
      <c r="E8496" t="str">
        <f>+VLOOKUP(Precio_mayoristas_consumidores[[#This Row],[Producto]],Codigos_class_frutas[],2,0)</f>
        <v>Otros</v>
      </c>
      <c r="F8496" t="s">
        <v>717</v>
      </c>
      <c r="G8496" s="51">
        <v>474.79</v>
      </c>
    </row>
    <row r="8497" spans="1:7" x14ac:dyDescent="0.35">
      <c r="A8497">
        <v>2017</v>
      </c>
      <c r="B8497">
        <v>3</v>
      </c>
      <c r="C8497" t="str">
        <f>+VLOOKUP(Precio_mayoristas_consumidores[[#This Row],[Cod_mes]],Códigos_mes[],2,0)</f>
        <v>Marzo</v>
      </c>
      <c r="D8497" t="s">
        <v>800</v>
      </c>
      <c r="E8497" t="str">
        <f>+VLOOKUP(Precio_mayoristas_consumidores[[#This Row],[Producto]],Codigos_class_frutas[],2,0)</f>
        <v>Uva</v>
      </c>
      <c r="F8497" t="s">
        <v>295</v>
      </c>
      <c r="G8497" s="51">
        <v>460.79</v>
      </c>
    </row>
    <row r="8498" spans="1:7" x14ac:dyDescent="0.35">
      <c r="A8498">
        <v>2017</v>
      </c>
      <c r="B8498">
        <v>4</v>
      </c>
      <c r="C8498" t="str">
        <f>+VLOOKUP(Precio_mayoristas_consumidores[[#This Row],[Cod_mes]],Códigos_mes[],2,0)</f>
        <v>Abril</v>
      </c>
      <c r="D8498" t="s">
        <v>800</v>
      </c>
      <c r="E8498" t="str">
        <f>+VLOOKUP(Precio_mayoristas_consumidores[[#This Row],[Producto]],Codigos_class_frutas[],2,0)</f>
        <v>Berries</v>
      </c>
      <c r="F8498" t="s">
        <v>207</v>
      </c>
      <c r="G8498" s="51">
        <v>2010.23</v>
      </c>
    </row>
    <row r="8499" spans="1:7" x14ac:dyDescent="0.35">
      <c r="A8499">
        <v>2017</v>
      </c>
      <c r="B8499">
        <v>4</v>
      </c>
      <c r="C8499" t="str">
        <f>+VLOOKUP(Precio_mayoristas_consumidores[[#This Row],[Cod_mes]],Códigos_mes[],2,0)</f>
        <v>Abril</v>
      </c>
      <c r="D8499" t="s">
        <v>800</v>
      </c>
      <c r="E8499" t="str">
        <f>+VLOOKUP(Precio_mayoristas_consumidores[[#This Row],[Producto]],Codigos_class_frutas[],2,0)</f>
        <v>Otros</v>
      </c>
      <c r="F8499" t="s">
        <v>804</v>
      </c>
      <c r="G8499" s="51">
        <v>851.82</v>
      </c>
    </row>
    <row r="8500" spans="1:7" x14ac:dyDescent="0.35">
      <c r="A8500">
        <v>2017</v>
      </c>
      <c r="B8500">
        <v>4</v>
      </c>
      <c r="C8500" t="str">
        <f>+VLOOKUP(Precio_mayoristas_consumidores[[#This Row],[Cod_mes]],Códigos_mes[],2,0)</f>
        <v>Abril</v>
      </c>
      <c r="D8500" t="s">
        <v>800</v>
      </c>
      <c r="E8500" t="str">
        <f>+VLOOKUP(Precio_mayoristas_consumidores[[#This Row],[Producto]],Codigos_class_frutas[],2,0)</f>
        <v>Frutos de hueso (carozo)</v>
      </c>
      <c r="F8500" t="s">
        <v>702</v>
      </c>
      <c r="G8500" s="51">
        <v>323.41000000000003</v>
      </c>
    </row>
    <row r="8501" spans="1:7" x14ac:dyDescent="0.35">
      <c r="A8501">
        <v>2017</v>
      </c>
      <c r="B8501">
        <v>4</v>
      </c>
      <c r="C8501" t="str">
        <f>+VLOOKUP(Precio_mayoristas_consumidores[[#This Row],[Cod_mes]],Códigos_mes[],2,0)</f>
        <v>Abril</v>
      </c>
      <c r="D8501" t="s">
        <v>800</v>
      </c>
      <c r="E8501" t="str">
        <f>+VLOOKUP(Precio_mayoristas_consumidores[[#This Row],[Producto]],Codigos_class_frutas[],2,0)</f>
        <v>Frutos de hueso (carozo)</v>
      </c>
      <c r="F8501" t="s">
        <v>277</v>
      </c>
      <c r="G8501" s="51">
        <v>661.98</v>
      </c>
    </row>
    <row r="8502" spans="1:7" x14ac:dyDescent="0.35">
      <c r="A8502">
        <v>2017</v>
      </c>
      <c r="B8502">
        <v>4</v>
      </c>
      <c r="C8502" t="str">
        <f>+VLOOKUP(Precio_mayoristas_consumidores[[#This Row],[Cod_mes]],Códigos_mes[],2,0)</f>
        <v>Abril</v>
      </c>
      <c r="D8502" t="s">
        <v>800</v>
      </c>
      <c r="E8502" t="str">
        <f>+VLOOKUP(Precio_mayoristas_consumidores[[#This Row],[Producto]],Codigos_class_frutas[],2,0)</f>
        <v>Berries</v>
      </c>
      <c r="F8502" t="s">
        <v>799</v>
      </c>
      <c r="G8502" s="51">
        <v>2105.56</v>
      </c>
    </row>
    <row r="8503" spans="1:7" x14ac:dyDescent="0.35">
      <c r="A8503">
        <v>2017</v>
      </c>
      <c r="B8503">
        <v>4</v>
      </c>
      <c r="C8503" t="str">
        <f>+VLOOKUP(Precio_mayoristas_consumidores[[#This Row],[Cod_mes]],Códigos_mes[],2,0)</f>
        <v>Abril</v>
      </c>
      <c r="D8503" t="s">
        <v>800</v>
      </c>
      <c r="E8503" t="str">
        <f>+VLOOKUP(Precio_mayoristas_consumidores[[#This Row],[Producto]],Codigos_class_frutas[],2,0)</f>
        <v>Berries</v>
      </c>
      <c r="F8503" t="s">
        <v>212</v>
      </c>
      <c r="G8503" s="51">
        <v>1011.68</v>
      </c>
    </row>
    <row r="8504" spans="1:7" x14ac:dyDescent="0.35">
      <c r="A8504">
        <v>2017</v>
      </c>
      <c r="B8504">
        <v>4</v>
      </c>
      <c r="C8504" t="str">
        <f>+VLOOKUP(Precio_mayoristas_consumidores[[#This Row],[Cod_mes]],Códigos_mes[],2,0)</f>
        <v>Abril</v>
      </c>
      <c r="D8504" t="s">
        <v>800</v>
      </c>
      <c r="E8504" t="str">
        <f>+VLOOKUP(Precio_mayoristas_consumidores[[#This Row],[Producto]],Codigos_class_frutas[],2,0)</f>
        <v>Frutos de pepita</v>
      </c>
      <c r="F8504" t="s">
        <v>805</v>
      </c>
      <c r="G8504" s="51">
        <v>449.94</v>
      </c>
    </row>
    <row r="8505" spans="1:7" x14ac:dyDescent="0.35">
      <c r="A8505">
        <v>2017</v>
      </c>
      <c r="B8505">
        <v>4</v>
      </c>
      <c r="C8505" t="str">
        <f>+VLOOKUP(Precio_mayoristas_consumidores[[#This Row],[Cod_mes]],Códigos_mes[],2,0)</f>
        <v>Abril</v>
      </c>
      <c r="D8505" t="s">
        <v>800</v>
      </c>
      <c r="E8505" t="str">
        <f>+VLOOKUP(Precio_mayoristas_consumidores[[#This Row],[Producto]],Codigos_class_frutas[],2,0)</f>
        <v>Tropicales y subtropicales</v>
      </c>
      <c r="F8505" t="s">
        <v>807</v>
      </c>
      <c r="G8505" s="51">
        <v>1063.98</v>
      </c>
    </row>
    <row r="8506" spans="1:7" x14ac:dyDescent="0.35">
      <c r="A8506">
        <v>2017</v>
      </c>
      <c r="B8506">
        <v>4</v>
      </c>
      <c r="C8506" t="str">
        <f>+VLOOKUP(Precio_mayoristas_consumidores[[#This Row],[Cod_mes]],Códigos_mes[],2,0)</f>
        <v>Abril</v>
      </c>
      <c r="D8506" t="s">
        <v>800</v>
      </c>
      <c r="E8506" t="str">
        <f>+VLOOKUP(Precio_mayoristas_consumidores[[#This Row],[Producto]],Codigos_class_frutas[],2,0)</f>
        <v>Berries</v>
      </c>
      <c r="F8506" t="s">
        <v>810</v>
      </c>
      <c r="G8506" s="51">
        <v>1142.8599999999999</v>
      </c>
    </row>
    <row r="8507" spans="1:7" x14ac:dyDescent="0.35">
      <c r="A8507">
        <v>2017</v>
      </c>
      <c r="B8507">
        <v>4</v>
      </c>
      <c r="C8507" t="str">
        <f>+VLOOKUP(Precio_mayoristas_consumidores[[#This Row],[Cod_mes]],Códigos_mes[],2,0)</f>
        <v>Abril</v>
      </c>
      <c r="D8507" t="s">
        <v>800</v>
      </c>
      <c r="E8507" t="str">
        <f>+VLOOKUP(Precio_mayoristas_consumidores[[#This Row],[Producto]],Codigos_class_frutas[],2,0)</f>
        <v>Berries</v>
      </c>
      <c r="F8507" t="s">
        <v>249</v>
      </c>
      <c r="G8507" s="51">
        <v>306.05</v>
      </c>
    </row>
    <row r="8508" spans="1:7" x14ac:dyDescent="0.35">
      <c r="A8508">
        <v>2017</v>
      </c>
      <c r="B8508">
        <v>4</v>
      </c>
      <c r="C8508" t="str">
        <f>+VLOOKUP(Precio_mayoristas_consumidores[[#This Row],[Cod_mes]],Códigos_mes[],2,0)</f>
        <v>Abril</v>
      </c>
      <c r="D8508" t="s">
        <v>800</v>
      </c>
      <c r="E8508" t="str">
        <f>+VLOOKUP(Precio_mayoristas_consumidores[[#This Row],[Producto]],Codigos_class_frutas[],2,0)</f>
        <v>Cítricos</v>
      </c>
      <c r="F8508" t="s">
        <v>214</v>
      </c>
      <c r="G8508" s="51">
        <v>834.9</v>
      </c>
    </row>
    <row r="8509" spans="1:7" x14ac:dyDescent="0.35">
      <c r="A8509">
        <v>2017</v>
      </c>
      <c r="B8509">
        <v>4</v>
      </c>
      <c r="C8509" t="str">
        <f>+VLOOKUP(Precio_mayoristas_consumidores[[#This Row],[Cod_mes]],Códigos_mes[],2,0)</f>
        <v>Abril</v>
      </c>
      <c r="D8509" t="s">
        <v>800</v>
      </c>
      <c r="E8509" t="str">
        <f>+VLOOKUP(Precio_mayoristas_consumidores[[#This Row],[Producto]],Codigos_class_frutas[],2,0)</f>
        <v>Cítricos</v>
      </c>
      <c r="F8509" t="s">
        <v>218</v>
      </c>
      <c r="G8509" s="51">
        <v>610.47</v>
      </c>
    </row>
    <row r="8510" spans="1:7" x14ac:dyDescent="0.35">
      <c r="A8510">
        <v>2017</v>
      </c>
      <c r="B8510">
        <v>4</v>
      </c>
      <c r="C8510" t="str">
        <f>+VLOOKUP(Precio_mayoristas_consumidores[[#This Row],[Cod_mes]],Códigos_mes[],2,0)</f>
        <v>Abril</v>
      </c>
      <c r="D8510" t="s">
        <v>800</v>
      </c>
      <c r="E8510" t="str">
        <f>+VLOOKUP(Precio_mayoristas_consumidores[[#This Row],[Producto]],Codigos_class_frutas[],2,0)</f>
        <v>Tropicales y subtropicales</v>
      </c>
      <c r="F8510" t="s">
        <v>229</v>
      </c>
      <c r="G8510" s="51">
        <v>1964.45</v>
      </c>
    </row>
    <row r="8511" spans="1:7" x14ac:dyDescent="0.35">
      <c r="A8511">
        <v>2017</v>
      </c>
      <c r="B8511">
        <v>4</v>
      </c>
      <c r="C8511" t="str">
        <f>+VLOOKUP(Precio_mayoristas_consumidores[[#This Row],[Cod_mes]],Códigos_mes[],2,0)</f>
        <v>Abril</v>
      </c>
      <c r="D8511" t="s">
        <v>800</v>
      </c>
      <c r="E8511" t="str">
        <f>+VLOOKUP(Precio_mayoristas_consumidores[[#This Row],[Producto]],Codigos_class_frutas[],2,0)</f>
        <v>Frutos de pepita</v>
      </c>
      <c r="F8511" t="s">
        <v>231</v>
      </c>
      <c r="G8511" s="51">
        <v>329.92</v>
      </c>
    </row>
    <row r="8512" spans="1:7" x14ac:dyDescent="0.35">
      <c r="A8512">
        <v>2017</v>
      </c>
      <c r="B8512">
        <v>4</v>
      </c>
      <c r="C8512" t="str">
        <f>+VLOOKUP(Precio_mayoristas_consumidores[[#This Row],[Cod_mes]],Códigos_mes[],2,0)</f>
        <v>Abril</v>
      </c>
      <c r="D8512" t="s">
        <v>800</v>
      </c>
      <c r="E8512" t="str">
        <f>+VLOOKUP(Precio_mayoristas_consumidores[[#This Row],[Producto]],Codigos_class_frutas[],2,0)</f>
        <v>Tropicales y subtropicales</v>
      </c>
      <c r="F8512" t="s">
        <v>798</v>
      </c>
      <c r="G8512" s="51">
        <v>1600</v>
      </c>
    </row>
    <row r="8513" spans="1:7" x14ac:dyDescent="0.35">
      <c r="A8513">
        <v>2017</v>
      </c>
      <c r="B8513">
        <v>4</v>
      </c>
      <c r="C8513" t="str">
        <f>+VLOOKUP(Precio_mayoristas_consumidores[[#This Row],[Cod_mes]],Códigos_mes[],2,0)</f>
        <v>Abril</v>
      </c>
      <c r="D8513" t="s">
        <v>800</v>
      </c>
      <c r="E8513" t="str">
        <f>+VLOOKUP(Precio_mayoristas_consumidores[[#This Row],[Producto]],Codigos_class_frutas[],2,0)</f>
        <v>Frutos de pepita</v>
      </c>
      <c r="F8513" t="s">
        <v>803</v>
      </c>
      <c r="G8513" s="51">
        <v>379.94</v>
      </c>
    </row>
    <row r="8514" spans="1:7" x14ac:dyDescent="0.35">
      <c r="A8514">
        <v>2017</v>
      </c>
      <c r="B8514">
        <v>4</v>
      </c>
      <c r="C8514" t="str">
        <f>+VLOOKUP(Precio_mayoristas_consumidores[[#This Row],[Cod_mes]],Códigos_mes[],2,0)</f>
        <v>Abril</v>
      </c>
      <c r="D8514" t="s">
        <v>800</v>
      </c>
      <c r="E8514" t="str">
        <f>+VLOOKUP(Precio_mayoristas_consumidores[[#This Row],[Producto]],Codigos_class_frutas[],2,0)</f>
        <v>Cítricos</v>
      </c>
      <c r="F8514" t="s">
        <v>221</v>
      </c>
      <c r="G8514" s="51">
        <v>577.62</v>
      </c>
    </row>
    <row r="8515" spans="1:7" x14ac:dyDescent="0.35">
      <c r="A8515">
        <v>2017</v>
      </c>
      <c r="B8515">
        <v>4</v>
      </c>
      <c r="C8515" t="str">
        <f>+VLOOKUP(Precio_mayoristas_consumidores[[#This Row],[Cod_mes]],Códigos_mes[],2,0)</f>
        <v>Abril</v>
      </c>
      <c r="D8515" t="s">
        <v>800</v>
      </c>
      <c r="E8515" t="str">
        <f>+VLOOKUP(Precio_mayoristas_consumidores[[#This Row],[Producto]],Codigos_class_frutas[],2,0)</f>
        <v>Frutos de hueso (carozo)</v>
      </c>
      <c r="F8515" t="s">
        <v>665</v>
      </c>
      <c r="G8515" s="51">
        <v>1067.7</v>
      </c>
    </row>
    <row r="8516" spans="1:7" x14ac:dyDescent="0.35">
      <c r="A8516">
        <v>2017</v>
      </c>
      <c r="B8516">
        <v>4</v>
      </c>
      <c r="C8516" t="str">
        <f>+VLOOKUP(Precio_mayoristas_consumidores[[#This Row],[Cod_mes]],Códigos_mes[],2,0)</f>
        <v>Abril</v>
      </c>
      <c r="D8516" t="s">
        <v>800</v>
      </c>
      <c r="E8516" t="str">
        <f>+VLOOKUP(Precio_mayoristas_consumidores[[#This Row],[Producto]],Codigos_class_frutas[],2,0)</f>
        <v>Oleaginosos</v>
      </c>
      <c r="F8516" t="s">
        <v>225</v>
      </c>
      <c r="G8516" s="51">
        <v>1500.26</v>
      </c>
    </row>
    <row r="8517" spans="1:7" x14ac:dyDescent="0.35">
      <c r="A8517">
        <v>2017</v>
      </c>
      <c r="B8517">
        <v>4</v>
      </c>
      <c r="C8517" t="str">
        <f>+VLOOKUP(Precio_mayoristas_consumidores[[#This Row],[Cod_mes]],Códigos_mes[],2,0)</f>
        <v>Abril</v>
      </c>
      <c r="D8517" t="s">
        <v>800</v>
      </c>
      <c r="E8517" t="str">
        <f>+VLOOKUP(Precio_mayoristas_consumidores[[#This Row],[Producto]],Codigos_class_frutas[],2,0)</f>
        <v>Frutos de pepita</v>
      </c>
      <c r="F8517" t="s">
        <v>242</v>
      </c>
      <c r="G8517" s="51">
        <v>320.10000000000002</v>
      </c>
    </row>
    <row r="8518" spans="1:7" x14ac:dyDescent="0.35">
      <c r="A8518">
        <v>2017</v>
      </c>
      <c r="B8518">
        <v>4</v>
      </c>
      <c r="C8518" t="str">
        <f>+VLOOKUP(Precio_mayoristas_consumidores[[#This Row],[Cod_mes]],Códigos_mes[],2,0)</f>
        <v>Abril</v>
      </c>
      <c r="D8518" t="s">
        <v>800</v>
      </c>
      <c r="E8518" t="str">
        <f>+VLOOKUP(Precio_mayoristas_consumidores[[#This Row],[Producto]],Codigos_class_frutas[],2,0)</f>
        <v>Tropicales y subtropicales</v>
      </c>
      <c r="F8518" t="s">
        <v>204</v>
      </c>
      <c r="G8518" s="51">
        <v>470.68</v>
      </c>
    </row>
    <row r="8519" spans="1:7" x14ac:dyDescent="0.35">
      <c r="A8519">
        <v>2017</v>
      </c>
      <c r="B8519">
        <v>4</v>
      </c>
      <c r="C8519" t="str">
        <f>+VLOOKUP(Precio_mayoristas_consumidores[[#This Row],[Cod_mes]],Códigos_mes[],2,0)</f>
        <v>Abril</v>
      </c>
      <c r="D8519" t="s">
        <v>800</v>
      </c>
      <c r="E8519" t="str">
        <f>+VLOOKUP(Precio_mayoristas_consumidores[[#This Row],[Producto]],Codigos_class_frutas[],2,0)</f>
        <v>Cítricos</v>
      </c>
      <c r="F8519" t="s">
        <v>256</v>
      </c>
      <c r="G8519" s="51">
        <v>540.54</v>
      </c>
    </row>
    <row r="8520" spans="1:7" x14ac:dyDescent="0.35">
      <c r="A8520">
        <v>2017</v>
      </c>
      <c r="B8520">
        <v>4</v>
      </c>
      <c r="C8520" t="str">
        <f>+VLOOKUP(Precio_mayoristas_consumidores[[#This Row],[Cod_mes]],Códigos_mes[],2,0)</f>
        <v>Abril</v>
      </c>
      <c r="D8520" t="s">
        <v>800</v>
      </c>
      <c r="E8520" t="str">
        <f>+VLOOKUP(Precio_mayoristas_consumidores[[#This Row],[Producto]],Codigos_class_frutas[],2,0)</f>
        <v>Otros</v>
      </c>
      <c r="F8520" t="s">
        <v>717</v>
      </c>
      <c r="G8520" s="51">
        <v>541.28</v>
      </c>
    </row>
    <row r="8521" spans="1:7" x14ac:dyDescent="0.35">
      <c r="A8521">
        <v>2017</v>
      </c>
      <c r="B8521">
        <v>4</v>
      </c>
      <c r="C8521" t="str">
        <f>+VLOOKUP(Precio_mayoristas_consumidores[[#This Row],[Cod_mes]],Códigos_mes[],2,0)</f>
        <v>Abril</v>
      </c>
      <c r="D8521" t="s">
        <v>800</v>
      </c>
      <c r="E8521" t="str">
        <f>+VLOOKUP(Precio_mayoristas_consumidores[[#This Row],[Producto]],Codigos_class_frutas[],2,0)</f>
        <v>Uva</v>
      </c>
      <c r="F8521" t="s">
        <v>295</v>
      </c>
      <c r="G8521" s="51">
        <v>515.59</v>
      </c>
    </row>
    <row r="8522" spans="1:7" x14ac:dyDescent="0.35">
      <c r="A8522">
        <v>2017</v>
      </c>
      <c r="B8522">
        <v>5</v>
      </c>
      <c r="C8522" t="str">
        <f>+VLOOKUP(Precio_mayoristas_consumidores[[#This Row],[Cod_mes]],Códigos_mes[],2,0)</f>
        <v>Mayo</v>
      </c>
      <c r="D8522" t="s">
        <v>800</v>
      </c>
      <c r="E8522" t="str">
        <f>+VLOOKUP(Precio_mayoristas_consumidores[[#This Row],[Producto]],Codigos_class_frutas[],2,0)</f>
        <v>Berries</v>
      </c>
      <c r="F8522" t="s">
        <v>207</v>
      </c>
      <c r="G8522" s="51">
        <v>3316.67</v>
      </c>
    </row>
    <row r="8523" spans="1:7" x14ac:dyDescent="0.35">
      <c r="A8523">
        <v>2017</v>
      </c>
      <c r="B8523">
        <v>5</v>
      </c>
      <c r="C8523" t="str">
        <f>+VLOOKUP(Precio_mayoristas_consumidores[[#This Row],[Cod_mes]],Códigos_mes[],2,0)</f>
        <v>Mayo</v>
      </c>
      <c r="D8523" t="s">
        <v>800</v>
      </c>
      <c r="E8523" t="str">
        <f>+VLOOKUP(Precio_mayoristas_consumidores[[#This Row],[Producto]],Codigos_class_frutas[],2,0)</f>
        <v>Berries</v>
      </c>
      <c r="F8523" t="s">
        <v>801</v>
      </c>
      <c r="G8523" s="51">
        <v>2000</v>
      </c>
    </row>
    <row r="8524" spans="1:7" x14ac:dyDescent="0.35">
      <c r="A8524">
        <v>2017</v>
      </c>
      <c r="B8524">
        <v>5</v>
      </c>
      <c r="C8524" t="str">
        <f>+VLOOKUP(Precio_mayoristas_consumidores[[#This Row],[Cod_mes]],Códigos_mes[],2,0)</f>
        <v>Mayo</v>
      </c>
      <c r="D8524" t="s">
        <v>800</v>
      </c>
      <c r="E8524" t="str">
        <f>+VLOOKUP(Precio_mayoristas_consumidores[[#This Row],[Producto]],Codigos_class_frutas[],2,0)</f>
        <v>Otros</v>
      </c>
      <c r="F8524" t="s">
        <v>804</v>
      </c>
      <c r="G8524" s="51">
        <v>694.28</v>
      </c>
    </row>
    <row r="8525" spans="1:7" x14ac:dyDescent="0.35">
      <c r="A8525">
        <v>2017</v>
      </c>
      <c r="B8525">
        <v>5</v>
      </c>
      <c r="C8525" t="str">
        <f>+VLOOKUP(Precio_mayoristas_consumidores[[#This Row],[Cod_mes]],Códigos_mes[],2,0)</f>
        <v>Mayo</v>
      </c>
      <c r="D8525" t="s">
        <v>800</v>
      </c>
      <c r="E8525" t="str">
        <f>+VLOOKUP(Precio_mayoristas_consumidores[[#This Row],[Producto]],Codigos_class_frutas[],2,0)</f>
        <v>Otros</v>
      </c>
      <c r="F8525" t="s">
        <v>209</v>
      </c>
      <c r="G8525" s="51">
        <v>2616.38</v>
      </c>
    </row>
    <row r="8526" spans="1:7" x14ac:dyDescent="0.35">
      <c r="A8526">
        <v>2017</v>
      </c>
      <c r="B8526">
        <v>5</v>
      </c>
      <c r="C8526" t="str">
        <f>+VLOOKUP(Precio_mayoristas_consumidores[[#This Row],[Cod_mes]],Códigos_mes[],2,0)</f>
        <v>Mayo</v>
      </c>
      <c r="D8526" t="s">
        <v>800</v>
      </c>
      <c r="E8526" t="str">
        <f>+VLOOKUP(Precio_mayoristas_consumidores[[#This Row],[Producto]],Codigos_class_frutas[],2,0)</f>
        <v>Frutos de hueso (carozo)</v>
      </c>
      <c r="F8526" t="s">
        <v>702</v>
      </c>
      <c r="G8526" s="51">
        <v>292.07</v>
      </c>
    </row>
    <row r="8527" spans="1:7" x14ac:dyDescent="0.35">
      <c r="A8527">
        <v>2017</v>
      </c>
      <c r="B8527">
        <v>5</v>
      </c>
      <c r="C8527" t="str">
        <f>+VLOOKUP(Precio_mayoristas_consumidores[[#This Row],[Cod_mes]],Códigos_mes[],2,0)</f>
        <v>Mayo</v>
      </c>
      <c r="D8527" t="s">
        <v>800</v>
      </c>
      <c r="E8527" t="str">
        <f>+VLOOKUP(Precio_mayoristas_consumidores[[#This Row],[Producto]],Codigos_class_frutas[],2,0)</f>
        <v>Berries</v>
      </c>
      <c r="F8527" t="s">
        <v>799</v>
      </c>
      <c r="G8527" s="51">
        <v>3020.83</v>
      </c>
    </row>
    <row r="8528" spans="1:7" x14ac:dyDescent="0.35">
      <c r="A8528">
        <v>2017</v>
      </c>
      <c r="B8528">
        <v>5</v>
      </c>
      <c r="C8528" t="str">
        <f>+VLOOKUP(Precio_mayoristas_consumidores[[#This Row],[Cod_mes]],Códigos_mes[],2,0)</f>
        <v>Mayo</v>
      </c>
      <c r="D8528" t="s">
        <v>800</v>
      </c>
      <c r="E8528" t="str">
        <f>+VLOOKUP(Precio_mayoristas_consumidores[[#This Row],[Producto]],Codigos_class_frutas[],2,0)</f>
        <v>Berries</v>
      </c>
      <c r="F8528" t="s">
        <v>212</v>
      </c>
      <c r="G8528" s="51">
        <v>1390.31</v>
      </c>
    </row>
    <row r="8529" spans="1:7" x14ac:dyDescent="0.35">
      <c r="A8529">
        <v>2017</v>
      </c>
      <c r="B8529">
        <v>5</v>
      </c>
      <c r="C8529" t="str">
        <f>+VLOOKUP(Precio_mayoristas_consumidores[[#This Row],[Cod_mes]],Códigos_mes[],2,0)</f>
        <v>Mayo</v>
      </c>
      <c r="D8529" t="s">
        <v>800</v>
      </c>
      <c r="E8529" t="str">
        <f>+VLOOKUP(Precio_mayoristas_consumidores[[#This Row],[Producto]],Codigos_class_frutas[],2,0)</f>
        <v>Frutos de pepita</v>
      </c>
      <c r="F8529" t="s">
        <v>805</v>
      </c>
      <c r="G8529" s="51">
        <v>439.47</v>
      </c>
    </row>
    <row r="8530" spans="1:7" x14ac:dyDescent="0.35">
      <c r="A8530">
        <v>2017</v>
      </c>
      <c r="B8530">
        <v>5</v>
      </c>
      <c r="C8530" t="str">
        <f>+VLOOKUP(Precio_mayoristas_consumidores[[#This Row],[Cod_mes]],Códigos_mes[],2,0)</f>
        <v>Mayo</v>
      </c>
      <c r="D8530" t="s">
        <v>800</v>
      </c>
      <c r="E8530" t="str">
        <f>+VLOOKUP(Precio_mayoristas_consumidores[[#This Row],[Producto]],Codigos_class_frutas[],2,0)</f>
        <v>Tropicales y subtropicales</v>
      </c>
      <c r="F8530" t="s">
        <v>807</v>
      </c>
      <c r="G8530" s="51">
        <v>475</v>
      </c>
    </row>
    <row r="8531" spans="1:7" x14ac:dyDescent="0.35">
      <c r="A8531">
        <v>2017</v>
      </c>
      <c r="B8531">
        <v>5</v>
      </c>
      <c r="C8531" t="str">
        <f>+VLOOKUP(Precio_mayoristas_consumidores[[#This Row],[Cod_mes]],Códigos_mes[],2,0)</f>
        <v>Mayo</v>
      </c>
      <c r="D8531" t="s">
        <v>800</v>
      </c>
      <c r="E8531" t="str">
        <f>+VLOOKUP(Precio_mayoristas_consumidores[[#This Row],[Producto]],Codigos_class_frutas[],2,0)</f>
        <v>Berries</v>
      </c>
      <c r="F8531" t="s">
        <v>249</v>
      </c>
      <c r="G8531" s="51">
        <v>279.76</v>
      </c>
    </row>
    <row r="8532" spans="1:7" x14ac:dyDescent="0.35">
      <c r="A8532">
        <v>2017</v>
      </c>
      <c r="B8532">
        <v>5</v>
      </c>
      <c r="C8532" t="str">
        <f>+VLOOKUP(Precio_mayoristas_consumidores[[#This Row],[Cod_mes]],Códigos_mes[],2,0)</f>
        <v>Mayo</v>
      </c>
      <c r="D8532" t="s">
        <v>800</v>
      </c>
      <c r="E8532" t="str">
        <f>+VLOOKUP(Precio_mayoristas_consumidores[[#This Row],[Producto]],Codigos_class_frutas[],2,0)</f>
        <v>Cítricos</v>
      </c>
      <c r="F8532" t="s">
        <v>214</v>
      </c>
      <c r="G8532" s="51">
        <v>549.73</v>
      </c>
    </row>
    <row r="8533" spans="1:7" x14ac:dyDescent="0.35">
      <c r="A8533">
        <v>2017</v>
      </c>
      <c r="B8533">
        <v>5</v>
      </c>
      <c r="C8533" t="str">
        <f>+VLOOKUP(Precio_mayoristas_consumidores[[#This Row],[Cod_mes]],Códigos_mes[],2,0)</f>
        <v>Mayo</v>
      </c>
      <c r="D8533" t="s">
        <v>800</v>
      </c>
      <c r="E8533" t="str">
        <f>+VLOOKUP(Precio_mayoristas_consumidores[[#This Row],[Producto]],Codigos_class_frutas[],2,0)</f>
        <v>Cítricos</v>
      </c>
      <c r="F8533" t="s">
        <v>218</v>
      </c>
      <c r="G8533" s="51">
        <v>652.41</v>
      </c>
    </row>
    <row r="8534" spans="1:7" x14ac:dyDescent="0.35">
      <c r="A8534">
        <v>2017</v>
      </c>
      <c r="B8534">
        <v>5</v>
      </c>
      <c r="C8534" t="str">
        <f>+VLOOKUP(Precio_mayoristas_consumidores[[#This Row],[Cod_mes]],Códigos_mes[],2,0)</f>
        <v>Mayo</v>
      </c>
      <c r="D8534" t="s">
        <v>800</v>
      </c>
      <c r="E8534" t="str">
        <f>+VLOOKUP(Precio_mayoristas_consumidores[[#This Row],[Producto]],Codigos_class_frutas[],2,0)</f>
        <v>Tropicales y subtropicales</v>
      </c>
      <c r="F8534" t="s">
        <v>229</v>
      </c>
      <c r="G8534" s="51">
        <v>2071.1999999999998</v>
      </c>
    </row>
    <row r="8535" spans="1:7" x14ac:dyDescent="0.35">
      <c r="A8535">
        <v>2017</v>
      </c>
      <c r="B8535">
        <v>5</v>
      </c>
      <c r="C8535" t="str">
        <f>+VLOOKUP(Precio_mayoristas_consumidores[[#This Row],[Cod_mes]],Códigos_mes[],2,0)</f>
        <v>Mayo</v>
      </c>
      <c r="D8535" t="s">
        <v>800</v>
      </c>
      <c r="E8535" t="str">
        <f>+VLOOKUP(Precio_mayoristas_consumidores[[#This Row],[Producto]],Codigos_class_frutas[],2,0)</f>
        <v>Frutos de pepita</v>
      </c>
      <c r="F8535" t="s">
        <v>231</v>
      </c>
      <c r="G8535" s="51">
        <v>314.2</v>
      </c>
    </row>
    <row r="8536" spans="1:7" x14ac:dyDescent="0.35">
      <c r="A8536">
        <v>2017</v>
      </c>
      <c r="B8536">
        <v>5</v>
      </c>
      <c r="C8536" t="str">
        <f>+VLOOKUP(Precio_mayoristas_consumidores[[#This Row],[Cod_mes]],Códigos_mes[],2,0)</f>
        <v>Mayo</v>
      </c>
      <c r="D8536" t="s">
        <v>800</v>
      </c>
      <c r="E8536" t="str">
        <f>+VLOOKUP(Precio_mayoristas_consumidores[[#This Row],[Producto]],Codigos_class_frutas[],2,0)</f>
        <v>Tropicales y subtropicales</v>
      </c>
      <c r="F8536" t="s">
        <v>798</v>
      </c>
      <c r="G8536" s="51">
        <v>1750</v>
      </c>
    </row>
    <row r="8537" spans="1:7" x14ac:dyDescent="0.35">
      <c r="A8537">
        <v>2017</v>
      </c>
      <c r="B8537">
        <v>5</v>
      </c>
      <c r="C8537" t="str">
        <f>+VLOOKUP(Precio_mayoristas_consumidores[[#This Row],[Cod_mes]],Códigos_mes[],2,0)</f>
        <v>Mayo</v>
      </c>
      <c r="D8537" t="s">
        <v>800</v>
      </c>
      <c r="E8537" t="str">
        <f>+VLOOKUP(Precio_mayoristas_consumidores[[#This Row],[Producto]],Codigos_class_frutas[],2,0)</f>
        <v>Frutos de pepita</v>
      </c>
      <c r="F8537" t="s">
        <v>803</v>
      </c>
      <c r="G8537" s="51">
        <v>433.69</v>
      </c>
    </row>
    <row r="8538" spans="1:7" x14ac:dyDescent="0.35">
      <c r="A8538">
        <v>2017</v>
      </c>
      <c r="B8538">
        <v>5</v>
      </c>
      <c r="C8538" t="str">
        <f>+VLOOKUP(Precio_mayoristas_consumidores[[#This Row],[Cod_mes]],Códigos_mes[],2,0)</f>
        <v>Mayo</v>
      </c>
      <c r="D8538" t="s">
        <v>800</v>
      </c>
      <c r="E8538" t="str">
        <f>+VLOOKUP(Precio_mayoristas_consumidores[[#This Row],[Producto]],Codigos_class_frutas[],2,0)</f>
        <v>Cítricos</v>
      </c>
      <c r="F8538" t="s">
        <v>221</v>
      </c>
      <c r="G8538" s="51">
        <v>654.80999999999995</v>
      </c>
    </row>
    <row r="8539" spans="1:7" x14ac:dyDescent="0.35">
      <c r="A8539">
        <v>2017</v>
      </c>
      <c r="B8539">
        <v>5</v>
      </c>
      <c r="C8539" t="str">
        <f>+VLOOKUP(Precio_mayoristas_consumidores[[#This Row],[Cod_mes]],Códigos_mes[],2,0)</f>
        <v>Mayo</v>
      </c>
      <c r="D8539" t="s">
        <v>800</v>
      </c>
      <c r="E8539" t="str">
        <f>+VLOOKUP(Precio_mayoristas_consumidores[[#This Row],[Producto]],Codigos_class_frutas[],2,0)</f>
        <v>Oleaginosos</v>
      </c>
      <c r="F8539" t="s">
        <v>225</v>
      </c>
      <c r="G8539" s="51">
        <v>1747.29</v>
      </c>
    </row>
    <row r="8540" spans="1:7" x14ac:dyDescent="0.35">
      <c r="A8540">
        <v>2017</v>
      </c>
      <c r="B8540">
        <v>5</v>
      </c>
      <c r="C8540" t="str">
        <f>+VLOOKUP(Precio_mayoristas_consumidores[[#This Row],[Cod_mes]],Códigos_mes[],2,0)</f>
        <v>Mayo</v>
      </c>
      <c r="D8540" t="s">
        <v>800</v>
      </c>
      <c r="E8540" t="str">
        <f>+VLOOKUP(Precio_mayoristas_consumidores[[#This Row],[Producto]],Codigos_class_frutas[],2,0)</f>
        <v>Tropicales y subtropicales</v>
      </c>
      <c r="F8540" t="s">
        <v>806</v>
      </c>
      <c r="G8540" s="51">
        <v>1500</v>
      </c>
    </row>
    <row r="8541" spans="1:7" x14ac:dyDescent="0.35">
      <c r="A8541">
        <v>2017</v>
      </c>
      <c r="B8541">
        <v>5</v>
      </c>
      <c r="C8541" t="str">
        <f>+VLOOKUP(Precio_mayoristas_consumidores[[#This Row],[Cod_mes]],Códigos_mes[],2,0)</f>
        <v>Mayo</v>
      </c>
      <c r="D8541" t="s">
        <v>800</v>
      </c>
      <c r="E8541" t="str">
        <f>+VLOOKUP(Precio_mayoristas_consumidores[[#This Row],[Producto]],Codigos_class_frutas[],2,0)</f>
        <v>Frutos de pepita</v>
      </c>
      <c r="F8541" t="s">
        <v>242</v>
      </c>
      <c r="G8541" s="51">
        <v>327.81</v>
      </c>
    </row>
    <row r="8542" spans="1:7" x14ac:dyDescent="0.35">
      <c r="A8542">
        <v>2017</v>
      </c>
      <c r="B8542">
        <v>5</v>
      </c>
      <c r="C8542" t="str">
        <f>+VLOOKUP(Precio_mayoristas_consumidores[[#This Row],[Cod_mes]],Códigos_mes[],2,0)</f>
        <v>Mayo</v>
      </c>
      <c r="D8542" t="s">
        <v>800</v>
      </c>
      <c r="E8542" t="str">
        <f>+VLOOKUP(Precio_mayoristas_consumidores[[#This Row],[Producto]],Codigos_class_frutas[],2,0)</f>
        <v>Frutos de pepita</v>
      </c>
      <c r="F8542" t="s">
        <v>809</v>
      </c>
      <c r="G8542" s="51">
        <v>204.65</v>
      </c>
    </row>
    <row r="8543" spans="1:7" x14ac:dyDescent="0.35">
      <c r="A8543">
        <v>2017</v>
      </c>
      <c r="B8543">
        <v>5</v>
      </c>
      <c r="C8543" t="str">
        <f>+VLOOKUP(Precio_mayoristas_consumidores[[#This Row],[Cod_mes]],Códigos_mes[],2,0)</f>
        <v>Mayo</v>
      </c>
      <c r="D8543" t="s">
        <v>800</v>
      </c>
      <c r="E8543" t="str">
        <f>+VLOOKUP(Precio_mayoristas_consumidores[[#This Row],[Producto]],Codigos_class_frutas[],2,0)</f>
        <v>Tropicales y subtropicales</v>
      </c>
      <c r="F8543" t="s">
        <v>204</v>
      </c>
      <c r="G8543" s="51">
        <v>460.14</v>
      </c>
    </row>
    <row r="8544" spans="1:7" x14ac:dyDescent="0.35">
      <c r="A8544">
        <v>2017</v>
      </c>
      <c r="B8544">
        <v>5</v>
      </c>
      <c r="C8544" t="str">
        <f>+VLOOKUP(Precio_mayoristas_consumidores[[#This Row],[Cod_mes]],Códigos_mes[],2,0)</f>
        <v>Mayo</v>
      </c>
      <c r="D8544" t="s">
        <v>800</v>
      </c>
      <c r="E8544" t="str">
        <f>+VLOOKUP(Precio_mayoristas_consumidores[[#This Row],[Producto]],Codigos_class_frutas[],2,0)</f>
        <v>Cítricos</v>
      </c>
      <c r="F8544" t="s">
        <v>256</v>
      </c>
      <c r="G8544" s="51">
        <v>542.38</v>
      </c>
    </row>
    <row r="8545" spans="1:7" x14ac:dyDescent="0.35">
      <c r="A8545">
        <v>2017</v>
      </c>
      <c r="B8545">
        <v>5</v>
      </c>
      <c r="C8545" t="str">
        <f>+VLOOKUP(Precio_mayoristas_consumidores[[#This Row],[Cod_mes]],Códigos_mes[],2,0)</f>
        <v>Mayo</v>
      </c>
      <c r="D8545" t="s">
        <v>800</v>
      </c>
      <c r="E8545" t="str">
        <f>+VLOOKUP(Precio_mayoristas_consumidores[[#This Row],[Producto]],Codigos_class_frutas[],2,0)</f>
        <v>Otros</v>
      </c>
      <c r="F8545" t="s">
        <v>717</v>
      </c>
      <c r="G8545" s="51">
        <v>606.11</v>
      </c>
    </row>
    <row r="8546" spans="1:7" x14ac:dyDescent="0.35">
      <c r="A8546">
        <v>2017</v>
      </c>
      <c r="B8546">
        <v>5</v>
      </c>
      <c r="C8546" t="str">
        <f>+VLOOKUP(Precio_mayoristas_consumidores[[#This Row],[Cod_mes]],Códigos_mes[],2,0)</f>
        <v>Mayo</v>
      </c>
      <c r="D8546" t="s">
        <v>800</v>
      </c>
      <c r="E8546" t="str">
        <f>+VLOOKUP(Precio_mayoristas_consumidores[[#This Row],[Producto]],Codigos_class_frutas[],2,0)</f>
        <v>Uva</v>
      </c>
      <c r="F8546" t="s">
        <v>295</v>
      </c>
      <c r="G8546" s="51">
        <v>613.99</v>
      </c>
    </row>
    <row r="8547" spans="1:7" x14ac:dyDescent="0.35">
      <c r="A8547">
        <v>2017</v>
      </c>
      <c r="B8547">
        <v>6</v>
      </c>
      <c r="C8547" t="str">
        <f>+VLOOKUP(Precio_mayoristas_consumidores[[#This Row],[Cod_mes]],Códigos_mes[],2,0)</f>
        <v>Junio</v>
      </c>
      <c r="D8547" t="s">
        <v>800</v>
      </c>
      <c r="E8547" t="str">
        <f>+VLOOKUP(Precio_mayoristas_consumidores[[#This Row],[Producto]],Codigos_class_frutas[],2,0)</f>
        <v>Otros</v>
      </c>
      <c r="F8547" t="s">
        <v>804</v>
      </c>
      <c r="G8547" s="51">
        <v>804.27</v>
      </c>
    </row>
    <row r="8548" spans="1:7" x14ac:dyDescent="0.35">
      <c r="A8548">
        <v>2017</v>
      </c>
      <c r="B8548">
        <v>6</v>
      </c>
      <c r="C8548" t="str">
        <f>+VLOOKUP(Precio_mayoristas_consumidores[[#This Row],[Cod_mes]],Códigos_mes[],2,0)</f>
        <v>Junio</v>
      </c>
      <c r="D8548" t="s">
        <v>800</v>
      </c>
      <c r="E8548" t="str">
        <f>+VLOOKUP(Precio_mayoristas_consumidores[[#This Row],[Producto]],Codigos_class_frutas[],2,0)</f>
        <v>Otros</v>
      </c>
      <c r="F8548" t="s">
        <v>209</v>
      </c>
      <c r="G8548" s="51">
        <v>2058.36</v>
      </c>
    </row>
    <row r="8549" spans="1:7" x14ac:dyDescent="0.35">
      <c r="A8549">
        <v>2017</v>
      </c>
      <c r="B8549">
        <v>6</v>
      </c>
      <c r="C8549" t="str">
        <f>+VLOOKUP(Precio_mayoristas_consumidores[[#This Row],[Cod_mes]],Códigos_mes[],2,0)</f>
        <v>Junio</v>
      </c>
      <c r="D8549" t="s">
        <v>800</v>
      </c>
      <c r="E8549" t="str">
        <f>+VLOOKUP(Precio_mayoristas_consumidores[[#This Row],[Producto]],Codigos_class_frutas[],2,0)</f>
        <v>Frutos de hueso (carozo)</v>
      </c>
      <c r="F8549" t="s">
        <v>702</v>
      </c>
      <c r="G8549" s="51">
        <v>250</v>
      </c>
    </row>
    <row r="8550" spans="1:7" x14ac:dyDescent="0.35">
      <c r="A8550">
        <v>2017</v>
      </c>
      <c r="B8550">
        <v>6</v>
      </c>
      <c r="C8550" t="str">
        <f>+VLOOKUP(Precio_mayoristas_consumidores[[#This Row],[Cod_mes]],Códigos_mes[],2,0)</f>
        <v>Junio</v>
      </c>
      <c r="D8550" t="s">
        <v>800</v>
      </c>
      <c r="E8550" t="str">
        <f>+VLOOKUP(Precio_mayoristas_consumidores[[#This Row],[Producto]],Codigos_class_frutas[],2,0)</f>
        <v>Berries</v>
      </c>
      <c r="F8550" t="s">
        <v>799</v>
      </c>
      <c r="G8550" s="51">
        <v>3700</v>
      </c>
    </row>
    <row r="8551" spans="1:7" x14ac:dyDescent="0.35">
      <c r="A8551">
        <v>2017</v>
      </c>
      <c r="B8551">
        <v>6</v>
      </c>
      <c r="C8551" t="str">
        <f>+VLOOKUP(Precio_mayoristas_consumidores[[#This Row],[Cod_mes]],Códigos_mes[],2,0)</f>
        <v>Junio</v>
      </c>
      <c r="D8551" t="s">
        <v>800</v>
      </c>
      <c r="E8551" t="str">
        <f>+VLOOKUP(Precio_mayoristas_consumidores[[#This Row],[Producto]],Codigos_class_frutas[],2,0)</f>
        <v>Berries</v>
      </c>
      <c r="F8551" t="s">
        <v>212</v>
      </c>
      <c r="G8551" s="51">
        <v>1624.06</v>
      </c>
    </row>
    <row r="8552" spans="1:7" x14ac:dyDescent="0.35">
      <c r="A8552">
        <v>2017</v>
      </c>
      <c r="B8552">
        <v>6</v>
      </c>
      <c r="C8552" t="str">
        <f>+VLOOKUP(Precio_mayoristas_consumidores[[#This Row],[Cod_mes]],Códigos_mes[],2,0)</f>
        <v>Junio</v>
      </c>
      <c r="D8552" t="s">
        <v>800</v>
      </c>
      <c r="E8552" t="str">
        <f>+VLOOKUP(Precio_mayoristas_consumidores[[#This Row],[Producto]],Codigos_class_frutas[],2,0)</f>
        <v>Frutos de pepita</v>
      </c>
      <c r="F8552" t="s">
        <v>805</v>
      </c>
      <c r="G8552" s="51">
        <v>599.34</v>
      </c>
    </row>
    <row r="8553" spans="1:7" x14ac:dyDescent="0.35">
      <c r="A8553">
        <v>2017</v>
      </c>
      <c r="B8553">
        <v>6</v>
      </c>
      <c r="C8553" t="str">
        <f>+VLOOKUP(Precio_mayoristas_consumidores[[#This Row],[Cod_mes]],Códigos_mes[],2,0)</f>
        <v>Junio</v>
      </c>
      <c r="D8553" t="s">
        <v>800</v>
      </c>
      <c r="E8553" t="str">
        <f>+VLOOKUP(Precio_mayoristas_consumidores[[#This Row],[Producto]],Codigos_class_frutas[],2,0)</f>
        <v>Tropicales y subtropicales</v>
      </c>
      <c r="F8553" t="s">
        <v>807</v>
      </c>
      <c r="G8553" s="51">
        <v>1131.25</v>
      </c>
    </row>
    <row r="8554" spans="1:7" x14ac:dyDescent="0.35">
      <c r="A8554">
        <v>2017</v>
      </c>
      <c r="B8554">
        <v>6</v>
      </c>
      <c r="C8554" t="str">
        <f>+VLOOKUP(Precio_mayoristas_consumidores[[#This Row],[Cod_mes]],Códigos_mes[],2,0)</f>
        <v>Junio</v>
      </c>
      <c r="D8554" t="s">
        <v>800</v>
      </c>
      <c r="E8554" t="str">
        <f>+VLOOKUP(Precio_mayoristas_consumidores[[#This Row],[Producto]],Codigos_class_frutas[],2,0)</f>
        <v>Berries</v>
      </c>
      <c r="F8554" t="s">
        <v>249</v>
      </c>
      <c r="G8554" s="51">
        <v>295.83999999999997</v>
      </c>
    </row>
    <row r="8555" spans="1:7" x14ac:dyDescent="0.35">
      <c r="A8555">
        <v>2017</v>
      </c>
      <c r="B8555">
        <v>6</v>
      </c>
      <c r="C8555" t="str">
        <f>+VLOOKUP(Precio_mayoristas_consumidores[[#This Row],[Cod_mes]],Códigos_mes[],2,0)</f>
        <v>Junio</v>
      </c>
      <c r="D8555" t="s">
        <v>800</v>
      </c>
      <c r="E8555" t="str">
        <f>+VLOOKUP(Precio_mayoristas_consumidores[[#This Row],[Producto]],Codigos_class_frutas[],2,0)</f>
        <v>Cítricos</v>
      </c>
      <c r="F8555" t="s">
        <v>214</v>
      </c>
      <c r="G8555" s="51">
        <v>216.08</v>
      </c>
    </row>
    <row r="8556" spans="1:7" x14ac:dyDescent="0.35">
      <c r="A8556">
        <v>2017</v>
      </c>
      <c r="B8556">
        <v>6</v>
      </c>
      <c r="C8556" t="str">
        <f>+VLOOKUP(Precio_mayoristas_consumidores[[#This Row],[Cod_mes]],Códigos_mes[],2,0)</f>
        <v>Junio</v>
      </c>
      <c r="D8556" t="s">
        <v>800</v>
      </c>
      <c r="E8556" t="str">
        <f>+VLOOKUP(Precio_mayoristas_consumidores[[#This Row],[Producto]],Codigos_class_frutas[],2,0)</f>
        <v>Cítricos</v>
      </c>
      <c r="F8556" t="s">
        <v>218</v>
      </c>
      <c r="G8556" s="51">
        <v>448.1</v>
      </c>
    </row>
    <row r="8557" spans="1:7" x14ac:dyDescent="0.35">
      <c r="A8557">
        <v>2017</v>
      </c>
      <c r="B8557">
        <v>6</v>
      </c>
      <c r="C8557" t="str">
        <f>+VLOOKUP(Precio_mayoristas_consumidores[[#This Row],[Cod_mes]],Códigos_mes[],2,0)</f>
        <v>Junio</v>
      </c>
      <c r="D8557" t="s">
        <v>800</v>
      </c>
      <c r="E8557" t="str">
        <f>+VLOOKUP(Precio_mayoristas_consumidores[[#This Row],[Producto]],Codigos_class_frutas[],2,0)</f>
        <v>Tropicales y subtropicales</v>
      </c>
      <c r="F8557" t="s">
        <v>229</v>
      </c>
      <c r="G8557" s="51">
        <v>1976.18</v>
      </c>
    </row>
    <row r="8558" spans="1:7" x14ac:dyDescent="0.35">
      <c r="A8558">
        <v>2017</v>
      </c>
      <c r="B8558">
        <v>6</v>
      </c>
      <c r="C8558" t="str">
        <f>+VLOOKUP(Precio_mayoristas_consumidores[[#This Row],[Cod_mes]],Códigos_mes[],2,0)</f>
        <v>Junio</v>
      </c>
      <c r="D8558" t="s">
        <v>800</v>
      </c>
      <c r="E8558" t="str">
        <f>+VLOOKUP(Precio_mayoristas_consumidores[[#This Row],[Producto]],Codigos_class_frutas[],2,0)</f>
        <v>Frutos de pepita</v>
      </c>
      <c r="F8558" t="s">
        <v>231</v>
      </c>
      <c r="G8558" s="51">
        <v>321.91000000000003</v>
      </c>
    </row>
    <row r="8559" spans="1:7" x14ac:dyDescent="0.35">
      <c r="A8559">
        <v>2017</v>
      </c>
      <c r="B8559">
        <v>6</v>
      </c>
      <c r="C8559" t="str">
        <f>+VLOOKUP(Precio_mayoristas_consumidores[[#This Row],[Cod_mes]],Códigos_mes[],2,0)</f>
        <v>Junio</v>
      </c>
      <c r="D8559" t="s">
        <v>800</v>
      </c>
      <c r="E8559" t="str">
        <f>+VLOOKUP(Precio_mayoristas_consumidores[[#This Row],[Producto]],Codigos_class_frutas[],2,0)</f>
        <v>Tropicales y subtropicales</v>
      </c>
      <c r="F8559" t="s">
        <v>798</v>
      </c>
      <c r="G8559" s="51">
        <v>981.25</v>
      </c>
    </row>
    <row r="8560" spans="1:7" x14ac:dyDescent="0.35">
      <c r="A8560">
        <v>2017</v>
      </c>
      <c r="B8560">
        <v>6</v>
      </c>
      <c r="C8560" t="str">
        <f>+VLOOKUP(Precio_mayoristas_consumidores[[#This Row],[Cod_mes]],Códigos_mes[],2,0)</f>
        <v>Junio</v>
      </c>
      <c r="D8560" t="s">
        <v>800</v>
      </c>
      <c r="E8560" t="str">
        <f>+VLOOKUP(Precio_mayoristas_consumidores[[#This Row],[Producto]],Codigos_class_frutas[],2,0)</f>
        <v>Frutos de pepita</v>
      </c>
      <c r="F8560" t="s">
        <v>803</v>
      </c>
      <c r="G8560" s="51">
        <v>500.99</v>
      </c>
    </row>
    <row r="8561" spans="1:7" x14ac:dyDescent="0.35">
      <c r="A8561">
        <v>2017</v>
      </c>
      <c r="B8561">
        <v>6</v>
      </c>
      <c r="C8561" t="str">
        <f>+VLOOKUP(Precio_mayoristas_consumidores[[#This Row],[Cod_mes]],Códigos_mes[],2,0)</f>
        <v>Junio</v>
      </c>
      <c r="D8561" t="s">
        <v>800</v>
      </c>
      <c r="E8561" t="str">
        <f>+VLOOKUP(Precio_mayoristas_consumidores[[#This Row],[Producto]],Codigos_class_frutas[],2,0)</f>
        <v>Cítricos</v>
      </c>
      <c r="F8561" t="s">
        <v>221</v>
      </c>
      <c r="G8561" s="51">
        <v>714.6</v>
      </c>
    </row>
    <row r="8562" spans="1:7" x14ac:dyDescent="0.35">
      <c r="A8562">
        <v>2017</v>
      </c>
      <c r="B8562">
        <v>6</v>
      </c>
      <c r="C8562" t="str">
        <f>+VLOOKUP(Precio_mayoristas_consumidores[[#This Row],[Cod_mes]],Códigos_mes[],2,0)</f>
        <v>Junio</v>
      </c>
      <c r="D8562" t="s">
        <v>800</v>
      </c>
      <c r="E8562" t="str">
        <f>+VLOOKUP(Precio_mayoristas_consumidores[[#This Row],[Producto]],Codigos_class_frutas[],2,0)</f>
        <v>Oleaginosos</v>
      </c>
      <c r="F8562" t="s">
        <v>225</v>
      </c>
      <c r="G8562" s="51">
        <v>1783.96</v>
      </c>
    </row>
    <row r="8563" spans="1:7" x14ac:dyDescent="0.35">
      <c r="A8563">
        <v>2017</v>
      </c>
      <c r="B8563">
        <v>6</v>
      </c>
      <c r="C8563" t="str">
        <f>+VLOOKUP(Precio_mayoristas_consumidores[[#This Row],[Cod_mes]],Códigos_mes[],2,0)</f>
        <v>Junio</v>
      </c>
      <c r="D8563" t="s">
        <v>800</v>
      </c>
      <c r="E8563" t="str">
        <f>+VLOOKUP(Precio_mayoristas_consumidores[[#This Row],[Producto]],Codigos_class_frutas[],2,0)</f>
        <v>Tropicales y subtropicales</v>
      </c>
      <c r="F8563" t="s">
        <v>806</v>
      </c>
      <c r="G8563" s="51">
        <v>1425</v>
      </c>
    </row>
    <row r="8564" spans="1:7" x14ac:dyDescent="0.35">
      <c r="A8564">
        <v>2017</v>
      </c>
      <c r="B8564">
        <v>6</v>
      </c>
      <c r="C8564" t="str">
        <f>+VLOOKUP(Precio_mayoristas_consumidores[[#This Row],[Cod_mes]],Códigos_mes[],2,0)</f>
        <v>Junio</v>
      </c>
      <c r="D8564" t="s">
        <v>800</v>
      </c>
      <c r="E8564" t="str">
        <f>+VLOOKUP(Precio_mayoristas_consumidores[[#This Row],[Producto]],Codigos_class_frutas[],2,0)</f>
        <v>Frutos de pepita</v>
      </c>
      <c r="F8564" t="s">
        <v>242</v>
      </c>
      <c r="G8564" s="51">
        <v>326.23</v>
      </c>
    </row>
    <row r="8565" spans="1:7" x14ac:dyDescent="0.35">
      <c r="A8565">
        <v>2017</v>
      </c>
      <c r="B8565">
        <v>6</v>
      </c>
      <c r="C8565" t="str">
        <f>+VLOOKUP(Precio_mayoristas_consumidores[[#This Row],[Cod_mes]],Códigos_mes[],2,0)</f>
        <v>Junio</v>
      </c>
      <c r="D8565" t="s">
        <v>800</v>
      </c>
      <c r="E8565" t="str">
        <f>+VLOOKUP(Precio_mayoristas_consumidores[[#This Row],[Producto]],Codigos_class_frutas[],2,0)</f>
        <v>Tropicales y subtropicales</v>
      </c>
      <c r="F8565" t="s">
        <v>204</v>
      </c>
      <c r="G8565" s="51">
        <v>424.76</v>
      </c>
    </row>
    <row r="8566" spans="1:7" x14ac:dyDescent="0.35">
      <c r="A8566">
        <v>2017</v>
      </c>
      <c r="B8566">
        <v>6</v>
      </c>
      <c r="C8566" t="str">
        <f>+VLOOKUP(Precio_mayoristas_consumidores[[#This Row],[Cod_mes]],Códigos_mes[],2,0)</f>
        <v>Junio</v>
      </c>
      <c r="D8566" t="s">
        <v>800</v>
      </c>
      <c r="E8566" t="str">
        <f>+VLOOKUP(Precio_mayoristas_consumidores[[#This Row],[Producto]],Codigos_class_frutas[],2,0)</f>
        <v>Cítricos</v>
      </c>
      <c r="F8566" t="s">
        <v>256</v>
      </c>
      <c r="G8566" s="51">
        <v>666.67</v>
      </c>
    </row>
    <row r="8567" spans="1:7" x14ac:dyDescent="0.35">
      <c r="A8567">
        <v>2017</v>
      </c>
      <c r="B8567">
        <v>6</v>
      </c>
      <c r="C8567" t="str">
        <f>+VLOOKUP(Precio_mayoristas_consumidores[[#This Row],[Cod_mes]],Códigos_mes[],2,0)</f>
        <v>Junio</v>
      </c>
      <c r="D8567" t="s">
        <v>800</v>
      </c>
      <c r="E8567" t="str">
        <f>+VLOOKUP(Precio_mayoristas_consumidores[[#This Row],[Producto]],Codigos_class_frutas[],2,0)</f>
        <v>Otros</v>
      </c>
      <c r="F8567" t="s">
        <v>717</v>
      </c>
      <c r="G8567" s="51">
        <v>549.20000000000005</v>
      </c>
    </row>
    <row r="8568" spans="1:7" x14ac:dyDescent="0.35">
      <c r="A8568">
        <v>2017</v>
      </c>
      <c r="B8568">
        <v>6</v>
      </c>
      <c r="C8568" t="str">
        <f>+VLOOKUP(Precio_mayoristas_consumidores[[#This Row],[Cod_mes]],Códigos_mes[],2,0)</f>
        <v>Junio</v>
      </c>
      <c r="D8568" t="s">
        <v>800</v>
      </c>
      <c r="E8568" t="str">
        <f>+VLOOKUP(Precio_mayoristas_consumidores[[#This Row],[Producto]],Codigos_class_frutas[],2,0)</f>
        <v>Uva</v>
      </c>
      <c r="F8568" t="s">
        <v>295</v>
      </c>
      <c r="G8568" s="51">
        <v>1037.54</v>
      </c>
    </row>
    <row r="8569" spans="1:7" x14ac:dyDescent="0.35">
      <c r="A8569">
        <v>2017</v>
      </c>
      <c r="B8569">
        <v>7</v>
      </c>
      <c r="C8569" t="str">
        <f>+VLOOKUP(Precio_mayoristas_consumidores[[#This Row],[Cod_mes]],Códigos_mes[],2,0)</f>
        <v>Julio</v>
      </c>
      <c r="D8569" t="s">
        <v>800</v>
      </c>
      <c r="E8569" t="str">
        <f>+VLOOKUP(Precio_mayoristas_consumidores[[#This Row],[Producto]],Codigos_class_frutas[],2,0)</f>
        <v>Otros</v>
      </c>
      <c r="F8569" t="s">
        <v>209</v>
      </c>
      <c r="G8569" s="51">
        <v>1715.6</v>
      </c>
    </row>
    <row r="8570" spans="1:7" x14ac:dyDescent="0.35">
      <c r="A8570">
        <v>2017</v>
      </c>
      <c r="B8570">
        <v>7</v>
      </c>
      <c r="C8570" t="str">
        <f>+VLOOKUP(Precio_mayoristas_consumidores[[#This Row],[Cod_mes]],Códigos_mes[],2,0)</f>
        <v>Julio</v>
      </c>
      <c r="D8570" t="s">
        <v>800</v>
      </c>
      <c r="E8570" t="str">
        <f>+VLOOKUP(Precio_mayoristas_consumidores[[#This Row],[Producto]],Codigos_class_frutas[],2,0)</f>
        <v>Berries</v>
      </c>
      <c r="F8570" t="s">
        <v>212</v>
      </c>
      <c r="G8570" s="51">
        <v>2123.1999999999998</v>
      </c>
    </row>
    <row r="8571" spans="1:7" x14ac:dyDescent="0.35">
      <c r="A8571">
        <v>2017</v>
      </c>
      <c r="B8571">
        <v>7</v>
      </c>
      <c r="C8571" t="str">
        <f>+VLOOKUP(Precio_mayoristas_consumidores[[#This Row],[Cod_mes]],Códigos_mes[],2,0)</f>
        <v>Julio</v>
      </c>
      <c r="D8571" t="s">
        <v>800</v>
      </c>
      <c r="E8571" t="str">
        <f>+VLOOKUP(Precio_mayoristas_consumidores[[#This Row],[Producto]],Codigos_class_frutas[],2,0)</f>
        <v>Frutos de pepita</v>
      </c>
      <c r="F8571" t="s">
        <v>805</v>
      </c>
      <c r="G8571" s="51">
        <v>722.22</v>
      </c>
    </row>
    <row r="8572" spans="1:7" x14ac:dyDescent="0.35">
      <c r="A8572">
        <v>2017</v>
      </c>
      <c r="B8572">
        <v>7</v>
      </c>
      <c r="C8572" t="str">
        <f>+VLOOKUP(Precio_mayoristas_consumidores[[#This Row],[Cod_mes]],Códigos_mes[],2,0)</f>
        <v>Julio</v>
      </c>
      <c r="D8572" t="s">
        <v>800</v>
      </c>
      <c r="E8572" t="str">
        <f>+VLOOKUP(Precio_mayoristas_consumidores[[#This Row],[Producto]],Codigos_class_frutas[],2,0)</f>
        <v>Tropicales y subtropicales</v>
      </c>
      <c r="F8572" t="s">
        <v>807</v>
      </c>
      <c r="G8572" s="51">
        <v>778.01</v>
      </c>
    </row>
    <row r="8573" spans="1:7" x14ac:dyDescent="0.35">
      <c r="A8573">
        <v>2017</v>
      </c>
      <c r="B8573">
        <v>7</v>
      </c>
      <c r="C8573" t="str">
        <f>+VLOOKUP(Precio_mayoristas_consumidores[[#This Row],[Cod_mes]],Códigos_mes[],2,0)</f>
        <v>Julio</v>
      </c>
      <c r="D8573" t="s">
        <v>800</v>
      </c>
      <c r="E8573" t="str">
        <f>+VLOOKUP(Precio_mayoristas_consumidores[[#This Row],[Producto]],Codigos_class_frutas[],2,0)</f>
        <v>Berries</v>
      </c>
      <c r="F8573" t="s">
        <v>249</v>
      </c>
      <c r="G8573" s="51">
        <v>310.92</v>
      </c>
    </row>
    <row r="8574" spans="1:7" x14ac:dyDescent="0.35">
      <c r="A8574">
        <v>2017</v>
      </c>
      <c r="B8574">
        <v>7</v>
      </c>
      <c r="C8574" t="str">
        <f>+VLOOKUP(Precio_mayoristas_consumidores[[#This Row],[Cod_mes]],Códigos_mes[],2,0)</f>
        <v>Julio</v>
      </c>
      <c r="D8574" t="s">
        <v>800</v>
      </c>
      <c r="E8574" t="str">
        <f>+VLOOKUP(Precio_mayoristas_consumidores[[#This Row],[Producto]],Codigos_class_frutas[],2,0)</f>
        <v>Cítricos</v>
      </c>
      <c r="F8574" t="s">
        <v>214</v>
      </c>
      <c r="G8574" s="51">
        <v>299.97000000000003</v>
      </c>
    </row>
    <row r="8575" spans="1:7" x14ac:dyDescent="0.35">
      <c r="A8575">
        <v>2017</v>
      </c>
      <c r="B8575">
        <v>7</v>
      </c>
      <c r="C8575" t="str">
        <f>+VLOOKUP(Precio_mayoristas_consumidores[[#This Row],[Cod_mes]],Códigos_mes[],2,0)</f>
        <v>Julio</v>
      </c>
      <c r="D8575" t="s">
        <v>800</v>
      </c>
      <c r="E8575" t="str">
        <f>+VLOOKUP(Precio_mayoristas_consumidores[[#This Row],[Producto]],Codigos_class_frutas[],2,0)</f>
        <v>Cítricos</v>
      </c>
      <c r="F8575" t="s">
        <v>218</v>
      </c>
      <c r="G8575" s="51">
        <v>564.20000000000005</v>
      </c>
    </row>
    <row r="8576" spans="1:7" x14ac:dyDescent="0.35">
      <c r="A8576">
        <v>2017</v>
      </c>
      <c r="B8576">
        <v>7</v>
      </c>
      <c r="C8576" t="str">
        <f>+VLOOKUP(Precio_mayoristas_consumidores[[#This Row],[Cod_mes]],Códigos_mes[],2,0)</f>
        <v>Julio</v>
      </c>
      <c r="D8576" t="s">
        <v>800</v>
      </c>
      <c r="E8576" t="str">
        <f>+VLOOKUP(Precio_mayoristas_consumidores[[#This Row],[Producto]],Codigos_class_frutas[],2,0)</f>
        <v>Tropicales y subtropicales</v>
      </c>
      <c r="F8576" t="s">
        <v>229</v>
      </c>
      <c r="G8576" s="51">
        <v>1878.54</v>
      </c>
    </row>
    <row r="8577" spans="1:7" x14ac:dyDescent="0.35">
      <c r="A8577">
        <v>2017</v>
      </c>
      <c r="B8577">
        <v>7</v>
      </c>
      <c r="C8577" t="str">
        <f>+VLOOKUP(Precio_mayoristas_consumidores[[#This Row],[Cod_mes]],Códigos_mes[],2,0)</f>
        <v>Julio</v>
      </c>
      <c r="D8577" t="s">
        <v>800</v>
      </c>
      <c r="E8577" t="str">
        <f>+VLOOKUP(Precio_mayoristas_consumidores[[#This Row],[Producto]],Codigos_class_frutas[],2,0)</f>
        <v>Frutos de pepita</v>
      </c>
      <c r="F8577" t="s">
        <v>231</v>
      </c>
      <c r="G8577" s="51">
        <v>355.31</v>
      </c>
    </row>
    <row r="8578" spans="1:7" x14ac:dyDescent="0.35">
      <c r="A8578">
        <v>2017</v>
      </c>
      <c r="B8578">
        <v>7</v>
      </c>
      <c r="C8578" t="str">
        <f>+VLOOKUP(Precio_mayoristas_consumidores[[#This Row],[Cod_mes]],Códigos_mes[],2,0)</f>
        <v>Julio</v>
      </c>
      <c r="D8578" t="s">
        <v>800</v>
      </c>
      <c r="E8578" t="str">
        <f>+VLOOKUP(Precio_mayoristas_consumidores[[#This Row],[Producto]],Codigos_class_frutas[],2,0)</f>
        <v>Tropicales y subtropicales</v>
      </c>
      <c r="F8578" t="s">
        <v>798</v>
      </c>
      <c r="G8578" s="51">
        <v>1051.25</v>
      </c>
    </row>
    <row r="8579" spans="1:7" x14ac:dyDescent="0.35">
      <c r="A8579">
        <v>2017</v>
      </c>
      <c r="B8579">
        <v>7</v>
      </c>
      <c r="C8579" t="str">
        <f>+VLOOKUP(Precio_mayoristas_consumidores[[#This Row],[Cod_mes]],Códigos_mes[],2,0)</f>
        <v>Julio</v>
      </c>
      <c r="D8579" t="s">
        <v>800</v>
      </c>
      <c r="E8579" t="str">
        <f>+VLOOKUP(Precio_mayoristas_consumidores[[#This Row],[Producto]],Codigos_class_frutas[],2,0)</f>
        <v>Frutos de pepita</v>
      </c>
      <c r="F8579" t="s">
        <v>803</v>
      </c>
      <c r="G8579" s="51">
        <v>431.36</v>
      </c>
    </row>
    <row r="8580" spans="1:7" x14ac:dyDescent="0.35">
      <c r="A8580">
        <v>2017</v>
      </c>
      <c r="B8580">
        <v>7</v>
      </c>
      <c r="C8580" t="str">
        <f>+VLOOKUP(Precio_mayoristas_consumidores[[#This Row],[Cod_mes]],Códigos_mes[],2,0)</f>
        <v>Julio</v>
      </c>
      <c r="D8580" t="s">
        <v>800</v>
      </c>
      <c r="E8580" t="str">
        <f>+VLOOKUP(Precio_mayoristas_consumidores[[#This Row],[Producto]],Codigos_class_frutas[],2,0)</f>
        <v>Cítricos</v>
      </c>
      <c r="F8580" t="s">
        <v>221</v>
      </c>
      <c r="G8580" s="51">
        <v>248.18</v>
      </c>
    </row>
    <row r="8581" spans="1:7" x14ac:dyDescent="0.35">
      <c r="A8581">
        <v>2017</v>
      </c>
      <c r="B8581">
        <v>7</v>
      </c>
      <c r="C8581" t="str">
        <f>+VLOOKUP(Precio_mayoristas_consumidores[[#This Row],[Cod_mes]],Códigos_mes[],2,0)</f>
        <v>Julio</v>
      </c>
      <c r="D8581" t="s">
        <v>800</v>
      </c>
      <c r="E8581" t="str">
        <f>+VLOOKUP(Precio_mayoristas_consumidores[[#This Row],[Producto]],Codigos_class_frutas[],2,0)</f>
        <v>Oleaginosos</v>
      </c>
      <c r="F8581" t="s">
        <v>225</v>
      </c>
      <c r="G8581" s="51">
        <v>1778.95</v>
      </c>
    </row>
    <row r="8582" spans="1:7" x14ac:dyDescent="0.35">
      <c r="A8582">
        <v>2017</v>
      </c>
      <c r="B8582">
        <v>7</v>
      </c>
      <c r="C8582" t="str">
        <f>+VLOOKUP(Precio_mayoristas_consumidores[[#This Row],[Cod_mes]],Códigos_mes[],2,0)</f>
        <v>Julio</v>
      </c>
      <c r="D8582" t="s">
        <v>800</v>
      </c>
      <c r="E8582" t="str">
        <f>+VLOOKUP(Precio_mayoristas_consumidores[[#This Row],[Producto]],Codigos_class_frutas[],2,0)</f>
        <v>Tropicales y subtropicales</v>
      </c>
      <c r="F8582" t="s">
        <v>806</v>
      </c>
      <c r="G8582" s="51">
        <v>1244.44</v>
      </c>
    </row>
    <row r="8583" spans="1:7" x14ac:dyDescent="0.35">
      <c r="A8583">
        <v>2017</v>
      </c>
      <c r="B8583">
        <v>7</v>
      </c>
      <c r="C8583" t="str">
        <f>+VLOOKUP(Precio_mayoristas_consumidores[[#This Row],[Cod_mes]],Códigos_mes[],2,0)</f>
        <v>Julio</v>
      </c>
      <c r="D8583" t="s">
        <v>800</v>
      </c>
      <c r="E8583" t="str">
        <f>+VLOOKUP(Precio_mayoristas_consumidores[[#This Row],[Producto]],Codigos_class_frutas[],2,0)</f>
        <v>Frutos de pepita</v>
      </c>
      <c r="F8583" t="s">
        <v>242</v>
      </c>
      <c r="G8583" s="51">
        <v>343.8</v>
      </c>
    </row>
    <row r="8584" spans="1:7" x14ac:dyDescent="0.35">
      <c r="A8584">
        <v>2017</v>
      </c>
      <c r="B8584">
        <v>7</v>
      </c>
      <c r="C8584" t="str">
        <f>+VLOOKUP(Precio_mayoristas_consumidores[[#This Row],[Cod_mes]],Códigos_mes[],2,0)</f>
        <v>Julio</v>
      </c>
      <c r="D8584" t="s">
        <v>800</v>
      </c>
      <c r="E8584" t="str">
        <f>+VLOOKUP(Precio_mayoristas_consumidores[[#This Row],[Producto]],Codigos_class_frutas[],2,0)</f>
        <v>Frutos de pepita</v>
      </c>
      <c r="F8584" t="s">
        <v>809</v>
      </c>
      <c r="G8584" s="51">
        <v>883.33</v>
      </c>
    </row>
    <row r="8585" spans="1:7" x14ac:dyDescent="0.35">
      <c r="A8585">
        <v>2017</v>
      </c>
      <c r="B8585">
        <v>7</v>
      </c>
      <c r="C8585" t="str">
        <f>+VLOOKUP(Precio_mayoristas_consumidores[[#This Row],[Cod_mes]],Códigos_mes[],2,0)</f>
        <v>Julio</v>
      </c>
      <c r="D8585" t="s">
        <v>800</v>
      </c>
      <c r="E8585" t="str">
        <f>+VLOOKUP(Precio_mayoristas_consumidores[[#This Row],[Producto]],Codigos_class_frutas[],2,0)</f>
        <v>Tropicales y subtropicales</v>
      </c>
      <c r="F8585" t="s">
        <v>204</v>
      </c>
      <c r="G8585" s="51">
        <v>431.82</v>
      </c>
    </row>
    <row r="8586" spans="1:7" x14ac:dyDescent="0.35">
      <c r="A8586">
        <v>2017</v>
      </c>
      <c r="B8586">
        <v>7</v>
      </c>
      <c r="C8586" t="str">
        <f>+VLOOKUP(Precio_mayoristas_consumidores[[#This Row],[Cod_mes]],Códigos_mes[],2,0)</f>
        <v>Julio</v>
      </c>
      <c r="D8586" t="s">
        <v>800</v>
      </c>
      <c r="E8586" t="str">
        <f>+VLOOKUP(Precio_mayoristas_consumidores[[#This Row],[Producto]],Codigos_class_frutas[],2,0)</f>
        <v>Cítricos</v>
      </c>
      <c r="F8586" t="s">
        <v>256</v>
      </c>
      <c r="G8586" s="51">
        <v>545.27</v>
      </c>
    </row>
    <row r="8587" spans="1:7" x14ac:dyDescent="0.35">
      <c r="A8587">
        <v>2017</v>
      </c>
      <c r="B8587">
        <v>7</v>
      </c>
      <c r="C8587" t="str">
        <f>+VLOOKUP(Precio_mayoristas_consumidores[[#This Row],[Cod_mes]],Códigos_mes[],2,0)</f>
        <v>Julio</v>
      </c>
      <c r="D8587" t="s">
        <v>800</v>
      </c>
      <c r="E8587" t="str">
        <f>+VLOOKUP(Precio_mayoristas_consumidores[[#This Row],[Producto]],Codigos_class_frutas[],2,0)</f>
        <v>Otros</v>
      </c>
      <c r="F8587" t="s">
        <v>717</v>
      </c>
      <c r="G8587" s="51">
        <v>746.79</v>
      </c>
    </row>
    <row r="8588" spans="1:7" x14ac:dyDescent="0.35">
      <c r="A8588">
        <v>2017</v>
      </c>
      <c r="B8588">
        <v>7</v>
      </c>
      <c r="C8588" t="str">
        <f>+VLOOKUP(Precio_mayoristas_consumidores[[#This Row],[Cod_mes]],Códigos_mes[],2,0)</f>
        <v>Julio</v>
      </c>
      <c r="D8588" t="s">
        <v>800</v>
      </c>
      <c r="E8588" t="str">
        <f>+VLOOKUP(Precio_mayoristas_consumidores[[#This Row],[Producto]],Codigos_class_frutas[],2,0)</f>
        <v>Uva</v>
      </c>
      <c r="F8588" t="s">
        <v>295</v>
      </c>
      <c r="G8588" s="51">
        <v>1264.52</v>
      </c>
    </row>
    <row r="8589" spans="1:7" x14ac:dyDescent="0.35">
      <c r="A8589">
        <v>2017</v>
      </c>
      <c r="B8589">
        <v>8</v>
      </c>
      <c r="C8589" t="str">
        <f>+VLOOKUP(Precio_mayoristas_consumidores[[#This Row],[Cod_mes]],Códigos_mes[],2,0)</f>
        <v>Agosto</v>
      </c>
      <c r="D8589" t="s">
        <v>800</v>
      </c>
      <c r="E8589" t="str">
        <f>+VLOOKUP(Precio_mayoristas_consumidores[[#This Row],[Producto]],Codigos_class_frutas[],2,0)</f>
        <v>Otros</v>
      </c>
      <c r="F8589" t="s">
        <v>209</v>
      </c>
      <c r="G8589" s="51">
        <v>1421.77</v>
      </c>
    </row>
    <row r="8590" spans="1:7" x14ac:dyDescent="0.35">
      <c r="A8590">
        <v>2017</v>
      </c>
      <c r="B8590">
        <v>8</v>
      </c>
      <c r="C8590" t="str">
        <f>+VLOOKUP(Precio_mayoristas_consumidores[[#This Row],[Cod_mes]],Códigos_mes[],2,0)</f>
        <v>Agosto</v>
      </c>
      <c r="D8590" t="s">
        <v>800</v>
      </c>
      <c r="E8590" t="str">
        <f>+VLOOKUP(Precio_mayoristas_consumidores[[#This Row],[Producto]],Codigos_class_frutas[],2,0)</f>
        <v>Berries</v>
      </c>
      <c r="F8590" t="s">
        <v>212</v>
      </c>
      <c r="G8590" s="51">
        <v>2065.8200000000002</v>
      </c>
    </row>
    <row r="8591" spans="1:7" x14ac:dyDescent="0.35">
      <c r="A8591">
        <v>2017</v>
      </c>
      <c r="B8591">
        <v>8</v>
      </c>
      <c r="C8591" t="str">
        <f>+VLOOKUP(Precio_mayoristas_consumidores[[#This Row],[Cod_mes]],Códigos_mes[],2,0)</f>
        <v>Agosto</v>
      </c>
      <c r="D8591" t="s">
        <v>800</v>
      </c>
      <c r="E8591" t="str">
        <f>+VLOOKUP(Precio_mayoristas_consumidores[[#This Row],[Producto]],Codigos_class_frutas[],2,0)</f>
        <v>Tropicales y subtropicales</v>
      </c>
      <c r="F8591" t="s">
        <v>807</v>
      </c>
      <c r="G8591" s="51">
        <v>800</v>
      </c>
    </row>
    <row r="8592" spans="1:7" x14ac:dyDescent="0.35">
      <c r="A8592">
        <v>2017</v>
      </c>
      <c r="B8592">
        <v>8</v>
      </c>
      <c r="C8592" t="str">
        <f>+VLOOKUP(Precio_mayoristas_consumidores[[#This Row],[Cod_mes]],Códigos_mes[],2,0)</f>
        <v>Agosto</v>
      </c>
      <c r="D8592" t="s">
        <v>800</v>
      </c>
      <c r="E8592" t="str">
        <f>+VLOOKUP(Precio_mayoristas_consumidores[[#This Row],[Producto]],Codigos_class_frutas[],2,0)</f>
        <v>Berries</v>
      </c>
      <c r="F8592" t="s">
        <v>249</v>
      </c>
      <c r="G8592" s="51">
        <v>346.14</v>
      </c>
    </row>
    <row r="8593" spans="1:7" x14ac:dyDescent="0.35">
      <c r="A8593">
        <v>2017</v>
      </c>
      <c r="B8593">
        <v>8</v>
      </c>
      <c r="C8593" t="str">
        <f>+VLOOKUP(Precio_mayoristas_consumidores[[#This Row],[Cod_mes]],Códigos_mes[],2,0)</f>
        <v>Agosto</v>
      </c>
      <c r="D8593" t="s">
        <v>800</v>
      </c>
      <c r="E8593" t="str">
        <f>+VLOOKUP(Precio_mayoristas_consumidores[[#This Row],[Producto]],Codigos_class_frutas[],2,0)</f>
        <v>Cítricos</v>
      </c>
      <c r="F8593" t="s">
        <v>214</v>
      </c>
      <c r="G8593" s="51">
        <v>342.94</v>
      </c>
    </row>
    <row r="8594" spans="1:7" x14ac:dyDescent="0.35">
      <c r="A8594">
        <v>2017</v>
      </c>
      <c r="B8594">
        <v>8</v>
      </c>
      <c r="C8594" t="str">
        <f>+VLOOKUP(Precio_mayoristas_consumidores[[#This Row],[Cod_mes]],Códigos_mes[],2,0)</f>
        <v>Agosto</v>
      </c>
      <c r="D8594" t="s">
        <v>800</v>
      </c>
      <c r="E8594" t="str">
        <f>+VLOOKUP(Precio_mayoristas_consumidores[[#This Row],[Producto]],Codigos_class_frutas[],2,0)</f>
        <v>Cítricos</v>
      </c>
      <c r="F8594" t="s">
        <v>218</v>
      </c>
      <c r="G8594" s="51">
        <v>753.09</v>
      </c>
    </row>
    <row r="8595" spans="1:7" x14ac:dyDescent="0.35">
      <c r="A8595">
        <v>2017</v>
      </c>
      <c r="B8595">
        <v>8</v>
      </c>
      <c r="C8595" t="str">
        <f>+VLOOKUP(Precio_mayoristas_consumidores[[#This Row],[Cod_mes]],Códigos_mes[],2,0)</f>
        <v>Agosto</v>
      </c>
      <c r="D8595" t="s">
        <v>800</v>
      </c>
      <c r="E8595" t="str">
        <f>+VLOOKUP(Precio_mayoristas_consumidores[[#This Row],[Producto]],Codigos_class_frutas[],2,0)</f>
        <v>Tropicales y subtropicales</v>
      </c>
      <c r="F8595" t="s">
        <v>229</v>
      </c>
      <c r="G8595" s="51">
        <v>1932.76</v>
      </c>
    </row>
    <row r="8596" spans="1:7" x14ac:dyDescent="0.35">
      <c r="A8596">
        <v>2017</v>
      </c>
      <c r="B8596">
        <v>8</v>
      </c>
      <c r="C8596" t="str">
        <f>+VLOOKUP(Precio_mayoristas_consumidores[[#This Row],[Cod_mes]],Códigos_mes[],2,0)</f>
        <v>Agosto</v>
      </c>
      <c r="D8596" t="s">
        <v>800</v>
      </c>
      <c r="E8596" t="str">
        <f>+VLOOKUP(Precio_mayoristas_consumidores[[#This Row],[Producto]],Codigos_class_frutas[],2,0)</f>
        <v>Frutos de pepita</v>
      </c>
      <c r="F8596" t="s">
        <v>231</v>
      </c>
      <c r="G8596" s="51">
        <v>381.82</v>
      </c>
    </row>
    <row r="8597" spans="1:7" x14ac:dyDescent="0.35">
      <c r="A8597">
        <v>2017</v>
      </c>
      <c r="B8597">
        <v>8</v>
      </c>
      <c r="C8597" t="str">
        <f>+VLOOKUP(Precio_mayoristas_consumidores[[#This Row],[Cod_mes]],Códigos_mes[],2,0)</f>
        <v>Agosto</v>
      </c>
      <c r="D8597" t="s">
        <v>800</v>
      </c>
      <c r="E8597" t="str">
        <f>+VLOOKUP(Precio_mayoristas_consumidores[[#This Row],[Producto]],Codigos_class_frutas[],2,0)</f>
        <v>Tropicales y subtropicales</v>
      </c>
      <c r="F8597" t="s">
        <v>798</v>
      </c>
      <c r="G8597" s="51">
        <v>1112.5</v>
      </c>
    </row>
    <row r="8598" spans="1:7" x14ac:dyDescent="0.35">
      <c r="A8598">
        <v>2017</v>
      </c>
      <c r="B8598">
        <v>8</v>
      </c>
      <c r="C8598" t="str">
        <f>+VLOOKUP(Precio_mayoristas_consumidores[[#This Row],[Cod_mes]],Códigos_mes[],2,0)</f>
        <v>Agosto</v>
      </c>
      <c r="D8598" t="s">
        <v>800</v>
      </c>
      <c r="E8598" t="str">
        <f>+VLOOKUP(Precio_mayoristas_consumidores[[#This Row],[Producto]],Codigos_class_frutas[],2,0)</f>
        <v>Frutos de pepita</v>
      </c>
      <c r="F8598" t="s">
        <v>803</v>
      </c>
      <c r="G8598" s="51">
        <v>422.81</v>
      </c>
    </row>
    <row r="8599" spans="1:7" x14ac:dyDescent="0.35">
      <c r="A8599">
        <v>2017</v>
      </c>
      <c r="B8599">
        <v>8</v>
      </c>
      <c r="C8599" t="str">
        <f>+VLOOKUP(Precio_mayoristas_consumidores[[#This Row],[Cod_mes]],Códigos_mes[],2,0)</f>
        <v>Agosto</v>
      </c>
      <c r="D8599" t="s">
        <v>800</v>
      </c>
      <c r="E8599" t="str">
        <f>+VLOOKUP(Precio_mayoristas_consumidores[[#This Row],[Producto]],Codigos_class_frutas[],2,0)</f>
        <v>Cítricos</v>
      </c>
      <c r="F8599" t="s">
        <v>221</v>
      </c>
      <c r="G8599" s="51">
        <v>283.23</v>
      </c>
    </row>
    <row r="8600" spans="1:7" x14ac:dyDescent="0.35">
      <c r="A8600">
        <v>2017</v>
      </c>
      <c r="B8600">
        <v>8</v>
      </c>
      <c r="C8600" t="str">
        <f>+VLOOKUP(Precio_mayoristas_consumidores[[#This Row],[Cod_mes]],Códigos_mes[],2,0)</f>
        <v>Agosto</v>
      </c>
      <c r="D8600" t="s">
        <v>800</v>
      </c>
      <c r="E8600" t="str">
        <f>+VLOOKUP(Precio_mayoristas_consumidores[[#This Row],[Producto]],Codigos_class_frutas[],2,0)</f>
        <v>Oleaginosos</v>
      </c>
      <c r="F8600" t="s">
        <v>225</v>
      </c>
      <c r="G8600" s="51">
        <v>1572.45</v>
      </c>
    </row>
    <row r="8601" spans="1:7" x14ac:dyDescent="0.35">
      <c r="A8601">
        <v>2017</v>
      </c>
      <c r="B8601">
        <v>8</v>
      </c>
      <c r="C8601" t="str">
        <f>+VLOOKUP(Precio_mayoristas_consumidores[[#This Row],[Cod_mes]],Códigos_mes[],2,0)</f>
        <v>Agosto</v>
      </c>
      <c r="D8601" t="s">
        <v>800</v>
      </c>
      <c r="E8601" t="str">
        <f>+VLOOKUP(Precio_mayoristas_consumidores[[#This Row],[Producto]],Codigos_class_frutas[],2,0)</f>
        <v>Tropicales y subtropicales</v>
      </c>
      <c r="F8601" t="s">
        <v>806</v>
      </c>
      <c r="G8601" s="51">
        <v>1300</v>
      </c>
    </row>
    <row r="8602" spans="1:7" x14ac:dyDescent="0.35">
      <c r="A8602">
        <v>2017</v>
      </c>
      <c r="B8602">
        <v>8</v>
      </c>
      <c r="C8602" t="str">
        <f>+VLOOKUP(Precio_mayoristas_consumidores[[#This Row],[Cod_mes]],Códigos_mes[],2,0)</f>
        <v>Agosto</v>
      </c>
      <c r="D8602" t="s">
        <v>800</v>
      </c>
      <c r="E8602" t="str">
        <f>+VLOOKUP(Precio_mayoristas_consumidores[[#This Row],[Producto]],Codigos_class_frutas[],2,0)</f>
        <v>Frutos de pepita</v>
      </c>
      <c r="F8602" t="s">
        <v>242</v>
      </c>
      <c r="G8602" s="51">
        <v>359.33</v>
      </c>
    </row>
    <row r="8603" spans="1:7" x14ac:dyDescent="0.35">
      <c r="A8603">
        <v>2017</v>
      </c>
      <c r="B8603">
        <v>8</v>
      </c>
      <c r="C8603" t="str">
        <f>+VLOOKUP(Precio_mayoristas_consumidores[[#This Row],[Cod_mes]],Códigos_mes[],2,0)</f>
        <v>Agosto</v>
      </c>
      <c r="D8603" t="s">
        <v>800</v>
      </c>
      <c r="E8603" t="str">
        <f>+VLOOKUP(Precio_mayoristas_consumidores[[#This Row],[Producto]],Codigos_class_frutas[],2,0)</f>
        <v>Frutos de pepita</v>
      </c>
      <c r="F8603" t="s">
        <v>809</v>
      </c>
      <c r="G8603" s="51">
        <v>688.89</v>
      </c>
    </row>
    <row r="8604" spans="1:7" x14ac:dyDescent="0.35">
      <c r="A8604">
        <v>2017</v>
      </c>
      <c r="B8604">
        <v>8</v>
      </c>
      <c r="C8604" t="str">
        <f>+VLOOKUP(Precio_mayoristas_consumidores[[#This Row],[Cod_mes]],Códigos_mes[],2,0)</f>
        <v>Agosto</v>
      </c>
      <c r="D8604" t="s">
        <v>800</v>
      </c>
      <c r="E8604" t="str">
        <f>+VLOOKUP(Precio_mayoristas_consumidores[[#This Row],[Producto]],Codigos_class_frutas[],2,0)</f>
        <v>Tropicales y subtropicales</v>
      </c>
      <c r="F8604" t="s">
        <v>204</v>
      </c>
      <c r="G8604" s="51">
        <v>422.31</v>
      </c>
    </row>
    <row r="8605" spans="1:7" x14ac:dyDescent="0.35">
      <c r="A8605">
        <v>2017</v>
      </c>
      <c r="B8605">
        <v>8</v>
      </c>
      <c r="C8605" t="str">
        <f>+VLOOKUP(Precio_mayoristas_consumidores[[#This Row],[Cod_mes]],Códigos_mes[],2,0)</f>
        <v>Agosto</v>
      </c>
      <c r="D8605" t="s">
        <v>800</v>
      </c>
      <c r="E8605" t="str">
        <f>+VLOOKUP(Precio_mayoristas_consumidores[[#This Row],[Producto]],Codigos_class_frutas[],2,0)</f>
        <v>Cítricos</v>
      </c>
      <c r="F8605" t="s">
        <v>256</v>
      </c>
      <c r="G8605" s="51">
        <v>547.91</v>
      </c>
    </row>
    <row r="8606" spans="1:7" x14ac:dyDescent="0.35">
      <c r="A8606">
        <v>2017</v>
      </c>
      <c r="B8606">
        <v>8</v>
      </c>
      <c r="C8606" t="str">
        <f>+VLOOKUP(Precio_mayoristas_consumidores[[#This Row],[Cod_mes]],Códigos_mes[],2,0)</f>
        <v>Agosto</v>
      </c>
      <c r="D8606" t="s">
        <v>800</v>
      </c>
      <c r="E8606" t="str">
        <f>+VLOOKUP(Precio_mayoristas_consumidores[[#This Row],[Producto]],Codigos_class_frutas[],2,0)</f>
        <v>Otros</v>
      </c>
      <c r="F8606" t="s">
        <v>717</v>
      </c>
      <c r="G8606" s="51">
        <v>1043.68</v>
      </c>
    </row>
    <row r="8607" spans="1:7" x14ac:dyDescent="0.35">
      <c r="A8607">
        <v>2017</v>
      </c>
      <c r="B8607">
        <v>8</v>
      </c>
      <c r="C8607" t="str">
        <f>+VLOOKUP(Precio_mayoristas_consumidores[[#This Row],[Cod_mes]],Códigos_mes[],2,0)</f>
        <v>Agosto</v>
      </c>
      <c r="D8607" t="s">
        <v>800</v>
      </c>
      <c r="E8607" t="str">
        <f>+VLOOKUP(Precio_mayoristas_consumidores[[#This Row],[Producto]],Codigos_class_frutas[],2,0)</f>
        <v>Uva</v>
      </c>
      <c r="F8607" t="s">
        <v>295</v>
      </c>
      <c r="G8607" s="51">
        <v>1312.5</v>
      </c>
    </row>
    <row r="8608" spans="1:7" x14ac:dyDescent="0.35">
      <c r="A8608">
        <v>2017</v>
      </c>
      <c r="B8608">
        <v>9</v>
      </c>
      <c r="C8608" t="str">
        <f>+VLOOKUP(Precio_mayoristas_consumidores[[#This Row],[Cod_mes]],Códigos_mes[],2,0)</f>
        <v>Septiembre</v>
      </c>
      <c r="D8608" t="s">
        <v>800</v>
      </c>
      <c r="E8608" t="str">
        <f>+VLOOKUP(Precio_mayoristas_consumidores[[#This Row],[Producto]],Codigos_class_frutas[],2,0)</f>
        <v>Otros</v>
      </c>
      <c r="F8608" t="s">
        <v>209</v>
      </c>
      <c r="G8608" s="51">
        <v>1324.3</v>
      </c>
    </row>
    <row r="8609" spans="1:7" x14ac:dyDescent="0.35">
      <c r="A8609">
        <v>2017</v>
      </c>
      <c r="B8609">
        <v>9</v>
      </c>
      <c r="C8609" t="str">
        <f>+VLOOKUP(Precio_mayoristas_consumidores[[#This Row],[Cod_mes]],Códigos_mes[],2,0)</f>
        <v>Septiembre</v>
      </c>
      <c r="D8609" t="s">
        <v>800</v>
      </c>
      <c r="E8609" t="str">
        <f>+VLOOKUP(Precio_mayoristas_consumidores[[#This Row],[Producto]],Codigos_class_frutas[],2,0)</f>
        <v>Berries</v>
      </c>
      <c r="F8609" t="s">
        <v>212</v>
      </c>
      <c r="G8609" s="51">
        <v>1647.95</v>
      </c>
    </row>
    <row r="8610" spans="1:7" x14ac:dyDescent="0.35">
      <c r="A8610">
        <v>2017</v>
      </c>
      <c r="B8610">
        <v>9</v>
      </c>
      <c r="C8610" t="str">
        <f>+VLOOKUP(Precio_mayoristas_consumidores[[#This Row],[Cod_mes]],Códigos_mes[],2,0)</f>
        <v>Septiembre</v>
      </c>
      <c r="D8610" t="s">
        <v>800</v>
      </c>
      <c r="E8610" t="str">
        <f>+VLOOKUP(Precio_mayoristas_consumidores[[#This Row],[Producto]],Codigos_class_frutas[],2,0)</f>
        <v>Tropicales y subtropicales</v>
      </c>
      <c r="F8610" t="s">
        <v>807</v>
      </c>
      <c r="G8610" s="51">
        <v>805.68</v>
      </c>
    </row>
    <row r="8611" spans="1:7" x14ac:dyDescent="0.35">
      <c r="A8611">
        <v>2017</v>
      </c>
      <c r="B8611">
        <v>9</v>
      </c>
      <c r="C8611" t="str">
        <f>+VLOOKUP(Precio_mayoristas_consumidores[[#This Row],[Cod_mes]],Códigos_mes[],2,0)</f>
        <v>Septiembre</v>
      </c>
      <c r="D8611" t="s">
        <v>800</v>
      </c>
      <c r="E8611" t="str">
        <f>+VLOOKUP(Precio_mayoristas_consumidores[[#This Row],[Producto]],Codigos_class_frutas[],2,0)</f>
        <v>Berries</v>
      </c>
      <c r="F8611" t="s">
        <v>249</v>
      </c>
      <c r="G8611" s="51">
        <v>427.09</v>
      </c>
    </row>
    <row r="8612" spans="1:7" x14ac:dyDescent="0.35">
      <c r="A8612">
        <v>2017</v>
      </c>
      <c r="B8612">
        <v>9</v>
      </c>
      <c r="C8612" t="str">
        <f>+VLOOKUP(Precio_mayoristas_consumidores[[#This Row],[Cod_mes]],Códigos_mes[],2,0)</f>
        <v>Septiembre</v>
      </c>
      <c r="D8612" t="s">
        <v>800</v>
      </c>
      <c r="E8612" t="str">
        <f>+VLOOKUP(Precio_mayoristas_consumidores[[#This Row],[Producto]],Codigos_class_frutas[],2,0)</f>
        <v>Cítricos</v>
      </c>
      <c r="F8612" t="s">
        <v>214</v>
      </c>
      <c r="G8612" s="51">
        <v>284.52999999999997</v>
      </c>
    </row>
    <row r="8613" spans="1:7" x14ac:dyDescent="0.35">
      <c r="A8613">
        <v>2017</v>
      </c>
      <c r="B8613">
        <v>9</v>
      </c>
      <c r="C8613" t="str">
        <f>+VLOOKUP(Precio_mayoristas_consumidores[[#This Row],[Cod_mes]],Códigos_mes[],2,0)</f>
        <v>Septiembre</v>
      </c>
      <c r="D8613" t="s">
        <v>800</v>
      </c>
      <c r="E8613" t="str">
        <f>+VLOOKUP(Precio_mayoristas_consumidores[[#This Row],[Producto]],Codigos_class_frutas[],2,0)</f>
        <v>Cítricos</v>
      </c>
      <c r="F8613" t="s">
        <v>218</v>
      </c>
      <c r="G8613" s="51">
        <v>832.5</v>
      </c>
    </row>
    <row r="8614" spans="1:7" x14ac:dyDescent="0.35">
      <c r="A8614">
        <v>2017</v>
      </c>
      <c r="B8614">
        <v>9</v>
      </c>
      <c r="C8614" t="str">
        <f>+VLOOKUP(Precio_mayoristas_consumidores[[#This Row],[Cod_mes]],Códigos_mes[],2,0)</f>
        <v>Septiembre</v>
      </c>
      <c r="D8614" t="s">
        <v>800</v>
      </c>
      <c r="E8614" t="str">
        <f>+VLOOKUP(Precio_mayoristas_consumidores[[#This Row],[Producto]],Codigos_class_frutas[],2,0)</f>
        <v>Tropicales y subtropicales</v>
      </c>
      <c r="F8614" t="s">
        <v>229</v>
      </c>
      <c r="G8614" s="51">
        <v>1985.62</v>
      </c>
    </row>
    <row r="8615" spans="1:7" x14ac:dyDescent="0.35">
      <c r="A8615">
        <v>2017</v>
      </c>
      <c r="B8615">
        <v>9</v>
      </c>
      <c r="C8615" t="str">
        <f>+VLOOKUP(Precio_mayoristas_consumidores[[#This Row],[Cod_mes]],Códigos_mes[],2,0)</f>
        <v>Septiembre</v>
      </c>
      <c r="D8615" t="s">
        <v>800</v>
      </c>
      <c r="E8615" t="str">
        <f>+VLOOKUP(Precio_mayoristas_consumidores[[#This Row],[Producto]],Codigos_class_frutas[],2,0)</f>
        <v>Frutos de pepita</v>
      </c>
      <c r="F8615" t="s">
        <v>231</v>
      </c>
      <c r="G8615" s="51">
        <v>446.1</v>
      </c>
    </row>
    <row r="8616" spans="1:7" x14ac:dyDescent="0.35">
      <c r="A8616">
        <v>2017</v>
      </c>
      <c r="B8616">
        <v>9</v>
      </c>
      <c r="C8616" t="str">
        <f>+VLOOKUP(Precio_mayoristas_consumidores[[#This Row],[Cod_mes]],Códigos_mes[],2,0)</f>
        <v>Septiembre</v>
      </c>
      <c r="D8616" t="s">
        <v>800</v>
      </c>
      <c r="E8616" t="str">
        <f>+VLOOKUP(Precio_mayoristas_consumidores[[#This Row],[Producto]],Codigos_class_frutas[],2,0)</f>
        <v>Tropicales y subtropicales</v>
      </c>
      <c r="F8616" t="s">
        <v>798</v>
      </c>
      <c r="G8616" s="51">
        <v>1881.62</v>
      </c>
    </row>
    <row r="8617" spans="1:7" x14ac:dyDescent="0.35">
      <c r="A8617">
        <v>2017</v>
      </c>
      <c r="B8617">
        <v>9</v>
      </c>
      <c r="C8617" t="str">
        <f>+VLOOKUP(Precio_mayoristas_consumidores[[#This Row],[Cod_mes]],Códigos_mes[],2,0)</f>
        <v>Septiembre</v>
      </c>
      <c r="D8617" t="s">
        <v>800</v>
      </c>
      <c r="E8617" t="str">
        <f>+VLOOKUP(Precio_mayoristas_consumidores[[#This Row],[Producto]],Codigos_class_frutas[],2,0)</f>
        <v>Frutos de pepita</v>
      </c>
      <c r="F8617" t="s">
        <v>803</v>
      </c>
      <c r="G8617" s="51">
        <v>419.44</v>
      </c>
    </row>
    <row r="8618" spans="1:7" x14ac:dyDescent="0.35">
      <c r="A8618">
        <v>2017</v>
      </c>
      <c r="B8618">
        <v>9</v>
      </c>
      <c r="C8618" t="str">
        <f>+VLOOKUP(Precio_mayoristas_consumidores[[#This Row],[Cod_mes]],Códigos_mes[],2,0)</f>
        <v>Septiembre</v>
      </c>
      <c r="D8618" t="s">
        <v>800</v>
      </c>
      <c r="E8618" t="str">
        <f>+VLOOKUP(Precio_mayoristas_consumidores[[#This Row],[Producto]],Codigos_class_frutas[],2,0)</f>
        <v>Cítricos</v>
      </c>
      <c r="F8618" t="s">
        <v>221</v>
      </c>
      <c r="G8618" s="51">
        <v>616.6</v>
      </c>
    </row>
    <row r="8619" spans="1:7" x14ac:dyDescent="0.35">
      <c r="A8619">
        <v>2017</v>
      </c>
      <c r="B8619">
        <v>9</v>
      </c>
      <c r="C8619" t="str">
        <f>+VLOOKUP(Precio_mayoristas_consumidores[[#This Row],[Cod_mes]],Códigos_mes[],2,0)</f>
        <v>Septiembre</v>
      </c>
      <c r="D8619" t="s">
        <v>800</v>
      </c>
      <c r="E8619" t="str">
        <f>+VLOOKUP(Precio_mayoristas_consumidores[[#This Row],[Producto]],Codigos_class_frutas[],2,0)</f>
        <v>Oleaginosos</v>
      </c>
      <c r="F8619" t="s">
        <v>225</v>
      </c>
      <c r="G8619" s="51">
        <v>1496.39</v>
      </c>
    </row>
    <row r="8620" spans="1:7" x14ac:dyDescent="0.35">
      <c r="A8620">
        <v>2017</v>
      </c>
      <c r="B8620">
        <v>9</v>
      </c>
      <c r="C8620" t="str">
        <f>+VLOOKUP(Precio_mayoristas_consumidores[[#This Row],[Cod_mes]],Códigos_mes[],2,0)</f>
        <v>Septiembre</v>
      </c>
      <c r="D8620" t="s">
        <v>800</v>
      </c>
      <c r="E8620" t="str">
        <f>+VLOOKUP(Precio_mayoristas_consumidores[[#This Row],[Producto]],Codigos_class_frutas[],2,0)</f>
        <v>Tropicales y subtropicales</v>
      </c>
      <c r="F8620" t="s">
        <v>806</v>
      </c>
      <c r="G8620" s="51">
        <v>1280</v>
      </c>
    </row>
    <row r="8621" spans="1:7" x14ac:dyDescent="0.35">
      <c r="A8621">
        <v>2017</v>
      </c>
      <c r="B8621">
        <v>9</v>
      </c>
      <c r="C8621" t="str">
        <f>+VLOOKUP(Precio_mayoristas_consumidores[[#This Row],[Cod_mes]],Códigos_mes[],2,0)</f>
        <v>Septiembre</v>
      </c>
      <c r="D8621" t="s">
        <v>800</v>
      </c>
      <c r="E8621" t="str">
        <f>+VLOOKUP(Precio_mayoristas_consumidores[[#This Row],[Producto]],Codigos_class_frutas[],2,0)</f>
        <v>Frutos de pepita</v>
      </c>
      <c r="F8621" t="s">
        <v>242</v>
      </c>
      <c r="G8621" s="51">
        <v>431.72</v>
      </c>
    </row>
    <row r="8622" spans="1:7" x14ac:dyDescent="0.35">
      <c r="A8622">
        <v>2017</v>
      </c>
      <c r="B8622">
        <v>9</v>
      </c>
      <c r="C8622" t="str">
        <f>+VLOOKUP(Precio_mayoristas_consumidores[[#This Row],[Cod_mes]],Códigos_mes[],2,0)</f>
        <v>Septiembre</v>
      </c>
      <c r="D8622" t="s">
        <v>800</v>
      </c>
      <c r="E8622" t="str">
        <f>+VLOOKUP(Precio_mayoristas_consumidores[[#This Row],[Producto]],Codigos_class_frutas[],2,0)</f>
        <v>Tropicales y subtropicales</v>
      </c>
      <c r="F8622" t="s">
        <v>204</v>
      </c>
      <c r="G8622" s="51">
        <v>414.84</v>
      </c>
    </row>
    <row r="8623" spans="1:7" x14ac:dyDescent="0.35">
      <c r="A8623">
        <v>2017</v>
      </c>
      <c r="B8623">
        <v>9</v>
      </c>
      <c r="C8623" t="str">
        <f>+VLOOKUP(Precio_mayoristas_consumidores[[#This Row],[Cod_mes]],Códigos_mes[],2,0)</f>
        <v>Septiembre</v>
      </c>
      <c r="D8623" t="s">
        <v>800</v>
      </c>
      <c r="E8623" t="str">
        <f>+VLOOKUP(Precio_mayoristas_consumidores[[#This Row],[Producto]],Codigos_class_frutas[],2,0)</f>
        <v>Cítricos</v>
      </c>
      <c r="F8623" t="s">
        <v>256</v>
      </c>
      <c r="G8623" s="51">
        <v>515.20000000000005</v>
      </c>
    </row>
    <row r="8624" spans="1:7" x14ac:dyDescent="0.35">
      <c r="A8624">
        <v>2017</v>
      </c>
      <c r="B8624">
        <v>9</v>
      </c>
      <c r="C8624" t="str">
        <f>+VLOOKUP(Precio_mayoristas_consumidores[[#This Row],[Cod_mes]],Códigos_mes[],2,0)</f>
        <v>Septiembre</v>
      </c>
      <c r="D8624" t="s">
        <v>800</v>
      </c>
      <c r="E8624" t="str">
        <f>+VLOOKUP(Precio_mayoristas_consumidores[[#This Row],[Producto]],Codigos_class_frutas[],2,0)</f>
        <v>Otros</v>
      </c>
      <c r="F8624" t="s">
        <v>717</v>
      </c>
      <c r="G8624" s="51">
        <v>1074.19</v>
      </c>
    </row>
    <row r="8625" spans="1:7" x14ac:dyDescent="0.35">
      <c r="A8625">
        <v>2017</v>
      </c>
      <c r="B8625">
        <v>10</v>
      </c>
      <c r="C8625" t="str">
        <f>+VLOOKUP(Precio_mayoristas_consumidores[[#This Row],[Cod_mes]],Códigos_mes[],2,0)</f>
        <v>Octubre</v>
      </c>
      <c r="D8625" t="s">
        <v>800</v>
      </c>
      <c r="E8625" t="str">
        <f>+VLOOKUP(Precio_mayoristas_consumidores[[#This Row],[Producto]],Codigos_class_frutas[],2,0)</f>
        <v>Berries</v>
      </c>
      <c r="F8625" t="s">
        <v>207</v>
      </c>
      <c r="G8625" s="51">
        <v>5432.79</v>
      </c>
    </row>
    <row r="8626" spans="1:7" x14ac:dyDescent="0.35">
      <c r="A8626">
        <v>2017</v>
      </c>
      <c r="B8626">
        <v>10</v>
      </c>
      <c r="C8626" t="str">
        <f>+VLOOKUP(Precio_mayoristas_consumidores[[#This Row],[Cod_mes]],Códigos_mes[],2,0)</f>
        <v>Octubre</v>
      </c>
      <c r="D8626" t="s">
        <v>800</v>
      </c>
      <c r="E8626" t="str">
        <f>+VLOOKUP(Precio_mayoristas_consumidores[[#This Row],[Producto]],Codigos_class_frutas[],2,0)</f>
        <v>Frutos de hueso (carozo)</v>
      </c>
      <c r="F8626" t="s">
        <v>281</v>
      </c>
      <c r="G8626" s="51">
        <v>2766.67</v>
      </c>
    </row>
    <row r="8627" spans="1:7" x14ac:dyDescent="0.35">
      <c r="A8627">
        <v>2017</v>
      </c>
      <c r="B8627">
        <v>10</v>
      </c>
      <c r="C8627" t="str">
        <f>+VLOOKUP(Precio_mayoristas_consumidores[[#This Row],[Cod_mes]],Códigos_mes[],2,0)</f>
        <v>Octubre</v>
      </c>
      <c r="D8627" t="s">
        <v>800</v>
      </c>
      <c r="E8627" t="str">
        <f>+VLOOKUP(Precio_mayoristas_consumidores[[#This Row],[Producto]],Codigos_class_frutas[],2,0)</f>
        <v>Otros</v>
      </c>
      <c r="F8627" t="s">
        <v>209</v>
      </c>
      <c r="G8627" s="51">
        <v>1222.45</v>
      </c>
    </row>
    <row r="8628" spans="1:7" x14ac:dyDescent="0.35">
      <c r="A8628">
        <v>2017</v>
      </c>
      <c r="B8628">
        <v>10</v>
      </c>
      <c r="C8628" t="str">
        <f>+VLOOKUP(Precio_mayoristas_consumidores[[#This Row],[Cod_mes]],Códigos_mes[],2,0)</f>
        <v>Octubre</v>
      </c>
      <c r="D8628" t="s">
        <v>800</v>
      </c>
      <c r="E8628" t="str">
        <f>+VLOOKUP(Precio_mayoristas_consumidores[[#This Row],[Producto]],Codigos_class_frutas[],2,0)</f>
        <v>Frutos de hueso (carozo)</v>
      </c>
      <c r="F8628" t="s">
        <v>277</v>
      </c>
      <c r="G8628" s="51">
        <v>1446.06</v>
      </c>
    </row>
    <row r="8629" spans="1:7" x14ac:dyDescent="0.35">
      <c r="A8629">
        <v>2017</v>
      </c>
      <c r="B8629">
        <v>10</v>
      </c>
      <c r="C8629" t="str">
        <f>+VLOOKUP(Precio_mayoristas_consumidores[[#This Row],[Cod_mes]],Códigos_mes[],2,0)</f>
        <v>Octubre</v>
      </c>
      <c r="D8629" t="s">
        <v>800</v>
      </c>
      <c r="E8629" t="str">
        <f>+VLOOKUP(Precio_mayoristas_consumidores[[#This Row],[Producto]],Codigos_class_frutas[],2,0)</f>
        <v>Berries</v>
      </c>
      <c r="F8629" t="s">
        <v>212</v>
      </c>
      <c r="G8629" s="51">
        <v>1108.6300000000001</v>
      </c>
    </row>
    <row r="8630" spans="1:7" x14ac:dyDescent="0.35">
      <c r="A8630">
        <v>2017</v>
      </c>
      <c r="B8630">
        <v>10</v>
      </c>
      <c r="C8630" t="str">
        <f>+VLOOKUP(Precio_mayoristas_consumidores[[#This Row],[Cod_mes]],Códigos_mes[],2,0)</f>
        <v>Octubre</v>
      </c>
      <c r="D8630" t="s">
        <v>800</v>
      </c>
      <c r="E8630" t="str">
        <f>+VLOOKUP(Precio_mayoristas_consumidores[[#This Row],[Producto]],Codigos_class_frutas[],2,0)</f>
        <v>Berries</v>
      </c>
      <c r="F8630" t="s">
        <v>249</v>
      </c>
      <c r="G8630" s="51">
        <v>586.01</v>
      </c>
    </row>
    <row r="8631" spans="1:7" x14ac:dyDescent="0.35">
      <c r="A8631">
        <v>2017</v>
      </c>
      <c r="B8631">
        <v>10</v>
      </c>
      <c r="C8631" t="str">
        <f>+VLOOKUP(Precio_mayoristas_consumidores[[#This Row],[Cod_mes]],Códigos_mes[],2,0)</f>
        <v>Octubre</v>
      </c>
      <c r="D8631" t="s">
        <v>800</v>
      </c>
      <c r="E8631" t="str">
        <f>+VLOOKUP(Precio_mayoristas_consumidores[[#This Row],[Producto]],Codigos_class_frutas[],2,0)</f>
        <v>Cítricos</v>
      </c>
      <c r="F8631" t="s">
        <v>214</v>
      </c>
      <c r="G8631" s="51">
        <v>406.95</v>
      </c>
    </row>
    <row r="8632" spans="1:7" x14ac:dyDescent="0.35">
      <c r="A8632">
        <v>2017</v>
      </c>
      <c r="B8632">
        <v>10</v>
      </c>
      <c r="C8632" t="str">
        <f>+VLOOKUP(Precio_mayoristas_consumidores[[#This Row],[Cod_mes]],Códigos_mes[],2,0)</f>
        <v>Octubre</v>
      </c>
      <c r="D8632" t="s">
        <v>800</v>
      </c>
      <c r="E8632" t="str">
        <f>+VLOOKUP(Precio_mayoristas_consumidores[[#This Row],[Producto]],Codigos_class_frutas[],2,0)</f>
        <v>Cítricos</v>
      </c>
      <c r="F8632" t="s">
        <v>218</v>
      </c>
      <c r="G8632" s="51">
        <v>473.8</v>
      </c>
    </row>
    <row r="8633" spans="1:7" x14ac:dyDescent="0.35">
      <c r="A8633">
        <v>2017</v>
      </c>
      <c r="B8633">
        <v>10</v>
      </c>
      <c r="C8633" t="str">
        <f>+VLOOKUP(Precio_mayoristas_consumidores[[#This Row],[Cod_mes]],Códigos_mes[],2,0)</f>
        <v>Octubre</v>
      </c>
      <c r="D8633" t="s">
        <v>800</v>
      </c>
      <c r="E8633" t="str">
        <f>+VLOOKUP(Precio_mayoristas_consumidores[[#This Row],[Producto]],Codigos_class_frutas[],2,0)</f>
        <v>Tropicales y subtropicales</v>
      </c>
      <c r="F8633" t="s">
        <v>229</v>
      </c>
      <c r="G8633" s="51">
        <v>1870.87</v>
      </c>
    </row>
    <row r="8634" spans="1:7" x14ac:dyDescent="0.35">
      <c r="A8634">
        <v>2017</v>
      </c>
      <c r="B8634">
        <v>10</v>
      </c>
      <c r="C8634" t="str">
        <f>+VLOOKUP(Precio_mayoristas_consumidores[[#This Row],[Cod_mes]],Códigos_mes[],2,0)</f>
        <v>Octubre</v>
      </c>
      <c r="D8634" t="s">
        <v>800</v>
      </c>
      <c r="E8634" t="str">
        <f>+VLOOKUP(Precio_mayoristas_consumidores[[#This Row],[Producto]],Codigos_class_frutas[],2,0)</f>
        <v>Frutos de pepita</v>
      </c>
      <c r="F8634" t="s">
        <v>231</v>
      </c>
      <c r="G8634" s="51">
        <v>491.75</v>
      </c>
    </row>
    <row r="8635" spans="1:7" x14ac:dyDescent="0.35">
      <c r="A8635">
        <v>2017</v>
      </c>
      <c r="B8635">
        <v>10</v>
      </c>
      <c r="C8635" t="str">
        <f>+VLOOKUP(Precio_mayoristas_consumidores[[#This Row],[Cod_mes]],Códigos_mes[],2,0)</f>
        <v>Octubre</v>
      </c>
      <c r="D8635" t="s">
        <v>800</v>
      </c>
      <c r="E8635" t="str">
        <f>+VLOOKUP(Precio_mayoristas_consumidores[[#This Row],[Producto]],Codigos_class_frutas[],2,0)</f>
        <v>Tropicales y subtropicales</v>
      </c>
      <c r="F8635" t="s">
        <v>798</v>
      </c>
      <c r="G8635" s="51">
        <v>2600</v>
      </c>
    </row>
    <row r="8636" spans="1:7" x14ac:dyDescent="0.35">
      <c r="A8636">
        <v>2017</v>
      </c>
      <c r="B8636">
        <v>10</v>
      </c>
      <c r="C8636" t="str">
        <f>+VLOOKUP(Precio_mayoristas_consumidores[[#This Row],[Cod_mes]],Códigos_mes[],2,0)</f>
        <v>Octubre</v>
      </c>
      <c r="D8636" t="s">
        <v>800</v>
      </c>
      <c r="E8636" t="str">
        <f>+VLOOKUP(Precio_mayoristas_consumidores[[#This Row],[Producto]],Codigos_class_frutas[],2,0)</f>
        <v>Frutos de pepita</v>
      </c>
      <c r="F8636" t="s">
        <v>803</v>
      </c>
      <c r="G8636" s="51">
        <v>266.67</v>
      </c>
    </row>
    <row r="8637" spans="1:7" x14ac:dyDescent="0.35">
      <c r="A8637">
        <v>2017</v>
      </c>
      <c r="B8637">
        <v>10</v>
      </c>
      <c r="C8637" t="str">
        <f>+VLOOKUP(Precio_mayoristas_consumidores[[#This Row],[Cod_mes]],Códigos_mes[],2,0)</f>
        <v>Octubre</v>
      </c>
      <c r="D8637" t="s">
        <v>800</v>
      </c>
      <c r="E8637" t="str">
        <f>+VLOOKUP(Precio_mayoristas_consumidores[[#This Row],[Producto]],Codigos_class_frutas[],2,0)</f>
        <v>Cítricos</v>
      </c>
      <c r="F8637" t="s">
        <v>221</v>
      </c>
      <c r="G8637" s="51">
        <v>490.15</v>
      </c>
    </row>
    <row r="8638" spans="1:7" x14ac:dyDescent="0.35">
      <c r="A8638">
        <v>2017</v>
      </c>
      <c r="B8638">
        <v>10</v>
      </c>
      <c r="C8638" t="str">
        <f>+VLOOKUP(Precio_mayoristas_consumidores[[#This Row],[Cod_mes]],Códigos_mes[],2,0)</f>
        <v>Octubre</v>
      </c>
      <c r="D8638" t="s">
        <v>800</v>
      </c>
      <c r="E8638" t="str">
        <f>+VLOOKUP(Precio_mayoristas_consumidores[[#This Row],[Producto]],Codigos_class_frutas[],2,0)</f>
        <v>Frutos de hueso (carozo)</v>
      </c>
      <c r="F8638" t="s">
        <v>665</v>
      </c>
      <c r="G8638" s="51">
        <v>1531.25</v>
      </c>
    </row>
    <row r="8639" spans="1:7" x14ac:dyDescent="0.35">
      <c r="A8639">
        <v>2017</v>
      </c>
      <c r="B8639">
        <v>10</v>
      </c>
      <c r="C8639" t="str">
        <f>+VLOOKUP(Precio_mayoristas_consumidores[[#This Row],[Cod_mes]],Códigos_mes[],2,0)</f>
        <v>Octubre</v>
      </c>
      <c r="D8639" t="s">
        <v>800</v>
      </c>
      <c r="E8639" t="str">
        <f>+VLOOKUP(Precio_mayoristas_consumidores[[#This Row],[Producto]],Codigos_class_frutas[],2,0)</f>
        <v>Frutos de pepita</v>
      </c>
      <c r="F8639" t="s">
        <v>671</v>
      </c>
      <c r="G8639" s="51">
        <v>1554.68</v>
      </c>
    </row>
    <row r="8640" spans="1:7" x14ac:dyDescent="0.35">
      <c r="A8640">
        <v>2017</v>
      </c>
      <c r="B8640">
        <v>10</v>
      </c>
      <c r="C8640" t="str">
        <f>+VLOOKUP(Precio_mayoristas_consumidores[[#This Row],[Cod_mes]],Códigos_mes[],2,0)</f>
        <v>Octubre</v>
      </c>
      <c r="D8640" t="s">
        <v>800</v>
      </c>
      <c r="E8640" t="str">
        <f>+VLOOKUP(Precio_mayoristas_consumidores[[#This Row],[Producto]],Codigos_class_frutas[],2,0)</f>
        <v>Oleaginosos</v>
      </c>
      <c r="F8640" t="s">
        <v>225</v>
      </c>
      <c r="G8640" s="51">
        <v>1570.71</v>
      </c>
    </row>
    <row r="8641" spans="1:7" x14ac:dyDescent="0.35">
      <c r="A8641">
        <v>2017</v>
      </c>
      <c r="B8641">
        <v>10</v>
      </c>
      <c r="C8641" t="str">
        <f>+VLOOKUP(Precio_mayoristas_consumidores[[#This Row],[Cod_mes]],Códigos_mes[],2,0)</f>
        <v>Octubre</v>
      </c>
      <c r="D8641" t="s">
        <v>800</v>
      </c>
      <c r="E8641" t="str">
        <f>+VLOOKUP(Precio_mayoristas_consumidores[[#This Row],[Producto]],Codigos_class_frutas[],2,0)</f>
        <v>Tropicales y subtropicales</v>
      </c>
      <c r="F8641" t="s">
        <v>806</v>
      </c>
      <c r="G8641" s="51">
        <v>1266.67</v>
      </c>
    </row>
    <row r="8642" spans="1:7" x14ac:dyDescent="0.35">
      <c r="A8642">
        <v>2017</v>
      </c>
      <c r="B8642">
        <v>10</v>
      </c>
      <c r="C8642" t="str">
        <f>+VLOOKUP(Precio_mayoristas_consumidores[[#This Row],[Cod_mes]],Códigos_mes[],2,0)</f>
        <v>Octubre</v>
      </c>
      <c r="D8642" t="s">
        <v>800</v>
      </c>
      <c r="E8642" t="str">
        <f>+VLOOKUP(Precio_mayoristas_consumidores[[#This Row],[Producto]],Codigos_class_frutas[],2,0)</f>
        <v>Frutos de pepita</v>
      </c>
      <c r="F8642" t="s">
        <v>242</v>
      </c>
      <c r="G8642" s="51">
        <v>517.62</v>
      </c>
    </row>
    <row r="8643" spans="1:7" x14ac:dyDescent="0.35">
      <c r="A8643">
        <v>2017</v>
      </c>
      <c r="B8643">
        <v>10</v>
      </c>
      <c r="C8643" t="str">
        <f>+VLOOKUP(Precio_mayoristas_consumidores[[#This Row],[Cod_mes]],Códigos_mes[],2,0)</f>
        <v>Octubre</v>
      </c>
      <c r="D8643" t="s">
        <v>800</v>
      </c>
      <c r="E8643" t="str">
        <f>+VLOOKUP(Precio_mayoristas_consumidores[[#This Row],[Producto]],Codigos_class_frutas[],2,0)</f>
        <v>Tropicales y subtropicales</v>
      </c>
      <c r="F8643" t="s">
        <v>204</v>
      </c>
      <c r="G8643" s="51">
        <v>480.74</v>
      </c>
    </row>
    <row r="8644" spans="1:7" x14ac:dyDescent="0.35">
      <c r="A8644">
        <v>2017</v>
      </c>
      <c r="B8644">
        <v>10</v>
      </c>
      <c r="C8644" t="str">
        <f>+VLOOKUP(Precio_mayoristas_consumidores[[#This Row],[Cod_mes]],Códigos_mes[],2,0)</f>
        <v>Octubre</v>
      </c>
      <c r="D8644" t="s">
        <v>800</v>
      </c>
      <c r="E8644" t="str">
        <f>+VLOOKUP(Precio_mayoristas_consumidores[[#This Row],[Producto]],Codigos_class_frutas[],2,0)</f>
        <v>Cítricos</v>
      </c>
      <c r="F8644" t="s">
        <v>256</v>
      </c>
      <c r="G8644" s="51">
        <v>531.76</v>
      </c>
    </row>
    <row r="8645" spans="1:7" x14ac:dyDescent="0.35">
      <c r="A8645">
        <v>2017</v>
      </c>
      <c r="B8645">
        <v>10</v>
      </c>
      <c r="C8645" t="str">
        <f>+VLOOKUP(Precio_mayoristas_consumidores[[#This Row],[Cod_mes]],Códigos_mes[],2,0)</f>
        <v>Octubre</v>
      </c>
      <c r="D8645" t="s">
        <v>800</v>
      </c>
      <c r="E8645" t="str">
        <f>+VLOOKUP(Precio_mayoristas_consumidores[[#This Row],[Producto]],Codigos_class_frutas[],2,0)</f>
        <v>Otros</v>
      </c>
      <c r="F8645" t="s">
        <v>717</v>
      </c>
      <c r="G8645" s="51">
        <v>1145.93</v>
      </c>
    </row>
    <row r="8646" spans="1:7" x14ac:dyDescent="0.35">
      <c r="A8646">
        <v>2017</v>
      </c>
      <c r="B8646">
        <v>10</v>
      </c>
      <c r="C8646" t="str">
        <f>+VLOOKUP(Precio_mayoristas_consumidores[[#This Row],[Cod_mes]],Códigos_mes[],2,0)</f>
        <v>Octubre</v>
      </c>
      <c r="D8646" t="s">
        <v>800</v>
      </c>
      <c r="E8646" t="str">
        <f>+VLOOKUP(Precio_mayoristas_consumidores[[#This Row],[Producto]],Codigos_class_frutas[],2,0)</f>
        <v>Uva</v>
      </c>
      <c r="F8646" t="s">
        <v>295</v>
      </c>
      <c r="G8646" s="51">
        <v>3500</v>
      </c>
    </row>
    <row r="8647" spans="1:7" x14ac:dyDescent="0.35">
      <c r="A8647">
        <v>2017</v>
      </c>
      <c r="B8647">
        <v>11</v>
      </c>
      <c r="C8647" t="str">
        <f>+VLOOKUP(Precio_mayoristas_consumidores[[#This Row],[Cod_mes]],Códigos_mes[],2,0)</f>
        <v>Noviembre</v>
      </c>
      <c r="D8647" t="s">
        <v>800</v>
      </c>
      <c r="E8647" t="str">
        <f>+VLOOKUP(Precio_mayoristas_consumidores[[#This Row],[Producto]],Codigos_class_frutas[],2,0)</f>
        <v>Berries</v>
      </c>
      <c r="F8647" t="s">
        <v>207</v>
      </c>
      <c r="G8647" s="51">
        <v>2804.25</v>
      </c>
    </row>
    <row r="8648" spans="1:7" x14ac:dyDescent="0.35">
      <c r="A8648">
        <v>2017</v>
      </c>
      <c r="B8648">
        <v>11</v>
      </c>
      <c r="C8648" t="str">
        <f>+VLOOKUP(Precio_mayoristas_consumidores[[#This Row],[Cod_mes]],Códigos_mes[],2,0)</f>
        <v>Noviembre</v>
      </c>
      <c r="D8648" t="s">
        <v>800</v>
      </c>
      <c r="E8648" t="str">
        <f>+VLOOKUP(Precio_mayoristas_consumidores[[#This Row],[Producto]],Codigos_class_frutas[],2,0)</f>
        <v>Frutos de hueso (carozo)</v>
      </c>
      <c r="F8648" t="s">
        <v>281</v>
      </c>
      <c r="G8648" s="51">
        <v>1388.24</v>
      </c>
    </row>
    <row r="8649" spans="1:7" x14ac:dyDescent="0.35">
      <c r="A8649">
        <v>2017</v>
      </c>
      <c r="B8649">
        <v>11</v>
      </c>
      <c r="C8649" t="str">
        <f>+VLOOKUP(Precio_mayoristas_consumidores[[#This Row],[Cod_mes]],Códigos_mes[],2,0)</f>
        <v>Noviembre</v>
      </c>
      <c r="D8649" t="s">
        <v>800</v>
      </c>
      <c r="E8649" t="str">
        <f>+VLOOKUP(Precio_mayoristas_consumidores[[#This Row],[Producto]],Codigos_class_frutas[],2,0)</f>
        <v>Otros</v>
      </c>
      <c r="F8649" t="s">
        <v>209</v>
      </c>
      <c r="G8649" s="51">
        <v>1166.68</v>
      </c>
    </row>
    <row r="8650" spans="1:7" x14ac:dyDescent="0.35">
      <c r="A8650">
        <v>2017</v>
      </c>
      <c r="B8650">
        <v>11</v>
      </c>
      <c r="C8650" t="str">
        <f>+VLOOKUP(Precio_mayoristas_consumidores[[#This Row],[Cod_mes]],Códigos_mes[],2,0)</f>
        <v>Noviembre</v>
      </c>
      <c r="D8650" t="s">
        <v>800</v>
      </c>
      <c r="E8650" t="str">
        <f>+VLOOKUP(Precio_mayoristas_consumidores[[#This Row],[Producto]],Codigos_class_frutas[],2,0)</f>
        <v>Frutos de hueso (carozo)</v>
      </c>
      <c r="F8650" t="s">
        <v>702</v>
      </c>
      <c r="G8650" s="51">
        <v>747.69</v>
      </c>
    </row>
    <row r="8651" spans="1:7" x14ac:dyDescent="0.35">
      <c r="A8651">
        <v>2017</v>
      </c>
      <c r="B8651">
        <v>11</v>
      </c>
      <c r="C8651" t="str">
        <f>+VLOOKUP(Precio_mayoristas_consumidores[[#This Row],[Cod_mes]],Códigos_mes[],2,0)</f>
        <v>Noviembre</v>
      </c>
      <c r="D8651" t="s">
        <v>800</v>
      </c>
      <c r="E8651" t="str">
        <f>+VLOOKUP(Precio_mayoristas_consumidores[[#This Row],[Producto]],Codigos_class_frutas[],2,0)</f>
        <v>Frutos de hueso (carozo)</v>
      </c>
      <c r="F8651" t="s">
        <v>669</v>
      </c>
      <c r="G8651" s="51">
        <v>1029.48</v>
      </c>
    </row>
    <row r="8652" spans="1:7" x14ac:dyDescent="0.35">
      <c r="A8652">
        <v>2017</v>
      </c>
      <c r="B8652">
        <v>11</v>
      </c>
      <c r="C8652" t="str">
        <f>+VLOOKUP(Precio_mayoristas_consumidores[[#This Row],[Cod_mes]],Códigos_mes[],2,0)</f>
        <v>Noviembre</v>
      </c>
      <c r="D8652" t="s">
        <v>800</v>
      </c>
      <c r="E8652" t="str">
        <f>+VLOOKUP(Precio_mayoristas_consumidores[[#This Row],[Producto]],Codigos_class_frutas[],2,0)</f>
        <v>Frutos de hueso (carozo)</v>
      </c>
      <c r="F8652" t="s">
        <v>277</v>
      </c>
      <c r="G8652" s="51">
        <v>825.55</v>
      </c>
    </row>
    <row r="8653" spans="1:7" x14ac:dyDescent="0.35">
      <c r="A8653">
        <v>2017</v>
      </c>
      <c r="B8653">
        <v>11</v>
      </c>
      <c r="C8653" t="str">
        <f>+VLOOKUP(Precio_mayoristas_consumidores[[#This Row],[Cod_mes]],Códigos_mes[],2,0)</f>
        <v>Noviembre</v>
      </c>
      <c r="D8653" t="s">
        <v>800</v>
      </c>
      <c r="E8653" t="str">
        <f>+VLOOKUP(Precio_mayoristas_consumidores[[#This Row],[Producto]],Codigos_class_frutas[],2,0)</f>
        <v>Berries</v>
      </c>
      <c r="F8653" t="s">
        <v>799</v>
      </c>
      <c r="G8653" s="51">
        <v>4500</v>
      </c>
    </row>
    <row r="8654" spans="1:7" x14ac:dyDescent="0.35">
      <c r="A8654">
        <v>2017</v>
      </c>
      <c r="B8654">
        <v>11</v>
      </c>
      <c r="C8654" t="str">
        <f>+VLOOKUP(Precio_mayoristas_consumidores[[#This Row],[Cod_mes]],Códigos_mes[],2,0)</f>
        <v>Noviembre</v>
      </c>
      <c r="D8654" t="s">
        <v>800</v>
      </c>
      <c r="E8654" t="str">
        <f>+VLOOKUP(Precio_mayoristas_consumidores[[#This Row],[Producto]],Codigos_class_frutas[],2,0)</f>
        <v>Berries</v>
      </c>
      <c r="F8654" t="s">
        <v>212</v>
      </c>
      <c r="G8654" s="51">
        <v>968.95</v>
      </c>
    </row>
    <row r="8655" spans="1:7" x14ac:dyDescent="0.35">
      <c r="A8655">
        <v>2017</v>
      </c>
      <c r="B8655">
        <v>11</v>
      </c>
      <c r="C8655" t="str">
        <f>+VLOOKUP(Precio_mayoristas_consumidores[[#This Row],[Cod_mes]],Códigos_mes[],2,0)</f>
        <v>Noviembre</v>
      </c>
      <c r="D8655" t="s">
        <v>800</v>
      </c>
      <c r="E8655" t="str">
        <f>+VLOOKUP(Precio_mayoristas_consumidores[[#This Row],[Producto]],Codigos_class_frutas[],2,0)</f>
        <v>Berries</v>
      </c>
      <c r="F8655" t="s">
        <v>249</v>
      </c>
      <c r="G8655" s="51">
        <v>722.26</v>
      </c>
    </row>
    <row r="8656" spans="1:7" x14ac:dyDescent="0.35">
      <c r="A8656">
        <v>2017</v>
      </c>
      <c r="B8656">
        <v>11</v>
      </c>
      <c r="C8656" t="str">
        <f>+VLOOKUP(Precio_mayoristas_consumidores[[#This Row],[Cod_mes]],Códigos_mes[],2,0)</f>
        <v>Noviembre</v>
      </c>
      <c r="D8656" t="s">
        <v>800</v>
      </c>
      <c r="E8656" t="str">
        <f>+VLOOKUP(Precio_mayoristas_consumidores[[#This Row],[Producto]],Codigos_class_frutas[],2,0)</f>
        <v>Cítricos</v>
      </c>
      <c r="F8656" t="s">
        <v>214</v>
      </c>
      <c r="G8656" s="51">
        <v>377.47</v>
      </c>
    </row>
    <row r="8657" spans="1:7" x14ac:dyDescent="0.35">
      <c r="A8657">
        <v>2017</v>
      </c>
      <c r="B8657">
        <v>11</v>
      </c>
      <c r="C8657" t="str">
        <f>+VLOOKUP(Precio_mayoristas_consumidores[[#This Row],[Cod_mes]],Códigos_mes[],2,0)</f>
        <v>Noviembre</v>
      </c>
      <c r="D8657" t="s">
        <v>800</v>
      </c>
      <c r="E8657" t="str">
        <f>+VLOOKUP(Precio_mayoristas_consumidores[[#This Row],[Producto]],Codigos_class_frutas[],2,0)</f>
        <v>Cítricos</v>
      </c>
      <c r="F8657" t="s">
        <v>218</v>
      </c>
      <c r="G8657" s="51">
        <v>626.41</v>
      </c>
    </row>
    <row r="8658" spans="1:7" x14ac:dyDescent="0.35">
      <c r="A8658">
        <v>2017</v>
      </c>
      <c r="B8658">
        <v>11</v>
      </c>
      <c r="C8658" t="str">
        <f>+VLOOKUP(Precio_mayoristas_consumidores[[#This Row],[Cod_mes]],Códigos_mes[],2,0)</f>
        <v>Noviembre</v>
      </c>
      <c r="D8658" t="s">
        <v>800</v>
      </c>
      <c r="E8658" t="str">
        <f>+VLOOKUP(Precio_mayoristas_consumidores[[#This Row],[Producto]],Codigos_class_frutas[],2,0)</f>
        <v>Tropicales y subtropicales</v>
      </c>
      <c r="F8658" t="s">
        <v>229</v>
      </c>
      <c r="G8658" s="51">
        <v>1284.01</v>
      </c>
    </row>
    <row r="8659" spans="1:7" x14ac:dyDescent="0.35">
      <c r="A8659">
        <v>2017</v>
      </c>
      <c r="B8659">
        <v>11</v>
      </c>
      <c r="C8659" t="str">
        <f>+VLOOKUP(Precio_mayoristas_consumidores[[#This Row],[Cod_mes]],Códigos_mes[],2,0)</f>
        <v>Noviembre</v>
      </c>
      <c r="D8659" t="s">
        <v>800</v>
      </c>
      <c r="E8659" t="str">
        <f>+VLOOKUP(Precio_mayoristas_consumidores[[#This Row],[Producto]],Codigos_class_frutas[],2,0)</f>
        <v>Frutos de pepita</v>
      </c>
      <c r="F8659" t="s">
        <v>231</v>
      </c>
      <c r="G8659" s="51">
        <v>551.45000000000005</v>
      </c>
    </row>
    <row r="8660" spans="1:7" x14ac:dyDescent="0.35">
      <c r="A8660">
        <v>2017</v>
      </c>
      <c r="B8660">
        <v>11</v>
      </c>
      <c r="C8660" t="str">
        <f>+VLOOKUP(Precio_mayoristas_consumidores[[#This Row],[Cod_mes]],Códigos_mes[],2,0)</f>
        <v>Noviembre</v>
      </c>
      <c r="D8660" t="s">
        <v>800</v>
      </c>
      <c r="E8660" t="str">
        <f>+VLOOKUP(Precio_mayoristas_consumidores[[#This Row],[Producto]],Codigos_class_frutas[],2,0)</f>
        <v>Cítricos</v>
      </c>
      <c r="F8660" t="s">
        <v>221</v>
      </c>
      <c r="G8660" s="51">
        <v>598.80999999999995</v>
      </c>
    </row>
    <row r="8661" spans="1:7" x14ac:dyDescent="0.35">
      <c r="A8661">
        <v>2017</v>
      </c>
      <c r="B8661">
        <v>11</v>
      </c>
      <c r="C8661" t="str">
        <f>+VLOOKUP(Precio_mayoristas_consumidores[[#This Row],[Cod_mes]],Códigos_mes[],2,0)</f>
        <v>Noviembre</v>
      </c>
      <c r="D8661" t="s">
        <v>800</v>
      </c>
      <c r="E8661" t="str">
        <f>+VLOOKUP(Precio_mayoristas_consumidores[[#This Row],[Producto]],Codigos_class_frutas[],2,0)</f>
        <v>Frutos de hueso (carozo)</v>
      </c>
      <c r="F8661" t="s">
        <v>665</v>
      </c>
      <c r="G8661" s="51">
        <v>963.73</v>
      </c>
    </row>
    <row r="8662" spans="1:7" x14ac:dyDescent="0.35">
      <c r="A8662">
        <v>2017</v>
      </c>
      <c r="B8662">
        <v>11</v>
      </c>
      <c r="C8662" t="str">
        <f>+VLOOKUP(Precio_mayoristas_consumidores[[#This Row],[Cod_mes]],Códigos_mes[],2,0)</f>
        <v>Noviembre</v>
      </c>
      <c r="D8662" t="s">
        <v>800</v>
      </c>
      <c r="E8662" t="str">
        <f>+VLOOKUP(Precio_mayoristas_consumidores[[#This Row],[Producto]],Codigos_class_frutas[],2,0)</f>
        <v>Frutos de pepita</v>
      </c>
      <c r="F8662" t="s">
        <v>671</v>
      </c>
      <c r="G8662" s="51">
        <v>1127.57</v>
      </c>
    </row>
    <row r="8663" spans="1:7" x14ac:dyDescent="0.35">
      <c r="A8663">
        <v>2017</v>
      </c>
      <c r="B8663">
        <v>11</v>
      </c>
      <c r="C8663" t="str">
        <f>+VLOOKUP(Precio_mayoristas_consumidores[[#This Row],[Cod_mes]],Códigos_mes[],2,0)</f>
        <v>Noviembre</v>
      </c>
      <c r="D8663" t="s">
        <v>800</v>
      </c>
      <c r="E8663" t="str">
        <f>+VLOOKUP(Precio_mayoristas_consumidores[[#This Row],[Producto]],Codigos_class_frutas[],2,0)</f>
        <v>Oleaginosos</v>
      </c>
      <c r="F8663" t="s">
        <v>225</v>
      </c>
      <c r="G8663" s="51">
        <v>1533.13</v>
      </c>
    </row>
    <row r="8664" spans="1:7" x14ac:dyDescent="0.35">
      <c r="A8664">
        <v>2017</v>
      </c>
      <c r="B8664">
        <v>11</v>
      </c>
      <c r="C8664" t="str">
        <f>+VLOOKUP(Precio_mayoristas_consumidores[[#This Row],[Cod_mes]],Códigos_mes[],2,0)</f>
        <v>Noviembre</v>
      </c>
      <c r="D8664" t="s">
        <v>800</v>
      </c>
      <c r="E8664" t="str">
        <f>+VLOOKUP(Precio_mayoristas_consumidores[[#This Row],[Producto]],Codigos_class_frutas[],2,0)</f>
        <v>Tropicales y subtropicales</v>
      </c>
      <c r="F8664" t="s">
        <v>806</v>
      </c>
      <c r="G8664" s="51">
        <v>1400</v>
      </c>
    </row>
    <row r="8665" spans="1:7" x14ac:dyDescent="0.35">
      <c r="A8665">
        <v>2017</v>
      </c>
      <c r="B8665">
        <v>11</v>
      </c>
      <c r="C8665" t="str">
        <f>+VLOOKUP(Precio_mayoristas_consumidores[[#This Row],[Cod_mes]],Códigos_mes[],2,0)</f>
        <v>Noviembre</v>
      </c>
      <c r="D8665" t="s">
        <v>800</v>
      </c>
      <c r="E8665" t="str">
        <f>+VLOOKUP(Precio_mayoristas_consumidores[[#This Row],[Producto]],Codigos_class_frutas[],2,0)</f>
        <v>Frutos de pepita</v>
      </c>
      <c r="F8665" t="s">
        <v>242</v>
      </c>
      <c r="G8665" s="51">
        <v>634.76</v>
      </c>
    </row>
    <row r="8666" spans="1:7" x14ac:dyDescent="0.35">
      <c r="A8666">
        <v>2017</v>
      </c>
      <c r="B8666">
        <v>11</v>
      </c>
      <c r="C8666" t="str">
        <f>+VLOOKUP(Precio_mayoristas_consumidores[[#This Row],[Cod_mes]],Códigos_mes[],2,0)</f>
        <v>Noviembre</v>
      </c>
      <c r="D8666" t="s">
        <v>800</v>
      </c>
      <c r="E8666" t="str">
        <f>+VLOOKUP(Precio_mayoristas_consumidores[[#This Row],[Producto]],Codigos_class_frutas[],2,0)</f>
        <v>Tropicales y subtropicales</v>
      </c>
      <c r="F8666" t="s">
        <v>204</v>
      </c>
      <c r="G8666" s="51">
        <v>564.02</v>
      </c>
    </row>
    <row r="8667" spans="1:7" x14ac:dyDescent="0.35">
      <c r="A8667">
        <v>2017</v>
      </c>
      <c r="B8667">
        <v>11</v>
      </c>
      <c r="C8667" t="str">
        <f>+VLOOKUP(Precio_mayoristas_consumidores[[#This Row],[Cod_mes]],Códigos_mes[],2,0)</f>
        <v>Noviembre</v>
      </c>
      <c r="D8667" t="s">
        <v>800</v>
      </c>
      <c r="E8667" t="str">
        <f>+VLOOKUP(Precio_mayoristas_consumidores[[#This Row],[Producto]],Codigos_class_frutas[],2,0)</f>
        <v>Cítricos</v>
      </c>
      <c r="F8667" t="s">
        <v>256</v>
      </c>
      <c r="G8667" s="51">
        <v>524.29999999999995</v>
      </c>
    </row>
    <row r="8668" spans="1:7" x14ac:dyDescent="0.35">
      <c r="A8668">
        <v>2017</v>
      </c>
      <c r="B8668">
        <v>11</v>
      </c>
      <c r="C8668" t="str">
        <f>+VLOOKUP(Precio_mayoristas_consumidores[[#This Row],[Cod_mes]],Códigos_mes[],2,0)</f>
        <v>Noviembre</v>
      </c>
      <c r="D8668" t="s">
        <v>800</v>
      </c>
      <c r="E8668" t="str">
        <f>+VLOOKUP(Precio_mayoristas_consumidores[[#This Row],[Producto]],Codigos_class_frutas[],2,0)</f>
        <v>Otros</v>
      </c>
      <c r="F8668" t="s">
        <v>717</v>
      </c>
      <c r="G8668" s="51">
        <v>1944.44</v>
      </c>
    </row>
    <row r="8669" spans="1:7" x14ac:dyDescent="0.35">
      <c r="A8669">
        <v>2017</v>
      </c>
      <c r="B8669">
        <v>11</v>
      </c>
      <c r="C8669" t="str">
        <f>+VLOOKUP(Precio_mayoristas_consumidores[[#This Row],[Cod_mes]],Códigos_mes[],2,0)</f>
        <v>Noviembre</v>
      </c>
      <c r="D8669" t="s">
        <v>800</v>
      </c>
      <c r="E8669" t="str">
        <f>+VLOOKUP(Precio_mayoristas_consumidores[[#This Row],[Producto]],Codigos_class_frutas[],2,0)</f>
        <v>Uva</v>
      </c>
      <c r="F8669" t="s">
        <v>295</v>
      </c>
      <c r="G8669" s="51">
        <v>2113.04</v>
      </c>
    </row>
    <row r="8670" spans="1:7" x14ac:dyDescent="0.35">
      <c r="A8670">
        <v>2017</v>
      </c>
      <c r="B8670">
        <v>12</v>
      </c>
      <c r="C8670" t="str">
        <f>+VLOOKUP(Precio_mayoristas_consumidores[[#This Row],[Cod_mes]],Códigos_mes[],2,0)</f>
        <v>Diciembre</v>
      </c>
      <c r="D8670" t="s">
        <v>800</v>
      </c>
      <c r="E8670" t="str">
        <f>+VLOOKUP(Precio_mayoristas_consumidores[[#This Row],[Producto]],Codigos_class_frutas[],2,0)</f>
        <v>Berries</v>
      </c>
      <c r="F8670" t="s">
        <v>207</v>
      </c>
      <c r="G8670" s="51">
        <v>1619.3</v>
      </c>
    </row>
    <row r="8671" spans="1:7" x14ac:dyDescent="0.35">
      <c r="A8671">
        <v>2017</v>
      </c>
      <c r="B8671">
        <v>12</v>
      </c>
      <c r="C8671" t="str">
        <f>+VLOOKUP(Precio_mayoristas_consumidores[[#This Row],[Cod_mes]],Códigos_mes[],2,0)</f>
        <v>Diciembre</v>
      </c>
      <c r="D8671" t="s">
        <v>800</v>
      </c>
      <c r="E8671" t="str">
        <f>+VLOOKUP(Precio_mayoristas_consumidores[[#This Row],[Producto]],Codigos_class_frutas[],2,0)</f>
        <v>Berries</v>
      </c>
      <c r="F8671" t="s">
        <v>801</v>
      </c>
      <c r="G8671" s="51">
        <v>2181.9899999999998</v>
      </c>
    </row>
    <row r="8672" spans="1:7" x14ac:dyDescent="0.35">
      <c r="A8672">
        <v>2017</v>
      </c>
      <c r="B8672">
        <v>12</v>
      </c>
      <c r="C8672" t="str">
        <f>+VLOOKUP(Precio_mayoristas_consumidores[[#This Row],[Cod_mes]],Códigos_mes[],2,0)</f>
        <v>Diciembre</v>
      </c>
      <c r="D8672" t="s">
        <v>800</v>
      </c>
      <c r="E8672" t="str">
        <f>+VLOOKUP(Precio_mayoristas_consumidores[[#This Row],[Producto]],Codigos_class_frutas[],2,0)</f>
        <v>Frutos de hueso (carozo)</v>
      </c>
      <c r="F8672" t="s">
        <v>281</v>
      </c>
      <c r="G8672" s="51">
        <v>835.92</v>
      </c>
    </row>
    <row r="8673" spans="1:7" x14ac:dyDescent="0.35">
      <c r="A8673">
        <v>2017</v>
      </c>
      <c r="B8673">
        <v>12</v>
      </c>
      <c r="C8673" t="str">
        <f>+VLOOKUP(Precio_mayoristas_consumidores[[#This Row],[Cod_mes]],Códigos_mes[],2,0)</f>
        <v>Diciembre</v>
      </c>
      <c r="D8673" t="s">
        <v>800</v>
      </c>
      <c r="E8673" t="str">
        <f>+VLOOKUP(Precio_mayoristas_consumidores[[#This Row],[Producto]],Codigos_class_frutas[],2,0)</f>
        <v>Otros</v>
      </c>
      <c r="F8673" t="s">
        <v>209</v>
      </c>
      <c r="G8673" s="51">
        <v>1258.1199999999999</v>
      </c>
    </row>
    <row r="8674" spans="1:7" x14ac:dyDescent="0.35">
      <c r="A8674">
        <v>2017</v>
      </c>
      <c r="B8674">
        <v>12</v>
      </c>
      <c r="C8674" t="str">
        <f>+VLOOKUP(Precio_mayoristas_consumidores[[#This Row],[Cod_mes]],Códigos_mes[],2,0)</f>
        <v>Diciembre</v>
      </c>
      <c r="D8674" t="s">
        <v>800</v>
      </c>
      <c r="E8674" t="str">
        <f>+VLOOKUP(Precio_mayoristas_consumidores[[#This Row],[Producto]],Codigos_class_frutas[],2,0)</f>
        <v>Frutos de hueso (carozo)</v>
      </c>
      <c r="F8674" t="s">
        <v>702</v>
      </c>
      <c r="G8674" s="51">
        <v>648.79999999999995</v>
      </c>
    </row>
    <row r="8675" spans="1:7" x14ac:dyDescent="0.35">
      <c r="A8675">
        <v>2017</v>
      </c>
      <c r="B8675">
        <v>12</v>
      </c>
      <c r="C8675" t="str">
        <f>+VLOOKUP(Precio_mayoristas_consumidores[[#This Row],[Cod_mes]],Códigos_mes[],2,0)</f>
        <v>Diciembre</v>
      </c>
      <c r="D8675" t="s">
        <v>800</v>
      </c>
      <c r="E8675" t="str">
        <f>+VLOOKUP(Precio_mayoristas_consumidores[[#This Row],[Producto]],Codigos_class_frutas[],2,0)</f>
        <v>Frutos de hueso (carozo)</v>
      </c>
      <c r="F8675" t="s">
        <v>669</v>
      </c>
      <c r="G8675" s="51">
        <v>726.33</v>
      </c>
    </row>
    <row r="8676" spans="1:7" x14ac:dyDescent="0.35">
      <c r="A8676">
        <v>2017</v>
      </c>
      <c r="B8676">
        <v>12</v>
      </c>
      <c r="C8676" t="str">
        <f>+VLOOKUP(Precio_mayoristas_consumidores[[#This Row],[Cod_mes]],Códigos_mes[],2,0)</f>
        <v>Diciembre</v>
      </c>
      <c r="D8676" t="s">
        <v>800</v>
      </c>
      <c r="E8676" t="str">
        <f>+VLOOKUP(Precio_mayoristas_consumidores[[#This Row],[Producto]],Codigos_class_frutas[],2,0)</f>
        <v>Frutos de hueso (carozo)</v>
      </c>
      <c r="F8676" t="s">
        <v>277</v>
      </c>
      <c r="G8676" s="51">
        <v>723.18</v>
      </c>
    </row>
    <row r="8677" spans="1:7" x14ac:dyDescent="0.35">
      <c r="A8677">
        <v>2017</v>
      </c>
      <c r="B8677">
        <v>12</v>
      </c>
      <c r="C8677" t="str">
        <f>+VLOOKUP(Precio_mayoristas_consumidores[[#This Row],[Cod_mes]],Códigos_mes[],2,0)</f>
        <v>Diciembre</v>
      </c>
      <c r="D8677" t="s">
        <v>800</v>
      </c>
      <c r="E8677" t="str">
        <f>+VLOOKUP(Precio_mayoristas_consumidores[[#This Row],[Producto]],Codigos_class_frutas[],2,0)</f>
        <v>Berries</v>
      </c>
      <c r="F8677" t="s">
        <v>799</v>
      </c>
      <c r="G8677" s="51">
        <v>2315.5100000000002</v>
      </c>
    </row>
    <row r="8678" spans="1:7" x14ac:dyDescent="0.35">
      <c r="A8678">
        <v>2017</v>
      </c>
      <c r="B8678">
        <v>12</v>
      </c>
      <c r="C8678" t="str">
        <f>+VLOOKUP(Precio_mayoristas_consumidores[[#This Row],[Cod_mes]],Códigos_mes[],2,0)</f>
        <v>Diciembre</v>
      </c>
      <c r="D8678" t="s">
        <v>800</v>
      </c>
      <c r="E8678" t="str">
        <f>+VLOOKUP(Precio_mayoristas_consumidores[[#This Row],[Producto]],Codigos_class_frutas[],2,0)</f>
        <v>Berries</v>
      </c>
      <c r="F8678" t="s">
        <v>212</v>
      </c>
      <c r="G8678" s="51">
        <v>1042.49</v>
      </c>
    </row>
    <row r="8679" spans="1:7" x14ac:dyDescent="0.35">
      <c r="A8679">
        <v>2017</v>
      </c>
      <c r="B8679">
        <v>12</v>
      </c>
      <c r="C8679" t="str">
        <f>+VLOOKUP(Precio_mayoristas_consumidores[[#This Row],[Cod_mes]],Códigos_mes[],2,0)</f>
        <v>Diciembre</v>
      </c>
      <c r="D8679" t="s">
        <v>800</v>
      </c>
      <c r="E8679" t="str">
        <f>+VLOOKUP(Precio_mayoristas_consumidores[[#This Row],[Producto]],Codigos_class_frutas[],2,0)</f>
        <v>Berries</v>
      </c>
      <c r="F8679" t="s">
        <v>249</v>
      </c>
      <c r="G8679" s="51">
        <v>1400</v>
      </c>
    </row>
    <row r="8680" spans="1:7" x14ac:dyDescent="0.35">
      <c r="A8680">
        <v>2017</v>
      </c>
      <c r="B8680">
        <v>12</v>
      </c>
      <c r="C8680" t="str">
        <f>+VLOOKUP(Precio_mayoristas_consumidores[[#This Row],[Cod_mes]],Códigos_mes[],2,0)</f>
        <v>Diciembre</v>
      </c>
      <c r="D8680" t="s">
        <v>800</v>
      </c>
      <c r="E8680" t="str">
        <f>+VLOOKUP(Precio_mayoristas_consumidores[[#This Row],[Producto]],Codigos_class_frutas[],2,0)</f>
        <v>Cítricos</v>
      </c>
      <c r="F8680" t="s">
        <v>214</v>
      </c>
      <c r="G8680" s="51">
        <v>518.82000000000005</v>
      </c>
    </row>
    <row r="8681" spans="1:7" x14ac:dyDescent="0.35">
      <c r="A8681">
        <v>2017</v>
      </c>
      <c r="B8681">
        <v>12</v>
      </c>
      <c r="C8681" t="str">
        <f>+VLOOKUP(Precio_mayoristas_consumidores[[#This Row],[Cod_mes]],Códigos_mes[],2,0)</f>
        <v>Diciembre</v>
      </c>
      <c r="D8681" t="s">
        <v>800</v>
      </c>
      <c r="E8681" t="str">
        <f>+VLOOKUP(Precio_mayoristas_consumidores[[#This Row],[Producto]],Codigos_class_frutas[],2,0)</f>
        <v>Cítricos</v>
      </c>
      <c r="F8681" t="s">
        <v>218</v>
      </c>
      <c r="G8681" s="51">
        <v>601.82000000000005</v>
      </c>
    </row>
    <row r="8682" spans="1:7" x14ac:dyDescent="0.35">
      <c r="A8682">
        <v>2017</v>
      </c>
      <c r="B8682">
        <v>12</v>
      </c>
      <c r="C8682" t="str">
        <f>+VLOOKUP(Precio_mayoristas_consumidores[[#This Row],[Cod_mes]],Códigos_mes[],2,0)</f>
        <v>Diciembre</v>
      </c>
      <c r="D8682" t="s">
        <v>800</v>
      </c>
      <c r="E8682" t="str">
        <f>+VLOOKUP(Precio_mayoristas_consumidores[[#This Row],[Producto]],Codigos_class_frutas[],2,0)</f>
        <v>Tropicales y subtropicales</v>
      </c>
      <c r="F8682" t="s">
        <v>229</v>
      </c>
      <c r="G8682" s="51">
        <v>1128.17</v>
      </c>
    </row>
    <row r="8683" spans="1:7" x14ac:dyDescent="0.35">
      <c r="A8683">
        <v>2017</v>
      </c>
      <c r="B8683">
        <v>12</v>
      </c>
      <c r="C8683" t="str">
        <f>+VLOOKUP(Precio_mayoristas_consumidores[[#This Row],[Cod_mes]],Códigos_mes[],2,0)</f>
        <v>Diciembre</v>
      </c>
      <c r="D8683" t="s">
        <v>800</v>
      </c>
      <c r="E8683" t="str">
        <f>+VLOOKUP(Precio_mayoristas_consumidores[[#This Row],[Producto]],Codigos_class_frutas[],2,0)</f>
        <v>Frutos de pepita</v>
      </c>
      <c r="F8683" t="s">
        <v>231</v>
      </c>
      <c r="G8683" s="51">
        <v>644.71</v>
      </c>
    </row>
    <row r="8684" spans="1:7" x14ac:dyDescent="0.35">
      <c r="A8684">
        <v>2017</v>
      </c>
      <c r="B8684">
        <v>12</v>
      </c>
      <c r="C8684" t="str">
        <f>+VLOOKUP(Precio_mayoristas_consumidores[[#This Row],[Cod_mes]],Códigos_mes[],2,0)</f>
        <v>Diciembre</v>
      </c>
      <c r="D8684" t="s">
        <v>800</v>
      </c>
      <c r="E8684" t="str">
        <f>+VLOOKUP(Precio_mayoristas_consumidores[[#This Row],[Producto]],Codigos_class_frutas[],2,0)</f>
        <v>Berries</v>
      </c>
      <c r="F8684" t="s">
        <v>802</v>
      </c>
      <c r="G8684" s="51">
        <v>1216.67</v>
      </c>
    </row>
    <row r="8685" spans="1:7" x14ac:dyDescent="0.35">
      <c r="A8685">
        <v>2017</v>
      </c>
      <c r="B8685">
        <v>12</v>
      </c>
      <c r="C8685" t="str">
        <f>+VLOOKUP(Precio_mayoristas_consumidores[[#This Row],[Cod_mes]],Códigos_mes[],2,0)</f>
        <v>Diciembre</v>
      </c>
      <c r="D8685" t="s">
        <v>800</v>
      </c>
      <c r="E8685" t="str">
        <f>+VLOOKUP(Precio_mayoristas_consumidores[[#This Row],[Producto]],Codigos_class_frutas[],2,0)</f>
        <v>Cítricos</v>
      </c>
      <c r="F8685" t="s">
        <v>221</v>
      </c>
      <c r="G8685" s="51">
        <v>1798.7</v>
      </c>
    </row>
    <row r="8686" spans="1:7" x14ac:dyDescent="0.35">
      <c r="A8686">
        <v>2017</v>
      </c>
      <c r="B8686">
        <v>12</v>
      </c>
      <c r="C8686" t="str">
        <f>+VLOOKUP(Precio_mayoristas_consumidores[[#This Row],[Cod_mes]],Códigos_mes[],2,0)</f>
        <v>Diciembre</v>
      </c>
      <c r="D8686" t="s">
        <v>800</v>
      </c>
      <c r="E8686" t="str">
        <f>+VLOOKUP(Precio_mayoristas_consumidores[[#This Row],[Producto]],Codigos_class_frutas[],2,0)</f>
        <v>Frutos de hueso (carozo)</v>
      </c>
      <c r="F8686" t="s">
        <v>665</v>
      </c>
      <c r="G8686" s="51">
        <v>699.86</v>
      </c>
    </row>
    <row r="8687" spans="1:7" x14ac:dyDescent="0.35">
      <c r="A8687">
        <v>2017</v>
      </c>
      <c r="B8687">
        <v>12</v>
      </c>
      <c r="C8687" t="str">
        <f>+VLOOKUP(Precio_mayoristas_consumidores[[#This Row],[Cod_mes]],Códigos_mes[],2,0)</f>
        <v>Diciembre</v>
      </c>
      <c r="D8687" t="s">
        <v>800</v>
      </c>
      <c r="E8687" t="str">
        <f>+VLOOKUP(Precio_mayoristas_consumidores[[#This Row],[Producto]],Codigos_class_frutas[],2,0)</f>
        <v>Frutos de pepita</v>
      </c>
      <c r="F8687" t="s">
        <v>671</v>
      </c>
      <c r="G8687" s="51">
        <v>962.24</v>
      </c>
    </row>
    <row r="8688" spans="1:7" x14ac:dyDescent="0.35">
      <c r="A8688">
        <v>2017</v>
      </c>
      <c r="B8688">
        <v>12</v>
      </c>
      <c r="C8688" t="str">
        <f>+VLOOKUP(Precio_mayoristas_consumidores[[#This Row],[Cod_mes]],Códigos_mes[],2,0)</f>
        <v>Diciembre</v>
      </c>
      <c r="D8688" t="s">
        <v>800</v>
      </c>
      <c r="E8688" t="str">
        <f>+VLOOKUP(Precio_mayoristas_consumidores[[#This Row],[Producto]],Codigos_class_frutas[],2,0)</f>
        <v>Oleaginosos</v>
      </c>
      <c r="F8688" t="s">
        <v>225</v>
      </c>
      <c r="G8688" s="51">
        <v>1632.47</v>
      </c>
    </row>
    <row r="8689" spans="1:7" x14ac:dyDescent="0.35">
      <c r="A8689">
        <v>2017</v>
      </c>
      <c r="B8689">
        <v>12</v>
      </c>
      <c r="C8689" t="str">
        <f>+VLOOKUP(Precio_mayoristas_consumidores[[#This Row],[Cod_mes]],Códigos_mes[],2,0)</f>
        <v>Diciembre</v>
      </c>
      <c r="D8689" t="s">
        <v>800</v>
      </c>
      <c r="E8689" t="str">
        <f>+VLOOKUP(Precio_mayoristas_consumidores[[#This Row],[Producto]],Codigos_class_frutas[],2,0)</f>
        <v>Frutos de pepita</v>
      </c>
      <c r="F8689" t="s">
        <v>242</v>
      </c>
      <c r="G8689" s="51">
        <v>764.84</v>
      </c>
    </row>
    <row r="8690" spans="1:7" x14ac:dyDescent="0.35">
      <c r="A8690">
        <v>2017</v>
      </c>
      <c r="B8690">
        <v>12</v>
      </c>
      <c r="C8690" t="str">
        <f>+VLOOKUP(Precio_mayoristas_consumidores[[#This Row],[Cod_mes]],Códigos_mes[],2,0)</f>
        <v>Diciembre</v>
      </c>
      <c r="D8690" t="s">
        <v>800</v>
      </c>
      <c r="E8690" t="str">
        <f>+VLOOKUP(Precio_mayoristas_consumidores[[#This Row],[Producto]],Codigos_class_frutas[],2,0)</f>
        <v>Tropicales y subtropicales</v>
      </c>
      <c r="F8690" t="s">
        <v>204</v>
      </c>
      <c r="G8690" s="51">
        <v>558.23</v>
      </c>
    </row>
    <row r="8691" spans="1:7" x14ac:dyDescent="0.35">
      <c r="A8691">
        <v>2017</v>
      </c>
      <c r="B8691">
        <v>12</v>
      </c>
      <c r="C8691" t="str">
        <f>+VLOOKUP(Precio_mayoristas_consumidores[[#This Row],[Cod_mes]],Códigos_mes[],2,0)</f>
        <v>Diciembre</v>
      </c>
      <c r="D8691" t="s">
        <v>800</v>
      </c>
      <c r="E8691" t="str">
        <f>+VLOOKUP(Precio_mayoristas_consumidores[[#This Row],[Producto]],Codigos_class_frutas[],2,0)</f>
        <v>Cítricos</v>
      </c>
      <c r="F8691" t="s">
        <v>256</v>
      </c>
      <c r="G8691" s="51">
        <v>489.56</v>
      </c>
    </row>
    <row r="8692" spans="1:7" x14ac:dyDescent="0.35">
      <c r="A8692">
        <v>2017</v>
      </c>
      <c r="B8692">
        <v>12</v>
      </c>
      <c r="C8692" t="str">
        <f>+VLOOKUP(Precio_mayoristas_consumidores[[#This Row],[Cod_mes]],Códigos_mes[],2,0)</f>
        <v>Diciembre</v>
      </c>
      <c r="D8692" t="s">
        <v>800</v>
      </c>
      <c r="E8692" t="str">
        <f>+VLOOKUP(Precio_mayoristas_consumidores[[#This Row],[Producto]],Codigos_class_frutas[],2,0)</f>
        <v>Uva</v>
      </c>
      <c r="F8692" t="s">
        <v>295</v>
      </c>
      <c r="G8692" s="51">
        <v>1402.02</v>
      </c>
    </row>
    <row r="8693" spans="1:7" x14ac:dyDescent="0.35">
      <c r="A8693">
        <v>2018</v>
      </c>
      <c r="B8693">
        <v>1</v>
      </c>
      <c r="C8693" t="str">
        <f>+VLOOKUP(Precio_mayoristas_consumidores[[#This Row],[Cod_mes]],Códigos_mes[],2,0)</f>
        <v>Enero</v>
      </c>
      <c r="D8693" t="s">
        <v>800</v>
      </c>
      <c r="E8693" t="str">
        <f>+VLOOKUP(Precio_mayoristas_consumidores[[#This Row],[Producto]],Codigos_class_frutas[],2,0)</f>
        <v>Berries</v>
      </c>
      <c r="F8693" t="s">
        <v>207</v>
      </c>
      <c r="G8693" s="51">
        <v>1548.77</v>
      </c>
    </row>
    <row r="8694" spans="1:7" x14ac:dyDescent="0.35">
      <c r="A8694">
        <v>2018</v>
      </c>
      <c r="B8694">
        <v>1</v>
      </c>
      <c r="C8694" t="str">
        <f>+VLOOKUP(Precio_mayoristas_consumidores[[#This Row],[Cod_mes]],Códigos_mes[],2,0)</f>
        <v>Enero</v>
      </c>
      <c r="D8694" t="s">
        <v>800</v>
      </c>
      <c r="E8694" t="str">
        <f>+VLOOKUP(Precio_mayoristas_consumidores[[#This Row],[Producto]],Codigos_class_frutas[],2,0)</f>
        <v>Berries</v>
      </c>
      <c r="F8694" t="s">
        <v>801</v>
      </c>
      <c r="G8694" s="51">
        <v>1555.55</v>
      </c>
    </row>
    <row r="8695" spans="1:7" x14ac:dyDescent="0.35">
      <c r="A8695">
        <v>2018</v>
      </c>
      <c r="B8695">
        <v>1</v>
      </c>
      <c r="C8695" t="str">
        <f>+VLOOKUP(Precio_mayoristas_consumidores[[#This Row],[Cod_mes]],Códigos_mes[],2,0)</f>
        <v>Enero</v>
      </c>
      <c r="D8695" t="s">
        <v>800</v>
      </c>
      <c r="E8695" t="str">
        <f>+VLOOKUP(Precio_mayoristas_consumidores[[#This Row],[Producto]],Codigos_class_frutas[],2,0)</f>
        <v>Frutos de hueso (carozo)</v>
      </c>
      <c r="F8695" t="s">
        <v>281</v>
      </c>
      <c r="G8695" s="51">
        <v>576.96</v>
      </c>
    </row>
    <row r="8696" spans="1:7" x14ac:dyDescent="0.35">
      <c r="A8696">
        <v>2018</v>
      </c>
      <c r="B8696">
        <v>1</v>
      </c>
      <c r="C8696" t="str">
        <f>+VLOOKUP(Precio_mayoristas_consumidores[[#This Row],[Cod_mes]],Códigos_mes[],2,0)</f>
        <v>Enero</v>
      </c>
      <c r="D8696" t="s">
        <v>800</v>
      </c>
      <c r="E8696" t="str">
        <f>+VLOOKUP(Precio_mayoristas_consumidores[[#This Row],[Producto]],Codigos_class_frutas[],2,0)</f>
        <v>Frutos de hueso (carozo)</v>
      </c>
      <c r="F8696" t="s">
        <v>702</v>
      </c>
      <c r="G8696" s="51">
        <v>458.21</v>
      </c>
    </row>
    <row r="8697" spans="1:7" x14ac:dyDescent="0.35">
      <c r="A8697">
        <v>2018</v>
      </c>
      <c r="B8697">
        <v>1</v>
      </c>
      <c r="C8697" t="str">
        <f>+VLOOKUP(Precio_mayoristas_consumidores[[#This Row],[Cod_mes]],Códigos_mes[],2,0)</f>
        <v>Enero</v>
      </c>
      <c r="D8697" t="s">
        <v>800</v>
      </c>
      <c r="E8697" t="str">
        <f>+VLOOKUP(Precio_mayoristas_consumidores[[#This Row],[Producto]],Codigos_class_frutas[],2,0)</f>
        <v>Frutos de hueso (carozo)</v>
      </c>
      <c r="F8697" t="s">
        <v>669</v>
      </c>
      <c r="G8697" s="51">
        <v>760.15</v>
      </c>
    </row>
    <row r="8698" spans="1:7" x14ac:dyDescent="0.35">
      <c r="A8698">
        <v>2018</v>
      </c>
      <c r="B8698">
        <v>1</v>
      </c>
      <c r="C8698" t="str">
        <f>+VLOOKUP(Precio_mayoristas_consumidores[[#This Row],[Cod_mes]],Códigos_mes[],2,0)</f>
        <v>Enero</v>
      </c>
      <c r="D8698" t="s">
        <v>800</v>
      </c>
      <c r="E8698" t="str">
        <f>+VLOOKUP(Precio_mayoristas_consumidores[[#This Row],[Producto]],Codigos_class_frutas[],2,0)</f>
        <v>Frutos de hueso (carozo)</v>
      </c>
      <c r="F8698" t="s">
        <v>277</v>
      </c>
      <c r="G8698" s="51">
        <v>624.67999999999995</v>
      </c>
    </row>
    <row r="8699" spans="1:7" x14ac:dyDescent="0.35">
      <c r="A8699">
        <v>2018</v>
      </c>
      <c r="B8699">
        <v>1</v>
      </c>
      <c r="C8699" t="str">
        <f>+VLOOKUP(Precio_mayoristas_consumidores[[#This Row],[Cod_mes]],Códigos_mes[],2,0)</f>
        <v>Enero</v>
      </c>
      <c r="D8699" t="s">
        <v>800</v>
      </c>
      <c r="E8699" t="str">
        <f>+VLOOKUP(Precio_mayoristas_consumidores[[#This Row],[Producto]],Codigos_class_frutas[],2,0)</f>
        <v>Berries</v>
      </c>
      <c r="F8699" t="s">
        <v>799</v>
      </c>
      <c r="G8699" s="51">
        <v>1619.67</v>
      </c>
    </row>
    <row r="8700" spans="1:7" x14ac:dyDescent="0.35">
      <c r="A8700">
        <v>2018</v>
      </c>
      <c r="B8700">
        <v>1</v>
      </c>
      <c r="C8700" t="str">
        <f>+VLOOKUP(Precio_mayoristas_consumidores[[#This Row],[Cod_mes]],Códigos_mes[],2,0)</f>
        <v>Enero</v>
      </c>
      <c r="D8700" t="s">
        <v>800</v>
      </c>
      <c r="E8700" t="str">
        <f>+VLOOKUP(Precio_mayoristas_consumidores[[#This Row],[Producto]],Codigos_class_frutas[],2,0)</f>
        <v>Berries</v>
      </c>
      <c r="F8700" t="s">
        <v>212</v>
      </c>
      <c r="G8700" s="51">
        <v>984.38</v>
      </c>
    </row>
    <row r="8701" spans="1:7" x14ac:dyDescent="0.35">
      <c r="A8701">
        <v>2018</v>
      </c>
      <c r="B8701">
        <v>1</v>
      </c>
      <c r="C8701" t="str">
        <f>+VLOOKUP(Precio_mayoristas_consumidores[[#This Row],[Cod_mes]],Códigos_mes[],2,0)</f>
        <v>Enero</v>
      </c>
      <c r="D8701" t="s">
        <v>800</v>
      </c>
      <c r="E8701" t="str">
        <f>+VLOOKUP(Precio_mayoristas_consumidores[[#This Row],[Producto]],Codigos_class_frutas[],2,0)</f>
        <v>Frutos de pepita</v>
      </c>
      <c r="F8701" t="s">
        <v>805</v>
      </c>
      <c r="G8701" s="51">
        <v>1111.1099999999999</v>
      </c>
    </row>
    <row r="8702" spans="1:7" x14ac:dyDescent="0.35">
      <c r="A8702">
        <v>2018</v>
      </c>
      <c r="B8702">
        <v>1</v>
      </c>
      <c r="C8702" t="str">
        <f>+VLOOKUP(Precio_mayoristas_consumidores[[#This Row],[Cod_mes]],Códigos_mes[],2,0)</f>
        <v>Enero</v>
      </c>
      <c r="D8702" t="s">
        <v>800</v>
      </c>
      <c r="E8702" t="str">
        <f>+VLOOKUP(Precio_mayoristas_consumidores[[#This Row],[Producto]],Codigos_class_frutas[],2,0)</f>
        <v>Cítricos</v>
      </c>
      <c r="F8702" t="s">
        <v>214</v>
      </c>
      <c r="G8702" s="51">
        <v>979.18</v>
      </c>
    </row>
    <row r="8703" spans="1:7" x14ac:dyDescent="0.35">
      <c r="A8703">
        <v>2018</v>
      </c>
      <c r="B8703">
        <v>1</v>
      </c>
      <c r="C8703" t="str">
        <f>+VLOOKUP(Precio_mayoristas_consumidores[[#This Row],[Cod_mes]],Códigos_mes[],2,0)</f>
        <v>Enero</v>
      </c>
      <c r="D8703" t="s">
        <v>800</v>
      </c>
      <c r="E8703" t="str">
        <f>+VLOOKUP(Precio_mayoristas_consumidores[[#This Row],[Producto]],Codigos_class_frutas[],2,0)</f>
        <v>Cítricos</v>
      </c>
      <c r="F8703" t="s">
        <v>218</v>
      </c>
      <c r="G8703" s="51">
        <v>407.14</v>
      </c>
    </row>
    <row r="8704" spans="1:7" x14ac:dyDescent="0.35">
      <c r="A8704">
        <v>2018</v>
      </c>
      <c r="B8704">
        <v>1</v>
      </c>
      <c r="C8704" t="str">
        <f>+VLOOKUP(Precio_mayoristas_consumidores[[#This Row],[Cod_mes]],Códigos_mes[],2,0)</f>
        <v>Enero</v>
      </c>
      <c r="D8704" t="s">
        <v>800</v>
      </c>
      <c r="E8704" t="str">
        <f>+VLOOKUP(Precio_mayoristas_consumidores[[#This Row],[Producto]],Codigos_class_frutas[],2,0)</f>
        <v>Tropicales y subtropicales</v>
      </c>
      <c r="F8704" t="s">
        <v>229</v>
      </c>
      <c r="G8704" s="51">
        <v>1071.71</v>
      </c>
    </row>
    <row r="8705" spans="1:7" x14ac:dyDescent="0.35">
      <c r="A8705">
        <v>2018</v>
      </c>
      <c r="B8705">
        <v>1</v>
      </c>
      <c r="C8705" t="str">
        <f>+VLOOKUP(Precio_mayoristas_consumidores[[#This Row],[Cod_mes]],Códigos_mes[],2,0)</f>
        <v>Enero</v>
      </c>
      <c r="D8705" t="s">
        <v>800</v>
      </c>
      <c r="E8705" t="str">
        <f>+VLOOKUP(Precio_mayoristas_consumidores[[#This Row],[Producto]],Codigos_class_frutas[],2,0)</f>
        <v>Frutos de pepita</v>
      </c>
      <c r="F8705" t="s">
        <v>231</v>
      </c>
      <c r="G8705" s="51">
        <v>660.82</v>
      </c>
    </row>
    <row r="8706" spans="1:7" x14ac:dyDescent="0.35">
      <c r="A8706">
        <v>2018</v>
      </c>
      <c r="B8706">
        <v>1</v>
      </c>
      <c r="C8706" t="str">
        <f>+VLOOKUP(Precio_mayoristas_consumidores[[#This Row],[Cod_mes]],Códigos_mes[],2,0)</f>
        <v>Enero</v>
      </c>
      <c r="D8706" t="s">
        <v>800</v>
      </c>
      <c r="E8706" t="str">
        <f>+VLOOKUP(Precio_mayoristas_consumidores[[#This Row],[Producto]],Codigos_class_frutas[],2,0)</f>
        <v>Tropicales y subtropicales</v>
      </c>
      <c r="F8706" t="s">
        <v>798</v>
      </c>
      <c r="G8706" s="51">
        <v>1950</v>
      </c>
    </row>
    <row r="8707" spans="1:7" x14ac:dyDescent="0.35">
      <c r="A8707">
        <v>2018</v>
      </c>
      <c r="B8707">
        <v>1</v>
      </c>
      <c r="C8707" t="str">
        <f>+VLOOKUP(Precio_mayoristas_consumidores[[#This Row],[Cod_mes]],Códigos_mes[],2,0)</f>
        <v>Enero</v>
      </c>
      <c r="D8707" t="s">
        <v>800</v>
      </c>
      <c r="E8707" t="str">
        <f>+VLOOKUP(Precio_mayoristas_consumidores[[#This Row],[Producto]],Codigos_class_frutas[],2,0)</f>
        <v>Berries</v>
      </c>
      <c r="F8707" t="s">
        <v>802</v>
      </c>
      <c r="G8707" s="51">
        <v>1257.5</v>
      </c>
    </row>
    <row r="8708" spans="1:7" x14ac:dyDescent="0.35">
      <c r="A8708">
        <v>2018</v>
      </c>
      <c r="B8708">
        <v>1</v>
      </c>
      <c r="C8708" t="str">
        <f>+VLOOKUP(Precio_mayoristas_consumidores[[#This Row],[Cod_mes]],Códigos_mes[],2,0)</f>
        <v>Enero</v>
      </c>
      <c r="D8708" t="s">
        <v>800</v>
      </c>
      <c r="E8708" t="str">
        <f>+VLOOKUP(Precio_mayoristas_consumidores[[#This Row],[Producto]],Codigos_class_frutas[],2,0)</f>
        <v>Cítricos</v>
      </c>
      <c r="F8708" t="s">
        <v>221</v>
      </c>
      <c r="G8708" s="51">
        <v>796.1</v>
      </c>
    </row>
    <row r="8709" spans="1:7" x14ac:dyDescent="0.35">
      <c r="A8709">
        <v>2018</v>
      </c>
      <c r="B8709">
        <v>1</v>
      </c>
      <c r="C8709" t="str">
        <f>+VLOOKUP(Precio_mayoristas_consumidores[[#This Row],[Cod_mes]],Códigos_mes[],2,0)</f>
        <v>Enero</v>
      </c>
      <c r="D8709" t="s">
        <v>800</v>
      </c>
      <c r="E8709" t="str">
        <f>+VLOOKUP(Precio_mayoristas_consumidores[[#This Row],[Producto]],Codigos_class_frutas[],2,0)</f>
        <v>Frutos de hueso (carozo)</v>
      </c>
      <c r="F8709" t="s">
        <v>665</v>
      </c>
      <c r="G8709" s="51">
        <v>623.52</v>
      </c>
    </row>
    <row r="8710" spans="1:7" x14ac:dyDescent="0.35">
      <c r="A8710">
        <v>2018</v>
      </c>
      <c r="B8710">
        <v>1</v>
      </c>
      <c r="C8710" t="str">
        <f>+VLOOKUP(Precio_mayoristas_consumidores[[#This Row],[Cod_mes]],Códigos_mes[],2,0)</f>
        <v>Enero</v>
      </c>
      <c r="D8710" t="s">
        <v>800</v>
      </c>
      <c r="E8710" t="str">
        <f>+VLOOKUP(Precio_mayoristas_consumidores[[#This Row],[Producto]],Codigos_class_frutas[],2,0)</f>
        <v>Oleaginosos</v>
      </c>
      <c r="F8710" t="s">
        <v>225</v>
      </c>
      <c r="G8710" s="51">
        <v>1922.56</v>
      </c>
    </row>
    <row r="8711" spans="1:7" x14ac:dyDescent="0.35">
      <c r="A8711">
        <v>2018</v>
      </c>
      <c r="B8711">
        <v>1</v>
      </c>
      <c r="C8711" t="str">
        <f>+VLOOKUP(Precio_mayoristas_consumidores[[#This Row],[Cod_mes]],Códigos_mes[],2,0)</f>
        <v>Enero</v>
      </c>
      <c r="D8711" t="s">
        <v>800</v>
      </c>
      <c r="E8711" t="str">
        <f>+VLOOKUP(Precio_mayoristas_consumidores[[#This Row],[Producto]],Codigos_class_frutas[],2,0)</f>
        <v>Frutos de pepita</v>
      </c>
      <c r="F8711" t="s">
        <v>242</v>
      </c>
      <c r="G8711" s="51">
        <v>562.33000000000004</v>
      </c>
    </row>
    <row r="8712" spans="1:7" x14ac:dyDescent="0.35">
      <c r="A8712">
        <v>2018</v>
      </c>
      <c r="B8712">
        <v>1</v>
      </c>
      <c r="C8712" t="str">
        <f>+VLOOKUP(Precio_mayoristas_consumidores[[#This Row],[Cod_mes]],Códigos_mes[],2,0)</f>
        <v>Enero</v>
      </c>
      <c r="D8712" t="s">
        <v>800</v>
      </c>
      <c r="E8712" t="str">
        <f>+VLOOKUP(Precio_mayoristas_consumidores[[#This Row],[Producto]],Codigos_class_frutas[],2,0)</f>
        <v>Frutos de pepita</v>
      </c>
      <c r="F8712" t="s">
        <v>809</v>
      </c>
      <c r="G8712" s="51">
        <v>1277.78</v>
      </c>
    </row>
    <row r="8713" spans="1:7" x14ac:dyDescent="0.35">
      <c r="A8713">
        <v>2018</v>
      </c>
      <c r="B8713">
        <v>1</v>
      </c>
      <c r="C8713" t="str">
        <f>+VLOOKUP(Precio_mayoristas_consumidores[[#This Row],[Cod_mes]],Códigos_mes[],2,0)</f>
        <v>Enero</v>
      </c>
      <c r="D8713" t="s">
        <v>800</v>
      </c>
      <c r="E8713" t="str">
        <f>+VLOOKUP(Precio_mayoristas_consumidores[[#This Row],[Producto]],Codigos_class_frutas[],2,0)</f>
        <v>Tropicales y subtropicales</v>
      </c>
      <c r="F8713" t="s">
        <v>204</v>
      </c>
      <c r="G8713" s="51">
        <v>488.89</v>
      </c>
    </row>
    <row r="8714" spans="1:7" x14ac:dyDescent="0.35">
      <c r="A8714">
        <v>2018</v>
      </c>
      <c r="B8714">
        <v>1</v>
      </c>
      <c r="C8714" t="str">
        <f>+VLOOKUP(Precio_mayoristas_consumidores[[#This Row],[Cod_mes]],Códigos_mes[],2,0)</f>
        <v>Enero</v>
      </c>
      <c r="D8714" t="s">
        <v>800</v>
      </c>
      <c r="E8714" t="str">
        <f>+VLOOKUP(Precio_mayoristas_consumidores[[#This Row],[Producto]],Codigos_class_frutas[],2,0)</f>
        <v>Cítricos</v>
      </c>
      <c r="F8714" t="s">
        <v>256</v>
      </c>
      <c r="G8714" s="51">
        <v>534.44000000000005</v>
      </c>
    </row>
    <row r="8715" spans="1:7" x14ac:dyDescent="0.35">
      <c r="A8715">
        <v>2018</v>
      </c>
      <c r="B8715">
        <v>1</v>
      </c>
      <c r="C8715" t="str">
        <f>+VLOOKUP(Precio_mayoristas_consumidores[[#This Row],[Cod_mes]],Códigos_mes[],2,0)</f>
        <v>Enero</v>
      </c>
      <c r="D8715" t="s">
        <v>800</v>
      </c>
      <c r="E8715" t="str">
        <f>+VLOOKUP(Precio_mayoristas_consumidores[[#This Row],[Producto]],Codigos_class_frutas[],2,0)</f>
        <v>Otros</v>
      </c>
      <c r="F8715" t="s">
        <v>717</v>
      </c>
      <c r="G8715" s="51">
        <v>938.89</v>
      </c>
    </row>
    <row r="8716" spans="1:7" x14ac:dyDescent="0.35">
      <c r="A8716">
        <v>2018</v>
      </c>
      <c r="B8716">
        <v>1</v>
      </c>
      <c r="C8716" t="str">
        <f>+VLOOKUP(Precio_mayoristas_consumidores[[#This Row],[Cod_mes]],Códigos_mes[],2,0)</f>
        <v>Enero</v>
      </c>
      <c r="D8716" t="s">
        <v>800</v>
      </c>
      <c r="E8716" t="str">
        <f>+VLOOKUP(Precio_mayoristas_consumidores[[#This Row],[Producto]],Codigos_class_frutas[],2,0)</f>
        <v>Uva</v>
      </c>
      <c r="F8716" t="s">
        <v>295</v>
      </c>
      <c r="G8716" s="51">
        <v>818.21</v>
      </c>
    </row>
    <row r="8717" spans="1:7" x14ac:dyDescent="0.35">
      <c r="A8717">
        <v>2018</v>
      </c>
      <c r="B8717">
        <v>2</v>
      </c>
      <c r="C8717" t="str">
        <f>+VLOOKUP(Precio_mayoristas_consumidores[[#This Row],[Cod_mes]],Códigos_mes[],2,0)</f>
        <v>Febrero</v>
      </c>
      <c r="D8717" t="s">
        <v>800</v>
      </c>
      <c r="E8717" t="str">
        <f>+VLOOKUP(Precio_mayoristas_consumidores[[#This Row],[Producto]],Codigos_class_frutas[],2,0)</f>
        <v>Berries</v>
      </c>
      <c r="F8717" t="s">
        <v>207</v>
      </c>
      <c r="G8717" s="51">
        <v>1530.32</v>
      </c>
    </row>
    <row r="8718" spans="1:7" x14ac:dyDescent="0.35">
      <c r="A8718">
        <v>2018</v>
      </c>
      <c r="B8718">
        <v>2</v>
      </c>
      <c r="C8718" t="str">
        <f>+VLOOKUP(Precio_mayoristas_consumidores[[#This Row],[Cod_mes]],Códigos_mes[],2,0)</f>
        <v>Febrero</v>
      </c>
      <c r="D8718" t="s">
        <v>800</v>
      </c>
      <c r="E8718" t="str">
        <f>+VLOOKUP(Precio_mayoristas_consumidores[[#This Row],[Producto]],Codigos_class_frutas[],2,0)</f>
        <v>Frutos de hueso (carozo)</v>
      </c>
      <c r="F8718" t="s">
        <v>281</v>
      </c>
      <c r="G8718" s="51">
        <v>686.31</v>
      </c>
    </row>
    <row r="8719" spans="1:7" x14ac:dyDescent="0.35">
      <c r="A8719">
        <v>2018</v>
      </c>
      <c r="B8719">
        <v>2</v>
      </c>
      <c r="C8719" t="str">
        <f>+VLOOKUP(Precio_mayoristas_consumidores[[#This Row],[Cod_mes]],Códigos_mes[],2,0)</f>
        <v>Febrero</v>
      </c>
      <c r="D8719" t="s">
        <v>800</v>
      </c>
      <c r="E8719" t="str">
        <f>+VLOOKUP(Precio_mayoristas_consumidores[[#This Row],[Producto]],Codigos_class_frutas[],2,0)</f>
        <v>Frutos de hueso (carozo)</v>
      </c>
      <c r="F8719" t="s">
        <v>702</v>
      </c>
      <c r="G8719" s="51">
        <v>359.93</v>
      </c>
    </row>
    <row r="8720" spans="1:7" x14ac:dyDescent="0.35">
      <c r="A8720">
        <v>2018</v>
      </c>
      <c r="B8720">
        <v>2</v>
      </c>
      <c r="C8720" t="str">
        <f>+VLOOKUP(Precio_mayoristas_consumidores[[#This Row],[Cod_mes]],Códigos_mes[],2,0)</f>
        <v>Febrero</v>
      </c>
      <c r="D8720" t="s">
        <v>800</v>
      </c>
      <c r="E8720" t="str">
        <f>+VLOOKUP(Precio_mayoristas_consumidores[[#This Row],[Producto]],Codigos_class_frutas[],2,0)</f>
        <v>Frutos de hueso (carozo)</v>
      </c>
      <c r="F8720" t="s">
        <v>277</v>
      </c>
      <c r="G8720" s="51">
        <v>627.82000000000005</v>
      </c>
    </row>
    <row r="8721" spans="1:7" x14ac:dyDescent="0.35">
      <c r="A8721">
        <v>2018</v>
      </c>
      <c r="B8721">
        <v>2</v>
      </c>
      <c r="C8721" t="str">
        <f>+VLOOKUP(Precio_mayoristas_consumidores[[#This Row],[Cod_mes]],Códigos_mes[],2,0)</f>
        <v>Febrero</v>
      </c>
      <c r="D8721" t="s">
        <v>800</v>
      </c>
      <c r="E8721" t="str">
        <f>+VLOOKUP(Precio_mayoristas_consumidores[[#This Row],[Producto]],Codigos_class_frutas[],2,0)</f>
        <v>Berries</v>
      </c>
      <c r="F8721" t="s">
        <v>799</v>
      </c>
      <c r="G8721" s="51">
        <v>1541.3</v>
      </c>
    </row>
    <row r="8722" spans="1:7" x14ac:dyDescent="0.35">
      <c r="A8722">
        <v>2018</v>
      </c>
      <c r="B8722">
        <v>2</v>
      </c>
      <c r="C8722" t="str">
        <f>+VLOOKUP(Precio_mayoristas_consumidores[[#This Row],[Cod_mes]],Códigos_mes[],2,0)</f>
        <v>Febrero</v>
      </c>
      <c r="D8722" t="s">
        <v>800</v>
      </c>
      <c r="E8722" t="str">
        <f>+VLOOKUP(Precio_mayoristas_consumidores[[#This Row],[Producto]],Codigos_class_frutas[],2,0)</f>
        <v>Berries</v>
      </c>
      <c r="F8722" t="s">
        <v>212</v>
      </c>
      <c r="G8722" s="51">
        <v>925.04</v>
      </c>
    </row>
    <row r="8723" spans="1:7" x14ac:dyDescent="0.35">
      <c r="A8723">
        <v>2018</v>
      </c>
      <c r="B8723">
        <v>2</v>
      </c>
      <c r="C8723" t="str">
        <f>+VLOOKUP(Precio_mayoristas_consumidores[[#This Row],[Cod_mes]],Códigos_mes[],2,0)</f>
        <v>Febrero</v>
      </c>
      <c r="D8723" t="s">
        <v>800</v>
      </c>
      <c r="E8723" t="str">
        <f>+VLOOKUP(Precio_mayoristas_consumidores[[#This Row],[Producto]],Codigos_class_frutas[],2,0)</f>
        <v>Frutos de pepita</v>
      </c>
      <c r="F8723" t="s">
        <v>805</v>
      </c>
      <c r="G8723" s="51">
        <v>944.25</v>
      </c>
    </row>
    <row r="8724" spans="1:7" x14ac:dyDescent="0.35">
      <c r="A8724">
        <v>2018</v>
      </c>
      <c r="B8724">
        <v>2</v>
      </c>
      <c r="C8724" t="str">
        <f>+VLOOKUP(Precio_mayoristas_consumidores[[#This Row],[Cod_mes]],Códigos_mes[],2,0)</f>
        <v>Febrero</v>
      </c>
      <c r="D8724" t="s">
        <v>800</v>
      </c>
      <c r="E8724" t="str">
        <f>+VLOOKUP(Precio_mayoristas_consumidores[[#This Row],[Producto]],Codigos_class_frutas[],2,0)</f>
        <v>Berries</v>
      </c>
      <c r="F8724" t="s">
        <v>249</v>
      </c>
      <c r="G8724" s="51">
        <v>877.78</v>
      </c>
    </row>
    <row r="8725" spans="1:7" x14ac:dyDescent="0.35">
      <c r="A8725">
        <v>2018</v>
      </c>
      <c r="B8725">
        <v>2</v>
      </c>
      <c r="C8725" t="str">
        <f>+VLOOKUP(Precio_mayoristas_consumidores[[#This Row],[Cod_mes]],Códigos_mes[],2,0)</f>
        <v>Febrero</v>
      </c>
      <c r="D8725" t="s">
        <v>800</v>
      </c>
      <c r="E8725" t="str">
        <f>+VLOOKUP(Precio_mayoristas_consumidores[[#This Row],[Producto]],Codigos_class_frutas[],2,0)</f>
        <v>Cítricos</v>
      </c>
      <c r="F8725" t="s">
        <v>214</v>
      </c>
      <c r="G8725" s="51">
        <v>1674.72</v>
      </c>
    </row>
    <row r="8726" spans="1:7" x14ac:dyDescent="0.35">
      <c r="A8726">
        <v>2018</v>
      </c>
      <c r="B8726">
        <v>2</v>
      </c>
      <c r="C8726" t="str">
        <f>+VLOOKUP(Precio_mayoristas_consumidores[[#This Row],[Cod_mes]],Códigos_mes[],2,0)</f>
        <v>Febrero</v>
      </c>
      <c r="D8726" t="s">
        <v>800</v>
      </c>
      <c r="E8726" t="str">
        <f>+VLOOKUP(Precio_mayoristas_consumidores[[#This Row],[Producto]],Codigos_class_frutas[],2,0)</f>
        <v>Cítricos</v>
      </c>
      <c r="F8726" t="s">
        <v>218</v>
      </c>
      <c r="G8726" s="51">
        <v>449.25</v>
      </c>
    </row>
    <row r="8727" spans="1:7" x14ac:dyDescent="0.35">
      <c r="A8727">
        <v>2018</v>
      </c>
      <c r="B8727">
        <v>2</v>
      </c>
      <c r="C8727" t="str">
        <f>+VLOOKUP(Precio_mayoristas_consumidores[[#This Row],[Cod_mes]],Códigos_mes[],2,0)</f>
        <v>Febrero</v>
      </c>
      <c r="D8727" t="s">
        <v>800</v>
      </c>
      <c r="E8727" t="str">
        <f>+VLOOKUP(Precio_mayoristas_consumidores[[#This Row],[Producto]],Codigos_class_frutas[],2,0)</f>
        <v>Tropicales y subtropicales</v>
      </c>
      <c r="F8727" t="s">
        <v>229</v>
      </c>
      <c r="G8727" s="51">
        <v>1178.75</v>
      </c>
    </row>
    <row r="8728" spans="1:7" x14ac:dyDescent="0.35">
      <c r="A8728">
        <v>2018</v>
      </c>
      <c r="B8728">
        <v>2</v>
      </c>
      <c r="C8728" t="str">
        <f>+VLOOKUP(Precio_mayoristas_consumidores[[#This Row],[Cod_mes]],Códigos_mes[],2,0)</f>
        <v>Febrero</v>
      </c>
      <c r="D8728" t="s">
        <v>800</v>
      </c>
      <c r="E8728" t="str">
        <f>+VLOOKUP(Precio_mayoristas_consumidores[[#This Row],[Producto]],Codigos_class_frutas[],2,0)</f>
        <v>Frutos de pepita</v>
      </c>
      <c r="F8728" t="s">
        <v>231</v>
      </c>
      <c r="G8728" s="51">
        <v>450.65</v>
      </c>
    </row>
    <row r="8729" spans="1:7" x14ac:dyDescent="0.35">
      <c r="A8729">
        <v>2018</v>
      </c>
      <c r="B8729">
        <v>2</v>
      </c>
      <c r="C8729" t="str">
        <f>+VLOOKUP(Precio_mayoristas_consumidores[[#This Row],[Cod_mes]],Códigos_mes[],2,0)</f>
        <v>Febrero</v>
      </c>
      <c r="D8729" t="s">
        <v>800</v>
      </c>
      <c r="E8729" t="str">
        <f>+VLOOKUP(Precio_mayoristas_consumidores[[#This Row],[Producto]],Codigos_class_frutas[],2,0)</f>
        <v>Tropicales y subtropicales</v>
      </c>
      <c r="F8729" t="s">
        <v>798</v>
      </c>
      <c r="G8729" s="51">
        <v>1119.17</v>
      </c>
    </row>
    <row r="8730" spans="1:7" x14ac:dyDescent="0.35">
      <c r="A8730">
        <v>2018</v>
      </c>
      <c r="B8730">
        <v>2</v>
      </c>
      <c r="C8730" t="str">
        <f>+VLOOKUP(Precio_mayoristas_consumidores[[#This Row],[Cod_mes]],Códigos_mes[],2,0)</f>
        <v>Febrero</v>
      </c>
      <c r="D8730" t="s">
        <v>800</v>
      </c>
      <c r="E8730" t="str">
        <f>+VLOOKUP(Precio_mayoristas_consumidores[[#This Row],[Producto]],Codigos_class_frutas[],2,0)</f>
        <v>Frutos de pepita</v>
      </c>
      <c r="F8730" t="s">
        <v>803</v>
      </c>
      <c r="G8730" s="51">
        <v>733.33</v>
      </c>
    </row>
    <row r="8731" spans="1:7" x14ac:dyDescent="0.35">
      <c r="A8731">
        <v>2018</v>
      </c>
      <c r="B8731">
        <v>2</v>
      </c>
      <c r="C8731" t="str">
        <f>+VLOOKUP(Precio_mayoristas_consumidores[[#This Row],[Cod_mes]],Códigos_mes[],2,0)</f>
        <v>Febrero</v>
      </c>
      <c r="D8731" t="s">
        <v>800</v>
      </c>
      <c r="E8731" t="str">
        <f>+VLOOKUP(Precio_mayoristas_consumidores[[#This Row],[Producto]],Codigos_class_frutas[],2,0)</f>
        <v>Berries</v>
      </c>
      <c r="F8731" t="s">
        <v>802</v>
      </c>
      <c r="G8731" s="51">
        <v>1419.71</v>
      </c>
    </row>
    <row r="8732" spans="1:7" x14ac:dyDescent="0.35">
      <c r="A8732">
        <v>2018</v>
      </c>
      <c r="B8732">
        <v>2</v>
      </c>
      <c r="C8732" t="str">
        <f>+VLOOKUP(Precio_mayoristas_consumidores[[#This Row],[Cod_mes]],Códigos_mes[],2,0)</f>
        <v>Febrero</v>
      </c>
      <c r="D8732" t="s">
        <v>800</v>
      </c>
      <c r="E8732" t="str">
        <f>+VLOOKUP(Precio_mayoristas_consumidores[[#This Row],[Producto]],Codigos_class_frutas[],2,0)</f>
        <v>Cítricos</v>
      </c>
      <c r="F8732" t="s">
        <v>221</v>
      </c>
      <c r="G8732" s="51">
        <v>892.8</v>
      </c>
    </row>
    <row r="8733" spans="1:7" x14ac:dyDescent="0.35">
      <c r="A8733">
        <v>2018</v>
      </c>
      <c r="B8733">
        <v>2</v>
      </c>
      <c r="C8733" t="str">
        <f>+VLOOKUP(Precio_mayoristas_consumidores[[#This Row],[Cod_mes]],Códigos_mes[],2,0)</f>
        <v>Febrero</v>
      </c>
      <c r="D8733" t="s">
        <v>800</v>
      </c>
      <c r="E8733" t="str">
        <f>+VLOOKUP(Precio_mayoristas_consumidores[[#This Row],[Producto]],Codigos_class_frutas[],2,0)</f>
        <v>Frutos de hueso (carozo)</v>
      </c>
      <c r="F8733" t="s">
        <v>665</v>
      </c>
      <c r="G8733" s="51">
        <v>614.26</v>
      </c>
    </row>
    <row r="8734" spans="1:7" x14ac:dyDescent="0.35">
      <c r="A8734">
        <v>2018</v>
      </c>
      <c r="B8734">
        <v>2</v>
      </c>
      <c r="C8734" t="str">
        <f>+VLOOKUP(Precio_mayoristas_consumidores[[#This Row],[Cod_mes]],Códigos_mes[],2,0)</f>
        <v>Febrero</v>
      </c>
      <c r="D8734" t="s">
        <v>800</v>
      </c>
      <c r="E8734" t="str">
        <f>+VLOOKUP(Precio_mayoristas_consumidores[[#This Row],[Producto]],Codigos_class_frutas[],2,0)</f>
        <v>Oleaginosos</v>
      </c>
      <c r="F8734" t="s">
        <v>225</v>
      </c>
      <c r="G8734" s="51">
        <v>2133.4499999999998</v>
      </c>
    </row>
    <row r="8735" spans="1:7" x14ac:dyDescent="0.35">
      <c r="A8735">
        <v>2018</v>
      </c>
      <c r="B8735">
        <v>2</v>
      </c>
      <c r="C8735" t="str">
        <f>+VLOOKUP(Precio_mayoristas_consumidores[[#This Row],[Cod_mes]],Códigos_mes[],2,0)</f>
        <v>Febrero</v>
      </c>
      <c r="D8735" t="s">
        <v>800</v>
      </c>
      <c r="E8735" t="str">
        <f>+VLOOKUP(Precio_mayoristas_consumidores[[#This Row],[Producto]],Codigos_class_frutas[],2,0)</f>
        <v>Tropicales y subtropicales</v>
      </c>
      <c r="F8735" t="s">
        <v>806</v>
      </c>
      <c r="G8735" s="51">
        <v>1500</v>
      </c>
    </row>
    <row r="8736" spans="1:7" x14ac:dyDescent="0.35">
      <c r="A8736">
        <v>2018</v>
      </c>
      <c r="B8736">
        <v>2</v>
      </c>
      <c r="C8736" t="str">
        <f>+VLOOKUP(Precio_mayoristas_consumidores[[#This Row],[Cod_mes]],Códigos_mes[],2,0)</f>
        <v>Febrero</v>
      </c>
      <c r="D8736" t="s">
        <v>800</v>
      </c>
      <c r="E8736" t="str">
        <f>+VLOOKUP(Precio_mayoristas_consumidores[[#This Row],[Producto]],Codigos_class_frutas[],2,0)</f>
        <v>Frutos de pepita</v>
      </c>
      <c r="F8736" t="s">
        <v>242</v>
      </c>
      <c r="G8736" s="51">
        <v>400.15</v>
      </c>
    </row>
    <row r="8737" spans="1:7" x14ac:dyDescent="0.35">
      <c r="A8737">
        <v>2018</v>
      </c>
      <c r="B8737">
        <v>2</v>
      </c>
      <c r="C8737" t="str">
        <f>+VLOOKUP(Precio_mayoristas_consumidores[[#This Row],[Cod_mes]],Códigos_mes[],2,0)</f>
        <v>Febrero</v>
      </c>
      <c r="D8737" t="s">
        <v>800</v>
      </c>
      <c r="E8737" t="str">
        <f>+VLOOKUP(Precio_mayoristas_consumidores[[#This Row],[Producto]],Codigos_class_frutas[],2,0)</f>
        <v>Frutos de pepita</v>
      </c>
      <c r="F8737" t="s">
        <v>809</v>
      </c>
      <c r="G8737" s="51">
        <v>1126.26</v>
      </c>
    </row>
    <row r="8738" spans="1:7" x14ac:dyDescent="0.35">
      <c r="A8738">
        <v>2018</v>
      </c>
      <c r="B8738">
        <v>2</v>
      </c>
      <c r="C8738" t="str">
        <f>+VLOOKUP(Precio_mayoristas_consumidores[[#This Row],[Cod_mes]],Códigos_mes[],2,0)</f>
        <v>Febrero</v>
      </c>
      <c r="D8738" t="s">
        <v>800</v>
      </c>
      <c r="E8738" t="str">
        <f>+VLOOKUP(Precio_mayoristas_consumidores[[#This Row],[Producto]],Codigos_class_frutas[],2,0)</f>
        <v>Tropicales y subtropicales</v>
      </c>
      <c r="F8738" t="s">
        <v>204</v>
      </c>
      <c r="G8738" s="51">
        <v>467.6</v>
      </c>
    </row>
    <row r="8739" spans="1:7" x14ac:dyDescent="0.35">
      <c r="A8739">
        <v>2018</v>
      </c>
      <c r="B8739">
        <v>2</v>
      </c>
      <c r="C8739" t="str">
        <f>+VLOOKUP(Precio_mayoristas_consumidores[[#This Row],[Cod_mes]],Códigos_mes[],2,0)</f>
        <v>Febrero</v>
      </c>
      <c r="D8739" t="s">
        <v>800</v>
      </c>
      <c r="E8739" t="str">
        <f>+VLOOKUP(Precio_mayoristas_consumidores[[#This Row],[Producto]],Codigos_class_frutas[],2,0)</f>
        <v>Cítricos</v>
      </c>
      <c r="F8739" t="s">
        <v>256</v>
      </c>
      <c r="G8739" s="51">
        <v>584.33000000000004</v>
      </c>
    </row>
    <row r="8740" spans="1:7" x14ac:dyDescent="0.35">
      <c r="A8740">
        <v>2018</v>
      </c>
      <c r="B8740">
        <v>2</v>
      </c>
      <c r="C8740" t="str">
        <f>+VLOOKUP(Precio_mayoristas_consumidores[[#This Row],[Cod_mes]],Códigos_mes[],2,0)</f>
        <v>Febrero</v>
      </c>
      <c r="D8740" t="s">
        <v>800</v>
      </c>
      <c r="E8740" t="str">
        <f>+VLOOKUP(Precio_mayoristas_consumidores[[#This Row],[Producto]],Codigos_class_frutas[],2,0)</f>
        <v>Otros</v>
      </c>
      <c r="F8740" t="s">
        <v>717</v>
      </c>
      <c r="G8740" s="51">
        <v>559.33000000000004</v>
      </c>
    </row>
    <row r="8741" spans="1:7" x14ac:dyDescent="0.35">
      <c r="A8741">
        <v>2018</v>
      </c>
      <c r="B8741">
        <v>2</v>
      </c>
      <c r="C8741" t="str">
        <f>+VLOOKUP(Precio_mayoristas_consumidores[[#This Row],[Cod_mes]],Códigos_mes[],2,0)</f>
        <v>Febrero</v>
      </c>
      <c r="D8741" t="s">
        <v>800</v>
      </c>
      <c r="E8741" t="str">
        <f>+VLOOKUP(Precio_mayoristas_consumidores[[#This Row],[Producto]],Codigos_class_frutas[],2,0)</f>
        <v>Uva</v>
      </c>
      <c r="F8741" t="s">
        <v>295</v>
      </c>
      <c r="G8741" s="51">
        <v>558.20000000000005</v>
      </c>
    </row>
    <row r="8742" spans="1:7" x14ac:dyDescent="0.35">
      <c r="A8742">
        <v>2018</v>
      </c>
      <c r="B8742">
        <v>3</v>
      </c>
      <c r="C8742" t="str">
        <f>+VLOOKUP(Precio_mayoristas_consumidores[[#This Row],[Cod_mes]],Códigos_mes[],2,0)</f>
        <v>Marzo</v>
      </c>
      <c r="D8742" t="s">
        <v>800</v>
      </c>
      <c r="E8742" t="str">
        <f>+VLOOKUP(Precio_mayoristas_consumidores[[#This Row],[Producto]],Codigos_class_frutas[],2,0)</f>
        <v>Berries</v>
      </c>
      <c r="F8742" t="s">
        <v>207</v>
      </c>
      <c r="G8742" s="51">
        <v>1839.42</v>
      </c>
    </row>
    <row r="8743" spans="1:7" x14ac:dyDescent="0.35">
      <c r="A8743">
        <v>2018</v>
      </c>
      <c r="B8743">
        <v>3</v>
      </c>
      <c r="C8743" t="str">
        <f>+VLOOKUP(Precio_mayoristas_consumidores[[#This Row],[Cod_mes]],Códigos_mes[],2,0)</f>
        <v>Marzo</v>
      </c>
      <c r="D8743" t="s">
        <v>800</v>
      </c>
      <c r="E8743" t="str">
        <f>+VLOOKUP(Precio_mayoristas_consumidores[[#This Row],[Producto]],Codigos_class_frutas[],2,0)</f>
        <v>Frutos de hueso (carozo)</v>
      </c>
      <c r="F8743" t="s">
        <v>702</v>
      </c>
      <c r="G8743" s="51">
        <v>358.31</v>
      </c>
    </row>
    <row r="8744" spans="1:7" x14ac:dyDescent="0.35">
      <c r="A8744">
        <v>2018</v>
      </c>
      <c r="B8744">
        <v>3</v>
      </c>
      <c r="C8744" t="str">
        <f>+VLOOKUP(Precio_mayoristas_consumidores[[#This Row],[Cod_mes]],Códigos_mes[],2,0)</f>
        <v>Marzo</v>
      </c>
      <c r="D8744" t="s">
        <v>800</v>
      </c>
      <c r="E8744" t="str">
        <f>+VLOOKUP(Precio_mayoristas_consumidores[[#This Row],[Producto]],Codigos_class_frutas[],2,0)</f>
        <v>Frutos de hueso (carozo)</v>
      </c>
      <c r="F8744" t="s">
        <v>277</v>
      </c>
      <c r="G8744" s="51">
        <v>680.37</v>
      </c>
    </row>
    <row r="8745" spans="1:7" x14ac:dyDescent="0.35">
      <c r="A8745">
        <v>2018</v>
      </c>
      <c r="B8745">
        <v>3</v>
      </c>
      <c r="C8745" t="str">
        <f>+VLOOKUP(Precio_mayoristas_consumidores[[#This Row],[Cod_mes]],Códigos_mes[],2,0)</f>
        <v>Marzo</v>
      </c>
      <c r="D8745" t="s">
        <v>800</v>
      </c>
      <c r="E8745" t="str">
        <f>+VLOOKUP(Precio_mayoristas_consumidores[[#This Row],[Producto]],Codigos_class_frutas[],2,0)</f>
        <v>Berries</v>
      </c>
      <c r="F8745" t="s">
        <v>799</v>
      </c>
      <c r="G8745" s="51">
        <v>1647.81</v>
      </c>
    </row>
    <row r="8746" spans="1:7" x14ac:dyDescent="0.35">
      <c r="A8746">
        <v>2018</v>
      </c>
      <c r="B8746">
        <v>3</v>
      </c>
      <c r="C8746" t="str">
        <f>+VLOOKUP(Precio_mayoristas_consumidores[[#This Row],[Cod_mes]],Códigos_mes[],2,0)</f>
        <v>Marzo</v>
      </c>
      <c r="D8746" t="s">
        <v>800</v>
      </c>
      <c r="E8746" t="str">
        <f>+VLOOKUP(Precio_mayoristas_consumidores[[#This Row],[Producto]],Codigos_class_frutas[],2,0)</f>
        <v>Berries</v>
      </c>
      <c r="F8746" t="s">
        <v>212</v>
      </c>
      <c r="G8746" s="51">
        <v>970.25</v>
      </c>
    </row>
    <row r="8747" spans="1:7" x14ac:dyDescent="0.35">
      <c r="A8747">
        <v>2018</v>
      </c>
      <c r="B8747">
        <v>3</v>
      </c>
      <c r="C8747" t="str">
        <f>+VLOOKUP(Precio_mayoristas_consumidores[[#This Row],[Cod_mes]],Códigos_mes[],2,0)</f>
        <v>Marzo</v>
      </c>
      <c r="D8747" t="s">
        <v>800</v>
      </c>
      <c r="E8747" t="str">
        <f>+VLOOKUP(Precio_mayoristas_consumidores[[#This Row],[Producto]],Codigos_class_frutas[],2,0)</f>
        <v>Frutos de pepita</v>
      </c>
      <c r="F8747" t="s">
        <v>805</v>
      </c>
      <c r="G8747" s="51">
        <v>748.15</v>
      </c>
    </row>
    <row r="8748" spans="1:7" x14ac:dyDescent="0.35">
      <c r="A8748">
        <v>2018</v>
      </c>
      <c r="B8748">
        <v>3</v>
      </c>
      <c r="C8748" t="str">
        <f>+VLOOKUP(Precio_mayoristas_consumidores[[#This Row],[Cod_mes]],Códigos_mes[],2,0)</f>
        <v>Marzo</v>
      </c>
      <c r="D8748" t="s">
        <v>800</v>
      </c>
      <c r="E8748" t="str">
        <f>+VLOOKUP(Precio_mayoristas_consumidores[[#This Row],[Producto]],Codigos_class_frutas[],2,0)</f>
        <v>Berries</v>
      </c>
      <c r="F8748" t="s">
        <v>249</v>
      </c>
      <c r="G8748" s="51">
        <v>474.72</v>
      </c>
    </row>
    <row r="8749" spans="1:7" x14ac:dyDescent="0.35">
      <c r="A8749">
        <v>2018</v>
      </c>
      <c r="B8749">
        <v>3</v>
      </c>
      <c r="C8749" t="str">
        <f>+VLOOKUP(Precio_mayoristas_consumidores[[#This Row],[Cod_mes]],Códigos_mes[],2,0)</f>
        <v>Marzo</v>
      </c>
      <c r="D8749" t="s">
        <v>800</v>
      </c>
      <c r="E8749" t="str">
        <f>+VLOOKUP(Precio_mayoristas_consumidores[[#This Row],[Producto]],Codigos_class_frutas[],2,0)</f>
        <v>Cítricos</v>
      </c>
      <c r="F8749" t="s">
        <v>214</v>
      </c>
      <c r="G8749" s="51">
        <v>1185.4000000000001</v>
      </c>
    </row>
    <row r="8750" spans="1:7" x14ac:dyDescent="0.35">
      <c r="A8750">
        <v>2018</v>
      </c>
      <c r="B8750">
        <v>3</v>
      </c>
      <c r="C8750" t="str">
        <f>+VLOOKUP(Precio_mayoristas_consumidores[[#This Row],[Cod_mes]],Códigos_mes[],2,0)</f>
        <v>Marzo</v>
      </c>
      <c r="D8750" t="s">
        <v>800</v>
      </c>
      <c r="E8750" t="str">
        <f>+VLOOKUP(Precio_mayoristas_consumidores[[#This Row],[Producto]],Codigos_class_frutas[],2,0)</f>
        <v>Cítricos</v>
      </c>
      <c r="F8750" t="s">
        <v>218</v>
      </c>
      <c r="G8750" s="51">
        <v>663.38</v>
      </c>
    </row>
    <row r="8751" spans="1:7" x14ac:dyDescent="0.35">
      <c r="A8751">
        <v>2018</v>
      </c>
      <c r="B8751">
        <v>3</v>
      </c>
      <c r="C8751" t="str">
        <f>+VLOOKUP(Precio_mayoristas_consumidores[[#This Row],[Cod_mes]],Códigos_mes[],2,0)</f>
        <v>Marzo</v>
      </c>
      <c r="D8751" t="s">
        <v>800</v>
      </c>
      <c r="E8751" t="str">
        <f>+VLOOKUP(Precio_mayoristas_consumidores[[#This Row],[Producto]],Codigos_class_frutas[],2,0)</f>
        <v>Tropicales y subtropicales</v>
      </c>
      <c r="F8751" t="s">
        <v>229</v>
      </c>
      <c r="G8751" s="51">
        <v>1274.25</v>
      </c>
    </row>
    <row r="8752" spans="1:7" x14ac:dyDescent="0.35">
      <c r="A8752">
        <v>2018</v>
      </c>
      <c r="B8752">
        <v>3</v>
      </c>
      <c r="C8752" t="str">
        <f>+VLOOKUP(Precio_mayoristas_consumidores[[#This Row],[Cod_mes]],Códigos_mes[],2,0)</f>
        <v>Marzo</v>
      </c>
      <c r="D8752" t="s">
        <v>800</v>
      </c>
      <c r="E8752" t="str">
        <f>+VLOOKUP(Precio_mayoristas_consumidores[[#This Row],[Producto]],Codigos_class_frutas[],2,0)</f>
        <v>Frutos de pepita</v>
      </c>
      <c r="F8752" t="s">
        <v>231</v>
      </c>
      <c r="G8752" s="51">
        <v>406.27</v>
      </c>
    </row>
    <row r="8753" spans="1:7" x14ac:dyDescent="0.35">
      <c r="A8753">
        <v>2018</v>
      </c>
      <c r="B8753">
        <v>3</v>
      </c>
      <c r="C8753" t="str">
        <f>+VLOOKUP(Precio_mayoristas_consumidores[[#This Row],[Cod_mes]],Códigos_mes[],2,0)</f>
        <v>Marzo</v>
      </c>
      <c r="D8753" t="s">
        <v>800</v>
      </c>
      <c r="E8753" t="str">
        <f>+VLOOKUP(Precio_mayoristas_consumidores[[#This Row],[Producto]],Codigos_class_frutas[],2,0)</f>
        <v>Tropicales y subtropicales</v>
      </c>
      <c r="F8753" t="s">
        <v>798</v>
      </c>
      <c r="G8753" s="51">
        <v>1137.1600000000001</v>
      </c>
    </row>
    <row r="8754" spans="1:7" x14ac:dyDescent="0.35">
      <c r="A8754">
        <v>2018</v>
      </c>
      <c r="B8754">
        <v>3</v>
      </c>
      <c r="C8754" t="str">
        <f>+VLOOKUP(Precio_mayoristas_consumidores[[#This Row],[Cod_mes]],Códigos_mes[],2,0)</f>
        <v>Marzo</v>
      </c>
      <c r="D8754" t="s">
        <v>800</v>
      </c>
      <c r="E8754" t="str">
        <f>+VLOOKUP(Precio_mayoristas_consumidores[[#This Row],[Producto]],Codigos_class_frutas[],2,0)</f>
        <v>Frutos de pepita</v>
      </c>
      <c r="F8754" t="s">
        <v>803</v>
      </c>
      <c r="G8754" s="51">
        <v>528.21</v>
      </c>
    </row>
    <row r="8755" spans="1:7" x14ac:dyDescent="0.35">
      <c r="A8755">
        <v>2018</v>
      </c>
      <c r="B8755">
        <v>3</v>
      </c>
      <c r="C8755" t="str">
        <f>+VLOOKUP(Precio_mayoristas_consumidores[[#This Row],[Cod_mes]],Códigos_mes[],2,0)</f>
        <v>Marzo</v>
      </c>
      <c r="D8755" t="s">
        <v>800</v>
      </c>
      <c r="E8755" t="str">
        <f>+VLOOKUP(Precio_mayoristas_consumidores[[#This Row],[Producto]],Codigos_class_frutas[],2,0)</f>
        <v>Berries</v>
      </c>
      <c r="F8755" t="s">
        <v>802</v>
      </c>
      <c r="G8755" s="51">
        <v>1300</v>
      </c>
    </row>
    <row r="8756" spans="1:7" x14ac:dyDescent="0.35">
      <c r="A8756">
        <v>2018</v>
      </c>
      <c r="B8756">
        <v>3</v>
      </c>
      <c r="C8756" t="str">
        <f>+VLOOKUP(Precio_mayoristas_consumidores[[#This Row],[Cod_mes]],Códigos_mes[],2,0)</f>
        <v>Marzo</v>
      </c>
      <c r="D8756" t="s">
        <v>800</v>
      </c>
      <c r="E8756" t="str">
        <f>+VLOOKUP(Precio_mayoristas_consumidores[[#This Row],[Producto]],Codigos_class_frutas[],2,0)</f>
        <v>Cítricos</v>
      </c>
      <c r="F8756" t="s">
        <v>221</v>
      </c>
      <c r="G8756" s="51">
        <v>920.55</v>
      </c>
    </row>
    <row r="8757" spans="1:7" x14ac:dyDescent="0.35">
      <c r="A8757">
        <v>2018</v>
      </c>
      <c r="B8757">
        <v>3</v>
      </c>
      <c r="C8757" t="str">
        <f>+VLOOKUP(Precio_mayoristas_consumidores[[#This Row],[Cod_mes]],Códigos_mes[],2,0)</f>
        <v>Marzo</v>
      </c>
      <c r="D8757" t="s">
        <v>800</v>
      </c>
      <c r="E8757" t="str">
        <f>+VLOOKUP(Precio_mayoristas_consumidores[[#This Row],[Producto]],Codigos_class_frutas[],2,0)</f>
        <v>Frutos de hueso (carozo)</v>
      </c>
      <c r="F8757" t="s">
        <v>665</v>
      </c>
      <c r="G8757" s="51">
        <v>629.54</v>
      </c>
    </row>
    <row r="8758" spans="1:7" x14ac:dyDescent="0.35">
      <c r="A8758">
        <v>2018</v>
      </c>
      <c r="B8758">
        <v>3</v>
      </c>
      <c r="C8758" t="str">
        <f>+VLOOKUP(Precio_mayoristas_consumidores[[#This Row],[Cod_mes]],Códigos_mes[],2,0)</f>
        <v>Marzo</v>
      </c>
      <c r="D8758" t="s">
        <v>800</v>
      </c>
      <c r="E8758" t="str">
        <f>+VLOOKUP(Precio_mayoristas_consumidores[[#This Row],[Producto]],Codigos_class_frutas[],2,0)</f>
        <v>Oleaginosos</v>
      </c>
      <c r="F8758" t="s">
        <v>225</v>
      </c>
      <c r="G8758" s="51">
        <v>2646.27</v>
      </c>
    </row>
    <row r="8759" spans="1:7" x14ac:dyDescent="0.35">
      <c r="A8759">
        <v>2018</v>
      </c>
      <c r="B8759">
        <v>3</v>
      </c>
      <c r="C8759" t="str">
        <f>+VLOOKUP(Precio_mayoristas_consumidores[[#This Row],[Cod_mes]],Códigos_mes[],2,0)</f>
        <v>Marzo</v>
      </c>
      <c r="D8759" t="s">
        <v>800</v>
      </c>
      <c r="E8759" t="str">
        <f>+VLOOKUP(Precio_mayoristas_consumidores[[#This Row],[Producto]],Codigos_class_frutas[],2,0)</f>
        <v>Tropicales y subtropicales</v>
      </c>
      <c r="F8759" t="s">
        <v>806</v>
      </c>
      <c r="G8759" s="51">
        <v>1330</v>
      </c>
    </row>
    <row r="8760" spans="1:7" x14ac:dyDescent="0.35">
      <c r="A8760">
        <v>2018</v>
      </c>
      <c r="B8760">
        <v>3</v>
      </c>
      <c r="C8760" t="str">
        <f>+VLOOKUP(Precio_mayoristas_consumidores[[#This Row],[Cod_mes]],Códigos_mes[],2,0)</f>
        <v>Marzo</v>
      </c>
      <c r="D8760" t="s">
        <v>800</v>
      </c>
      <c r="E8760" t="str">
        <f>+VLOOKUP(Precio_mayoristas_consumidores[[#This Row],[Producto]],Codigos_class_frutas[],2,0)</f>
        <v>Frutos de pepita</v>
      </c>
      <c r="F8760" t="s">
        <v>242</v>
      </c>
      <c r="G8760" s="51">
        <v>413.14</v>
      </c>
    </row>
    <row r="8761" spans="1:7" x14ac:dyDescent="0.35">
      <c r="A8761">
        <v>2018</v>
      </c>
      <c r="B8761">
        <v>3</v>
      </c>
      <c r="C8761" t="str">
        <f>+VLOOKUP(Precio_mayoristas_consumidores[[#This Row],[Cod_mes]],Códigos_mes[],2,0)</f>
        <v>Marzo</v>
      </c>
      <c r="D8761" t="s">
        <v>800</v>
      </c>
      <c r="E8761" t="str">
        <f>+VLOOKUP(Precio_mayoristas_consumidores[[#This Row],[Producto]],Codigos_class_frutas[],2,0)</f>
        <v>Frutos de pepita</v>
      </c>
      <c r="F8761" t="s">
        <v>809</v>
      </c>
      <c r="G8761" s="51">
        <v>833.33</v>
      </c>
    </row>
    <row r="8762" spans="1:7" x14ac:dyDescent="0.35">
      <c r="A8762">
        <v>2018</v>
      </c>
      <c r="B8762">
        <v>3</v>
      </c>
      <c r="C8762" t="str">
        <f>+VLOOKUP(Precio_mayoristas_consumidores[[#This Row],[Cod_mes]],Códigos_mes[],2,0)</f>
        <v>Marzo</v>
      </c>
      <c r="D8762" t="s">
        <v>800</v>
      </c>
      <c r="E8762" t="str">
        <f>+VLOOKUP(Precio_mayoristas_consumidores[[#This Row],[Producto]],Codigos_class_frutas[],2,0)</f>
        <v>Tropicales y subtropicales</v>
      </c>
      <c r="F8762" t="s">
        <v>204</v>
      </c>
      <c r="G8762" s="51">
        <v>651.28</v>
      </c>
    </row>
    <row r="8763" spans="1:7" x14ac:dyDescent="0.35">
      <c r="A8763">
        <v>2018</v>
      </c>
      <c r="B8763">
        <v>3</v>
      </c>
      <c r="C8763" t="str">
        <f>+VLOOKUP(Precio_mayoristas_consumidores[[#This Row],[Cod_mes]],Códigos_mes[],2,0)</f>
        <v>Marzo</v>
      </c>
      <c r="D8763" t="s">
        <v>800</v>
      </c>
      <c r="E8763" t="str">
        <f>+VLOOKUP(Precio_mayoristas_consumidores[[#This Row],[Producto]],Codigos_class_frutas[],2,0)</f>
        <v>Cítricos</v>
      </c>
      <c r="F8763" t="s">
        <v>256</v>
      </c>
      <c r="G8763" s="51">
        <v>649.34</v>
      </c>
    </row>
    <row r="8764" spans="1:7" x14ac:dyDescent="0.35">
      <c r="A8764">
        <v>2018</v>
      </c>
      <c r="B8764">
        <v>3</v>
      </c>
      <c r="C8764" t="str">
        <f>+VLOOKUP(Precio_mayoristas_consumidores[[#This Row],[Cod_mes]],Códigos_mes[],2,0)</f>
        <v>Marzo</v>
      </c>
      <c r="D8764" t="s">
        <v>800</v>
      </c>
      <c r="E8764" t="str">
        <f>+VLOOKUP(Precio_mayoristas_consumidores[[#This Row],[Producto]],Codigos_class_frutas[],2,0)</f>
        <v>Otros</v>
      </c>
      <c r="F8764" t="s">
        <v>717</v>
      </c>
      <c r="G8764" s="51">
        <v>483.92</v>
      </c>
    </row>
    <row r="8765" spans="1:7" x14ac:dyDescent="0.35">
      <c r="A8765">
        <v>2018</v>
      </c>
      <c r="B8765">
        <v>3</v>
      </c>
      <c r="C8765" t="str">
        <f>+VLOOKUP(Precio_mayoristas_consumidores[[#This Row],[Cod_mes]],Códigos_mes[],2,0)</f>
        <v>Marzo</v>
      </c>
      <c r="D8765" t="s">
        <v>800</v>
      </c>
      <c r="E8765" t="str">
        <f>+VLOOKUP(Precio_mayoristas_consumidores[[#This Row],[Producto]],Codigos_class_frutas[],2,0)</f>
        <v>Uva</v>
      </c>
      <c r="F8765" t="s">
        <v>295</v>
      </c>
      <c r="G8765" s="51">
        <v>477.4</v>
      </c>
    </row>
    <row r="8766" spans="1:7" x14ac:dyDescent="0.35">
      <c r="A8766">
        <v>2018</v>
      </c>
      <c r="B8766">
        <v>4</v>
      </c>
      <c r="C8766" t="str">
        <f>+VLOOKUP(Precio_mayoristas_consumidores[[#This Row],[Cod_mes]],Códigos_mes[],2,0)</f>
        <v>Abril</v>
      </c>
      <c r="D8766" t="s">
        <v>800</v>
      </c>
      <c r="E8766" t="str">
        <f>+VLOOKUP(Precio_mayoristas_consumidores[[#This Row],[Producto]],Codigos_class_frutas[],2,0)</f>
        <v>Berries</v>
      </c>
      <c r="F8766" t="s">
        <v>207</v>
      </c>
      <c r="G8766" s="51">
        <v>2077.85</v>
      </c>
    </row>
    <row r="8767" spans="1:7" x14ac:dyDescent="0.35">
      <c r="A8767">
        <v>2018</v>
      </c>
      <c r="B8767">
        <v>4</v>
      </c>
      <c r="C8767" t="str">
        <f>+VLOOKUP(Precio_mayoristas_consumidores[[#This Row],[Cod_mes]],Códigos_mes[],2,0)</f>
        <v>Abril</v>
      </c>
      <c r="D8767" t="s">
        <v>800</v>
      </c>
      <c r="E8767" t="str">
        <f>+VLOOKUP(Precio_mayoristas_consumidores[[#This Row],[Producto]],Codigos_class_frutas[],2,0)</f>
        <v>Otros</v>
      </c>
      <c r="F8767" t="s">
        <v>804</v>
      </c>
      <c r="G8767" s="51">
        <v>918.18</v>
      </c>
    </row>
    <row r="8768" spans="1:7" x14ac:dyDescent="0.35">
      <c r="A8768">
        <v>2018</v>
      </c>
      <c r="B8768">
        <v>4</v>
      </c>
      <c r="C8768" t="str">
        <f>+VLOOKUP(Precio_mayoristas_consumidores[[#This Row],[Cod_mes]],Códigos_mes[],2,0)</f>
        <v>Abril</v>
      </c>
      <c r="D8768" t="s">
        <v>800</v>
      </c>
      <c r="E8768" t="str">
        <f>+VLOOKUP(Precio_mayoristas_consumidores[[#This Row],[Producto]],Codigos_class_frutas[],2,0)</f>
        <v>Frutos de hueso (carozo)</v>
      </c>
      <c r="F8768" t="s">
        <v>702</v>
      </c>
      <c r="G8768" s="51">
        <v>311.64</v>
      </c>
    </row>
    <row r="8769" spans="1:7" x14ac:dyDescent="0.35">
      <c r="A8769">
        <v>2018</v>
      </c>
      <c r="B8769">
        <v>4</v>
      </c>
      <c r="C8769" t="str">
        <f>+VLOOKUP(Precio_mayoristas_consumidores[[#This Row],[Cod_mes]],Códigos_mes[],2,0)</f>
        <v>Abril</v>
      </c>
      <c r="D8769" t="s">
        <v>800</v>
      </c>
      <c r="E8769" t="str">
        <f>+VLOOKUP(Precio_mayoristas_consumidores[[#This Row],[Producto]],Codigos_class_frutas[],2,0)</f>
        <v>Frutos de hueso (carozo)</v>
      </c>
      <c r="F8769" t="s">
        <v>277</v>
      </c>
      <c r="G8769" s="51">
        <v>634.01</v>
      </c>
    </row>
    <row r="8770" spans="1:7" x14ac:dyDescent="0.35">
      <c r="A8770">
        <v>2018</v>
      </c>
      <c r="B8770">
        <v>4</v>
      </c>
      <c r="C8770" t="str">
        <f>+VLOOKUP(Precio_mayoristas_consumidores[[#This Row],[Cod_mes]],Códigos_mes[],2,0)</f>
        <v>Abril</v>
      </c>
      <c r="D8770" t="s">
        <v>800</v>
      </c>
      <c r="E8770" t="str">
        <f>+VLOOKUP(Precio_mayoristas_consumidores[[#This Row],[Producto]],Codigos_class_frutas[],2,0)</f>
        <v>Berries</v>
      </c>
      <c r="F8770" t="s">
        <v>799</v>
      </c>
      <c r="G8770" s="51">
        <v>2250.5100000000002</v>
      </c>
    </row>
    <row r="8771" spans="1:7" x14ac:dyDescent="0.35">
      <c r="A8771">
        <v>2018</v>
      </c>
      <c r="B8771">
        <v>4</v>
      </c>
      <c r="C8771" t="str">
        <f>+VLOOKUP(Precio_mayoristas_consumidores[[#This Row],[Cod_mes]],Códigos_mes[],2,0)</f>
        <v>Abril</v>
      </c>
      <c r="D8771" t="s">
        <v>800</v>
      </c>
      <c r="E8771" t="str">
        <f>+VLOOKUP(Precio_mayoristas_consumidores[[#This Row],[Producto]],Codigos_class_frutas[],2,0)</f>
        <v>Berries</v>
      </c>
      <c r="F8771" t="s">
        <v>212</v>
      </c>
      <c r="G8771" s="51">
        <v>1017.39</v>
      </c>
    </row>
    <row r="8772" spans="1:7" x14ac:dyDescent="0.35">
      <c r="A8772">
        <v>2018</v>
      </c>
      <c r="B8772">
        <v>4</v>
      </c>
      <c r="C8772" t="str">
        <f>+VLOOKUP(Precio_mayoristas_consumidores[[#This Row],[Cod_mes]],Códigos_mes[],2,0)</f>
        <v>Abril</v>
      </c>
      <c r="D8772" t="s">
        <v>800</v>
      </c>
      <c r="E8772" t="str">
        <f>+VLOOKUP(Precio_mayoristas_consumidores[[#This Row],[Producto]],Codigos_class_frutas[],2,0)</f>
        <v>Frutos de pepita</v>
      </c>
      <c r="F8772" t="s">
        <v>805</v>
      </c>
      <c r="G8772" s="51">
        <v>607.23</v>
      </c>
    </row>
    <row r="8773" spans="1:7" x14ac:dyDescent="0.35">
      <c r="A8773">
        <v>2018</v>
      </c>
      <c r="B8773">
        <v>4</v>
      </c>
      <c r="C8773" t="str">
        <f>+VLOOKUP(Precio_mayoristas_consumidores[[#This Row],[Cod_mes]],Códigos_mes[],2,0)</f>
        <v>Abril</v>
      </c>
      <c r="D8773" t="s">
        <v>800</v>
      </c>
      <c r="E8773" t="str">
        <f>+VLOOKUP(Precio_mayoristas_consumidores[[#This Row],[Producto]],Codigos_class_frutas[],2,0)</f>
        <v>Berries</v>
      </c>
      <c r="F8773" t="s">
        <v>249</v>
      </c>
      <c r="G8773" s="51">
        <v>403.67</v>
      </c>
    </row>
    <row r="8774" spans="1:7" x14ac:dyDescent="0.35">
      <c r="A8774">
        <v>2018</v>
      </c>
      <c r="B8774">
        <v>4</v>
      </c>
      <c r="C8774" t="str">
        <f>+VLOOKUP(Precio_mayoristas_consumidores[[#This Row],[Cod_mes]],Códigos_mes[],2,0)</f>
        <v>Abril</v>
      </c>
      <c r="D8774" t="s">
        <v>800</v>
      </c>
      <c r="E8774" t="str">
        <f>+VLOOKUP(Precio_mayoristas_consumidores[[#This Row],[Producto]],Codigos_class_frutas[],2,0)</f>
        <v>Cítricos</v>
      </c>
      <c r="F8774" t="s">
        <v>214</v>
      </c>
      <c r="G8774" s="51">
        <v>963.89</v>
      </c>
    </row>
    <row r="8775" spans="1:7" x14ac:dyDescent="0.35">
      <c r="A8775">
        <v>2018</v>
      </c>
      <c r="B8775">
        <v>4</v>
      </c>
      <c r="C8775" t="str">
        <f>+VLOOKUP(Precio_mayoristas_consumidores[[#This Row],[Cod_mes]],Códigos_mes[],2,0)</f>
        <v>Abril</v>
      </c>
      <c r="D8775" t="s">
        <v>800</v>
      </c>
      <c r="E8775" t="str">
        <f>+VLOOKUP(Precio_mayoristas_consumidores[[#This Row],[Producto]],Codigos_class_frutas[],2,0)</f>
        <v>Cítricos</v>
      </c>
      <c r="F8775" t="s">
        <v>218</v>
      </c>
      <c r="G8775" s="51">
        <v>1081.21</v>
      </c>
    </row>
    <row r="8776" spans="1:7" x14ac:dyDescent="0.35">
      <c r="A8776">
        <v>2018</v>
      </c>
      <c r="B8776">
        <v>4</v>
      </c>
      <c r="C8776" t="str">
        <f>+VLOOKUP(Precio_mayoristas_consumidores[[#This Row],[Cod_mes]],Códigos_mes[],2,0)</f>
        <v>Abril</v>
      </c>
      <c r="D8776" t="s">
        <v>800</v>
      </c>
      <c r="E8776" t="str">
        <f>+VLOOKUP(Precio_mayoristas_consumidores[[#This Row],[Producto]],Codigos_class_frutas[],2,0)</f>
        <v>Tropicales y subtropicales</v>
      </c>
      <c r="F8776" t="s">
        <v>229</v>
      </c>
      <c r="G8776" s="51">
        <v>1346.33</v>
      </c>
    </row>
    <row r="8777" spans="1:7" x14ac:dyDescent="0.35">
      <c r="A8777">
        <v>2018</v>
      </c>
      <c r="B8777">
        <v>4</v>
      </c>
      <c r="C8777" t="str">
        <f>+VLOOKUP(Precio_mayoristas_consumidores[[#This Row],[Cod_mes]],Códigos_mes[],2,0)</f>
        <v>Abril</v>
      </c>
      <c r="D8777" t="s">
        <v>800</v>
      </c>
      <c r="E8777" t="str">
        <f>+VLOOKUP(Precio_mayoristas_consumidores[[#This Row],[Producto]],Codigos_class_frutas[],2,0)</f>
        <v>Frutos de pepita</v>
      </c>
      <c r="F8777" t="s">
        <v>231</v>
      </c>
      <c r="G8777" s="51">
        <v>390.15</v>
      </c>
    </row>
    <row r="8778" spans="1:7" x14ac:dyDescent="0.35">
      <c r="A8778">
        <v>2018</v>
      </c>
      <c r="B8778">
        <v>4</v>
      </c>
      <c r="C8778" t="str">
        <f>+VLOOKUP(Precio_mayoristas_consumidores[[#This Row],[Cod_mes]],Códigos_mes[],2,0)</f>
        <v>Abril</v>
      </c>
      <c r="D8778" t="s">
        <v>800</v>
      </c>
      <c r="E8778" t="str">
        <f>+VLOOKUP(Precio_mayoristas_consumidores[[#This Row],[Producto]],Codigos_class_frutas[],2,0)</f>
        <v>Tropicales y subtropicales</v>
      </c>
      <c r="F8778" t="s">
        <v>798</v>
      </c>
      <c r="G8778" s="51">
        <v>1186.01</v>
      </c>
    </row>
    <row r="8779" spans="1:7" x14ac:dyDescent="0.35">
      <c r="A8779">
        <v>2018</v>
      </c>
      <c r="B8779">
        <v>4</v>
      </c>
      <c r="C8779" t="str">
        <f>+VLOOKUP(Precio_mayoristas_consumidores[[#This Row],[Cod_mes]],Códigos_mes[],2,0)</f>
        <v>Abril</v>
      </c>
      <c r="D8779" t="s">
        <v>800</v>
      </c>
      <c r="E8779" t="str">
        <f>+VLOOKUP(Precio_mayoristas_consumidores[[#This Row],[Producto]],Codigos_class_frutas[],2,0)</f>
        <v>Frutos de pepita</v>
      </c>
      <c r="F8779" t="s">
        <v>803</v>
      </c>
      <c r="G8779" s="51">
        <v>464.72</v>
      </c>
    </row>
    <row r="8780" spans="1:7" x14ac:dyDescent="0.35">
      <c r="A8780">
        <v>2018</v>
      </c>
      <c r="B8780">
        <v>4</v>
      </c>
      <c r="C8780" t="str">
        <f>+VLOOKUP(Precio_mayoristas_consumidores[[#This Row],[Cod_mes]],Códigos_mes[],2,0)</f>
        <v>Abril</v>
      </c>
      <c r="D8780" t="s">
        <v>800</v>
      </c>
      <c r="E8780" t="str">
        <f>+VLOOKUP(Precio_mayoristas_consumidores[[#This Row],[Producto]],Codigos_class_frutas[],2,0)</f>
        <v>Cítricos</v>
      </c>
      <c r="F8780" t="s">
        <v>221</v>
      </c>
      <c r="G8780" s="51">
        <v>812.45</v>
      </c>
    </row>
    <row r="8781" spans="1:7" x14ac:dyDescent="0.35">
      <c r="A8781">
        <v>2018</v>
      </c>
      <c r="B8781">
        <v>4</v>
      </c>
      <c r="C8781" t="str">
        <f>+VLOOKUP(Precio_mayoristas_consumidores[[#This Row],[Cod_mes]],Códigos_mes[],2,0)</f>
        <v>Abril</v>
      </c>
      <c r="D8781" t="s">
        <v>800</v>
      </c>
      <c r="E8781" t="str">
        <f>+VLOOKUP(Precio_mayoristas_consumidores[[#This Row],[Producto]],Codigos_class_frutas[],2,0)</f>
        <v>Frutos de hueso (carozo)</v>
      </c>
      <c r="F8781" t="s">
        <v>665</v>
      </c>
      <c r="G8781" s="51">
        <v>735.1</v>
      </c>
    </row>
    <row r="8782" spans="1:7" x14ac:dyDescent="0.35">
      <c r="A8782">
        <v>2018</v>
      </c>
      <c r="B8782">
        <v>4</v>
      </c>
      <c r="C8782" t="str">
        <f>+VLOOKUP(Precio_mayoristas_consumidores[[#This Row],[Cod_mes]],Códigos_mes[],2,0)</f>
        <v>Abril</v>
      </c>
      <c r="D8782" t="s">
        <v>800</v>
      </c>
      <c r="E8782" t="str">
        <f>+VLOOKUP(Precio_mayoristas_consumidores[[#This Row],[Producto]],Codigos_class_frutas[],2,0)</f>
        <v>Oleaginosos</v>
      </c>
      <c r="F8782" t="s">
        <v>225</v>
      </c>
      <c r="G8782" s="51">
        <v>2808.5</v>
      </c>
    </row>
    <row r="8783" spans="1:7" x14ac:dyDescent="0.35">
      <c r="A8783">
        <v>2018</v>
      </c>
      <c r="B8783">
        <v>4</v>
      </c>
      <c r="C8783" t="str">
        <f>+VLOOKUP(Precio_mayoristas_consumidores[[#This Row],[Cod_mes]],Códigos_mes[],2,0)</f>
        <v>Abril</v>
      </c>
      <c r="D8783" t="s">
        <v>800</v>
      </c>
      <c r="E8783" t="str">
        <f>+VLOOKUP(Precio_mayoristas_consumidores[[#This Row],[Producto]],Codigos_class_frutas[],2,0)</f>
        <v>Tropicales y subtropicales</v>
      </c>
      <c r="F8783" t="s">
        <v>806</v>
      </c>
      <c r="G8783" s="51">
        <v>1240</v>
      </c>
    </row>
    <row r="8784" spans="1:7" x14ac:dyDescent="0.35">
      <c r="A8784">
        <v>2018</v>
      </c>
      <c r="B8784">
        <v>4</v>
      </c>
      <c r="C8784" t="str">
        <f>+VLOOKUP(Precio_mayoristas_consumidores[[#This Row],[Cod_mes]],Códigos_mes[],2,0)</f>
        <v>Abril</v>
      </c>
      <c r="D8784" t="s">
        <v>800</v>
      </c>
      <c r="E8784" t="str">
        <f>+VLOOKUP(Precio_mayoristas_consumidores[[#This Row],[Producto]],Codigos_class_frutas[],2,0)</f>
        <v>Frutos de pepita</v>
      </c>
      <c r="F8784" t="s">
        <v>242</v>
      </c>
      <c r="G8784" s="51">
        <v>396.93</v>
      </c>
    </row>
    <row r="8785" spans="1:7" x14ac:dyDescent="0.35">
      <c r="A8785">
        <v>2018</v>
      </c>
      <c r="B8785">
        <v>4</v>
      </c>
      <c r="C8785" t="str">
        <f>+VLOOKUP(Precio_mayoristas_consumidores[[#This Row],[Cod_mes]],Códigos_mes[],2,0)</f>
        <v>Abril</v>
      </c>
      <c r="D8785" t="s">
        <v>800</v>
      </c>
      <c r="E8785" t="str">
        <f>+VLOOKUP(Precio_mayoristas_consumidores[[#This Row],[Producto]],Codigos_class_frutas[],2,0)</f>
        <v>Tropicales y subtropicales</v>
      </c>
      <c r="F8785" t="s">
        <v>204</v>
      </c>
      <c r="G8785" s="51">
        <v>469.4</v>
      </c>
    </row>
    <row r="8786" spans="1:7" x14ac:dyDescent="0.35">
      <c r="A8786">
        <v>2018</v>
      </c>
      <c r="B8786">
        <v>4</v>
      </c>
      <c r="C8786" t="str">
        <f>+VLOOKUP(Precio_mayoristas_consumidores[[#This Row],[Cod_mes]],Códigos_mes[],2,0)</f>
        <v>Abril</v>
      </c>
      <c r="D8786" t="s">
        <v>800</v>
      </c>
      <c r="E8786" t="str">
        <f>+VLOOKUP(Precio_mayoristas_consumidores[[#This Row],[Producto]],Codigos_class_frutas[],2,0)</f>
        <v>Cítricos</v>
      </c>
      <c r="F8786" t="s">
        <v>256</v>
      </c>
      <c r="G8786" s="51">
        <v>617.73</v>
      </c>
    </row>
    <row r="8787" spans="1:7" x14ac:dyDescent="0.35">
      <c r="A8787">
        <v>2018</v>
      </c>
      <c r="B8787">
        <v>4</v>
      </c>
      <c r="C8787" t="str">
        <f>+VLOOKUP(Precio_mayoristas_consumidores[[#This Row],[Cod_mes]],Códigos_mes[],2,0)</f>
        <v>Abril</v>
      </c>
      <c r="D8787" t="s">
        <v>800</v>
      </c>
      <c r="E8787" t="str">
        <f>+VLOOKUP(Precio_mayoristas_consumidores[[#This Row],[Producto]],Codigos_class_frutas[],2,0)</f>
        <v>Otros</v>
      </c>
      <c r="F8787" t="s">
        <v>717</v>
      </c>
      <c r="G8787" s="51">
        <v>477.22</v>
      </c>
    </row>
    <row r="8788" spans="1:7" x14ac:dyDescent="0.35">
      <c r="A8788">
        <v>2018</v>
      </c>
      <c r="B8788">
        <v>4</v>
      </c>
      <c r="C8788" t="str">
        <f>+VLOOKUP(Precio_mayoristas_consumidores[[#This Row],[Cod_mes]],Códigos_mes[],2,0)</f>
        <v>Abril</v>
      </c>
      <c r="D8788" t="s">
        <v>800</v>
      </c>
      <c r="E8788" t="str">
        <f>+VLOOKUP(Precio_mayoristas_consumidores[[#This Row],[Producto]],Codigos_class_frutas[],2,0)</f>
        <v>Uva</v>
      </c>
      <c r="F8788" t="s">
        <v>295</v>
      </c>
      <c r="G8788" s="51">
        <v>510.3</v>
      </c>
    </row>
    <row r="8789" spans="1:7" x14ac:dyDescent="0.35">
      <c r="A8789">
        <v>2018</v>
      </c>
      <c r="B8789">
        <v>5</v>
      </c>
      <c r="C8789" t="str">
        <f>+VLOOKUP(Precio_mayoristas_consumidores[[#This Row],[Cod_mes]],Códigos_mes[],2,0)</f>
        <v>Mayo</v>
      </c>
      <c r="D8789" t="s">
        <v>800</v>
      </c>
      <c r="E8789" t="str">
        <f>+VLOOKUP(Precio_mayoristas_consumidores[[#This Row],[Producto]],Codigos_class_frutas[],2,0)</f>
        <v>Berries</v>
      </c>
      <c r="F8789" t="s">
        <v>207</v>
      </c>
      <c r="G8789" s="51">
        <v>2416.67</v>
      </c>
    </row>
    <row r="8790" spans="1:7" x14ac:dyDescent="0.35">
      <c r="A8790">
        <v>2018</v>
      </c>
      <c r="B8790">
        <v>5</v>
      </c>
      <c r="C8790" t="str">
        <f>+VLOOKUP(Precio_mayoristas_consumidores[[#This Row],[Cod_mes]],Códigos_mes[],2,0)</f>
        <v>Mayo</v>
      </c>
      <c r="D8790" t="s">
        <v>800</v>
      </c>
      <c r="E8790" t="str">
        <f>+VLOOKUP(Precio_mayoristas_consumidores[[#This Row],[Producto]],Codigos_class_frutas[],2,0)</f>
        <v>Otros</v>
      </c>
      <c r="F8790" t="s">
        <v>804</v>
      </c>
      <c r="G8790" s="51">
        <v>662.8</v>
      </c>
    </row>
    <row r="8791" spans="1:7" x14ac:dyDescent="0.35">
      <c r="A8791">
        <v>2018</v>
      </c>
      <c r="B8791">
        <v>5</v>
      </c>
      <c r="C8791" t="str">
        <f>+VLOOKUP(Precio_mayoristas_consumidores[[#This Row],[Cod_mes]],Códigos_mes[],2,0)</f>
        <v>Mayo</v>
      </c>
      <c r="D8791" t="s">
        <v>800</v>
      </c>
      <c r="E8791" t="str">
        <f>+VLOOKUP(Precio_mayoristas_consumidores[[#This Row],[Producto]],Codigos_class_frutas[],2,0)</f>
        <v>Frutos de hueso (carozo)</v>
      </c>
      <c r="F8791" t="s">
        <v>702</v>
      </c>
      <c r="G8791" s="51">
        <v>308.04000000000002</v>
      </c>
    </row>
    <row r="8792" spans="1:7" x14ac:dyDescent="0.35">
      <c r="A8792">
        <v>2018</v>
      </c>
      <c r="B8792">
        <v>5</v>
      </c>
      <c r="C8792" t="str">
        <f>+VLOOKUP(Precio_mayoristas_consumidores[[#This Row],[Cod_mes]],Códigos_mes[],2,0)</f>
        <v>Mayo</v>
      </c>
      <c r="D8792" t="s">
        <v>800</v>
      </c>
      <c r="E8792" t="str">
        <f>+VLOOKUP(Precio_mayoristas_consumidores[[#This Row],[Producto]],Codigos_class_frutas[],2,0)</f>
        <v>Berries</v>
      </c>
      <c r="F8792" t="s">
        <v>799</v>
      </c>
      <c r="G8792" s="51">
        <v>2596.88</v>
      </c>
    </row>
    <row r="8793" spans="1:7" x14ac:dyDescent="0.35">
      <c r="A8793">
        <v>2018</v>
      </c>
      <c r="B8793">
        <v>5</v>
      </c>
      <c r="C8793" t="str">
        <f>+VLOOKUP(Precio_mayoristas_consumidores[[#This Row],[Cod_mes]],Códigos_mes[],2,0)</f>
        <v>Mayo</v>
      </c>
      <c r="D8793" t="s">
        <v>800</v>
      </c>
      <c r="E8793" t="str">
        <f>+VLOOKUP(Precio_mayoristas_consumidores[[#This Row],[Producto]],Codigos_class_frutas[],2,0)</f>
        <v>Berries</v>
      </c>
      <c r="F8793" t="s">
        <v>212</v>
      </c>
      <c r="G8793" s="51">
        <v>1030.6300000000001</v>
      </c>
    </row>
    <row r="8794" spans="1:7" x14ac:dyDescent="0.35">
      <c r="A8794">
        <v>2018</v>
      </c>
      <c r="B8794">
        <v>5</v>
      </c>
      <c r="C8794" t="str">
        <f>+VLOOKUP(Precio_mayoristas_consumidores[[#This Row],[Cod_mes]],Códigos_mes[],2,0)</f>
        <v>Mayo</v>
      </c>
      <c r="D8794" t="s">
        <v>800</v>
      </c>
      <c r="E8794" t="str">
        <f>+VLOOKUP(Precio_mayoristas_consumidores[[#This Row],[Producto]],Codigos_class_frutas[],2,0)</f>
        <v>Frutos de pepita</v>
      </c>
      <c r="F8794" t="s">
        <v>805</v>
      </c>
      <c r="G8794" s="51">
        <v>610.61</v>
      </c>
    </row>
    <row r="8795" spans="1:7" x14ac:dyDescent="0.35">
      <c r="A8795">
        <v>2018</v>
      </c>
      <c r="B8795">
        <v>5</v>
      </c>
      <c r="C8795" t="str">
        <f>+VLOOKUP(Precio_mayoristas_consumidores[[#This Row],[Cod_mes]],Códigos_mes[],2,0)</f>
        <v>Mayo</v>
      </c>
      <c r="D8795" t="s">
        <v>800</v>
      </c>
      <c r="E8795" t="str">
        <f>+VLOOKUP(Precio_mayoristas_consumidores[[#This Row],[Producto]],Codigos_class_frutas[],2,0)</f>
        <v>Tropicales y subtropicales</v>
      </c>
      <c r="F8795" t="s">
        <v>807</v>
      </c>
      <c r="G8795" s="51">
        <v>687.76</v>
      </c>
    </row>
    <row r="8796" spans="1:7" x14ac:dyDescent="0.35">
      <c r="A8796">
        <v>2018</v>
      </c>
      <c r="B8796">
        <v>5</v>
      </c>
      <c r="C8796" t="str">
        <f>+VLOOKUP(Precio_mayoristas_consumidores[[#This Row],[Cod_mes]],Códigos_mes[],2,0)</f>
        <v>Mayo</v>
      </c>
      <c r="D8796" t="s">
        <v>800</v>
      </c>
      <c r="E8796" t="str">
        <f>+VLOOKUP(Precio_mayoristas_consumidores[[#This Row],[Producto]],Codigos_class_frutas[],2,0)</f>
        <v>Berries</v>
      </c>
      <c r="F8796" t="s">
        <v>249</v>
      </c>
      <c r="G8796" s="51">
        <v>352.25</v>
      </c>
    </row>
    <row r="8797" spans="1:7" x14ac:dyDescent="0.35">
      <c r="A8797">
        <v>2018</v>
      </c>
      <c r="B8797">
        <v>5</v>
      </c>
      <c r="C8797" t="str">
        <f>+VLOOKUP(Precio_mayoristas_consumidores[[#This Row],[Cod_mes]],Códigos_mes[],2,0)</f>
        <v>Mayo</v>
      </c>
      <c r="D8797" t="s">
        <v>800</v>
      </c>
      <c r="E8797" t="str">
        <f>+VLOOKUP(Precio_mayoristas_consumidores[[#This Row],[Producto]],Codigos_class_frutas[],2,0)</f>
        <v>Cítricos</v>
      </c>
      <c r="F8797" t="s">
        <v>214</v>
      </c>
      <c r="G8797" s="51">
        <v>594.92999999999995</v>
      </c>
    </row>
    <row r="8798" spans="1:7" x14ac:dyDescent="0.35">
      <c r="A8798">
        <v>2018</v>
      </c>
      <c r="B8798">
        <v>5</v>
      </c>
      <c r="C8798" t="str">
        <f>+VLOOKUP(Precio_mayoristas_consumidores[[#This Row],[Cod_mes]],Códigos_mes[],2,0)</f>
        <v>Mayo</v>
      </c>
      <c r="D8798" t="s">
        <v>800</v>
      </c>
      <c r="E8798" t="str">
        <f>+VLOOKUP(Precio_mayoristas_consumidores[[#This Row],[Producto]],Codigos_class_frutas[],2,0)</f>
        <v>Cítricos</v>
      </c>
      <c r="F8798" t="s">
        <v>218</v>
      </c>
      <c r="G8798" s="51">
        <v>770.04</v>
      </c>
    </row>
    <row r="8799" spans="1:7" x14ac:dyDescent="0.35">
      <c r="A8799">
        <v>2018</v>
      </c>
      <c r="B8799">
        <v>5</v>
      </c>
      <c r="C8799" t="str">
        <f>+VLOOKUP(Precio_mayoristas_consumidores[[#This Row],[Cod_mes]],Códigos_mes[],2,0)</f>
        <v>Mayo</v>
      </c>
      <c r="D8799" t="s">
        <v>800</v>
      </c>
      <c r="E8799" t="str">
        <f>+VLOOKUP(Precio_mayoristas_consumidores[[#This Row],[Producto]],Codigos_class_frutas[],2,0)</f>
        <v>Tropicales y subtropicales</v>
      </c>
      <c r="F8799" t="s">
        <v>229</v>
      </c>
      <c r="G8799" s="51">
        <v>1350.66</v>
      </c>
    </row>
    <row r="8800" spans="1:7" x14ac:dyDescent="0.35">
      <c r="A8800">
        <v>2018</v>
      </c>
      <c r="B8800">
        <v>5</v>
      </c>
      <c r="C8800" t="str">
        <f>+VLOOKUP(Precio_mayoristas_consumidores[[#This Row],[Cod_mes]],Códigos_mes[],2,0)</f>
        <v>Mayo</v>
      </c>
      <c r="D8800" t="s">
        <v>800</v>
      </c>
      <c r="E8800" t="str">
        <f>+VLOOKUP(Precio_mayoristas_consumidores[[#This Row],[Producto]],Codigos_class_frutas[],2,0)</f>
        <v>Frutos de pepita</v>
      </c>
      <c r="F8800" t="s">
        <v>231</v>
      </c>
      <c r="G8800" s="51">
        <v>367.32</v>
      </c>
    </row>
    <row r="8801" spans="1:7" x14ac:dyDescent="0.35">
      <c r="A8801">
        <v>2018</v>
      </c>
      <c r="B8801">
        <v>5</v>
      </c>
      <c r="C8801" t="str">
        <f>+VLOOKUP(Precio_mayoristas_consumidores[[#This Row],[Cod_mes]],Códigos_mes[],2,0)</f>
        <v>Mayo</v>
      </c>
      <c r="D8801" t="s">
        <v>800</v>
      </c>
      <c r="E8801" t="str">
        <f>+VLOOKUP(Precio_mayoristas_consumidores[[#This Row],[Producto]],Codigos_class_frutas[],2,0)</f>
        <v>Tropicales y subtropicales</v>
      </c>
      <c r="F8801" t="s">
        <v>798</v>
      </c>
      <c r="G8801" s="51">
        <v>978.57</v>
      </c>
    </row>
    <row r="8802" spans="1:7" x14ac:dyDescent="0.35">
      <c r="A8802">
        <v>2018</v>
      </c>
      <c r="B8802">
        <v>5</v>
      </c>
      <c r="C8802" t="str">
        <f>+VLOOKUP(Precio_mayoristas_consumidores[[#This Row],[Cod_mes]],Códigos_mes[],2,0)</f>
        <v>Mayo</v>
      </c>
      <c r="D8802" t="s">
        <v>800</v>
      </c>
      <c r="E8802" t="str">
        <f>+VLOOKUP(Precio_mayoristas_consumidores[[#This Row],[Producto]],Codigos_class_frutas[],2,0)</f>
        <v>Frutos de pepita</v>
      </c>
      <c r="F8802" t="s">
        <v>803</v>
      </c>
      <c r="G8802" s="51">
        <v>401.74</v>
      </c>
    </row>
    <row r="8803" spans="1:7" x14ac:dyDescent="0.35">
      <c r="A8803">
        <v>2018</v>
      </c>
      <c r="B8803">
        <v>5</v>
      </c>
      <c r="C8803" t="str">
        <f>+VLOOKUP(Precio_mayoristas_consumidores[[#This Row],[Cod_mes]],Códigos_mes[],2,0)</f>
        <v>Mayo</v>
      </c>
      <c r="D8803" t="s">
        <v>800</v>
      </c>
      <c r="E8803" t="str">
        <f>+VLOOKUP(Precio_mayoristas_consumidores[[#This Row],[Producto]],Codigos_class_frutas[],2,0)</f>
        <v>Cítricos</v>
      </c>
      <c r="F8803" t="s">
        <v>221</v>
      </c>
      <c r="G8803" s="51">
        <v>499.86</v>
      </c>
    </row>
    <row r="8804" spans="1:7" x14ac:dyDescent="0.35">
      <c r="A8804">
        <v>2018</v>
      </c>
      <c r="B8804">
        <v>5</v>
      </c>
      <c r="C8804" t="str">
        <f>+VLOOKUP(Precio_mayoristas_consumidores[[#This Row],[Cod_mes]],Códigos_mes[],2,0)</f>
        <v>Mayo</v>
      </c>
      <c r="D8804" t="s">
        <v>800</v>
      </c>
      <c r="E8804" t="str">
        <f>+VLOOKUP(Precio_mayoristas_consumidores[[#This Row],[Producto]],Codigos_class_frutas[],2,0)</f>
        <v>Frutos de hueso (carozo)</v>
      </c>
      <c r="F8804" t="s">
        <v>665</v>
      </c>
      <c r="G8804" s="51">
        <v>500</v>
      </c>
    </row>
    <row r="8805" spans="1:7" x14ac:dyDescent="0.35">
      <c r="A8805">
        <v>2018</v>
      </c>
      <c r="B8805">
        <v>5</v>
      </c>
      <c r="C8805" t="str">
        <f>+VLOOKUP(Precio_mayoristas_consumidores[[#This Row],[Cod_mes]],Códigos_mes[],2,0)</f>
        <v>Mayo</v>
      </c>
      <c r="D8805" t="s">
        <v>800</v>
      </c>
      <c r="E8805" t="str">
        <f>+VLOOKUP(Precio_mayoristas_consumidores[[#This Row],[Producto]],Codigos_class_frutas[],2,0)</f>
        <v>Oleaginosos</v>
      </c>
      <c r="F8805" t="s">
        <v>225</v>
      </c>
      <c r="G8805" s="51">
        <v>3006.31</v>
      </c>
    </row>
    <row r="8806" spans="1:7" x14ac:dyDescent="0.35">
      <c r="A8806">
        <v>2018</v>
      </c>
      <c r="B8806">
        <v>5</v>
      </c>
      <c r="C8806" t="str">
        <f>+VLOOKUP(Precio_mayoristas_consumidores[[#This Row],[Cod_mes]],Códigos_mes[],2,0)</f>
        <v>Mayo</v>
      </c>
      <c r="D8806" t="s">
        <v>800</v>
      </c>
      <c r="E8806" t="str">
        <f>+VLOOKUP(Precio_mayoristas_consumidores[[#This Row],[Producto]],Codigos_class_frutas[],2,0)</f>
        <v>Tropicales y subtropicales</v>
      </c>
      <c r="F8806" t="s">
        <v>806</v>
      </c>
      <c r="G8806" s="51">
        <v>1266.67</v>
      </c>
    </row>
    <row r="8807" spans="1:7" x14ac:dyDescent="0.35">
      <c r="A8807">
        <v>2018</v>
      </c>
      <c r="B8807">
        <v>5</v>
      </c>
      <c r="C8807" t="str">
        <f>+VLOOKUP(Precio_mayoristas_consumidores[[#This Row],[Cod_mes]],Códigos_mes[],2,0)</f>
        <v>Mayo</v>
      </c>
      <c r="D8807" t="s">
        <v>800</v>
      </c>
      <c r="E8807" t="str">
        <f>+VLOOKUP(Precio_mayoristas_consumidores[[#This Row],[Producto]],Codigos_class_frutas[],2,0)</f>
        <v>Frutos de pepita</v>
      </c>
      <c r="F8807" t="s">
        <v>242</v>
      </c>
      <c r="G8807" s="51">
        <v>391.45</v>
      </c>
    </row>
    <row r="8808" spans="1:7" x14ac:dyDescent="0.35">
      <c r="A8808">
        <v>2018</v>
      </c>
      <c r="B8808">
        <v>5</v>
      </c>
      <c r="C8808" t="str">
        <f>+VLOOKUP(Precio_mayoristas_consumidores[[#This Row],[Cod_mes]],Códigos_mes[],2,0)</f>
        <v>Mayo</v>
      </c>
      <c r="D8808" t="s">
        <v>800</v>
      </c>
      <c r="E8808" t="str">
        <f>+VLOOKUP(Precio_mayoristas_consumidores[[#This Row],[Producto]],Codigos_class_frutas[],2,0)</f>
        <v>Tropicales y subtropicales</v>
      </c>
      <c r="F8808" t="s">
        <v>204</v>
      </c>
      <c r="G8808" s="51">
        <v>493.56</v>
      </c>
    </row>
    <row r="8809" spans="1:7" x14ac:dyDescent="0.35">
      <c r="A8809">
        <v>2018</v>
      </c>
      <c r="B8809">
        <v>5</v>
      </c>
      <c r="C8809" t="str">
        <f>+VLOOKUP(Precio_mayoristas_consumidores[[#This Row],[Cod_mes]],Códigos_mes[],2,0)</f>
        <v>Mayo</v>
      </c>
      <c r="D8809" t="s">
        <v>800</v>
      </c>
      <c r="E8809" t="str">
        <f>+VLOOKUP(Precio_mayoristas_consumidores[[#This Row],[Producto]],Codigos_class_frutas[],2,0)</f>
        <v>Cítricos</v>
      </c>
      <c r="F8809" t="s">
        <v>256</v>
      </c>
      <c r="G8809" s="51">
        <v>625.6</v>
      </c>
    </row>
    <row r="8810" spans="1:7" x14ac:dyDescent="0.35">
      <c r="A8810">
        <v>2018</v>
      </c>
      <c r="B8810">
        <v>5</v>
      </c>
      <c r="C8810" t="str">
        <f>+VLOOKUP(Precio_mayoristas_consumidores[[#This Row],[Cod_mes]],Códigos_mes[],2,0)</f>
        <v>Mayo</v>
      </c>
      <c r="D8810" t="s">
        <v>800</v>
      </c>
      <c r="E8810" t="str">
        <f>+VLOOKUP(Precio_mayoristas_consumidores[[#This Row],[Producto]],Codigos_class_frutas[],2,0)</f>
        <v>Otros</v>
      </c>
      <c r="F8810" t="s">
        <v>717</v>
      </c>
      <c r="G8810" s="51">
        <v>560.64</v>
      </c>
    </row>
    <row r="8811" spans="1:7" x14ac:dyDescent="0.35">
      <c r="A8811">
        <v>2018</v>
      </c>
      <c r="B8811">
        <v>5</v>
      </c>
      <c r="C8811" t="str">
        <f>+VLOOKUP(Precio_mayoristas_consumidores[[#This Row],[Cod_mes]],Códigos_mes[],2,0)</f>
        <v>Mayo</v>
      </c>
      <c r="D8811" t="s">
        <v>800</v>
      </c>
      <c r="E8811" t="str">
        <f>+VLOOKUP(Precio_mayoristas_consumidores[[#This Row],[Producto]],Codigos_class_frutas[],2,0)</f>
        <v>Uva</v>
      </c>
      <c r="F8811" t="s">
        <v>295</v>
      </c>
      <c r="G8811" s="51">
        <v>553.99</v>
      </c>
    </row>
    <row r="8812" spans="1:7" x14ac:dyDescent="0.35">
      <c r="A8812">
        <v>2018</v>
      </c>
      <c r="B8812">
        <v>6</v>
      </c>
      <c r="C8812" t="str">
        <f>+VLOOKUP(Precio_mayoristas_consumidores[[#This Row],[Cod_mes]],Códigos_mes[],2,0)</f>
        <v>Junio</v>
      </c>
      <c r="D8812" t="s">
        <v>800</v>
      </c>
      <c r="E8812" t="str">
        <f>+VLOOKUP(Precio_mayoristas_consumidores[[#This Row],[Producto]],Codigos_class_frutas[],2,0)</f>
        <v>Otros</v>
      </c>
      <c r="F8812" t="s">
        <v>804</v>
      </c>
      <c r="G8812" s="51">
        <v>621.23</v>
      </c>
    </row>
    <row r="8813" spans="1:7" x14ac:dyDescent="0.35">
      <c r="A8813">
        <v>2018</v>
      </c>
      <c r="B8813">
        <v>6</v>
      </c>
      <c r="C8813" t="str">
        <f>+VLOOKUP(Precio_mayoristas_consumidores[[#This Row],[Cod_mes]],Códigos_mes[],2,0)</f>
        <v>Junio</v>
      </c>
      <c r="D8813" t="s">
        <v>800</v>
      </c>
      <c r="E8813" t="str">
        <f>+VLOOKUP(Precio_mayoristas_consumidores[[#This Row],[Producto]],Codigos_class_frutas[],2,0)</f>
        <v>Frutos de hueso (carozo)</v>
      </c>
      <c r="F8813" t="s">
        <v>702</v>
      </c>
      <c r="G8813" s="51">
        <v>350</v>
      </c>
    </row>
    <row r="8814" spans="1:7" x14ac:dyDescent="0.35">
      <c r="A8814">
        <v>2018</v>
      </c>
      <c r="B8814">
        <v>6</v>
      </c>
      <c r="C8814" t="str">
        <f>+VLOOKUP(Precio_mayoristas_consumidores[[#This Row],[Cod_mes]],Códigos_mes[],2,0)</f>
        <v>Junio</v>
      </c>
      <c r="D8814" t="s">
        <v>800</v>
      </c>
      <c r="E8814" t="str">
        <f>+VLOOKUP(Precio_mayoristas_consumidores[[#This Row],[Producto]],Codigos_class_frutas[],2,0)</f>
        <v>Berries</v>
      </c>
      <c r="F8814" t="s">
        <v>212</v>
      </c>
      <c r="G8814" s="51">
        <v>1378.99</v>
      </c>
    </row>
    <row r="8815" spans="1:7" x14ac:dyDescent="0.35">
      <c r="A8815">
        <v>2018</v>
      </c>
      <c r="B8815">
        <v>6</v>
      </c>
      <c r="C8815" t="str">
        <f>+VLOOKUP(Precio_mayoristas_consumidores[[#This Row],[Cod_mes]],Códigos_mes[],2,0)</f>
        <v>Junio</v>
      </c>
      <c r="D8815" t="s">
        <v>800</v>
      </c>
      <c r="E8815" t="str">
        <f>+VLOOKUP(Precio_mayoristas_consumidores[[#This Row],[Producto]],Codigos_class_frutas[],2,0)</f>
        <v>Frutos de pepita</v>
      </c>
      <c r="F8815" t="s">
        <v>805</v>
      </c>
      <c r="G8815" s="51">
        <v>639.30999999999995</v>
      </c>
    </row>
    <row r="8816" spans="1:7" x14ac:dyDescent="0.35">
      <c r="A8816">
        <v>2018</v>
      </c>
      <c r="B8816">
        <v>6</v>
      </c>
      <c r="C8816" t="str">
        <f>+VLOOKUP(Precio_mayoristas_consumidores[[#This Row],[Cod_mes]],Códigos_mes[],2,0)</f>
        <v>Junio</v>
      </c>
      <c r="D8816" t="s">
        <v>800</v>
      </c>
      <c r="E8816" t="str">
        <f>+VLOOKUP(Precio_mayoristas_consumidores[[#This Row],[Producto]],Codigos_class_frutas[],2,0)</f>
        <v>Tropicales y subtropicales</v>
      </c>
      <c r="F8816" t="s">
        <v>807</v>
      </c>
      <c r="G8816" s="51">
        <v>504.89</v>
      </c>
    </row>
    <row r="8817" spans="1:7" x14ac:dyDescent="0.35">
      <c r="A8817">
        <v>2018</v>
      </c>
      <c r="B8817">
        <v>6</v>
      </c>
      <c r="C8817" t="str">
        <f>+VLOOKUP(Precio_mayoristas_consumidores[[#This Row],[Cod_mes]],Códigos_mes[],2,0)</f>
        <v>Junio</v>
      </c>
      <c r="D8817" t="s">
        <v>800</v>
      </c>
      <c r="E8817" t="str">
        <f>+VLOOKUP(Precio_mayoristas_consumidores[[#This Row],[Producto]],Codigos_class_frutas[],2,0)</f>
        <v>Berries</v>
      </c>
      <c r="F8817" t="s">
        <v>249</v>
      </c>
      <c r="G8817" s="51">
        <v>361.68</v>
      </c>
    </row>
    <row r="8818" spans="1:7" x14ac:dyDescent="0.35">
      <c r="A8818">
        <v>2018</v>
      </c>
      <c r="B8818">
        <v>6</v>
      </c>
      <c r="C8818" t="str">
        <f>+VLOOKUP(Precio_mayoristas_consumidores[[#This Row],[Cod_mes]],Códigos_mes[],2,0)</f>
        <v>Junio</v>
      </c>
      <c r="D8818" t="s">
        <v>800</v>
      </c>
      <c r="E8818" t="str">
        <f>+VLOOKUP(Precio_mayoristas_consumidores[[#This Row],[Producto]],Codigos_class_frutas[],2,0)</f>
        <v>Cítricos</v>
      </c>
      <c r="F8818" t="s">
        <v>214</v>
      </c>
      <c r="G8818" s="51">
        <v>292.85000000000002</v>
      </c>
    </row>
    <row r="8819" spans="1:7" x14ac:dyDescent="0.35">
      <c r="A8819">
        <v>2018</v>
      </c>
      <c r="B8819">
        <v>6</v>
      </c>
      <c r="C8819" t="str">
        <f>+VLOOKUP(Precio_mayoristas_consumidores[[#This Row],[Cod_mes]],Códigos_mes[],2,0)</f>
        <v>Junio</v>
      </c>
      <c r="D8819" t="s">
        <v>800</v>
      </c>
      <c r="E8819" t="str">
        <f>+VLOOKUP(Precio_mayoristas_consumidores[[#This Row],[Producto]],Codigos_class_frutas[],2,0)</f>
        <v>Cítricos</v>
      </c>
      <c r="F8819" t="s">
        <v>218</v>
      </c>
      <c r="G8819" s="51">
        <v>510.03</v>
      </c>
    </row>
    <row r="8820" spans="1:7" x14ac:dyDescent="0.35">
      <c r="A8820">
        <v>2018</v>
      </c>
      <c r="B8820">
        <v>6</v>
      </c>
      <c r="C8820" t="str">
        <f>+VLOOKUP(Precio_mayoristas_consumidores[[#This Row],[Cod_mes]],Códigos_mes[],2,0)</f>
        <v>Junio</v>
      </c>
      <c r="D8820" t="s">
        <v>800</v>
      </c>
      <c r="E8820" t="str">
        <f>+VLOOKUP(Precio_mayoristas_consumidores[[#This Row],[Producto]],Codigos_class_frutas[],2,0)</f>
        <v>Tropicales y subtropicales</v>
      </c>
      <c r="F8820" t="s">
        <v>229</v>
      </c>
      <c r="G8820" s="51">
        <v>1380.25</v>
      </c>
    </row>
    <row r="8821" spans="1:7" x14ac:dyDescent="0.35">
      <c r="A8821">
        <v>2018</v>
      </c>
      <c r="B8821">
        <v>6</v>
      </c>
      <c r="C8821" t="str">
        <f>+VLOOKUP(Precio_mayoristas_consumidores[[#This Row],[Cod_mes]],Códigos_mes[],2,0)</f>
        <v>Junio</v>
      </c>
      <c r="D8821" t="s">
        <v>800</v>
      </c>
      <c r="E8821" t="str">
        <f>+VLOOKUP(Precio_mayoristas_consumidores[[#This Row],[Producto]],Codigos_class_frutas[],2,0)</f>
        <v>Frutos de pepita</v>
      </c>
      <c r="F8821" t="s">
        <v>231</v>
      </c>
      <c r="G8821" s="51">
        <v>358.91</v>
      </c>
    </row>
    <row r="8822" spans="1:7" x14ac:dyDescent="0.35">
      <c r="A8822">
        <v>2018</v>
      </c>
      <c r="B8822">
        <v>6</v>
      </c>
      <c r="C8822" t="str">
        <f>+VLOOKUP(Precio_mayoristas_consumidores[[#This Row],[Cod_mes]],Códigos_mes[],2,0)</f>
        <v>Junio</v>
      </c>
      <c r="D8822" t="s">
        <v>800</v>
      </c>
      <c r="E8822" t="str">
        <f>+VLOOKUP(Precio_mayoristas_consumidores[[#This Row],[Producto]],Codigos_class_frutas[],2,0)</f>
        <v>Tropicales y subtropicales</v>
      </c>
      <c r="F8822" t="s">
        <v>798</v>
      </c>
      <c r="G8822" s="51">
        <v>959.59</v>
      </c>
    </row>
    <row r="8823" spans="1:7" x14ac:dyDescent="0.35">
      <c r="A8823">
        <v>2018</v>
      </c>
      <c r="B8823">
        <v>6</v>
      </c>
      <c r="C8823" t="str">
        <f>+VLOOKUP(Precio_mayoristas_consumidores[[#This Row],[Cod_mes]],Códigos_mes[],2,0)</f>
        <v>Junio</v>
      </c>
      <c r="D8823" t="s">
        <v>800</v>
      </c>
      <c r="E8823" t="str">
        <f>+VLOOKUP(Precio_mayoristas_consumidores[[#This Row],[Producto]],Codigos_class_frutas[],2,0)</f>
        <v>Frutos de pepita</v>
      </c>
      <c r="F8823" t="s">
        <v>803</v>
      </c>
      <c r="G8823" s="51">
        <v>479.02</v>
      </c>
    </row>
    <row r="8824" spans="1:7" x14ac:dyDescent="0.35">
      <c r="A8824">
        <v>2018</v>
      </c>
      <c r="B8824">
        <v>6</v>
      </c>
      <c r="C8824" t="str">
        <f>+VLOOKUP(Precio_mayoristas_consumidores[[#This Row],[Cod_mes]],Códigos_mes[],2,0)</f>
        <v>Junio</v>
      </c>
      <c r="D8824" t="s">
        <v>800</v>
      </c>
      <c r="E8824" t="str">
        <f>+VLOOKUP(Precio_mayoristas_consumidores[[#This Row],[Producto]],Codigos_class_frutas[],2,0)</f>
        <v>Cítricos</v>
      </c>
      <c r="F8824" t="s">
        <v>221</v>
      </c>
      <c r="G8824" s="51">
        <v>322.25</v>
      </c>
    </row>
    <row r="8825" spans="1:7" x14ac:dyDescent="0.35">
      <c r="A8825">
        <v>2018</v>
      </c>
      <c r="B8825">
        <v>6</v>
      </c>
      <c r="C8825" t="str">
        <f>+VLOOKUP(Precio_mayoristas_consumidores[[#This Row],[Cod_mes]],Códigos_mes[],2,0)</f>
        <v>Junio</v>
      </c>
      <c r="D8825" t="s">
        <v>800</v>
      </c>
      <c r="E8825" t="str">
        <f>+VLOOKUP(Precio_mayoristas_consumidores[[#This Row],[Producto]],Codigos_class_frutas[],2,0)</f>
        <v>Oleaginosos</v>
      </c>
      <c r="F8825" t="s">
        <v>225</v>
      </c>
      <c r="G8825" s="51">
        <v>2545.83</v>
      </c>
    </row>
    <row r="8826" spans="1:7" x14ac:dyDescent="0.35">
      <c r="A8826">
        <v>2018</v>
      </c>
      <c r="B8826">
        <v>6</v>
      </c>
      <c r="C8826" t="str">
        <f>+VLOOKUP(Precio_mayoristas_consumidores[[#This Row],[Cod_mes]],Códigos_mes[],2,0)</f>
        <v>Junio</v>
      </c>
      <c r="D8826" t="s">
        <v>800</v>
      </c>
      <c r="E8826" t="str">
        <f>+VLOOKUP(Precio_mayoristas_consumidores[[#This Row],[Producto]],Codigos_class_frutas[],2,0)</f>
        <v>Frutos de pepita</v>
      </c>
      <c r="F8826" t="s">
        <v>242</v>
      </c>
      <c r="G8826" s="51">
        <v>390.08</v>
      </c>
    </row>
    <row r="8827" spans="1:7" x14ac:dyDescent="0.35">
      <c r="A8827">
        <v>2018</v>
      </c>
      <c r="B8827">
        <v>6</v>
      </c>
      <c r="C8827" t="str">
        <f>+VLOOKUP(Precio_mayoristas_consumidores[[#This Row],[Cod_mes]],Códigos_mes[],2,0)</f>
        <v>Junio</v>
      </c>
      <c r="D8827" t="s">
        <v>800</v>
      </c>
      <c r="E8827" t="str">
        <f>+VLOOKUP(Precio_mayoristas_consumidores[[#This Row],[Producto]],Codigos_class_frutas[],2,0)</f>
        <v>Tropicales y subtropicales</v>
      </c>
      <c r="F8827" t="s">
        <v>204</v>
      </c>
      <c r="G8827" s="51">
        <v>463.47</v>
      </c>
    </row>
    <row r="8828" spans="1:7" x14ac:dyDescent="0.35">
      <c r="A8828">
        <v>2018</v>
      </c>
      <c r="B8828">
        <v>6</v>
      </c>
      <c r="C8828" t="str">
        <f>+VLOOKUP(Precio_mayoristas_consumidores[[#This Row],[Cod_mes]],Códigos_mes[],2,0)</f>
        <v>Junio</v>
      </c>
      <c r="D8828" t="s">
        <v>800</v>
      </c>
      <c r="E8828" t="str">
        <f>+VLOOKUP(Precio_mayoristas_consumidores[[#This Row],[Producto]],Codigos_class_frutas[],2,0)</f>
        <v>Cítricos</v>
      </c>
      <c r="F8828" t="s">
        <v>256</v>
      </c>
      <c r="G8828" s="51">
        <v>536.86</v>
      </c>
    </row>
    <row r="8829" spans="1:7" x14ac:dyDescent="0.35">
      <c r="A8829">
        <v>2018</v>
      </c>
      <c r="B8829">
        <v>6</v>
      </c>
      <c r="C8829" t="str">
        <f>+VLOOKUP(Precio_mayoristas_consumidores[[#This Row],[Cod_mes]],Códigos_mes[],2,0)</f>
        <v>Junio</v>
      </c>
      <c r="D8829" t="s">
        <v>800</v>
      </c>
      <c r="E8829" t="str">
        <f>+VLOOKUP(Precio_mayoristas_consumidores[[#This Row],[Producto]],Codigos_class_frutas[],2,0)</f>
        <v>Otros</v>
      </c>
      <c r="F8829" t="s">
        <v>717</v>
      </c>
      <c r="G8829" s="51">
        <v>754.77</v>
      </c>
    </row>
    <row r="8830" spans="1:7" x14ac:dyDescent="0.35">
      <c r="A8830">
        <v>2018</v>
      </c>
      <c r="B8830">
        <v>6</v>
      </c>
      <c r="C8830" t="str">
        <f>+VLOOKUP(Precio_mayoristas_consumidores[[#This Row],[Cod_mes]],Códigos_mes[],2,0)</f>
        <v>Junio</v>
      </c>
      <c r="D8830" t="s">
        <v>800</v>
      </c>
      <c r="E8830" t="str">
        <f>+VLOOKUP(Precio_mayoristas_consumidores[[#This Row],[Producto]],Codigos_class_frutas[],2,0)</f>
        <v>Uva</v>
      </c>
      <c r="F8830" t="s">
        <v>295</v>
      </c>
      <c r="G8830" s="51">
        <v>770.39</v>
      </c>
    </row>
    <row r="8831" spans="1:7" x14ac:dyDescent="0.35">
      <c r="A8831">
        <v>2018</v>
      </c>
      <c r="B8831">
        <v>7</v>
      </c>
      <c r="C8831" t="str">
        <f>+VLOOKUP(Precio_mayoristas_consumidores[[#This Row],[Cod_mes]],Códigos_mes[],2,0)</f>
        <v>Julio</v>
      </c>
      <c r="D8831" t="s">
        <v>800</v>
      </c>
      <c r="E8831" t="str">
        <f>+VLOOKUP(Precio_mayoristas_consumidores[[#This Row],[Producto]],Codigos_class_frutas[],2,0)</f>
        <v>Otros</v>
      </c>
      <c r="F8831" t="s">
        <v>804</v>
      </c>
      <c r="G8831" s="51">
        <v>730.56</v>
      </c>
    </row>
    <row r="8832" spans="1:7" x14ac:dyDescent="0.35">
      <c r="A8832">
        <v>2018</v>
      </c>
      <c r="B8832">
        <v>7</v>
      </c>
      <c r="C8832" t="str">
        <f>+VLOOKUP(Precio_mayoristas_consumidores[[#This Row],[Cod_mes]],Códigos_mes[],2,0)</f>
        <v>Julio</v>
      </c>
      <c r="D8832" t="s">
        <v>800</v>
      </c>
      <c r="E8832" t="str">
        <f>+VLOOKUP(Precio_mayoristas_consumidores[[#This Row],[Producto]],Codigos_class_frutas[],2,0)</f>
        <v>Otros</v>
      </c>
      <c r="F8832" t="s">
        <v>209</v>
      </c>
      <c r="G8832" s="51">
        <v>2014.33</v>
      </c>
    </row>
    <row r="8833" spans="1:7" x14ac:dyDescent="0.35">
      <c r="A8833">
        <v>2018</v>
      </c>
      <c r="B8833">
        <v>7</v>
      </c>
      <c r="C8833" t="str">
        <f>+VLOOKUP(Precio_mayoristas_consumidores[[#This Row],[Cod_mes]],Códigos_mes[],2,0)</f>
        <v>Julio</v>
      </c>
      <c r="D8833" t="s">
        <v>800</v>
      </c>
      <c r="E8833" t="str">
        <f>+VLOOKUP(Precio_mayoristas_consumidores[[#This Row],[Producto]],Codigos_class_frutas[],2,0)</f>
        <v>Berries</v>
      </c>
      <c r="F8833" t="s">
        <v>212</v>
      </c>
      <c r="G8833" s="51">
        <v>1946.53</v>
      </c>
    </row>
    <row r="8834" spans="1:7" x14ac:dyDescent="0.35">
      <c r="A8834">
        <v>2018</v>
      </c>
      <c r="B8834">
        <v>7</v>
      </c>
      <c r="C8834" t="str">
        <f>+VLOOKUP(Precio_mayoristas_consumidores[[#This Row],[Cod_mes]],Códigos_mes[],2,0)</f>
        <v>Julio</v>
      </c>
      <c r="D8834" t="s">
        <v>800</v>
      </c>
      <c r="E8834" t="str">
        <f>+VLOOKUP(Precio_mayoristas_consumidores[[#This Row],[Producto]],Codigos_class_frutas[],2,0)</f>
        <v>Frutos de pepita</v>
      </c>
      <c r="F8834" t="s">
        <v>805</v>
      </c>
      <c r="G8834" s="51">
        <v>902.87</v>
      </c>
    </row>
    <row r="8835" spans="1:7" x14ac:dyDescent="0.35">
      <c r="A8835">
        <v>2018</v>
      </c>
      <c r="B8835">
        <v>7</v>
      </c>
      <c r="C8835" t="str">
        <f>+VLOOKUP(Precio_mayoristas_consumidores[[#This Row],[Cod_mes]],Códigos_mes[],2,0)</f>
        <v>Julio</v>
      </c>
      <c r="D8835" t="s">
        <v>800</v>
      </c>
      <c r="E8835" t="str">
        <f>+VLOOKUP(Precio_mayoristas_consumidores[[#This Row],[Producto]],Codigos_class_frutas[],2,0)</f>
        <v>Tropicales y subtropicales</v>
      </c>
      <c r="F8835" t="s">
        <v>807</v>
      </c>
      <c r="G8835" s="51">
        <v>386.79</v>
      </c>
    </row>
    <row r="8836" spans="1:7" x14ac:dyDescent="0.35">
      <c r="A8836">
        <v>2018</v>
      </c>
      <c r="B8836">
        <v>7</v>
      </c>
      <c r="C8836" t="str">
        <f>+VLOOKUP(Precio_mayoristas_consumidores[[#This Row],[Cod_mes]],Códigos_mes[],2,0)</f>
        <v>Julio</v>
      </c>
      <c r="D8836" t="s">
        <v>800</v>
      </c>
      <c r="E8836" t="str">
        <f>+VLOOKUP(Precio_mayoristas_consumidores[[#This Row],[Producto]],Codigos_class_frutas[],2,0)</f>
        <v>Berries</v>
      </c>
      <c r="F8836" t="s">
        <v>249</v>
      </c>
      <c r="G8836" s="51">
        <v>376.02</v>
      </c>
    </row>
    <row r="8837" spans="1:7" x14ac:dyDescent="0.35">
      <c r="A8837">
        <v>2018</v>
      </c>
      <c r="B8837">
        <v>7</v>
      </c>
      <c r="C8837" t="str">
        <f>+VLOOKUP(Precio_mayoristas_consumidores[[#This Row],[Cod_mes]],Códigos_mes[],2,0)</f>
        <v>Julio</v>
      </c>
      <c r="D8837" t="s">
        <v>800</v>
      </c>
      <c r="E8837" t="str">
        <f>+VLOOKUP(Precio_mayoristas_consumidores[[#This Row],[Producto]],Codigos_class_frutas[],2,0)</f>
        <v>Cítricos</v>
      </c>
      <c r="F8837" t="s">
        <v>214</v>
      </c>
      <c r="G8837" s="51">
        <v>191.67</v>
      </c>
    </row>
    <row r="8838" spans="1:7" x14ac:dyDescent="0.35">
      <c r="A8838">
        <v>2018</v>
      </c>
      <c r="B8838">
        <v>7</v>
      </c>
      <c r="C8838" t="str">
        <f>+VLOOKUP(Precio_mayoristas_consumidores[[#This Row],[Cod_mes]],Códigos_mes[],2,0)</f>
        <v>Julio</v>
      </c>
      <c r="D8838" t="s">
        <v>800</v>
      </c>
      <c r="E8838" t="str">
        <f>+VLOOKUP(Precio_mayoristas_consumidores[[#This Row],[Producto]],Codigos_class_frutas[],2,0)</f>
        <v>Cítricos</v>
      </c>
      <c r="F8838" t="s">
        <v>218</v>
      </c>
      <c r="G8838" s="51">
        <v>419.46</v>
      </c>
    </row>
    <row r="8839" spans="1:7" x14ac:dyDescent="0.35">
      <c r="A8839">
        <v>2018</v>
      </c>
      <c r="B8839">
        <v>7</v>
      </c>
      <c r="C8839" t="str">
        <f>+VLOOKUP(Precio_mayoristas_consumidores[[#This Row],[Cod_mes]],Códigos_mes[],2,0)</f>
        <v>Julio</v>
      </c>
      <c r="D8839" t="s">
        <v>800</v>
      </c>
      <c r="E8839" t="str">
        <f>+VLOOKUP(Precio_mayoristas_consumidores[[#This Row],[Producto]],Codigos_class_frutas[],2,0)</f>
        <v>Tropicales y subtropicales</v>
      </c>
      <c r="F8839" t="s">
        <v>229</v>
      </c>
      <c r="G8839" s="51">
        <v>1531.14</v>
      </c>
    </row>
    <row r="8840" spans="1:7" x14ac:dyDescent="0.35">
      <c r="A8840">
        <v>2018</v>
      </c>
      <c r="B8840">
        <v>7</v>
      </c>
      <c r="C8840" t="str">
        <f>+VLOOKUP(Precio_mayoristas_consumidores[[#This Row],[Cod_mes]],Códigos_mes[],2,0)</f>
        <v>Julio</v>
      </c>
      <c r="D8840" t="s">
        <v>800</v>
      </c>
      <c r="E8840" t="str">
        <f>+VLOOKUP(Precio_mayoristas_consumidores[[#This Row],[Producto]],Codigos_class_frutas[],2,0)</f>
        <v>Frutos de pepita</v>
      </c>
      <c r="F8840" t="s">
        <v>231</v>
      </c>
      <c r="G8840" s="51">
        <v>365.91</v>
      </c>
    </row>
    <row r="8841" spans="1:7" x14ac:dyDescent="0.35">
      <c r="A8841">
        <v>2018</v>
      </c>
      <c r="B8841">
        <v>7</v>
      </c>
      <c r="C8841" t="str">
        <f>+VLOOKUP(Precio_mayoristas_consumidores[[#This Row],[Cod_mes]],Códigos_mes[],2,0)</f>
        <v>Julio</v>
      </c>
      <c r="D8841" t="s">
        <v>800</v>
      </c>
      <c r="E8841" t="str">
        <f>+VLOOKUP(Precio_mayoristas_consumidores[[#This Row],[Producto]],Codigos_class_frutas[],2,0)</f>
        <v>Tropicales y subtropicales</v>
      </c>
      <c r="F8841" t="s">
        <v>798</v>
      </c>
      <c r="G8841" s="51">
        <v>1187.96</v>
      </c>
    </row>
    <row r="8842" spans="1:7" x14ac:dyDescent="0.35">
      <c r="A8842">
        <v>2018</v>
      </c>
      <c r="B8842">
        <v>7</v>
      </c>
      <c r="C8842" t="str">
        <f>+VLOOKUP(Precio_mayoristas_consumidores[[#This Row],[Cod_mes]],Códigos_mes[],2,0)</f>
        <v>Julio</v>
      </c>
      <c r="D8842" t="s">
        <v>800</v>
      </c>
      <c r="E8842" t="str">
        <f>+VLOOKUP(Precio_mayoristas_consumidores[[#This Row],[Producto]],Codigos_class_frutas[],2,0)</f>
        <v>Frutos de pepita</v>
      </c>
      <c r="F8842" t="s">
        <v>803</v>
      </c>
      <c r="G8842" s="51">
        <v>467.56</v>
      </c>
    </row>
    <row r="8843" spans="1:7" x14ac:dyDescent="0.35">
      <c r="A8843">
        <v>2018</v>
      </c>
      <c r="B8843">
        <v>7</v>
      </c>
      <c r="C8843" t="str">
        <f>+VLOOKUP(Precio_mayoristas_consumidores[[#This Row],[Cod_mes]],Códigos_mes[],2,0)</f>
        <v>Julio</v>
      </c>
      <c r="D8843" t="s">
        <v>800</v>
      </c>
      <c r="E8843" t="str">
        <f>+VLOOKUP(Precio_mayoristas_consumidores[[#This Row],[Producto]],Codigos_class_frutas[],2,0)</f>
        <v>Cítricos</v>
      </c>
      <c r="F8843" t="s">
        <v>221</v>
      </c>
      <c r="G8843" s="51">
        <v>234.17</v>
      </c>
    </row>
    <row r="8844" spans="1:7" x14ac:dyDescent="0.35">
      <c r="A8844">
        <v>2018</v>
      </c>
      <c r="B8844">
        <v>7</v>
      </c>
      <c r="C8844" t="str">
        <f>+VLOOKUP(Precio_mayoristas_consumidores[[#This Row],[Cod_mes]],Códigos_mes[],2,0)</f>
        <v>Julio</v>
      </c>
      <c r="D8844" t="s">
        <v>800</v>
      </c>
      <c r="E8844" t="str">
        <f>+VLOOKUP(Precio_mayoristas_consumidores[[#This Row],[Producto]],Codigos_class_frutas[],2,0)</f>
        <v>Oleaginosos</v>
      </c>
      <c r="F8844" t="s">
        <v>225</v>
      </c>
      <c r="G8844" s="51">
        <v>1796.68</v>
      </c>
    </row>
    <row r="8845" spans="1:7" x14ac:dyDescent="0.35">
      <c r="A8845">
        <v>2018</v>
      </c>
      <c r="B8845">
        <v>7</v>
      </c>
      <c r="C8845" t="str">
        <f>+VLOOKUP(Precio_mayoristas_consumidores[[#This Row],[Cod_mes]],Códigos_mes[],2,0)</f>
        <v>Julio</v>
      </c>
      <c r="D8845" t="s">
        <v>800</v>
      </c>
      <c r="E8845" t="str">
        <f>+VLOOKUP(Precio_mayoristas_consumidores[[#This Row],[Producto]],Codigos_class_frutas[],2,0)</f>
        <v>Tropicales y subtropicales</v>
      </c>
      <c r="F8845" t="s">
        <v>806</v>
      </c>
      <c r="G8845" s="51">
        <v>2150</v>
      </c>
    </row>
    <row r="8846" spans="1:7" x14ac:dyDescent="0.35">
      <c r="A8846">
        <v>2018</v>
      </c>
      <c r="B8846">
        <v>7</v>
      </c>
      <c r="C8846" t="str">
        <f>+VLOOKUP(Precio_mayoristas_consumidores[[#This Row],[Cod_mes]],Códigos_mes[],2,0)</f>
        <v>Julio</v>
      </c>
      <c r="D8846" t="s">
        <v>800</v>
      </c>
      <c r="E8846" t="str">
        <f>+VLOOKUP(Precio_mayoristas_consumidores[[#This Row],[Producto]],Codigos_class_frutas[],2,0)</f>
        <v>Frutos de pepita</v>
      </c>
      <c r="F8846" t="s">
        <v>242</v>
      </c>
      <c r="G8846" s="51">
        <v>396.03</v>
      </c>
    </row>
    <row r="8847" spans="1:7" x14ac:dyDescent="0.35">
      <c r="A8847">
        <v>2018</v>
      </c>
      <c r="B8847">
        <v>7</v>
      </c>
      <c r="C8847" t="str">
        <f>+VLOOKUP(Precio_mayoristas_consumidores[[#This Row],[Cod_mes]],Códigos_mes[],2,0)</f>
        <v>Julio</v>
      </c>
      <c r="D8847" t="s">
        <v>800</v>
      </c>
      <c r="E8847" t="str">
        <f>+VLOOKUP(Precio_mayoristas_consumidores[[#This Row],[Producto]],Codigos_class_frutas[],2,0)</f>
        <v>Tropicales y subtropicales</v>
      </c>
      <c r="F8847" t="s">
        <v>204</v>
      </c>
      <c r="G8847" s="51">
        <v>443.12</v>
      </c>
    </row>
    <row r="8848" spans="1:7" x14ac:dyDescent="0.35">
      <c r="A8848">
        <v>2018</v>
      </c>
      <c r="B8848">
        <v>7</v>
      </c>
      <c r="C8848" t="str">
        <f>+VLOOKUP(Precio_mayoristas_consumidores[[#This Row],[Cod_mes]],Códigos_mes[],2,0)</f>
        <v>Julio</v>
      </c>
      <c r="D8848" t="s">
        <v>800</v>
      </c>
      <c r="E8848" t="str">
        <f>+VLOOKUP(Precio_mayoristas_consumidores[[#This Row],[Producto]],Codigos_class_frutas[],2,0)</f>
        <v>Cítricos</v>
      </c>
      <c r="F8848" t="s">
        <v>256</v>
      </c>
      <c r="G8848" s="51">
        <v>492.55</v>
      </c>
    </row>
    <row r="8849" spans="1:7" x14ac:dyDescent="0.35">
      <c r="A8849">
        <v>2018</v>
      </c>
      <c r="B8849">
        <v>7</v>
      </c>
      <c r="C8849" t="str">
        <f>+VLOOKUP(Precio_mayoristas_consumidores[[#This Row],[Cod_mes]],Códigos_mes[],2,0)</f>
        <v>Julio</v>
      </c>
      <c r="D8849" t="s">
        <v>800</v>
      </c>
      <c r="E8849" t="str">
        <f>+VLOOKUP(Precio_mayoristas_consumidores[[#This Row],[Producto]],Codigos_class_frutas[],2,0)</f>
        <v>Otros</v>
      </c>
      <c r="F8849" t="s">
        <v>717</v>
      </c>
      <c r="G8849" s="51">
        <v>915.93</v>
      </c>
    </row>
    <row r="8850" spans="1:7" x14ac:dyDescent="0.35">
      <c r="A8850">
        <v>2018</v>
      </c>
      <c r="B8850">
        <v>7</v>
      </c>
      <c r="C8850" t="str">
        <f>+VLOOKUP(Precio_mayoristas_consumidores[[#This Row],[Cod_mes]],Códigos_mes[],2,0)</f>
        <v>Julio</v>
      </c>
      <c r="D8850" t="s">
        <v>800</v>
      </c>
      <c r="E8850" t="str">
        <f>+VLOOKUP(Precio_mayoristas_consumidores[[#This Row],[Producto]],Codigos_class_frutas[],2,0)</f>
        <v>Uva</v>
      </c>
      <c r="F8850" t="s">
        <v>295</v>
      </c>
      <c r="G8850" s="51">
        <v>903.34</v>
      </c>
    </row>
    <row r="8851" spans="1:7" x14ac:dyDescent="0.35">
      <c r="A8851">
        <v>2018</v>
      </c>
      <c r="B8851">
        <v>8</v>
      </c>
      <c r="C8851" t="str">
        <f>+VLOOKUP(Precio_mayoristas_consumidores[[#This Row],[Cod_mes]],Códigos_mes[],2,0)</f>
        <v>Agosto</v>
      </c>
      <c r="D8851" t="s">
        <v>800</v>
      </c>
      <c r="E8851" t="str">
        <f>+VLOOKUP(Precio_mayoristas_consumidores[[#This Row],[Producto]],Codigos_class_frutas[],2,0)</f>
        <v>Berries</v>
      </c>
      <c r="F8851" t="s">
        <v>207</v>
      </c>
      <c r="G8851" s="51">
        <v>7900</v>
      </c>
    </row>
    <row r="8852" spans="1:7" x14ac:dyDescent="0.35">
      <c r="A8852">
        <v>2018</v>
      </c>
      <c r="B8852">
        <v>8</v>
      </c>
      <c r="C8852" t="str">
        <f>+VLOOKUP(Precio_mayoristas_consumidores[[#This Row],[Cod_mes]],Códigos_mes[],2,0)</f>
        <v>Agosto</v>
      </c>
      <c r="D8852" t="s">
        <v>800</v>
      </c>
      <c r="E8852" t="str">
        <f>+VLOOKUP(Precio_mayoristas_consumidores[[#This Row],[Producto]],Codigos_class_frutas[],2,0)</f>
        <v>Otros</v>
      </c>
      <c r="F8852" t="s">
        <v>209</v>
      </c>
      <c r="G8852" s="51">
        <v>1851.86</v>
      </c>
    </row>
    <row r="8853" spans="1:7" x14ac:dyDescent="0.35">
      <c r="A8853">
        <v>2018</v>
      </c>
      <c r="B8853">
        <v>8</v>
      </c>
      <c r="C8853" t="str">
        <f>+VLOOKUP(Precio_mayoristas_consumidores[[#This Row],[Cod_mes]],Códigos_mes[],2,0)</f>
        <v>Agosto</v>
      </c>
      <c r="D8853" t="s">
        <v>800</v>
      </c>
      <c r="E8853" t="str">
        <f>+VLOOKUP(Precio_mayoristas_consumidores[[#This Row],[Producto]],Codigos_class_frutas[],2,0)</f>
        <v>Berries</v>
      </c>
      <c r="F8853" t="s">
        <v>212</v>
      </c>
      <c r="G8853" s="51">
        <v>1974.95</v>
      </c>
    </row>
    <row r="8854" spans="1:7" x14ac:dyDescent="0.35">
      <c r="A8854">
        <v>2018</v>
      </c>
      <c r="B8854">
        <v>8</v>
      </c>
      <c r="C8854" t="str">
        <f>+VLOOKUP(Precio_mayoristas_consumidores[[#This Row],[Cod_mes]],Códigos_mes[],2,0)</f>
        <v>Agosto</v>
      </c>
      <c r="D8854" t="s">
        <v>800</v>
      </c>
      <c r="E8854" t="str">
        <f>+VLOOKUP(Precio_mayoristas_consumidores[[#This Row],[Producto]],Codigos_class_frutas[],2,0)</f>
        <v>Tropicales y subtropicales</v>
      </c>
      <c r="F8854" t="s">
        <v>807</v>
      </c>
      <c r="G8854" s="51">
        <v>675.35</v>
      </c>
    </row>
    <row r="8855" spans="1:7" x14ac:dyDescent="0.35">
      <c r="A8855">
        <v>2018</v>
      </c>
      <c r="B8855">
        <v>8</v>
      </c>
      <c r="C8855" t="str">
        <f>+VLOOKUP(Precio_mayoristas_consumidores[[#This Row],[Cod_mes]],Códigos_mes[],2,0)</f>
        <v>Agosto</v>
      </c>
      <c r="D8855" t="s">
        <v>800</v>
      </c>
      <c r="E8855" t="str">
        <f>+VLOOKUP(Precio_mayoristas_consumidores[[#This Row],[Producto]],Codigos_class_frutas[],2,0)</f>
        <v>Berries</v>
      </c>
      <c r="F8855" t="s">
        <v>249</v>
      </c>
      <c r="G8855" s="51">
        <v>415.33</v>
      </c>
    </row>
    <row r="8856" spans="1:7" x14ac:dyDescent="0.35">
      <c r="A8856">
        <v>2018</v>
      </c>
      <c r="B8856">
        <v>8</v>
      </c>
      <c r="C8856" t="str">
        <f>+VLOOKUP(Precio_mayoristas_consumidores[[#This Row],[Cod_mes]],Códigos_mes[],2,0)</f>
        <v>Agosto</v>
      </c>
      <c r="D8856" t="s">
        <v>800</v>
      </c>
      <c r="E8856" t="str">
        <f>+VLOOKUP(Precio_mayoristas_consumidores[[#This Row],[Producto]],Codigos_class_frutas[],2,0)</f>
        <v>Cítricos</v>
      </c>
      <c r="F8856" t="s">
        <v>214</v>
      </c>
      <c r="G8856" s="51">
        <v>244.79</v>
      </c>
    </row>
    <row r="8857" spans="1:7" x14ac:dyDescent="0.35">
      <c r="A8857">
        <v>2018</v>
      </c>
      <c r="B8857">
        <v>8</v>
      </c>
      <c r="C8857" t="str">
        <f>+VLOOKUP(Precio_mayoristas_consumidores[[#This Row],[Cod_mes]],Códigos_mes[],2,0)</f>
        <v>Agosto</v>
      </c>
      <c r="D8857" t="s">
        <v>800</v>
      </c>
      <c r="E8857" t="str">
        <f>+VLOOKUP(Precio_mayoristas_consumidores[[#This Row],[Producto]],Codigos_class_frutas[],2,0)</f>
        <v>Cítricos</v>
      </c>
      <c r="F8857" t="s">
        <v>218</v>
      </c>
      <c r="G8857" s="51">
        <v>420.1</v>
      </c>
    </row>
    <row r="8858" spans="1:7" x14ac:dyDescent="0.35">
      <c r="A8858">
        <v>2018</v>
      </c>
      <c r="B8858">
        <v>8</v>
      </c>
      <c r="C8858" t="str">
        <f>+VLOOKUP(Precio_mayoristas_consumidores[[#This Row],[Cod_mes]],Códigos_mes[],2,0)</f>
        <v>Agosto</v>
      </c>
      <c r="D8858" t="s">
        <v>800</v>
      </c>
      <c r="E8858" t="str">
        <f>+VLOOKUP(Precio_mayoristas_consumidores[[#This Row],[Producto]],Codigos_class_frutas[],2,0)</f>
        <v>Tropicales y subtropicales</v>
      </c>
      <c r="F8858" t="s">
        <v>229</v>
      </c>
      <c r="G8858" s="51">
        <v>1482.65</v>
      </c>
    </row>
    <row r="8859" spans="1:7" x14ac:dyDescent="0.35">
      <c r="A8859">
        <v>2018</v>
      </c>
      <c r="B8859">
        <v>8</v>
      </c>
      <c r="C8859" t="str">
        <f>+VLOOKUP(Precio_mayoristas_consumidores[[#This Row],[Cod_mes]],Códigos_mes[],2,0)</f>
        <v>Agosto</v>
      </c>
      <c r="D8859" t="s">
        <v>800</v>
      </c>
      <c r="E8859" t="str">
        <f>+VLOOKUP(Precio_mayoristas_consumidores[[#This Row],[Producto]],Codigos_class_frutas[],2,0)</f>
        <v>Frutos de pepita</v>
      </c>
      <c r="F8859" t="s">
        <v>231</v>
      </c>
      <c r="G8859" s="51">
        <v>372.87</v>
      </c>
    </row>
    <row r="8860" spans="1:7" x14ac:dyDescent="0.35">
      <c r="A8860">
        <v>2018</v>
      </c>
      <c r="B8860">
        <v>8</v>
      </c>
      <c r="C8860" t="str">
        <f>+VLOOKUP(Precio_mayoristas_consumidores[[#This Row],[Cod_mes]],Códigos_mes[],2,0)</f>
        <v>Agosto</v>
      </c>
      <c r="D8860" t="s">
        <v>800</v>
      </c>
      <c r="E8860" t="str">
        <f>+VLOOKUP(Precio_mayoristas_consumidores[[#This Row],[Producto]],Codigos_class_frutas[],2,0)</f>
        <v>Tropicales y subtropicales</v>
      </c>
      <c r="F8860" t="s">
        <v>798</v>
      </c>
      <c r="G8860" s="51">
        <v>1265.74</v>
      </c>
    </row>
    <row r="8861" spans="1:7" x14ac:dyDescent="0.35">
      <c r="A8861">
        <v>2018</v>
      </c>
      <c r="B8861">
        <v>8</v>
      </c>
      <c r="C8861" t="str">
        <f>+VLOOKUP(Precio_mayoristas_consumidores[[#This Row],[Cod_mes]],Códigos_mes[],2,0)</f>
        <v>Agosto</v>
      </c>
      <c r="D8861" t="s">
        <v>800</v>
      </c>
      <c r="E8861" t="str">
        <f>+VLOOKUP(Precio_mayoristas_consumidores[[#This Row],[Producto]],Codigos_class_frutas[],2,0)</f>
        <v>Frutos de pepita</v>
      </c>
      <c r="F8861" t="s">
        <v>803</v>
      </c>
      <c r="G8861" s="51">
        <v>460.23</v>
      </c>
    </row>
    <row r="8862" spans="1:7" x14ac:dyDescent="0.35">
      <c r="A8862">
        <v>2018</v>
      </c>
      <c r="B8862">
        <v>8</v>
      </c>
      <c r="C8862" t="str">
        <f>+VLOOKUP(Precio_mayoristas_consumidores[[#This Row],[Cod_mes]],Códigos_mes[],2,0)</f>
        <v>Agosto</v>
      </c>
      <c r="D8862" t="s">
        <v>800</v>
      </c>
      <c r="E8862" t="str">
        <f>+VLOOKUP(Precio_mayoristas_consumidores[[#This Row],[Producto]],Codigos_class_frutas[],2,0)</f>
        <v>Cítricos</v>
      </c>
      <c r="F8862" t="s">
        <v>221</v>
      </c>
      <c r="G8862" s="51">
        <v>217.69</v>
      </c>
    </row>
    <row r="8863" spans="1:7" x14ac:dyDescent="0.35">
      <c r="A8863">
        <v>2018</v>
      </c>
      <c r="B8863">
        <v>8</v>
      </c>
      <c r="C8863" t="str">
        <f>+VLOOKUP(Precio_mayoristas_consumidores[[#This Row],[Cod_mes]],Códigos_mes[],2,0)</f>
        <v>Agosto</v>
      </c>
      <c r="D8863" t="s">
        <v>800</v>
      </c>
      <c r="E8863" t="str">
        <f>+VLOOKUP(Precio_mayoristas_consumidores[[#This Row],[Producto]],Codigos_class_frutas[],2,0)</f>
        <v>Oleaginosos</v>
      </c>
      <c r="F8863" t="s">
        <v>225</v>
      </c>
      <c r="G8863" s="51">
        <v>1744.98</v>
      </c>
    </row>
    <row r="8864" spans="1:7" x14ac:dyDescent="0.35">
      <c r="A8864">
        <v>2018</v>
      </c>
      <c r="B8864">
        <v>8</v>
      </c>
      <c r="C8864" t="str">
        <f>+VLOOKUP(Precio_mayoristas_consumidores[[#This Row],[Cod_mes]],Códigos_mes[],2,0)</f>
        <v>Agosto</v>
      </c>
      <c r="D8864" t="s">
        <v>800</v>
      </c>
      <c r="E8864" t="str">
        <f>+VLOOKUP(Precio_mayoristas_consumidores[[#This Row],[Producto]],Codigos_class_frutas[],2,0)</f>
        <v>Frutos de pepita</v>
      </c>
      <c r="F8864" t="s">
        <v>242</v>
      </c>
      <c r="G8864" s="51">
        <v>422.06</v>
      </c>
    </row>
    <row r="8865" spans="1:7" x14ac:dyDescent="0.35">
      <c r="A8865">
        <v>2018</v>
      </c>
      <c r="B8865">
        <v>8</v>
      </c>
      <c r="C8865" t="str">
        <f>+VLOOKUP(Precio_mayoristas_consumidores[[#This Row],[Cod_mes]],Códigos_mes[],2,0)</f>
        <v>Agosto</v>
      </c>
      <c r="D8865" t="s">
        <v>800</v>
      </c>
      <c r="E8865" t="str">
        <f>+VLOOKUP(Precio_mayoristas_consumidores[[#This Row],[Producto]],Codigos_class_frutas[],2,0)</f>
        <v>Tropicales y subtropicales</v>
      </c>
      <c r="F8865" t="s">
        <v>204</v>
      </c>
      <c r="G8865" s="51">
        <v>445.89</v>
      </c>
    </row>
    <row r="8866" spans="1:7" x14ac:dyDescent="0.35">
      <c r="A8866">
        <v>2018</v>
      </c>
      <c r="B8866">
        <v>8</v>
      </c>
      <c r="C8866" t="str">
        <f>+VLOOKUP(Precio_mayoristas_consumidores[[#This Row],[Cod_mes]],Códigos_mes[],2,0)</f>
        <v>Agosto</v>
      </c>
      <c r="D8866" t="s">
        <v>800</v>
      </c>
      <c r="E8866" t="str">
        <f>+VLOOKUP(Precio_mayoristas_consumidores[[#This Row],[Producto]],Codigos_class_frutas[],2,0)</f>
        <v>Cítricos</v>
      </c>
      <c r="F8866" t="s">
        <v>256</v>
      </c>
      <c r="G8866" s="51">
        <v>495.95</v>
      </c>
    </row>
    <row r="8867" spans="1:7" x14ac:dyDescent="0.35">
      <c r="A8867">
        <v>2018</v>
      </c>
      <c r="B8867">
        <v>8</v>
      </c>
      <c r="C8867" t="str">
        <f>+VLOOKUP(Precio_mayoristas_consumidores[[#This Row],[Cod_mes]],Códigos_mes[],2,0)</f>
        <v>Agosto</v>
      </c>
      <c r="D8867" t="s">
        <v>800</v>
      </c>
      <c r="E8867" t="str">
        <f>+VLOOKUP(Precio_mayoristas_consumidores[[#This Row],[Producto]],Codigos_class_frutas[],2,0)</f>
        <v>Otros</v>
      </c>
      <c r="F8867" t="s">
        <v>717</v>
      </c>
      <c r="G8867" s="51">
        <v>968</v>
      </c>
    </row>
    <row r="8868" spans="1:7" x14ac:dyDescent="0.35">
      <c r="A8868">
        <v>2018</v>
      </c>
      <c r="B8868">
        <v>8</v>
      </c>
      <c r="C8868" t="str">
        <f>+VLOOKUP(Precio_mayoristas_consumidores[[#This Row],[Cod_mes]],Códigos_mes[],2,0)</f>
        <v>Agosto</v>
      </c>
      <c r="D8868" t="s">
        <v>800</v>
      </c>
      <c r="E8868" t="str">
        <f>+VLOOKUP(Precio_mayoristas_consumidores[[#This Row],[Producto]],Codigos_class_frutas[],2,0)</f>
        <v>Uva</v>
      </c>
      <c r="F8868" t="s">
        <v>295</v>
      </c>
      <c r="G8868" s="51">
        <v>1051.49</v>
      </c>
    </row>
    <row r="8869" spans="1:7" x14ac:dyDescent="0.35">
      <c r="A8869">
        <v>2018</v>
      </c>
      <c r="B8869">
        <v>9</v>
      </c>
      <c r="C8869" t="str">
        <f>+VLOOKUP(Precio_mayoristas_consumidores[[#This Row],[Cod_mes]],Códigos_mes[],2,0)</f>
        <v>Septiembre</v>
      </c>
      <c r="D8869" t="s">
        <v>800</v>
      </c>
      <c r="E8869" t="str">
        <f>+VLOOKUP(Precio_mayoristas_consumidores[[#This Row],[Producto]],Codigos_class_frutas[],2,0)</f>
        <v>Berries</v>
      </c>
      <c r="F8869" t="s">
        <v>207</v>
      </c>
      <c r="G8869" s="51">
        <v>6017.05</v>
      </c>
    </row>
    <row r="8870" spans="1:7" x14ac:dyDescent="0.35">
      <c r="A8870">
        <v>2018</v>
      </c>
      <c r="B8870">
        <v>9</v>
      </c>
      <c r="C8870" t="str">
        <f>+VLOOKUP(Precio_mayoristas_consumidores[[#This Row],[Cod_mes]],Códigos_mes[],2,0)</f>
        <v>Septiembre</v>
      </c>
      <c r="D8870" t="s">
        <v>800</v>
      </c>
      <c r="E8870" t="str">
        <f>+VLOOKUP(Precio_mayoristas_consumidores[[#This Row],[Producto]],Codigos_class_frutas[],2,0)</f>
        <v>Otros</v>
      </c>
      <c r="F8870" t="s">
        <v>209</v>
      </c>
      <c r="G8870" s="51">
        <v>1956.97</v>
      </c>
    </row>
    <row r="8871" spans="1:7" x14ac:dyDescent="0.35">
      <c r="A8871">
        <v>2018</v>
      </c>
      <c r="B8871">
        <v>9</v>
      </c>
      <c r="C8871" t="str">
        <f>+VLOOKUP(Precio_mayoristas_consumidores[[#This Row],[Cod_mes]],Códigos_mes[],2,0)</f>
        <v>Septiembre</v>
      </c>
      <c r="D8871" t="s">
        <v>800</v>
      </c>
      <c r="E8871" t="str">
        <f>+VLOOKUP(Precio_mayoristas_consumidores[[#This Row],[Producto]],Codigos_class_frutas[],2,0)</f>
        <v>Berries</v>
      </c>
      <c r="F8871" t="s">
        <v>212</v>
      </c>
      <c r="G8871" s="51">
        <v>1757.28</v>
      </c>
    </row>
    <row r="8872" spans="1:7" x14ac:dyDescent="0.35">
      <c r="A8872">
        <v>2018</v>
      </c>
      <c r="B8872">
        <v>9</v>
      </c>
      <c r="C8872" t="str">
        <f>+VLOOKUP(Precio_mayoristas_consumidores[[#This Row],[Cod_mes]],Códigos_mes[],2,0)</f>
        <v>Septiembre</v>
      </c>
      <c r="D8872" t="s">
        <v>800</v>
      </c>
      <c r="E8872" t="str">
        <f>+VLOOKUP(Precio_mayoristas_consumidores[[#This Row],[Producto]],Codigos_class_frutas[],2,0)</f>
        <v>Frutos de pepita</v>
      </c>
      <c r="F8872" t="s">
        <v>805</v>
      </c>
      <c r="G8872" s="51">
        <v>500</v>
      </c>
    </row>
    <row r="8873" spans="1:7" x14ac:dyDescent="0.35">
      <c r="A8873">
        <v>2018</v>
      </c>
      <c r="B8873">
        <v>9</v>
      </c>
      <c r="C8873" t="str">
        <f>+VLOOKUP(Precio_mayoristas_consumidores[[#This Row],[Cod_mes]],Códigos_mes[],2,0)</f>
        <v>Septiembre</v>
      </c>
      <c r="D8873" t="s">
        <v>800</v>
      </c>
      <c r="E8873" t="str">
        <f>+VLOOKUP(Precio_mayoristas_consumidores[[#This Row],[Producto]],Codigos_class_frutas[],2,0)</f>
        <v>Tropicales y subtropicales</v>
      </c>
      <c r="F8873" t="s">
        <v>807</v>
      </c>
      <c r="G8873" s="51">
        <v>1047.76</v>
      </c>
    </row>
    <row r="8874" spans="1:7" x14ac:dyDescent="0.35">
      <c r="A8874">
        <v>2018</v>
      </c>
      <c r="B8874">
        <v>9</v>
      </c>
      <c r="C8874" t="str">
        <f>+VLOOKUP(Precio_mayoristas_consumidores[[#This Row],[Cod_mes]],Códigos_mes[],2,0)</f>
        <v>Septiembre</v>
      </c>
      <c r="D8874" t="s">
        <v>800</v>
      </c>
      <c r="E8874" t="str">
        <f>+VLOOKUP(Precio_mayoristas_consumidores[[#This Row],[Producto]],Codigos_class_frutas[],2,0)</f>
        <v>Berries</v>
      </c>
      <c r="F8874" t="s">
        <v>249</v>
      </c>
      <c r="G8874" s="51">
        <v>468.43</v>
      </c>
    </row>
    <row r="8875" spans="1:7" x14ac:dyDescent="0.35">
      <c r="A8875">
        <v>2018</v>
      </c>
      <c r="B8875">
        <v>9</v>
      </c>
      <c r="C8875" t="str">
        <f>+VLOOKUP(Precio_mayoristas_consumidores[[#This Row],[Cod_mes]],Códigos_mes[],2,0)</f>
        <v>Septiembre</v>
      </c>
      <c r="D8875" t="s">
        <v>800</v>
      </c>
      <c r="E8875" t="str">
        <f>+VLOOKUP(Precio_mayoristas_consumidores[[#This Row],[Producto]],Codigos_class_frutas[],2,0)</f>
        <v>Cítricos</v>
      </c>
      <c r="F8875" t="s">
        <v>214</v>
      </c>
      <c r="G8875" s="51">
        <v>400.45</v>
      </c>
    </row>
    <row r="8876" spans="1:7" x14ac:dyDescent="0.35">
      <c r="A8876">
        <v>2018</v>
      </c>
      <c r="B8876">
        <v>9</v>
      </c>
      <c r="C8876" t="str">
        <f>+VLOOKUP(Precio_mayoristas_consumidores[[#This Row],[Cod_mes]],Códigos_mes[],2,0)</f>
        <v>Septiembre</v>
      </c>
      <c r="D8876" t="s">
        <v>800</v>
      </c>
      <c r="E8876" t="str">
        <f>+VLOOKUP(Precio_mayoristas_consumidores[[#This Row],[Producto]],Codigos_class_frutas[],2,0)</f>
        <v>Cítricos</v>
      </c>
      <c r="F8876" t="s">
        <v>218</v>
      </c>
      <c r="G8876" s="51">
        <v>409.03</v>
      </c>
    </row>
    <row r="8877" spans="1:7" x14ac:dyDescent="0.35">
      <c r="A8877">
        <v>2018</v>
      </c>
      <c r="B8877">
        <v>9</v>
      </c>
      <c r="C8877" t="str">
        <f>+VLOOKUP(Precio_mayoristas_consumidores[[#This Row],[Cod_mes]],Códigos_mes[],2,0)</f>
        <v>Septiembre</v>
      </c>
      <c r="D8877" t="s">
        <v>800</v>
      </c>
      <c r="E8877" t="str">
        <f>+VLOOKUP(Precio_mayoristas_consumidores[[#This Row],[Producto]],Codigos_class_frutas[],2,0)</f>
        <v>Tropicales y subtropicales</v>
      </c>
      <c r="F8877" t="s">
        <v>229</v>
      </c>
      <c r="G8877" s="51">
        <v>1485.76</v>
      </c>
    </row>
    <row r="8878" spans="1:7" x14ac:dyDescent="0.35">
      <c r="A8878">
        <v>2018</v>
      </c>
      <c r="B8878">
        <v>9</v>
      </c>
      <c r="C8878" t="str">
        <f>+VLOOKUP(Precio_mayoristas_consumidores[[#This Row],[Cod_mes]],Códigos_mes[],2,0)</f>
        <v>Septiembre</v>
      </c>
      <c r="D8878" t="s">
        <v>800</v>
      </c>
      <c r="E8878" t="str">
        <f>+VLOOKUP(Precio_mayoristas_consumidores[[#This Row],[Producto]],Codigos_class_frutas[],2,0)</f>
        <v>Frutos de pepita</v>
      </c>
      <c r="F8878" t="s">
        <v>231</v>
      </c>
      <c r="G8878" s="51">
        <v>422.27</v>
      </c>
    </row>
    <row r="8879" spans="1:7" x14ac:dyDescent="0.35">
      <c r="A8879">
        <v>2018</v>
      </c>
      <c r="B8879">
        <v>9</v>
      </c>
      <c r="C8879" t="str">
        <f>+VLOOKUP(Precio_mayoristas_consumidores[[#This Row],[Cod_mes]],Códigos_mes[],2,0)</f>
        <v>Septiembre</v>
      </c>
      <c r="D8879" t="s">
        <v>800</v>
      </c>
      <c r="E8879" t="str">
        <f>+VLOOKUP(Precio_mayoristas_consumidores[[#This Row],[Producto]],Codigos_class_frutas[],2,0)</f>
        <v>Tropicales y subtropicales</v>
      </c>
      <c r="F8879" t="s">
        <v>798</v>
      </c>
      <c r="G8879" s="51">
        <v>10224.799999999999</v>
      </c>
    </row>
    <row r="8880" spans="1:7" x14ac:dyDescent="0.35">
      <c r="A8880">
        <v>2018</v>
      </c>
      <c r="B8880">
        <v>9</v>
      </c>
      <c r="C8880" t="str">
        <f>+VLOOKUP(Precio_mayoristas_consumidores[[#This Row],[Cod_mes]],Códigos_mes[],2,0)</f>
        <v>Septiembre</v>
      </c>
      <c r="D8880" t="s">
        <v>800</v>
      </c>
      <c r="E8880" t="str">
        <f>+VLOOKUP(Precio_mayoristas_consumidores[[#This Row],[Producto]],Codigos_class_frutas[],2,0)</f>
        <v>Frutos de pepita</v>
      </c>
      <c r="F8880" t="s">
        <v>803</v>
      </c>
      <c r="G8880" s="51">
        <v>506.67</v>
      </c>
    </row>
    <row r="8881" spans="1:7" x14ac:dyDescent="0.35">
      <c r="A8881">
        <v>2018</v>
      </c>
      <c r="B8881">
        <v>9</v>
      </c>
      <c r="C8881" t="str">
        <f>+VLOOKUP(Precio_mayoristas_consumidores[[#This Row],[Cod_mes]],Códigos_mes[],2,0)</f>
        <v>Septiembre</v>
      </c>
      <c r="D8881" t="s">
        <v>800</v>
      </c>
      <c r="E8881" t="str">
        <f>+VLOOKUP(Precio_mayoristas_consumidores[[#This Row],[Producto]],Codigos_class_frutas[],2,0)</f>
        <v>Cítricos</v>
      </c>
      <c r="F8881" t="s">
        <v>221</v>
      </c>
      <c r="G8881" s="51">
        <v>263.43</v>
      </c>
    </row>
    <row r="8882" spans="1:7" x14ac:dyDescent="0.35">
      <c r="A8882">
        <v>2018</v>
      </c>
      <c r="B8882">
        <v>9</v>
      </c>
      <c r="C8882" t="str">
        <f>+VLOOKUP(Precio_mayoristas_consumidores[[#This Row],[Cod_mes]],Códigos_mes[],2,0)</f>
        <v>Septiembre</v>
      </c>
      <c r="D8882" t="s">
        <v>800</v>
      </c>
      <c r="E8882" t="str">
        <f>+VLOOKUP(Precio_mayoristas_consumidores[[#This Row],[Producto]],Codigos_class_frutas[],2,0)</f>
        <v>Oleaginosos</v>
      </c>
      <c r="F8882" t="s">
        <v>225</v>
      </c>
      <c r="G8882" s="51">
        <v>1653.6</v>
      </c>
    </row>
    <row r="8883" spans="1:7" x14ac:dyDescent="0.35">
      <c r="A8883">
        <v>2018</v>
      </c>
      <c r="B8883">
        <v>9</v>
      </c>
      <c r="C8883" t="str">
        <f>+VLOOKUP(Precio_mayoristas_consumidores[[#This Row],[Cod_mes]],Códigos_mes[],2,0)</f>
        <v>Septiembre</v>
      </c>
      <c r="D8883" t="s">
        <v>800</v>
      </c>
      <c r="E8883" t="str">
        <f>+VLOOKUP(Precio_mayoristas_consumidores[[#This Row],[Producto]],Codigos_class_frutas[],2,0)</f>
        <v>Frutos de pepita</v>
      </c>
      <c r="F8883" t="s">
        <v>242</v>
      </c>
      <c r="G8883" s="51">
        <v>470.96</v>
      </c>
    </row>
    <row r="8884" spans="1:7" x14ac:dyDescent="0.35">
      <c r="A8884">
        <v>2018</v>
      </c>
      <c r="B8884">
        <v>9</v>
      </c>
      <c r="C8884" t="str">
        <f>+VLOOKUP(Precio_mayoristas_consumidores[[#This Row],[Cod_mes]],Códigos_mes[],2,0)</f>
        <v>Septiembre</v>
      </c>
      <c r="D8884" t="s">
        <v>800</v>
      </c>
      <c r="E8884" t="str">
        <f>+VLOOKUP(Precio_mayoristas_consumidores[[#This Row],[Producto]],Codigos_class_frutas[],2,0)</f>
        <v>Tropicales y subtropicales</v>
      </c>
      <c r="F8884" t="s">
        <v>204</v>
      </c>
      <c r="G8884" s="51">
        <v>476.26</v>
      </c>
    </row>
    <row r="8885" spans="1:7" x14ac:dyDescent="0.35">
      <c r="A8885">
        <v>2018</v>
      </c>
      <c r="B8885">
        <v>9</v>
      </c>
      <c r="C8885" t="str">
        <f>+VLOOKUP(Precio_mayoristas_consumidores[[#This Row],[Cod_mes]],Códigos_mes[],2,0)</f>
        <v>Septiembre</v>
      </c>
      <c r="D8885" t="s">
        <v>800</v>
      </c>
      <c r="E8885" t="str">
        <f>+VLOOKUP(Precio_mayoristas_consumidores[[#This Row],[Producto]],Codigos_class_frutas[],2,0)</f>
        <v>Cítricos</v>
      </c>
      <c r="F8885" t="s">
        <v>256</v>
      </c>
      <c r="G8885" s="51">
        <v>553</v>
      </c>
    </row>
    <row r="8886" spans="1:7" x14ac:dyDescent="0.35">
      <c r="A8886">
        <v>2018</v>
      </c>
      <c r="B8886">
        <v>9</v>
      </c>
      <c r="C8886" t="str">
        <f>+VLOOKUP(Precio_mayoristas_consumidores[[#This Row],[Cod_mes]],Códigos_mes[],2,0)</f>
        <v>Septiembre</v>
      </c>
      <c r="D8886" t="s">
        <v>800</v>
      </c>
      <c r="E8886" t="str">
        <f>+VLOOKUP(Precio_mayoristas_consumidores[[#This Row],[Producto]],Codigos_class_frutas[],2,0)</f>
        <v>Otros</v>
      </c>
      <c r="F8886" t="s">
        <v>717</v>
      </c>
      <c r="G8886" s="51">
        <v>963.97</v>
      </c>
    </row>
    <row r="8887" spans="1:7" x14ac:dyDescent="0.35">
      <c r="A8887">
        <v>2018</v>
      </c>
      <c r="B8887">
        <v>9</v>
      </c>
      <c r="C8887" t="str">
        <f>+VLOOKUP(Precio_mayoristas_consumidores[[#This Row],[Cod_mes]],Códigos_mes[],2,0)</f>
        <v>Septiembre</v>
      </c>
      <c r="D8887" t="s">
        <v>800</v>
      </c>
      <c r="E8887" t="str">
        <f>+VLOOKUP(Precio_mayoristas_consumidores[[#This Row],[Producto]],Codigos_class_frutas[],2,0)</f>
        <v>Uva</v>
      </c>
      <c r="F8887" t="s">
        <v>295</v>
      </c>
      <c r="G8887" s="51">
        <v>1183.24</v>
      </c>
    </row>
    <row r="8888" spans="1:7" x14ac:dyDescent="0.35">
      <c r="A8888">
        <v>2018</v>
      </c>
      <c r="B8888">
        <v>10</v>
      </c>
      <c r="C8888" t="str">
        <f>+VLOOKUP(Precio_mayoristas_consumidores[[#This Row],[Cod_mes]],Códigos_mes[],2,0)</f>
        <v>Octubre</v>
      </c>
      <c r="D8888" t="s">
        <v>800</v>
      </c>
      <c r="E8888" t="str">
        <f>+VLOOKUP(Precio_mayoristas_consumidores[[#This Row],[Producto]],Codigos_class_frutas[],2,0)</f>
        <v>Berries</v>
      </c>
      <c r="F8888" t="s">
        <v>207</v>
      </c>
      <c r="G8888" s="51">
        <v>4621.05</v>
      </c>
    </row>
    <row r="8889" spans="1:7" x14ac:dyDescent="0.35">
      <c r="A8889">
        <v>2018</v>
      </c>
      <c r="B8889">
        <v>10</v>
      </c>
      <c r="C8889" t="str">
        <f>+VLOOKUP(Precio_mayoristas_consumidores[[#This Row],[Cod_mes]],Códigos_mes[],2,0)</f>
        <v>Octubre</v>
      </c>
      <c r="D8889" t="s">
        <v>800</v>
      </c>
      <c r="E8889" t="str">
        <f>+VLOOKUP(Precio_mayoristas_consumidores[[#This Row],[Producto]],Codigos_class_frutas[],2,0)</f>
        <v>Frutos de hueso (carozo)</v>
      </c>
      <c r="F8889" t="s">
        <v>281</v>
      </c>
      <c r="G8889" s="51">
        <v>2833.33</v>
      </c>
    </row>
    <row r="8890" spans="1:7" x14ac:dyDescent="0.35">
      <c r="A8890">
        <v>2018</v>
      </c>
      <c r="B8890">
        <v>10</v>
      </c>
      <c r="C8890" t="str">
        <f>+VLOOKUP(Precio_mayoristas_consumidores[[#This Row],[Cod_mes]],Códigos_mes[],2,0)</f>
        <v>Octubre</v>
      </c>
      <c r="D8890" t="s">
        <v>800</v>
      </c>
      <c r="E8890" t="str">
        <f>+VLOOKUP(Precio_mayoristas_consumidores[[#This Row],[Producto]],Codigos_class_frutas[],2,0)</f>
        <v>Otros</v>
      </c>
      <c r="F8890" t="s">
        <v>209</v>
      </c>
      <c r="G8890" s="51">
        <v>1538.43</v>
      </c>
    </row>
    <row r="8891" spans="1:7" x14ac:dyDescent="0.35">
      <c r="A8891">
        <v>2018</v>
      </c>
      <c r="B8891">
        <v>10</v>
      </c>
      <c r="C8891" t="str">
        <f>+VLOOKUP(Precio_mayoristas_consumidores[[#This Row],[Cod_mes]],Códigos_mes[],2,0)</f>
        <v>Octubre</v>
      </c>
      <c r="D8891" t="s">
        <v>800</v>
      </c>
      <c r="E8891" t="str">
        <f>+VLOOKUP(Precio_mayoristas_consumidores[[#This Row],[Producto]],Codigos_class_frutas[],2,0)</f>
        <v>Frutos de hueso (carozo)</v>
      </c>
      <c r="F8891" t="s">
        <v>277</v>
      </c>
      <c r="G8891" s="51">
        <v>1156.7</v>
      </c>
    </row>
    <row r="8892" spans="1:7" x14ac:dyDescent="0.35">
      <c r="A8892">
        <v>2018</v>
      </c>
      <c r="B8892">
        <v>10</v>
      </c>
      <c r="C8892" t="str">
        <f>+VLOOKUP(Precio_mayoristas_consumidores[[#This Row],[Cod_mes]],Códigos_mes[],2,0)</f>
        <v>Octubre</v>
      </c>
      <c r="D8892" t="s">
        <v>800</v>
      </c>
      <c r="E8892" t="str">
        <f>+VLOOKUP(Precio_mayoristas_consumidores[[#This Row],[Producto]],Codigos_class_frutas[],2,0)</f>
        <v>Berries</v>
      </c>
      <c r="F8892" t="s">
        <v>212</v>
      </c>
      <c r="G8892" s="51">
        <v>962.93</v>
      </c>
    </row>
    <row r="8893" spans="1:7" x14ac:dyDescent="0.35">
      <c r="A8893">
        <v>2018</v>
      </c>
      <c r="B8893">
        <v>10</v>
      </c>
      <c r="C8893" t="str">
        <f>+VLOOKUP(Precio_mayoristas_consumidores[[#This Row],[Cod_mes]],Códigos_mes[],2,0)</f>
        <v>Octubre</v>
      </c>
      <c r="D8893" t="s">
        <v>800</v>
      </c>
      <c r="E8893" t="str">
        <f>+VLOOKUP(Precio_mayoristas_consumidores[[#This Row],[Producto]],Codigos_class_frutas[],2,0)</f>
        <v>Tropicales y subtropicales</v>
      </c>
      <c r="F8893" t="s">
        <v>807</v>
      </c>
      <c r="G8893" s="51">
        <v>1719.44</v>
      </c>
    </row>
    <row r="8894" spans="1:7" x14ac:dyDescent="0.35">
      <c r="A8894">
        <v>2018</v>
      </c>
      <c r="B8894">
        <v>10</v>
      </c>
      <c r="C8894" t="str">
        <f>+VLOOKUP(Precio_mayoristas_consumidores[[#This Row],[Cod_mes]],Códigos_mes[],2,0)</f>
        <v>Octubre</v>
      </c>
      <c r="D8894" t="s">
        <v>800</v>
      </c>
      <c r="E8894" t="str">
        <f>+VLOOKUP(Precio_mayoristas_consumidores[[#This Row],[Producto]],Codigos_class_frutas[],2,0)</f>
        <v>Berries</v>
      </c>
      <c r="F8894" t="s">
        <v>249</v>
      </c>
      <c r="G8894" s="51">
        <v>551.04</v>
      </c>
    </row>
    <row r="8895" spans="1:7" x14ac:dyDescent="0.35">
      <c r="A8895">
        <v>2018</v>
      </c>
      <c r="B8895">
        <v>10</v>
      </c>
      <c r="C8895" t="str">
        <f>+VLOOKUP(Precio_mayoristas_consumidores[[#This Row],[Cod_mes]],Códigos_mes[],2,0)</f>
        <v>Octubre</v>
      </c>
      <c r="D8895" t="s">
        <v>800</v>
      </c>
      <c r="E8895" t="str">
        <f>+VLOOKUP(Precio_mayoristas_consumidores[[#This Row],[Producto]],Codigos_class_frutas[],2,0)</f>
        <v>Cítricos</v>
      </c>
      <c r="F8895" t="s">
        <v>214</v>
      </c>
      <c r="G8895" s="51">
        <v>445.46</v>
      </c>
    </row>
    <row r="8896" spans="1:7" x14ac:dyDescent="0.35">
      <c r="A8896">
        <v>2018</v>
      </c>
      <c r="B8896">
        <v>10</v>
      </c>
      <c r="C8896" t="str">
        <f>+VLOOKUP(Precio_mayoristas_consumidores[[#This Row],[Cod_mes]],Códigos_mes[],2,0)</f>
        <v>Octubre</v>
      </c>
      <c r="D8896" t="s">
        <v>800</v>
      </c>
      <c r="E8896" t="str">
        <f>+VLOOKUP(Precio_mayoristas_consumidores[[#This Row],[Producto]],Codigos_class_frutas[],2,0)</f>
        <v>Cítricos</v>
      </c>
      <c r="F8896" t="s">
        <v>218</v>
      </c>
      <c r="G8896" s="51">
        <v>359.03</v>
      </c>
    </row>
    <row r="8897" spans="1:7" x14ac:dyDescent="0.35">
      <c r="A8897">
        <v>2018</v>
      </c>
      <c r="B8897">
        <v>10</v>
      </c>
      <c r="C8897" t="str">
        <f>+VLOOKUP(Precio_mayoristas_consumidores[[#This Row],[Cod_mes]],Códigos_mes[],2,0)</f>
        <v>Octubre</v>
      </c>
      <c r="D8897" t="s">
        <v>800</v>
      </c>
      <c r="E8897" t="str">
        <f>+VLOOKUP(Precio_mayoristas_consumidores[[#This Row],[Producto]],Codigos_class_frutas[],2,0)</f>
        <v>Tropicales y subtropicales</v>
      </c>
      <c r="F8897" t="s">
        <v>229</v>
      </c>
      <c r="G8897" s="51">
        <v>1483.42</v>
      </c>
    </row>
    <row r="8898" spans="1:7" x14ac:dyDescent="0.35">
      <c r="A8898">
        <v>2018</v>
      </c>
      <c r="B8898">
        <v>10</v>
      </c>
      <c r="C8898" t="str">
        <f>+VLOOKUP(Precio_mayoristas_consumidores[[#This Row],[Cod_mes]],Códigos_mes[],2,0)</f>
        <v>Octubre</v>
      </c>
      <c r="D8898" t="s">
        <v>800</v>
      </c>
      <c r="E8898" t="str">
        <f>+VLOOKUP(Precio_mayoristas_consumidores[[#This Row],[Producto]],Codigos_class_frutas[],2,0)</f>
        <v>Frutos de pepita</v>
      </c>
      <c r="F8898" t="s">
        <v>231</v>
      </c>
      <c r="G8898" s="51">
        <v>470.57</v>
      </c>
    </row>
    <row r="8899" spans="1:7" x14ac:dyDescent="0.35">
      <c r="A8899">
        <v>2018</v>
      </c>
      <c r="B8899">
        <v>10</v>
      </c>
      <c r="C8899" t="str">
        <f>+VLOOKUP(Precio_mayoristas_consumidores[[#This Row],[Cod_mes]],Códigos_mes[],2,0)</f>
        <v>Octubre</v>
      </c>
      <c r="D8899" t="s">
        <v>800</v>
      </c>
      <c r="E8899" t="str">
        <f>+VLOOKUP(Precio_mayoristas_consumidores[[#This Row],[Producto]],Codigos_class_frutas[],2,0)</f>
        <v>Cítricos</v>
      </c>
      <c r="F8899" t="s">
        <v>221</v>
      </c>
      <c r="G8899" s="51">
        <v>314.79000000000002</v>
      </c>
    </row>
    <row r="8900" spans="1:7" x14ac:dyDescent="0.35">
      <c r="A8900">
        <v>2018</v>
      </c>
      <c r="B8900">
        <v>10</v>
      </c>
      <c r="C8900" t="str">
        <f>+VLOOKUP(Precio_mayoristas_consumidores[[#This Row],[Cod_mes]],Códigos_mes[],2,0)</f>
        <v>Octubre</v>
      </c>
      <c r="D8900" t="s">
        <v>800</v>
      </c>
      <c r="E8900" t="str">
        <f>+VLOOKUP(Precio_mayoristas_consumidores[[#This Row],[Producto]],Codigos_class_frutas[],2,0)</f>
        <v>Frutos de hueso (carozo)</v>
      </c>
      <c r="F8900" t="s">
        <v>665</v>
      </c>
      <c r="G8900" s="51">
        <v>1266.67</v>
      </c>
    </row>
    <row r="8901" spans="1:7" x14ac:dyDescent="0.35">
      <c r="A8901">
        <v>2018</v>
      </c>
      <c r="B8901">
        <v>10</v>
      </c>
      <c r="C8901" t="str">
        <f>+VLOOKUP(Precio_mayoristas_consumidores[[#This Row],[Cod_mes]],Códigos_mes[],2,0)</f>
        <v>Octubre</v>
      </c>
      <c r="D8901" t="s">
        <v>800</v>
      </c>
      <c r="E8901" t="str">
        <f>+VLOOKUP(Precio_mayoristas_consumidores[[#This Row],[Producto]],Codigos_class_frutas[],2,0)</f>
        <v>Frutos de pepita</v>
      </c>
      <c r="F8901" t="s">
        <v>671</v>
      </c>
      <c r="G8901" s="51">
        <v>1183.33</v>
      </c>
    </row>
    <row r="8902" spans="1:7" x14ac:dyDescent="0.35">
      <c r="A8902">
        <v>2018</v>
      </c>
      <c r="B8902">
        <v>10</v>
      </c>
      <c r="C8902" t="str">
        <f>+VLOOKUP(Precio_mayoristas_consumidores[[#This Row],[Cod_mes]],Códigos_mes[],2,0)</f>
        <v>Octubre</v>
      </c>
      <c r="D8902" t="s">
        <v>800</v>
      </c>
      <c r="E8902" t="str">
        <f>+VLOOKUP(Precio_mayoristas_consumidores[[#This Row],[Producto]],Codigos_class_frutas[],2,0)</f>
        <v>Oleaginosos</v>
      </c>
      <c r="F8902" t="s">
        <v>225</v>
      </c>
      <c r="G8902" s="51">
        <v>1725.37</v>
      </c>
    </row>
    <row r="8903" spans="1:7" x14ac:dyDescent="0.35">
      <c r="A8903">
        <v>2018</v>
      </c>
      <c r="B8903">
        <v>10</v>
      </c>
      <c r="C8903" t="str">
        <f>+VLOOKUP(Precio_mayoristas_consumidores[[#This Row],[Cod_mes]],Códigos_mes[],2,0)</f>
        <v>Octubre</v>
      </c>
      <c r="D8903" t="s">
        <v>800</v>
      </c>
      <c r="E8903" t="str">
        <f>+VLOOKUP(Precio_mayoristas_consumidores[[#This Row],[Producto]],Codigos_class_frutas[],2,0)</f>
        <v>Frutos de pepita</v>
      </c>
      <c r="F8903" t="s">
        <v>242</v>
      </c>
      <c r="G8903" s="51">
        <v>523.66999999999996</v>
      </c>
    </row>
    <row r="8904" spans="1:7" x14ac:dyDescent="0.35">
      <c r="A8904">
        <v>2018</v>
      </c>
      <c r="B8904">
        <v>10</v>
      </c>
      <c r="C8904" t="str">
        <f>+VLOOKUP(Precio_mayoristas_consumidores[[#This Row],[Cod_mes]],Códigos_mes[],2,0)</f>
        <v>Octubre</v>
      </c>
      <c r="D8904" t="s">
        <v>800</v>
      </c>
      <c r="E8904" t="str">
        <f>+VLOOKUP(Precio_mayoristas_consumidores[[#This Row],[Producto]],Codigos_class_frutas[],2,0)</f>
        <v>Tropicales y subtropicales</v>
      </c>
      <c r="F8904" t="s">
        <v>204</v>
      </c>
      <c r="G8904" s="51">
        <v>502.37</v>
      </c>
    </row>
    <row r="8905" spans="1:7" x14ac:dyDescent="0.35">
      <c r="A8905">
        <v>2018</v>
      </c>
      <c r="B8905">
        <v>10</v>
      </c>
      <c r="C8905" t="str">
        <f>+VLOOKUP(Precio_mayoristas_consumidores[[#This Row],[Cod_mes]],Códigos_mes[],2,0)</f>
        <v>Octubre</v>
      </c>
      <c r="D8905" t="s">
        <v>800</v>
      </c>
      <c r="E8905" t="str">
        <f>+VLOOKUP(Precio_mayoristas_consumidores[[#This Row],[Producto]],Codigos_class_frutas[],2,0)</f>
        <v>Cítricos</v>
      </c>
      <c r="F8905" t="s">
        <v>256</v>
      </c>
      <c r="G8905" s="51">
        <v>529.89</v>
      </c>
    </row>
    <row r="8906" spans="1:7" x14ac:dyDescent="0.35">
      <c r="A8906">
        <v>2018</v>
      </c>
      <c r="B8906">
        <v>10</v>
      </c>
      <c r="C8906" t="str">
        <f>+VLOOKUP(Precio_mayoristas_consumidores[[#This Row],[Cod_mes]],Códigos_mes[],2,0)</f>
        <v>Octubre</v>
      </c>
      <c r="D8906" t="s">
        <v>800</v>
      </c>
      <c r="E8906" t="str">
        <f>+VLOOKUP(Precio_mayoristas_consumidores[[#This Row],[Producto]],Codigos_class_frutas[],2,0)</f>
        <v>Otros</v>
      </c>
      <c r="F8906" t="s">
        <v>717</v>
      </c>
      <c r="G8906" s="51">
        <v>1195.6400000000001</v>
      </c>
    </row>
    <row r="8907" spans="1:7" x14ac:dyDescent="0.35">
      <c r="A8907">
        <v>2018</v>
      </c>
      <c r="B8907">
        <v>10</v>
      </c>
      <c r="C8907" t="str">
        <f>+VLOOKUP(Precio_mayoristas_consumidores[[#This Row],[Cod_mes]],Códigos_mes[],2,0)</f>
        <v>Octubre</v>
      </c>
      <c r="D8907" t="s">
        <v>800</v>
      </c>
      <c r="E8907" t="str">
        <f>+VLOOKUP(Precio_mayoristas_consumidores[[#This Row],[Producto]],Codigos_class_frutas[],2,0)</f>
        <v>Uva</v>
      </c>
      <c r="F8907" t="s">
        <v>295</v>
      </c>
      <c r="G8907" s="51">
        <v>3750</v>
      </c>
    </row>
    <row r="8908" spans="1:7" x14ac:dyDescent="0.35">
      <c r="A8908">
        <v>2018</v>
      </c>
      <c r="B8908">
        <v>11</v>
      </c>
      <c r="C8908" t="str">
        <f>+VLOOKUP(Precio_mayoristas_consumidores[[#This Row],[Cod_mes]],Códigos_mes[],2,0)</f>
        <v>Noviembre</v>
      </c>
      <c r="D8908" t="s">
        <v>800</v>
      </c>
      <c r="E8908" t="str">
        <f>+VLOOKUP(Precio_mayoristas_consumidores[[#This Row],[Producto]],Codigos_class_frutas[],2,0)</f>
        <v>Berries</v>
      </c>
      <c r="F8908" t="s">
        <v>207</v>
      </c>
      <c r="G8908" s="51">
        <v>2447.5100000000002</v>
      </c>
    </row>
    <row r="8909" spans="1:7" x14ac:dyDescent="0.35">
      <c r="A8909">
        <v>2018</v>
      </c>
      <c r="B8909">
        <v>11</v>
      </c>
      <c r="C8909" t="str">
        <f>+VLOOKUP(Precio_mayoristas_consumidores[[#This Row],[Cod_mes]],Códigos_mes[],2,0)</f>
        <v>Noviembre</v>
      </c>
      <c r="D8909" t="s">
        <v>800</v>
      </c>
      <c r="E8909" t="str">
        <f>+VLOOKUP(Precio_mayoristas_consumidores[[#This Row],[Producto]],Codigos_class_frutas[],2,0)</f>
        <v>Frutos de hueso (carozo)</v>
      </c>
      <c r="F8909" t="s">
        <v>281</v>
      </c>
      <c r="G8909" s="51">
        <v>1349.19</v>
      </c>
    </row>
    <row r="8910" spans="1:7" x14ac:dyDescent="0.35">
      <c r="A8910">
        <v>2018</v>
      </c>
      <c r="B8910">
        <v>11</v>
      </c>
      <c r="C8910" t="str">
        <f>+VLOOKUP(Precio_mayoristas_consumidores[[#This Row],[Cod_mes]],Códigos_mes[],2,0)</f>
        <v>Noviembre</v>
      </c>
      <c r="D8910" t="s">
        <v>800</v>
      </c>
      <c r="E8910" t="str">
        <f>+VLOOKUP(Precio_mayoristas_consumidores[[#This Row],[Producto]],Codigos_class_frutas[],2,0)</f>
        <v>Otros</v>
      </c>
      <c r="F8910" t="s">
        <v>209</v>
      </c>
      <c r="G8910" s="51">
        <v>1238.49</v>
      </c>
    </row>
    <row r="8911" spans="1:7" x14ac:dyDescent="0.35">
      <c r="A8911">
        <v>2018</v>
      </c>
      <c r="B8911">
        <v>11</v>
      </c>
      <c r="C8911" t="str">
        <f>+VLOOKUP(Precio_mayoristas_consumidores[[#This Row],[Cod_mes]],Códigos_mes[],2,0)</f>
        <v>Noviembre</v>
      </c>
      <c r="D8911" t="s">
        <v>800</v>
      </c>
      <c r="E8911" t="str">
        <f>+VLOOKUP(Precio_mayoristas_consumidores[[#This Row],[Producto]],Codigos_class_frutas[],2,0)</f>
        <v>Frutos de hueso (carozo)</v>
      </c>
      <c r="F8911" t="s">
        <v>702</v>
      </c>
      <c r="G8911" s="51">
        <v>645.24</v>
      </c>
    </row>
    <row r="8912" spans="1:7" x14ac:dyDescent="0.35">
      <c r="A8912">
        <v>2018</v>
      </c>
      <c r="B8912">
        <v>11</v>
      </c>
      <c r="C8912" t="str">
        <f>+VLOOKUP(Precio_mayoristas_consumidores[[#This Row],[Cod_mes]],Códigos_mes[],2,0)</f>
        <v>Noviembre</v>
      </c>
      <c r="D8912" t="s">
        <v>800</v>
      </c>
      <c r="E8912" t="str">
        <f>+VLOOKUP(Precio_mayoristas_consumidores[[#This Row],[Producto]],Codigos_class_frutas[],2,0)</f>
        <v>Frutos de hueso (carozo)</v>
      </c>
      <c r="F8912" t="s">
        <v>669</v>
      </c>
      <c r="G8912" s="51">
        <v>909.25</v>
      </c>
    </row>
    <row r="8913" spans="1:7" x14ac:dyDescent="0.35">
      <c r="A8913">
        <v>2018</v>
      </c>
      <c r="B8913">
        <v>11</v>
      </c>
      <c r="C8913" t="str">
        <f>+VLOOKUP(Precio_mayoristas_consumidores[[#This Row],[Cod_mes]],Códigos_mes[],2,0)</f>
        <v>Noviembre</v>
      </c>
      <c r="D8913" t="s">
        <v>800</v>
      </c>
      <c r="E8913" t="str">
        <f>+VLOOKUP(Precio_mayoristas_consumidores[[#This Row],[Producto]],Codigos_class_frutas[],2,0)</f>
        <v>Frutos de hueso (carozo)</v>
      </c>
      <c r="F8913" t="s">
        <v>277</v>
      </c>
      <c r="G8913" s="51">
        <v>726.93</v>
      </c>
    </row>
    <row r="8914" spans="1:7" x14ac:dyDescent="0.35">
      <c r="A8914">
        <v>2018</v>
      </c>
      <c r="B8914">
        <v>11</v>
      </c>
      <c r="C8914" t="str">
        <f>+VLOOKUP(Precio_mayoristas_consumidores[[#This Row],[Cod_mes]],Códigos_mes[],2,0)</f>
        <v>Noviembre</v>
      </c>
      <c r="D8914" t="s">
        <v>800</v>
      </c>
      <c r="E8914" t="str">
        <f>+VLOOKUP(Precio_mayoristas_consumidores[[#This Row],[Producto]],Codigos_class_frutas[],2,0)</f>
        <v>Berries</v>
      </c>
      <c r="F8914" t="s">
        <v>799</v>
      </c>
      <c r="G8914" s="51">
        <v>4500</v>
      </c>
    </row>
    <row r="8915" spans="1:7" x14ac:dyDescent="0.35">
      <c r="A8915">
        <v>2018</v>
      </c>
      <c r="B8915">
        <v>11</v>
      </c>
      <c r="C8915" t="str">
        <f>+VLOOKUP(Precio_mayoristas_consumidores[[#This Row],[Cod_mes]],Códigos_mes[],2,0)</f>
        <v>Noviembre</v>
      </c>
      <c r="D8915" t="s">
        <v>800</v>
      </c>
      <c r="E8915" t="str">
        <f>+VLOOKUP(Precio_mayoristas_consumidores[[#This Row],[Producto]],Codigos_class_frutas[],2,0)</f>
        <v>Berries</v>
      </c>
      <c r="F8915" t="s">
        <v>212</v>
      </c>
      <c r="G8915" s="51">
        <v>874.05</v>
      </c>
    </row>
    <row r="8916" spans="1:7" x14ac:dyDescent="0.35">
      <c r="A8916">
        <v>2018</v>
      </c>
      <c r="B8916">
        <v>11</v>
      </c>
      <c r="C8916" t="str">
        <f>+VLOOKUP(Precio_mayoristas_consumidores[[#This Row],[Cod_mes]],Códigos_mes[],2,0)</f>
        <v>Noviembre</v>
      </c>
      <c r="D8916" t="s">
        <v>800</v>
      </c>
      <c r="E8916" t="str">
        <f>+VLOOKUP(Precio_mayoristas_consumidores[[#This Row],[Producto]],Codigos_class_frutas[],2,0)</f>
        <v>Tropicales y subtropicales</v>
      </c>
      <c r="F8916" t="s">
        <v>807</v>
      </c>
      <c r="G8916" s="51">
        <v>1329.28</v>
      </c>
    </row>
    <row r="8917" spans="1:7" x14ac:dyDescent="0.35">
      <c r="A8917">
        <v>2018</v>
      </c>
      <c r="B8917">
        <v>11</v>
      </c>
      <c r="C8917" t="str">
        <f>+VLOOKUP(Precio_mayoristas_consumidores[[#This Row],[Cod_mes]],Códigos_mes[],2,0)</f>
        <v>Noviembre</v>
      </c>
      <c r="D8917" t="s">
        <v>800</v>
      </c>
      <c r="E8917" t="str">
        <f>+VLOOKUP(Precio_mayoristas_consumidores[[#This Row],[Producto]],Codigos_class_frutas[],2,0)</f>
        <v>Berries</v>
      </c>
      <c r="F8917" t="s">
        <v>249</v>
      </c>
      <c r="G8917" s="51">
        <v>689.21</v>
      </c>
    </row>
    <row r="8918" spans="1:7" x14ac:dyDescent="0.35">
      <c r="A8918">
        <v>2018</v>
      </c>
      <c r="B8918">
        <v>11</v>
      </c>
      <c r="C8918" t="str">
        <f>+VLOOKUP(Precio_mayoristas_consumidores[[#This Row],[Cod_mes]],Códigos_mes[],2,0)</f>
        <v>Noviembre</v>
      </c>
      <c r="D8918" t="s">
        <v>800</v>
      </c>
      <c r="E8918" t="str">
        <f>+VLOOKUP(Precio_mayoristas_consumidores[[#This Row],[Producto]],Codigos_class_frutas[],2,0)</f>
        <v>Cítricos</v>
      </c>
      <c r="F8918" t="s">
        <v>214</v>
      </c>
      <c r="G8918" s="51">
        <v>672.88</v>
      </c>
    </row>
    <row r="8919" spans="1:7" x14ac:dyDescent="0.35">
      <c r="A8919">
        <v>2018</v>
      </c>
      <c r="B8919">
        <v>11</v>
      </c>
      <c r="C8919" t="str">
        <f>+VLOOKUP(Precio_mayoristas_consumidores[[#This Row],[Cod_mes]],Códigos_mes[],2,0)</f>
        <v>Noviembre</v>
      </c>
      <c r="D8919" t="s">
        <v>800</v>
      </c>
      <c r="E8919" t="str">
        <f>+VLOOKUP(Precio_mayoristas_consumidores[[#This Row],[Producto]],Codigos_class_frutas[],2,0)</f>
        <v>Cítricos</v>
      </c>
      <c r="F8919" t="s">
        <v>218</v>
      </c>
      <c r="G8919" s="51">
        <v>376.54</v>
      </c>
    </row>
    <row r="8920" spans="1:7" x14ac:dyDescent="0.35">
      <c r="A8920">
        <v>2018</v>
      </c>
      <c r="B8920">
        <v>11</v>
      </c>
      <c r="C8920" t="str">
        <f>+VLOOKUP(Precio_mayoristas_consumidores[[#This Row],[Cod_mes]],Códigos_mes[],2,0)</f>
        <v>Noviembre</v>
      </c>
      <c r="D8920" t="s">
        <v>800</v>
      </c>
      <c r="E8920" t="str">
        <f>+VLOOKUP(Precio_mayoristas_consumidores[[#This Row],[Producto]],Codigos_class_frutas[],2,0)</f>
        <v>Tropicales y subtropicales</v>
      </c>
      <c r="F8920" t="s">
        <v>229</v>
      </c>
      <c r="G8920" s="51">
        <v>1393.6</v>
      </c>
    </row>
    <row r="8921" spans="1:7" x14ac:dyDescent="0.35">
      <c r="A8921">
        <v>2018</v>
      </c>
      <c r="B8921">
        <v>11</v>
      </c>
      <c r="C8921" t="str">
        <f>+VLOOKUP(Precio_mayoristas_consumidores[[#This Row],[Cod_mes]],Códigos_mes[],2,0)</f>
        <v>Noviembre</v>
      </c>
      <c r="D8921" t="s">
        <v>800</v>
      </c>
      <c r="E8921" t="str">
        <f>+VLOOKUP(Precio_mayoristas_consumidores[[#This Row],[Producto]],Codigos_class_frutas[],2,0)</f>
        <v>Frutos de pepita</v>
      </c>
      <c r="F8921" t="s">
        <v>231</v>
      </c>
      <c r="G8921" s="51">
        <v>507.74</v>
      </c>
    </row>
    <row r="8922" spans="1:7" x14ac:dyDescent="0.35">
      <c r="A8922">
        <v>2018</v>
      </c>
      <c r="B8922">
        <v>11</v>
      </c>
      <c r="C8922" t="str">
        <f>+VLOOKUP(Precio_mayoristas_consumidores[[#This Row],[Cod_mes]],Códigos_mes[],2,0)</f>
        <v>Noviembre</v>
      </c>
      <c r="D8922" t="s">
        <v>800</v>
      </c>
      <c r="E8922" t="str">
        <f>+VLOOKUP(Precio_mayoristas_consumidores[[#This Row],[Producto]],Codigos_class_frutas[],2,0)</f>
        <v>Cítricos</v>
      </c>
      <c r="F8922" t="s">
        <v>221</v>
      </c>
      <c r="G8922" s="51">
        <v>333.11</v>
      </c>
    </row>
    <row r="8923" spans="1:7" x14ac:dyDescent="0.35">
      <c r="A8923">
        <v>2018</v>
      </c>
      <c r="B8923">
        <v>11</v>
      </c>
      <c r="C8923" t="str">
        <f>+VLOOKUP(Precio_mayoristas_consumidores[[#This Row],[Cod_mes]],Códigos_mes[],2,0)</f>
        <v>Noviembre</v>
      </c>
      <c r="D8923" t="s">
        <v>800</v>
      </c>
      <c r="E8923" t="str">
        <f>+VLOOKUP(Precio_mayoristas_consumidores[[#This Row],[Producto]],Codigos_class_frutas[],2,0)</f>
        <v>Frutos de hueso (carozo)</v>
      </c>
      <c r="F8923" t="s">
        <v>665</v>
      </c>
      <c r="G8923" s="51">
        <v>835.49</v>
      </c>
    </row>
    <row r="8924" spans="1:7" x14ac:dyDescent="0.35">
      <c r="A8924">
        <v>2018</v>
      </c>
      <c r="B8924">
        <v>11</v>
      </c>
      <c r="C8924" t="str">
        <f>+VLOOKUP(Precio_mayoristas_consumidores[[#This Row],[Cod_mes]],Códigos_mes[],2,0)</f>
        <v>Noviembre</v>
      </c>
      <c r="D8924" t="s">
        <v>800</v>
      </c>
      <c r="E8924" t="str">
        <f>+VLOOKUP(Precio_mayoristas_consumidores[[#This Row],[Producto]],Codigos_class_frutas[],2,0)</f>
        <v>Frutos de pepita</v>
      </c>
      <c r="F8924" t="s">
        <v>671</v>
      </c>
      <c r="G8924" s="51">
        <v>1141.9100000000001</v>
      </c>
    </row>
    <row r="8925" spans="1:7" x14ac:dyDescent="0.35">
      <c r="A8925">
        <v>2018</v>
      </c>
      <c r="B8925">
        <v>11</v>
      </c>
      <c r="C8925" t="str">
        <f>+VLOOKUP(Precio_mayoristas_consumidores[[#This Row],[Cod_mes]],Códigos_mes[],2,0)</f>
        <v>Noviembre</v>
      </c>
      <c r="D8925" t="s">
        <v>800</v>
      </c>
      <c r="E8925" t="str">
        <f>+VLOOKUP(Precio_mayoristas_consumidores[[#This Row],[Producto]],Codigos_class_frutas[],2,0)</f>
        <v>Oleaginosos</v>
      </c>
      <c r="F8925" t="s">
        <v>225</v>
      </c>
      <c r="G8925" s="51">
        <v>1512.21</v>
      </c>
    </row>
    <row r="8926" spans="1:7" x14ac:dyDescent="0.35">
      <c r="A8926">
        <v>2018</v>
      </c>
      <c r="B8926">
        <v>11</v>
      </c>
      <c r="C8926" t="str">
        <f>+VLOOKUP(Precio_mayoristas_consumidores[[#This Row],[Cod_mes]],Códigos_mes[],2,0)</f>
        <v>Noviembre</v>
      </c>
      <c r="D8926" t="s">
        <v>800</v>
      </c>
      <c r="E8926" t="str">
        <f>+VLOOKUP(Precio_mayoristas_consumidores[[#This Row],[Producto]],Codigos_class_frutas[],2,0)</f>
        <v>Frutos de pepita</v>
      </c>
      <c r="F8926" t="s">
        <v>242</v>
      </c>
      <c r="G8926" s="51">
        <v>579.39</v>
      </c>
    </row>
    <row r="8927" spans="1:7" x14ac:dyDescent="0.35">
      <c r="A8927">
        <v>2018</v>
      </c>
      <c r="B8927">
        <v>11</v>
      </c>
      <c r="C8927" t="str">
        <f>+VLOOKUP(Precio_mayoristas_consumidores[[#This Row],[Cod_mes]],Códigos_mes[],2,0)</f>
        <v>Noviembre</v>
      </c>
      <c r="D8927" t="s">
        <v>800</v>
      </c>
      <c r="E8927" t="str">
        <f>+VLOOKUP(Precio_mayoristas_consumidores[[#This Row],[Producto]],Codigos_class_frutas[],2,0)</f>
        <v>Frutos de pepita</v>
      </c>
      <c r="F8927" t="s">
        <v>809</v>
      </c>
      <c r="G8927" s="51">
        <v>1341.67</v>
      </c>
    </row>
    <row r="8928" spans="1:7" x14ac:dyDescent="0.35">
      <c r="A8928">
        <v>2018</v>
      </c>
      <c r="B8928">
        <v>11</v>
      </c>
      <c r="C8928" t="str">
        <f>+VLOOKUP(Precio_mayoristas_consumidores[[#This Row],[Cod_mes]],Códigos_mes[],2,0)</f>
        <v>Noviembre</v>
      </c>
      <c r="D8928" t="s">
        <v>800</v>
      </c>
      <c r="E8928" t="str">
        <f>+VLOOKUP(Precio_mayoristas_consumidores[[#This Row],[Producto]],Codigos_class_frutas[],2,0)</f>
        <v>Tropicales y subtropicales</v>
      </c>
      <c r="F8928" t="s">
        <v>204</v>
      </c>
      <c r="G8928" s="51">
        <v>555.71</v>
      </c>
    </row>
    <row r="8929" spans="1:7" x14ac:dyDescent="0.35">
      <c r="A8929">
        <v>2018</v>
      </c>
      <c r="B8929">
        <v>11</v>
      </c>
      <c r="C8929" t="str">
        <f>+VLOOKUP(Precio_mayoristas_consumidores[[#This Row],[Cod_mes]],Códigos_mes[],2,0)</f>
        <v>Noviembre</v>
      </c>
      <c r="D8929" t="s">
        <v>800</v>
      </c>
      <c r="E8929" t="str">
        <f>+VLOOKUP(Precio_mayoristas_consumidores[[#This Row],[Producto]],Codigos_class_frutas[],2,0)</f>
        <v>Cítricos</v>
      </c>
      <c r="F8929" t="s">
        <v>256</v>
      </c>
      <c r="G8929" s="51">
        <v>567.55999999999995</v>
      </c>
    </row>
    <row r="8930" spans="1:7" x14ac:dyDescent="0.35">
      <c r="A8930">
        <v>2018</v>
      </c>
      <c r="B8930">
        <v>11</v>
      </c>
      <c r="C8930" t="str">
        <f>+VLOOKUP(Precio_mayoristas_consumidores[[#This Row],[Cod_mes]],Códigos_mes[],2,0)</f>
        <v>Noviembre</v>
      </c>
      <c r="D8930" t="s">
        <v>800</v>
      </c>
      <c r="E8930" t="str">
        <f>+VLOOKUP(Precio_mayoristas_consumidores[[#This Row],[Producto]],Codigos_class_frutas[],2,0)</f>
        <v>Otros</v>
      </c>
      <c r="F8930" t="s">
        <v>717</v>
      </c>
      <c r="G8930" s="51">
        <v>1105.1600000000001</v>
      </c>
    </row>
    <row r="8931" spans="1:7" x14ac:dyDescent="0.35">
      <c r="A8931">
        <v>2018</v>
      </c>
      <c r="B8931">
        <v>11</v>
      </c>
      <c r="C8931" t="str">
        <f>+VLOOKUP(Precio_mayoristas_consumidores[[#This Row],[Cod_mes]],Códigos_mes[],2,0)</f>
        <v>Noviembre</v>
      </c>
      <c r="D8931" t="s">
        <v>800</v>
      </c>
      <c r="E8931" t="str">
        <f>+VLOOKUP(Precio_mayoristas_consumidores[[#This Row],[Producto]],Codigos_class_frutas[],2,0)</f>
        <v>Uva</v>
      </c>
      <c r="F8931" t="s">
        <v>295</v>
      </c>
      <c r="G8931" s="51">
        <v>1751.29</v>
      </c>
    </row>
    <row r="8932" spans="1:7" x14ac:dyDescent="0.35">
      <c r="A8932">
        <v>2018</v>
      </c>
      <c r="B8932">
        <v>12</v>
      </c>
      <c r="C8932" t="str">
        <f>+VLOOKUP(Precio_mayoristas_consumidores[[#This Row],[Cod_mes]],Códigos_mes[],2,0)</f>
        <v>Diciembre</v>
      </c>
      <c r="D8932" t="s">
        <v>800</v>
      </c>
      <c r="E8932" t="str">
        <f>+VLOOKUP(Precio_mayoristas_consumidores[[#This Row],[Producto]],Codigos_class_frutas[],2,0)</f>
        <v>Berries</v>
      </c>
      <c r="F8932" t="s">
        <v>207</v>
      </c>
      <c r="G8932" s="51">
        <v>1695.29</v>
      </c>
    </row>
    <row r="8933" spans="1:7" x14ac:dyDescent="0.35">
      <c r="A8933">
        <v>2018</v>
      </c>
      <c r="B8933">
        <v>12</v>
      </c>
      <c r="C8933" t="str">
        <f>+VLOOKUP(Precio_mayoristas_consumidores[[#This Row],[Cod_mes]],Códigos_mes[],2,0)</f>
        <v>Diciembre</v>
      </c>
      <c r="D8933" t="s">
        <v>800</v>
      </c>
      <c r="E8933" t="str">
        <f>+VLOOKUP(Precio_mayoristas_consumidores[[#This Row],[Producto]],Codigos_class_frutas[],2,0)</f>
        <v>Berries</v>
      </c>
      <c r="F8933" t="s">
        <v>801</v>
      </c>
      <c r="G8933" s="51">
        <v>3238.1</v>
      </c>
    </row>
    <row r="8934" spans="1:7" x14ac:dyDescent="0.35">
      <c r="A8934">
        <v>2018</v>
      </c>
      <c r="B8934">
        <v>12</v>
      </c>
      <c r="C8934" t="str">
        <f>+VLOOKUP(Precio_mayoristas_consumidores[[#This Row],[Cod_mes]],Códigos_mes[],2,0)</f>
        <v>Diciembre</v>
      </c>
      <c r="D8934" t="s">
        <v>800</v>
      </c>
      <c r="E8934" t="str">
        <f>+VLOOKUP(Precio_mayoristas_consumidores[[#This Row],[Producto]],Codigos_class_frutas[],2,0)</f>
        <v>Frutos de hueso (carozo)</v>
      </c>
      <c r="F8934" t="s">
        <v>281</v>
      </c>
      <c r="G8934" s="51">
        <v>872.36</v>
      </c>
    </row>
    <row r="8935" spans="1:7" x14ac:dyDescent="0.35">
      <c r="A8935">
        <v>2018</v>
      </c>
      <c r="B8935">
        <v>12</v>
      </c>
      <c r="C8935" t="str">
        <f>+VLOOKUP(Precio_mayoristas_consumidores[[#This Row],[Cod_mes]],Códigos_mes[],2,0)</f>
        <v>Diciembre</v>
      </c>
      <c r="D8935" t="s">
        <v>800</v>
      </c>
      <c r="E8935" t="str">
        <f>+VLOOKUP(Precio_mayoristas_consumidores[[#This Row],[Producto]],Codigos_class_frutas[],2,0)</f>
        <v>Otros</v>
      </c>
      <c r="F8935" t="s">
        <v>209</v>
      </c>
      <c r="G8935" s="51">
        <v>1265.19</v>
      </c>
    </row>
    <row r="8936" spans="1:7" x14ac:dyDescent="0.35">
      <c r="A8936">
        <v>2018</v>
      </c>
      <c r="B8936">
        <v>12</v>
      </c>
      <c r="C8936" t="str">
        <f>+VLOOKUP(Precio_mayoristas_consumidores[[#This Row],[Cod_mes]],Códigos_mes[],2,0)</f>
        <v>Diciembre</v>
      </c>
      <c r="D8936" t="s">
        <v>800</v>
      </c>
      <c r="E8936" t="str">
        <f>+VLOOKUP(Precio_mayoristas_consumidores[[#This Row],[Producto]],Codigos_class_frutas[],2,0)</f>
        <v>Frutos de hueso (carozo)</v>
      </c>
      <c r="F8936" t="s">
        <v>702</v>
      </c>
      <c r="G8936" s="51">
        <v>672.45</v>
      </c>
    </row>
    <row r="8937" spans="1:7" x14ac:dyDescent="0.35">
      <c r="A8937">
        <v>2018</v>
      </c>
      <c r="B8937">
        <v>12</v>
      </c>
      <c r="C8937" t="str">
        <f>+VLOOKUP(Precio_mayoristas_consumidores[[#This Row],[Cod_mes]],Códigos_mes[],2,0)</f>
        <v>Diciembre</v>
      </c>
      <c r="D8937" t="s">
        <v>800</v>
      </c>
      <c r="E8937" t="str">
        <f>+VLOOKUP(Precio_mayoristas_consumidores[[#This Row],[Producto]],Codigos_class_frutas[],2,0)</f>
        <v>Frutos de hueso (carozo)</v>
      </c>
      <c r="F8937" t="s">
        <v>669</v>
      </c>
      <c r="G8937" s="51">
        <v>746.23</v>
      </c>
    </row>
    <row r="8938" spans="1:7" x14ac:dyDescent="0.35">
      <c r="A8938">
        <v>2018</v>
      </c>
      <c r="B8938">
        <v>12</v>
      </c>
      <c r="C8938" t="str">
        <f>+VLOOKUP(Precio_mayoristas_consumidores[[#This Row],[Cod_mes]],Códigos_mes[],2,0)</f>
        <v>Diciembre</v>
      </c>
      <c r="D8938" t="s">
        <v>800</v>
      </c>
      <c r="E8938" t="str">
        <f>+VLOOKUP(Precio_mayoristas_consumidores[[#This Row],[Producto]],Codigos_class_frutas[],2,0)</f>
        <v>Frutos de hueso (carozo)</v>
      </c>
      <c r="F8938" t="s">
        <v>277</v>
      </c>
      <c r="G8938" s="51">
        <v>701.04</v>
      </c>
    </row>
    <row r="8939" spans="1:7" x14ac:dyDescent="0.35">
      <c r="A8939">
        <v>2018</v>
      </c>
      <c r="B8939">
        <v>12</v>
      </c>
      <c r="C8939" t="str">
        <f>+VLOOKUP(Precio_mayoristas_consumidores[[#This Row],[Cod_mes]],Códigos_mes[],2,0)</f>
        <v>Diciembre</v>
      </c>
      <c r="D8939" t="s">
        <v>800</v>
      </c>
      <c r="E8939" t="str">
        <f>+VLOOKUP(Precio_mayoristas_consumidores[[#This Row],[Producto]],Codigos_class_frutas[],2,0)</f>
        <v>Berries</v>
      </c>
      <c r="F8939" t="s">
        <v>799</v>
      </c>
      <c r="G8939" s="51">
        <v>2177.58</v>
      </c>
    </row>
    <row r="8940" spans="1:7" x14ac:dyDescent="0.35">
      <c r="A8940">
        <v>2018</v>
      </c>
      <c r="B8940">
        <v>12</v>
      </c>
      <c r="C8940" t="str">
        <f>+VLOOKUP(Precio_mayoristas_consumidores[[#This Row],[Cod_mes]],Códigos_mes[],2,0)</f>
        <v>Diciembre</v>
      </c>
      <c r="D8940" t="s">
        <v>800</v>
      </c>
      <c r="E8940" t="str">
        <f>+VLOOKUP(Precio_mayoristas_consumidores[[#This Row],[Producto]],Codigos_class_frutas[],2,0)</f>
        <v>Berries</v>
      </c>
      <c r="F8940" t="s">
        <v>212</v>
      </c>
      <c r="G8940" s="51">
        <v>942.42</v>
      </c>
    </row>
    <row r="8941" spans="1:7" x14ac:dyDescent="0.35">
      <c r="A8941">
        <v>2018</v>
      </c>
      <c r="B8941">
        <v>12</v>
      </c>
      <c r="C8941" t="str">
        <f>+VLOOKUP(Precio_mayoristas_consumidores[[#This Row],[Cod_mes]],Códigos_mes[],2,0)</f>
        <v>Diciembre</v>
      </c>
      <c r="D8941" t="s">
        <v>800</v>
      </c>
      <c r="E8941" t="str">
        <f>+VLOOKUP(Precio_mayoristas_consumidores[[#This Row],[Producto]],Codigos_class_frutas[],2,0)</f>
        <v>Tropicales y subtropicales</v>
      </c>
      <c r="F8941" t="s">
        <v>807</v>
      </c>
      <c r="G8941" s="51">
        <v>1150</v>
      </c>
    </row>
    <row r="8942" spans="1:7" x14ac:dyDescent="0.35">
      <c r="A8942">
        <v>2018</v>
      </c>
      <c r="B8942">
        <v>12</v>
      </c>
      <c r="C8942" t="str">
        <f>+VLOOKUP(Precio_mayoristas_consumidores[[#This Row],[Cod_mes]],Códigos_mes[],2,0)</f>
        <v>Diciembre</v>
      </c>
      <c r="D8942" t="s">
        <v>800</v>
      </c>
      <c r="E8942" t="str">
        <f>+VLOOKUP(Precio_mayoristas_consumidores[[#This Row],[Producto]],Codigos_class_frutas[],2,0)</f>
        <v>Berries</v>
      </c>
      <c r="F8942" t="s">
        <v>249</v>
      </c>
      <c r="G8942" s="51">
        <v>1052.3800000000001</v>
      </c>
    </row>
    <row r="8943" spans="1:7" x14ac:dyDescent="0.35">
      <c r="A8943">
        <v>2018</v>
      </c>
      <c r="B8943">
        <v>12</v>
      </c>
      <c r="C8943" t="str">
        <f>+VLOOKUP(Precio_mayoristas_consumidores[[#This Row],[Cod_mes]],Códigos_mes[],2,0)</f>
        <v>Diciembre</v>
      </c>
      <c r="D8943" t="s">
        <v>800</v>
      </c>
      <c r="E8943" t="str">
        <f>+VLOOKUP(Precio_mayoristas_consumidores[[#This Row],[Producto]],Codigos_class_frutas[],2,0)</f>
        <v>Cítricos</v>
      </c>
      <c r="F8943" t="s">
        <v>214</v>
      </c>
      <c r="G8943" s="51">
        <v>1249.1400000000001</v>
      </c>
    </row>
    <row r="8944" spans="1:7" x14ac:dyDescent="0.35">
      <c r="A8944">
        <v>2018</v>
      </c>
      <c r="B8944">
        <v>12</v>
      </c>
      <c r="C8944" t="str">
        <f>+VLOOKUP(Precio_mayoristas_consumidores[[#This Row],[Cod_mes]],Códigos_mes[],2,0)</f>
        <v>Diciembre</v>
      </c>
      <c r="D8944" t="s">
        <v>800</v>
      </c>
      <c r="E8944" t="str">
        <f>+VLOOKUP(Precio_mayoristas_consumidores[[#This Row],[Producto]],Codigos_class_frutas[],2,0)</f>
        <v>Cítricos</v>
      </c>
      <c r="F8944" t="s">
        <v>218</v>
      </c>
      <c r="G8944" s="51">
        <v>420.83</v>
      </c>
    </row>
    <row r="8945" spans="1:7" x14ac:dyDescent="0.35">
      <c r="A8945">
        <v>2018</v>
      </c>
      <c r="B8945">
        <v>12</v>
      </c>
      <c r="C8945" t="str">
        <f>+VLOOKUP(Precio_mayoristas_consumidores[[#This Row],[Cod_mes]],Códigos_mes[],2,0)</f>
        <v>Diciembre</v>
      </c>
      <c r="D8945" t="s">
        <v>800</v>
      </c>
      <c r="E8945" t="str">
        <f>+VLOOKUP(Precio_mayoristas_consumidores[[#This Row],[Producto]],Codigos_class_frutas[],2,0)</f>
        <v>Tropicales y subtropicales</v>
      </c>
      <c r="F8945" t="s">
        <v>229</v>
      </c>
      <c r="G8945" s="51">
        <v>1333.05</v>
      </c>
    </row>
    <row r="8946" spans="1:7" x14ac:dyDescent="0.35">
      <c r="A8946">
        <v>2018</v>
      </c>
      <c r="B8946">
        <v>12</v>
      </c>
      <c r="C8946" t="str">
        <f>+VLOOKUP(Precio_mayoristas_consumidores[[#This Row],[Cod_mes]],Códigos_mes[],2,0)</f>
        <v>Diciembre</v>
      </c>
      <c r="D8946" t="s">
        <v>800</v>
      </c>
      <c r="E8946" t="str">
        <f>+VLOOKUP(Precio_mayoristas_consumidores[[#This Row],[Producto]],Codigos_class_frutas[],2,0)</f>
        <v>Frutos de pepita</v>
      </c>
      <c r="F8946" t="s">
        <v>231</v>
      </c>
      <c r="G8946" s="51">
        <v>564.91999999999996</v>
      </c>
    </row>
    <row r="8947" spans="1:7" x14ac:dyDescent="0.35">
      <c r="A8947">
        <v>2018</v>
      </c>
      <c r="B8947">
        <v>12</v>
      </c>
      <c r="C8947" t="str">
        <f>+VLOOKUP(Precio_mayoristas_consumidores[[#This Row],[Cod_mes]],Códigos_mes[],2,0)</f>
        <v>Diciembre</v>
      </c>
      <c r="D8947" t="s">
        <v>800</v>
      </c>
      <c r="E8947" t="str">
        <f>+VLOOKUP(Precio_mayoristas_consumidores[[#This Row],[Producto]],Codigos_class_frutas[],2,0)</f>
        <v>Berries</v>
      </c>
      <c r="F8947" t="s">
        <v>802</v>
      </c>
      <c r="G8947" s="51">
        <v>1509.62</v>
      </c>
    </row>
    <row r="8948" spans="1:7" x14ac:dyDescent="0.35">
      <c r="A8948">
        <v>2018</v>
      </c>
      <c r="B8948">
        <v>12</v>
      </c>
      <c r="C8948" t="str">
        <f>+VLOOKUP(Precio_mayoristas_consumidores[[#This Row],[Cod_mes]],Códigos_mes[],2,0)</f>
        <v>Diciembre</v>
      </c>
      <c r="D8948" t="s">
        <v>800</v>
      </c>
      <c r="E8948" t="str">
        <f>+VLOOKUP(Precio_mayoristas_consumidores[[#This Row],[Producto]],Codigos_class_frutas[],2,0)</f>
        <v>Cítricos</v>
      </c>
      <c r="F8948" t="s">
        <v>221</v>
      </c>
      <c r="G8948" s="51">
        <v>359.7</v>
      </c>
    </row>
    <row r="8949" spans="1:7" x14ac:dyDescent="0.35">
      <c r="A8949">
        <v>2018</v>
      </c>
      <c r="B8949">
        <v>12</v>
      </c>
      <c r="C8949" t="str">
        <f>+VLOOKUP(Precio_mayoristas_consumidores[[#This Row],[Cod_mes]],Códigos_mes[],2,0)</f>
        <v>Diciembre</v>
      </c>
      <c r="D8949" t="s">
        <v>800</v>
      </c>
      <c r="E8949" t="str">
        <f>+VLOOKUP(Precio_mayoristas_consumidores[[#This Row],[Producto]],Codigos_class_frutas[],2,0)</f>
        <v>Frutos de hueso (carozo)</v>
      </c>
      <c r="F8949" t="s">
        <v>665</v>
      </c>
      <c r="G8949" s="51">
        <v>673.57</v>
      </c>
    </row>
    <row r="8950" spans="1:7" x14ac:dyDescent="0.35">
      <c r="A8950">
        <v>2018</v>
      </c>
      <c r="B8950">
        <v>12</v>
      </c>
      <c r="C8950" t="str">
        <f>+VLOOKUP(Precio_mayoristas_consumidores[[#This Row],[Cod_mes]],Códigos_mes[],2,0)</f>
        <v>Diciembre</v>
      </c>
      <c r="D8950" t="s">
        <v>800</v>
      </c>
      <c r="E8950" t="str">
        <f>+VLOOKUP(Precio_mayoristas_consumidores[[#This Row],[Producto]],Codigos_class_frutas[],2,0)</f>
        <v>Frutos de pepita</v>
      </c>
      <c r="F8950" t="s">
        <v>671</v>
      </c>
      <c r="G8950" s="51">
        <v>1038.0999999999999</v>
      </c>
    </row>
    <row r="8951" spans="1:7" x14ac:dyDescent="0.35">
      <c r="A8951">
        <v>2018</v>
      </c>
      <c r="B8951">
        <v>12</v>
      </c>
      <c r="C8951" t="str">
        <f>+VLOOKUP(Precio_mayoristas_consumidores[[#This Row],[Cod_mes]],Códigos_mes[],2,0)</f>
        <v>Diciembre</v>
      </c>
      <c r="D8951" t="s">
        <v>800</v>
      </c>
      <c r="E8951" t="str">
        <f>+VLOOKUP(Precio_mayoristas_consumidores[[#This Row],[Producto]],Codigos_class_frutas[],2,0)</f>
        <v>Oleaginosos</v>
      </c>
      <c r="F8951" t="s">
        <v>225</v>
      </c>
      <c r="G8951" s="51">
        <v>1482.72</v>
      </c>
    </row>
    <row r="8952" spans="1:7" x14ac:dyDescent="0.35">
      <c r="A8952">
        <v>2018</v>
      </c>
      <c r="B8952">
        <v>12</v>
      </c>
      <c r="C8952" t="str">
        <f>+VLOOKUP(Precio_mayoristas_consumidores[[#This Row],[Cod_mes]],Códigos_mes[],2,0)</f>
        <v>Diciembre</v>
      </c>
      <c r="D8952" t="s">
        <v>800</v>
      </c>
      <c r="E8952" t="str">
        <f>+VLOOKUP(Precio_mayoristas_consumidores[[#This Row],[Producto]],Codigos_class_frutas[],2,0)</f>
        <v>Frutos de pepita</v>
      </c>
      <c r="F8952" t="s">
        <v>242</v>
      </c>
      <c r="G8952" s="51">
        <v>673.24</v>
      </c>
    </row>
    <row r="8953" spans="1:7" x14ac:dyDescent="0.35">
      <c r="A8953">
        <v>2018</v>
      </c>
      <c r="B8953">
        <v>12</v>
      </c>
      <c r="C8953" t="str">
        <f>+VLOOKUP(Precio_mayoristas_consumidores[[#This Row],[Cod_mes]],Códigos_mes[],2,0)</f>
        <v>Diciembre</v>
      </c>
      <c r="D8953" t="s">
        <v>800</v>
      </c>
      <c r="E8953" t="str">
        <f>+VLOOKUP(Precio_mayoristas_consumidores[[#This Row],[Producto]],Codigos_class_frutas[],2,0)</f>
        <v>Tropicales y subtropicales</v>
      </c>
      <c r="F8953" t="s">
        <v>204</v>
      </c>
      <c r="G8953" s="51">
        <v>593.74</v>
      </c>
    </row>
    <row r="8954" spans="1:7" x14ac:dyDescent="0.35">
      <c r="A8954">
        <v>2018</v>
      </c>
      <c r="B8954">
        <v>12</v>
      </c>
      <c r="C8954" t="str">
        <f>+VLOOKUP(Precio_mayoristas_consumidores[[#This Row],[Cod_mes]],Códigos_mes[],2,0)</f>
        <v>Diciembre</v>
      </c>
      <c r="D8954" t="s">
        <v>800</v>
      </c>
      <c r="E8954" t="str">
        <f>+VLOOKUP(Precio_mayoristas_consumidores[[#This Row],[Producto]],Codigos_class_frutas[],2,0)</f>
        <v>Cítricos</v>
      </c>
      <c r="F8954" t="s">
        <v>256</v>
      </c>
      <c r="G8954" s="51">
        <v>514.57000000000005</v>
      </c>
    </row>
    <row r="8955" spans="1:7" x14ac:dyDescent="0.35">
      <c r="A8955">
        <v>2018</v>
      </c>
      <c r="B8955">
        <v>12</v>
      </c>
      <c r="C8955" t="str">
        <f>+VLOOKUP(Precio_mayoristas_consumidores[[#This Row],[Cod_mes]],Códigos_mes[],2,0)</f>
        <v>Diciembre</v>
      </c>
      <c r="D8955" t="s">
        <v>800</v>
      </c>
      <c r="E8955" t="str">
        <f>+VLOOKUP(Precio_mayoristas_consumidores[[#This Row],[Producto]],Codigos_class_frutas[],2,0)</f>
        <v>Uva</v>
      </c>
      <c r="F8955" t="s">
        <v>295</v>
      </c>
      <c r="G8955" s="51">
        <v>959.33</v>
      </c>
    </row>
    <row r="8956" spans="1:7" x14ac:dyDescent="0.35">
      <c r="A8956">
        <v>2019</v>
      </c>
      <c r="B8956">
        <v>1</v>
      </c>
      <c r="C8956" t="str">
        <f>+VLOOKUP(Precio_mayoristas_consumidores[[#This Row],[Cod_mes]],Códigos_mes[],2,0)</f>
        <v>Enero</v>
      </c>
      <c r="D8956" t="s">
        <v>800</v>
      </c>
      <c r="E8956" t="str">
        <f>+VLOOKUP(Precio_mayoristas_consumidores[[#This Row],[Producto]],Codigos_class_frutas[],2,0)</f>
        <v>Berries</v>
      </c>
      <c r="F8956" t="s">
        <v>207</v>
      </c>
      <c r="G8956" s="51">
        <v>1471.89</v>
      </c>
    </row>
    <row r="8957" spans="1:7" x14ac:dyDescent="0.35">
      <c r="A8957">
        <v>2019</v>
      </c>
      <c r="B8957">
        <v>1</v>
      </c>
      <c r="C8957" t="str">
        <f>+VLOOKUP(Precio_mayoristas_consumidores[[#This Row],[Cod_mes]],Códigos_mes[],2,0)</f>
        <v>Enero</v>
      </c>
      <c r="D8957" t="s">
        <v>800</v>
      </c>
      <c r="E8957" t="str">
        <f>+VLOOKUP(Precio_mayoristas_consumidores[[#This Row],[Producto]],Codigos_class_frutas[],2,0)</f>
        <v>Berries</v>
      </c>
      <c r="F8957" t="s">
        <v>801</v>
      </c>
      <c r="G8957" s="51">
        <v>2033.33</v>
      </c>
    </row>
    <row r="8958" spans="1:7" x14ac:dyDescent="0.35">
      <c r="A8958">
        <v>2019</v>
      </c>
      <c r="B8958">
        <v>1</v>
      </c>
      <c r="C8958" t="str">
        <f>+VLOOKUP(Precio_mayoristas_consumidores[[#This Row],[Cod_mes]],Códigos_mes[],2,0)</f>
        <v>Enero</v>
      </c>
      <c r="D8958" t="s">
        <v>800</v>
      </c>
      <c r="E8958" t="str">
        <f>+VLOOKUP(Precio_mayoristas_consumidores[[#This Row],[Producto]],Codigos_class_frutas[],2,0)</f>
        <v>Frutos de hueso (carozo)</v>
      </c>
      <c r="F8958" t="s">
        <v>281</v>
      </c>
      <c r="G8958" s="51">
        <v>1026.72</v>
      </c>
    </row>
    <row r="8959" spans="1:7" x14ac:dyDescent="0.35">
      <c r="A8959">
        <v>2019</v>
      </c>
      <c r="B8959">
        <v>1</v>
      </c>
      <c r="C8959" t="str">
        <f>+VLOOKUP(Precio_mayoristas_consumidores[[#This Row],[Cod_mes]],Códigos_mes[],2,0)</f>
        <v>Enero</v>
      </c>
      <c r="D8959" t="s">
        <v>800</v>
      </c>
      <c r="E8959" t="str">
        <f>+VLOOKUP(Precio_mayoristas_consumidores[[#This Row],[Producto]],Codigos_class_frutas[],2,0)</f>
        <v>Frutos de hueso (carozo)</v>
      </c>
      <c r="F8959" t="s">
        <v>702</v>
      </c>
      <c r="G8959" s="51">
        <v>429.85</v>
      </c>
    </row>
    <row r="8960" spans="1:7" x14ac:dyDescent="0.35">
      <c r="A8960">
        <v>2019</v>
      </c>
      <c r="B8960">
        <v>1</v>
      </c>
      <c r="C8960" t="str">
        <f>+VLOOKUP(Precio_mayoristas_consumidores[[#This Row],[Cod_mes]],Códigos_mes[],2,0)</f>
        <v>Enero</v>
      </c>
      <c r="D8960" t="s">
        <v>800</v>
      </c>
      <c r="E8960" t="str">
        <f>+VLOOKUP(Precio_mayoristas_consumidores[[#This Row],[Producto]],Codigos_class_frutas[],2,0)</f>
        <v>Frutos de hueso (carozo)</v>
      </c>
      <c r="F8960" t="s">
        <v>669</v>
      </c>
      <c r="G8960" s="51">
        <v>779.17</v>
      </c>
    </row>
    <row r="8961" spans="1:7" x14ac:dyDescent="0.35">
      <c r="A8961">
        <v>2019</v>
      </c>
      <c r="B8961">
        <v>1</v>
      </c>
      <c r="C8961" t="str">
        <f>+VLOOKUP(Precio_mayoristas_consumidores[[#This Row],[Cod_mes]],Códigos_mes[],2,0)</f>
        <v>Enero</v>
      </c>
      <c r="D8961" t="s">
        <v>800</v>
      </c>
      <c r="E8961" t="str">
        <f>+VLOOKUP(Precio_mayoristas_consumidores[[#This Row],[Producto]],Codigos_class_frutas[],2,0)</f>
        <v>Frutos de hueso (carozo)</v>
      </c>
      <c r="F8961" t="s">
        <v>277</v>
      </c>
      <c r="G8961" s="51">
        <v>599.44000000000005</v>
      </c>
    </row>
    <row r="8962" spans="1:7" x14ac:dyDescent="0.35">
      <c r="A8962">
        <v>2019</v>
      </c>
      <c r="B8962">
        <v>1</v>
      </c>
      <c r="C8962" t="str">
        <f>+VLOOKUP(Precio_mayoristas_consumidores[[#This Row],[Cod_mes]],Códigos_mes[],2,0)</f>
        <v>Enero</v>
      </c>
      <c r="D8962" t="s">
        <v>800</v>
      </c>
      <c r="E8962" t="str">
        <f>+VLOOKUP(Precio_mayoristas_consumidores[[#This Row],[Producto]],Codigos_class_frutas[],2,0)</f>
        <v>Berries</v>
      </c>
      <c r="F8962" t="s">
        <v>799</v>
      </c>
      <c r="G8962" s="51">
        <v>1544.53</v>
      </c>
    </row>
    <row r="8963" spans="1:7" x14ac:dyDescent="0.35">
      <c r="A8963">
        <v>2019</v>
      </c>
      <c r="B8963">
        <v>1</v>
      </c>
      <c r="C8963" t="str">
        <f>+VLOOKUP(Precio_mayoristas_consumidores[[#This Row],[Cod_mes]],Códigos_mes[],2,0)</f>
        <v>Enero</v>
      </c>
      <c r="D8963" t="s">
        <v>800</v>
      </c>
      <c r="E8963" t="str">
        <f>+VLOOKUP(Precio_mayoristas_consumidores[[#This Row],[Producto]],Codigos_class_frutas[],2,0)</f>
        <v>Berries</v>
      </c>
      <c r="F8963" t="s">
        <v>212</v>
      </c>
      <c r="G8963" s="51">
        <v>991.49</v>
      </c>
    </row>
    <row r="8964" spans="1:7" x14ac:dyDescent="0.35">
      <c r="A8964">
        <v>2019</v>
      </c>
      <c r="B8964">
        <v>1</v>
      </c>
      <c r="C8964" t="str">
        <f>+VLOOKUP(Precio_mayoristas_consumidores[[#This Row],[Cod_mes]],Códigos_mes[],2,0)</f>
        <v>Enero</v>
      </c>
      <c r="D8964" t="s">
        <v>800</v>
      </c>
      <c r="E8964" t="str">
        <f>+VLOOKUP(Precio_mayoristas_consumidores[[#This Row],[Producto]],Codigos_class_frutas[],2,0)</f>
        <v>Frutos de pepita</v>
      </c>
      <c r="F8964" t="s">
        <v>805</v>
      </c>
      <c r="G8964" s="51">
        <v>1166.67</v>
      </c>
    </row>
    <row r="8965" spans="1:7" x14ac:dyDescent="0.35">
      <c r="A8965">
        <v>2019</v>
      </c>
      <c r="B8965">
        <v>1</v>
      </c>
      <c r="C8965" t="str">
        <f>+VLOOKUP(Precio_mayoristas_consumidores[[#This Row],[Cod_mes]],Códigos_mes[],2,0)</f>
        <v>Enero</v>
      </c>
      <c r="D8965" t="s">
        <v>800</v>
      </c>
      <c r="E8965" t="str">
        <f>+VLOOKUP(Precio_mayoristas_consumidores[[#This Row],[Producto]],Codigos_class_frutas[],2,0)</f>
        <v>Berries</v>
      </c>
      <c r="F8965" t="s">
        <v>249</v>
      </c>
      <c r="G8965" s="51">
        <v>2766.67</v>
      </c>
    </row>
    <row r="8966" spans="1:7" x14ac:dyDescent="0.35">
      <c r="A8966">
        <v>2019</v>
      </c>
      <c r="B8966">
        <v>1</v>
      </c>
      <c r="C8966" t="str">
        <f>+VLOOKUP(Precio_mayoristas_consumidores[[#This Row],[Cod_mes]],Códigos_mes[],2,0)</f>
        <v>Enero</v>
      </c>
      <c r="D8966" t="s">
        <v>800</v>
      </c>
      <c r="E8966" t="str">
        <f>+VLOOKUP(Precio_mayoristas_consumidores[[#This Row],[Producto]],Codigos_class_frutas[],2,0)</f>
        <v>Cítricos</v>
      </c>
      <c r="F8966" t="s">
        <v>214</v>
      </c>
      <c r="G8966" s="51">
        <v>1002.65</v>
      </c>
    </row>
    <row r="8967" spans="1:7" x14ac:dyDescent="0.35">
      <c r="A8967">
        <v>2019</v>
      </c>
      <c r="B8967">
        <v>1</v>
      </c>
      <c r="C8967" t="str">
        <f>+VLOOKUP(Precio_mayoristas_consumidores[[#This Row],[Cod_mes]],Códigos_mes[],2,0)</f>
        <v>Enero</v>
      </c>
      <c r="D8967" t="s">
        <v>800</v>
      </c>
      <c r="E8967" t="str">
        <f>+VLOOKUP(Precio_mayoristas_consumidores[[#This Row],[Producto]],Codigos_class_frutas[],2,0)</f>
        <v>Cítricos</v>
      </c>
      <c r="F8967" t="s">
        <v>218</v>
      </c>
      <c r="G8967" s="51">
        <v>600.04</v>
      </c>
    </row>
    <row r="8968" spans="1:7" x14ac:dyDescent="0.35">
      <c r="A8968">
        <v>2019</v>
      </c>
      <c r="B8968">
        <v>1</v>
      </c>
      <c r="C8968" t="str">
        <f>+VLOOKUP(Precio_mayoristas_consumidores[[#This Row],[Cod_mes]],Códigos_mes[],2,0)</f>
        <v>Enero</v>
      </c>
      <c r="D8968" t="s">
        <v>800</v>
      </c>
      <c r="E8968" t="str">
        <f>+VLOOKUP(Precio_mayoristas_consumidores[[#This Row],[Producto]],Codigos_class_frutas[],2,0)</f>
        <v>Tropicales y subtropicales</v>
      </c>
      <c r="F8968" t="s">
        <v>229</v>
      </c>
      <c r="G8968" s="51">
        <v>1235.75</v>
      </c>
    </row>
    <row r="8969" spans="1:7" x14ac:dyDescent="0.35">
      <c r="A8969">
        <v>2019</v>
      </c>
      <c r="B8969">
        <v>1</v>
      </c>
      <c r="C8969" t="str">
        <f>+VLOOKUP(Precio_mayoristas_consumidores[[#This Row],[Cod_mes]],Códigos_mes[],2,0)</f>
        <v>Enero</v>
      </c>
      <c r="D8969" t="s">
        <v>800</v>
      </c>
      <c r="E8969" t="str">
        <f>+VLOOKUP(Precio_mayoristas_consumidores[[#This Row],[Producto]],Codigos_class_frutas[],2,0)</f>
        <v>Frutos de pepita</v>
      </c>
      <c r="F8969" t="s">
        <v>231</v>
      </c>
      <c r="G8969" s="51">
        <v>616.82000000000005</v>
      </c>
    </row>
    <row r="8970" spans="1:7" x14ac:dyDescent="0.35">
      <c r="A8970">
        <v>2019</v>
      </c>
      <c r="B8970">
        <v>1</v>
      </c>
      <c r="C8970" t="str">
        <f>+VLOOKUP(Precio_mayoristas_consumidores[[#This Row],[Cod_mes]],Códigos_mes[],2,0)</f>
        <v>Enero</v>
      </c>
      <c r="D8970" t="s">
        <v>800</v>
      </c>
      <c r="E8970" t="str">
        <f>+VLOOKUP(Precio_mayoristas_consumidores[[#This Row],[Producto]],Codigos_class_frutas[],2,0)</f>
        <v>Tropicales y subtropicales</v>
      </c>
      <c r="F8970" t="s">
        <v>798</v>
      </c>
      <c r="G8970" s="51">
        <v>1592.19</v>
      </c>
    </row>
    <row r="8971" spans="1:7" x14ac:dyDescent="0.35">
      <c r="A8971">
        <v>2019</v>
      </c>
      <c r="B8971">
        <v>1</v>
      </c>
      <c r="C8971" t="str">
        <f>+VLOOKUP(Precio_mayoristas_consumidores[[#This Row],[Cod_mes]],Códigos_mes[],2,0)</f>
        <v>Enero</v>
      </c>
      <c r="D8971" t="s">
        <v>800</v>
      </c>
      <c r="E8971" t="str">
        <f>+VLOOKUP(Precio_mayoristas_consumidores[[#This Row],[Producto]],Codigos_class_frutas[],2,0)</f>
        <v>Berries</v>
      </c>
      <c r="F8971" t="s">
        <v>802</v>
      </c>
      <c r="G8971" s="51">
        <v>1405.49</v>
      </c>
    </row>
    <row r="8972" spans="1:7" x14ac:dyDescent="0.35">
      <c r="A8972">
        <v>2019</v>
      </c>
      <c r="B8972">
        <v>1</v>
      </c>
      <c r="C8972" t="str">
        <f>+VLOOKUP(Precio_mayoristas_consumidores[[#This Row],[Cod_mes]],Códigos_mes[],2,0)</f>
        <v>Enero</v>
      </c>
      <c r="D8972" t="s">
        <v>800</v>
      </c>
      <c r="E8972" t="str">
        <f>+VLOOKUP(Precio_mayoristas_consumidores[[#This Row],[Producto]],Codigos_class_frutas[],2,0)</f>
        <v>Cítricos</v>
      </c>
      <c r="F8972" t="s">
        <v>221</v>
      </c>
      <c r="G8972" s="51">
        <v>398.34</v>
      </c>
    </row>
    <row r="8973" spans="1:7" x14ac:dyDescent="0.35">
      <c r="A8973">
        <v>2019</v>
      </c>
      <c r="B8973">
        <v>1</v>
      </c>
      <c r="C8973" t="str">
        <f>+VLOOKUP(Precio_mayoristas_consumidores[[#This Row],[Cod_mes]],Códigos_mes[],2,0)</f>
        <v>Enero</v>
      </c>
      <c r="D8973" t="s">
        <v>800</v>
      </c>
      <c r="E8973" t="str">
        <f>+VLOOKUP(Precio_mayoristas_consumidores[[#This Row],[Producto]],Codigos_class_frutas[],2,0)</f>
        <v>Frutos de hueso (carozo)</v>
      </c>
      <c r="F8973" t="s">
        <v>665</v>
      </c>
      <c r="G8973" s="51">
        <v>591.98</v>
      </c>
    </row>
    <row r="8974" spans="1:7" x14ac:dyDescent="0.35">
      <c r="A8974">
        <v>2019</v>
      </c>
      <c r="B8974">
        <v>1</v>
      </c>
      <c r="C8974" t="str">
        <f>+VLOOKUP(Precio_mayoristas_consumidores[[#This Row],[Cod_mes]],Códigos_mes[],2,0)</f>
        <v>Enero</v>
      </c>
      <c r="D8974" t="s">
        <v>800</v>
      </c>
      <c r="E8974" t="str">
        <f>+VLOOKUP(Precio_mayoristas_consumidores[[#This Row],[Producto]],Codigos_class_frutas[],2,0)</f>
        <v>Oleaginosos</v>
      </c>
      <c r="F8974" t="s">
        <v>225</v>
      </c>
      <c r="G8974" s="51">
        <v>1669.34</v>
      </c>
    </row>
    <row r="8975" spans="1:7" x14ac:dyDescent="0.35">
      <c r="A8975">
        <v>2019</v>
      </c>
      <c r="B8975">
        <v>1</v>
      </c>
      <c r="C8975" t="str">
        <f>+VLOOKUP(Precio_mayoristas_consumidores[[#This Row],[Cod_mes]],Códigos_mes[],2,0)</f>
        <v>Enero</v>
      </c>
      <c r="D8975" t="s">
        <v>800</v>
      </c>
      <c r="E8975" t="str">
        <f>+VLOOKUP(Precio_mayoristas_consumidores[[#This Row],[Producto]],Codigos_class_frutas[],2,0)</f>
        <v>Frutos de pepita</v>
      </c>
      <c r="F8975" t="s">
        <v>242</v>
      </c>
      <c r="G8975" s="51">
        <v>505.4</v>
      </c>
    </row>
    <row r="8976" spans="1:7" x14ac:dyDescent="0.35">
      <c r="A8976">
        <v>2019</v>
      </c>
      <c r="B8976">
        <v>1</v>
      </c>
      <c r="C8976" t="str">
        <f>+VLOOKUP(Precio_mayoristas_consumidores[[#This Row],[Cod_mes]],Códigos_mes[],2,0)</f>
        <v>Enero</v>
      </c>
      <c r="D8976" t="s">
        <v>800</v>
      </c>
      <c r="E8976" t="str">
        <f>+VLOOKUP(Precio_mayoristas_consumidores[[#This Row],[Producto]],Codigos_class_frutas[],2,0)</f>
        <v>Tropicales y subtropicales</v>
      </c>
      <c r="F8976" t="s">
        <v>204</v>
      </c>
      <c r="G8976" s="51">
        <v>477.85</v>
      </c>
    </row>
    <row r="8977" spans="1:7" x14ac:dyDescent="0.35">
      <c r="A8977">
        <v>2019</v>
      </c>
      <c r="B8977">
        <v>1</v>
      </c>
      <c r="C8977" t="str">
        <f>+VLOOKUP(Precio_mayoristas_consumidores[[#This Row],[Cod_mes]],Códigos_mes[],2,0)</f>
        <v>Enero</v>
      </c>
      <c r="D8977" t="s">
        <v>800</v>
      </c>
      <c r="E8977" t="str">
        <f>+VLOOKUP(Precio_mayoristas_consumidores[[#This Row],[Producto]],Codigos_class_frutas[],2,0)</f>
        <v>Cítricos</v>
      </c>
      <c r="F8977" t="s">
        <v>256</v>
      </c>
      <c r="G8977" s="51">
        <v>533.22</v>
      </c>
    </row>
    <row r="8978" spans="1:7" x14ac:dyDescent="0.35">
      <c r="A8978">
        <v>2019</v>
      </c>
      <c r="B8978">
        <v>1</v>
      </c>
      <c r="C8978" t="str">
        <f>+VLOOKUP(Precio_mayoristas_consumidores[[#This Row],[Cod_mes]],Códigos_mes[],2,0)</f>
        <v>Enero</v>
      </c>
      <c r="D8978" t="s">
        <v>800</v>
      </c>
      <c r="E8978" t="str">
        <f>+VLOOKUP(Precio_mayoristas_consumidores[[#This Row],[Producto]],Codigos_class_frutas[],2,0)</f>
        <v>Otros</v>
      </c>
      <c r="F8978" t="s">
        <v>717</v>
      </c>
      <c r="G8978" s="51">
        <v>732.01</v>
      </c>
    </row>
    <row r="8979" spans="1:7" x14ac:dyDescent="0.35">
      <c r="A8979">
        <v>2019</v>
      </c>
      <c r="B8979">
        <v>1</v>
      </c>
      <c r="C8979" t="str">
        <f>+VLOOKUP(Precio_mayoristas_consumidores[[#This Row],[Cod_mes]],Códigos_mes[],2,0)</f>
        <v>Enero</v>
      </c>
      <c r="D8979" t="s">
        <v>800</v>
      </c>
      <c r="E8979" t="str">
        <f>+VLOOKUP(Precio_mayoristas_consumidores[[#This Row],[Producto]],Codigos_class_frutas[],2,0)</f>
        <v>Uva</v>
      </c>
      <c r="F8979" t="s">
        <v>295</v>
      </c>
      <c r="G8979" s="51">
        <v>746.5</v>
      </c>
    </row>
    <row r="8980" spans="1:7" x14ac:dyDescent="0.35">
      <c r="A8980">
        <v>2019</v>
      </c>
      <c r="B8980">
        <v>2</v>
      </c>
      <c r="C8980" t="str">
        <f>+VLOOKUP(Precio_mayoristas_consumidores[[#This Row],[Cod_mes]],Códigos_mes[],2,0)</f>
        <v>Febrero</v>
      </c>
      <c r="D8980" t="s">
        <v>800</v>
      </c>
      <c r="E8980" t="str">
        <f>+VLOOKUP(Precio_mayoristas_consumidores[[#This Row],[Producto]],Codigos_class_frutas[],2,0)</f>
        <v>Berries</v>
      </c>
      <c r="F8980" t="s">
        <v>207</v>
      </c>
      <c r="G8980" s="51">
        <v>1440.33</v>
      </c>
    </row>
    <row r="8981" spans="1:7" x14ac:dyDescent="0.35">
      <c r="A8981">
        <v>2019</v>
      </c>
      <c r="B8981">
        <v>2</v>
      </c>
      <c r="C8981" t="str">
        <f>+VLOOKUP(Precio_mayoristas_consumidores[[#This Row],[Cod_mes]],Códigos_mes[],2,0)</f>
        <v>Febrero</v>
      </c>
      <c r="D8981" t="s">
        <v>800</v>
      </c>
      <c r="E8981" t="str">
        <f>+VLOOKUP(Precio_mayoristas_consumidores[[#This Row],[Producto]],Codigos_class_frutas[],2,0)</f>
        <v>Berries</v>
      </c>
      <c r="F8981" t="s">
        <v>801</v>
      </c>
      <c r="G8981" s="51">
        <v>1571.43</v>
      </c>
    </row>
    <row r="8982" spans="1:7" x14ac:dyDescent="0.35">
      <c r="A8982">
        <v>2019</v>
      </c>
      <c r="B8982">
        <v>2</v>
      </c>
      <c r="C8982" t="str">
        <f>+VLOOKUP(Precio_mayoristas_consumidores[[#This Row],[Cod_mes]],Códigos_mes[],2,0)</f>
        <v>Febrero</v>
      </c>
      <c r="D8982" t="s">
        <v>800</v>
      </c>
      <c r="E8982" t="str">
        <f>+VLOOKUP(Precio_mayoristas_consumidores[[#This Row],[Producto]],Codigos_class_frutas[],2,0)</f>
        <v>Frutos de hueso (carozo)</v>
      </c>
      <c r="F8982" t="s">
        <v>281</v>
      </c>
      <c r="G8982" s="51">
        <v>1169.23</v>
      </c>
    </row>
    <row r="8983" spans="1:7" x14ac:dyDescent="0.35">
      <c r="A8983">
        <v>2019</v>
      </c>
      <c r="B8983">
        <v>2</v>
      </c>
      <c r="C8983" t="str">
        <f>+VLOOKUP(Precio_mayoristas_consumidores[[#This Row],[Cod_mes]],Códigos_mes[],2,0)</f>
        <v>Febrero</v>
      </c>
      <c r="D8983" t="s">
        <v>800</v>
      </c>
      <c r="E8983" t="str">
        <f>+VLOOKUP(Precio_mayoristas_consumidores[[#This Row],[Producto]],Codigos_class_frutas[],2,0)</f>
        <v>Frutos de hueso (carozo)</v>
      </c>
      <c r="F8983" t="s">
        <v>702</v>
      </c>
      <c r="G8983" s="51">
        <v>372.86</v>
      </c>
    </row>
    <row r="8984" spans="1:7" x14ac:dyDescent="0.35">
      <c r="A8984">
        <v>2019</v>
      </c>
      <c r="B8984">
        <v>2</v>
      </c>
      <c r="C8984" t="str">
        <f>+VLOOKUP(Precio_mayoristas_consumidores[[#This Row],[Cod_mes]],Códigos_mes[],2,0)</f>
        <v>Febrero</v>
      </c>
      <c r="D8984" t="s">
        <v>800</v>
      </c>
      <c r="E8984" t="str">
        <f>+VLOOKUP(Precio_mayoristas_consumidores[[#This Row],[Producto]],Codigos_class_frutas[],2,0)</f>
        <v>Frutos de hueso (carozo)</v>
      </c>
      <c r="F8984" t="s">
        <v>277</v>
      </c>
      <c r="G8984" s="51">
        <v>627.69000000000005</v>
      </c>
    </row>
    <row r="8985" spans="1:7" x14ac:dyDescent="0.35">
      <c r="A8985">
        <v>2019</v>
      </c>
      <c r="B8985">
        <v>2</v>
      </c>
      <c r="C8985" t="str">
        <f>+VLOOKUP(Precio_mayoristas_consumidores[[#This Row],[Cod_mes]],Códigos_mes[],2,0)</f>
        <v>Febrero</v>
      </c>
      <c r="D8985" t="s">
        <v>800</v>
      </c>
      <c r="E8985" t="str">
        <f>+VLOOKUP(Precio_mayoristas_consumidores[[#This Row],[Producto]],Codigos_class_frutas[],2,0)</f>
        <v>Berries</v>
      </c>
      <c r="F8985" t="s">
        <v>799</v>
      </c>
      <c r="G8985" s="51">
        <v>1490.8</v>
      </c>
    </row>
    <row r="8986" spans="1:7" x14ac:dyDescent="0.35">
      <c r="A8986">
        <v>2019</v>
      </c>
      <c r="B8986">
        <v>2</v>
      </c>
      <c r="C8986" t="str">
        <f>+VLOOKUP(Precio_mayoristas_consumidores[[#This Row],[Cod_mes]],Códigos_mes[],2,0)</f>
        <v>Febrero</v>
      </c>
      <c r="D8986" t="s">
        <v>800</v>
      </c>
      <c r="E8986" t="str">
        <f>+VLOOKUP(Precio_mayoristas_consumidores[[#This Row],[Producto]],Codigos_class_frutas[],2,0)</f>
        <v>Berries</v>
      </c>
      <c r="F8986" t="s">
        <v>212</v>
      </c>
      <c r="G8986" s="51">
        <v>935.58</v>
      </c>
    </row>
    <row r="8987" spans="1:7" x14ac:dyDescent="0.35">
      <c r="A8987">
        <v>2019</v>
      </c>
      <c r="B8987">
        <v>2</v>
      </c>
      <c r="C8987" t="str">
        <f>+VLOOKUP(Precio_mayoristas_consumidores[[#This Row],[Cod_mes]],Códigos_mes[],2,0)</f>
        <v>Febrero</v>
      </c>
      <c r="D8987" t="s">
        <v>800</v>
      </c>
      <c r="E8987" t="str">
        <f>+VLOOKUP(Precio_mayoristas_consumidores[[#This Row],[Producto]],Codigos_class_frutas[],2,0)</f>
        <v>Frutos de pepita</v>
      </c>
      <c r="F8987" t="s">
        <v>805</v>
      </c>
      <c r="G8987" s="51">
        <v>1140.28</v>
      </c>
    </row>
    <row r="8988" spans="1:7" x14ac:dyDescent="0.35">
      <c r="A8988">
        <v>2019</v>
      </c>
      <c r="B8988">
        <v>2</v>
      </c>
      <c r="C8988" t="str">
        <f>+VLOOKUP(Precio_mayoristas_consumidores[[#This Row],[Cod_mes]],Códigos_mes[],2,0)</f>
        <v>Febrero</v>
      </c>
      <c r="D8988" t="s">
        <v>800</v>
      </c>
      <c r="E8988" t="str">
        <f>+VLOOKUP(Precio_mayoristas_consumidores[[#This Row],[Producto]],Codigos_class_frutas[],2,0)</f>
        <v>Berries</v>
      </c>
      <c r="F8988" t="s">
        <v>810</v>
      </c>
      <c r="G8988" s="51">
        <v>1600</v>
      </c>
    </row>
    <row r="8989" spans="1:7" x14ac:dyDescent="0.35">
      <c r="A8989">
        <v>2019</v>
      </c>
      <c r="B8989">
        <v>2</v>
      </c>
      <c r="C8989" t="str">
        <f>+VLOOKUP(Precio_mayoristas_consumidores[[#This Row],[Cod_mes]],Códigos_mes[],2,0)</f>
        <v>Febrero</v>
      </c>
      <c r="D8989" t="s">
        <v>800</v>
      </c>
      <c r="E8989" t="str">
        <f>+VLOOKUP(Precio_mayoristas_consumidores[[#This Row],[Producto]],Codigos_class_frutas[],2,0)</f>
        <v>Berries</v>
      </c>
      <c r="F8989" t="s">
        <v>249</v>
      </c>
      <c r="G8989" s="51">
        <v>775.16</v>
      </c>
    </row>
    <row r="8990" spans="1:7" x14ac:dyDescent="0.35">
      <c r="A8990">
        <v>2019</v>
      </c>
      <c r="B8990">
        <v>2</v>
      </c>
      <c r="C8990" t="str">
        <f>+VLOOKUP(Precio_mayoristas_consumidores[[#This Row],[Cod_mes]],Códigos_mes[],2,0)</f>
        <v>Febrero</v>
      </c>
      <c r="D8990" t="s">
        <v>800</v>
      </c>
      <c r="E8990" t="str">
        <f>+VLOOKUP(Precio_mayoristas_consumidores[[#This Row],[Producto]],Codigos_class_frutas[],2,0)</f>
        <v>Cítricos</v>
      </c>
      <c r="F8990" t="s">
        <v>214</v>
      </c>
      <c r="G8990" s="51">
        <v>1030.98</v>
      </c>
    </row>
    <row r="8991" spans="1:7" x14ac:dyDescent="0.35">
      <c r="A8991">
        <v>2019</v>
      </c>
      <c r="B8991">
        <v>2</v>
      </c>
      <c r="C8991" t="str">
        <f>+VLOOKUP(Precio_mayoristas_consumidores[[#This Row],[Cod_mes]],Códigos_mes[],2,0)</f>
        <v>Febrero</v>
      </c>
      <c r="D8991" t="s">
        <v>800</v>
      </c>
      <c r="E8991" t="str">
        <f>+VLOOKUP(Precio_mayoristas_consumidores[[#This Row],[Producto]],Codigos_class_frutas[],2,0)</f>
        <v>Cítricos</v>
      </c>
      <c r="F8991" t="s">
        <v>218</v>
      </c>
      <c r="G8991" s="51">
        <v>609.28</v>
      </c>
    </row>
    <row r="8992" spans="1:7" x14ac:dyDescent="0.35">
      <c r="A8992">
        <v>2019</v>
      </c>
      <c r="B8992">
        <v>2</v>
      </c>
      <c r="C8992" t="str">
        <f>+VLOOKUP(Precio_mayoristas_consumidores[[#This Row],[Cod_mes]],Códigos_mes[],2,0)</f>
        <v>Febrero</v>
      </c>
      <c r="D8992" t="s">
        <v>800</v>
      </c>
      <c r="E8992" t="str">
        <f>+VLOOKUP(Precio_mayoristas_consumidores[[#This Row],[Producto]],Codigos_class_frutas[],2,0)</f>
        <v>Tropicales y subtropicales</v>
      </c>
      <c r="F8992" t="s">
        <v>229</v>
      </c>
      <c r="G8992" s="51">
        <v>1272.1199999999999</v>
      </c>
    </row>
    <row r="8993" spans="1:7" x14ac:dyDescent="0.35">
      <c r="A8993">
        <v>2019</v>
      </c>
      <c r="B8993">
        <v>2</v>
      </c>
      <c r="C8993" t="str">
        <f>+VLOOKUP(Precio_mayoristas_consumidores[[#This Row],[Cod_mes]],Códigos_mes[],2,0)</f>
        <v>Febrero</v>
      </c>
      <c r="D8993" t="s">
        <v>800</v>
      </c>
      <c r="E8993" t="str">
        <f>+VLOOKUP(Precio_mayoristas_consumidores[[#This Row],[Producto]],Codigos_class_frutas[],2,0)</f>
        <v>Frutos de pepita</v>
      </c>
      <c r="F8993" t="s">
        <v>231</v>
      </c>
      <c r="G8993" s="51">
        <v>462.87</v>
      </c>
    </row>
    <row r="8994" spans="1:7" x14ac:dyDescent="0.35">
      <c r="A8994">
        <v>2019</v>
      </c>
      <c r="B8994">
        <v>2</v>
      </c>
      <c r="C8994" t="str">
        <f>+VLOOKUP(Precio_mayoristas_consumidores[[#This Row],[Cod_mes]],Códigos_mes[],2,0)</f>
        <v>Febrero</v>
      </c>
      <c r="D8994" t="s">
        <v>800</v>
      </c>
      <c r="E8994" t="str">
        <f>+VLOOKUP(Precio_mayoristas_consumidores[[#This Row],[Producto]],Codigos_class_frutas[],2,0)</f>
        <v>Tropicales y subtropicales</v>
      </c>
      <c r="F8994" t="s">
        <v>798</v>
      </c>
      <c r="G8994" s="51">
        <v>1171.27</v>
      </c>
    </row>
    <row r="8995" spans="1:7" x14ac:dyDescent="0.35">
      <c r="A8995">
        <v>2019</v>
      </c>
      <c r="B8995">
        <v>2</v>
      </c>
      <c r="C8995" t="str">
        <f>+VLOOKUP(Precio_mayoristas_consumidores[[#This Row],[Cod_mes]],Códigos_mes[],2,0)</f>
        <v>Febrero</v>
      </c>
      <c r="D8995" t="s">
        <v>800</v>
      </c>
      <c r="E8995" t="str">
        <f>+VLOOKUP(Precio_mayoristas_consumidores[[#This Row],[Producto]],Codigos_class_frutas[],2,0)</f>
        <v>Berries</v>
      </c>
      <c r="F8995" t="s">
        <v>802</v>
      </c>
      <c r="G8995" s="51">
        <v>1448.9</v>
      </c>
    </row>
    <row r="8996" spans="1:7" x14ac:dyDescent="0.35">
      <c r="A8996">
        <v>2019</v>
      </c>
      <c r="B8996">
        <v>2</v>
      </c>
      <c r="C8996" t="str">
        <f>+VLOOKUP(Precio_mayoristas_consumidores[[#This Row],[Cod_mes]],Códigos_mes[],2,0)</f>
        <v>Febrero</v>
      </c>
      <c r="D8996" t="s">
        <v>800</v>
      </c>
      <c r="E8996" t="str">
        <f>+VLOOKUP(Precio_mayoristas_consumidores[[#This Row],[Producto]],Codigos_class_frutas[],2,0)</f>
        <v>Cítricos</v>
      </c>
      <c r="F8996" t="s">
        <v>221</v>
      </c>
      <c r="G8996" s="51">
        <v>426.79</v>
      </c>
    </row>
    <row r="8997" spans="1:7" x14ac:dyDescent="0.35">
      <c r="A8997">
        <v>2019</v>
      </c>
      <c r="B8997">
        <v>2</v>
      </c>
      <c r="C8997" t="str">
        <f>+VLOOKUP(Precio_mayoristas_consumidores[[#This Row],[Cod_mes]],Códigos_mes[],2,0)</f>
        <v>Febrero</v>
      </c>
      <c r="D8997" t="s">
        <v>800</v>
      </c>
      <c r="E8997" t="str">
        <f>+VLOOKUP(Precio_mayoristas_consumidores[[#This Row],[Producto]],Codigos_class_frutas[],2,0)</f>
        <v>Frutos de hueso (carozo)</v>
      </c>
      <c r="F8997" t="s">
        <v>665</v>
      </c>
      <c r="G8997" s="51">
        <v>604.59</v>
      </c>
    </row>
    <row r="8998" spans="1:7" x14ac:dyDescent="0.35">
      <c r="A8998">
        <v>2019</v>
      </c>
      <c r="B8998">
        <v>2</v>
      </c>
      <c r="C8998" t="str">
        <f>+VLOOKUP(Precio_mayoristas_consumidores[[#This Row],[Cod_mes]],Códigos_mes[],2,0)</f>
        <v>Febrero</v>
      </c>
      <c r="D8998" t="s">
        <v>800</v>
      </c>
      <c r="E8998" t="str">
        <f>+VLOOKUP(Precio_mayoristas_consumidores[[#This Row],[Producto]],Codigos_class_frutas[],2,0)</f>
        <v>Oleaginosos</v>
      </c>
      <c r="F8998" t="s">
        <v>225</v>
      </c>
      <c r="G8998" s="51">
        <v>1794.75</v>
      </c>
    </row>
    <row r="8999" spans="1:7" x14ac:dyDescent="0.35">
      <c r="A8999">
        <v>2019</v>
      </c>
      <c r="B8999">
        <v>2</v>
      </c>
      <c r="C8999" t="str">
        <f>+VLOOKUP(Precio_mayoristas_consumidores[[#This Row],[Cod_mes]],Códigos_mes[],2,0)</f>
        <v>Febrero</v>
      </c>
      <c r="D8999" t="s">
        <v>800</v>
      </c>
      <c r="E8999" t="str">
        <f>+VLOOKUP(Precio_mayoristas_consumidores[[#This Row],[Producto]],Codigos_class_frutas[],2,0)</f>
        <v>Frutos de pepita</v>
      </c>
      <c r="F8999" t="s">
        <v>242</v>
      </c>
      <c r="G8999" s="51">
        <v>379.92</v>
      </c>
    </row>
    <row r="9000" spans="1:7" x14ac:dyDescent="0.35">
      <c r="A9000">
        <v>2019</v>
      </c>
      <c r="B9000">
        <v>2</v>
      </c>
      <c r="C9000" t="str">
        <f>+VLOOKUP(Precio_mayoristas_consumidores[[#This Row],[Cod_mes]],Códigos_mes[],2,0)</f>
        <v>Febrero</v>
      </c>
      <c r="D9000" t="s">
        <v>800</v>
      </c>
      <c r="E9000" t="str">
        <f>+VLOOKUP(Precio_mayoristas_consumidores[[#This Row],[Producto]],Codigos_class_frutas[],2,0)</f>
        <v>Tropicales y subtropicales</v>
      </c>
      <c r="F9000" t="s">
        <v>204</v>
      </c>
      <c r="G9000" s="51">
        <v>486.34</v>
      </c>
    </row>
    <row r="9001" spans="1:7" x14ac:dyDescent="0.35">
      <c r="A9001">
        <v>2019</v>
      </c>
      <c r="B9001">
        <v>2</v>
      </c>
      <c r="C9001" t="str">
        <f>+VLOOKUP(Precio_mayoristas_consumidores[[#This Row],[Cod_mes]],Códigos_mes[],2,0)</f>
        <v>Febrero</v>
      </c>
      <c r="D9001" t="s">
        <v>800</v>
      </c>
      <c r="E9001" t="str">
        <f>+VLOOKUP(Precio_mayoristas_consumidores[[#This Row],[Producto]],Codigos_class_frutas[],2,0)</f>
        <v>Cítricos</v>
      </c>
      <c r="F9001" t="s">
        <v>256</v>
      </c>
      <c r="G9001" s="51">
        <v>484.67</v>
      </c>
    </row>
    <row r="9002" spans="1:7" x14ac:dyDescent="0.35">
      <c r="A9002">
        <v>2019</v>
      </c>
      <c r="B9002">
        <v>2</v>
      </c>
      <c r="C9002" t="str">
        <f>+VLOOKUP(Precio_mayoristas_consumidores[[#This Row],[Cod_mes]],Códigos_mes[],2,0)</f>
        <v>Febrero</v>
      </c>
      <c r="D9002" t="s">
        <v>800</v>
      </c>
      <c r="E9002" t="str">
        <f>+VLOOKUP(Precio_mayoristas_consumidores[[#This Row],[Producto]],Codigos_class_frutas[],2,0)</f>
        <v>Otros</v>
      </c>
      <c r="F9002" t="s">
        <v>717</v>
      </c>
      <c r="G9002" s="51">
        <v>557.51</v>
      </c>
    </row>
    <row r="9003" spans="1:7" x14ac:dyDescent="0.35">
      <c r="A9003">
        <v>2019</v>
      </c>
      <c r="B9003">
        <v>2</v>
      </c>
      <c r="C9003" t="str">
        <f>+VLOOKUP(Precio_mayoristas_consumidores[[#This Row],[Cod_mes]],Códigos_mes[],2,0)</f>
        <v>Febrero</v>
      </c>
      <c r="D9003" t="s">
        <v>800</v>
      </c>
      <c r="E9003" t="str">
        <f>+VLOOKUP(Precio_mayoristas_consumidores[[#This Row],[Producto]],Codigos_class_frutas[],2,0)</f>
        <v>Uva</v>
      </c>
      <c r="F9003" t="s">
        <v>295</v>
      </c>
      <c r="G9003" s="51">
        <v>529.54</v>
      </c>
    </row>
    <row r="9004" spans="1:7" x14ac:dyDescent="0.35">
      <c r="A9004">
        <v>2019</v>
      </c>
      <c r="B9004">
        <v>3</v>
      </c>
      <c r="C9004" t="str">
        <f>+VLOOKUP(Precio_mayoristas_consumidores[[#This Row],[Cod_mes]],Códigos_mes[],2,0)</f>
        <v>Marzo</v>
      </c>
      <c r="D9004" t="s">
        <v>800</v>
      </c>
      <c r="E9004" t="str">
        <f>+VLOOKUP(Precio_mayoristas_consumidores[[#This Row],[Producto]],Codigos_class_frutas[],2,0)</f>
        <v>Berries</v>
      </c>
      <c r="F9004" t="s">
        <v>207</v>
      </c>
      <c r="G9004" s="51">
        <v>1512.79</v>
      </c>
    </row>
    <row r="9005" spans="1:7" x14ac:dyDescent="0.35">
      <c r="A9005">
        <v>2019</v>
      </c>
      <c r="B9005">
        <v>3</v>
      </c>
      <c r="C9005" t="str">
        <f>+VLOOKUP(Precio_mayoristas_consumidores[[#This Row],[Cod_mes]],Códigos_mes[],2,0)</f>
        <v>Marzo</v>
      </c>
      <c r="D9005" t="s">
        <v>800</v>
      </c>
      <c r="E9005" t="str">
        <f>+VLOOKUP(Precio_mayoristas_consumidores[[#This Row],[Producto]],Codigos_class_frutas[],2,0)</f>
        <v>Berries</v>
      </c>
      <c r="F9005" t="s">
        <v>801</v>
      </c>
      <c r="G9005" s="51">
        <v>1714.29</v>
      </c>
    </row>
    <row r="9006" spans="1:7" x14ac:dyDescent="0.35">
      <c r="A9006">
        <v>2019</v>
      </c>
      <c r="B9006">
        <v>3</v>
      </c>
      <c r="C9006" t="str">
        <f>+VLOOKUP(Precio_mayoristas_consumidores[[#This Row],[Cod_mes]],Códigos_mes[],2,0)</f>
        <v>Marzo</v>
      </c>
      <c r="D9006" t="s">
        <v>800</v>
      </c>
      <c r="E9006" t="str">
        <f>+VLOOKUP(Precio_mayoristas_consumidores[[#This Row],[Producto]],Codigos_class_frutas[],2,0)</f>
        <v>Frutos de hueso (carozo)</v>
      </c>
      <c r="F9006" t="s">
        <v>702</v>
      </c>
      <c r="G9006" s="51">
        <v>428.63</v>
      </c>
    </row>
    <row r="9007" spans="1:7" x14ac:dyDescent="0.35">
      <c r="A9007">
        <v>2019</v>
      </c>
      <c r="B9007">
        <v>3</v>
      </c>
      <c r="C9007" t="str">
        <f>+VLOOKUP(Precio_mayoristas_consumidores[[#This Row],[Cod_mes]],Códigos_mes[],2,0)</f>
        <v>Marzo</v>
      </c>
      <c r="D9007" t="s">
        <v>800</v>
      </c>
      <c r="E9007" t="str">
        <f>+VLOOKUP(Precio_mayoristas_consumidores[[#This Row],[Producto]],Codigos_class_frutas[],2,0)</f>
        <v>Frutos de hueso (carozo)</v>
      </c>
      <c r="F9007" t="s">
        <v>277</v>
      </c>
      <c r="G9007" s="51">
        <v>714.63</v>
      </c>
    </row>
    <row r="9008" spans="1:7" x14ac:dyDescent="0.35">
      <c r="A9008">
        <v>2019</v>
      </c>
      <c r="B9008">
        <v>3</v>
      </c>
      <c r="C9008" t="str">
        <f>+VLOOKUP(Precio_mayoristas_consumidores[[#This Row],[Cod_mes]],Códigos_mes[],2,0)</f>
        <v>Marzo</v>
      </c>
      <c r="D9008" t="s">
        <v>800</v>
      </c>
      <c r="E9008" t="str">
        <f>+VLOOKUP(Precio_mayoristas_consumidores[[#This Row],[Producto]],Codigos_class_frutas[],2,0)</f>
        <v>Berries</v>
      </c>
      <c r="F9008" t="s">
        <v>799</v>
      </c>
      <c r="G9008" s="51">
        <v>1736.75</v>
      </c>
    </row>
    <row r="9009" spans="1:7" x14ac:dyDescent="0.35">
      <c r="A9009">
        <v>2019</v>
      </c>
      <c r="B9009">
        <v>3</v>
      </c>
      <c r="C9009" t="str">
        <f>+VLOOKUP(Precio_mayoristas_consumidores[[#This Row],[Cod_mes]],Códigos_mes[],2,0)</f>
        <v>Marzo</v>
      </c>
      <c r="D9009" t="s">
        <v>800</v>
      </c>
      <c r="E9009" t="str">
        <f>+VLOOKUP(Precio_mayoristas_consumidores[[#This Row],[Producto]],Codigos_class_frutas[],2,0)</f>
        <v>Berries</v>
      </c>
      <c r="F9009" t="s">
        <v>212</v>
      </c>
      <c r="G9009" s="51">
        <v>970.39</v>
      </c>
    </row>
    <row r="9010" spans="1:7" x14ac:dyDescent="0.35">
      <c r="A9010">
        <v>2019</v>
      </c>
      <c r="B9010">
        <v>3</v>
      </c>
      <c r="C9010" t="str">
        <f>+VLOOKUP(Precio_mayoristas_consumidores[[#This Row],[Cod_mes]],Códigos_mes[],2,0)</f>
        <v>Marzo</v>
      </c>
      <c r="D9010" t="s">
        <v>800</v>
      </c>
      <c r="E9010" t="str">
        <f>+VLOOKUP(Precio_mayoristas_consumidores[[#This Row],[Producto]],Codigos_class_frutas[],2,0)</f>
        <v>Frutos de pepita</v>
      </c>
      <c r="F9010" t="s">
        <v>805</v>
      </c>
      <c r="G9010" s="51">
        <v>725.33</v>
      </c>
    </row>
    <row r="9011" spans="1:7" x14ac:dyDescent="0.35">
      <c r="A9011">
        <v>2019</v>
      </c>
      <c r="B9011">
        <v>3</v>
      </c>
      <c r="C9011" t="str">
        <f>+VLOOKUP(Precio_mayoristas_consumidores[[#This Row],[Cod_mes]],Códigos_mes[],2,0)</f>
        <v>Marzo</v>
      </c>
      <c r="D9011" t="s">
        <v>800</v>
      </c>
      <c r="E9011" t="str">
        <f>+VLOOKUP(Precio_mayoristas_consumidores[[#This Row],[Producto]],Codigos_class_frutas[],2,0)</f>
        <v>Berries</v>
      </c>
      <c r="F9011" t="s">
        <v>810</v>
      </c>
      <c r="G9011" s="51">
        <v>1500</v>
      </c>
    </row>
    <row r="9012" spans="1:7" x14ac:dyDescent="0.35">
      <c r="A9012">
        <v>2019</v>
      </c>
      <c r="B9012">
        <v>3</v>
      </c>
      <c r="C9012" t="str">
        <f>+VLOOKUP(Precio_mayoristas_consumidores[[#This Row],[Cod_mes]],Códigos_mes[],2,0)</f>
        <v>Marzo</v>
      </c>
      <c r="D9012" t="s">
        <v>800</v>
      </c>
      <c r="E9012" t="str">
        <f>+VLOOKUP(Precio_mayoristas_consumidores[[#This Row],[Producto]],Codigos_class_frutas[],2,0)</f>
        <v>Berries</v>
      </c>
      <c r="F9012" t="s">
        <v>249</v>
      </c>
      <c r="G9012" s="51">
        <v>601.98</v>
      </c>
    </row>
    <row r="9013" spans="1:7" x14ac:dyDescent="0.35">
      <c r="A9013">
        <v>2019</v>
      </c>
      <c r="B9013">
        <v>3</v>
      </c>
      <c r="C9013" t="str">
        <f>+VLOOKUP(Precio_mayoristas_consumidores[[#This Row],[Cod_mes]],Códigos_mes[],2,0)</f>
        <v>Marzo</v>
      </c>
      <c r="D9013" t="s">
        <v>800</v>
      </c>
      <c r="E9013" t="str">
        <f>+VLOOKUP(Precio_mayoristas_consumidores[[#This Row],[Producto]],Codigos_class_frutas[],2,0)</f>
        <v>Cítricos</v>
      </c>
      <c r="F9013" t="s">
        <v>214</v>
      </c>
      <c r="G9013" s="51">
        <v>1036.8399999999999</v>
      </c>
    </row>
    <row r="9014" spans="1:7" x14ac:dyDescent="0.35">
      <c r="A9014">
        <v>2019</v>
      </c>
      <c r="B9014">
        <v>3</v>
      </c>
      <c r="C9014" t="str">
        <f>+VLOOKUP(Precio_mayoristas_consumidores[[#This Row],[Cod_mes]],Códigos_mes[],2,0)</f>
        <v>Marzo</v>
      </c>
      <c r="D9014" t="s">
        <v>800</v>
      </c>
      <c r="E9014" t="str">
        <f>+VLOOKUP(Precio_mayoristas_consumidores[[#This Row],[Producto]],Codigos_class_frutas[],2,0)</f>
        <v>Cítricos</v>
      </c>
      <c r="F9014" t="s">
        <v>218</v>
      </c>
      <c r="G9014" s="51">
        <v>527.59</v>
      </c>
    </row>
    <row r="9015" spans="1:7" x14ac:dyDescent="0.35">
      <c r="A9015">
        <v>2019</v>
      </c>
      <c r="B9015">
        <v>3</v>
      </c>
      <c r="C9015" t="str">
        <f>+VLOOKUP(Precio_mayoristas_consumidores[[#This Row],[Cod_mes]],Códigos_mes[],2,0)</f>
        <v>Marzo</v>
      </c>
      <c r="D9015" t="s">
        <v>800</v>
      </c>
      <c r="E9015" t="str">
        <f>+VLOOKUP(Precio_mayoristas_consumidores[[#This Row],[Producto]],Codigos_class_frutas[],2,0)</f>
        <v>Tropicales y subtropicales</v>
      </c>
      <c r="F9015" t="s">
        <v>229</v>
      </c>
      <c r="G9015" s="51">
        <v>1411.57</v>
      </c>
    </row>
    <row r="9016" spans="1:7" x14ac:dyDescent="0.35">
      <c r="A9016">
        <v>2019</v>
      </c>
      <c r="B9016">
        <v>3</v>
      </c>
      <c r="C9016" t="str">
        <f>+VLOOKUP(Precio_mayoristas_consumidores[[#This Row],[Cod_mes]],Códigos_mes[],2,0)</f>
        <v>Marzo</v>
      </c>
      <c r="D9016" t="s">
        <v>800</v>
      </c>
      <c r="E9016" t="str">
        <f>+VLOOKUP(Precio_mayoristas_consumidores[[#This Row],[Producto]],Codigos_class_frutas[],2,0)</f>
        <v>Frutos de pepita</v>
      </c>
      <c r="F9016" t="s">
        <v>231</v>
      </c>
      <c r="G9016" s="51">
        <v>425.47</v>
      </c>
    </row>
    <row r="9017" spans="1:7" x14ac:dyDescent="0.35">
      <c r="A9017">
        <v>2019</v>
      </c>
      <c r="B9017">
        <v>3</v>
      </c>
      <c r="C9017" t="str">
        <f>+VLOOKUP(Precio_mayoristas_consumidores[[#This Row],[Cod_mes]],Códigos_mes[],2,0)</f>
        <v>Marzo</v>
      </c>
      <c r="D9017" t="s">
        <v>800</v>
      </c>
      <c r="E9017" t="str">
        <f>+VLOOKUP(Precio_mayoristas_consumidores[[#This Row],[Producto]],Codigos_class_frutas[],2,0)</f>
        <v>Tropicales y subtropicales</v>
      </c>
      <c r="F9017" t="s">
        <v>798</v>
      </c>
      <c r="G9017" s="51">
        <v>1138.33</v>
      </c>
    </row>
    <row r="9018" spans="1:7" x14ac:dyDescent="0.35">
      <c r="A9018">
        <v>2019</v>
      </c>
      <c r="B9018">
        <v>3</v>
      </c>
      <c r="C9018" t="str">
        <f>+VLOOKUP(Precio_mayoristas_consumidores[[#This Row],[Cod_mes]],Códigos_mes[],2,0)</f>
        <v>Marzo</v>
      </c>
      <c r="D9018" t="s">
        <v>800</v>
      </c>
      <c r="E9018" t="str">
        <f>+VLOOKUP(Precio_mayoristas_consumidores[[#This Row],[Producto]],Codigos_class_frutas[],2,0)</f>
        <v>Frutos de pepita</v>
      </c>
      <c r="F9018" t="s">
        <v>803</v>
      </c>
      <c r="G9018" s="51">
        <v>508.83</v>
      </c>
    </row>
    <row r="9019" spans="1:7" x14ac:dyDescent="0.35">
      <c r="A9019">
        <v>2019</v>
      </c>
      <c r="B9019">
        <v>3</v>
      </c>
      <c r="C9019" t="str">
        <f>+VLOOKUP(Precio_mayoristas_consumidores[[#This Row],[Cod_mes]],Códigos_mes[],2,0)</f>
        <v>Marzo</v>
      </c>
      <c r="D9019" t="s">
        <v>800</v>
      </c>
      <c r="E9019" t="str">
        <f>+VLOOKUP(Precio_mayoristas_consumidores[[#This Row],[Producto]],Codigos_class_frutas[],2,0)</f>
        <v>Berries</v>
      </c>
      <c r="F9019" t="s">
        <v>802</v>
      </c>
      <c r="G9019" s="51">
        <v>1518.75</v>
      </c>
    </row>
    <row r="9020" spans="1:7" x14ac:dyDescent="0.35">
      <c r="A9020">
        <v>2019</v>
      </c>
      <c r="B9020">
        <v>3</v>
      </c>
      <c r="C9020" t="str">
        <f>+VLOOKUP(Precio_mayoristas_consumidores[[#This Row],[Cod_mes]],Códigos_mes[],2,0)</f>
        <v>Marzo</v>
      </c>
      <c r="D9020" t="s">
        <v>800</v>
      </c>
      <c r="E9020" t="str">
        <f>+VLOOKUP(Precio_mayoristas_consumidores[[#This Row],[Producto]],Codigos_class_frutas[],2,0)</f>
        <v>Cítricos</v>
      </c>
      <c r="F9020" t="s">
        <v>221</v>
      </c>
      <c r="G9020" s="51">
        <v>428.74</v>
      </c>
    </row>
    <row r="9021" spans="1:7" x14ac:dyDescent="0.35">
      <c r="A9021">
        <v>2019</v>
      </c>
      <c r="B9021">
        <v>3</v>
      </c>
      <c r="C9021" t="str">
        <f>+VLOOKUP(Precio_mayoristas_consumidores[[#This Row],[Cod_mes]],Códigos_mes[],2,0)</f>
        <v>Marzo</v>
      </c>
      <c r="D9021" t="s">
        <v>800</v>
      </c>
      <c r="E9021" t="str">
        <f>+VLOOKUP(Precio_mayoristas_consumidores[[#This Row],[Producto]],Codigos_class_frutas[],2,0)</f>
        <v>Frutos de hueso (carozo)</v>
      </c>
      <c r="F9021" t="s">
        <v>665</v>
      </c>
      <c r="G9021" s="51">
        <v>673.83</v>
      </c>
    </row>
    <row r="9022" spans="1:7" x14ac:dyDescent="0.35">
      <c r="A9022">
        <v>2019</v>
      </c>
      <c r="B9022">
        <v>3</v>
      </c>
      <c r="C9022" t="str">
        <f>+VLOOKUP(Precio_mayoristas_consumidores[[#This Row],[Cod_mes]],Códigos_mes[],2,0)</f>
        <v>Marzo</v>
      </c>
      <c r="D9022" t="s">
        <v>800</v>
      </c>
      <c r="E9022" t="str">
        <f>+VLOOKUP(Precio_mayoristas_consumidores[[#This Row],[Producto]],Codigos_class_frutas[],2,0)</f>
        <v>Oleaginosos</v>
      </c>
      <c r="F9022" t="s">
        <v>225</v>
      </c>
      <c r="G9022" s="51">
        <v>2084.71</v>
      </c>
    </row>
    <row r="9023" spans="1:7" x14ac:dyDescent="0.35">
      <c r="A9023">
        <v>2019</v>
      </c>
      <c r="B9023">
        <v>3</v>
      </c>
      <c r="C9023" t="str">
        <f>+VLOOKUP(Precio_mayoristas_consumidores[[#This Row],[Cod_mes]],Códigos_mes[],2,0)</f>
        <v>Marzo</v>
      </c>
      <c r="D9023" t="s">
        <v>800</v>
      </c>
      <c r="E9023" t="str">
        <f>+VLOOKUP(Precio_mayoristas_consumidores[[#This Row],[Producto]],Codigos_class_frutas[],2,0)</f>
        <v>Frutos de pepita</v>
      </c>
      <c r="F9023" t="s">
        <v>242</v>
      </c>
      <c r="G9023" s="51">
        <v>390.58</v>
      </c>
    </row>
    <row r="9024" spans="1:7" x14ac:dyDescent="0.35">
      <c r="A9024">
        <v>2019</v>
      </c>
      <c r="B9024">
        <v>3</v>
      </c>
      <c r="C9024" t="str">
        <f>+VLOOKUP(Precio_mayoristas_consumidores[[#This Row],[Cod_mes]],Códigos_mes[],2,0)</f>
        <v>Marzo</v>
      </c>
      <c r="D9024" t="s">
        <v>800</v>
      </c>
      <c r="E9024" t="str">
        <f>+VLOOKUP(Precio_mayoristas_consumidores[[#This Row],[Producto]],Codigos_class_frutas[],2,0)</f>
        <v>Tropicales y subtropicales</v>
      </c>
      <c r="F9024" t="s">
        <v>204</v>
      </c>
      <c r="G9024" s="51">
        <v>700.94</v>
      </c>
    </row>
    <row r="9025" spans="1:7" x14ac:dyDescent="0.35">
      <c r="A9025">
        <v>2019</v>
      </c>
      <c r="B9025">
        <v>3</v>
      </c>
      <c r="C9025" t="str">
        <f>+VLOOKUP(Precio_mayoristas_consumidores[[#This Row],[Cod_mes]],Códigos_mes[],2,0)</f>
        <v>Marzo</v>
      </c>
      <c r="D9025" t="s">
        <v>800</v>
      </c>
      <c r="E9025" t="str">
        <f>+VLOOKUP(Precio_mayoristas_consumidores[[#This Row],[Producto]],Codigos_class_frutas[],2,0)</f>
        <v>Cítricos</v>
      </c>
      <c r="F9025" t="s">
        <v>256</v>
      </c>
      <c r="G9025" s="51">
        <v>555.03</v>
      </c>
    </row>
    <row r="9026" spans="1:7" x14ac:dyDescent="0.35">
      <c r="A9026">
        <v>2019</v>
      </c>
      <c r="B9026">
        <v>3</v>
      </c>
      <c r="C9026" t="str">
        <f>+VLOOKUP(Precio_mayoristas_consumidores[[#This Row],[Cod_mes]],Códigos_mes[],2,0)</f>
        <v>Marzo</v>
      </c>
      <c r="D9026" t="s">
        <v>800</v>
      </c>
      <c r="E9026" t="str">
        <f>+VLOOKUP(Precio_mayoristas_consumidores[[#This Row],[Producto]],Codigos_class_frutas[],2,0)</f>
        <v>Otros</v>
      </c>
      <c r="F9026" t="s">
        <v>808</v>
      </c>
      <c r="G9026" s="51">
        <v>1669.64</v>
      </c>
    </row>
    <row r="9027" spans="1:7" x14ac:dyDescent="0.35">
      <c r="A9027">
        <v>2019</v>
      </c>
      <c r="B9027">
        <v>3</v>
      </c>
      <c r="C9027" t="str">
        <f>+VLOOKUP(Precio_mayoristas_consumidores[[#This Row],[Cod_mes]],Códigos_mes[],2,0)</f>
        <v>Marzo</v>
      </c>
      <c r="D9027" t="s">
        <v>800</v>
      </c>
      <c r="E9027" t="str">
        <f>+VLOOKUP(Precio_mayoristas_consumidores[[#This Row],[Producto]],Codigos_class_frutas[],2,0)</f>
        <v>Otros</v>
      </c>
      <c r="F9027" t="s">
        <v>717</v>
      </c>
      <c r="G9027" s="51">
        <v>514.34</v>
      </c>
    </row>
    <row r="9028" spans="1:7" x14ac:dyDescent="0.35">
      <c r="A9028">
        <v>2019</v>
      </c>
      <c r="B9028">
        <v>3</v>
      </c>
      <c r="C9028" t="str">
        <f>+VLOOKUP(Precio_mayoristas_consumidores[[#This Row],[Cod_mes]],Códigos_mes[],2,0)</f>
        <v>Marzo</v>
      </c>
      <c r="D9028" t="s">
        <v>800</v>
      </c>
      <c r="E9028" t="str">
        <f>+VLOOKUP(Precio_mayoristas_consumidores[[#This Row],[Producto]],Codigos_class_frutas[],2,0)</f>
        <v>Uva</v>
      </c>
      <c r="F9028" t="s">
        <v>295</v>
      </c>
      <c r="G9028" s="51">
        <v>490.15</v>
      </c>
    </row>
    <row r="9029" spans="1:7" x14ac:dyDescent="0.35">
      <c r="A9029">
        <v>2019</v>
      </c>
      <c r="B9029">
        <v>4</v>
      </c>
      <c r="C9029" t="str">
        <f>+VLOOKUP(Precio_mayoristas_consumidores[[#This Row],[Cod_mes]],Códigos_mes[],2,0)</f>
        <v>Abril</v>
      </c>
      <c r="D9029" t="s">
        <v>800</v>
      </c>
      <c r="E9029" t="str">
        <f>+VLOOKUP(Precio_mayoristas_consumidores[[#This Row],[Producto]],Codigos_class_frutas[],2,0)</f>
        <v>Berries</v>
      </c>
      <c r="F9029" t="s">
        <v>207</v>
      </c>
      <c r="G9029" s="51">
        <v>1723.72</v>
      </c>
    </row>
    <row r="9030" spans="1:7" x14ac:dyDescent="0.35">
      <c r="A9030">
        <v>2019</v>
      </c>
      <c r="B9030">
        <v>4</v>
      </c>
      <c r="C9030" t="str">
        <f>+VLOOKUP(Precio_mayoristas_consumidores[[#This Row],[Cod_mes]],Códigos_mes[],2,0)</f>
        <v>Abril</v>
      </c>
      <c r="D9030" t="s">
        <v>800</v>
      </c>
      <c r="E9030" t="str">
        <f>+VLOOKUP(Precio_mayoristas_consumidores[[#This Row],[Producto]],Codigos_class_frutas[],2,0)</f>
        <v>Berries</v>
      </c>
      <c r="F9030" t="s">
        <v>801</v>
      </c>
      <c r="G9030" s="51">
        <v>1714.29</v>
      </c>
    </row>
    <row r="9031" spans="1:7" x14ac:dyDescent="0.35">
      <c r="A9031">
        <v>2019</v>
      </c>
      <c r="B9031">
        <v>4</v>
      </c>
      <c r="C9031" t="str">
        <f>+VLOOKUP(Precio_mayoristas_consumidores[[#This Row],[Cod_mes]],Códigos_mes[],2,0)</f>
        <v>Abril</v>
      </c>
      <c r="D9031" t="s">
        <v>800</v>
      </c>
      <c r="E9031" t="str">
        <f>+VLOOKUP(Precio_mayoristas_consumidores[[#This Row],[Producto]],Codigos_class_frutas[],2,0)</f>
        <v>Otros</v>
      </c>
      <c r="F9031" t="s">
        <v>804</v>
      </c>
      <c r="G9031" s="51">
        <v>773.22</v>
      </c>
    </row>
    <row r="9032" spans="1:7" x14ac:dyDescent="0.35">
      <c r="A9032">
        <v>2019</v>
      </c>
      <c r="B9032">
        <v>4</v>
      </c>
      <c r="C9032" t="str">
        <f>+VLOOKUP(Precio_mayoristas_consumidores[[#This Row],[Cod_mes]],Códigos_mes[],2,0)</f>
        <v>Abril</v>
      </c>
      <c r="D9032" t="s">
        <v>800</v>
      </c>
      <c r="E9032" t="str">
        <f>+VLOOKUP(Precio_mayoristas_consumidores[[#This Row],[Producto]],Codigos_class_frutas[],2,0)</f>
        <v>Frutos de hueso (carozo)</v>
      </c>
      <c r="F9032" t="s">
        <v>702</v>
      </c>
      <c r="G9032" s="51">
        <v>384.96</v>
      </c>
    </row>
    <row r="9033" spans="1:7" x14ac:dyDescent="0.35">
      <c r="A9033">
        <v>2019</v>
      </c>
      <c r="B9033">
        <v>4</v>
      </c>
      <c r="C9033" t="str">
        <f>+VLOOKUP(Precio_mayoristas_consumidores[[#This Row],[Cod_mes]],Códigos_mes[],2,0)</f>
        <v>Abril</v>
      </c>
      <c r="D9033" t="s">
        <v>800</v>
      </c>
      <c r="E9033" t="str">
        <f>+VLOOKUP(Precio_mayoristas_consumidores[[#This Row],[Producto]],Codigos_class_frutas[],2,0)</f>
        <v>Frutos de hueso (carozo)</v>
      </c>
      <c r="F9033" t="s">
        <v>277</v>
      </c>
      <c r="G9033" s="51">
        <v>840.61</v>
      </c>
    </row>
    <row r="9034" spans="1:7" x14ac:dyDescent="0.35">
      <c r="A9034">
        <v>2019</v>
      </c>
      <c r="B9034">
        <v>4</v>
      </c>
      <c r="C9034" t="str">
        <f>+VLOOKUP(Precio_mayoristas_consumidores[[#This Row],[Cod_mes]],Códigos_mes[],2,0)</f>
        <v>Abril</v>
      </c>
      <c r="D9034" t="s">
        <v>800</v>
      </c>
      <c r="E9034" t="str">
        <f>+VLOOKUP(Precio_mayoristas_consumidores[[#This Row],[Producto]],Codigos_class_frutas[],2,0)</f>
        <v>Berries</v>
      </c>
      <c r="F9034" t="s">
        <v>799</v>
      </c>
      <c r="G9034" s="51">
        <v>2100</v>
      </c>
    </row>
    <row r="9035" spans="1:7" x14ac:dyDescent="0.35">
      <c r="A9035">
        <v>2019</v>
      </c>
      <c r="B9035">
        <v>4</v>
      </c>
      <c r="C9035" t="str">
        <f>+VLOOKUP(Precio_mayoristas_consumidores[[#This Row],[Cod_mes]],Códigos_mes[],2,0)</f>
        <v>Abril</v>
      </c>
      <c r="D9035" t="s">
        <v>800</v>
      </c>
      <c r="E9035" t="str">
        <f>+VLOOKUP(Precio_mayoristas_consumidores[[#This Row],[Producto]],Codigos_class_frutas[],2,0)</f>
        <v>Berries</v>
      </c>
      <c r="F9035" t="s">
        <v>212</v>
      </c>
      <c r="G9035" s="51">
        <v>977.57</v>
      </c>
    </row>
    <row r="9036" spans="1:7" x14ac:dyDescent="0.35">
      <c r="A9036">
        <v>2019</v>
      </c>
      <c r="B9036">
        <v>4</v>
      </c>
      <c r="C9036" t="str">
        <f>+VLOOKUP(Precio_mayoristas_consumidores[[#This Row],[Cod_mes]],Códigos_mes[],2,0)</f>
        <v>Abril</v>
      </c>
      <c r="D9036" t="s">
        <v>800</v>
      </c>
      <c r="E9036" t="str">
        <f>+VLOOKUP(Precio_mayoristas_consumidores[[#This Row],[Producto]],Codigos_class_frutas[],2,0)</f>
        <v>Frutos de pepita</v>
      </c>
      <c r="F9036" t="s">
        <v>805</v>
      </c>
      <c r="G9036" s="51">
        <v>565.57000000000005</v>
      </c>
    </row>
    <row r="9037" spans="1:7" x14ac:dyDescent="0.35">
      <c r="A9037">
        <v>2019</v>
      </c>
      <c r="B9037">
        <v>4</v>
      </c>
      <c r="C9037" t="str">
        <f>+VLOOKUP(Precio_mayoristas_consumidores[[#This Row],[Cod_mes]],Códigos_mes[],2,0)</f>
        <v>Abril</v>
      </c>
      <c r="D9037" t="s">
        <v>800</v>
      </c>
      <c r="E9037" t="str">
        <f>+VLOOKUP(Precio_mayoristas_consumidores[[#This Row],[Producto]],Codigos_class_frutas[],2,0)</f>
        <v>Tropicales y subtropicales</v>
      </c>
      <c r="F9037" t="s">
        <v>807</v>
      </c>
      <c r="G9037" s="51">
        <v>1150</v>
      </c>
    </row>
    <row r="9038" spans="1:7" x14ac:dyDescent="0.35">
      <c r="A9038">
        <v>2019</v>
      </c>
      <c r="B9038">
        <v>4</v>
      </c>
      <c r="C9038" t="str">
        <f>+VLOOKUP(Precio_mayoristas_consumidores[[#This Row],[Cod_mes]],Códigos_mes[],2,0)</f>
        <v>Abril</v>
      </c>
      <c r="D9038" t="s">
        <v>800</v>
      </c>
      <c r="E9038" t="str">
        <f>+VLOOKUP(Precio_mayoristas_consumidores[[#This Row],[Producto]],Codigos_class_frutas[],2,0)</f>
        <v>Berries</v>
      </c>
      <c r="F9038" t="s">
        <v>810</v>
      </c>
      <c r="G9038" s="51">
        <v>1476.19</v>
      </c>
    </row>
    <row r="9039" spans="1:7" x14ac:dyDescent="0.35">
      <c r="A9039">
        <v>2019</v>
      </c>
      <c r="B9039">
        <v>4</v>
      </c>
      <c r="C9039" t="str">
        <f>+VLOOKUP(Precio_mayoristas_consumidores[[#This Row],[Cod_mes]],Códigos_mes[],2,0)</f>
        <v>Abril</v>
      </c>
      <c r="D9039" t="s">
        <v>800</v>
      </c>
      <c r="E9039" t="str">
        <f>+VLOOKUP(Precio_mayoristas_consumidores[[#This Row],[Producto]],Codigos_class_frutas[],2,0)</f>
        <v>Berries</v>
      </c>
      <c r="F9039" t="s">
        <v>249</v>
      </c>
      <c r="G9039" s="51">
        <v>455.93</v>
      </c>
    </row>
    <row r="9040" spans="1:7" x14ac:dyDescent="0.35">
      <c r="A9040">
        <v>2019</v>
      </c>
      <c r="B9040">
        <v>4</v>
      </c>
      <c r="C9040" t="str">
        <f>+VLOOKUP(Precio_mayoristas_consumidores[[#This Row],[Cod_mes]],Códigos_mes[],2,0)</f>
        <v>Abril</v>
      </c>
      <c r="D9040" t="s">
        <v>800</v>
      </c>
      <c r="E9040" t="str">
        <f>+VLOOKUP(Precio_mayoristas_consumidores[[#This Row],[Producto]],Codigos_class_frutas[],2,0)</f>
        <v>Cítricos</v>
      </c>
      <c r="F9040" t="s">
        <v>214</v>
      </c>
      <c r="G9040" s="51">
        <v>751.18</v>
      </c>
    </row>
    <row r="9041" spans="1:7" x14ac:dyDescent="0.35">
      <c r="A9041">
        <v>2019</v>
      </c>
      <c r="B9041">
        <v>4</v>
      </c>
      <c r="C9041" t="str">
        <f>+VLOOKUP(Precio_mayoristas_consumidores[[#This Row],[Cod_mes]],Códigos_mes[],2,0)</f>
        <v>Abril</v>
      </c>
      <c r="D9041" t="s">
        <v>800</v>
      </c>
      <c r="E9041" t="str">
        <f>+VLOOKUP(Precio_mayoristas_consumidores[[#This Row],[Producto]],Codigos_class_frutas[],2,0)</f>
        <v>Cítricos</v>
      </c>
      <c r="F9041" t="s">
        <v>218</v>
      </c>
      <c r="G9041" s="51">
        <v>743.92</v>
      </c>
    </row>
    <row r="9042" spans="1:7" x14ac:dyDescent="0.35">
      <c r="A9042">
        <v>2019</v>
      </c>
      <c r="B9042">
        <v>4</v>
      </c>
      <c r="C9042" t="str">
        <f>+VLOOKUP(Precio_mayoristas_consumidores[[#This Row],[Cod_mes]],Códigos_mes[],2,0)</f>
        <v>Abril</v>
      </c>
      <c r="D9042" t="s">
        <v>800</v>
      </c>
      <c r="E9042" t="str">
        <f>+VLOOKUP(Precio_mayoristas_consumidores[[#This Row],[Producto]],Codigos_class_frutas[],2,0)</f>
        <v>Tropicales y subtropicales</v>
      </c>
      <c r="F9042" t="s">
        <v>229</v>
      </c>
      <c r="G9042" s="51">
        <v>1441.37</v>
      </c>
    </row>
    <row r="9043" spans="1:7" x14ac:dyDescent="0.35">
      <c r="A9043">
        <v>2019</v>
      </c>
      <c r="B9043">
        <v>4</v>
      </c>
      <c r="C9043" t="str">
        <f>+VLOOKUP(Precio_mayoristas_consumidores[[#This Row],[Cod_mes]],Códigos_mes[],2,0)</f>
        <v>Abril</v>
      </c>
      <c r="D9043" t="s">
        <v>800</v>
      </c>
      <c r="E9043" t="str">
        <f>+VLOOKUP(Precio_mayoristas_consumidores[[#This Row],[Producto]],Codigos_class_frutas[],2,0)</f>
        <v>Frutos de pepita</v>
      </c>
      <c r="F9043" t="s">
        <v>231</v>
      </c>
      <c r="G9043" s="51">
        <v>392.4</v>
      </c>
    </row>
    <row r="9044" spans="1:7" x14ac:dyDescent="0.35">
      <c r="A9044">
        <v>2019</v>
      </c>
      <c r="B9044">
        <v>4</v>
      </c>
      <c r="C9044" t="str">
        <f>+VLOOKUP(Precio_mayoristas_consumidores[[#This Row],[Cod_mes]],Códigos_mes[],2,0)</f>
        <v>Abril</v>
      </c>
      <c r="D9044" t="s">
        <v>800</v>
      </c>
      <c r="E9044" t="str">
        <f>+VLOOKUP(Precio_mayoristas_consumidores[[#This Row],[Producto]],Codigos_class_frutas[],2,0)</f>
        <v>Tropicales y subtropicales</v>
      </c>
      <c r="F9044" t="s">
        <v>798</v>
      </c>
      <c r="G9044" s="51">
        <v>1033.56</v>
      </c>
    </row>
    <row r="9045" spans="1:7" x14ac:dyDescent="0.35">
      <c r="A9045">
        <v>2019</v>
      </c>
      <c r="B9045">
        <v>4</v>
      </c>
      <c r="C9045" t="str">
        <f>+VLOOKUP(Precio_mayoristas_consumidores[[#This Row],[Cod_mes]],Códigos_mes[],2,0)</f>
        <v>Abril</v>
      </c>
      <c r="D9045" t="s">
        <v>800</v>
      </c>
      <c r="E9045" t="str">
        <f>+VLOOKUP(Precio_mayoristas_consumidores[[#This Row],[Producto]],Codigos_class_frutas[],2,0)</f>
        <v>Frutos de pepita</v>
      </c>
      <c r="F9045" t="s">
        <v>803</v>
      </c>
      <c r="G9045" s="51">
        <v>472.4</v>
      </c>
    </row>
    <row r="9046" spans="1:7" x14ac:dyDescent="0.35">
      <c r="A9046">
        <v>2019</v>
      </c>
      <c r="B9046">
        <v>4</v>
      </c>
      <c r="C9046" t="str">
        <f>+VLOOKUP(Precio_mayoristas_consumidores[[#This Row],[Cod_mes]],Códigos_mes[],2,0)</f>
        <v>Abril</v>
      </c>
      <c r="D9046" t="s">
        <v>800</v>
      </c>
      <c r="E9046" t="str">
        <f>+VLOOKUP(Precio_mayoristas_consumidores[[#This Row],[Producto]],Codigos_class_frutas[],2,0)</f>
        <v>Berries</v>
      </c>
      <c r="F9046" t="s">
        <v>802</v>
      </c>
      <c r="G9046" s="51">
        <v>1800</v>
      </c>
    </row>
    <row r="9047" spans="1:7" x14ac:dyDescent="0.35">
      <c r="A9047">
        <v>2019</v>
      </c>
      <c r="B9047">
        <v>4</v>
      </c>
      <c r="C9047" t="str">
        <f>+VLOOKUP(Precio_mayoristas_consumidores[[#This Row],[Cod_mes]],Códigos_mes[],2,0)</f>
        <v>Abril</v>
      </c>
      <c r="D9047" t="s">
        <v>800</v>
      </c>
      <c r="E9047" t="str">
        <f>+VLOOKUP(Precio_mayoristas_consumidores[[#This Row],[Producto]],Codigos_class_frutas[],2,0)</f>
        <v>Cítricos</v>
      </c>
      <c r="F9047" t="s">
        <v>221</v>
      </c>
      <c r="G9047" s="51">
        <v>401.02</v>
      </c>
    </row>
    <row r="9048" spans="1:7" x14ac:dyDescent="0.35">
      <c r="A9048">
        <v>2019</v>
      </c>
      <c r="B9048">
        <v>4</v>
      </c>
      <c r="C9048" t="str">
        <f>+VLOOKUP(Precio_mayoristas_consumidores[[#This Row],[Cod_mes]],Códigos_mes[],2,0)</f>
        <v>Abril</v>
      </c>
      <c r="D9048" t="s">
        <v>800</v>
      </c>
      <c r="E9048" t="str">
        <f>+VLOOKUP(Precio_mayoristas_consumidores[[#This Row],[Producto]],Codigos_class_frutas[],2,0)</f>
        <v>Frutos de hueso (carozo)</v>
      </c>
      <c r="F9048" t="s">
        <v>665</v>
      </c>
      <c r="G9048" s="51">
        <v>800.58</v>
      </c>
    </row>
    <row r="9049" spans="1:7" x14ac:dyDescent="0.35">
      <c r="A9049">
        <v>2019</v>
      </c>
      <c r="B9049">
        <v>4</v>
      </c>
      <c r="C9049" t="str">
        <f>+VLOOKUP(Precio_mayoristas_consumidores[[#This Row],[Cod_mes]],Códigos_mes[],2,0)</f>
        <v>Abril</v>
      </c>
      <c r="D9049" t="s">
        <v>800</v>
      </c>
      <c r="E9049" t="str">
        <f>+VLOOKUP(Precio_mayoristas_consumidores[[#This Row],[Producto]],Codigos_class_frutas[],2,0)</f>
        <v>Oleaginosos</v>
      </c>
      <c r="F9049" t="s">
        <v>225</v>
      </c>
      <c r="G9049" s="51">
        <v>1907.41</v>
      </c>
    </row>
    <row r="9050" spans="1:7" x14ac:dyDescent="0.35">
      <c r="A9050">
        <v>2019</v>
      </c>
      <c r="B9050">
        <v>4</v>
      </c>
      <c r="C9050" t="str">
        <f>+VLOOKUP(Precio_mayoristas_consumidores[[#This Row],[Cod_mes]],Códigos_mes[],2,0)</f>
        <v>Abril</v>
      </c>
      <c r="D9050" t="s">
        <v>800</v>
      </c>
      <c r="E9050" t="str">
        <f>+VLOOKUP(Precio_mayoristas_consumidores[[#This Row],[Producto]],Codigos_class_frutas[],2,0)</f>
        <v>Frutos de pepita</v>
      </c>
      <c r="F9050" t="s">
        <v>242</v>
      </c>
      <c r="G9050" s="51">
        <v>368.32</v>
      </c>
    </row>
    <row r="9051" spans="1:7" x14ac:dyDescent="0.35">
      <c r="A9051">
        <v>2019</v>
      </c>
      <c r="B9051">
        <v>4</v>
      </c>
      <c r="C9051" t="str">
        <f>+VLOOKUP(Precio_mayoristas_consumidores[[#This Row],[Cod_mes]],Códigos_mes[],2,0)</f>
        <v>Abril</v>
      </c>
      <c r="D9051" t="s">
        <v>800</v>
      </c>
      <c r="E9051" t="str">
        <f>+VLOOKUP(Precio_mayoristas_consumidores[[#This Row],[Producto]],Codigos_class_frutas[],2,0)</f>
        <v>Frutos de pepita</v>
      </c>
      <c r="F9051" t="s">
        <v>809</v>
      </c>
      <c r="G9051" s="51">
        <v>266.67</v>
      </c>
    </row>
    <row r="9052" spans="1:7" x14ac:dyDescent="0.35">
      <c r="A9052">
        <v>2019</v>
      </c>
      <c r="B9052">
        <v>4</v>
      </c>
      <c r="C9052" t="str">
        <f>+VLOOKUP(Precio_mayoristas_consumidores[[#This Row],[Cod_mes]],Códigos_mes[],2,0)</f>
        <v>Abril</v>
      </c>
      <c r="D9052" t="s">
        <v>800</v>
      </c>
      <c r="E9052" t="str">
        <f>+VLOOKUP(Precio_mayoristas_consumidores[[#This Row],[Producto]],Codigos_class_frutas[],2,0)</f>
        <v>Tropicales y subtropicales</v>
      </c>
      <c r="F9052" t="s">
        <v>204</v>
      </c>
      <c r="G9052" s="51">
        <v>502.54</v>
      </c>
    </row>
    <row r="9053" spans="1:7" x14ac:dyDescent="0.35">
      <c r="A9053">
        <v>2019</v>
      </c>
      <c r="B9053">
        <v>4</v>
      </c>
      <c r="C9053" t="str">
        <f>+VLOOKUP(Precio_mayoristas_consumidores[[#This Row],[Cod_mes]],Códigos_mes[],2,0)</f>
        <v>Abril</v>
      </c>
      <c r="D9053" t="s">
        <v>800</v>
      </c>
      <c r="E9053" t="str">
        <f>+VLOOKUP(Precio_mayoristas_consumidores[[#This Row],[Producto]],Codigos_class_frutas[],2,0)</f>
        <v>Cítricos</v>
      </c>
      <c r="F9053" t="s">
        <v>256</v>
      </c>
      <c r="G9053" s="51">
        <v>532.99</v>
      </c>
    </row>
    <row r="9054" spans="1:7" x14ac:dyDescent="0.35">
      <c r="A9054">
        <v>2019</v>
      </c>
      <c r="B9054">
        <v>4</v>
      </c>
      <c r="C9054" t="str">
        <f>+VLOOKUP(Precio_mayoristas_consumidores[[#This Row],[Cod_mes]],Códigos_mes[],2,0)</f>
        <v>Abril</v>
      </c>
      <c r="D9054" t="s">
        <v>800</v>
      </c>
      <c r="E9054" t="str">
        <f>+VLOOKUP(Precio_mayoristas_consumidores[[#This Row],[Producto]],Codigos_class_frutas[],2,0)</f>
        <v>Otros</v>
      </c>
      <c r="F9054" t="s">
        <v>717</v>
      </c>
      <c r="G9054" s="51">
        <v>472.44</v>
      </c>
    </row>
    <row r="9055" spans="1:7" x14ac:dyDescent="0.35">
      <c r="A9055">
        <v>2019</v>
      </c>
      <c r="B9055">
        <v>4</v>
      </c>
      <c r="C9055" t="str">
        <f>+VLOOKUP(Precio_mayoristas_consumidores[[#This Row],[Cod_mes]],Códigos_mes[],2,0)</f>
        <v>Abril</v>
      </c>
      <c r="D9055" t="s">
        <v>800</v>
      </c>
      <c r="E9055" t="str">
        <f>+VLOOKUP(Precio_mayoristas_consumidores[[#This Row],[Producto]],Codigos_class_frutas[],2,0)</f>
        <v>Uva</v>
      </c>
      <c r="F9055" t="s">
        <v>295</v>
      </c>
      <c r="G9055" s="51">
        <v>486.4</v>
      </c>
    </row>
    <row r="9056" spans="1:7" x14ac:dyDescent="0.35">
      <c r="A9056">
        <v>2019</v>
      </c>
      <c r="B9056">
        <v>5</v>
      </c>
      <c r="C9056" t="str">
        <f>+VLOOKUP(Precio_mayoristas_consumidores[[#This Row],[Cod_mes]],Códigos_mes[],2,0)</f>
        <v>Mayo</v>
      </c>
      <c r="D9056" t="s">
        <v>800</v>
      </c>
      <c r="E9056" t="str">
        <f>+VLOOKUP(Precio_mayoristas_consumidores[[#This Row],[Producto]],Codigos_class_frutas[],2,0)</f>
        <v>Berries</v>
      </c>
      <c r="F9056" t="s">
        <v>207</v>
      </c>
      <c r="G9056" s="51">
        <v>2750</v>
      </c>
    </row>
    <row r="9057" spans="1:7" x14ac:dyDescent="0.35">
      <c r="A9057">
        <v>2019</v>
      </c>
      <c r="B9057">
        <v>5</v>
      </c>
      <c r="C9057" t="str">
        <f>+VLOOKUP(Precio_mayoristas_consumidores[[#This Row],[Cod_mes]],Códigos_mes[],2,0)</f>
        <v>Mayo</v>
      </c>
      <c r="D9057" t="s">
        <v>800</v>
      </c>
      <c r="E9057" t="str">
        <f>+VLOOKUP(Precio_mayoristas_consumidores[[#This Row],[Producto]],Codigos_class_frutas[],2,0)</f>
        <v>Otros</v>
      </c>
      <c r="F9057" t="s">
        <v>804</v>
      </c>
      <c r="G9057" s="51">
        <v>629.73</v>
      </c>
    </row>
    <row r="9058" spans="1:7" x14ac:dyDescent="0.35">
      <c r="A9058">
        <v>2019</v>
      </c>
      <c r="B9058">
        <v>5</v>
      </c>
      <c r="C9058" t="str">
        <f>+VLOOKUP(Precio_mayoristas_consumidores[[#This Row],[Cod_mes]],Códigos_mes[],2,0)</f>
        <v>Mayo</v>
      </c>
      <c r="D9058" t="s">
        <v>800</v>
      </c>
      <c r="E9058" t="str">
        <f>+VLOOKUP(Precio_mayoristas_consumidores[[#This Row],[Producto]],Codigos_class_frutas[],2,0)</f>
        <v>Frutos de hueso (carozo)</v>
      </c>
      <c r="F9058" t="s">
        <v>702</v>
      </c>
      <c r="G9058" s="51">
        <v>417.24</v>
      </c>
    </row>
    <row r="9059" spans="1:7" x14ac:dyDescent="0.35">
      <c r="A9059">
        <v>2019</v>
      </c>
      <c r="B9059">
        <v>5</v>
      </c>
      <c r="C9059" t="str">
        <f>+VLOOKUP(Precio_mayoristas_consumidores[[#This Row],[Cod_mes]],Códigos_mes[],2,0)</f>
        <v>Mayo</v>
      </c>
      <c r="D9059" t="s">
        <v>800</v>
      </c>
      <c r="E9059" t="str">
        <f>+VLOOKUP(Precio_mayoristas_consumidores[[#This Row],[Producto]],Codigos_class_frutas[],2,0)</f>
        <v>Berries</v>
      </c>
      <c r="F9059" t="s">
        <v>799</v>
      </c>
      <c r="G9059" s="51">
        <v>3600</v>
      </c>
    </row>
    <row r="9060" spans="1:7" x14ac:dyDescent="0.35">
      <c r="A9060">
        <v>2019</v>
      </c>
      <c r="B9060">
        <v>5</v>
      </c>
      <c r="C9060" t="str">
        <f>+VLOOKUP(Precio_mayoristas_consumidores[[#This Row],[Cod_mes]],Códigos_mes[],2,0)</f>
        <v>Mayo</v>
      </c>
      <c r="D9060" t="s">
        <v>800</v>
      </c>
      <c r="E9060" t="str">
        <f>+VLOOKUP(Precio_mayoristas_consumidores[[#This Row],[Producto]],Codigos_class_frutas[],2,0)</f>
        <v>Berries</v>
      </c>
      <c r="F9060" t="s">
        <v>212</v>
      </c>
      <c r="G9060" s="51">
        <v>1102.46</v>
      </c>
    </row>
    <row r="9061" spans="1:7" x14ac:dyDescent="0.35">
      <c r="A9061">
        <v>2019</v>
      </c>
      <c r="B9061">
        <v>5</v>
      </c>
      <c r="C9061" t="str">
        <f>+VLOOKUP(Precio_mayoristas_consumidores[[#This Row],[Cod_mes]],Códigos_mes[],2,0)</f>
        <v>Mayo</v>
      </c>
      <c r="D9061" t="s">
        <v>800</v>
      </c>
      <c r="E9061" t="str">
        <f>+VLOOKUP(Precio_mayoristas_consumidores[[#This Row],[Producto]],Codigos_class_frutas[],2,0)</f>
        <v>Frutos de pepita</v>
      </c>
      <c r="F9061" t="s">
        <v>805</v>
      </c>
      <c r="G9061" s="51">
        <v>580.16</v>
      </c>
    </row>
    <row r="9062" spans="1:7" x14ac:dyDescent="0.35">
      <c r="A9062">
        <v>2019</v>
      </c>
      <c r="B9062">
        <v>5</v>
      </c>
      <c r="C9062" t="str">
        <f>+VLOOKUP(Precio_mayoristas_consumidores[[#This Row],[Cod_mes]],Códigos_mes[],2,0)</f>
        <v>Mayo</v>
      </c>
      <c r="D9062" t="s">
        <v>800</v>
      </c>
      <c r="E9062" t="str">
        <f>+VLOOKUP(Precio_mayoristas_consumidores[[#This Row],[Producto]],Codigos_class_frutas[],2,0)</f>
        <v>Tropicales y subtropicales</v>
      </c>
      <c r="F9062" t="s">
        <v>807</v>
      </c>
      <c r="G9062" s="51">
        <v>568.24</v>
      </c>
    </row>
    <row r="9063" spans="1:7" x14ac:dyDescent="0.35">
      <c r="A9063">
        <v>2019</v>
      </c>
      <c r="B9063">
        <v>5</v>
      </c>
      <c r="C9063" t="str">
        <f>+VLOOKUP(Precio_mayoristas_consumidores[[#This Row],[Cod_mes]],Códigos_mes[],2,0)</f>
        <v>Mayo</v>
      </c>
      <c r="D9063" t="s">
        <v>800</v>
      </c>
      <c r="E9063" t="str">
        <f>+VLOOKUP(Precio_mayoristas_consumidores[[#This Row],[Producto]],Codigos_class_frutas[],2,0)</f>
        <v>Berries</v>
      </c>
      <c r="F9063" t="s">
        <v>810</v>
      </c>
      <c r="G9063" s="51">
        <v>1482.14</v>
      </c>
    </row>
    <row r="9064" spans="1:7" x14ac:dyDescent="0.35">
      <c r="A9064">
        <v>2019</v>
      </c>
      <c r="B9064">
        <v>5</v>
      </c>
      <c r="C9064" t="str">
        <f>+VLOOKUP(Precio_mayoristas_consumidores[[#This Row],[Cod_mes]],Códigos_mes[],2,0)</f>
        <v>Mayo</v>
      </c>
      <c r="D9064" t="s">
        <v>800</v>
      </c>
      <c r="E9064" t="str">
        <f>+VLOOKUP(Precio_mayoristas_consumidores[[#This Row],[Producto]],Codigos_class_frutas[],2,0)</f>
        <v>Berries</v>
      </c>
      <c r="F9064" t="s">
        <v>249</v>
      </c>
      <c r="G9064" s="51">
        <v>407.84</v>
      </c>
    </row>
    <row r="9065" spans="1:7" x14ac:dyDescent="0.35">
      <c r="A9065">
        <v>2019</v>
      </c>
      <c r="B9065">
        <v>5</v>
      </c>
      <c r="C9065" t="str">
        <f>+VLOOKUP(Precio_mayoristas_consumidores[[#This Row],[Cod_mes]],Códigos_mes[],2,0)</f>
        <v>Mayo</v>
      </c>
      <c r="D9065" t="s">
        <v>800</v>
      </c>
      <c r="E9065" t="str">
        <f>+VLOOKUP(Precio_mayoristas_consumidores[[#This Row],[Producto]],Codigos_class_frutas[],2,0)</f>
        <v>Cítricos</v>
      </c>
      <c r="F9065" t="s">
        <v>214</v>
      </c>
      <c r="G9065" s="51">
        <v>574.87</v>
      </c>
    </row>
    <row r="9066" spans="1:7" x14ac:dyDescent="0.35">
      <c r="A9066">
        <v>2019</v>
      </c>
      <c r="B9066">
        <v>5</v>
      </c>
      <c r="C9066" t="str">
        <f>+VLOOKUP(Precio_mayoristas_consumidores[[#This Row],[Cod_mes]],Códigos_mes[],2,0)</f>
        <v>Mayo</v>
      </c>
      <c r="D9066" t="s">
        <v>800</v>
      </c>
      <c r="E9066" t="str">
        <f>+VLOOKUP(Precio_mayoristas_consumidores[[#This Row],[Producto]],Codigos_class_frutas[],2,0)</f>
        <v>Cítricos</v>
      </c>
      <c r="F9066" t="s">
        <v>218</v>
      </c>
      <c r="G9066" s="51">
        <v>692.75</v>
      </c>
    </row>
    <row r="9067" spans="1:7" x14ac:dyDescent="0.35">
      <c r="A9067">
        <v>2019</v>
      </c>
      <c r="B9067">
        <v>5</v>
      </c>
      <c r="C9067" t="str">
        <f>+VLOOKUP(Precio_mayoristas_consumidores[[#This Row],[Cod_mes]],Códigos_mes[],2,0)</f>
        <v>Mayo</v>
      </c>
      <c r="D9067" t="s">
        <v>800</v>
      </c>
      <c r="E9067" t="str">
        <f>+VLOOKUP(Precio_mayoristas_consumidores[[#This Row],[Producto]],Codigos_class_frutas[],2,0)</f>
        <v>Tropicales y subtropicales</v>
      </c>
      <c r="F9067" t="s">
        <v>229</v>
      </c>
      <c r="G9067" s="51">
        <v>1551.24</v>
      </c>
    </row>
    <row r="9068" spans="1:7" x14ac:dyDescent="0.35">
      <c r="A9068">
        <v>2019</v>
      </c>
      <c r="B9068">
        <v>5</v>
      </c>
      <c r="C9068" t="str">
        <f>+VLOOKUP(Precio_mayoristas_consumidores[[#This Row],[Cod_mes]],Códigos_mes[],2,0)</f>
        <v>Mayo</v>
      </c>
      <c r="D9068" t="s">
        <v>800</v>
      </c>
      <c r="E9068" t="str">
        <f>+VLOOKUP(Precio_mayoristas_consumidores[[#This Row],[Producto]],Codigos_class_frutas[],2,0)</f>
        <v>Frutos de pepita</v>
      </c>
      <c r="F9068" t="s">
        <v>231</v>
      </c>
      <c r="G9068" s="51">
        <v>387</v>
      </c>
    </row>
    <row r="9069" spans="1:7" x14ac:dyDescent="0.35">
      <c r="A9069">
        <v>2019</v>
      </c>
      <c r="B9069">
        <v>5</v>
      </c>
      <c r="C9069" t="str">
        <f>+VLOOKUP(Precio_mayoristas_consumidores[[#This Row],[Cod_mes]],Códigos_mes[],2,0)</f>
        <v>Mayo</v>
      </c>
      <c r="D9069" t="s">
        <v>800</v>
      </c>
      <c r="E9069" t="str">
        <f>+VLOOKUP(Precio_mayoristas_consumidores[[#This Row],[Producto]],Codigos_class_frutas[],2,0)</f>
        <v>Tropicales y subtropicales</v>
      </c>
      <c r="F9069" t="s">
        <v>798</v>
      </c>
      <c r="G9069" s="51">
        <v>1310.71</v>
      </c>
    </row>
    <row r="9070" spans="1:7" x14ac:dyDescent="0.35">
      <c r="A9070">
        <v>2019</v>
      </c>
      <c r="B9070">
        <v>5</v>
      </c>
      <c r="C9070" t="str">
        <f>+VLOOKUP(Precio_mayoristas_consumidores[[#This Row],[Cod_mes]],Códigos_mes[],2,0)</f>
        <v>Mayo</v>
      </c>
      <c r="D9070" t="s">
        <v>800</v>
      </c>
      <c r="E9070" t="str">
        <f>+VLOOKUP(Precio_mayoristas_consumidores[[#This Row],[Producto]],Codigos_class_frutas[],2,0)</f>
        <v>Frutos de pepita</v>
      </c>
      <c r="F9070" t="s">
        <v>803</v>
      </c>
      <c r="G9070" s="51">
        <v>450.74</v>
      </c>
    </row>
    <row r="9071" spans="1:7" x14ac:dyDescent="0.35">
      <c r="A9071">
        <v>2019</v>
      </c>
      <c r="B9071">
        <v>5</v>
      </c>
      <c r="C9071" t="str">
        <f>+VLOOKUP(Precio_mayoristas_consumidores[[#This Row],[Cod_mes]],Códigos_mes[],2,0)</f>
        <v>Mayo</v>
      </c>
      <c r="D9071" t="s">
        <v>800</v>
      </c>
      <c r="E9071" t="str">
        <f>+VLOOKUP(Precio_mayoristas_consumidores[[#This Row],[Producto]],Codigos_class_frutas[],2,0)</f>
        <v>Cítricos</v>
      </c>
      <c r="F9071" t="s">
        <v>221</v>
      </c>
      <c r="G9071" s="51">
        <v>372.4</v>
      </c>
    </row>
    <row r="9072" spans="1:7" x14ac:dyDescent="0.35">
      <c r="A9072">
        <v>2019</v>
      </c>
      <c r="B9072">
        <v>5</v>
      </c>
      <c r="C9072" t="str">
        <f>+VLOOKUP(Precio_mayoristas_consumidores[[#This Row],[Cod_mes]],Códigos_mes[],2,0)</f>
        <v>Mayo</v>
      </c>
      <c r="D9072" t="s">
        <v>800</v>
      </c>
      <c r="E9072" t="str">
        <f>+VLOOKUP(Precio_mayoristas_consumidores[[#This Row],[Producto]],Codigos_class_frutas[],2,0)</f>
        <v>Oleaginosos</v>
      </c>
      <c r="F9072" t="s">
        <v>225</v>
      </c>
      <c r="G9072" s="51">
        <v>2088.41</v>
      </c>
    </row>
    <row r="9073" spans="1:7" x14ac:dyDescent="0.35">
      <c r="A9073">
        <v>2019</v>
      </c>
      <c r="B9073">
        <v>5</v>
      </c>
      <c r="C9073" t="str">
        <f>+VLOOKUP(Precio_mayoristas_consumidores[[#This Row],[Cod_mes]],Códigos_mes[],2,0)</f>
        <v>Mayo</v>
      </c>
      <c r="D9073" t="s">
        <v>800</v>
      </c>
      <c r="E9073" t="str">
        <f>+VLOOKUP(Precio_mayoristas_consumidores[[#This Row],[Producto]],Codigos_class_frutas[],2,0)</f>
        <v>Frutos de pepita</v>
      </c>
      <c r="F9073" t="s">
        <v>242</v>
      </c>
      <c r="G9073" s="51">
        <v>381.44</v>
      </c>
    </row>
    <row r="9074" spans="1:7" x14ac:dyDescent="0.35">
      <c r="A9074">
        <v>2019</v>
      </c>
      <c r="B9074">
        <v>5</v>
      </c>
      <c r="C9074" t="str">
        <f>+VLOOKUP(Precio_mayoristas_consumidores[[#This Row],[Cod_mes]],Códigos_mes[],2,0)</f>
        <v>Mayo</v>
      </c>
      <c r="D9074" t="s">
        <v>800</v>
      </c>
      <c r="E9074" t="str">
        <f>+VLOOKUP(Precio_mayoristas_consumidores[[#This Row],[Producto]],Codigos_class_frutas[],2,0)</f>
        <v>Tropicales y subtropicales</v>
      </c>
      <c r="F9074" t="s">
        <v>204</v>
      </c>
      <c r="G9074" s="51">
        <v>468.36</v>
      </c>
    </row>
    <row r="9075" spans="1:7" x14ac:dyDescent="0.35">
      <c r="A9075">
        <v>2019</v>
      </c>
      <c r="B9075">
        <v>5</v>
      </c>
      <c r="C9075" t="str">
        <f>+VLOOKUP(Precio_mayoristas_consumidores[[#This Row],[Cod_mes]],Códigos_mes[],2,0)</f>
        <v>Mayo</v>
      </c>
      <c r="D9075" t="s">
        <v>800</v>
      </c>
      <c r="E9075" t="str">
        <f>+VLOOKUP(Precio_mayoristas_consumidores[[#This Row],[Producto]],Codigos_class_frutas[],2,0)</f>
        <v>Cítricos</v>
      </c>
      <c r="F9075" t="s">
        <v>256</v>
      </c>
      <c r="G9075" s="51">
        <v>538</v>
      </c>
    </row>
    <row r="9076" spans="1:7" x14ac:dyDescent="0.35">
      <c r="A9076">
        <v>2019</v>
      </c>
      <c r="B9076">
        <v>5</v>
      </c>
      <c r="C9076" t="str">
        <f>+VLOOKUP(Precio_mayoristas_consumidores[[#This Row],[Cod_mes]],Códigos_mes[],2,0)</f>
        <v>Mayo</v>
      </c>
      <c r="D9076" t="s">
        <v>800</v>
      </c>
      <c r="E9076" t="str">
        <f>+VLOOKUP(Precio_mayoristas_consumidores[[#This Row],[Producto]],Codigos_class_frutas[],2,0)</f>
        <v>Otros</v>
      </c>
      <c r="F9076" t="s">
        <v>717</v>
      </c>
      <c r="G9076" s="51">
        <v>530.87</v>
      </c>
    </row>
    <row r="9077" spans="1:7" x14ac:dyDescent="0.35">
      <c r="A9077">
        <v>2019</v>
      </c>
      <c r="B9077">
        <v>5</v>
      </c>
      <c r="C9077" t="str">
        <f>+VLOOKUP(Precio_mayoristas_consumidores[[#This Row],[Cod_mes]],Códigos_mes[],2,0)</f>
        <v>Mayo</v>
      </c>
      <c r="D9077" t="s">
        <v>800</v>
      </c>
      <c r="E9077" t="str">
        <f>+VLOOKUP(Precio_mayoristas_consumidores[[#This Row],[Producto]],Codigos_class_frutas[],2,0)</f>
        <v>Uva</v>
      </c>
      <c r="F9077" t="s">
        <v>295</v>
      </c>
      <c r="G9077" s="51">
        <v>520.49</v>
      </c>
    </row>
    <row r="9078" spans="1:7" x14ac:dyDescent="0.35">
      <c r="A9078">
        <v>2019</v>
      </c>
      <c r="B9078">
        <v>6</v>
      </c>
      <c r="C9078" t="str">
        <f>+VLOOKUP(Precio_mayoristas_consumidores[[#This Row],[Cod_mes]],Códigos_mes[],2,0)</f>
        <v>Junio</v>
      </c>
      <c r="D9078" t="s">
        <v>800</v>
      </c>
      <c r="E9078" t="str">
        <f>+VLOOKUP(Precio_mayoristas_consumidores[[#This Row],[Producto]],Codigos_class_frutas[],2,0)</f>
        <v>Otros</v>
      </c>
      <c r="F9078" t="s">
        <v>804</v>
      </c>
      <c r="G9078" s="51">
        <v>643.44000000000005</v>
      </c>
    </row>
    <row r="9079" spans="1:7" x14ac:dyDescent="0.35">
      <c r="A9079">
        <v>2019</v>
      </c>
      <c r="B9079">
        <v>6</v>
      </c>
      <c r="C9079" t="str">
        <f>+VLOOKUP(Precio_mayoristas_consumidores[[#This Row],[Cod_mes]],Códigos_mes[],2,0)</f>
        <v>Junio</v>
      </c>
      <c r="D9079" t="s">
        <v>800</v>
      </c>
      <c r="E9079" t="str">
        <f>+VLOOKUP(Precio_mayoristas_consumidores[[#This Row],[Producto]],Codigos_class_frutas[],2,0)</f>
        <v>Otros</v>
      </c>
      <c r="F9079" t="s">
        <v>209</v>
      </c>
      <c r="G9079" s="51">
        <v>2350</v>
      </c>
    </row>
    <row r="9080" spans="1:7" x14ac:dyDescent="0.35">
      <c r="A9080">
        <v>2019</v>
      </c>
      <c r="B9080">
        <v>6</v>
      </c>
      <c r="C9080" t="str">
        <f>+VLOOKUP(Precio_mayoristas_consumidores[[#This Row],[Cod_mes]],Códigos_mes[],2,0)</f>
        <v>Junio</v>
      </c>
      <c r="D9080" t="s">
        <v>800</v>
      </c>
      <c r="E9080" t="str">
        <f>+VLOOKUP(Precio_mayoristas_consumidores[[#This Row],[Producto]],Codigos_class_frutas[],2,0)</f>
        <v>Frutos de hueso (carozo)</v>
      </c>
      <c r="F9080" t="s">
        <v>702</v>
      </c>
      <c r="G9080" s="51">
        <v>476.27</v>
      </c>
    </row>
    <row r="9081" spans="1:7" x14ac:dyDescent="0.35">
      <c r="A9081">
        <v>2019</v>
      </c>
      <c r="B9081">
        <v>6</v>
      </c>
      <c r="C9081" t="str">
        <f>+VLOOKUP(Precio_mayoristas_consumidores[[#This Row],[Cod_mes]],Códigos_mes[],2,0)</f>
        <v>Junio</v>
      </c>
      <c r="D9081" t="s">
        <v>800</v>
      </c>
      <c r="E9081" t="str">
        <f>+VLOOKUP(Precio_mayoristas_consumidores[[#This Row],[Producto]],Codigos_class_frutas[],2,0)</f>
        <v>Berries</v>
      </c>
      <c r="F9081" t="s">
        <v>799</v>
      </c>
      <c r="G9081" s="51">
        <v>3250</v>
      </c>
    </row>
    <row r="9082" spans="1:7" x14ac:dyDescent="0.35">
      <c r="A9082">
        <v>2019</v>
      </c>
      <c r="B9082">
        <v>6</v>
      </c>
      <c r="C9082" t="str">
        <f>+VLOOKUP(Precio_mayoristas_consumidores[[#This Row],[Cod_mes]],Códigos_mes[],2,0)</f>
        <v>Junio</v>
      </c>
      <c r="D9082" t="s">
        <v>800</v>
      </c>
      <c r="E9082" t="str">
        <f>+VLOOKUP(Precio_mayoristas_consumidores[[#This Row],[Producto]],Codigos_class_frutas[],2,0)</f>
        <v>Berries</v>
      </c>
      <c r="F9082" t="s">
        <v>212</v>
      </c>
      <c r="G9082" s="51">
        <v>1547.12</v>
      </c>
    </row>
    <row r="9083" spans="1:7" x14ac:dyDescent="0.35">
      <c r="A9083">
        <v>2019</v>
      </c>
      <c r="B9083">
        <v>6</v>
      </c>
      <c r="C9083" t="str">
        <f>+VLOOKUP(Precio_mayoristas_consumidores[[#This Row],[Cod_mes]],Códigos_mes[],2,0)</f>
        <v>Junio</v>
      </c>
      <c r="D9083" t="s">
        <v>800</v>
      </c>
      <c r="E9083" t="str">
        <f>+VLOOKUP(Precio_mayoristas_consumidores[[#This Row],[Producto]],Codigos_class_frutas[],2,0)</f>
        <v>Frutos de pepita</v>
      </c>
      <c r="F9083" t="s">
        <v>805</v>
      </c>
      <c r="G9083" s="51">
        <v>602.6</v>
      </c>
    </row>
    <row r="9084" spans="1:7" x14ac:dyDescent="0.35">
      <c r="A9084">
        <v>2019</v>
      </c>
      <c r="B9084">
        <v>6</v>
      </c>
      <c r="C9084" t="str">
        <f>+VLOOKUP(Precio_mayoristas_consumidores[[#This Row],[Cod_mes]],Códigos_mes[],2,0)</f>
        <v>Junio</v>
      </c>
      <c r="D9084" t="s">
        <v>800</v>
      </c>
      <c r="E9084" t="str">
        <f>+VLOOKUP(Precio_mayoristas_consumidores[[#This Row],[Producto]],Codigos_class_frutas[],2,0)</f>
        <v>Tropicales y subtropicales</v>
      </c>
      <c r="F9084" t="s">
        <v>807</v>
      </c>
      <c r="G9084" s="51">
        <v>487.91</v>
      </c>
    </row>
    <row r="9085" spans="1:7" x14ac:dyDescent="0.35">
      <c r="A9085">
        <v>2019</v>
      </c>
      <c r="B9085">
        <v>6</v>
      </c>
      <c r="C9085" t="str">
        <f>+VLOOKUP(Precio_mayoristas_consumidores[[#This Row],[Cod_mes]],Códigos_mes[],2,0)</f>
        <v>Junio</v>
      </c>
      <c r="D9085" t="s">
        <v>800</v>
      </c>
      <c r="E9085" t="str">
        <f>+VLOOKUP(Precio_mayoristas_consumidores[[#This Row],[Producto]],Codigos_class_frutas[],2,0)</f>
        <v>Berries</v>
      </c>
      <c r="F9085" t="s">
        <v>249</v>
      </c>
      <c r="G9085" s="51">
        <v>418.15</v>
      </c>
    </row>
    <row r="9086" spans="1:7" x14ac:dyDescent="0.35">
      <c r="A9086">
        <v>2019</v>
      </c>
      <c r="B9086">
        <v>6</v>
      </c>
      <c r="C9086" t="str">
        <f>+VLOOKUP(Precio_mayoristas_consumidores[[#This Row],[Cod_mes]],Códigos_mes[],2,0)</f>
        <v>Junio</v>
      </c>
      <c r="D9086" t="s">
        <v>800</v>
      </c>
      <c r="E9086" t="str">
        <f>+VLOOKUP(Precio_mayoristas_consumidores[[#This Row],[Producto]],Codigos_class_frutas[],2,0)</f>
        <v>Cítricos</v>
      </c>
      <c r="F9086" t="s">
        <v>214</v>
      </c>
      <c r="G9086" s="51">
        <v>301.08999999999997</v>
      </c>
    </row>
    <row r="9087" spans="1:7" x14ac:dyDescent="0.35">
      <c r="A9087">
        <v>2019</v>
      </c>
      <c r="B9087">
        <v>6</v>
      </c>
      <c r="C9087" t="str">
        <f>+VLOOKUP(Precio_mayoristas_consumidores[[#This Row],[Cod_mes]],Códigos_mes[],2,0)</f>
        <v>Junio</v>
      </c>
      <c r="D9087" t="s">
        <v>800</v>
      </c>
      <c r="E9087" t="str">
        <f>+VLOOKUP(Precio_mayoristas_consumidores[[#This Row],[Producto]],Codigos_class_frutas[],2,0)</f>
        <v>Cítricos</v>
      </c>
      <c r="F9087" t="s">
        <v>218</v>
      </c>
      <c r="G9087" s="51">
        <v>473.19</v>
      </c>
    </row>
    <row r="9088" spans="1:7" x14ac:dyDescent="0.35">
      <c r="A9088">
        <v>2019</v>
      </c>
      <c r="B9088">
        <v>6</v>
      </c>
      <c r="C9088" t="str">
        <f>+VLOOKUP(Precio_mayoristas_consumidores[[#This Row],[Cod_mes]],Códigos_mes[],2,0)</f>
        <v>Junio</v>
      </c>
      <c r="D9088" t="s">
        <v>800</v>
      </c>
      <c r="E9088" t="str">
        <f>+VLOOKUP(Precio_mayoristas_consumidores[[#This Row],[Producto]],Codigos_class_frutas[],2,0)</f>
        <v>Tropicales y subtropicales</v>
      </c>
      <c r="F9088" t="s">
        <v>229</v>
      </c>
      <c r="G9088" s="51">
        <v>1618.85</v>
      </c>
    </row>
    <row r="9089" spans="1:7" x14ac:dyDescent="0.35">
      <c r="A9089">
        <v>2019</v>
      </c>
      <c r="B9089">
        <v>6</v>
      </c>
      <c r="C9089" t="str">
        <f>+VLOOKUP(Precio_mayoristas_consumidores[[#This Row],[Cod_mes]],Códigos_mes[],2,0)</f>
        <v>Junio</v>
      </c>
      <c r="D9089" t="s">
        <v>800</v>
      </c>
      <c r="E9089" t="str">
        <f>+VLOOKUP(Precio_mayoristas_consumidores[[#This Row],[Producto]],Codigos_class_frutas[],2,0)</f>
        <v>Frutos de pepita</v>
      </c>
      <c r="F9089" t="s">
        <v>231</v>
      </c>
      <c r="G9089" s="51">
        <v>394.24</v>
      </c>
    </row>
    <row r="9090" spans="1:7" x14ac:dyDescent="0.35">
      <c r="A9090">
        <v>2019</v>
      </c>
      <c r="B9090">
        <v>6</v>
      </c>
      <c r="C9090" t="str">
        <f>+VLOOKUP(Precio_mayoristas_consumidores[[#This Row],[Cod_mes]],Códigos_mes[],2,0)</f>
        <v>Junio</v>
      </c>
      <c r="D9090" t="s">
        <v>800</v>
      </c>
      <c r="E9090" t="str">
        <f>+VLOOKUP(Precio_mayoristas_consumidores[[#This Row],[Producto]],Codigos_class_frutas[],2,0)</f>
        <v>Tropicales y subtropicales</v>
      </c>
      <c r="F9090" t="s">
        <v>798</v>
      </c>
      <c r="G9090" s="51">
        <v>1141.7</v>
      </c>
    </row>
    <row r="9091" spans="1:7" x14ac:dyDescent="0.35">
      <c r="A9091">
        <v>2019</v>
      </c>
      <c r="B9091">
        <v>6</v>
      </c>
      <c r="C9091" t="str">
        <f>+VLOOKUP(Precio_mayoristas_consumidores[[#This Row],[Cod_mes]],Códigos_mes[],2,0)</f>
        <v>Junio</v>
      </c>
      <c r="D9091" t="s">
        <v>800</v>
      </c>
      <c r="E9091" t="str">
        <f>+VLOOKUP(Precio_mayoristas_consumidores[[#This Row],[Producto]],Codigos_class_frutas[],2,0)</f>
        <v>Frutos de pepita</v>
      </c>
      <c r="F9091" t="s">
        <v>803</v>
      </c>
      <c r="G9091" s="51">
        <v>440.43</v>
      </c>
    </row>
    <row r="9092" spans="1:7" x14ac:dyDescent="0.35">
      <c r="A9092">
        <v>2019</v>
      </c>
      <c r="B9092">
        <v>6</v>
      </c>
      <c r="C9092" t="str">
        <f>+VLOOKUP(Precio_mayoristas_consumidores[[#This Row],[Cod_mes]],Códigos_mes[],2,0)</f>
        <v>Junio</v>
      </c>
      <c r="D9092" t="s">
        <v>800</v>
      </c>
      <c r="E9092" t="str">
        <f>+VLOOKUP(Precio_mayoristas_consumidores[[#This Row],[Producto]],Codigos_class_frutas[],2,0)</f>
        <v>Cítricos</v>
      </c>
      <c r="F9092" t="s">
        <v>221</v>
      </c>
      <c r="G9092" s="51">
        <v>356.8</v>
      </c>
    </row>
    <row r="9093" spans="1:7" x14ac:dyDescent="0.35">
      <c r="A9093">
        <v>2019</v>
      </c>
      <c r="B9093">
        <v>6</v>
      </c>
      <c r="C9093" t="str">
        <f>+VLOOKUP(Precio_mayoristas_consumidores[[#This Row],[Cod_mes]],Códigos_mes[],2,0)</f>
        <v>Junio</v>
      </c>
      <c r="D9093" t="s">
        <v>800</v>
      </c>
      <c r="E9093" t="str">
        <f>+VLOOKUP(Precio_mayoristas_consumidores[[#This Row],[Producto]],Codigos_class_frutas[],2,0)</f>
        <v>Oleaginosos</v>
      </c>
      <c r="F9093" t="s">
        <v>225</v>
      </c>
      <c r="G9093" s="51">
        <v>2340.46</v>
      </c>
    </row>
    <row r="9094" spans="1:7" x14ac:dyDescent="0.35">
      <c r="A9094">
        <v>2019</v>
      </c>
      <c r="B9094">
        <v>6</v>
      </c>
      <c r="C9094" t="str">
        <f>+VLOOKUP(Precio_mayoristas_consumidores[[#This Row],[Cod_mes]],Códigos_mes[],2,0)</f>
        <v>Junio</v>
      </c>
      <c r="D9094" t="s">
        <v>800</v>
      </c>
      <c r="E9094" t="str">
        <f>+VLOOKUP(Precio_mayoristas_consumidores[[#This Row],[Producto]],Codigos_class_frutas[],2,0)</f>
        <v>Frutos de pepita</v>
      </c>
      <c r="F9094" t="s">
        <v>242</v>
      </c>
      <c r="G9094" s="51">
        <v>382.99</v>
      </c>
    </row>
    <row r="9095" spans="1:7" x14ac:dyDescent="0.35">
      <c r="A9095">
        <v>2019</v>
      </c>
      <c r="B9095">
        <v>6</v>
      </c>
      <c r="C9095" t="str">
        <f>+VLOOKUP(Precio_mayoristas_consumidores[[#This Row],[Cod_mes]],Códigos_mes[],2,0)</f>
        <v>Junio</v>
      </c>
      <c r="D9095" t="s">
        <v>800</v>
      </c>
      <c r="E9095" t="str">
        <f>+VLOOKUP(Precio_mayoristas_consumidores[[#This Row],[Producto]],Codigos_class_frutas[],2,0)</f>
        <v>Tropicales y subtropicales</v>
      </c>
      <c r="F9095" t="s">
        <v>204</v>
      </c>
      <c r="G9095" s="51">
        <v>524.87</v>
      </c>
    </row>
    <row r="9096" spans="1:7" x14ac:dyDescent="0.35">
      <c r="A9096">
        <v>2019</v>
      </c>
      <c r="B9096">
        <v>6</v>
      </c>
      <c r="C9096" t="str">
        <f>+VLOOKUP(Precio_mayoristas_consumidores[[#This Row],[Cod_mes]],Códigos_mes[],2,0)</f>
        <v>Junio</v>
      </c>
      <c r="D9096" t="s">
        <v>800</v>
      </c>
      <c r="E9096" t="str">
        <f>+VLOOKUP(Precio_mayoristas_consumidores[[#This Row],[Producto]],Codigos_class_frutas[],2,0)</f>
        <v>Cítricos</v>
      </c>
      <c r="F9096" t="s">
        <v>256</v>
      </c>
      <c r="G9096" s="51">
        <v>555.64</v>
      </c>
    </row>
    <row r="9097" spans="1:7" x14ac:dyDescent="0.35">
      <c r="A9097">
        <v>2019</v>
      </c>
      <c r="B9097">
        <v>6</v>
      </c>
      <c r="C9097" t="str">
        <f>+VLOOKUP(Precio_mayoristas_consumidores[[#This Row],[Cod_mes]],Códigos_mes[],2,0)</f>
        <v>Junio</v>
      </c>
      <c r="D9097" t="s">
        <v>800</v>
      </c>
      <c r="E9097" t="str">
        <f>+VLOOKUP(Precio_mayoristas_consumidores[[#This Row],[Producto]],Codigos_class_frutas[],2,0)</f>
        <v>Otros</v>
      </c>
      <c r="F9097" t="s">
        <v>717</v>
      </c>
      <c r="G9097" s="51">
        <v>750</v>
      </c>
    </row>
    <row r="9098" spans="1:7" x14ac:dyDescent="0.35">
      <c r="A9098">
        <v>2019</v>
      </c>
      <c r="B9098">
        <v>6</v>
      </c>
      <c r="C9098" t="str">
        <f>+VLOOKUP(Precio_mayoristas_consumidores[[#This Row],[Cod_mes]],Códigos_mes[],2,0)</f>
        <v>Junio</v>
      </c>
      <c r="D9098" t="s">
        <v>800</v>
      </c>
      <c r="E9098" t="str">
        <f>+VLOOKUP(Precio_mayoristas_consumidores[[#This Row],[Producto]],Codigos_class_frutas[],2,0)</f>
        <v>Uva</v>
      </c>
      <c r="F9098" t="s">
        <v>295</v>
      </c>
      <c r="G9098" s="51">
        <v>828.7</v>
      </c>
    </row>
    <row r="9099" spans="1:7" x14ac:dyDescent="0.35">
      <c r="A9099">
        <v>2019</v>
      </c>
      <c r="B9099">
        <v>7</v>
      </c>
      <c r="C9099" t="str">
        <f>+VLOOKUP(Precio_mayoristas_consumidores[[#This Row],[Cod_mes]],Códigos_mes[],2,0)</f>
        <v>Julio</v>
      </c>
      <c r="D9099" t="s">
        <v>800</v>
      </c>
      <c r="E9099" t="str">
        <f>+VLOOKUP(Precio_mayoristas_consumidores[[#This Row],[Producto]],Codigos_class_frutas[],2,0)</f>
        <v>Berries</v>
      </c>
      <c r="F9099" t="s">
        <v>207</v>
      </c>
      <c r="G9099" s="51">
        <v>11333.33</v>
      </c>
    </row>
    <row r="9100" spans="1:7" x14ac:dyDescent="0.35">
      <c r="A9100">
        <v>2019</v>
      </c>
      <c r="B9100">
        <v>7</v>
      </c>
      <c r="C9100" t="str">
        <f>+VLOOKUP(Precio_mayoristas_consumidores[[#This Row],[Cod_mes]],Códigos_mes[],2,0)</f>
        <v>Julio</v>
      </c>
      <c r="D9100" t="s">
        <v>800</v>
      </c>
      <c r="E9100" t="str">
        <f>+VLOOKUP(Precio_mayoristas_consumidores[[#This Row],[Producto]],Codigos_class_frutas[],2,0)</f>
        <v>Otros</v>
      </c>
      <c r="F9100" t="s">
        <v>804</v>
      </c>
      <c r="G9100" s="51">
        <v>666.67</v>
      </c>
    </row>
    <row r="9101" spans="1:7" x14ac:dyDescent="0.35">
      <c r="A9101">
        <v>2019</v>
      </c>
      <c r="B9101">
        <v>7</v>
      </c>
      <c r="C9101" t="str">
        <f>+VLOOKUP(Precio_mayoristas_consumidores[[#This Row],[Cod_mes]],Códigos_mes[],2,0)</f>
        <v>Julio</v>
      </c>
      <c r="D9101" t="s">
        <v>800</v>
      </c>
      <c r="E9101" t="str">
        <f>+VLOOKUP(Precio_mayoristas_consumidores[[#This Row],[Producto]],Codigos_class_frutas[],2,0)</f>
        <v>Otros</v>
      </c>
      <c r="F9101" t="s">
        <v>209</v>
      </c>
      <c r="G9101" s="51">
        <v>2172.58</v>
      </c>
    </row>
    <row r="9102" spans="1:7" x14ac:dyDescent="0.35">
      <c r="A9102">
        <v>2019</v>
      </c>
      <c r="B9102">
        <v>7</v>
      </c>
      <c r="C9102" t="str">
        <f>+VLOOKUP(Precio_mayoristas_consumidores[[#This Row],[Cod_mes]],Códigos_mes[],2,0)</f>
        <v>Julio</v>
      </c>
      <c r="D9102" t="s">
        <v>800</v>
      </c>
      <c r="E9102" t="str">
        <f>+VLOOKUP(Precio_mayoristas_consumidores[[#This Row],[Producto]],Codigos_class_frutas[],2,0)</f>
        <v>Frutos de hueso (carozo)</v>
      </c>
      <c r="F9102" t="s">
        <v>702</v>
      </c>
      <c r="G9102" s="51">
        <v>444.44</v>
      </c>
    </row>
    <row r="9103" spans="1:7" x14ac:dyDescent="0.35">
      <c r="A9103">
        <v>2019</v>
      </c>
      <c r="B9103">
        <v>7</v>
      </c>
      <c r="C9103" t="str">
        <f>+VLOOKUP(Precio_mayoristas_consumidores[[#This Row],[Cod_mes]],Códigos_mes[],2,0)</f>
        <v>Julio</v>
      </c>
      <c r="D9103" t="s">
        <v>800</v>
      </c>
      <c r="E9103" t="str">
        <f>+VLOOKUP(Precio_mayoristas_consumidores[[#This Row],[Producto]],Codigos_class_frutas[],2,0)</f>
        <v>Berries</v>
      </c>
      <c r="F9103" t="s">
        <v>212</v>
      </c>
      <c r="G9103" s="51">
        <v>1911.3</v>
      </c>
    </row>
    <row r="9104" spans="1:7" x14ac:dyDescent="0.35">
      <c r="A9104">
        <v>2019</v>
      </c>
      <c r="B9104">
        <v>7</v>
      </c>
      <c r="C9104" t="str">
        <f>+VLOOKUP(Precio_mayoristas_consumidores[[#This Row],[Cod_mes]],Códigos_mes[],2,0)</f>
        <v>Julio</v>
      </c>
      <c r="D9104" t="s">
        <v>800</v>
      </c>
      <c r="E9104" t="str">
        <f>+VLOOKUP(Precio_mayoristas_consumidores[[#This Row],[Producto]],Codigos_class_frutas[],2,0)</f>
        <v>Frutos de pepita</v>
      </c>
      <c r="F9104" t="s">
        <v>805</v>
      </c>
      <c r="G9104" s="51">
        <v>949.02</v>
      </c>
    </row>
    <row r="9105" spans="1:7" x14ac:dyDescent="0.35">
      <c r="A9105">
        <v>2019</v>
      </c>
      <c r="B9105">
        <v>7</v>
      </c>
      <c r="C9105" t="str">
        <f>+VLOOKUP(Precio_mayoristas_consumidores[[#This Row],[Cod_mes]],Códigos_mes[],2,0)</f>
        <v>Julio</v>
      </c>
      <c r="D9105" t="s">
        <v>800</v>
      </c>
      <c r="E9105" t="str">
        <f>+VLOOKUP(Precio_mayoristas_consumidores[[#This Row],[Producto]],Codigos_class_frutas[],2,0)</f>
        <v>Tropicales y subtropicales</v>
      </c>
      <c r="F9105" t="s">
        <v>807</v>
      </c>
      <c r="G9105" s="51">
        <v>542.36</v>
      </c>
    </row>
    <row r="9106" spans="1:7" x14ac:dyDescent="0.35">
      <c r="A9106">
        <v>2019</v>
      </c>
      <c r="B9106">
        <v>7</v>
      </c>
      <c r="C9106" t="str">
        <f>+VLOOKUP(Precio_mayoristas_consumidores[[#This Row],[Cod_mes]],Códigos_mes[],2,0)</f>
        <v>Julio</v>
      </c>
      <c r="D9106" t="s">
        <v>800</v>
      </c>
      <c r="E9106" t="str">
        <f>+VLOOKUP(Precio_mayoristas_consumidores[[#This Row],[Producto]],Codigos_class_frutas[],2,0)</f>
        <v>Berries</v>
      </c>
      <c r="F9106" t="s">
        <v>249</v>
      </c>
      <c r="G9106" s="51">
        <v>420.07</v>
      </c>
    </row>
    <row r="9107" spans="1:7" x14ac:dyDescent="0.35">
      <c r="A9107">
        <v>2019</v>
      </c>
      <c r="B9107">
        <v>7</v>
      </c>
      <c r="C9107" t="str">
        <f>+VLOOKUP(Precio_mayoristas_consumidores[[#This Row],[Cod_mes]],Códigos_mes[],2,0)</f>
        <v>Julio</v>
      </c>
      <c r="D9107" t="s">
        <v>800</v>
      </c>
      <c r="E9107" t="str">
        <f>+VLOOKUP(Precio_mayoristas_consumidores[[#This Row],[Producto]],Codigos_class_frutas[],2,0)</f>
        <v>Cítricos</v>
      </c>
      <c r="F9107" t="s">
        <v>214</v>
      </c>
      <c r="G9107" s="51">
        <v>205.41</v>
      </c>
    </row>
    <row r="9108" spans="1:7" x14ac:dyDescent="0.35">
      <c r="A9108">
        <v>2019</v>
      </c>
      <c r="B9108">
        <v>7</v>
      </c>
      <c r="C9108" t="str">
        <f>+VLOOKUP(Precio_mayoristas_consumidores[[#This Row],[Cod_mes]],Códigos_mes[],2,0)</f>
        <v>Julio</v>
      </c>
      <c r="D9108" t="s">
        <v>800</v>
      </c>
      <c r="E9108" t="str">
        <f>+VLOOKUP(Precio_mayoristas_consumidores[[#This Row],[Producto]],Codigos_class_frutas[],2,0)</f>
        <v>Cítricos</v>
      </c>
      <c r="F9108" t="s">
        <v>218</v>
      </c>
      <c r="G9108" s="51">
        <v>649.44000000000005</v>
      </c>
    </row>
    <row r="9109" spans="1:7" x14ac:dyDescent="0.35">
      <c r="A9109">
        <v>2019</v>
      </c>
      <c r="B9109">
        <v>7</v>
      </c>
      <c r="C9109" t="str">
        <f>+VLOOKUP(Precio_mayoristas_consumidores[[#This Row],[Cod_mes]],Códigos_mes[],2,0)</f>
        <v>Julio</v>
      </c>
      <c r="D9109" t="s">
        <v>800</v>
      </c>
      <c r="E9109" t="str">
        <f>+VLOOKUP(Precio_mayoristas_consumidores[[#This Row],[Producto]],Codigos_class_frutas[],2,0)</f>
        <v>Tropicales y subtropicales</v>
      </c>
      <c r="F9109" t="s">
        <v>229</v>
      </c>
      <c r="G9109" s="51">
        <v>1507.62</v>
      </c>
    </row>
    <row r="9110" spans="1:7" x14ac:dyDescent="0.35">
      <c r="A9110">
        <v>2019</v>
      </c>
      <c r="B9110">
        <v>7</v>
      </c>
      <c r="C9110" t="str">
        <f>+VLOOKUP(Precio_mayoristas_consumidores[[#This Row],[Cod_mes]],Códigos_mes[],2,0)</f>
        <v>Julio</v>
      </c>
      <c r="D9110" t="s">
        <v>800</v>
      </c>
      <c r="E9110" t="str">
        <f>+VLOOKUP(Precio_mayoristas_consumidores[[#This Row],[Producto]],Codigos_class_frutas[],2,0)</f>
        <v>Frutos de pepita</v>
      </c>
      <c r="F9110" t="s">
        <v>231</v>
      </c>
      <c r="G9110" s="51">
        <v>415.57</v>
      </c>
    </row>
    <row r="9111" spans="1:7" x14ac:dyDescent="0.35">
      <c r="A9111">
        <v>2019</v>
      </c>
      <c r="B9111">
        <v>7</v>
      </c>
      <c r="C9111" t="str">
        <f>+VLOOKUP(Precio_mayoristas_consumidores[[#This Row],[Cod_mes]],Códigos_mes[],2,0)</f>
        <v>Julio</v>
      </c>
      <c r="D9111" t="s">
        <v>800</v>
      </c>
      <c r="E9111" t="str">
        <f>+VLOOKUP(Precio_mayoristas_consumidores[[#This Row],[Producto]],Codigos_class_frutas[],2,0)</f>
        <v>Tropicales y subtropicales</v>
      </c>
      <c r="F9111" t="s">
        <v>798</v>
      </c>
      <c r="G9111" s="51">
        <v>1057.3599999999999</v>
      </c>
    </row>
    <row r="9112" spans="1:7" x14ac:dyDescent="0.35">
      <c r="A9112">
        <v>2019</v>
      </c>
      <c r="B9112">
        <v>7</v>
      </c>
      <c r="C9112" t="str">
        <f>+VLOOKUP(Precio_mayoristas_consumidores[[#This Row],[Cod_mes]],Códigos_mes[],2,0)</f>
        <v>Julio</v>
      </c>
      <c r="D9112" t="s">
        <v>800</v>
      </c>
      <c r="E9112" t="str">
        <f>+VLOOKUP(Precio_mayoristas_consumidores[[#This Row],[Producto]],Codigos_class_frutas[],2,0)</f>
        <v>Frutos de pepita</v>
      </c>
      <c r="F9112" t="s">
        <v>803</v>
      </c>
      <c r="G9112" s="51">
        <v>471.62</v>
      </c>
    </row>
    <row r="9113" spans="1:7" x14ac:dyDescent="0.35">
      <c r="A9113">
        <v>2019</v>
      </c>
      <c r="B9113">
        <v>7</v>
      </c>
      <c r="C9113" t="str">
        <f>+VLOOKUP(Precio_mayoristas_consumidores[[#This Row],[Cod_mes]],Códigos_mes[],2,0)</f>
        <v>Julio</v>
      </c>
      <c r="D9113" t="s">
        <v>800</v>
      </c>
      <c r="E9113" t="str">
        <f>+VLOOKUP(Precio_mayoristas_consumidores[[#This Row],[Producto]],Codigos_class_frutas[],2,0)</f>
        <v>Cítricos</v>
      </c>
      <c r="F9113" t="s">
        <v>221</v>
      </c>
      <c r="G9113" s="51">
        <v>291.81</v>
      </c>
    </row>
    <row r="9114" spans="1:7" x14ac:dyDescent="0.35">
      <c r="A9114">
        <v>2019</v>
      </c>
      <c r="B9114">
        <v>7</v>
      </c>
      <c r="C9114" t="str">
        <f>+VLOOKUP(Precio_mayoristas_consumidores[[#This Row],[Cod_mes]],Códigos_mes[],2,0)</f>
        <v>Julio</v>
      </c>
      <c r="D9114" t="s">
        <v>800</v>
      </c>
      <c r="E9114" t="str">
        <f>+VLOOKUP(Precio_mayoristas_consumidores[[#This Row],[Producto]],Codigos_class_frutas[],2,0)</f>
        <v>Oleaginosos</v>
      </c>
      <c r="F9114" t="s">
        <v>225</v>
      </c>
      <c r="G9114" s="51">
        <v>2386.5100000000002</v>
      </c>
    </row>
    <row r="9115" spans="1:7" x14ac:dyDescent="0.35">
      <c r="A9115">
        <v>2019</v>
      </c>
      <c r="B9115">
        <v>7</v>
      </c>
      <c r="C9115" t="str">
        <f>+VLOOKUP(Precio_mayoristas_consumidores[[#This Row],[Cod_mes]],Códigos_mes[],2,0)</f>
        <v>Julio</v>
      </c>
      <c r="D9115" t="s">
        <v>800</v>
      </c>
      <c r="E9115" t="str">
        <f>+VLOOKUP(Precio_mayoristas_consumidores[[#This Row],[Producto]],Codigos_class_frutas[],2,0)</f>
        <v>Frutos de pepita</v>
      </c>
      <c r="F9115" t="s">
        <v>242</v>
      </c>
      <c r="G9115" s="51">
        <v>395.41</v>
      </c>
    </row>
    <row r="9116" spans="1:7" x14ac:dyDescent="0.35">
      <c r="A9116">
        <v>2019</v>
      </c>
      <c r="B9116">
        <v>7</v>
      </c>
      <c r="C9116" t="str">
        <f>+VLOOKUP(Precio_mayoristas_consumidores[[#This Row],[Cod_mes]],Códigos_mes[],2,0)</f>
        <v>Julio</v>
      </c>
      <c r="D9116" t="s">
        <v>800</v>
      </c>
      <c r="E9116" t="str">
        <f>+VLOOKUP(Precio_mayoristas_consumidores[[#This Row],[Producto]],Codigos_class_frutas[],2,0)</f>
        <v>Tropicales y subtropicales</v>
      </c>
      <c r="F9116" t="s">
        <v>204</v>
      </c>
      <c r="G9116" s="51">
        <v>509.59</v>
      </c>
    </row>
    <row r="9117" spans="1:7" x14ac:dyDescent="0.35">
      <c r="A9117">
        <v>2019</v>
      </c>
      <c r="B9117">
        <v>7</v>
      </c>
      <c r="C9117" t="str">
        <f>+VLOOKUP(Precio_mayoristas_consumidores[[#This Row],[Cod_mes]],Códigos_mes[],2,0)</f>
        <v>Julio</v>
      </c>
      <c r="D9117" t="s">
        <v>800</v>
      </c>
      <c r="E9117" t="str">
        <f>+VLOOKUP(Precio_mayoristas_consumidores[[#This Row],[Producto]],Codigos_class_frutas[],2,0)</f>
        <v>Cítricos</v>
      </c>
      <c r="F9117" t="s">
        <v>256</v>
      </c>
      <c r="G9117" s="51">
        <v>559.37</v>
      </c>
    </row>
    <row r="9118" spans="1:7" x14ac:dyDescent="0.35">
      <c r="A9118">
        <v>2019</v>
      </c>
      <c r="B9118">
        <v>7</v>
      </c>
      <c r="C9118" t="str">
        <f>+VLOOKUP(Precio_mayoristas_consumidores[[#This Row],[Cod_mes]],Códigos_mes[],2,0)</f>
        <v>Julio</v>
      </c>
      <c r="D9118" t="s">
        <v>800</v>
      </c>
      <c r="E9118" t="str">
        <f>+VLOOKUP(Precio_mayoristas_consumidores[[#This Row],[Producto]],Codigos_class_frutas[],2,0)</f>
        <v>Otros</v>
      </c>
      <c r="F9118" t="s">
        <v>717</v>
      </c>
      <c r="G9118" s="51">
        <v>866.32</v>
      </c>
    </row>
    <row r="9119" spans="1:7" x14ac:dyDescent="0.35">
      <c r="A9119">
        <v>2019</v>
      </c>
      <c r="B9119">
        <v>7</v>
      </c>
      <c r="C9119" t="str">
        <f>+VLOOKUP(Precio_mayoristas_consumidores[[#This Row],[Cod_mes]],Códigos_mes[],2,0)</f>
        <v>Julio</v>
      </c>
      <c r="D9119" t="s">
        <v>800</v>
      </c>
      <c r="E9119" t="str">
        <f>+VLOOKUP(Precio_mayoristas_consumidores[[#This Row],[Producto]],Codigos_class_frutas[],2,0)</f>
        <v>Uva</v>
      </c>
      <c r="F9119" t="s">
        <v>295</v>
      </c>
      <c r="G9119" s="51">
        <v>1410.37</v>
      </c>
    </row>
    <row r="9120" spans="1:7" x14ac:dyDescent="0.35">
      <c r="A9120">
        <v>2019</v>
      </c>
      <c r="B9120">
        <v>8</v>
      </c>
      <c r="C9120" t="str">
        <f>+VLOOKUP(Precio_mayoristas_consumidores[[#This Row],[Cod_mes]],Códigos_mes[],2,0)</f>
        <v>Agosto</v>
      </c>
      <c r="D9120" t="s">
        <v>800</v>
      </c>
      <c r="E9120" t="str">
        <f>+VLOOKUP(Precio_mayoristas_consumidores[[#This Row],[Producto]],Codigos_class_frutas[],2,0)</f>
        <v>Berries</v>
      </c>
      <c r="F9120" t="s">
        <v>207</v>
      </c>
      <c r="G9120" s="51">
        <v>8461.5400000000009</v>
      </c>
    </row>
    <row r="9121" spans="1:7" x14ac:dyDescent="0.35">
      <c r="A9121">
        <v>2019</v>
      </c>
      <c r="B9121">
        <v>8</v>
      </c>
      <c r="C9121" t="str">
        <f>+VLOOKUP(Precio_mayoristas_consumidores[[#This Row],[Cod_mes]],Códigos_mes[],2,0)</f>
        <v>Agosto</v>
      </c>
      <c r="D9121" t="s">
        <v>800</v>
      </c>
      <c r="E9121" t="str">
        <f>+VLOOKUP(Precio_mayoristas_consumidores[[#This Row],[Producto]],Codigos_class_frutas[],2,0)</f>
        <v>Otros</v>
      </c>
      <c r="F9121" t="s">
        <v>209</v>
      </c>
      <c r="G9121" s="51">
        <v>1802.41</v>
      </c>
    </row>
    <row r="9122" spans="1:7" x14ac:dyDescent="0.35">
      <c r="A9122">
        <v>2019</v>
      </c>
      <c r="B9122">
        <v>8</v>
      </c>
      <c r="C9122" t="str">
        <f>+VLOOKUP(Precio_mayoristas_consumidores[[#This Row],[Cod_mes]],Códigos_mes[],2,0)</f>
        <v>Agosto</v>
      </c>
      <c r="D9122" t="s">
        <v>800</v>
      </c>
      <c r="E9122" t="str">
        <f>+VLOOKUP(Precio_mayoristas_consumidores[[#This Row],[Producto]],Codigos_class_frutas[],2,0)</f>
        <v>Berries</v>
      </c>
      <c r="F9122" t="s">
        <v>212</v>
      </c>
      <c r="G9122" s="51">
        <v>2098.14</v>
      </c>
    </row>
    <row r="9123" spans="1:7" x14ac:dyDescent="0.35">
      <c r="A9123">
        <v>2019</v>
      </c>
      <c r="B9123">
        <v>8</v>
      </c>
      <c r="C9123" t="str">
        <f>+VLOOKUP(Precio_mayoristas_consumidores[[#This Row],[Cod_mes]],Códigos_mes[],2,0)</f>
        <v>Agosto</v>
      </c>
      <c r="D9123" t="s">
        <v>800</v>
      </c>
      <c r="E9123" t="str">
        <f>+VLOOKUP(Precio_mayoristas_consumidores[[#This Row],[Producto]],Codigos_class_frutas[],2,0)</f>
        <v>Frutos de pepita</v>
      </c>
      <c r="F9123" t="s">
        <v>805</v>
      </c>
      <c r="G9123" s="51">
        <v>1275</v>
      </c>
    </row>
    <row r="9124" spans="1:7" x14ac:dyDescent="0.35">
      <c r="A9124">
        <v>2019</v>
      </c>
      <c r="B9124">
        <v>8</v>
      </c>
      <c r="C9124" t="str">
        <f>+VLOOKUP(Precio_mayoristas_consumidores[[#This Row],[Cod_mes]],Códigos_mes[],2,0)</f>
        <v>Agosto</v>
      </c>
      <c r="D9124" t="s">
        <v>800</v>
      </c>
      <c r="E9124" t="str">
        <f>+VLOOKUP(Precio_mayoristas_consumidores[[#This Row],[Producto]],Codigos_class_frutas[],2,0)</f>
        <v>Tropicales y subtropicales</v>
      </c>
      <c r="F9124" t="s">
        <v>807</v>
      </c>
      <c r="G9124" s="51">
        <v>875.31</v>
      </c>
    </row>
    <row r="9125" spans="1:7" x14ac:dyDescent="0.35">
      <c r="A9125">
        <v>2019</v>
      </c>
      <c r="B9125">
        <v>8</v>
      </c>
      <c r="C9125" t="str">
        <f>+VLOOKUP(Precio_mayoristas_consumidores[[#This Row],[Cod_mes]],Códigos_mes[],2,0)</f>
        <v>Agosto</v>
      </c>
      <c r="D9125" t="s">
        <v>800</v>
      </c>
      <c r="E9125" t="str">
        <f>+VLOOKUP(Precio_mayoristas_consumidores[[#This Row],[Producto]],Codigos_class_frutas[],2,0)</f>
        <v>Berries</v>
      </c>
      <c r="F9125" t="s">
        <v>249</v>
      </c>
      <c r="G9125" s="51">
        <v>482.02</v>
      </c>
    </row>
    <row r="9126" spans="1:7" x14ac:dyDescent="0.35">
      <c r="A9126">
        <v>2019</v>
      </c>
      <c r="B9126">
        <v>8</v>
      </c>
      <c r="C9126" t="str">
        <f>+VLOOKUP(Precio_mayoristas_consumidores[[#This Row],[Cod_mes]],Códigos_mes[],2,0)</f>
        <v>Agosto</v>
      </c>
      <c r="D9126" t="s">
        <v>800</v>
      </c>
      <c r="E9126" t="str">
        <f>+VLOOKUP(Precio_mayoristas_consumidores[[#This Row],[Producto]],Codigos_class_frutas[],2,0)</f>
        <v>Cítricos</v>
      </c>
      <c r="F9126" t="s">
        <v>214</v>
      </c>
      <c r="G9126" s="51">
        <v>253.53</v>
      </c>
    </row>
    <row r="9127" spans="1:7" x14ac:dyDescent="0.35">
      <c r="A9127">
        <v>2019</v>
      </c>
      <c r="B9127">
        <v>8</v>
      </c>
      <c r="C9127" t="str">
        <f>+VLOOKUP(Precio_mayoristas_consumidores[[#This Row],[Cod_mes]],Códigos_mes[],2,0)</f>
        <v>Agosto</v>
      </c>
      <c r="D9127" t="s">
        <v>800</v>
      </c>
      <c r="E9127" t="str">
        <f>+VLOOKUP(Precio_mayoristas_consumidores[[#This Row],[Producto]],Codigos_class_frutas[],2,0)</f>
        <v>Cítricos</v>
      </c>
      <c r="F9127" t="s">
        <v>218</v>
      </c>
      <c r="G9127" s="51">
        <v>464.23</v>
      </c>
    </row>
    <row r="9128" spans="1:7" x14ac:dyDescent="0.35">
      <c r="A9128">
        <v>2019</v>
      </c>
      <c r="B9128">
        <v>8</v>
      </c>
      <c r="C9128" t="str">
        <f>+VLOOKUP(Precio_mayoristas_consumidores[[#This Row],[Cod_mes]],Códigos_mes[],2,0)</f>
        <v>Agosto</v>
      </c>
      <c r="D9128" t="s">
        <v>800</v>
      </c>
      <c r="E9128" t="str">
        <f>+VLOOKUP(Precio_mayoristas_consumidores[[#This Row],[Producto]],Codigos_class_frutas[],2,0)</f>
        <v>Tropicales y subtropicales</v>
      </c>
      <c r="F9128" t="s">
        <v>229</v>
      </c>
      <c r="G9128" s="51">
        <v>1594.24</v>
      </c>
    </row>
    <row r="9129" spans="1:7" x14ac:dyDescent="0.35">
      <c r="A9129">
        <v>2019</v>
      </c>
      <c r="B9129">
        <v>8</v>
      </c>
      <c r="C9129" t="str">
        <f>+VLOOKUP(Precio_mayoristas_consumidores[[#This Row],[Cod_mes]],Códigos_mes[],2,0)</f>
        <v>Agosto</v>
      </c>
      <c r="D9129" t="s">
        <v>800</v>
      </c>
      <c r="E9129" t="str">
        <f>+VLOOKUP(Precio_mayoristas_consumidores[[#This Row],[Producto]],Codigos_class_frutas[],2,0)</f>
        <v>Frutos de pepita</v>
      </c>
      <c r="F9129" t="s">
        <v>231</v>
      </c>
      <c r="G9129" s="51">
        <v>462.07</v>
      </c>
    </row>
    <row r="9130" spans="1:7" x14ac:dyDescent="0.35">
      <c r="A9130">
        <v>2019</v>
      </c>
      <c r="B9130">
        <v>8</v>
      </c>
      <c r="C9130" t="str">
        <f>+VLOOKUP(Precio_mayoristas_consumidores[[#This Row],[Cod_mes]],Códigos_mes[],2,0)</f>
        <v>Agosto</v>
      </c>
      <c r="D9130" t="s">
        <v>800</v>
      </c>
      <c r="E9130" t="str">
        <f>+VLOOKUP(Precio_mayoristas_consumidores[[#This Row],[Producto]],Codigos_class_frutas[],2,0)</f>
        <v>Tropicales y subtropicales</v>
      </c>
      <c r="F9130" t="s">
        <v>798</v>
      </c>
      <c r="G9130" s="51">
        <v>1196.96</v>
      </c>
    </row>
    <row r="9131" spans="1:7" x14ac:dyDescent="0.35">
      <c r="A9131">
        <v>2019</v>
      </c>
      <c r="B9131">
        <v>8</v>
      </c>
      <c r="C9131" t="str">
        <f>+VLOOKUP(Precio_mayoristas_consumidores[[#This Row],[Cod_mes]],Códigos_mes[],2,0)</f>
        <v>Agosto</v>
      </c>
      <c r="D9131" t="s">
        <v>800</v>
      </c>
      <c r="E9131" t="str">
        <f>+VLOOKUP(Precio_mayoristas_consumidores[[#This Row],[Producto]],Codigos_class_frutas[],2,0)</f>
        <v>Frutos de pepita</v>
      </c>
      <c r="F9131" t="s">
        <v>803</v>
      </c>
      <c r="G9131" s="51">
        <v>531.91</v>
      </c>
    </row>
    <row r="9132" spans="1:7" x14ac:dyDescent="0.35">
      <c r="A9132">
        <v>2019</v>
      </c>
      <c r="B9132">
        <v>8</v>
      </c>
      <c r="C9132" t="str">
        <f>+VLOOKUP(Precio_mayoristas_consumidores[[#This Row],[Cod_mes]],Códigos_mes[],2,0)</f>
        <v>Agosto</v>
      </c>
      <c r="D9132" t="s">
        <v>800</v>
      </c>
      <c r="E9132" t="str">
        <f>+VLOOKUP(Precio_mayoristas_consumidores[[#This Row],[Producto]],Codigos_class_frutas[],2,0)</f>
        <v>Cítricos</v>
      </c>
      <c r="F9132" t="s">
        <v>221</v>
      </c>
      <c r="G9132" s="51">
        <v>263.60000000000002</v>
      </c>
    </row>
    <row r="9133" spans="1:7" x14ac:dyDescent="0.35">
      <c r="A9133">
        <v>2019</v>
      </c>
      <c r="B9133">
        <v>8</v>
      </c>
      <c r="C9133" t="str">
        <f>+VLOOKUP(Precio_mayoristas_consumidores[[#This Row],[Cod_mes]],Códigos_mes[],2,0)</f>
        <v>Agosto</v>
      </c>
      <c r="D9133" t="s">
        <v>800</v>
      </c>
      <c r="E9133" t="str">
        <f>+VLOOKUP(Precio_mayoristas_consumidores[[#This Row],[Producto]],Codigos_class_frutas[],2,0)</f>
        <v>Oleaginosos</v>
      </c>
      <c r="F9133" t="s">
        <v>225</v>
      </c>
      <c r="G9133" s="51">
        <v>2095.87</v>
      </c>
    </row>
    <row r="9134" spans="1:7" x14ac:dyDescent="0.35">
      <c r="A9134">
        <v>2019</v>
      </c>
      <c r="B9134">
        <v>8</v>
      </c>
      <c r="C9134" t="str">
        <f>+VLOOKUP(Precio_mayoristas_consumidores[[#This Row],[Cod_mes]],Códigos_mes[],2,0)</f>
        <v>Agosto</v>
      </c>
      <c r="D9134" t="s">
        <v>800</v>
      </c>
      <c r="E9134" t="str">
        <f>+VLOOKUP(Precio_mayoristas_consumidores[[#This Row],[Producto]],Codigos_class_frutas[],2,0)</f>
        <v>Frutos de pepita</v>
      </c>
      <c r="F9134" t="s">
        <v>242</v>
      </c>
      <c r="G9134" s="51">
        <v>440.58</v>
      </c>
    </row>
    <row r="9135" spans="1:7" x14ac:dyDescent="0.35">
      <c r="A9135">
        <v>2019</v>
      </c>
      <c r="B9135">
        <v>8</v>
      </c>
      <c r="C9135" t="str">
        <f>+VLOOKUP(Precio_mayoristas_consumidores[[#This Row],[Cod_mes]],Códigos_mes[],2,0)</f>
        <v>Agosto</v>
      </c>
      <c r="D9135" t="s">
        <v>800</v>
      </c>
      <c r="E9135" t="str">
        <f>+VLOOKUP(Precio_mayoristas_consumidores[[#This Row],[Producto]],Codigos_class_frutas[],2,0)</f>
        <v>Tropicales y subtropicales</v>
      </c>
      <c r="F9135" t="s">
        <v>204</v>
      </c>
      <c r="G9135" s="51">
        <v>597.42999999999995</v>
      </c>
    </row>
    <row r="9136" spans="1:7" x14ac:dyDescent="0.35">
      <c r="A9136">
        <v>2019</v>
      </c>
      <c r="B9136">
        <v>8</v>
      </c>
      <c r="C9136" t="str">
        <f>+VLOOKUP(Precio_mayoristas_consumidores[[#This Row],[Cod_mes]],Códigos_mes[],2,0)</f>
        <v>Agosto</v>
      </c>
      <c r="D9136" t="s">
        <v>800</v>
      </c>
      <c r="E9136" t="str">
        <f>+VLOOKUP(Precio_mayoristas_consumidores[[#This Row],[Producto]],Codigos_class_frutas[],2,0)</f>
        <v>Cítricos</v>
      </c>
      <c r="F9136" t="s">
        <v>256</v>
      </c>
      <c r="G9136" s="51">
        <v>554.05999999999995</v>
      </c>
    </row>
    <row r="9137" spans="1:7" x14ac:dyDescent="0.35">
      <c r="A9137">
        <v>2019</v>
      </c>
      <c r="B9137">
        <v>8</v>
      </c>
      <c r="C9137" t="str">
        <f>+VLOOKUP(Precio_mayoristas_consumidores[[#This Row],[Cod_mes]],Códigos_mes[],2,0)</f>
        <v>Agosto</v>
      </c>
      <c r="D9137" t="s">
        <v>800</v>
      </c>
      <c r="E9137" t="str">
        <f>+VLOOKUP(Precio_mayoristas_consumidores[[#This Row],[Producto]],Codigos_class_frutas[],2,0)</f>
        <v>Otros</v>
      </c>
      <c r="F9137" t="s">
        <v>717</v>
      </c>
      <c r="G9137" s="51">
        <v>1061.79</v>
      </c>
    </row>
    <row r="9138" spans="1:7" x14ac:dyDescent="0.35">
      <c r="A9138">
        <v>2019</v>
      </c>
      <c r="B9138">
        <v>8</v>
      </c>
      <c r="C9138" t="str">
        <f>+VLOOKUP(Precio_mayoristas_consumidores[[#This Row],[Cod_mes]],Códigos_mes[],2,0)</f>
        <v>Agosto</v>
      </c>
      <c r="D9138" t="s">
        <v>800</v>
      </c>
      <c r="E9138" t="str">
        <f>+VLOOKUP(Precio_mayoristas_consumidores[[#This Row],[Producto]],Codigos_class_frutas[],2,0)</f>
        <v>Uva</v>
      </c>
      <c r="F9138" t="s">
        <v>295</v>
      </c>
      <c r="G9138" s="51">
        <v>1690.9</v>
      </c>
    </row>
    <row r="9139" spans="1:7" x14ac:dyDescent="0.35">
      <c r="A9139">
        <v>2019</v>
      </c>
      <c r="B9139">
        <v>9</v>
      </c>
      <c r="C9139" t="str">
        <f>+VLOOKUP(Precio_mayoristas_consumidores[[#This Row],[Cod_mes]],Códigos_mes[],2,0)</f>
        <v>Septiembre</v>
      </c>
      <c r="D9139" t="s">
        <v>800</v>
      </c>
      <c r="E9139" t="str">
        <f>+VLOOKUP(Precio_mayoristas_consumidores[[#This Row],[Producto]],Codigos_class_frutas[],2,0)</f>
        <v>Berries</v>
      </c>
      <c r="F9139" t="s">
        <v>207</v>
      </c>
      <c r="G9139" s="51">
        <v>8611.11</v>
      </c>
    </row>
    <row r="9140" spans="1:7" x14ac:dyDescent="0.35">
      <c r="A9140">
        <v>2019</v>
      </c>
      <c r="B9140">
        <v>9</v>
      </c>
      <c r="C9140" t="str">
        <f>+VLOOKUP(Precio_mayoristas_consumidores[[#This Row],[Cod_mes]],Códigos_mes[],2,0)</f>
        <v>Septiembre</v>
      </c>
      <c r="D9140" t="s">
        <v>800</v>
      </c>
      <c r="E9140" t="str">
        <f>+VLOOKUP(Precio_mayoristas_consumidores[[#This Row],[Producto]],Codigos_class_frutas[],2,0)</f>
        <v>Otros</v>
      </c>
      <c r="F9140" t="s">
        <v>209</v>
      </c>
      <c r="G9140" s="51">
        <v>1519.72</v>
      </c>
    </row>
    <row r="9141" spans="1:7" x14ac:dyDescent="0.35">
      <c r="A9141">
        <v>2019</v>
      </c>
      <c r="B9141">
        <v>9</v>
      </c>
      <c r="C9141" t="str">
        <f>+VLOOKUP(Precio_mayoristas_consumidores[[#This Row],[Cod_mes]],Códigos_mes[],2,0)</f>
        <v>Septiembre</v>
      </c>
      <c r="D9141" t="s">
        <v>800</v>
      </c>
      <c r="E9141" t="str">
        <f>+VLOOKUP(Precio_mayoristas_consumidores[[#This Row],[Producto]],Codigos_class_frutas[],2,0)</f>
        <v>Berries</v>
      </c>
      <c r="F9141" t="s">
        <v>212</v>
      </c>
      <c r="G9141" s="51">
        <v>1727.57</v>
      </c>
    </row>
    <row r="9142" spans="1:7" x14ac:dyDescent="0.35">
      <c r="A9142">
        <v>2019</v>
      </c>
      <c r="B9142">
        <v>9</v>
      </c>
      <c r="C9142" t="str">
        <f>+VLOOKUP(Precio_mayoristas_consumidores[[#This Row],[Cod_mes]],Códigos_mes[],2,0)</f>
        <v>Septiembre</v>
      </c>
      <c r="D9142" t="s">
        <v>800</v>
      </c>
      <c r="E9142" t="str">
        <f>+VLOOKUP(Precio_mayoristas_consumidores[[#This Row],[Producto]],Codigos_class_frutas[],2,0)</f>
        <v>Berries</v>
      </c>
      <c r="F9142" t="s">
        <v>249</v>
      </c>
      <c r="G9142" s="51">
        <v>580.96</v>
      </c>
    </row>
    <row r="9143" spans="1:7" x14ac:dyDescent="0.35">
      <c r="A9143">
        <v>2019</v>
      </c>
      <c r="B9143">
        <v>9</v>
      </c>
      <c r="C9143" t="str">
        <f>+VLOOKUP(Precio_mayoristas_consumidores[[#This Row],[Cod_mes]],Códigos_mes[],2,0)</f>
        <v>Septiembre</v>
      </c>
      <c r="D9143" t="s">
        <v>800</v>
      </c>
      <c r="E9143" t="str">
        <f>+VLOOKUP(Precio_mayoristas_consumidores[[#This Row],[Producto]],Codigos_class_frutas[],2,0)</f>
        <v>Cítricos</v>
      </c>
      <c r="F9143" t="s">
        <v>214</v>
      </c>
      <c r="G9143" s="51">
        <v>303.08999999999997</v>
      </c>
    </row>
    <row r="9144" spans="1:7" x14ac:dyDescent="0.35">
      <c r="A9144">
        <v>2019</v>
      </c>
      <c r="B9144">
        <v>9</v>
      </c>
      <c r="C9144" t="str">
        <f>+VLOOKUP(Precio_mayoristas_consumidores[[#This Row],[Cod_mes]],Códigos_mes[],2,0)</f>
        <v>Septiembre</v>
      </c>
      <c r="D9144" t="s">
        <v>800</v>
      </c>
      <c r="E9144" t="str">
        <f>+VLOOKUP(Precio_mayoristas_consumidores[[#This Row],[Producto]],Codigos_class_frutas[],2,0)</f>
        <v>Cítricos</v>
      </c>
      <c r="F9144" t="s">
        <v>218</v>
      </c>
      <c r="G9144" s="51">
        <v>455.33</v>
      </c>
    </row>
    <row r="9145" spans="1:7" x14ac:dyDescent="0.35">
      <c r="A9145">
        <v>2019</v>
      </c>
      <c r="B9145">
        <v>9</v>
      </c>
      <c r="C9145" t="str">
        <f>+VLOOKUP(Precio_mayoristas_consumidores[[#This Row],[Cod_mes]],Códigos_mes[],2,0)</f>
        <v>Septiembre</v>
      </c>
      <c r="D9145" t="s">
        <v>800</v>
      </c>
      <c r="E9145" t="str">
        <f>+VLOOKUP(Precio_mayoristas_consumidores[[#This Row],[Producto]],Codigos_class_frutas[],2,0)</f>
        <v>Tropicales y subtropicales</v>
      </c>
      <c r="F9145" t="s">
        <v>229</v>
      </c>
      <c r="G9145" s="51">
        <v>1663.26</v>
      </c>
    </row>
    <row r="9146" spans="1:7" x14ac:dyDescent="0.35">
      <c r="A9146">
        <v>2019</v>
      </c>
      <c r="B9146">
        <v>9</v>
      </c>
      <c r="C9146" t="str">
        <f>+VLOOKUP(Precio_mayoristas_consumidores[[#This Row],[Cod_mes]],Códigos_mes[],2,0)</f>
        <v>Septiembre</v>
      </c>
      <c r="D9146" t="s">
        <v>800</v>
      </c>
      <c r="E9146" t="str">
        <f>+VLOOKUP(Precio_mayoristas_consumidores[[#This Row],[Producto]],Codigos_class_frutas[],2,0)</f>
        <v>Frutos de pepita</v>
      </c>
      <c r="F9146" t="s">
        <v>231</v>
      </c>
      <c r="G9146" s="51">
        <v>514.30999999999995</v>
      </c>
    </row>
    <row r="9147" spans="1:7" x14ac:dyDescent="0.35">
      <c r="A9147">
        <v>2019</v>
      </c>
      <c r="B9147">
        <v>9</v>
      </c>
      <c r="C9147" t="str">
        <f>+VLOOKUP(Precio_mayoristas_consumidores[[#This Row],[Cod_mes]],Códigos_mes[],2,0)</f>
        <v>Septiembre</v>
      </c>
      <c r="D9147" t="s">
        <v>800</v>
      </c>
      <c r="E9147" t="str">
        <f>+VLOOKUP(Precio_mayoristas_consumidores[[#This Row],[Producto]],Codigos_class_frutas[],2,0)</f>
        <v>Tropicales y subtropicales</v>
      </c>
      <c r="F9147" t="s">
        <v>798</v>
      </c>
      <c r="G9147" s="51">
        <v>1582.14</v>
      </c>
    </row>
    <row r="9148" spans="1:7" x14ac:dyDescent="0.35">
      <c r="A9148">
        <v>2019</v>
      </c>
      <c r="B9148">
        <v>9</v>
      </c>
      <c r="C9148" t="str">
        <f>+VLOOKUP(Precio_mayoristas_consumidores[[#This Row],[Cod_mes]],Códigos_mes[],2,0)</f>
        <v>Septiembre</v>
      </c>
      <c r="D9148" t="s">
        <v>800</v>
      </c>
      <c r="E9148" t="str">
        <f>+VLOOKUP(Precio_mayoristas_consumidores[[#This Row],[Producto]],Codigos_class_frutas[],2,0)</f>
        <v>Frutos de pepita</v>
      </c>
      <c r="F9148" t="s">
        <v>803</v>
      </c>
      <c r="G9148" s="51">
        <v>643.85</v>
      </c>
    </row>
    <row r="9149" spans="1:7" x14ac:dyDescent="0.35">
      <c r="A9149">
        <v>2019</v>
      </c>
      <c r="B9149">
        <v>9</v>
      </c>
      <c r="C9149" t="str">
        <f>+VLOOKUP(Precio_mayoristas_consumidores[[#This Row],[Cod_mes]],Códigos_mes[],2,0)</f>
        <v>Septiembre</v>
      </c>
      <c r="D9149" t="s">
        <v>800</v>
      </c>
      <c r="E9149" t="str">
        <f>+VLOOKUP(Precio_mayoristas_consumidores[[#This Row],[Producto]],Codigos_class_frutas[],2,0)</f>
        <v>Cítricos</v>
      </c>
      <c r="F9149" t="s">
        <v>221</v>
      </c>
      <c r="G9149" s="51">
        <v>305.61</v>
      </c>
    </row>
    <row r="9150" spans="1:7" x14ac:dyDescent="0.35">
      <c r="A9150">
        <v>2019</v>
      </c>
      <c r="B9150">
        <v>9</v>
      </c>
      <c r="C9150" t="str">
        <f>+VLOOKUP(Precio_mayoristas_consumidores[[#This Row],[Cod_mes]],Códigos_mes[],2,0)</f>
        <v>Septiembre</v>
      </c>
      <c r="D9150" t="s">
        <v>800</v>
      </c>
      <c r="E9150" t="str">
        <f>+VLOOKUP(Precio_mayoristas_consumidores[[#This Row],[Producto]],Codigos_class_frutas[],2,0)</f>
        <v>Frutos de pepita</v>
      </c>
      <c r="F9150" t="s">
        <v>671</v>
      </c>
      <c r="G9150" s="51">
        <v>1350</v>
      </c>
    </row>
    <row r="9151" spans="1:7" x14ac:dyDescent="0.35">
      <c r="A9151">
        <v>2019</v>
      </c>
      <c r="B9151">
        <v>9</v>
      </c>
      <c r="C9151" t="str">
        <f>+VLOOKUP(Precio_mayoristas_consumidores[[#This Row],[Cod_mes]],Códigos_mes[],2,0)</f>
        <v>Septiembre</v>
      </c>
      <c r="D9151" t="s">
        <v>800</v>
      </c>
      <c r="E9151" t="str">
        <f>+VLOOKUP(Precio_mayoristas_consumidores[[#This Row],[Producto]],Codigos_class_frutas[],2,0)</f>
        <v>Oleaginosos</v>
      </c>
      <c r="F9151" t="s">
        <v>225</v>
      </c>
      <c r="G9151" s="51">
        <v>2119.79</v>
      </c>
    </row>
    <row r="9152" spans="1:7" x14ac:dyDescent="0.35">
      <c r="A9152">
        <v>2019</v>
      </c>
      <c r="B9152">
        <v>9</v>
      </c>
      <c r="C9152" t="str">
        <f>+VLOOKUP(Precio_mayoristas_consumidores[[#This Row],[Cod_mes]],Códigos_mes[],2,0)</f>
        <v>Septiembre</v>
      </c>
      <c r="D9152" t="s">
        <v>800</v>
      </c>
      <c r="E9152" t="str">
        <f>+VLOOKUP(Precio_mayoristas_consumidores[[#This Row],[Producto]],Codigos_class_frutas[],2,0)</f>
        <v>Frutos de pepita</v>
      </c>
      <c r="F9152" t="s">
        <v>242</v>
      </c>
      <c r="G9152" s="51">
        <v>489.93</v>
      </c>
    </row>
    <row r="9153" spans="1:7" x14ac:dyDescent="0.35">
      <c r="A9153">
        <v>2019</v>
      </c>
      <c r="B9153">
        <v>9</v>
      </c>
      <c r="C9153" t="str">
        <f>+VLOOKUP(Precio_mayoristas_consumidores[[#This Row],[Cod_mes]],Códigos_mes[],2,0)</f>
        <v>Septiembre</v>
      </c>
      <c r="D9153" t="s">
        <v>800</v>
      </c>
      <c r="E9153" t="str">
        <f>+VLOOKUP(Precio_mayoristas_consumidores[[#This Row],[Producto]],Codigos_class_frutas[],2,0)</f>
        <v>Tropicales y subtropicales</v>
      </c>
      <c r="F9153" t="s">
        <v>204</v>
      </c>
      <c r="G9153" s="51">
        <v>594.99</v>
      </c>
    </row>
    <row r="9154" spans="1:7" x14ac:dyDescent="0.35">
      <c r="A9154">
        <v>2019</v>
      </c>
      <c r="B9154">
        <v>9</v>
      </c>
      <c r="C9154" t="str">
        <f>+VLOOKUP(Precio_mayoristas_consumidores[[#This Row],[Cod_mes]],Códigos_mes[],2,0)</f>
        <v>Septiembre</v>
      </c>
      <c r="D9154" t="s">
        <v>800</v>
      </c>
      <c r="E9154" t="str">
        <f>+VLOOKUP(Precio_mayoristas_consumidores[[#This Row],[Producto]],Codigos_class_frutas[],2,0)</f>
        <v>Cítricos</v>
      </c>
      <c r="F9154" t="s">
        <v>256</v>
      </c>
      <c r="G9154" s="51">
        <v>546.78</v>
      </c>
    </row>
    <row r="9155" spans="1:7" x14ac:dyDescent="0.35">
      <c r="A9155">
        <v>2019</v>
      </c>
      <c r="B9155">
        <v>9</v>
      </c>
      <c r="C9155" t="str">
        <f>+VLOOKUP(Precio_mayoristas_consumidores[[#This Row],[Cod_mes]],Códigos_mes[],2,0)</f>
        <v>Septiembre</v>
      </c>
      <c r="D9155" t="s">
        <v>800</v>
      </c>
      <c r="E9155" t="str">
        <f>+VLOOKUP(Precio_mayoristas_consumidores[[#This Row],[Producto]],Codigos_class_frutas[],2,0)</f>
        <v>Otros</v>
      </c>
      <c r="F9155" t="s">
        <v>717</v>
      </c>
      <c r="G9155" s="51">
        <v>1085.07</v>
      </c>
    </row>
    <row r="9156" spans="1:7" x14ac:dyDescent="0.35">
      <c r="A9156">
        <v>2019</v>
      </c>
      <c r="B9156">
        <v>9</v>
      </c>
      <c r="C9156" t="str">
        <f>+VLOOKUP(Precio_mayoristas_consumidores[[#This Row],[Cod_mes]],Códigos_mes[],2,0)</f>
        <v>Septiembre</v>
      </c>
      <c r="D9156" t="s">
        <v>800</v>
      </c>
      <c r="E9156" t="str">
        <f>+VLOOKUP(Precio_mayoristas_consumidores[[#This Row],[Producto]],Codigos_class_frutas[],2,0)</f>
        <v>Uva</v>
      </c>
      <c r="F9156" t="s">
        <v>295</v>
      </c>
      <c r="G9156" s="51">
        <v>2444.44</v>
      </c>
    </row>
    <row r="9157" spans="1:7" x14ac:dyDescent="0.35">
      <c r="A9157">
        <v>2019</v>
      </c>
      <c r="B9157">
        <v>10</v>
      </c>
      <c r="C9157" t="str">
        <f>+VLOOKUP(Precio_mayoristas_consumidores[[#This Row],[Cod_mes]],Códigos_mes[],2,0)</f>
        <v>Octubre</v>
      </c>
      <c r="D9157" t="s">
        <v>800</v>
      </c>
      <c r="E9157" t="str">
        <f>+VLOOKUP(Precio_mayoristas_consumidores[[#This Row],[Producto]],Codigos_class_frutas[],2,0)</f>
        <v>Berries</v>
      </c>
      <c r="F9157" t="s">
        <v>207</v>
      </c>
      <c r="G9157" s="51">
        <v>3763.89</v>
      </c>
    </row>
    <row r="9158" spans="1:7" x14ac:dyDescent="0.35">
      <c r="A9158">
        <v>2019</v>
      </c>
      <c r="B9158">
        <v>10</v>
      </c>
      <c r="C9158" t="str">
        <f>+VLOOKUP(Precio_mayoristas_consumidores[[#This Row],[Cod_mes]],Códigos_mes[],2,0)</f>
        <v>Octubre</v>
      </c>
      <c r="D9158" t="s">
        <v>800</v>
      </c>
      <c r="E9158" t="str">
        <f>+VLOOKUP(Precio_mayoristas_consumidores[[#This Row],[Producto]],Codigos_class_frutas[],2,0)</f>
        <v>Frutos de hueso (carozo)</v>
      </c>
      <c r="F9158" t="s">
        <v>281</v>
      </c>
      <c r="G9158" s="51">
        <v>2731.58</v>
      </c>
    </row>
    <row r="9159" spans="1:7" x14ac:dyDescent="0.35">
      <c r="A9159">
        <v>2019</v>
      </c>
      <c r="B9159">
        <v>10</v>
      </c>
      <c r="C9159" t="str">
        <f>+VLOOKUP(Precio_mayoristas_consumidores[[#This Row],[Cod_mes]],Códigos_mes[],2,0)</f>
        <v>Octubre</v>
      </c>
      <c r="D9159" t="s">
        <v>800</v>
      </c>
      <c r="E9159" t="str">
        <f>+VLOOKUP(Precio_mayoristas_consumidores[[#This Row],[Producto]],Codigos_class_frutas[],2,0)</f>
        <v>Otros</v>
      </c>
      <c r="F9159" t="s">
        <v>209</v>
      </c>
      <c r="G9159" s="51">
        <v>1464.41</v>
      </c>
    </row>
    <row r="9160" spans="1:7" x14ac:dyDescent="0.35">
      <c r="A9160">
        <v>2019</v>
      </c>
      <c r="B9160">
        <v>10</v>
      </c>
      <c r="C9160" t="str">
        <f>+VLOOKUP(Precio_mayoristas_consumidores[[#This Row],[Cod_mes]],Códigos_mes[],2,0)</f>
        <v>Octubre</v>
      </c>
      <c r="D9160" t="s">
        <v>800</v>
      </c>
      <c r="E9160" t="str">
        <f>+VLOOKUP(Precio_mayoristas_consumidores[[#This Row],[Producto]],Codigos_class_frutas[],2,0)</f>
        <v>Frutos de hueso (carozo)</v>
      </c>
      <c r="F9160" t="s">
        <v>277</v>
      </c>
      <c r="G9160" s="51">
        <v>1491.81</v>
      </c>
    </row>
    <row r="9161" spans="1:7" x14ac:dyDescent="0.35">
      <c r="A9161">
        <v>2019</v>
      </c>
      <c r="B9161">
        <v>10</v>
      </c>
      <c r="C9161" t="str">
        <f>+VLOOKUP(Precio_mayoristas_consumidores[[#This Row],[Cod_mes]],Códigos_mes[],2,0)</f>
        <v>Octubre</v>
      </c>
      <c r="D9161" t="s">
        <v>800</v>
      </c>
      <c r="E9161" t="str">
        <f>+VLOOKUP(Precio_mayoristas_consumidores[[#This Row],[Producto]],Codigos_class_frutas[],2,0)</f>
        <v>Berries</v>
      </c>
      <c r="F9161" t="s">
        <v>212</v>
      </c>
      <c r="G9161" s="51">
        <v>1063.7</v>
      </c>
    </row>
    <row r="9162" spans="1:7" x14ac:dyDescent="0.35">
      <c r="A9162">
        <v>2019</v>
      </c>
      <c r="B9162">
        <v>10</v>
      </c>
      <c r="C9162" t="str">
        <f>+VLOOKUP(Precio_mayoristas_consumidores[[#This Row],[Cod_mes]],Códigos_mes[],2,0)</f>
        <v>Octubre</v>
      </c>
      <c r="D9162" t="s">
        <v>800</v>
      </c>
      <c r="E9162" t="str">
        <f>+VLOOKUP(Precio_mayoristas_consumidores[[#This Row],[Producto]],Codigos_class_frutas[],2,0)</f>
        <v>Berries</v>
      </c>
      <c r="F9162" t="s">
        <v>249</v>
      </c>
      <c r="G9162" s="51">
        <v>711.94</v>
      </c>
    </row>
    <row r="9163" spans="1:7" x14ac:dyDescent="0.35">
      <c r="A9163">
        <v>2019</v>
      </c>
      <c r="B9163">
        <v>10</v>
      </c>
      <c r="C9163" t="str">
        <f>+VLOOKUP(Precio_mayoristas_consumidores[[#This Row],[Cod_mes]],Códigos_mes[],2,0)</f>
        <v>Octubre</v>
      </c>
      <c r="D9163" t="s">
        <v>800</v>
      </c>
      <c r="E9163" t="str">
        <f>+VLOOKUP(Precio_mayoristas_consumidores[[#This Row],[Producto]],Codigos_class_frutas[],2,0)</f>
        <v>Cítricos</v>
      </c>
      <c r="F9163" t="s">
        <v>214</v>
      </c>
      <c r="G9163" s="51">
        <v>318.61</v>
      </c>
    </row>
    <row r="9164" spans="1:7" x14ac:dyDescent="0.35">
      <c r="A9164">
        <v>2019</v>
      </c>
      <c r="B9164">
        <v>10</v>
      </c>
      <c r="C9164" t="str">
        <f>+VLOOKUP(Precio_mayoristas_consumidores[[#This Row],[Cod_mes]],Códigos_mes[],2,0)</f>
        <v>Octubre</v>
      </c>
      <c r="D9164" t="s">
        <v>800</v>
      </c>
      <c r="E9164" t="str">
        <f>+VLOOKUP(Precio_mayoristas_consumidores[[#This Row],[Producto]],Codigos_class_frutas[],2,0)</f>
        <v>Cítricos</v>
      </c>
      <c r="F9164" t="s">
        <v>218</v>
      </c>
      <c r="G9164" s="51">
        <v>481.98</v>
      </c>
    </row>
    <row r="9165" spans="1:7" x14ac:dyDescent="0.35">
      <c r="A9165">
        <v>2019</v>
      </c>
      <c r="B9165">
        <v>10</v>
      </c>
      <c r="C9165" t="str">
        <f>+VLOOKUP(Precio_mayoristas_consumidores[[#This Row],[Cod_mes]],Códigos_mes[],2,0)</f>
        <v>Octubre</v>
      </c>
      <c r="D9165" t="s">
        <v>800</v>
      </c>
      <c r="E9165" t="str">
        <f>+VLOOKUP(Precio_mayoristas_consumidores[[#This Row],[Producto]],Codigos_class_frutas[],2,0)</f>
        <v>Tropicales y subtropicales</v>
      </c>
      <c r="F9165" t="s">
        <v>229</v>
      </c>
      <c r="G9165" s="51">
        <v>1724.94</v>
      </c>
    </row>
    <row r="9166" spans="1:7" x14ac:dyDescent="0.35">
      <c r="A9166">
        <v>2019</v>
      </c>
      <c r="B9166">
        <v>10</v>
      </c>
      <c r="C9166" t="str">
        <f>+VLOOKUP(Precio_mayoristas_consumidores[[#This Row],[Cod_mes]],Códigos_mes[],2,0)</f>
        <v>Octubre</v>
      </c>
      <c r="D9166" t="s">
        <v>800</v>
      </c>
      <c r="E9166" t="str">
        <f>+VLOOKUP(Precio_mayoristas_consumidores[[#This Row],[Producto]],Codigos_class_frutas[],2,0)</f>
        <v>Frutos de pepita</v>
      </c>
      <c r="F9166" t="s">
        <v>231</v>
      </c>
      <c r="G9166" s="51">
        <v>575.48</v>
      </c>
    </row>
    <row r="9167" spans="1:7" x14ac:dyDescent="0.35">
      <c r="A9167">
        <v>2019</v>
      </c>
      <c r="B9167">
        <v>10</v>
      </c>
      <c r="C9167" t="str">
        <f>+VLOOKUP(Precio_mayoristas_consumidores[[#This Row],[Cod_mes]],Códigos_mes[],2,0)</f>
        <v>Octubre</v>
      </c>
      <c r="D9167" t="s">
        <v>800</v>
      </c>
      <c r="E9167" t="str">
        <f>+VLOOKUP(Precio_mayoristas_consumidores[[#This Row],[Producto]],Codigos_class_frutas[],2,0)</f>
        <v>Frutos de pepita</v>
      </c>
      <c r="F9167" t="s">
        <v>803</v>
      </c>
      <c r="G9167" s="51">
        <v>591.66999999999996</v>
      </c>
    </row>
    <row r="9168" spans="1:7" x14ac:dyDescent="0.35">
      <c r="A9168">
        <v>2019</v>
      </c>
      <c r="B9168">
        <v>10</v>
      </c>
      <c r="C9168" t="str">
        <f>+VLOOKUP(Precio_mayoristas_consumidores[[#This Row],[Cod_mes]],Códigos_mes[],2,0)</f>
        <v>Octubre</v>
      </c>
      <c r="D9168" t="s">
        <v>800</v>
      </c>
      <c r="E9168" t="str">
        <f>+VLOOKUP(Precio_mayoristas_consumidores[[#This Row],[Producto]],Codigos_class_frutas[],2,0)</f>
        <v>Cítricos</v>
      </c>
      <c r="F9168" t="s">
        <v>221</v>
      </c>
      <c r="G9168" s="51">
        <v>400.67</v>
      </c>
    </row>
    <row r="9169" spans="1:7" x14ac:dyDescent="0.35">
      <c r="A9169">
        <v>2019</v>
      </c>
      <c r="B9169">
        <v>10</v>
      </c>
      <c r="C9169" t="str">
        <f>+VLOOKUP(Precio_mayoristas_consumidores[[#This Row],[Cod_mes]],Códigos_mes[],2,0)</f>
        <v>Octubre</v>
      </c>
      <c r="D9169" t="s">
        <v>800</v>
      </c>
      <c r="E9169" t="str">
        <f>+VLOOKUP(Precio_mayoristas_consumidores[[#This Row],[Producto]],Codigos_class_frutas[],2,0)</f>
        <v>Frutos de hueso (carozo)</v>
      </c>
      <c r="F9169" t="s">
        <v>665</v>
      </c>
      <c r="G9169" s="51">
        <v>1098.1500000000001</v>
      </c>
    </row>
    <row r="9170" spans="1:7" x14ac:dyDescent="0.35">
      <c r="A9170">
        <v>2019</v>
      </c>
      <c r="B9170">
        <v>10</v>
      </c>
      <c r="C9170" t="str">
        <f>+VLOOKUP(Precio_mayoristas_consumidores[[#This Row],[Cod_mes]],Códigos_mes[],2,0)</f>
        <v>Octubre</v>
      </c>
      <c r="D9170" t="s">
        <v>800</v>
      </c>
      <c r="E9170" t="str">
        <f>+VLOOKUP(Precio_mayoristas_consumidores[[#This Row],[Producto]],Codigos_class_frutas[],2,0)</f>
        <v>Frutos de pepita</v>
      </c>
      <c r="F9170" t="s">
        <v>671</v>
      </c>
      <c r="G9170" s="51">
        <v>1192.31</v>
      </c>
    </row>
    <row r="9171" spans="1:7" x14ac:dyDescent="0.35">
      <c r="A9171">
        <v>2019</v>
      </c>
      <c r="B9171">
        <v>10</v>
      </c>
      <c r="C9171" t="str">
        <f>+VLOOKUP(Precio_mayoristas_consumidores[[#This Row],[Cod_mes]],Códigos_mes[],2,0)</f>
        <v>Octubre</v>
      </c>
      <c r="D9171" t="s">
        <v>800</v>
      </c>
      <c r="E9171" t="str">
        <f>+VLOOKUP(Precio_mayoristas_consumidores[[#This Row],[Producto]],Codigos_class_frutas[],2,0)</f>
        <v>Oleaginosos</v>
      </c>
      <c r="F9171" t="s">
        <v>225</v>
      </c>
      <c r="G9171" s="51">
        <v>2237.63</v>
      </c>
    </row>
    <row r="9172" spans="1:7" x14ac:dyDescent="0.35">
      <c r="A9172">
        <v>2019</v>
      </c>
      <c r="B9172">
        <v>10</v>
      </c>
      <c r="C9172" t="str">
        <f>+VLOOKUP(Precio_mayoristas_consumidores[[#This Row],[Cod_mes]],Códigos_mes[],2,0)</f>
        <v>Octubre</v>
      </c>
      <c r="D9172" t="s">
        <v>800</v>
      </c>
      <c r="E9172" t="str">
        <f>+VLOOKUP(Precio_mayoristas_consumidores[[#This Row],[Producto]],Codigos_class_frutas[],2,0)</f>
        <v>Frutos de pepita</v>
      </c>
      <c r="F9172" t="s">
        <v>242</v>
      </c>
      <c r="G9172" s="51">
        <v>592.47</v>
      </c>
    </row>
    <row r="9173" spans="1:7" x14ac:dyDescent="0.35">
      <c r="A9173">
        <v>2019</v>
      </c>
      <c r="B9173">
        <v>10</v>
      </c>
      <c r="C9173" t="str">
        <f>+VLOOKUP(Precio_mayoristas_consumidores[[#This Row],[Cod_mes]],Códigos_mes[],2,0)</f>
        <v>Octubre</v>
      </c>
      <c r="D9173" t="s">
        <v>800</v>
      </c>
      <c r="E9173" t="str">
        <f>+VLOOKUP(Precio_mayoristas_consumidores[[#This Row],[Producto]],Codigos_class_frutas[],2,0)</f>
        <v>Tropicales y subtropicales</v>
      </c>
      <c r="F9173" t="s">
        <v>204</v>
      </c>
      <c r="G9173" s="51">
        <v>678.15</v>
      </c>
    </row>
    <row r="9174" spans="1:7" x14ac:dyDescent="0.35">
      <c r="A9174">
        <v>2019</v>
      </c>
      <c r="B9174">
        <v>10</v>
      </c>
      <c r="C9174" t="str">
        <f>+VLOOKUP(Precio_mayoristas_consumidores[[#This Row],[Cod_mes]],Códigos_mes[],2,0)</f>
        <v>Octubre</v>
      </c>
      <c r="D9174" t="s">
        <v>800</v>
      </c>
      <c r="E9174" t="str">
        <f>+VLOOKUP(Precio_mayoristas_consumidores[[#This Row],[Producto]],Codigos_class_frutas[],2,0)</f>
        <v>Cítricos</v>
      </c>
      <c r="F9174" t="s">
        <v>256</v>
      </c>
      <c r="G9174" s="51">
        <v>569.09</v>
      </c>
    </row>
    <row r="9175" spans="1:7" x14ac:dyDescent="0.35">
      <c r="A9175">
        <v>2019</v>
      </c>
      <c r="B9175">
        <v>10</v>
      </c>
      <c r="C9175" t="str">
        <f>+VLOOKUP(Precio_mayoristas_consumidores[[#This Row],[Cod_mes]],Códigos_mes[],2,0)</f>
        <v>Octubre</v>
      </c>
      <c r="D9175" t="s">
        <v>800</v>
      </c>
      <c r="E9175" t="str">
        <f>+VLOOKUP(Precio_mayoristas_consumidores[[#This Row],[Producto]],Codigos_class_frutas[],2,0)</f>
        <v>Otros</v>
      </c>
      <c r="F9175" t="s">
        <v>717</v>
      </c>
      <c r="G9175" s="51">
        <v>1310.67</v>
      </c>
    </row>
    <row r="9176" spans="1:7" x14ac:dyDescent="0.35">
      <c r="A9176">
        <v>2019</v>
      </c>
      <c r="B9176">
        <v>11</v>
      </c>
      <c r="C9176" t="str">
        <f>+VLOOKUP(Precio_mayoristas_consumidores[[#This Row],[Cod_mes]],Códigos_mes[],2,0)</f>
        <v>Noviembre</v>
      </c>
      <c r="D9176" t="s">
        <v>800</v>
      </c>
      <c r="E9176" t="str">
        <f>+VLOOKUP(Precio_mayoristas_consumidores[[#This Row],[Producto]],Codigos_class_frutas[],2,0)</f>
        <v>Berries</v>
      </c>
      <c r="F9176" t="s">
        <v>207</v>
      </c>
      <c r="G9176" s="51">
        <v>2152.0100000000002</v>
      </c>
    </row>
    <row r="9177" spans="1:7" x14ac:dyDescent="0.35">
      <c r="A9177">
        <v>2019</v>
      </c>
      <c r="B9177">
        <v>11</v>
      </c>
      <c r="C9177" t="str">
        <f>+VLOOKUP(Precio_mayoristas_consumidores[[#This Row],[Cod_mes]],Códigos_mes[],2,0)</f>
        <v>Noviembre</v>
      </c>
      <c r="D9177" t="s">
        <v>800</v>
      </c>
      <c r="E9177" t="str">
        <f>+VLOOKUP(Precio_mayoristas_consumidores[[#This Row],[Producto]],Codigos_class_frutas[],2,0)</f>
        <v>Berries</v>
      </c>
      <c r="F9177" t="s">
        <v>801</v>
      </c>
      <c r="G9177" s="51">
        <v>4000</v>
      </c>
    </row>
    <row r="9178" spans="1:7" x14ac:dyDescent="0.35">
      <c r="A9178">
        <v>2019</v>
      </c>
      <c r="B9178">
        <v>11</v>
      </c>
      <c r="C9178" t="str">
        <f>+VLOOKUP(Precio_mayoristas_consumidores[[#This Row],[Cod_mes]],Códigos_mes[],2,0)</f>
        <v>Noviembre</v>
      </c>
      <c r="D9178" t="s">
        <v>800</v>
      </c>
      <c r="E9178" t="str">
        <f>+VLOOKUP(Precio_mayoristas_consumidores[[#This Row],[Producto]],Codigos_class_frutas[],2,0)</f>
        <v>Frutos de hueso (carozo)</v>
      </c>
      <c r="F9178" t="s">
        <v>281</v>
      </c>
      <c r="G9178" s="51">
        <v>1481.08</v>
      </c>
    </row>
    <row r="9179" spans="1:7" x14ac:dyDescent="0.35">
      <c r="A9179">
        <v>2019</v>
      </c>
      <c r="B9179">
        <v>11</v>
      </c>
      <c r="C9179" t="str">
        <f>+VLOOKUP(Precio_mayoristas_consumidores[[#This Row],[Cod_mes]],Códigos_mes[],2,0)</f>
        <v>Noviembre</v>
      </c>
      <c r="D9179" t="s">
        <v>800</v>
      </c>
      <c r="E9179" t="str">
        <f>+VLOOKUP(Precio_mayoristas_consumidores[[#This Row],[Producto]],Codigos_class_frutas[],2,0)</f>
        <v>Otros</v>
      </c>
      <c r="F9179" t="s">
        <v>209</v>
      </c>
      <c r="G9179" s="51">
        <v>1357.73</v>
      </c>
    </row>
    <row r="9180" spans="1:7" x14ac:dyDescent="0.35">
      <c r="A9180">
        <v>2019</v>
      </c>
      <c r="B9180">
        <v>11</v>
      </c>
      <c r="C9180" t="str">
        <f>+VLOOKUP(Precio_mayoristas_consumidores[[#This Row],[Cod_mes]],Códigos_mes[],2,0)</f>
        <v>Noviembre</v>
      </c>
      <c r="D9180" t="s">
        <v>800</v>
      </c>
      <c r="E9180" t="str">
        <f>+VLOOKUP(Precio_mayoristas_consumidores[[#This Row],[Producto]],Codigos_class_frutas[],2,0)</f>
        <v>Frutos de hueso (carozo)</v>
      </c>
      <c r="F9180" t="s">
        <v>702</v>
      </c>
      <c r="G9180" s="51">
        <v>841.11</v>
      </c>
    </row>
    <row r="9181" spans="1:7" x14ac:dyDescent="0.35">
      <c r="A9181">
        <v>2019</v>
      </c>
      <c r="B9181">
        <v>11</v>
      </c>
      <c r="C9181" t="str">
        <f>+VLOOKUP(Precio_mayoristas_consumidores[[#This Row],[Cod_mes]],Códigos_mes[],2,0)</f>
        <v>Noviembre</v>
      </c>
      <c r="D9181" t="s">
        <v>800</v>
      </c>
      <c r="E9181" t="str">
        <f>+VLOOKUP(Precio_mayoristas_consumidores[[#This Row],[Producto]],Codigos_class_frutas[],2,0)</f>
        <v>Frutos de hueso (carozo)</v>
      </c>
      <c r="F9181" t="s">
        <v>669</v>
      </c>
      <c r="G9181" s="51">
        <v>945.46</v>
      </c>
    </row>
    <row r="9182" spans="1:7" x14ac:dyDescent="0.35">
      <c r="A9182">
        <v>2019</v>
      </c>
      <c r="B9182">
        <v>11</v>
      </c>
      <c r="C9182" t="str">
        <f>+VLOOKUP(Precio_mayoristas_consumidores[[#This Row],[Cod_mes]],Códigos_mes[],2,0)</f>
        <v>Noviembre</v>
      </c>
      <c r="D9182" t="s">
        <v>800</v>
      </c>
      <c r="E9182" t="str">
        <f>+VLOOKUP(Precio_mayoristas_consumidores[[#This Row],[Producto]],Codigos_class_frutas[],2,0)</f>
        <v>Frutos de hueso (carozo)</v>
      </c>
      <c r="F9182" t="s">
        <v>277</v>
      </c>
      <c r="G9182" s="51">
        <v>952.21</v>
      </c>
    </row>
    <row r="9183" spans="1:7" x14ac:dyDescent="0.35">
      <c r="A9183">
        <v>2019</v>
      </c>
      <c r="B9183">
        <v>11</v>
      </c>
      <c r="C9183" t="str">
        <f>+VLOOKUP(Precio_mayoristas_consumidores[[#This Row],[Cod_mes]],Códigos_mes[],2,0)</f>
        <v>Noviembre</v>
      </c>
      <c r="D9183" t="s">
        <v>800</v>
      </c>
      <c r="E9183" t="str">
        <f>+VLOOKUP(Precio_mayoristas_consumidores[[#This Row],[Producto]],Codigos_class_frutas[],2,0)</f>
        <v>Berries</v>
      </c>
      <c r="F9183" t="s">
        <v>799</v>
      </c>
      <c r="G9183" s="51">
        <v>5283.33</v>
      </c>
    </row>
    <row r="9184" spans="1:7" x14ac:dyDescent="0.35">
      <c r="A9184">
        <v>2019</v>
      </c>
      <c r="B9184">
        <v>11</v>
      </c>
      <c r="C9184" t="str">
        <f>+VLOOKUP(Precio_mayoristas_consumidores[[#This Row],[Cod_mes]],Códigos_mes[],2,0)</f>
        <v>Noviembre</v>
      </c>
      <c r="D9184" t="s">
        <v>800</v>
      </c>
      <c r="E9184" t="str">
        <f>+VLOOKUP(Precio_mayoristas_consumidores[[#This Row],[Producto]],Codigos_class_frutas[],2,0)</f>
        <v>Berries</v>
      </c>
      <c r="F9184" t="s">
        <v>212</v>
      </c>
      <c r="G9184" s="51">
        <v>1066.3800000000001</v>
      </c>
    </row>
    <row r="9185" spans="1:7" x14ac:dyDescent="0.35">
      <c r="A9185">
        <v>2019</v>
      </c>
      <c r="B9185">
        <v>11</v>
      </c>
      <c r="C9185" t="str">
        <f>+VLOOKUP(Precio_mayoristas_consumidores[[#This Row],[Cod_mes]],Códigos_mes[],2,0)</f>
        <v>Noviembre</v>
      </c>
      <c r="D9185" t="s">
        <v>800</v>
      </c>
      <c r="E9185" t="str">
        <f>+VLOOKUP(Precio_mayoristas_consumidores[[#This Row],[Producto]],Codigos_class_frutas[],2,0)</f>
        <v>Tropicales y subtropicales</v>
      </c>
      <c r="F9185" t="s">
        <v>807</v>
      </c>
      <c r="G9185" s="51">
        <v>568.05999999999995</v>
      </c>
    </row>
    <row r="9186" spans="1:7" x14ac:dyDescent="0.35">
      <c r="A9186">
        <v>2019</v>
      </c>
      <c r="B9186">
        <v>11</v>
      </c>
      <c r="C9186" t="str">
        <f>+VLOOKUP(Precio_mayoristas_consumidores[[#This Row],[Cod_mes]],Códigos_mes[],2,0)</f>
        <v>Noviembre</v>
      </c>
      <c r="D9186" t="s">
        <v>800</v>
      </c>
      <c r="E9186" t="str">
        <f>+VLOOKUP(Precio_mayoristas_consumidores[[#This Row],[Producto]],Codigos_class_frutas[],2,0)</f>
        <v>Berries</v>
      </c>
      <c r="F9186" t="s">
        <v>249</v>
      </c>
      <c r="G9186" s="51">
        <v>987.53</v>
      </c>
    </row>
    <row r="9187" spans="1:7" x14ac:dyDescent="0.35">
      <c r="A9187">
        <v>2019</v>
      </c>
      <c r="B9187">
        <v>11</v>
      </c>
      <c r="C9187" t="str">
        <f>+VLOOKUP(Precio_mayoristas_consumidores[[#This Row],[Cod_mes]],Códigos_mes[],2,0)</f>
        <v>Noviembre</v>
      </c>
      <c r="D9187" t="s">
        <v>800</v>
      </c>
      <c r="E9187" t="str">
        <f>+VLOOKUP(Precio_mayoristas_consumidores[[#This Row],[Producto]],Codigos_class_frutas[],2,0)</f>
        <v>Cítricos</v>
      </c>
      <c r="F9187" t="s">
        <v>214</v>
      </c>
      <c r="G9187" s="51">
        <v>735.73</v>
      </c>
    </row>
    <row r="9188" spans="1:7" x14ac:dyDescent="0.35">
      <c r="A9188">
        <v>2019</v>
      </c>
      <c r="B9188">
        <v>11</v>
      </c>
      <c r="C9188" t="str">
        <f>+VLOOKUP(Precio_mayoristas_consumidores[[#This Row],[Cod_mes]],Códigos_mes[],2,0)</f>
        <v>Noviembre</v>
      </c>
      <c r="D9188" t="s">
        <v>800</v>
      </c>
      <c r="E9188" t="str">
        <f>+VLOOKUP(Precio_mayoristas_consumidores[[#This Row],[Producto]],Codigos_class_frutas[],2,0)</f>
        <v>Cítricos</v>
      </c>
      <c r="F9188" t="s">
        <v>218</v>
      </c>
      <c r="G9188" s="51">
        <v>518.79</v>
      </c>
    </row>
    <row r="9189" spans="1:7" x14ac:dyDescent="0.35">
      <c r="A9189">
        <v>2019</v>
      </c>
      <c r="B9189">
        <v>11</v>
      </c>
      <c r="C9189" t="str">
        <f>+VLOOKUP(Precio_mayoristas_consumidores[[#This Row],[Cod_mes]],Códigos_mes[],2,0)</f>
        <v>Noviembre</v>
      </c>
      <c r="D9189" t="s">
        <v>800</v>
      </c>
      <c r="E9189" t="str">
        <f>+VLOOKUP(Precio_mayoristas_consumidores[[#This Row],[Producto]],Codigos_class_frutas[],2,0)</f>
        <v>Tropicales y subtropicales</v>
      </c>
      <c r="F9189" t="s">
        <v>229</v>
      </c>
      <c r="G9189" s="51">
        <v>1421.97</v>
      </c>
    </row>
    <row r="9190" spans="1:7" x14ac:dyDescent="0.35">
      <c r="A9190">
        <v>2019</v>
      </c>
      <c r="B9190">
        <v>11</v>
      </c>
      <c r="C9190" t="str">
        <f>+VLOOKUP(Precio_mayoristas_consumidores[[#This Row],[Cod_mes]],Códigos_mes[],2,0)</f>
        <v>Noviembre</v>
      </c>
      <c r="D9190" t="s">
        <v>800</v>
      </c>
      <c r="E9190" t="str">
        <f>+VLOOKUP(Precio_mayoristas_consumidores[[#This Row],[Producto]],Codigos_class_frutas[],2,0)</f>
        <v>Frutos de pepita</v>
      </c>
      <c r="F9190" t="s">
        <v>231</v>
      </c>
      <c r="G9190" s="51">
        <v>747.27</v>
      </c>
    </row>
    <row r="9191" spans="1:7" x14ac:dyDescent="0.35">
      <c r="A9191">
        <v>2019</v>
      </c>
      <c r="B9191">
        <v>11</v>
      </c>
      <c r="C9191" t="str">
        <f>+VLOOKUP(Precio_mayoristas_consumidores[[#This Row],[Cod_mes]],Códigos_mes[],2,0)</f>
        <v>Noviembre</v>
      </c>
      <c r="D9191" t="s">
        <v>800</v>
      </c>
      <c r="E9191" t="str">
        <f>+VLOOKUP(Precio_mayoristas_consumidores[[#This Row],[Producto]],Codigos_class_frutas[],2,0)</f>
        <v>Cítricos</v>
      </c>
      <c r="F9191" t="s">
        <v>221</v>
      </c>
      <c r="G9191" s="51">
        <v>534.64</v>
      </c>
    </row>
    <row r="9192" spans="1:7" x14ac:dyDescent="0.35">
      <c r="A9192">
        <v>2019</v>
      </c>
      <c r="B9192">
        <v>11</v>
      </c>
      <c r="C9192" t="str">
        <f>+VLOOKUP(Precio_mayoristas_consumidores[[#This Row],[Cod_mes]],Códigos_mes[],2,0)</f>
        <v>Noviembre</v>
      </c>
      <c r="D9192" t="s">
        <v>800</v>
      </c>
      <c r="E9192" t="str">
        <f>+VLOOKUP(Precio_mayoristas_consumidores[[#This Row],[Producto]],Codigos_class_frutas[],2,0)</f>
        <v>Frutos de hueso (carozo)</v>
      </c>
      <c r="F9192" t="s">
        <v>665</v>
      </c>
      <c r="G9192" s="51">
        <v>957.87</v>
      </c>
    </row>
    <row r="9193" spans="1:7" x14ac:dyDescent="0.35">
      <c r="A9193">
        <v>2019</v>
      </c>
      <c r="B9193">
        <v>11</v>
      </c>
      <c r="C9193" t="str">
        <f>+VLOOKUP(Precio_mayoristas_consumidores[[#This Row],[Cod_mes]],Códigos_mes[],2,0)</f>
        <v>Noviembre</v>
      </c>
      <c r="D9193" t="s">
        <v>800</v>
      </c>
      <c r="E9193" t="str">
        <f>+VLOOKUP(Precio_mayoristas_consumidores[[#This Row],[Producto]],Codigos_class_frutas[],2,0)</f>
        <v>Frutos de pepita</v>
      </c>
      <c r="F9193" t="s">
        <v>671</v>
      </c>
      <c r="G9193" s="51">
        <v>1252.6300000000001</v>
      </c>
    </row>
    <row r="9194" spans="1:7" x14ac:dyDescent="0.35">
      <c r="A9194">
        <v>2019</v>
      </c>
      <c r="B9194">
        <v>11</v>
      </c>
      <c r="C9194" t="str">
        <f>+VLOOKUP(Precio_mayoristas_consumidores[[#This Row],[Cod_mes]],Códigos_mes[],2,0)</f>
        <v>Noviembre</v>
      </c>
      <c r="D9194" t="s">
        <v>800</v>
      </c>
      <c r="E9194" t="str">
        <f>+VLOOKUP(Precio_mayoristas_consumidores[[#This Row],[Producto]],Codigos_class_frutas[],2,0)</f>
        <v>Oleaginosos</v>
      </c>
      <c r="F9194" t="s">
        <v>225</v>
      </c>
      <c r="G9194" s="51">
        <v>2260.4</v>
      </c>
    </row>
    <row r="9195" spans="1:7" x14ac:dyDescent="0.35">
      <c r="A9195">
        <v>2019</v>
      </c>
      <c r="B9195">
        <v>11</v>
      </c>
      <c r="C9195" t="str">
        <f>+VLOOKUP(Precio_mayoristas_consumidores[[#This Row],[Cod_mes]],Códigos_mes[],2,0)</f>
        <v>Noviembre</v>
      </c>
      <c r="D9195" t="s">
        <v>800</v>
      </c>
      <c r="E9195" t="str">
        <f>+VLOOKUP(Precio_mayoristas_consumidores[[#This Row],[Producto]],Codigos_class_frutas[],2,0)</f>
        <v>Frutos de pepita</v>
      </c>
      <c r="F9195" t="s">
        <v>242</v>
      </c>
      <c r="G9195" s="51">
        <v>789.9</v>
      </c>
    </row>
    <row r="9196" spans="1:7" x14ac:dyDescent="0.35">
      <c r="A9196">
        <v>2019</v>
      </c>
      <c r="B9196">
        <v>11</v>
      </c>
      <c r="C9196" t="str">
        <f>+VLOOKUP(Precio_mayoristas_consumidores[[#This Row],[Cod_mes]],Códigos_mes[],2,0)</f>
        <v>Noviembre</v>
      </c>
      <c r="D9196" t="s">
        <v>800</v>
      </c>
      <c r="E9196" t="str">
        <f>+VLOOKUP(Precio_mayoristas_consumidores[[#This Row],[Producto]],Codigos_class_frutas[],2,0)</f>
        <v>Tropicales y subtropicales</v>
      </c>
      <c r="F9196" t="s">
        <v>204</v>
      </c>
      <c r="G9196" s="51">
        <v>1058.49</v>
      </c>
    </row>
    <row r="9197" spans="1:7" x14ac:dyDescent="0.35">
      <c r="A9197">
        <v>2019</v>
      </c>
      <c r="B9197">
        <v>11</v>
      </c>
      <c r="C9197" t="str">
        <f>+VLOOKUP(Precio_mayoristas_consumidores[[#This Row],[Cod_mes]],Códigos_mes[],2,0)</f>
        <v>Noviembre</v>
      </c>
      <c r="D9197" t="s">
        <v>800</v>
      </c>
      <c r="E9197" t="str">
        <f>+VLOOKUP(Precio_mayoristas_consumidores[[#This Row],[Producto]],Codigos_class_frutas[],2,0)</f>
        <v>Cítricos</v>
      </c>
      <c r="F9197" t="s">
        <v>256</v>
      </c>
      <c r="G9197" s="51">
        <v>518.23</v>
      </c>
    </row>
    <row r="9198" spans="1:7" x14ac:dyDescent="0.35">
      <c r="A9198">
        <v>2019</v>
      </c>
      <c r="B9198">
        <v>11</v>
      </c>
      <c r="C9198" t="str">
        <f>+VLOOKUP(Precio_mayoristas_consumidores[[#This Row],[Cod_mes]],Códigos_mes[],2,0)</f>
        <v>Noviembre</v>
      </c>
      <c r="D9198" t="s">
        <v>800</v>
      </c>
      <c r="E9198" t="str">
        <f>+VLOOKUP(Precio_mayoristas_consumidores[[#This Row],[Producto]],Codigos_class_frutas[],2,0)</f>
        <v>Otros</v>
      </c>
      <c r="F9198" t="s">
        <v>717</v>
      </c>
      <c r="G9198" s="51">
        <v>1525.46</v>
      </c>
    </row>
    <row r="9199" spans="1:7" x14ac:dyDescent="0.35">
      <c r="A9199">
        <v>2019</v>
      </c>
      <c r="B9199">
        <v>11</v>
      </c>
      <c r="C9199" t="str">
        <f>+VLOOKUP(Precio_mayoristas_consumidores[[#This Row],[Cod_mes]],Códigos_mes[],2,0)</f>
        <v>Noviembre</v>
      </c>
      <c r="D9199" t="s">
        <v>800</v>
      </c>
      <c r="E9199" t="str">
        <f>+VLOOKUP(Precio_mayoristas_consumidores[[#This Row],[Producto]],Codigos_class_frutas[],2,0)</f>
        <v>Uva</v>
      </c>
      <c r="F9199" t="s">
        <v>295</v>
      </c>
      <c r="G9199" s="51">
        <v>2131.41</v>
      </c>
    </row>
    <row r="9200" spans="1:7" x14ac:dyDescent="0.35">
      <c r="A9200">
        <v>2019</v>
      </c>
      <c r="B9200">
        <v>12</v>
      </c>
      <c r="C9200" t="str">
        <f>+VLOOKUP(Precio_mayoristas_consumidores[[#This Row],[Cod_mes]],Códigos_mes[],2,0)</f>
        <v>Diciembre</v>
      </c>
      <c r="D9200" t="s">
        <v>800</v>
      </c>
      <c r="E9200" t="str">
        <f>+VLOOKUP(Precio_mayoristas_consumidores[[#This Row],[Producto]],Codigos_class_frutas[],2,0)</f>
        <v>Berries</v>
      </c>
      <c r="F9200" t="s">
        <v>207</v>
      </c>
      <c r="G9200" s="51">
        <v>1504.16</v>
      </c>
    </row>
    <row r="9201" spans="1:7" x14ac:dyDescent="0.35">
      <c r="A9201">
        <v>2019</v>
      </c>
      <c r="B9201">
        <v>12</v>
      </c>
      <c r="C9201" t="str">
        <f>+VLOOKUP(Precio_mayoristas_consumidores[[#This Row],[Cod_mes]],Códigos_mes[],2,0)</f>
        <v>Diciembre</v>
      </c>
      <c r="D9201" t="s">
        <v>800</v>
      </c>
      <c r="E9201" t="str">
        <f>+VLOOKUP(Precio_mayoristas_consumidores[[#This Row],[Producto]],Codigos_class_frutas[],2,0)</f>
        <v>Berries</v>
      </c>
      <c r="F9201" t="s">
        <v>801</v>
      </c>
      <c r="G9201" s="51">
        <v>3311.11</v>
      </c>
    </row>
    <row r="9202" spans="1:7" x14ac:dyDescent="0.35">
      <c r="A9202">
        <v>2019</v>
      </c>
      <c r="B9202">
        <v>12</v>
      </c>
      <c r="C9202" t="str">
        <f>+VLOOKUP(Precio_mayoristas_consumidores[[#This Row],[Cod_mes]],Códigos_mes[],2,0)</f>
        <v>Diciembre</v>
      </c>
      <c r="D9202" t="s">
        <v>800</v>
      </c>
      <c r="E9202" t="str">
        <f>+VLOOKUP(Precio_mayoristas_consumidores[[#This Row],[Producto]],Codigos_class_frutas[],2,0)</f>
        <v>Frutos de hueso (carozo)</v>
      </c>
      <c r="F9202" t="s">
        <v>281</v>
      </c>
      <c r="G9202" s="51">
        <v>1044.73</v>
      </c>
    </row>
    <row r="9203" spans="1:7" x14ac:dyDescent="0.35">
      <c r="A9203">
        <v>2019</v>
      </c>
      <c r="B9203">
        <v>12</v>
      </c>
      <c r="C9203" t="str">
        <f>+VLOOKUP(Precio_mayoristas_consumidores[[#This Row],[Cod_mes]],Códigos_mes[],2,0)</f>
        <v>Diciembre</v>
      </c>
      <c r="D9203" t="s">
        <v>800</v>
      </c>
      <c r="E9203" t="str">
        <f>+VLOOKUP(Precio_mayoristas_consumidores[[#This Row],[Producto]],Codigos_class_frutas[],2,0)</f>
        <v>Otros</v>
      </c>
      <c r="F9203" t="s">
        <v>209</v>
      </c>
      <c r="G9203" s="51">
        <v>1406.54</v>
      </c>
    </row>
    <row r="9204" spans="1:7" x14ac:dyDescent="0.35">
      <c r="A9204">
        <v>2019</v>
      </c>
      <c r="B9204">
        <v>12</v>
      </c>
      <c r="C9204" t="str">
        <f>+VLOOKUP(Precio_mayoristas_consumidores[[#This Row],[Cod_mes]],Códigos_mes[],2,0)</f>
        <v>Diciembre</v>
      </c>
      <c r="D9204" t="s">
        <v>800</v>
      </c>
      <c r="E9204" t="str">
        <f>+VLOOKUP(Precio_mayoristas_consumidores[[#This Row],[Producto]],Codigos_class_frutas[],2,0)</f>
        <v>Frutos de hueso (carozo)</v>
      </c>
      <c r="F9204" t="s">
        <v>702</v>
      </c>
      <c r="G9204" s="51">
        <v>710.2</v>
      </c>
    </row>
    <row r="9205" spans="1:7" x14ac:dyDescent="0.35">
      <c r="A9205">
        <v>2019</v>
      </c>
      <c r="B9205">
        <v>12</v>
      </c>
      <c r="C9205" t="str">
        <f>+VLOOKUP(Precio_mayoristas_consumidores[[#This Row],[Cod_mes]],Códigos_mes[],2,0)</f>
        <v>Diciembre</v>
      </c>
      <c r="D9205" t="s">
        <v>800</v>
      </c>
      <c r="E9205" t="str">
        <f>+VLOOKUP(Precio_mayoristas_consumidores[[#This Row],[Producto]],Codigos_class_frutas[],2,0)</f>
        <v>Frutos de hueso (carozo)</v>
      </c>
      <c r="F9205" t="s">
        <v>669</v>
      </c>
      <c r="G9205" s="51">
        <v>825.83</v>
      </c>
    </row>
    <row r="9206" spans="1:7" x14ac:dyDescent="0.35">
      <c r="A9206">
        <v>2019</v>
      </c>
      <c r="B9206">
        <v>12</v>
      </c>
      <c r="C9206" t="str">
        <f>+VLOOKUP(Precio_mayoristas_consumidores[[#This Row],[Cod_mes]],Códigos_mes[],2,0)</f>
        <v>Diciembre</v>
      </c>
      <c r="D9206" t="s">
        <v>800</v>
      </c>
      <c r="E9206" t="str">
        <f>+VLOOKUP(Precio_mayoristas_consumidores[[#This Row],[Producto]],Codigos_class_frutas[],2,0)</f>
        <v>Frutos de hueso (carozo)</v>
      </c>
      <c r="F9206" t="s">
        <v>277</v>
      </c>
      <c r="G9206" s="51">
        <v>786.75</v>
      </c>
    </row>
    <row r="9207" spans="1:7" x14ac:dyDescent="0.35">
      <c r="A9207">
        <v>2019</v>
      </c>
      <c r="B9207">
        <v>12</v>
      </c>
      <c r="C9207" t="str">
        <f>+VLOOKUP(Precio_mayoristas_consumidores[[#This Row],[Cod_mes]],Códigos_mes[],2,0)</f>
        <v>Diciembre</v>
      </c>
      <c r="D9207" t="s">
        <v>800</v>
      </c>
      <c r="E9207" t="str">
        <f>+VLOOKUP(Precio_mayoristas_consumidores[[#This Row],[Producto]],Codigos_class_frutas[],2,0)</f>
        <v>Berries</v>
      </c>
      <c r="F9207" t="s">
        <v>799</v>
      </c>
      <c r="G9207" s="51">
        <v>2440.61</v>
      </c>
    </row>
    <row r="9208" spans="1:7" x14ac:dyDescent="0.35">
      <c r="A9208">
        <v>2019</v>
      </c>
      <c r="B9208">
        <v>12</v>
      </c>
      <c r="C9208" t="str">
        <f>+VLOOKUP(Precio_mayoristas_consumidores[[#This Row],[Cod_mes]],Códigos_mes[],2,0)</f>
        <v>Diciembre</v>
      </c>
      <c r="D9208" t="s">
        <v>800</v>
      </c>
      <c r="E9208" t="str">
        <f>+VLOOKUP(Precio_mayoristas_consumidores[[#This Row],[Producto]],Codigos_class_frutas[],2,0)</f>
        <v>Berries</v>
      </c>
      <c r="F9208" t="s">
        <v>212</v>
      </c>
      <c r="G9208" s="51">
        <v>1091.46</v>
      </c>
    </row>
    <row r="9209" spans="1:7" x14ac:dyDescent="0.35">
      <c r="A9209">
        <v>2019</v>
      </c>
      <c r="B9209">
        <v>12</v>
      </c>
      <c r="C9209" t="str">
        <f>+VLOOKUP(Precio_mayoristas_consumidores[[#This Row],[Cod_mes]],Códigos_mes[],2,0)</f>
        <v>Diciembre</v>
      </c>
      <c r="D9209" t="s">
        <v>800</v>
      </c>
      <c r="E9209" t="str">
        <f>+VLOOKUP(Precio_mayoristas_consumidores[[#This Row],[Producto]],Codigos_class_frutas[],2,0)</f>
        <v>Berries</v>
      </c>
      <c r="F9209" t="s">
        <v>249</v>
      </c>
      <c r="G9209" s="51">
        <v>1400</v>
      </c>
    </row>
    <row r="9210" spans="1:7" x14ac:dyDescent="0.35">
      <c r="A9210">
        <v>2019</v>
      </c>
      <c r="B9210">
        <v>12</v>
      </c>
      <c r="C9210" t="str">
        <f>+VLOOKUP(Precio_mayoristas_consumidores[[#This Row],[Cod_mes]],Códigos_mes[],2,0)</f>
        <v>Diciembre</v>
      </c>
      <c r="D9210" t="s">
        <v>800</v>
      </c>
      <c r="E9210" t="str">
        <f>+VLOOKUP(Precio_mayoristas_consumidores[[#This Row],[Producto]],Codigos_class_frutas[],2,0)</f>
        <v>Cítricos</v>
      </c>
      <c r="F9210" t="s">
        <v>214</v>
      </c>
      <c r="G9210" s="51">
        <v>448.77</v>
      </c>
    </row>
    <row r="9211" spans="1:7" x14ac:dyDescent="0.35">
      <c r="A9211">
        <v>2019</v>
      </c>
      <c r="B9211">
        <v>12</v>
      </c>
      <c r="C9211" t="str">
        <f>+VLOOKUP(Precio_mayoristas_consumidores[[#This Row],[Cod_mes]],Códigos_mes[],2,0)</f>
        <v>Diciembre</v>
      </c>
      <c r="D9211" t="s">
        <v>800</v>
      </c>
      <c r="E9211" t="str">
        <f>+VLOOKUP(Precio_mayoristas_consumidores[[#This Row],[Producto]],Codigos_class_frutas[],2,0)</f>
        <v>Cítricos</v>
      </c>
      <c r="F9211" t="s">
        <v>218</v>
      </c>
      <c r="G9211" s="51">
        <v>604.04999999999995</v>
      </c>
    </row>
    <row r="9212" spans="1:7" x14ac:dyDescent="0.35">
      <c r="A9212">
        <v>2019</v>
      </c>
      <c r="B9212">
        <v>12</v>
      </c>
      <c r="C9212" t="str">
        <f>+VLOOKUP(Precio_mayoristas_consumidores[[#This Row],[Cod_mes]],Códigos_mes[],2,0)</f>
        <v>Diciembre</v>
      </c>
      <c r="D9212" t="s">
        <v>800</v>
      </c>
      <c r="E9212" t="str">
        <f>+VLOOKUP(Precio_mayoristas_consumidores[[#This Row],[Producto]],Codigos_class_frutas[],2,0)</f>
        <v>Tropicales y subtropicales</v>
      </c>
      <c r="F9212" t="s">
        <v>229</v>
      </c>
      <c r="G9212" s="51">
        <v>1366.29</v>
      </c>
    </row>
    <row r="9213" spans="1:7" x14ac:dyDescent="0.35">
      <c r="A9213">
        <v>2019</v>
      </c>
      <c r="B9213">
        <v>12</v>
      </c>
      <c r="C9213" t="str">
        <f>+VLOOKUP(Precio_mayoristas_consumidores[[#This Row],[Cod_mes]],Códigos_mes[],2,0)</f>
        <v>Diciembre</v>
      </c>
      <c r="D9213" t="s">
        <v>800</v>
      </c>
      <c r="E9213" t="str">
        <f>+VLOOKUP(Precio_mayoristas_consumidores[[#This Row],[Producto]],Codigos_class_frutas[],2,0)</f>
        <v>Frutos de pepita</v>
      </c>
      <c r="F9213" t="s">
        <v>231</v>
      </c>
      <c r="G9213" s="51">
        <v>903.12</v>
      </c>
    </row>
    <row r="9214" spans="1:7" x14ac:dyDescent="0.35">
      <c r="A9214">
        <v>2019</v>
      </c>
      <c r="B9214">
        <v>12</v>
      </c>
      <c r="C9214" t="str">
        <f>+VLOOKUP(Precio_mayoristas_consumidores[[#This Row],[Cod_mes]],Códigos_mes[],2,0)</f>
        <v>Diciembre</v>
      </c>
      <c r="D9214" t="s">
        <v>800</v>
      </c>
      <c r="E9214" t="str">
        <f>+VLOOKUP(Precio_mayoristas_consumidores[[#This Row],[Producto]],Codigos_class_frutas[],2,0)</f>
        <v>Berries</v>
      </c>
      <c r="F9214" t="s">
        <v>802</v>
      </c>
      <c r="G9214" s="51">
        <v>1475</v>
      </c>
    </row>
    <row r="9215" spans="1:7" x14ac:dyDescent="0.35">
      <c r="A9215">
        <v>2019</v>
      </c>
      <c r="B9215">
        <v>12</v>
      </c>
      <c r="C9215" t="str">
        <f>+VLOOKUP(Precio_mayoristas_consumidores[[#This Row],[Cod_mes]],Códigos_mes[],2,0)</f>
        <v>Diciembre</v>
      </c>
      <c r="D9215" t="s">
        <v>800</v>
      </c>
      <c r="E9215" t="str">
        <f>+VLOOKUP(Precio_mayoristas_consumidores[[#This Row],[Producto]],Codigos_class_frutas[],2,0)</f>
        <v>Cítricos</v>
      </c>
      <c r="F9215" t="s">
        <v>221</v>
      </c>
      <c r="G9215" s="51">
        <v>556.04</v>
      </c>
    </row>
    <row r="9216" spans="1:7" x14ac:dyDescent="0.35">
      <c r="A9216">
        <v>2019</v>
      </c>
      <c r="B9216">
        <v>12</v>
      </c>
      <c r="C9216" t="str">
        <f>+VLOOKUP(Precio_mayoristas_consumidores[[#This Row],[Cod_mes]],Códigos_mes[],2,0)</f>
        <v>Diciembre</v>
      </c>
      <c r="D9216" t="s">
        <v>800</v>
      </c>
      <c r="E9216" t="str">
        <f>+VLOOKUP(Precio_mayoristas_consumidores[[#This Row],[Producto]],Codigos_class_frutas[],2,0)</f>
        <v>Frutos de hueso (carozo)</v>
      </c>
      <c r="F9216" t="s">
        <v>665</v>
      </c>
      <c r="G9216" s="51">
        <v>783.25</v>
      </c>
    </row>
    <row r="9217" spans="1:7" x14ac:dyDescent="0.35">
      <c r="A9217">
        <v>2019</v>
      </c>
      <c r="B9217">
        <v>12</v>
      </c>
      <c r="C9217" t="str">
        <f>+VLOOKUP(Precio_mayoristas_consumidores[[#This Row],[Cod_mes]],Códigos_mes[],2,0)</f>
        <v>Diciembre</v>
      </c>
      <c r="D9217" t="s">
        <v>800</v>
      </c>
      <c r="E9217" t="str">
        <f>+VLOOKUP(Precio_mayoristas_consumidores[[#This Row],[Producto]],Codigos_class_frutas[],2,0)</f>
        <v>Oleaginosos</v>
      </c>
      <c r="F9217" t="s">
        <v>225</v>
      </c>
      <c r="G9217" s="51">
        <v>2198.4499999999998</v>
      </c>
    </row>
    <row r="9218" spans="1:7" x14ac:dyDescent="0.35">
      <c r="A9218">
        <v>2019</v>
      </c>
      <c r="B9218">
        <v>12</v>
      </c>
      <c r="C9218" t="str">
        <f>+VLOOKUP(Precio_mayoristas_consumidores[[#This Row],[Cod_mes]],Códigos_mes[],2,0)</f>
        <v>Diciembre</v>
      </c>
      <c r="D9218" t="s">
        <v>800</v>
      </c>
      <c r="E9218" t="str">
        <f>+VLOOKUP(Precio_mayoristas_consumidores[[#This Row],[Producto]],Codigos_class_frutas[],2,0)</f>
        <v>Frutos de pepita</v>
      </c>
      <c r="F9218" t="s">
        <v>242</v>
      </c>
      <c r="G9218" s="51">
        <v>802.35</v>
      </c>
    </row>
    <row r="9219" spans="1:7" x14ac:dyDescent="0.35">
      <c r="A9219">
        <v>2019</v>
      </c>
      <c r="B9219">
        <v>12</v>
      </c>
      <c r="C9219" t="str">
        <f>+VLOOKUP(Precio_mayoristas_consumidores[[#This Row],[Cod_mes]],Códigos_mes[],2,0)</f>
        <v>Diciembre</v>
      </c>
      <c r="D9219" t="s">
        <v>800</v>
      </c>
      <c r="E9219" t="str">
        <f>+VLOOKUP(Precio_mayoristas_consumidores[[#This Row],[Producto]],Codigos_class_frutas[],2,0)</f>
        <v>Tropicales y subtropicales</v>
      </c>
      <c r="F9219" t="s">
        <v>204</v>
      </c>
      <c r="G9219" s="51">
        <v>619.66</v>
      </c>
    </row>
    <row r="9220" spans="1:7" x14ac:dyDescent="0.35">
      <c r="A9220">
        <v>2019</v>
      </c>
      <c r="B9220">
        <v>12</v>
      </c>
      <c r="C9220" t="str">
        <f>+VLOOKUP(Precio_mayoristas_consumidores[[#This Row],[Cod_mes]],Códigos_mes[],2,0)</f>
        <v>Diciembre</v>
      </c>
      <c r="D9220" t="s">
        <v>800</v>
      </c>
      <c r="E9220" t="str">
        <f>+VLOOKUP(Precio_mayoristas_consumidores[[#This Row],[Producto]],Codigos_class_frutas[],2,0)</f>
        <v>Cítricos</v>
      </c>
      <c r="F9220" t="s">
        <v>256</v>
      </c>
      <c r="G9220" s="51">
        <v>463.96</v>
      </c>
    </row>
    <row r="9221" spans="1:7" x14ac:dyDescent="0.35">
      <c r="A9221">
        <v>2019</v>
      </c>
      <c r="B9221">
        <v>12</v>
      </c>
      <c r="C9221" t="str">
        <f>+VLOOKUP(Precio_mayoristas_consumidores[[#This Row],[Cod_mes]],Códigos_mes[],2,0)</f>
        <v>Diciembre</v>
      </c>
      <c r="D9221" t="s">
        <v>800</v>
      </c>
      <c r="E9221" t="str">
        <f>+VLOOKUP(Precio_mayoristas_consumidores[[#This Row],[Producto]],Codigos_class_frutas[],2,0)</f>
        <v>Uva</v>
      </c>
      <c r="F9221" t="s">
        <v>295</v>
      </c>
      <c r="G9221" s="51">
        <v>1440.7</v>
      </c>
    </row>
    <row r="9222" spans="1:7" x14ac:dyDescent="0.35">
      <c r="A9222">
        <v>2020</v>
      </c>
      <c r="B9222">
        <v>1</v>
      </c>
      <c r="C9222" t="str">
        <f>+VLOOKUP(Precio_mayoristas_consumidores[[#This Row],[Cod_mes]],Códigos_mes[],2,0)</f>
        <v>Enero</v>
      </c>
      <c r="D9222" t="s">
        <v>800</v>
      </c>
      <c r="E9222" t="str">
        <f>+VLOOKUP(Precio_mayoristas_consumidores[[#This Row],[Producto]],Codigos_class_frutas[],2,0)</f>
        <v>Berries</v>
      </c>
      <c r="F9222" t="s">
        <v>207</v>
      </c>
      <c r="G9222" s="51">
        <v>1356.42</v>
      </c>
    </row>
    <row r="9223" spans="1:7" x14ac:dyDescent="0.35">
      <c r="A9223">
        <v>2020</v>
      </c>
      <c r="B9223">
        <v>1</v>
      </c>
      <c r="C9223" t="str">
        <f>+VLOOKUP(Precio_mayoristas_consumidores[[#This Row],[Cod_mes]],Códigos_mes[],2,0)</f>
        <v>Enero</v>
      </c>
      <c r="D9223" t="s">
        <v>800</v>
      </c>
      <c r="E9223" t="str">
        <f>+VLOOKUP(Precio_mayoristas_consumidores[[#This Row],[Producto]],Codigos_class_frutas[],2,0)</f>
        <v>Berries</v>
      </c>
      <c r="F9223" t="s">
        <v>801</v>
      </c>
      <c r="G9223" s="51">
        <v>2111.11</v>
      </c>
    </row>
    <row r="9224" spans="1:7" x14ac:dyDescent="0.35">
      <c r="A9224">
        <v>2020</v>
      </c>
      <c r="B9224">
        <v>1</v>
      </c>
      <c r="C9224" t="str">
        <f>+VLOOKUP(Precio_mayoristas_consumidores[[#This Row],[Cod_mes]],Códigos_mes[],2,0)</f>
        <v>Enero</v>
      </c>
      <c r="D9224" t="s">
        <v>800</v>
      </c>
      <c r="E9224" t="str">
        <f>+VLOOKUP(Precio_mayoristas_consumidores[[#This Row],[Producto]],Codigos_class_frutas[],2,0)</f>
        <v>Frutos de hueso (carozo)</v>
      </c>
      <c r="F9224" t="s">
        <v>281</v>
      </c>
      <c r="G9224" s="51">
        <v>1132.67</v>
      </c>
    </row>
    <row r="9225" spans="1:7" x14ac:dyDescent="0.35">
      <c r="A9225">
        <v>2020</v>
      </c>
      <c r="B9225">
        <v>1</v>
      </c>
      <c r="C9225" t="str">
        <f>+VLOOKUP(Precio_mayoristas_consumidores[[#This Row],[Cod_mes]],Códigos_mes[],2,0)</f>
        <v>Enero</v>
      </c>
      <c r="D9225" t="s">
        <v>800</v>
      </c>
      <c r="E9225" t="str">
        <f>+VLOOKUP(Precio_mayoristas_consumidores[[#This Row],[Producto]],Codigos_class_frutas[],2,0)</f>
        <v>Frutos de hueso (carozo)</v>
      </c>
      <c r="F9225" t="s">
        <v>702</v>
      </c>
      <c r="G9225" s="51">
        <v>550.20000000000005</v>
      </c>
    </row>
    <row r="9226" spans="1:7" x14ac:dyDescent="0.35">
      <c r="A9226">
        <v>2020</v>
      </c>
      <c r="B9226">
        <v>1</v>
      </c>
      <c r="C9226" t="str">
        <f>+VLOOKUP(Precio_mayoristas_consumidores[[#This Row],[Cod_mes]],Códigos_mes[],2,0)</f>
        <v>Enero</v>
      </c>
      <c r="D9226" t="s">
        <v>800</v>
      </c>
      <c r="E9226" t="str">
        <f>+VLOOKUP(Precio_mayoristas_consumidores[[#This Row],[Producto]],Codigos_class_frutas[],2,0)</f>
        <v>Frutos de hueso (carozo)</v>
      </c>
      <c r="F9226" t="s">
        <v>669</v>
      </c>
      <c r="G9226" s="51">
        <v>835.78</v>
      </c>
    </row>
    <row r="9227" spans="1:7" x14ac:dyDescent="0.35">
      <c r="A9227">
        <v>2020</v>
      </c>
      <c r="B9227">
        <v>1</v>
      </c>
      <c r="C9227" t="str">
        <f>+VLOOKUP(Precio_mayoristas_consumidores[[#This Row],[Cod_mes]],Códigos_mes[],2,0)</f>
        <v>Enero</v>
      </c>
      <c r="D9227" t="s">
        <v>800</v>
      </c>
      <c r="E9227" t="str">
        <f>+VLOOKUP(Precio_mayoristas_consumidores[[#This Row],[Producto]],Codigos_class_frutas[],2,0)</f>
        <v>Frutos de hueso (carozo)</v>
      </c>
      <c r="F9227" t="s">
        <v>277</v>
      </c>
      <c r="G9227" s="51">
        <v>727.72</v>
      </c>
    </row>
    <row r="9228" spans="1:7" x14ac:dyDescent="0.35">
      <c r="A9228">
        <v>2020</v>
      </c>
      <c r="B9228">
        <v>1</v>
      </c>
      <c r="C9228" t="str">
        <f>+VLOOKUP(Precio_mayoristas_consumidores[[#This Row],[Cod_mes]],Códigos_mes[],2,0)</f>
        <v>Enero</v>
      </c>
      <c r="D9228" t="s">
        <v>800</v>
      </c>
      <c r="E9228" t="str">
        <f>+VLOOKUP(Precio_mayoristas_consumidores[[#This Row],[Producto]],Codigos_class_frutas[],2,0)</f>
        <v>Berries</v>
      </c>
      <c r="F9228" t="s">
        <v>799</v>
      </c>
      <c r="G9228" s="51">
        <v>1846.36</v>
      </c>
    </row>
    <row r="9229" spans="1:7" x14ac:dyDescent="0.35">
      <c r="A9229">
        <v>2020</v>
      </c>
      <c r="B9229">
        <v>1</v>
      </c>
      <c r="C9229" t="str">
        <f>+VLOOKUP(Precio_mayoristas_consumidores[[#This Row],[Cod_mes]],Códigos_mes[],2,0)</f>
        <v>Enero</v>
      </c>
      <c r="D9229" t="s">
        <v>800</v>
      </c>
      <c r="E9229" t="str">
        <f>+VLOOKUP(Precio_mayoristas_consumidores[[#This Row],[Producto]],Codigos_class_frutas[],2,0)</f>
        <v>Berries</v>
      </c>
      <c r="F9229" t="s">
        <v>212</v>
      </c>
      <c r="G9229" s="51">
        <v>1161.97</v>
      </c>
    </row>
    <row r="9230" spans="1:7" x14ac:dyDescent="0.35">
      <c r="A9230">
        <v>2020</v>
      </c>
      <c r="B9230">
        <v>1</v>
      </c>
      <c r="C9230" t="str">
        <f>+VLOOKUP(Precio_mayoristas_consumidores[[#This Row],[Cod_mes]],Códigos_mes[],2,0)</f>
        <v>Enero</v>
      </c>
      <c r="D9230" t="s">
        <v>800</v>
      </c>
      <c r="E9230" t="str">
        <f>+VLOOKUP(Precio_mayoristas_consumidores[[#This Row],[Producto]],Codigos_class_frutas[],2,0)</f>
        <v>Frutos de pepita</v>
      </c>
      <c r="F9230" t="s">
        <v>805</v>
      </c>
      <c r="G9230" s="51">
        <v>858.33</v>
      </c>
    </row>
    <row r="9231" spans="1:7" x14ac:dyDescent="0.35">
      <c r="A9231">
        <v>2020</v>
      </c>
      <c r="B9231">
        <v>1</v>
      </c>
      <c r="C9231" t="str">
        <f>+VLOOKUP(Precio_mayoristas_consumidores[[#This Row],[Cod_mes]],Códigos_mes[],2,0)</f>
        <v>Enero</v>
      </c>
      <c r="D9231" t="s">
        <v>800</v>
      </c>
      <c r="E9231" t="str">
        <f>+VLOOKUP(Precio_mayoristas_consumidores[[#This Row],[Producto]],Codigos_class_frutas[],2,0)</f>
        <v>Berries</v>
      </c>
      <c r="F9231" t="s">
        <v>810</v>
      </c>
      <c r="G9231" s="51">
        <v>2000</v>
      </c>
    </row>
    <row r="9232" spans="1:7" x14ac:dyDescent="0.35">
      <c r="A9232">
        <v>2020</v>
      </c>
      <c r="B9232">
        <v>1</v>
      </c>
      <c r="C9232" t="str">
        <f>+VLOOKUP(Precio_mayoristas_consumidores[[#This Row],[Cod_mes]],Códigos_mes[],2,0)</f>
        <v>Enero</v>
      </c>
      <c r="D9232" t="s">
        <v>800</v>
      </c>
      <c r="E9232" t="str">
        <f>+VLOOKUP(Precio_mayoristas_consumidores[[#This Row],[Producto]],Codigos_class_frutas[],2,0)</f>
        <v>Cítricos</v>
      </c>
      <c r="F9232" t="s">
        <v>214</v>
      </c>
      <c r="G9232" s="51">
        <v>779.43</v>
      </c>
    </row>
    <row r="9233" spans="1:7" x14ac:dyDescent="0.35">
      <c r="A9233">
        <v>2020</v>
      </c>
      <c r="B9233">
        <v>1</v>
      </c>
      <c r="C9233" t="str">
        <f>+VLOOKUP(Precio_mayoristas_consumidores[[#This Row],[Cod_mes]],Códigos_mes[],2,0)</f>
        <v>Enero</v>
      </c>
      <c r="D9233" t="s">
        <v>800</v>
      </c>
      <c r="E9233" t="str">
        <f>+VLOOKUP(Precio_mayoristas_consumidores[[#This Row],[Producto]],Codigos_class_frutas[],2,0)</f>
        <v>Cítricos</v>
      </c>
      <c r="F9233" t="s">
        <v>218</v>
      </c>
      <c r="G9233" s="51">
        <v>738.33</v>
      </c>
    </row>
    <row r="9234" spans="1:7" x14ac:dyDescent="0.35">
      <c r="A9234">
        <v>2020</v>
      </c>
      <c r="B9234">
        <v>1</v>
      </c>
      <c r="C9234" t="str">
        <f>+VLOOKUP(Precio_mayoristas_consumidores[[#This Row],[Cod_mes]],Códigos_mes[],2,0)</f>
        <v>Enero</v>
      </c>
      <c r="D9234" t="s">
        <v>800</v>
      </c>
      <c r="E9234" t="str">
        <f>+VLOOKUP(Precio_mayoristas_consumidores[[#This Row],[Producto]],Codigos_class_frutas[],2,0)</f>
        <v>Tropicales y subtropicales</v>
      </c>
      <c r="F9234" t="s">
        <v>229</v>
      </c>
      <c r="G9234" s="51">
        <v>1249.1400000000001</v>
      </c>
    </row>
    <row r="9235" spans="1:7" x14ac:dyDescent="0.35">
      <c r="A9235">
        <v>2020</v>
      </c>
      <c r="B9235">
        <v>1</v>
      </c>
      <c r="C9235" t="str">
        <f>+VLOOKUP(Precio_mayoristas_consumidores[[#This Row],[Cod_mes]],Códigos_mes[],2,0)</f>
        <v>Enero</v>
      </c>
      <c r="D9235" t="s">
        <v>800</v>
      </c>
      <c r="E9235" t="str">
        <f>+VLOOKUP(Precio_mayoristas_consumidores[[#This Row],[Producto]],Codigos_class_frutas[],2,0)</f>
        <v>Frutos de pepita</v>
      </c>
      <c r="F9235" t="s">
        <v>231</v>
      </c>
      <c r="G9235" s="51">
        <v>917.17</v>
      </c>
    </row>
    <row r="9236" spans="1:7" x14ac:dyDescent="0.35">
      <c r="A9236">
        <v>2020</v>
      </c>
      <c r="B9236">
        <v>1</v>
      </c>
      <c r="C9236" t="str">
        <f>+VLOOKUP(Precio_mayoristas_consumidores[[#This Row],[Cod_mes]],Códigos_mes[],2,0)</f>
        <v>Enero</v>
      </c>
      <c r="D9236" t="s">
        <v>800</v>
      </c>
      <c r="E9236" t="str">
        <f>+VLOOKUP(Precio_mayoristas_consumidores[[#This Row],[Producto]],Codigos_class_frutas[],2,0)</f>
        <v>Tropicales y subtropicales</v>
      </c>
      <c r="F9236" t="s">
        <v>798</v>
      </c>
      <c r="G9236" s="51">
        <v>1634.38</v>
      </c>
    </row>
    <row r="9237" spans="1:7" x14ac:dyDescent="0.35">
      <c r="A9237">
        <v>2020</v>
      </c>
      <c r="B9237">
        <v>1</v>
      </c>
      <c r="C9237" t="str">
        <f>+VLOOKUP(Precio_mayoristas_consumidores[[#This Row],[Cod_mes]],Códigos_mes[],2,0)</f>
        <v>Enero</v>
      </c>
      <c r="D9237" t="s">
        <v>800</v>
      </c>
      <c r="E9237" t="str">
        <f>+VLOOKUP(Precio_mayoristas_consumidores[[#This Row],[Producto]],Codigos_class_frutas[],2,0)</f>
        <v>Berries</v>
      </c>
      <c r="F9237" t="s">
        <v>802</v>
      </c>
      <c r="G9237" s="51">
        <v>1206.3800000000001</v>
      </c>
    </row>
    <row r="9238" spans="1:7" x14ac:dyDescent="0.35">
      <c r="A9238">
        <v>2020</v>
      </c>
      <c r="B9238">
        <v>1</v>
      </c>
      <c r="C9238" t="str">
        <f>+VLOOKUP(Precio_mayoristas_consumidores[[#This Row],[Cod_mes]],Códigos_mes[],2,0)</f>
        <v>Enero</v>
      </c>
      <c r="D9238" t="s">
        <v>800</v>
      </c>
      <c r="E9238" t="str">
        <f>+VLOOKUP(Precio_mayoristas_consumidores[[#This Row],[Producto]],Codigos_class_frutas[],2,0)</f>
        <v>Cítricos</v>
      </c>
      <c r="F9238" t="s">
        <v>221</v>
      </c>
      <c r="G9238" s="51">
        <v>663.85</v>
      </c>
    </row>
    <row r="9239" spans="1:7" x14ac:dyDescent="0.35">
      <c r="A9239">
        <v>2020</v>
      </c>
      <c r="B9239">
        <v>1</v>
      </c>
      <c r="C9239" t="str">
        <f>+VLOOKUP(Precio_mayoristas_consumidores[[#This Row],[Cod_mes]],Códigos_mes[],2,0)</f>
        <v>Enero</v>
      </c>
      <c r="D9239" t="s">
        <v>800</v>
      </c>
      <c r="E9239" t="str">
        <f>+VLOOKUP(Precio_mayoristas_consumidores[[#This Row],[Producto]],Codigos_class_frutas[],2,0)</f>
        <v>Frutos de hueso (carozo)</v>
      </c>
      <c r="F9239" t="s">
        <v>665</v>
      </c>
      <c r="G9239" s="51">
        <v>781.66</v>
      </c>
    </row>
    <row r="9240" spans="1:7" x14ac:dyDescent="0.35">
      <c r="A9240">
        <v>2020</v>
      </c>
      <c r="B9240">
        <v>1</v>
      </c>
      <c r="C9240" t="str">
        <f>+VLOOKUP(Precio_mayoristas_consumidores[[#This Row],[Cod_mes]],Códigos_mes[],2,0)</f>
        <v>Enero</v>
      </c>
      <c r="D9240" t="s">
        <v>800</v>
      </c>
      <c r="E9240" t="str">
        <f>+VLOOKUP(Precio_mayoristas_consumidores[[#This Row],[Producto]],Codigos_class_frutas[],2,0)</f>
        <v>Oleaginosos</v>
      </c>
      <c r="F9240" t="s">
        <v>225</v>
      </c>
      <c r="G9240" s="51">
        <v>2485.56</v>
      </c>
    </row>
    <row r="9241" spans="1:7" x14ac:dyDescent="0.35">
      <c r="A9241">
        <v>2020</v>
      </c>
      <c r="B9241">
        <v>1</v>
      </c>
      <c r="C9241" t="str">
        <f>+VLOOKUP(Precio_mayoristas_consumidores[[#This Row],[Cod_mes]],Códigos_mes[],2,0)</f>
        <v>Enero</v>
      </c>
      <c r="D9241" t="s">
        <v>800</v>
      </c>
      <c r="E9241" t="str">
        <f>+VLOOKUP(Precio_mayoristas_consumidores[[#This Row],[Producto]],Codigos_class_frutas[],2,0)</f>
        <v>Frutos de pepita</v>
      </c>
      <c r="F9241" t="s">
        <v>242</v>
      </c>
      <c r="G9241" s="51">
        <v>616.14</v>
      </c>
    </row>
    <row r="9242" spans="1:7" x14ac:dyDescent="0.35">
      <c r="A9242">
        <v>2020</v>
      </c>
      <c r="B9242">
        <v>1</v>
      </c>
      <c r="C9242" t="str">
        <f>+VLOOKUP(Precio_mayoristas_consumidores[[#This Row],[Cod_mes]],Códigos_mes[],2,0)</f>
        <v>Enero</v>
      </c>
      <c r="D9242" t="s">
        <v>800</v>
      </c>
      <c r="E9242" t="str">
        <f>+VLOOKUP(Precio_mayoristas_consumidores[[#This Row],[Producto]],Codigos_class_frutas[],2,0)</f>
        <v>Tropicales y subtropicales</v>
      </c>
      <c r="F9242" t="s">
        <v>204</v>
      </c>
      <c r="G9242" s="51">
        <v>629.20000000000005</v>
      </c>
    </row>
    <row r="9243" spans="1:7" x14ac:dyDescent="0.35">
      <c r="A9243">
        <v>2020</v>
      </c>
      <c r="B9243">
        <v>1</v>
      </c>
      <c r="C9243" t="str">
        <f>+VLOOKUP(Precio_mayoristas_consumidores[[#This Row],[Cod_mes]],Códigos_mes[],2,0)</f>
        <v>Enero</v>
      </c>
      <c r="D9243" t="s">
        <v>800</v>
      </c>
      <c r="E9243" t="str">
        <f>+VLOOKUP(Precio_mayoristas_consumidores[[#This Row],[Producto]],Codigos_class_frutas[],2,0)</f>
        <v>Cítricos</v>
      </c>
      <c r="F9243" t="s">
        <v>256</v>
      </c>
      <c r="G9243" s="51">
        <v>496.19</v>
      </c>
    </row>
    <row r="9244" spans="1:7" x14ac:dyDescent="0.35">
      <c r="A9244">
        <v>2020</v>
      </c>
      <c r="B9244">
        <v>1</v>
      </c>
      <c r="C9244" t="str">
        <f>+VLOOKUP(Precio_mayoristas_consumidores[[#This Row],[Cod_mes]],Códigos_mes[],2,0)</f>
        <v>Enero</v>
      </c>
      <c r="D9244" t="s">
        <v>800</v>
      </c>
      <c r="E9244" t="str">
        <f>+VLOOKUP(Precio_mayoristas_consumidores[[#This Row],[Producto]],Codigos_class_frutas[],2,0)</f>
        <v>Otros</v>
      </c>
      <c r="F9244" t="s">
        <v>717</v>
      </c>
      <c r="G9244" s="51">
        <v>781.78</v>
      </c>
    </row>
    <row r="9245" spans="1:7" x14ac:dyDescent="0.35">
      <c r="A9245">
        <v>2020</v>
      </c>
      <c r="B9245">
        <v>1</v>
      </c>
      <c r="C9245" t="str">
        <f>+VLOOKUP(Precio_mayoristas_consumidores[[#This Row],[Cod_mes]],Códigos_mes[],2,0)</f>
        <v>Enero</v>
      </c>
      <c r="D9245" t="s">
        <v>800</v>
      </c>
      <c r="E9245" t="str">
        <f>+VLOOKUP(Precio_mayoristas_consumidores[[#This Row],[Producto]],Codigos_class_frutas[],2,0)</f>
        <v>Uva</v>
      </c>
      <c r="F9245" t="s">
        <v>295</v>
      </c>
      <c r="G9245" s="51">
        <v>872.75</v>
      </c>
    </row>
    <row r="9246" spans="1:7" x14ac:dyDescent="0.35">
      <c r="A9246">
        <v>2020</v>
      </c>
      <c r="B9246">
        <v>2</v>
      </c>
      <c r="C9246" t="str">
        <f>+VLOOKUP(Precio_mayoristas_consumidores[[#This Row],[Cod_mes]],Códigos_mes[],2,0)</f>
        <v>Febrero</v>
      </c>
      <c r="D9246" t="s">
        <v>800</v>
      </c>
      <c r="E9246" t="str">
        <f>+VLOOKUP(Precio_mayoristas_consumidores[[#This Row],[Producto]],Codigos_class_frutas[],2,0)</f>
        <v>Berries</v>
      </c>
      <c r="F9246" t="s">
        <v>207</v>
      </c>
      <c r="G9246" s="51">
        <v>1402.2</v>
      </c>
    </row>
    <row r="9247" spans="1:7" x14ac:dyDescent="0.35">
      <c r="A9247">
        <v>2020</v>
      </c>
      <c r="B9247">
        <v>2</v>
      </c>
      <c r="C9247" t="str">
        <f>+VLOOKUP(Precio_mayoristas_consumidores[[#This Row],[Cod_mes]],Códigos_mes[],2,0)</f>
        <v>Febrero</v>
      </c>
      <c r="D9247" t="s">
        <v>800</v>
      </c>
      <c r="E9247" t="str">
        <f>+VLOOKUP(Precio_mayoristas_consumidores[[#This Row],[Producto]],Codigos_class_frutas[],2,0)</f>
        <v>Frutos de hueso (carozo)</v>
      </c>
      <c r="F9247" t="s">
        <v>281</v>
      </c>
      <c r="G9247" s="51">
        <v>1505.56</v>
      </c>
    </row>
    <row r="9248" spans="1:7" x14ac:dyDescent="0.35">
      <c r="A9248">
        <v>2020</v>
      </c>
      <c r="B9248">
        <v>2</v>
      </c>
      <c r="C9248" t="str">
        <f>+VLOOKUP(Precio_mayoristas_consumidores[[#This Row],[Cod_mes]],Códigos_mes[],2,0)</f>
        <v>Febrero</v>
      </c>
      <c r="D9248" t="s">
        <v>800</v>
      </c>
      <c r="E9248" t="str">
        <f>+VLOOKUP(Precio_mayoristas_consumidores[[#This Row],[Producto]],Codigos_class_frutas[],2,0)</f>
        <v>Frutos de hueso (carozo)</v>
      </c>
      <c r="F9248" t="s">
        <v>702</v>
      </c>
      <c r="G9248" s="51">
        <v>471.09</v>
      </c>
    </row>
    <row r="9249" spans="1:7" x14ac:dyDescent="0.35">
      <c r="A9249">
        <v>2020</v>
      </c>
      <c r="B9249">
        <v>2</v>
      </c>
      <c r="C9249" t="str">
        <f>+VLOOKUP(Precio_mayoristas_consumidores[[#This Row],[Cod_mes]],Códigos_mes[],2,0)</f>
        <v>Febrero</v>
      </c>
      <c r="D9249" t="s">
        <v>800</v>
      </c>
      <c r="E9249" t="str">
        <f>+VLOOKUP(Precio_mayoristas_consumidores[[#This Row],[Producto]],Codigos_class_frutas[],2,0)</f>
        <v>Frutos de hueso (carozo)</v>
      </c>
      <c r="F9249" t="s">
        <v>277</v>
      </c>
      <c r="G9249" s="51">
        <v>699.78</v>
      </c>
    </row>
    <row r="9250" spans="1:7" x14ac:dyDescent="0.35">
      <c r="A9250">
        <v>2020</v>
      </c>
      <c r="B9250">
        <v>2</v>
      </c>
      <c r="C9250" t="str">
        <f>+VLOOKUP(Precio_mayoristas_consumidores[[#This Row],[Cod_mes]],Códigos_mes[],2,0)</f>
        <v>Febrero</v>
      </c>
      <c r="D9250" t="s">
        <v>800</v>
      </c>
      <c r="E9250" t="str">
        <f>+VLOOKUP(Precio_mayoristas_consumidores[[#This Row],[Producto]],Codigos_class_frutas[],2,0)</f>
        <v>Berries</v>
      </c>
      <c r="F9250" t="s">
        <v>799</v>
      </c>
      <c r="G9250" s="51">
        <v>2113.02</v>
      </c>
    </row>
    <row r="9251" spans="1:7" x14ac:dyDescent="0.35">
      <c r="A9251">
        <v>2020</v>
      </c>
      <c r="B9251">
        <v>2</v>
      </c>
      <c r="C9251" t="str">
        <f>+VLOOKUP(Precio_mayoristas_consumidores[[#This Row],[Cod_mes]],Códigos_mes[],2,0)</f>
        <v>Febrero</v>
      </c>
      <c r="D9251" t="s">
        <v>800</v>
      </c>
      <c r="E9251" t="str">
        <f>+VLOOKUP(Precio_mayoristas_consumidores[[#This Row],[Producto]],Codigos_class_frutas[],2,0)</f>
        <v>Berries</v>
      </c>
      <c r="F9251" t="s">
        <v>212</v>
      </c>
      <c r="G9251" s="51">
        <v>1095.99</v>
      </c>
    </row>
    <row r="9252" spans="1:7" x14ac:dyDescent="0.35">
      <c r="A9252">
        <v>2020</v>
      </c>
      <c r="B9252">
        <v>2</v>
      </c>
      <c r="C9252" t="str">
        <f>+VLOOKUP(Precio_mayoristas_consumidores[[#This Row],[Cod_mes]],Códigos_mes[],2,0)</f>
        <v>Febrero</v>
      </c>
      <c r="D9252" t="s">
        <v>800</v>
      </c>
      <c r="E9252" t="str">
        <f>+VLOOKUP(Precio_mayoristas_consumidores[[#This Row],[Producto]],Codigos_class_frutas[],2,0)</f>
        <v>Frutos de pepita</v>
      </c>
      <c r="F9252" t="s">
        <v>805</v>
      </c>
      <c r="G9252" s="51">
        <v>1046.22</v>
      </c>
    </row>
    <row r="9253" spans="1:7" x14ac:dyDescent="0.35">
      <c r="A9253">
        <v>2020</v>
      </c>
      <c r="B9253">
        <v>2</v>
      </c>
      <c r="C9253" t="str">
        <f>+VLOOKUP(Precio_mayoristas_consumidores[[#This Row],[Cod_mes]],Códigos_mes[],2,0)</f>
        <v>Febrero</v>
      </c>
      <c r="D9253" t="s">
        <v>800</v>
      </c>
      <c r="E9253" t="str">
        <f>+VLOOKUP(Precio_mayoristas_consumidores[[#This Row],[Producto]],Codigos_class_frutas[],2,0)</f>
        <v>Berries</v>
      </c>
      <c r="F9253" t="s">
        <v>249</v>
      </c>
      <c r="G9253" s="51">
        <v>897.89</v>
      </c>
    </row>
    <row r="9254" spans="1:7" x14ac:dyDescent="0.35">
      <c r="A9254">
        <v>2020</v>
      </c>
      <c r="B9254">
        <v>2</v>
      </c>
      <c r="C9254" t="str">
        <f>+VLOOKUP(Precio_mayoristas_consumidores[[#This Row],[Cod_mes]],Códigos_mes[],2,0)</f>
        <v>Febrero</v>
      </c>
      <c r="D9254" t="s">
        <v>800</v>
      </c>
      <c r="E9254" t="str">
        <f>+VLOOKUP(Precio_mayoristas_consumidores[[#This Row],[Producto]],Codigos_class_frutas[],2,0)</f>
        <v>Cítricos</v>
      </c>
      <c r="F9254" t="s">
        <v>214</v>
      </c>
      <c r="G9254" s="51">
        <v>898.28</v>
      </c>
    </row>
    <row r="9255" spans="1:7" x14ac:dyDescent="0.35">
      <c r="A9255">
        <v>2020</v>
      </c>
      <c r="B9255">
        <v>2</v>
      </c>
      <c r="C9255" t="str">
        <f>+VLOOKUP(Precio_mayoristas_consumidores[[#This Row],[Cod_mes]],Códigos_mes[],2,0)</f>
        <v>Febrero</v>
      </c>
      <c r="D9255" t="s">
        <v>800</v>
      </c>
      <c r="E9255" t="str">
        <f>+VLOOKUP(Precio_mayoristas_consumidores[[#This Row],[Producto]],Codigos_class_frutas[],2,0)</f>
        <v>Cítricos</v>
      </c>
      <c r="F9255" t="s">
        <v>218</v>
      </c>
      <c r="G9255" s="51">
        <v>773.25</v>
      </c>
    </row>
    <row r="9256" spans="1:7" x14ac:dyDescent="0.35">
      <c r="A9256">
        <v>2020</v>
      </c>
      <c r="B9256">
        <v>2</v>
      </c>
      <c r="C9256" t="str">
        <f>+VLOOKUP(Precio_mayoristas_consumidores[[#This Row],[Cod_mes]],Códigos_mes[],2,0)</f>
        <v>Febrero</v>
      </c>
      <c r="D9256" t="s">
        <v>800</v>
      </c>
      <c r="E9256" t="str">
        <f>+VLOOKUP(Precio_mayoristas_consumidores[[#This Row],[Producto]],Codigos_class_frutas[],2,0)</f>
        <v>Tropicales y subtropicales</v>
      </c>
      <c r="F9256" t="s">
        <v>229</v>
      </c>
      <c r="G9256" s="51">
        <v>1204.73</v>
      </c>
    </row>
    <row r="9257" spans="1:7" x14ac:dyDescent="0.35">
      <c r="A9257">
        <v>2020</v>
      </c>
      <c r="B9257">
        <v>2</v>
      </c>
      <c r="C9257" t="str">
        <f>+VLOOKUP(Precio_mayoristas_consumidores[[#This Row],[Cod_mes]],Códigos_mes[],2,0)</f>
        <v>Febrero</v>
      </c>
      <c r="D9257" t="s">
        <v>800</v>
      </c>
      <c r="E9257" t="str">
        <f>+VLOOKUP(Precio_mayoristas_consumidores[[#This Row],[Producto]],Codigos_class_frutas[],2,0)</f>
        <v>Frutos de pepita</v>
      </c>
      <c r="F9257" t="s">
        <v>231</v>
      </c>
      <c r="G9257" s="51">
        <v>689.84</v>
      </c>
    </row>
    <row r="9258" spans="1:7" x14ac:dyDescent="0.35">
      <c r="A9258">
        <v>2020</v>
      </c>
      <c r="B9258">
        <v>2</v>
      </c>
      <c r="C9258" t="str">
        <f>+VLOOKUP(Precio_mayoristas_consumidores[[#This Row],[Cod_mes]],Códigos_mes[],2,0)</f>
        <v>Febrero</v>
      </c>
      <c r="D9258" t="s">
        <v>800</v>
      </c>
      <c r="E9258" t="str">
        <f>+VLOOKUP(Precio_mayoristas_consumidores[[#This Row],[Producto]],Codigos_class_frutas[],2,0)</f>
        <v>Tropicales y subtropicales</v>
      </c>
      <c r="F9258" t="s">
        <v>798</v>
      </c>
      <c r="G9258" s="51">
        <v>919.99</v>
      </c>
    </row>
    <row r="9259" spans="1:7" x14ac:dyDescent="0.35">
      <c r="A9259">
        <v>2020</v>
      </c>
      <c r="B9259">
        <v>2</v>
      </c>
      <c r="C9259" t="str">
        <f>+VLOOKUP(Precio_mayoristas_consumidores[[#This Row],[Cod_mes]],Códigos_mes[],2,0)</f>
        <v>Febrero</v>
      </c>
      <c r="D9259" t="s">
        <v>800</v>
      </c>
      <c r="E9259" t="str">
        <f>+VLOOKUP(Precio_mayoristas_consumidores[[#This Row],[Producto]],Codigos_class_frutas[],2,0)</f>
        <v>Berries</v>
      </c>
      <c r="F9259" t="s">
        <v>802</v>
      </c>
      <c r="G9259" s="51">
        <v>1383.83</v>
      </c>
    </row>
    <row r="9260" spans="1:7" x14ac:dyDescent="0.35">
      <c r="A9260">
        <v>2020</v>
      </c>
      <c r="B9260">
        <v>2</v>
      </c>
      <c r="C9260" t="str">
        <f>+VLOOKUP(Precio_mayoristas_consumidores[[#This Row],[Cod_mes]],Códigos_mes[],2,0)</f>
        <v>Febrero</v>
      </c>
      <c r="D9260" t="s">
        <v>800</v>
      </c>
      <c r="E9260" t="str">
        <f>+VLOOKUP(Precio_mayoristas_consumidores[[#This Row],[Producto]],Codigos_class_frutas[],2,0)</f>
        <v>Cítricos</v>
      </c>
      <c r="F9260" t="s">
        <v>221</v>
      </c>
      <c r="G9260" s="51">
        <v>741.66</v>
      </c>
    </row>
    <row r="9261" spans="1:7" x14ac:dyDescent="0.35">
      <c r="A9261">
        <v>2020</v>
      </c>
      <c r="B9261">
        <v>2</v>
      </c>
      <c r="C9261" t="str">
        <f>+VLOOKUP(Precio_mayoristas_consumidores[[#This Row],[Cod_mes]],Códigos_mes[],2,0)</f>
        <v>Febrero</v>
      </c>
      <c r="D9261" t="s">
        <v>800</v>
      </c>
      <c r="E9261" t="str">
        <f>+VLOOKUP(Precio_mayoristas_consumidores[[#This Row],[Producto]],Codigos_class_frutas[],2,0)</f>
        <v>Frutos de hueso (carozo)</v>
      </c>
      <c r="F9261" t="s">
        <v>665</v>
      </c>
      <c r="G9261" s="51">
        <v>765.9</v>
      </c>
    </row>
    <row r="9262" spans="1:7" x14ac:dyDescent="0.35">
      <c r="A9262">
        <v>2020</v>
      </c>
      <c r="B9262">
        <v>2</v>
      </c>
      <c r="C9262" t="str">
        <f>+VLOOKUP(Precio_mayoristas_consumidores[[#This Row],[Cod_mes]],Códigos_mes[],2,0)</f>
        <v>Febrero</v>
      </c>
      <c r="D9262" t="s">
        <v>800</v>
      </c>
      <c r="E9262" t="str">
        <f>+VLOOKUP(Precio_mayoristas_consumidores[[#This Row],[Producto]],Codigos_class_frutas[],2,0)</f>
        <v>Oleaginosos</v>
      </c>
      <c r="F9262" t="s">
        <v>225</v>
      </c>
      <c r="G9262" s="51">
        <v>2554.31</v>
      </c>
    </row>
    <row r="9263" spans="1:7" x14ac:dyDescent="0.35">
      <c r="A9263">
        <v>2020</v>
      </c>
      <c r="B9263">
        <v>2</v>
      </c>
      <c r="C9263" t="str">
        <f>+VLOOKUP(Precio_mayoristas_consumidores[[#This Row],[Cod_mes]],Códigos_mes[],2,0)</f>
        <v>Febrero</v>
      </c>
      <c r="D9263" t="s">
        <v>800</v>
      </c>
      <c r="E9263" t="str">
        <f>+VLOOKUP(Precio_mayoristas_consumidores[[#This Row],[Producto]],Codigos_class_frutas[],2,0)</f>
        <v>Frutos de pepita</v>
      </c>
      <c r="F9263" t="s">
        <v>242</v>
      </c>
      <c r="G9263" s="51">
        <v>520.51</v>
      </c>
    </row>
    <row r="9264" spans="1:7" x14ac:dyDescent="0.35">
      <c r="A9264">
        <v>2020</v>
      </c>
      <c r="B9264">
        <v>2</v>
      </c>
      <c r="C9264" t="str">
        <f>+VLOOKUP(Precio_mayoristas_consumidores[[#This Row],[Cod_mes]],Códigos_mes[],2,0)</f>
        <v>Febrero</v>
      </c>
      <c r="D9264" t="s">
        <v>800</v>
      </c>
      <c r="E9264" t="str">
        <f>+VLOOKUP(Precio_mayoristas_consumidores[[#This Row],[Producto]],Codigos_class_frutas[],2,0)</f>
        <v>Tropicales y subtropicales</v>
      </c>
      <c r="F9264" t="s">
        <v>204</v>
      </c>
      <c r="G9264" s="51">
        <v>634.05999999999995</v>
      </c>
    </row>
    <row r="9265" spans="1:7" x14ac:dyDescent="0.35">
      <c r="A9265">
        <v>2020</v>
      </c>
      <c r="B9265">
        <v>2</v>
      </c>
      <c r="C9265" t="str">
        <f>+VLOOKUP(Precio_mayoristas_consumidores[[#This Row],[Cod_mes]],Códigos_mes[],2,0)</f>
        <v>Febrero</v>
      </c>
      <c r="D9265" t="s">
        <v>800</v>
      </c>
      <c r="E9265" t="str">
        <f>+VLOOKUP(Precio_mayoristas_consumidores[[#This Row],[Producto]],Codigos_class_frutas[],2,0)</f>
        <v>Cítricos</v>
      </c>
      <c r="F9265" t="s">
        <v>256</v>
      </c>
      <c r="G9265" s="51">
        <v>477.84</v>
      </c>
    </row>
    <row r="9266" spans="1:7" x14ac:dyDescent="0.35">
      <c r="A9266">
        <v>2020</v>
      </c>
      <c r="B9266">
        <v>2</v>
      </c>
      <c r="C9266" t="str">
        <f>+VLOOKUP(Precio_mayoristas_consumidores[[#This Row],[Cod_mes]],Códigos_mes[],2,0)</f>
        <v>Febrero</v>
      </c>
      <c r="D9266" t="s">
        <v>800</v>
      </c>
      <c r="E9266" t="str">
        <f>+VLOOKUP(Precio_mayoristas_consumidores[[#This Row],[Producto]],Codigos_class_frutas[],2,0)</f>
        <v>Otros</v>
      </c>
      <c r="F9266" t="s">
        <v>717</v>
      </c>
      <c r="G9266" s="51">
        <v>544.65</v>
      </c>
    </row>
    <row r="9267" spans="1:7" x14ac:dyDescent="0.35">
      <c r="A9267">
        <v>2020</v>
      </c>
      <c r="B9267">
        <v>2</v>
      </c>
      <c r="C9267" t="str">
        <f>+VLOOKUP(Precio_mayoristas_consumidores[[#This Row],[Cod_mes]],Códigos_mes[],2,0)</f>
        <v>Febrero</v>
      </c>
      <c r="D9267" t="s">
        <v>800</v>
      </c>
      <c r="E9267" t="str">
        <f>+VLOOKUP(Precio_mayoristas_consumidores[[#This Row],[Producto]],Codigos_class_frutas[],2,0)</f>
        <v>Uva</v>
      </c>
      <c r="F9267" t="s">
        <v>295</v>
      </c>
      <c r="G9267" s="51">
        <v>623.98</v>
      </c>
    </row>
    <row r="9268" spans="1:7" x14ac:dyDescent="0.35">
      <c r="A9268">
        <v>2020</v>
      </c>
      <c r="B9268">
        <v>3</v>
      </c>
      <c r="C9268" t="str">
        <f>+VLOOKUP(Precio_mayoristas_consumidores[[#This Row],[Cod_mes]],Códigos_mes[],2,0)</f>
        <v>Marzo</v>
      </c>
      <c r="D9268" t="s">
        <v>800</v>
      </c>
      <c r="E9268" t="str">
        <f>+VLOOKUP(Precio_mayoristas_consumidores[[#This Row],[Producto]],Codigos_class_frutas[],2,0)</f>
        <v>Berries</v>
      </c>
      <c r="F9268" t="s">
        <v>207</v>
      </c>
      <c r="G9268" s="51">
        <v>1500.98</v>
      </c>
    </row>
    <row r="9269" spans="1:7" x14ac:dyDescent="0.35">
      <c r="A9269">
        <v>2020</v>
      </c>
      <c r="B9269">
        <v>3</v>
      </c>
      <c r="C9269" t="str">
        <f>+VLOOKUP(Precio_mayoristas_consumidores[[#This Row],[Cod_mes]],Códigos_mes[],2,0)</f>
        <v>Marzo</v>
      </c>
      <c r="D9269" t="s">
        <v>800</v>
      </c>
      <c r="E9269" t="str">
        <f>+VLOOKUP(Precio_mayoristas_consumidores[[#This Row],[Producto]],Codigos_class_frutas[],2,0)</f>
        <v>Berries</v>
      </c>
      <c r="F9269" t="s">
        <v>801</v>
      </c>
      <c r="G9269" s="51">
        <v>2000</v>
      </c>
    </row>
    <row r="9270" spans="1:7" x14ac:dyDescent="0.35">
      <c r="A9270">
        <v>2020</v>
      </c>
      <c r="B9270">
        <v>3</v>
      </c>
      <c r="C9270" t="str">
        <f>+VLOOKUP(Precio_mayoristas_consumidores[[#This Row],[Cod_mes]],Códigos_mes[],2,0)</f>
        <v>Marzo</v>
      </c>
      <c r="D9270" t="s">
        <v>800</v>
      </c>
      <c r="E9270" t="str">
        <f>+VLOOKUP(Precio_mayoristas_consumidores[[#This Row],[Producto]],Codigos_class_frutas[],2,0)</f>
        <v>Frutos de hueso (carozo)</v>
      </c>
      <c r="F9270" t="s">
        <v>702</v>
      </c>
      <c r="G9270" s="51">
        <v>523.45000000000005</v>
      </c>
    </row>
    <row r="9271" spans="1:7" x14ac:dyDescent="0.35">
      <c r="A9271">
        <v>2020</v>
      </c>
      <c r="B9271">
        <v>3</v>
      </c>
      <c r="C9271" t="str">
        <f>+VLOOKUP(Precio_mayoristas_consumidores[[#This Row],[Cod_mes]],Códigos_mes[],2,0)</f>
        <v>Marzo</v>
      </c>
      <c r="D9271" t="s">
        <v>800</v>
      </c>
      <c r="E9271" t="str">
        <f>+VLOOKUP(Precio_mayoristas_consumidores[[#This Row],[Producto]],Codigos_class_frutas[],2,0)</f>
        <v>Frutos de hueso (carozo)</v>
      </c>
      <c r="F9271" t="s">
        <v>277</v>
      </c>
      <c r="G9271" s="51">
        <v>783.71</v>
      </c>
    </row>
    <row r="9272" spans="1:7" x14ac:dyDescent="0.35">
      <c r="A9272">
        <v>2020</v>
      </c>
      <c r="B9272">
        <v>3</v>
      </c>
      <c r="C9272" t="str">
        <f>+VLOOKUP(Precio_mayoristas_consumidores[[#This Row],[Cod_mes]],Códigos_mes[],2,0)</f>
        <v>Marzo</v>
      </c>
      <c r="D9272" t="s">
        <v>800</v>
      </c>
      <c r="E9272" t="str">
        <f>+VLOOKUP(Precio_mayoristas_consumidores[[#This Row],[Producto]],Codigos_class_frutas[],2,0)</f>
        <v>Berries</v>
      </c>
      <c r="F9272" t="s">
        <v>799</v>
      </c>
      <c r="G9272" s="51">
        <v>2472.6999999999998</v>
      </c>
    </row>
    <row r="9273" spans="1:7" x14ac:dyDescent="0.35">
      <c r="A9273">
        <v>2020</v>
      </c>
      <c r="B9273">
        <v>3</v>
      </c>
      <c r="C9273" t="str">
        <f>+VLOOKUP(Precio_mayoristas_consumidores[[#This Row],[Cod_mes]],Códigos_mes[],2,0)</f>
        <v>Marzo</v>
      </c>
      <c r="D9273" t="s">
        <v>800</v>
      </c>
      <c r="E9273" t="str">
        <f>+VLOOKUP(Precio_mayoristas_consumidores[[#This Row],[Producto]],Codigos_class_frutas[],2,0)</f>
        <v>Berries</v>
      </c>
      <c r="F9273" t="s">
        <v>212</v>
      </c>
      <c r="G9273" s="51">
        <v>1208.0899999999999</v>
      </c>
    </row>
    <row r="9274" spans="1:7" x14ac:dyDescent="0.35">
      <c r="A9274">
        <v>2020</v>
      </c>
      <c r="B9274">
        <v>3</v>
      </c>
      <c r="C9274" t="str">
        <f>+VLOOKUP(Precio_mayoristas_consumidores[[#This Row],[Cod_mes]],Códigos_mes[],2,0)</f>
        <v>Marzo</v>
      </c>
      <c r="D9274" t="s">
        <v>800</v>
      </c>
      <c r="E9274" t="str">
        <f>+VLOOKUP(Precio_mayoristas_consumidores[[#This Row],[Producto]],Codigos_class_frutas[],2,0)</f>
        <v>Frutos de pepita</v>
      </c>
      <c r="F9274" t="s">
        <v>805</v>
      </c>
      <c r="G9274" s="51">
        <v>802.53</v>
      </c>
    </row>
    <row r="9275" spans="1:7" x14ac:dyDescent="0.35">
      <c r="A9275">
        <v>2020</v>
      </c>
      <c r="B9275">
        <v>3</v>
      </c>
      <c r="C9275" t="str">
        <f>+VLOOKUP(Precio_mayoristas_consumidores[[#This Row],[Cod_mes]],Códigos_mes[],2,0)</f>
        <v>Marzo</v>
      </c>
      <c r="D9275" t="s">
        <v>800</v>
      </c>
      <c r="E9275" t="str">
        <f>+VLOOKUP(Precio_mayoristas_consumidores[[#This Row],[Producto]],Codigos_class_frutas[],2,0)</f>
        <v>Berries</v>
      </c>
      <c r="F9275" t="s">
        <v>810</v>
      </c>
      <c r="G9275" s="51">
        <v>1333.33</v>
      </c>
    </row>
    <row r="9276" spans="1:7" x14ac:dyDescent="0.35">
      <c r="A9276">
        <v>2020</v>
      </c>
      <c r="B9276">
        <v>3</v>
      </c>
      <c r="C9276" t="str">
        <f>+VLOOKUP(Precio_mayoristas_consumidores[[#This Row],[Cod_mes]],Códigos_mes[],2,0)</f>
        <v>Marzo</v>
      </c>
      <c r="D9276" t="s">
        <v>800</v>
      </c>
      <c r="E9276" t="str">
        <f>+VLOOKUP(Precio_mayoristas_consumidores[[#This Row],[Producto]],Codigos_class_frutas[],2,0)</f>
        <v>Berries</v>
      </c>
      <c r="F9276" t="s">
        <v>249</v>
      </c>
      <c r="G9276" s="51">
        <v>689.04</v>
      </c>
    </row>
    <row r="9277" spans="1:7" x14ac:dyDescent="0.35">
      <c r="A9277">
        <v>2020</v>
      </c>
      <c r="B9277">
        <v>3</v>
      </c>
      <c r="C9277" t="str">
        <f>+VLOOKUP(Precio_mayoristas_consumidores[[#This Row],[Cod_mes]],Códigos_mes[],2,0)</f>
        <v>Marzo</v>
      </c>
      <c r="D9277" t="s">
        <v>800</v>
      </c>
      <c r="E9277" t="str">
        <f>+VLOOKUP(Precio_mayoristas_consumidores[[#This Row],[Producto]],Codigos_class_frutas[],2,0)</f>
        <v>Cítricos</v>
      </c>
      <c r="F9277" t="s">
        <v>214</v>
      </c>
      <c r="G9277" s="51">
        <v>1004.26</v>
      </c>
    </row>
    <row r="9278" spans="1:7" x14ac:dyDescent="0.35">
      <c r="A9278">
        <v>2020</v>
      </c>
      <c r="B9278">
        <v>3</v>
      </c>
      <c r="C9278" t="str">
        <f>+VLOOKUP(Precio_mayoristas_consumidores[[#This Row],[Cod_mes]],Códigos_mes[],2,0)</f>
        <v>Marzo</v>
      </c>
      <c r="D9278" t="s">
        <v>800</v>
      </c>
      <c r="E9278" t="str">
        <f>+VLOOKUP(Precio_mayoristas_consumidores[[#This Row],[Producto]],Codigos_class_frutas[],2,0)</f>
        <v>Cítricos</v>
      </c>
      <c r="F9278" t="s">
        <v>218</v>
      </c>
      <c r="G9278" s="51">
        <v>787.89</v>
      </c>
    </row>
    <row r="9279" spans="1:7" x14ac:dyDescent="0.35">
      <c r="A9279">
        <v>2020</v>
      </c>
      <c r="B9279">
        <v>3</v>
      </c>
      <c r="C9279" t="str">
        <f>+VLOOKUP(Precio_mayoristas_consumidores[[#This Row],[Cod_mes]],Códigos_mes[],2,0)</f>
        <v>Marzo</v>
      </c>
      <c r="D9279" t="s">
        <v>800</v>
      </c>
      <c r="E9279" t="str">
        <f>+VLOOKUP(Precio_mayoristas_consumidores[[#This Row],[Producto]],Codigos_class_frutas[],2,0)</f>
        <v>Tropicales y subtropicales</v>
      </c>
      <c r="F9279" t="s">
        <v>229</v>
      </c>
      <c r="G9279" s="51">
        <v>1271.23</v>
      </c>
    </row>
    <row r="9280" spans="1:7" x14ac:dyDescent="0.35">
      <c r="A9280">
        <v>2020</v>
      </c>
      <c r="B9280">
        <v>3</v>
      </c>
      <c r="C9280" t="str">
        <f>+VLOOKUP(Precio_mayoristas_consumidores[[#This Row],[Cod_mes]],Códigos_mes[],2,0)</f>
        <v>Marzo</v>
      </c>
      <c r="D9280" t="s">
        <v>800</v>
      </c>
      <c r="E9280" t="str">
        <f>+VLOOKUP(Precio_mayoristas_consumidores[[#This Row],[Producto]],Codigos_class_frutas[],2,0)</f>
        <v>Frutos de pepita</v>
      </c>
      <c r="F9280" t="s">
        <v>231</v>
      </c>
      <c r="G9280" s="51">
        <v>498.64</v>
      </c>
    </row>
    <row r="9281" spans="1:7" x14ac:dyDescent="0.35">
      <c r="A9281">
        <v>2020</v>
      </c>
      <c r="B9281">
        <v>3</v>
      </c>
      <c r="C9281" t="str">
        <f>+VLOOKUP(Precio_mayoristas_consumidores[[#This Row],[Cod_mes]],Códigos_mes[],2,0)</f>
        <v>Marzo</v>
      </c>
      <c r="D9281" t="s">
        <v>800</v>
      </c>
      <c r="E9281" t="str">
        <f>+VLOOKUP(Precio_mayoristas_consumidores[[#This Row],[Producto]],Codigos_class_frutas[],2,0)</f>
        <v>Tropicales y subtropicales</v>
      </c>
      <c r="F9281" t="s">
        <v>798</v>
      </c>
      <c r="G9281" s="51">
        <v>1063.19</v>
      </c>
    </row>
    <row r="9282" spans="1:7" x14ac:dyDescent="0.35">
      <c r="A9282">
        <v>2020</v>
      </c>
      <c r="B9282">
        <v>3</v>
      </c>
      <c r="C9282" t="str">
        <f>+VLOOKUP(Precio_mayoristas_consumidores[[#This Row],[Cod_mes]],Códigos_mes[],2,0)</f>
        <v>Marzo</v>
      </c>
      <c r="D9282" t="s">
        <v>800</v>
      </c>
      <c r="E9282" t="str">
        <f>+VLOOKUP(Precio_mayoristas_consumidores[[#This Row],[Producto]],Codigos_class_frutas[],2,0)</f>
        <v>Frutos de pepita</v>
      </c>
      <c r="F9282" t="s">
        <v>803</v>
      </c>
      <c r="G9282" s="51">
        <v>677.67</v>
      </c>
    </row>
    <row r="9283" spans="1:7" x14ac:dyDescent="0.35">
      <c r="A9283">
        <v>2020</v>
      </c>
      <c r="B9283">
        <v>3</v>
      </c>
      <c r="C9283" t="str">
        <f>+VLOOKUP(Precio_mayoristas_consumidores[[#This Row],[Cod_mes]],Códigos_mes[],2,0)</f>
        <v>Marzo</v>
      </c>
      <c r="D9283" t="s">
        <v>800</v>
      </c>
      <c r="E9283" t="str">
        <f>+VLOOKUP(Precio_mayoristas_consumidores[[#This Row],[Producto]],Codigos_class_frutas[],2,0)</f>
        <v>Berries</v>
      </c>
      <c r="F9283" t="s">
        <v>802</v>
      </c>
      <c r="G9283" s="51">
        <v>1700</v>
      </c>
    </row>
    <row r="9284" spans="1:7" x14ac:dyDescent="0.35">
      <c r="A9284">
        <v>2020</v>
      </c>
      <c r="B9284">
        <v>3</v>
      </c>
      <c r="C9284" t="str">
        <f>+VLOOKUP(Precio_mayoristas_consumidores[[#This Row],[Cod_mes]],Códigos_mes[],2,0)</f>
        <v>Marzo</v>
      </c>
      <c r="D9284" t="s">
        <v>800</v>
      </c>
      <c r="E9284" t="str">
        <f>+VLOOKUP(Precio_mayoristas_consumidores[[#This Row],[Producto]],Codigos_class_frutas[],2,0)</f>
        <v>Cítricos</v>
      </c>
      <c r="F9284" t="s">
        <v>221</v>
      </c>
      <c r="G9284" s="51">
        <v>818.53</v>
      </c>
    </row>
    <row r="9285" spans="1:7" x14ac:dyDescent="0.35">
      <c r="A9285">
        <v>2020</v>
      </c>
      <c r="B9285">
        <v>3</v>
      </c>
      <c r="C9285" t="str">
        <f>+VLOOKUP(Precio_mayoristas_consumidores[[#This Row],[Cod_mes]],Códigos_mes[],2,0)</f>
        <v>Marzo</v>
      </c>
      <c r="D9285" t="s">
        <v>800</v>
      </c>
      <c r="E9285" t="str">
        <f>+VLOOKUP(Precio_mayoristas_consumidores[[#This Row],[Producto]],Codigos_class_frutas[],2,0)</f>
        <v>Frutos de hueso (carozo)</v>
      </c>
      <c r="F9285" t="s">
        <v>665</v>
      </c>
      <c r="G9285" s="51">
        <v>831.49</v>
      </c>
    </row>
    <row r="9286" spans="1:7" x14ac:dyDescent="0.35">
      <c r="A9286">
        <v>2020</v>
      </c>
      <c r="B9286">
        <v>3</v>
      </c>
      <c r="C9286" t="str">
        <f>+VLOOKUP(Precio_mayoristas_consumidores[[#This Row],[Cod_mes]],Códigos_mes[],2,0)</f>
        <v>Marzo</v>
      </c>
      <c r="D9286" t="s">
        <v>800</v>
      </c>
      <c r="E9286" t="str">
        <f>+VLOOKUP(Precio_mayoristas_consumidores[[#This Row],[Producto]],Codigos_class_frutas[],2,0)</f>
        <v>Oleaginosos</v>
      </c>
      <c r="F9286" t="s">
        <v>225</v>
      </c>
      <c r="G9286" s="51">
        <v>2899.29</v>
      </c>
    </row>
    <row r="9287" spans="1:7" x14ac:dyDescent="0.35">
      <c r="A9287">
        <v>2020</v>
      </c>
      <c r="B9287">
        <v>3</v>
      </c>
      <c r="C9287" t="str">
        <f>+VLOOKUP(Precio_mayoristas_consumidores[[#This Row],[Cod_mes]],Códigos_mes[],2,0)</f>
        <v>Marzo</v>
      </c>
      <c r="D9287" t="s">
        <v>800</v>
      </c>
      <c r="E9287" t="str">
        <f>+VLOOKUP(Precio_mayoristas_consumidores[[#This Row],[Producto]],Codigos_class_frutas[],2,0)</f>
        <v>Tropicales y subtropicales</v>
      </c>
      <c r="F9287" t="s">
        <v>806</v>
      </c>
      <c r="G9287" s="51">
        <v>1341.03</v>
      </c>
    </row>
    <row r="9288" spans="1:7" x14ac:dyDescent="0.35">
      <c r="A9288">
        <v>2020</v>
      </c>
      <c r="B9288">
        <v>3</v>
      </c>
      <c r="C9288" t="str">
        <f>+VLOOKUP(Precio_mayoristas_consumidores[[#This Row],[Cod_mes]],Códigos_mes[],2,0)</f>
        <v>Marzo</v>
      </c>
      <c r="D9288" t="s">
        <v>800</v>
      </c>
      <c r="E9288" t="str">
        <f>+VLOOKUP(Precio_mayoristas_consumidores[[#This Row],[Producto]],Codigos_class_frutas[],2,0)</f>
        <v>Frutos de pepita</v>
      </c>
      <c r="F9288" t="s">
        <v>242</v>
      </c>
      <c r="G9288" s="51">
        <v>468.44</v>
      </c>
    </row>
    <row r="9289" spans="1:7" x14ac:dyDescent="0.35">
      <c r="A9289">
        <v>2020</v>
      </c>
      <c r="B9289">
        <v>3</v>
      </c>
      <c r="C9289" t="str">
        <f>+VLOOKUP(Precio_mayoristas_consumidores[[#This Row],[Cod_mes]],Códigos_mes[],2,0)</f>
        <v>Marzo</v>
      </c>
      <c r="D9289" t="s">
        <v>800</v>
      </c>
      <c r="E9289" t="str">
        <f>+VLOOKUP(Precio_mayoristas_consumidores[[#This Row],[Producto]],Codigos_class_frutas[],2,0)</f>
        <v>Tropicales y subtropicales</v>
      </c>
      <c r="F9289" t="s">
        <v>204</v>
      </c>
      <c r="G9289" s="51">
        <v>755.57</v>
      </c>
    </row>
    <row r="9290" spans="1:7" x14ac:dyDescent="0.35">
      <c r="A9290">
        <v>2020</v>
      </c>
      <c r="B9290">
        <v>3</v>
      </c>
      <c r="C9290" t="str">
        <f>+VLOOKUP(Precio_mayoristas_consumidores[[#This Row],[Cod_mes]],Códigos_mes[],2,0)</f>
        <v>Marzo</v>
      </c>
      <c r="D9290" t="s">
        <v>800</v>
      </c>
      <c r="E9290" t="str">
        <f>+VLOOKUP(Precio_mayoristas_consumidores[[#This Row],[Producto]],Codigos_class_frutas[],2,0)</f>
        <v>Cítricos</v>
      </c>
      <c r="F9290" t="s">
        <v>256</v>
      </c>
      <c r="G9290" s="51">
        <v>612.99</v>
      </c>
    </row>
    <row r="9291" spans="1:7" x14ac:dyDescent="0.35">
      <c r="A9291">
        <v>2020</v>
      </c>
      <c r="B9291">
        <v>3</v>
      </c>
      <c r="C9291" t="str">
        <f>+VLOOKUP(Precio_mayoristas_consumidores[[#This Row],[Cod_mes]],Códigos_mes[],2,0)</f>
        <v>Marzo</v>
      </c>
      <c r="D9291" t="s">
        <v>800</v>
      </c>
      <c r="E9291" t="str">
        <f>+VLOOKUP(Precio_mayoristas_consumidores[[#This Row],[Producto]],Codigos_class_frutas[],2,0)</f>
        <v>Otros</v>
      </c>
      <c r="F9291" t="s">
        <v>717</v>
      </c>
      <c r="G9291" s="51">
        <v>572.25</v>
      </c>
    </row>
    <row r="9292" spans="1:7" x14ac:dyDescent="0.35">
      <c r="A9292">
        <v>2020</v>
      </c>
      <c r="B9292">
        <v>3</v>
      </c>
      <c r="C9292" t="str">
        <f>+VLOOKUP(Precio_mayoristas_consumidores[[#This Row],[Cod_mes]],Códigos_mes[],2,0)</f>
        <v>Marzo</v>
      </c>
      <c r="D9292" t="s">
        <v>800</v>
      </c>
      <c r="E9292" t="str">
        <f>+VLOOKUP(Precio_mayoristas_consumidores[[#This Row],[Producto]],Codigos_class_frutas[],2,0)</f>
        <v>Uva</v>
      </c>
      <c r="F9292" t="s">
        <v>295</v>
      </c>
      <c r="G9292" s="51">
        <v>591.63</v>
      </c>
    </row>
    <row r="9293" spans="1:7" x14ac:dyDescent="0.35">
      <c r="A9293">
        <v>2020</v>
      </c>
      <c r="B9293">
        <v>4</v>
      </c>
      <c r="C9293" t="str">
        <f>+VLOOKUP(Precio_mayoristas_consumidores[[#This Row],[Cod_mes]],Códigos_mes[],2,0)</f>
        <v>Abril</v>
      </c>
      <c r="D9293" t="s">
        <v>800</v>
      </c>
      <c r="E9293" t="str">
        <f>+VLOOKUP(Precio_mayoristas_consumidores[[#This Row],[Producto]],Codigos_class_frutas[],2,0)</f>
        <v>Berries</v>
      </c>
      <c r="F9293" t="s">
        <v>207</v>
      </c>
      <c r="G9293" s="51">
        <v>2566.27</v>
      </c>
    </row>
    <row r="9294" spans="1:7" x14ac:dyDescent="0.35">
      <c r="A9294">
        <v>2020</v>
      </c>
      <c r="B9294">
        <v>4</v>
      </c>
      <c r="C9294" t="str">
        <f>+VLOOKUP(Precio_mayoristas_consumidores[[#This Row],[Cod_mes]],Códigos_mes[],2,0)</f>
        <v>Abril</v>
      </c>
      <c r="D9294" t="s">
        <v>800</v>
      </c>
      <c r="E9294" t="str">
        <f>+VLOOKUP(Precio_mayoristas_consumidores[[#This Row],[Producto]],Codigos_class_frutas[],2,0)</f>
        <v>Otros</v>
      </c>
      <c r="F9294" t="s">
        <v>804</v>
      </c>
      <c r="G9294" s="51">
        <v>819.26</v>
      </c>
    </row>
    <row r="9295" spans="1:7" x14ac:dyDescent="0.35">
      <c r="A9295">
        <v>2020</v>
      </c>
      <c r="B9295">
        <v>4</v>
      </c>
      <c r="C9295" t="str">
        <f>+VLOOKUP(Precio_mayoristas_consumidores[[#This Row],[Cod_mes]],Códigos_mes[],2,0)</f>
        <v>Abril</v>
      </c>
      <c r="D9295" t="s">
        <v>800</v>
      </c>
      <c r="E9295" t="str">
        <f>+VLOOKUP(Precio_mayoristas_consumidores[[#This Row],[Producto]],Codigos_class_frutas[],2,0)</f>
        <v>Frutos de hueso (carozo)</v>
      </c>
      <c r="F9295" t="s">
        <v>702</v>
      </c>
      <c r="G9295" s="51">
        <v>605.04</v>
      </c>
    </row>
    <row r="9296" spans="1:7" x14ac:dyDescent="0.35">
      <c r="A9296">
        <v>2020</v>
      </c>
      <c r="B9296">
        <v>4</v>
      </c>
      <c r="C9296" t="str">
        <f>+VLOOKUP(Precio_mayoristas_consumidores[[#This Row],[Cod_mes]],Códigos_mes[],2,0)</f>
        <v>Abril</v>
      </c>
      <c r="D9296" t="s">
        <v>800</v>
      </c>
      <c r="E9296" t="str">
        <f>+VLOOKUP(Precio_mayoristas_consumidores[[#This Row],[Producto]],Codigos_class_frutas[],2,0)</f>
        <v>Frutos de hueso (carozo)</v>
      </c>
      <c r="F9296" t="s">
        <v>277</v>
      </c>
      <c r="G9296" s="51">
        <v>767.6</v>
      </c>
    </row>
    <row r="9297" spans="1:7" x14ac:dyDescent="0.35">
      <c r="A9297">
        <v>2020</v>
      </c>
      <c r="B9297">
        <v>4</v>
      </c>
      <c r="C9297" t="str">
        <f>+VLOOKUP(Precio_mayoristas_consumidores[[#This Row],[Cod_mes]],Códigos_mes[],2,0)</f>
        <v>Abril</v>
      </c>
      <c r="D9297" t="s">
        <v>800</v>
      </c>
      <c r="E9297" t="str">
        <f>+VLOOKUP(Precio_mayoristas_consumidores[[#This Row],[Producto]],Codigos_class_frutas[],2,0)</f>
        <v>Berries</v>
      </c>
      <c r="F9297" t="s">
        <v>799</v>
      </c>
      <c r="G9297" s="51">
        <v>3375.22</v>
      </c>
    </row>
    <row r="9298" spans="1:7" x14ac:dyDescent="0.35">
      <c r="A9298">
        <v>2020</v>
      </c>
      <c r="B9298">
        <v>4</v>
      </c>
      <c r="C9298" t="str">
        <f>+VLOOKUP(Precio_mayoristas_consumidores[[#This Row],[Cod_mes]],Códigos_mes[],2,0)</f>
        <v>Abril</v>
      </c>
      <c r="D9298" t="s">
        <v>800</v>
      </c>
      <c r="E9298" t="str">
        <f>+VLOOKUP(Precio_mayoristas_consumidores[[#This Row],[Producto]],Codigos_class_frutas[],2,0)</f>
        <v>Berries</v>
      </c>
      <c r="F9298" t="s">
        <v>212</v>
      </c>
      <c r="G9298" s="51">
        <v>1299.51</v>
      </c>
    </row>
    <row r="9299" spans="1:7" x14ac:dyDescent="0.35">
      <c r="A9299">
        <v>2020</v>
      </c>
      <c r="B9299">
        <v>4</v>
      </c>
      <c r="C9299" t="str">
        <f>+VLOOKUP(Precio_mayoristas_consumidores[[#This Row],[Cod_mes]],Códigos_mes[],2,0)</f>
        <v>Abril</v>
      </c>
      <c r="D9299" t="s">
        <v>800</v>
      </c>
      <c r="E9299" t="str">
        <f>+VLOOKUP(Precio_mayoristas_consumidores[[#This Row],[Producto]],Codigos_class_frutas[],2,0)</f>
        <v>Frutos de pepita</v>
      </c>
      <c r="F9299" t="s">
        <v>805</v>
      </c>
      <c r="G9299" s="51">
        <v>793.94</v>
      </c>
    </row>
    <row r="9300" spans="1:7" x14ac:dyDescent="0.35">
      <c r="A9300">
        <v>2020</v>
      </c>
      <c r="B9300">
        <v>4</v>
      </c>
      <c r="C9300" t="str">
        <f>+VLOOKUP(Precio_mayoristas_consumidores[[#This Row],[Cod_mes]],Códigos_mes[],2,0)</f>
        <v>Abril</v>
      </c>
      <c r="D9300" t="s">
        <v>800</v>
      </c>
      <c r="E9300" t="str">
        <f>+VLOOKUP(Precio_mayoristas_consumidores[[#This Row],[Producto]],Codigos_class_frutas[],2,0)</f>
        <v>Tropicales y subtropicales</v>
      </c>
      <c r="F9300" t="s">
        <v>807</v>
      </c>
      <c r="G9300" s="51">
        <v>877.62</v>
      </c>
    </row>
    <row r="9301" spans="1:7" x14ac:dyDescent="0.35">
      <c r="A9301">
        <v>2020</v>
      </c>
      <c r="B9301">
        <v>4</v>
      </c>
      <c r="C9301" t="str">
        <f>+VLOOKUP(Precio_mayoristas_consumidores[[#This Row],[Cod_mes]],Códigos_mes[],2,0)</f>
        <v>Abril</v>
      </c>
      <c r="D9301" t="s">
        <v>800</v>
      </c>
      <c r="E9301" t="str">
        <f>+VLOOKUP(Precio_mayoristas_consumidores[[#This Row],[Producto]],Codigos_class_frutas[],2,0)</f>
        <v>Berries</v>
      </c>
      <c r="F9301" t="s">
        <v>810</v>
      </c>
      <c r="G9301" s="51">
        <v>1500</v>
      </c>
    </row>
    <row r="9302" spans="1:7" x14ac:dyDescent="0.35">
      <c r="A9302">
        <v>2020</v>
      </c>
      <c r="B9302">
        <v>4</v>
      </c>
      <c r="C9302" t="str">
        <f>+VLOOKUP(Precio_mayoristas_consumidores[[#This Row],[Cod_mes]],Códigos_mes[],2,0)</f>
        <v>Abril</v>
      </c>
      <c r="D9302" t="s">
        <v>800</v>
      </c>
      <c r="E9302" t="str">
        <f>+VLOOKUP(Precio_mayoristas_consumidores[[#This Row],[Producto]],Codigos_class_frutas[],2,0)</f>
        <v>Berries</v>
      </c>
      <c r="F9302" t="s">
        <v>249</v>
      </c>
      <c r="G9302" s="51">
        <v>603.71</v>
      </c>
    </row>
    <row r="9303" spans="1:7" x14ac:dyDescent="0.35">
      <c r="A9303">
        <v>2020</v>
      </c>
      <c r="B9303">
        <v>4</v>
      </c>
      <c r="C9303" t="str">
        <f>+VLOOKUP(Precio_mayoristas_consumidores[[#This Row],[Cod_mes]],Códigos_mes[],2,0)</f>
        <v>Abril</v>
      </c>
      <c r="D9303" t="s">
        <v>800</v>
      </c>
      <c r="E9303" t="str">
        <f>+VLOOKUP(Precio_mayoristas_consumidores[[#This Row],[Producto]],Codigos_class_frutas[],2,0)</f>
        <v>Cítricos</v>
      </c>
      <c r="F9303" t="s">
        <v>214</v>
      </c>
      <c r="G9303" s="51">
        <v>885.74</v>
      </c>
    </row>
    <row r="9304" spans="1:7" x14ac:dyDescent="0.35">
      <c r="A9304">
        <v>2020</v>
      </c>
      <c r="B9304">
        <v>4</v>
      </c>
      <c r="C9304" t="str">
        <f>+VLOOKUP(Precio_mayoristas_consumidores[[#This Row],[Cod_mes]],Códigos_mes[],2,0)</f>
        <v>Abril</v>
      </c>
      <c r="D9304" t="s">
        <v>800</v>
      </c>
      <c r="E9304" t="str">
        <f>+VLOOKUP(Precio_mayoristas_consumidores[[#This Row],[Producto]],Codigos_class_frutas[],2,0)</f>
        <v>Cítricos</v>
      </c>
      <c r="F9304" t="s">
        <v>218</v>
      </c>
      <c r="G9304" s="51">
        <v>1005.27</v>
      </c>
    </row>
    <row r="9305" spans="1:7" x14ac:dyDescent="0.35">
      <c r="A9305">
        <v>2020</v>
      </c>
      <c r="B9305">
        <v>4</v>
      </c>
      <c r="C9305" t="str">
        <f>+VLOOKUP(Precio_mayoristas_consumidores[[#This Row],[Cod_mes]],Códigos_mes[],2,0)</f>
        <v>Abril</v>
      </c>
      <c r="D9305" t="s">
        <v>800</v>
      </c>
      <c r="E9305" t="str">
        <f>+VLOOKUP(Precio_mayoristas_consumidores[[#This Row],[Producto]],Codigos_class_frutas[],2,0)</f>
        <v>Tropicales y subtropicales</v>
      </c>
      <c r="F9305" t="s">
        <v>229</v>
      </c>
      <c r="G9305" s="51">
        <v>1362.39</v>
      </c>
    </row>
    <row r="9306" spans="1:7" x14ac:dyDescent="0.35">
      <c r="A9306">
        <v>2020</v>
      </c>
      <c r="B9306">
        <v>4</v>
      </c>
      <c r="C9306" t="str">
        <f>+VLOOKUP(Precio_mayoristas_consumidores[[#This Row],[Cod_mes]],Códigos_mes[],2,0)</f>
        <v>Abril</v>
      </c>
      <c r="D9306" t="s">
        <v>800</v>
      </c>
      <c r="E9306" t="str">
        <f>+VLOOKUP(Precio_mayoristas_consumidores[[#This Row],[Producto]],Codigos_class_frutas[],2,0)</f>
        <v>Frutos de pepita</v>
      </c>
      <c r="F9306" t="s">
        <v>231</v>
      </c>
      <c r="G9306" s="51">
        <v>511.82</v>
      </c>
    </row>
    <row r="9307" spans="1:7" x14ac:dyDescent="0.35">
      <c r="A9307">
        <v>2020</v>
      </c>
      <c r="B9307">
        <v>4</v>
      </c>
      <c r="C9307" t="str">
        <f>+VLOOKUP(Precio_mayoristas_consumidores[[#This Row],[Cod_mes]],Códigos_mes[],2,0)</f>
        <v>Abril</v>
      </c>
      <c r="D9307" t="s">
        <v>800</v>
      </c>
      <c r="E9307" t="str">
        <f>+VLOOKUP(Precio_mayoristas_consumidores[[#This Row],[Producto]],Codigos_class_frutas[],2,0)</f>
        <v>Tropicales y subtropicales</v>
      </c>
      <c r="F9307" t="s">
        <v>798</v>
      </c>
      <c r="G9307" s="51">
        <v>942.21</v>
      </c>
    </row>
    <row r="9308" spans="1:7" x14ac:dyDescent="0.35">
      <c r="A9308">
        <v>2020</v>
      </c>
      <c r="B9308">
        <v>4</v>
      </c>
      <c r="C9308" t="str">
        <f>+VLOOKUP(Precio_mayoristas_consumidores[[#This Row],[Cod_mes]],Códigos_mes[],2,0)</f>
        <v>Abril</v>
      </c>
      <c r="D9308" t="s">
        <v>800</v>
      </c>
      <c r="E9308" t="str">
        <f>+VLOOKUP(Precio_mayoristas_consumidores[[#This Row],[Producto]],Codigos_class_frutas[],2,0)</f>
        <v>Frutos de pepita</v>
      </c>
      <c r="F9308" t="s">
        <v>803</v>
      </c>
      <c r="G9308" s="51">
        <v>575.11</v>
      </c>
    </row>
    <row r="9309" spans="1:7" x14ac:dyDescent="0.35">
      <c r="A9309">
        <v>2020</v>
      </c>
      <c r="B9309">
        <v>4</v>
      </c>
      <c r="C9309" t="str">
        <f>+VLOOKUP(Precio_mayoristas_consumidores[[#This Row],[Cod_mes]],Códigos_mes[],2,0)</f>
        <v>Abril</v>
      </c>
      <c r="D9309" t="s">
        <v>800</v>
      </c>
      <c r="E9309" t="str">
        <f>+VLOOKUP(Precio_mayoristas_consumidores[[#This Row],[Producto]],Codigos_class_frutas[],2,0)</f>
        <v>Cítricos</v>
      </c>
      <c r="F9309" t="s">
        <v>221</v>
      </c>
      <c r="G9309" s="51">
        <v>988.91</v>
      </c>
    </row>
    <row r="9310" spans="1:7" x14ac:dyDescent="0.35">
      <c r="A9310">
        <v>2020</v>
      </c>
      <c r="B9310">
        <v>4</v>
      </c>
      <c r="C9310" t="str">
        <f>+VLOOKUP(Precio_mayoristas_consumidores[[#This Row],[Cod_mes]],Códigos_mes[],2,0)</f>
        <v>Abril</v>
      </c>
      <c r="D9310" t="s">
        <v>800</v>
      </c>
      <c r="E9310" t="str">
        <f>+VLOOKUP(Precio_mayoristas_consumidores[[#This Row],[Producto]],Codigos_class_frutas[],2,0)</f>
        <v>Frutos de hueso (carozo)</v>
      </c>
      <c r="F9310" t="s">
        <v>665</v>
      </c>
      <c r="G9310" s="51">
        <v>989.96</v>
      </c>
    </row>
    <row r="9311" spans="1:7" x14ac:dyDescent="0.35">
      <c r="A9311">
        <v>2020</v>
      </c>
      <c r="B9311">
        <v>4</v>
      </c>
      <c r="C9311" t="str">
        <f>+VLOOKUP(Precio_mayoristas_consumidores[[#This Row],[Cod_mes]],Códigos_mes[],2,0)</f>
        <v>Abril</v>
      </c>
      <c r="D9311" t="s">
        <v>800</v>
      </c>
      <c r="E9311" t="str">
        <f>+VLOOKUP(Precio_mayoristas_consumidores[[#This Row],[Producto]],Codigos_class_frutas[],2,0)</f>
        <v>Oleaginosos</v>
      </c>
      <c r="F9311" t="s">
        <v>225</v>
      </c>
      <c r="G9311" s="51">
        <v>3023.71</v>
      </c>
    </row>
    <row r="9312" spans="1:7" x14ac:dyDescent="0.35">
      <c r="A9312">
        <v>2020</v>
      </c>
      <c r="B9312">
        <v>4</v>
      </c>
      <c r="C9312" t="str">
        <f>+VLOOKUP(Precio_mayoristas_consumidores[[#This Row],[Cod_mes]],Códigos_mes[],2,0)</f>
        <v>Abril</v>
      </c>
      <c r="D9312" t="s">
        <v>800</v>
      </c>
      <c r="E9312" t="str">
        <f>+VLOOKUP(Precio_mayoristas_consumidores[[#This Row],[Producto]],Codigos_class_frutas[],2,0)</f>
        <v>Tropicales y subtropicales</v>
      </c>
      <c r="F9312" t="s">
        <v>806</v>
      </c>
      <c r="G9312" s="51">
        <v>1485.71</v>
      </c>
    </row>
    <row r="9313" spans="1:7" x14ac:dyDescent="0.35">
      <c r="A9313">
        <v>2020</v>
      </c>
      <c r="B9313">
        <v>4</v>
      </c>
      <c r="C9313" t="str">
        <f>+VLOOKUP(Precio_mayoristas_consumidores[[#This Row],[Cod_mes]],Códigos_mes[],2,0)</f>
        <v>Abril</v>
      </c>
      <c r="D9313" t="s">
        <v>800</v>
      </c>
      <c r="E9313" t="str">
        <f>+VLOOKUP(Precio_mayoristas_consumidores[[#This Row],[Producto]],Codigos_class_frutas[],2,0)</f>
        <v>Frutos de pepita</v>
      </c>
      <c r="F9313" t="s">
        <v>242</v>
      </c>
      <c r="G9313" s="51">
        <v>594.79999999999995</v>
      </c>
    </row>
    <row r="9314" spans="1:7" x14ac:dyDescent="0.35">
      <c r="A9314">
        <v>2020</v>
      </c>
      <c r="B9314">
        <v>4</v>
      </c>
      <c r="C9314" t="str">
        <f>+VLOOKUP(Precio_mayoristas_consumidores[[#This Row],[Cod_mes]],Códigos_mes[],2,0)</f>
        <v>Abril</v>
      </c>
      <c r="D9314" t="s">
        <v>800</v>
      </c>
      <c r="E9314" t="str">
        <f>+VLOOKUP(Precio_mayoristas_consumidores[[#This Row],[Producto]],Codigos_class_frutas[],2,0)</f>
        <v>Tropicales y subtropicales</v>
      </c>
      <c r="F9314" t="s">
        <v>204</v>
      </c>
      <c r="G9314" s="51">
        <v>811.72</v>
      </c>
    </row>
    <row r="9315" spans="1:7" x14ac:dyDescent="0.35">
      <c r="A9315">
        <v>2020</v>
      </c>
      <c r="B9315">
        <v>4</v>
      </c>
      <c r="C9315" t="str">
        <f>+VLOOKUP(Precio_mayoristas_consumidores[[#This Row],[Cod_mes]],Códigos_mes[],2,0)</f>
        <v>Abril</v>
      </c>
      <c r="D9315" t="s">
        <v>800</v>
      </c>
      <c r="E9315" t="str">
        <f>+VLOOKUP(Precio_mayoristas_consumidores[[#This Row],[Producto]],Codigos_class_frutas[],2,0)</f>
        <v>Cítricos</v>
      </c>
      <c r="F9315" t="s">
        <v>256</v>
      </c>
      <c r="G9315" s="51">
        <v>678.3</v>
      </c>
    </row>
    <row r="9316" spans="1:7" x14ac:dyDescent="0.35">
      <c r="A9316">
        <v>2020</v>
      </c>
      <c r="B9316">
        <v>4</v>
      </c>
      <c r="C9316" t="str">
        <f>+VLOOKUP(Precio_mayoristas_consumidores[[#This Row],[Cod_mes]],Códigos_mes[],2,0)</f>
        <v>Abril</v>
      </c>
      <c r="D9316" t="s">
        <v>800</v>
      </c>
      <c r="E9316" t="str">
        <f>+VLOOKUP(Precio_mayoristas_consumidores[[#This Row],[Producto]],Codigos_class_frutas[],2,0)</f>
        <v>Otros</v>
      </c>
      <c r="F9316" t="s">
        <v>717</v>
      </c>
      <c r="G9316" s="51">
        <v>619.94000000000005</v>
      </c>
    </row>
    <row r="9317" spans="1:7" x14ac:dyDescent="0.35">
      <c r="A9317">
        <v>2020</v>
      </c>
      <c r="B9317">
        <v>4</v>
      </c>
      <c r="C9317" t="str">
        <f>+VLOOKUP(Precio_mayoristas_consumidores[[#This Row],[Cod_mes]],Códigos_mes[],2,0)</f>
        <v>Abril</v>
      </c>
      <c r="D9317" t="s">
        <v>800</v>
      </c>
      <c r="E9317" t="str">
        <f>+VLOOKUP(Precio_mayoristas_consumidores[[#This Row],[Producto]],Codigos_class_frutas[],2,0)</f>
        <v>Uva</v>
      </c>
      <c r="F9317" t="s">
        <v>295</v>
      </c>
      <c r="G9317" s="51">
        <v>598.33000000000004</v>
      </c>
    </row>
    <row r="9318" spans="1:7" x14ac:dyDescent="0.35">
      <c r="A9318">
        <v>2020</v>
      </c>
      <c r="B9318">
        <v>5</v>
      </c>
      <c r="C9318" t="str">
        <f>+VLOOKUP(Precio_mayoristas_consumidores[[#This Row],[Cod_mes]],Códigos_mes[],2,0)</f>
        <v>Mayo</v>
      </c>
      <c r="D9318" t="s">
        <v>800</v>
      </c>
      <c r="E9318" t="str">
        <f>+VLOOKUP(Precio_mayoristas_consumidores[[#This Row],[Producto]],Codigos_class_frutas[],2,0)</f>
        <v>Otros</v>
      </c>
      <c r="F9318" t="s">
        <v>804</v>
      </c>
      <c r="G9318" s="51">
        <v>656.49</v>
      </c>
    </row>
    <row r="9319" spans="1:7" x14ac:dyDescent="0.35">
      <c r="A9319">
        <v>2020</v>
      </c>
      <c r="B9319">
        <v>5</v>
      </c>
      <c r="C9319" t="str">
        <f>+VLOOKUP(Precio_mayoristas_consumidores[[#This Row],[Cod_mes]],Códigos_mes[],2,0)</f>
        <v>Mayo</v>
      </c>
      <c r="D9319" t="s">
        <v>800</v>
      </c>
      <c r="E9319" t="str">
        <f>+VLOOKUP(Precio_mayoristas_consumidores[[#This Row],[Producto]],Codigos_class_frutas[],2,0)</f>
        <v>Frutos de hueso (carozo)</v>
      </c>
      <c r="F9319" t="s">
        <v>702</v>
      </c>
      <c r="G9319" s="51">
        <v>618.05999999999995</v>
      </c>
    </row>
    <row r="9320" spans="1:7" x14ac:dyDescent="0.35">
      <c r="A9320">
        <v>2020</v>
      </c>
      <c r="B9320">
        <v>5</v>
      </c>
      <c r="C9320" t="str">
        <f>+VLOOKUP(Precio_mayoristas_consumidores[[#This Row],[Cod_mes]],Códigos_mes[],2,0)</f>
        <v>Mayo</v>
      </c>
      <c r="D9320" t="s">
        <v>800</v>
      </c>
      <c r="E9320" t="str">
        <f>+VLOOKUP(Precio_mayoristas_consumidores[[#This Row],[Producto]],Codigos_class_frutas[],2,0)</f>
        <v>Frutos de hueso (carozo)</v>
      </c>
      <c r="F9320" t="s">
        <v>277</v>
      </c>
      <c r="G9320" s="51">
        <v>555.55999999999995</v>
      </c>
    </row>
    <row r="9321" spans="1:7" x14ac:dyDescent="0.35">
      <c r="A9321">
        <v>2020</v>
      </c>
      <c r="B9321">
        <v>5</v>
      </c>
      <c r="C9321" t="str">
        <f>+VLOOKUP(Precio_mayoristas_consumidores[[#This Row],[Cod_mes]],Códigos_mes[],2,0)</f>
        <v>Mayo</v>
      </c>
      <c r="D9321" t="s">
        <v>800</v>
      </c>
      <c r="E9321" t="str">
        <f>+VLOOKUP(Precio_mayoristas_consumidores[[#This Row],[Producto]],Codigos_class_frutas[],2,0)</f>
        <v>Berries</v>
      </c>
      <c r="F9321" t="s">
        <v>799</v>
      </c>
      <c r="G9321" s="51">
        <v>4333.33</v>
      </c>
    </row>
    <row r="9322" spans="1:7" x14ac:dyDescent="0.35">
      <c r="A9322">
        <v>2020</v>
      </c>
      <c r="B9322">
        <v>5</v>
      </c>
      <c r="C9322" t="str">
        <f>+VLOOKUP(Precio_mayoristas_consumidores[[#This Row],[Cod_mes]],Códigos_mes[],2,0)</f>
        <v>Mayo</v>
      </c>
      <c r="D9322" t="s">
        <v>800</v>
      </c>
      <c r="E9322" t="str">
        <f>+VLOOKUP(Precio_mayoristas_consumidores[[#This Row],[Producto]],Codigos_class_frutas[],2,0)</f>
        <v>Berries</v>
      </c>
      <c r="F9322" t="s">
        <v>212</v>
      </c>
      <c r="G9322" s="51">
        <v>1467.9</v>
      </c>
    </row>
    <row r="9323" spans="1:7" x14ac:dyDescent="0.35">
      <c r="A9323">
        <v>2020</v>
      </c>
      <c r="B9323">
        <v>5</v>
      </c>
      <c r="C9323" t="str">
        <f>+VLOOKUP(Precio_mayoristas_consumidores[[#This Row],[Cod_mes]],Códigos_mes[],2,0)</f>
        <v>Mayo</v>
      </c>
      <c r="D9323" t="s">
        <v>800</v>
      </c>
      <c r="E9323" t="str">
        <f>+VLOOKUP(Precio_mayoristas_consumidores[[#This Row],[Producto]],Codigos_class_frutas[],2,0)</f>
        <v>Frutos de pepita</v>
      </c>
      <c r="F9323" t="s">
        <v>805</v>
      </c>
      <c r="G9323" s="51">
        <v>777.84</v>
      </c>
    </row>
    <row r="9324" spans="1:7" x14ac:dyDescent="0.35">
      <c r="A9324">
        <v>2020</v>
      </c>
      <c r="B9324">
        <v>5</v>
      </c>
      <c r="C9324" t="str">
        <f>+VLOOKUP(Precio_mayoristas_consumidores[[#This Row],[Cod_mes]],Códigos_mes[],2,0)</f>
        <v>Mayo</v>
      </c>
      <c r="D9324" t="s">
        <v>800</v>
      </c>
      <c r="E9324" t="str">
        <f>+VLOOKUP(Precio_mayoristas_consumidores[[#This Row],[Producto]],Codigos_class_frutas[],2,0)</f>
        <v>Tropicales y subtropicales</v>
      </c>
      <c r="F9324" t="s">
        <v>807</v>
      </c>
      <c r="G9324" s="51">
        <v>648.44000000000005</v>
      </c>
    </row>
    <row r="9325" spans="1:7" x14ac:dyDescent="0.35">
      <c r="A9325">
        <v>2020</v>
      </c>
      <c r="B9325">
        <v>5</v>
      </c>
      <c r="C9325" t="str">
        <f>+VLOOKUP(Precio_mayoristas_consumidores[[#This Row],[Cod_mes]],Códigos_mes[],2,0)</f>
        <v>Mayo</v>
      </c>
      <c r="D9325" t="s">
        <v>800</v>
      </c>
      <c r="E9325" t="str">
        <f>+VLOOKUP(Precio_mayoristas_consumidores[[#This Row],[Producto]],Codigos_class_frutas[],2,0)</f>
        <v>Berries</v>
      </c>
      <c r="F9325" t="s">
        <v>810</v>
      </c>
      <c r="G9325" s="51">
        <v>1619.05</v>
      </c>
    </row>
    <row r="9326" spans="1:7" x14ac:dyDescent="0.35">
      <c r="A9326">
        <v>2020</v>
      </c>
      <c r="B9326">
        <v>5</v>
      </c>
      <c r="C9326" t="str">
        <f>+VLOOKUP(Precio_mayoristas_consumidores[[#This Row],[Cod_mes]],Códigos_mes[],2,0)</f>
        <v>Mayo</v>
      </c>
      <c r="D9326" t="s">
        <v>800</v>
      </c>
      <c r="E9326" t="str">
        <f>+VLOOKUP(Precio_mayoristas_consumidores[[#This Row],[Producto]],Codigos_class_frutas[],2,0)</f>
        <v>Berries</v>
      </c>
      <c r="F9326" t="s">
        <v>249</v>
      </c>
      <c r="G9326" s="51">
        <v>589.57000000000005</v>
      </c>
    </row>
    <row r="9327" spans="1:7" x14ac:dyDescent="0.35">
      <c r="A9327">
        <v>2020</v>
      </c>
      <c r="B9327">
        <v>5</v>
      </c>
      <c r="C9327" t="str">
        <f>+VLOOKUP(Precio_mayoristas_consumidores[[#This Row],[Cod_mes]],Códigos_mes[],2,0)</f>
        <v>Mayo</v>
      </c>
      <c r="D9327" t="s">
        <v>800</v>
      </c>
      <c r="E9327" t="str">
        <f>+VLOOKUP(Precio_mayoristas_consumidores[[#This Row],[Producto]],Codigos_class_frutas[],2,0)</f>
        <v>Cítricos</v>
      </c>
      <c r="F9327" t="s">
        <v>214</v>
      </c>
      <c r="G9327" s="51">
        <v>546.49</v>
      </c>
    </row>
    <row r="9328" spans="1:7" x14ac:dyDescent="0.35">
      <c r="A9328">
        <v>2020</v>
      </c>
      <c r="B9328">
        <v>5</v>
      </c>
      <c r="C9328" t="str">
        <f>+VLOOKUP(Precio_mayoristas_consumidores[[#This Row],[Cod_mes]],Códigos_mes[],2,0)</f>
        <v>Mayo</v>
      </c>
      <c r="D9328" t="s">
        <v>800</v>
      </c>
      <c r="E9328" t="str">
        <f>+VLOOKUP(Precio_mayoristas_consumidores[[#This Row],[Producto]],Codigos_class_frutas[],2,0)</f>
        <v>Cítricos</v>
      </c>
      <c r="F9328" t="s">
        <v>218</v>
      </c>
      <c r="G9328" s="51">
        <v>870.2</v>
      </c>
    </row>
    <row r="9329" spans="1:7" x14ac:dyDescent="0.35">
      <c r="A9329">
        <v>2020</v>
      </c>
      <c r="B9329">
        <v>5</v>
      </c>
      <c r="C9329" t="str">
        <f>+VLOOKUP(Precio_mayoristas_consumidores[[#This Row],[Cod_mes]],Códigos_mes[],2,0)</f>
        <v>Mayo</v>
      </c>
      <c r="D9329" t="s">
        <v>800</v>
      </c>
      <c r="E9329" t="str">
        <f>+VLOOKUP(Precio_mayoristas_consumidores[[#This Row],[Producto]],Codigos_class_frutas[],2,0)</f>
        <v>Tropicales y subtropicales</v>
      </c>
      <c r="F9329" t="s">
        <v>229</v>
      </c>
      <c r="G9329" s="51">
        <v>1834.38</v>
      </c>
    </row>
    <row r="9330" spans="1:7" x14ac:dyDescent="0.35">
      <c r="A9330">
        <v>2020</v>
      </c>
      <c r="B9330">
        <v>5</v>
      </c>
      <c r="C9330" t="str">
        <f>+VLOOKUP(Precio_mayoristas_consumidores[[#This Row],[Cod_mes]],Códigos_mes[],2,0)</f>
        <v>Mayo</v>
      </c>
      <c r="D9330" t="s">
        <v>800</v>
      </c>
      <c r="E9330" t="str">
        <f>+VLOOKUP(Precio_mayoristas_consumidores[[#This Row],[Producto]],Codigos_class_frutas[],2,0)</f>
        <v>Frutos de pepita</v>
      </c>
      <c r="F9330" t="s">
        <v>231</v>
      </c>
      <c r="G9330" s="51">
        <v>484.66</v>
      </c>
    </row>
    <row r="9331" spans="1:7" x14ac:dyDescent="0.35">
      <c r="A9331">
        <v>2020</v>
      </c>
      <c r="B9331">
        <v>5</v>
      </c>
      <c r="C9331" t="str">
        <f>+VLOOKUP(Precio_mayoristas_consumidores[[#This Row],[Cod_mes]],Códigos_mes[],2,0)</f>
        <v>Mayo</v>
      </c>
      <c r="D9331" t="s">
        <v>800</v>
      </c>
      <c r="E9331" t="str">
        <f>+VLOOKUP(Precio_mayoristas_consumidores[[#This Row],[Producto]],Codigos_class_frutas[],2,0)</f>
        <v>Tropicales y subtropicales</v>
      </c>
      <c r="F9331" t="s">
        <v>798</v>
      </c>
      <c r="G9331" s="51">
        <v>980.95</v>
      </c>
    </row>
    <row r="9332" spans="1:7" x14ac:dyDescent="0.35">
      <c r="A9332">
        <v>2020</v>
      </c>
      <c r="B9332">
        <v>5</v>
      </c>
      <c r="C9332" t="str">
        <f>+VLOOKUP(Precio_mayoristas_consumidores[[#This Row],[Cod_mes]],Códigos_mes[],2,0)</f>
        <v>Mayo</v>
      </c>
      <c r="D9332" t="s">
        <v>800</v>
      </c>
      <c r="E9332" t="str">
        <f>+VLOOKUP(Precio_mayoristas_consumidores[[#This Row],[Producto]],Codigos_class_frutas[],2,0)</f>
        <v>Frutos de pepita</v>
      </c>
      <c r="F9332" t="s">
        <v>803</v>
      </c>
      <c r="G9332" s="51">
        <v>590.41999999999996</v>
      </c>
    </row>
    <row r="9333" spans="1:7" x14ac:dyDescent="0.35">
      <c r="A9333">
        <v>2020</v>
      </c>
      <c r="B9333">
        <v>5</v>
      </c>
      <c r="C9333" t="str">
        <f>+VLOOKUP(Precio_mayoristas_consumidores[[#This Row],[Cod_mes]],Códigos_mes[],2,0)</f>
        <v>Mayo</v>
      </c>
      <c r="D9333" t="s">
        <v>800</v>
      </c>
      <c r="E9333" t="str">
        <f>+VLOOKUP(Precio_mayoristas_consumidores[[#This Row],[Producto]],Codigos_class_frutas[],2,0)</f>
        <v>Cítricos</v>
      </c>
      <c r="F9333" t="s">
        <v>221</v>
      </c>
      <c r="G9333" s="51">
        <v>673.19</v>
      </c>
    </row>
    <row r="9334" spans="1:7" x14ac:dyDescent="0.35">
      <c r="A9334">
        <v>2020</v>
      </c>
      <c r="B9334">
        <v>5</v>
      </c>
      <c r="C9334" t="str">
        <f>+VLOOKUP(Precio_mayoristas_consumidores[[#This Row],[Cod_mes]],Códigos_mes[],2,0)</f>
        <v>Mayo</v>
      </c>
      <c r="D9334" t="s">
        <v>800</v>
      </c>
      <c r="E9334" t="str">
        <f>+VLOOKUP(Precio_mayoristas_consumidores[[#This Row],[Producto]],Codigos_class_frutas[],2,0)</f>
        <v>Oleaginosos</v>
      </c>
      <c r="F9334" t="s">
        <v>225</v>
      </c>
      <c r="G9334" s="51">
        <v>3117.53</v>
      </c>
    </row>
    <row r="9335" spans="1:7" x14ac:dyDescent="0.35">
      <c r="A9335">
        <v>2020</v>
      </c>
      <c r="B9335">
        <v>5</v>
      </c>
      <c r="C9335" t="str">
        <f>+VLOOKUP(Precio_mayoristas_consumidores[[#This Row],[Cod_mes]],Códigos_mes[],2,0)</f>
        <v>Mayo</v>
      </c>
      <c r="D9335" t="s">
        <v>800</v>
      </c>
      <c r="E9335" t="str">
        <f>+VLOOKUP(Precio_mayoristas_consumidores[[#This Row],[Producto]],Codigos_class_frutas[],2,0)</f>
        <v>Tropicales y subtropicales</v>
      </c>
      <c r="F9335" t="s">
        <v>806</v>
      </c>
      <c r="G9335" s="51">
        <v>1428.57</v>
      </c>
    </row>
    <row r="9336" spans="1:7" x14ac:dyDescent="0.35">
      <c r="A9336">
        <v>2020</v>
      </c>
      <c r="B9336">
        <v>5</v>
      </c>
      <c r="C9336" t="str">
        <f>+VLOOKUP(Precio_mayoristas_consumidores[[#This Row],[Cod_mes]],Códigos_mes[],2,0)</f>
        <v>Mayo</v>
      </c>
      <c r="D9336" t="s">
        <v>800</v>
      </c>
      <c r="E9336" t="str">
        <f>+VLOOKUP(Precio_mayoristas_consumidores[[#This Row],[Producto]],Codigos_class_frutas[],2,0)</f>
        <v>Frutos de pepita</v>
      </c>
      <c r="F9336" t="s">
        <v>242</v>
      </c>
      <c r="G9336" s="51">
        <v>550.79</v>
      </c>
    </row>
    <row r="9337" spans="1:7" x14ac:dyDescent="0.35">
      <c r="A9337">
        <v>2020</v>
      </c>
      <c r="B9337">
        <v>5</v>
      </c>
      <c r="C9337" t="str">
        <f>+VLOOKUP(Precio_mayoristas_consumidores[[#This Row],[Cod_mes]],Códigos_mes[],2,0)</f>
        <v>Mayo</v>
      </c>
      <c r="D9337" t="s">
        <v>800</v>
      </c>
      <c r="E9337" t="str">
        <f>+VLOOKUP(Precio_mayoristas_consumidores[[#This Row],[Producto]],Codigos_class_frutas[],2,0)</f>
        <v>Tropicales y subtropicales</v>
      </c>
      <c r="F9337" t="s">
        <v>204</v>
      </c>
      <c r="G9337" s="51">
        <v>647.13</v>
      </c>
    </row>
    <row r="9338" spans="1:7" x14ac:dyDescent="0.35">
      <c r="A9338">
        <v>2020</v>
      </c>
      <c r="B9338">
        <v>5</v>
      </c>
      <c r="C9338" t="str">
        <f>+VLOOKUP(Precio_mayoristas_consumidores[[#This Row],[Cod_mes]],Códigos_mes[],2,0)</f>
        <v>Mayo</v>
      </c>
      <c r="D9338" t="s">
        <v>800</v>
      </c>
      <c r="E9338" t="str">
        <f>+VLOOKUP(Precio_mayoristas_consumidores[[#This Row],[Producto]],Codigos_class_frutas[],2,0)</f>
        <v>Cítricos</v>
      </c>
      <c r="F9338" t="s">
        <v>256</v>
      </c>
      <c r="G9338" s="51">
        <v>709.55</v>
      </c>
    </row>
    <row r="9339" spans="1:7" x14ac:dyDescent="0.35">
      <c r="A9339">
        <v>2020</v>
      </c>
      <c r="B9339">
        <v>5</v>
      </c>
      <c r="C9339" t="str">
        <f>+VLOOKUP(Precio_mayoristas_consumidores[[#This Row],[Cod_mes]],Códigos_mes[],2,0)</f>
        <v>Mayo</v>
      </c>
      <c r="D9339" t="s">
        <v>800</v>
      </c>
      <c r="E9339" t="str">
        <f>+VLOOKUP(Precio_mayoristas_consumidores[[#This Row],[Producto]],Codigos_class_frutas[],2,0)</f>
        <v>Otros</v>
      </c>
      <c r="F9339" t="s">
        <v>717</v>
      </c>
      <c r="G9339" s="51">
        <v>721.78</v>
      </c>
    </row>
    <row r="9340" spans="1:7" x14ac:dyDescent="0.35">
      <c r="A9340">
        <v>2020</v>
      </c>
      <c r="B9340">
        <v>5</v>
      </c>
      <c r="C9340" t="str">
        <f>+VLOOKUP(Precio_mayoristas_consumidores[[#This Row],[Cod_mes]],Códigos_mes[],2,0)</f>
        <v>Mayo</v>
      </c>
      <c r="D9340" t="s">
        <v>800</v>
      </c>
      <c r="E9340" t="str">
        <f>+VLOOKUP(Precio_mayoristas_consumidores[[#This Row],[Producto]],Codigos_class_frutas[],2,0)</f>
        <v>Uva</v>
      </c>
      <c r="F9340" t="s">
        <v>295</v>
      </c>
      <c r="G9340" s="51">
        <v>587.71</v>
      </c>
    </row>
    <row r="9341" spans="1:7" x14ac:dyDescent="0.35">
      <c r="A9341">
        <v>2020</v>
      </c>
      <c r="B9341">
        <v>6</v>
      </c>
      <c r="C9341" t="str">
        <f>+VLOOKUP(Precio_mayoristas_consumidores[[#This Row],[Cod_mes]],Códigos_mes[],2,0)</f>
        <v>Junio</v>
      </c>
      <c r="D9341" t="s">
        <v>800</v>
      </c>
      <c r="E9341" t="str">
        <f>+VLOOKUP(Precio_mayoristas_consumidores[[#This Row],[Producto]],Codigos_class_frutas[],2,0)</f>
        <v>Otros</v>
      </c>
      <c r="F9341" t="s">
        <v>804</v>
      </c>
      <c r="G9341" s="51">
        <v>704.19</v>
      </c>
    </row>
    <row r="9342" spans="1:7" x14ac:dyDescent="0.35">
      <c r="A9342">
        <v>2020</v>
      </c>
      <c r="B9342">
        <v>6</v>
      </c>
      <c r="C9342" t="str">
        <f>+VLOOKUP(Precio_mayoristas_consumidores[[#This Row],[Cod_mes]],Códigos_mes[],2,0)</f>
        <v>Junio</v>
      </c>
      <c r="D9342" t="s">
        <v>800</v>
      </c>
      <c r="E9342" t="str">
        <f>+VLOOKUP(Precio_mayoristas_consumidores[[#This Row],[Producto]],Codigos_class_frutas[],2,0)</f>
        <v>Otros</v>
      </c>
      <c r="F9342" t="s">
        <v>209</v>
      </c>
      <c r="G9342" s="51">
        <v>1777.27</v>
      </c>
    </row>
    <row r="9343" spans="1:7" x14ac:dyDescent="0.35">
      <c r="A9343">
        <v>2020</v>
      </c>
      <c r="B9343">
        <v>6</v>
      </c>
      <c r="C9343" t="str">
        <f>+VLOOKUP(Precio_mayoristas_consumidores[[#This Row],[Cod_mes]],Códigos_mes[],2,0)</f>
        <v>Junio</v>
      </c>
      <c r="D9343" t="s">
        <v>800</v>
      </c>
      <c r="E9343" t="str">
        <f>+VLOOKUP(Precio_mayoristas_consumidores[[#This Row],[Producto]],Codigos_class_frutas[],2,0)</f>
        <v>Frutos de hueso (carozo)</v>
      </c>
      <c r="F9343" t="s">
        <v>702</v>
      </c>
      <c r="G9343" s="51">
        <v>746.95</v>
      </c>
    </row>
    <row r="9344" spans="1:7" x14ac:dyDescent="0.35">
      <c r="A9344">
        <v>2020</v>
      </c>
      <c r="B9344">
        <v>6</v>
      </c>
      <c r="C9344" t="str">
        <f>+VLOOKUP(Precio_mayoristas_consumidores[[#This Row],[Cod_mes]],Códigos_mes[],2,0)</f>
        <v>Junio</v>
      </c>
      <c r="D9344" t="s">
        <v>800</v>
      </c>
      <c r="E9344" t="str">
        <f>+VLOOKUP(Precio_mayoristas_consumidores[[#This Row],[Producto]],Codigos_class_frutas[],2,0)</f>
        <v>Berries</v>
      </c>
      <c r="F9344" t="s">
        <v>799</v>
      </c>
      <c r="G9344" s="51">
        <v>4741.67</v>
      </c>
    </row>
    <row r="9345" spans="1:7" x14ac:dyDescent="0.35">
      <c r="A9345">
        <v>2020</v>
      </c>
      <c r="B9345">
        <v>6</v>
      </c>
      <c r="C9345" t="str">
        <f>+VLOOKUP(Precio_mayoristas_consumidores[[#This Row],[Cod_mes]],Códigos_mes[],2,0)</f>
        <v>Junio</v>
      </c>
      <c r="D9345" t="s">
        <v>800</v>
      </c>
      <c r="E9345" t="str">
        <f>+VLOOKUP(Precio_mayoristas_consumidores[[#This Row],[Producto]],Codigos_class_frutas[],2,0)</f>
        <v>Berries</v>
      </c>
      <c r="F9345" t="s">
        <v>212</v>
      </c>
      <c r="G9345" s="51">
        <v>1664.9</v>
      </c>
    </row>
    <row r="9346" spans="1:7" x14ac:dyDescent="0.35">
      <c r="A9346">
        <v>2020</v>
      </c>
      <c r="B9346">
        <v>6</v>
      </c>
      <c r="C9346" t="str">
        <f>+VLOOKUP(Precio_mayoristas_consumidores[[#This Row],[Cod_mes]],Códigos_mes[],2,0)</f>
        <v>Junio</v>
      </c>
      <c r="D9346" t="s">
        <v>800</v>
      </c>
      <c r="E9346" t="str">
        <f>+VLOOKUP(Precio_mayoristas_consumidores[[#This Row],[Producto]],Codigos_class_frutas[],2,0)</f>
        <v>Frutos de pepita</v>
      </c>
      <c r="F9346" t="s">
        <v>805</v>
      </c>
      <c r="G9346" s="51">
        <v>700.83</v>
      </c>
    </row>
    <row r="9347" spans="1:7" x14ac:dyDescent="0.35">
      <c r="A9347">
        <v>2020</v>
      </c>
      <c r="B9347">
        <v>6</v>
      </c>
      <c r="C9347" t="str">
        <f>+VLOOKUP(Precio_mayoristas_consumidores[[#This Row],[Cod_mes]],Códigos_mes[],2,0)</f>
        <v>Junio</v>
      </c>
      <c r="D9347" t="s">
        <v>800</v>
      </c>
      <c r="E9347" t="str">
        <f>+VLOOKUP(Precio_mayoristas_consumidores[[#This Row],[Producto]],Codigos_class_frutas[],2,0)</f>
        <v>Tropicales y subtropicales</v>
      </c>
      <c r="F9347" t="s">
        <v>807</v>
      </c>
      <c r="G9347" s="51">
        <v>583.75</v>
      </c>
    </row>
    <row r="9348" spans="1:7" x14ac:dyDescent="0.35">
      <c r="A9348">
        <v>2020</v>
      </c>
      <c r="B9348">
        <v>6</v>
      </c>
      <c r="C9348" t="str">
        <f>+VLOOKUP(Precio_mayoristas_consumidores[[#This Row],[Cod_mes]],Códigos_mes[],2,0)</f>
        <v>Junio</v>
      </c>
      <c r="D9348" t="s">
        <v>800</v>
      </c>
      <c r="E9348" t="str">
        <f>+VLOOKUP(Precio_mayoristas_consumidores[[#This Row],[Producto]],Codigos_class_frutas[],2,0)</f>
        <v>Berries</v>
      </c>
      <c r="F9348" t="s">
        <v>249</v>
      </c>
      <c r="G9348" s="51">
        <v>576.42999999999995</v>
      </c>
    </row>
    <row r="9349" spans="1:7" x14ac:dyDescent="0.35">
      <c r="A9349">
        <v>2020</v>
      </c>
      <c r="B9349">
        <v>6</v>
      </c>
      <c r="C9349" t="str">
        <f>+VLOOKUP(Precio_mayoristas_consumidores[[#This Row],[Cod_mes]],Códigos_mes[],2,0)</f>
        <v>Junio</v>
      </c>
      <c r="D9349" t="s">
        <v>800</v>
      </c>
      <c r="E9349" t="str">
        <f>+VLOOKUP(Precio_mayoristas_consumidores[[#This Row],[Producto]],Codigos_class_frutas[],2,0)</f>
        <v>Cítricos</v>
      </c>
      <c r="F9349" t="s">
        <v>214</v>
      </c>
      <c r="G9349" s="51">
        <v>337.53</v>
      </c>
    </row>
    <row r="9350" spans="1:7" x14ac:dyDescent="0.35">
      <c r="A9350">
        <v>2020</v>
      </c>
      <c r="B9350">
        <v>6</v>
      </c>
      <c r="C9350" t="str">
        <f>+VLOOKUP(Precio_mayoristas_consumidores[[#This Row],[Cod_mes]],Códigos_mes[],2,0)</f>
        <v>Junio</v>
      </c>
      <c r="D9350" t="s">
        <v>800</v>
      </c>
      <c r="E9350" t="str">
        <f>+VLOOKUP(Precio_mayoristas_consumidores[[#This Row],[Producto]],Codigos_class_frutas[],2,0)</f>
        <v>Cítricos</v>
      </c>
      <c r="F9350" t="s">
        <v>218</v>
      </c>
      <c r="G9350" s="51">
        <v>691.51</v>
      </c>
    </row>
    <row r="9351" spans="1:7" x14ac:dyDescent="0.35">
      <c r="A9351">
        <v>2020</v>
      </c>
      <c r="B9351">
        <v>6</v>
      </c>
      <c r="C9351" t="str">
        <f>+VLOOKUP(Precio_mayoristas_consumidores[[#This Row],[Cod_mes]],Códigos_mes[],2,0)</f>
        <v>Junio</v>
      </c>
      <c r="D9351" t="s">
        <v>800</v>
      </c>
      <c r="E9351" t="str">
        <f>+VLOOKUP(Precio_mayoristas_consumidores[[#This Row],[Producto]],Codigos_class_frutas[],2,0)</f>
        <v>Tropicales y subtropicales</v>
      </c>
      <c r="F9351" t="s">
        <v>229</v>
      </c>
      <c r="G9351" s="51">
        <v>1956.36</v>
      </c>
    </row>
    <row r="9352" spans="1:7" x14ac:dyDescent="0.35">
      <c r="A9352">
        <v>2020</v>
      </c>
      <c r="B9352">
        <v>6</v>
      </c>
      <c r="C9352" t="str">
        <f>+VLOOKUP(Precio_mayoristas_consumidores[[#This Row],[Cod_mes]],Códigos_mes[],2,0)</f>
        <v>Junio</v>
      </c>
      <c r="D9352" t="s">
        <v>800</v>
      </c>
      <c r="E9352" t="str">
        <f>+VLOOKUP(Precio_mayoristas_consumidores[[#This Row],[Producto]],Codigos_class_frutas[],2,0)</f>
        <v>Frutos de pepita</v>
      </c>
      <c r="F9352" t="s">
        <v>231</v>
      </c>
      <c r="G9352" s="51">
        <v>501.49</v>
      </c>
    </row>
    <row r="9353" spans="1:7" x14ac:dyDescent="0.35">
      <c r="A9353">
        <v>2020</v>
      </c>
      <c r="B9353">
        <v>6</v>
      </c>
      <c r="C9353" t="str">
        <f>+VLOOKUP(Precio_mayoristas_consumidores[[#This Row],[Cod_mes]],Códigos_mes[],2,0)</f>
        <v>Junio</v>
      </c>
      <c r="D9353" t="s">
        <v>800</v>
      </c>
      <c r="E9353" t="str">
        <f>+VLOOKUP(Precio_mayoristas_consumidores[[#This Row],[Producto]],Codigos_class_frutas[],2,0)</f>
        <v>Tropicales y subtropicales</v>
      </c>
      <c r="F9353" t="s">
        <v>798</v>
      </c>
      <c r="G9353" s="51">
        <v>1115</v>
      </c>
    </row>
    <row r="9354" spans="1:7" x14ac:dyDescent="0.35">
      <c r="A9354">
        <v>2020</v>
      </c>
      <c r="B9354">
        <v>6</v>
      </c>
      <c r="C9354" t="str">
        <f>+VLOOKUP(Precio_mayoristas_consumidores[[#This Row],[Cod_mes]],Códigos_mes[],2,0)</f>
        <v>Junio</v>
      </c>
      <c r="D9354" t="s">
        <v>800</v>
      </c>
      <c r="E9354" t="str">
        <f>+VLOOKUP(Precio_mayoristas_consumidores[[#This Row],[Producto]],Codigos_class_frutas[],2,0)</f>
        <v>Frutos de pepita</v>
      </c>
      <c r="F9354" t="s">
        <v>803</v>
      </c>
      <c r="G9354" s="51">
        <v>680.39</v>
      </c>
    </row>
    <row r="9355" spans="1:7" x14ac:dyDescent="0.35">
      <c r="A9355">
        <v>2020</v>
      </c>
      <c r="B9355">
        <v>6</v>
      </c>
      <c r="C9355" t="str">
        <f>+VLOOKUP(Precio_mayoristas_consumidores[[#This Row],[Cod_mes]],Códigos_mes[],2,0)</f>
        <v>Junio</v>
      </c>
      <c r="D9355" t="s">
        <v>800</v>
      </c>
      <c r="E9355" t="str">
        <f>+VLOOKUP(Precio_mayoristas_consumidores[[#This Row],[Producto]],Codigos_class_frutas[],2,0)</f>
        <v>Cítricos</v>
      </c>
      <c r="F9355" t="s">
        <v>221</v>
      </c>
      <c r="G9355" s="51">
        <v>533.15</v>
      </c>
    </row>
    <row r="9356" spans="1:7" x14ac:dyDescent="0.35">
      <c r="A9356">
        <v>2020</v>
      </c>
      <c r="B9356">
        <v>6</v>
      </c>
      <c r="C9356" t="str">
        <f>+VLOOKUP(Precio_mayoristas_consumidores[[#This Row],[Cod_mes]],Códigos_mes[],2,0)</f>
        <v>Junio</v>
      </c>
      <c r="D9356" t="s">
        <v>800</v>
      </c>
      <c r="E9356" t="str">
        <f>+VLOOKUP(Precio_mayoristas_consumidores[[#This Row],[Producto]],Codigos_class_frutas[],2,0)</f>
        <v>Oleaginosos</v>
      </c>
      <c r="F9356" t="s">
        <v>225</v>
      </c>
      <c r="G9356" s="51">
        <v>2958.95</v>
      </c>
    </row>
    <row r="9357" spans="1:7" x14ac:dyDescent="0.35">
      <c r="A9357">
        <v>2020</v>
      </c>
      <c r="B9357">
        <v>6</v>
      </c>
      <c r="C9357" t="str">
        <f>+VLOOKUP(Precio_mayoristas_consumidores[[#This Row],[Cod_mes]],Códigos_mes[],2,0)</f>
        <v>Junio</v>
      </c>
      <c r="D9357" t="s">
        <v>800</v>
      </c>
      <c r="E9357" t="str">
        <f>+VLOOKUP(Precio_mayoristas_consumidores[[#This Row],[Producto]],Codigos_class_frutas[],2,0)</f>
        <v>Tropicales y subtropicales</v>
      </c>
      <c r="F9357" t="s">
        <v>806</v>
      </c>
      <c r="G9357" s="51">
        <v>1666.67</v>
      </c>
    </row>
    <row r="9358" spans="1:7" x14ac:dyDescent="0.35">
      <c r="A9358">
        <v>2020</v>
      </c>
      <c r="B9358">
        <v>6</v>
      </c>
      <c r="C9358" t="str">
        <f>+VLOOKUP(Precio_mayoristas_consumidores[[#This Row],[Cod_mes]],Códigos_mes[],2,0)</f>
        <v>Junio</v>
      </c>
      <c r="D9358" t="s">
        <v>800</v>
      </c>
      <c r="E9358" t="str">
        <f>+VLOOKUP(Precio_mayoristas_consumidores[[#This Row],[Producto]],Codigos_class_frutas[],2,0)</f>
        <v>Frutos de pepita</v>
      </c>
      <c r="F9358" t="s">
        <v>242</v>
      </c>
      <c r="G9358" s="51">
        <v>507.64</v>
      </c>
    </row>
    <row r="9359" spans="1:7" x14ac:dyDescent="0.35">
      <c r="A9359">
        <v>2020</v>
      </c>
      <c r="B9359">
        <v>6</v>
      </c>
      <c r="C9359" t="str">
        <f>+VLOOKUP(Precio_mayoristas_consumidores[[#This Row],[Cod_mes]],Códigos_mes[],2,0)</f>
        <v>Junio</v>
      </c>
      <c r="D9359" t="s">
        <v>800</v>
      </c>
      <c r="E9359" t="str">
        <f>+VLOOKUP(Precio_mayoristas_consumidores[[#This Row],[Producto]],Codigos_class_frutas[],2,0)</f>
        <v>Tropicales y subtropicales</v>
      </c>
      <c r="F9359" t="s">
        <v>204</v>
      </c>
      <c r="G9359" s="51">
        <v>526.1</v>
      </c>
    </row>
    <row r="9360" spans="1:7" x14ac:dyDescent="0.35">
      <c r="A9360">
        <v>2020</v>
      </c>
      <c r="B9360">
        <v>6</v>
      </c>
      <c r="C9360" t="str">
        <f>+VLOOKUP(Precio_mayoristas_consumidores[[#This Row],[Cod_mes]],Códigos_mes[],2,0)</f>
        <v>Junio</v>
      </c>
      <c r="D9360" t="s">
        <v>800</v>
      </c>
      <c r="E9360" t="str">
        <f>+VLOOKUP(Precio_mayoristas_consumidores[[#This Row],[Producto]],Codigos_class_frutas[],2,0)</f>
        <v>Cítricos</v>
      </c>
      <c r="F9360" t="s">
        <v>256</v>
      </c>
      <c r="G9360" s="51">
        <v>702.67</v>
      </c>
    </row>
    <row r="9361" spans="1:7" x14ac:dyDescent="0.35">
      <c r="A9361">
        <v>2020</v>
      </c>
      <c r="B9361">
        <v>6</v>
      </c>
      <c r="C9361" t="str">
        <f>+VLOOKUP(Precio_mayoristas_consumidores[[#This Row],[Cod_mes]],Códigos_mes[],2,0)</f>
        <v>Junio</v>
      </c>
      <c r="D9361" t="s">
        <v>800</v>
      </c>
      <c r="E9361" t="str">
        <f>+VLOOKUP(Precio_mayoristas_consumidores[[#This Row],[Producto]],Codigos_class_frutas[],2,0)</f>
        <v>Otros</v>
      </c>
      <c r="F9361" t="s">
        <v>717</v>
      </c>
      <c r="G9361" s="51">
        <v>948.68</v>
      </c>
    </row>
    <row r="9362" spans="1:7" x14ac:dyDescent="0.35">
      <c r="A9362">
        <v>2020</v>
      </c>
      <c r="B9362">
        <v>6</v>
      </c>
      <c r="C9362" t="str">
        <f>+VLOOKUP(Precio_mayoristas_consumidores[[#This Row],[Cod_mes]],Códigos_mes[],2,0)</f>
        <v>Junio</v>
      </c>
      <c r="D9362" t="s">
        <v>800</v>
      </c>
      <c r="E9362" t="str">
        <f>+VLOOKUP(Precio_mayoristas_consumidores[[#This Row],[Producto]],Codigos_class_frutas[],2,0)</f>
        <v>Uva</v>
      </c>
      <c r="F9362" t="s">
        <v>295</v>
      </c>
      <c r="G9362" s="51">
        <v>796.99</v>
      </c>
    </row>
    <row r="9363" spans="1:7" x14ac:dyDescent="0.35">
      <c r="A9363">
        <v>2020</v>
      </c>
      <c r="B9363">
        <v>7</v>
      </c>
      <c r="C9363" t="str">
        <f>+VLOOKUP(Precio_mayoristas_consumidores[[#This Row],[Cod_mes]],Códigos_mes[],2,0)</f>
        <v>Julio</v>
      </c>
      <c r="D9363" t="s">
        <v>800</v>
      </c>
      <c r="E9363" t="str">
        <f>+VLOOKUP(Precio_mayoristas_consumidores[[#This Row],[Producto]],Codigos_class_frutas[],2,0)</f>
        <v>Berries</v>
      </c>
      <c r="F9363" t="s">
        <v>207</v>
      </c>
      <c r="G9363" s="51">
        <v>6000</v>
      </c>
    </row>
    <row r="9364" spans="1:7" x14ac:dyDescent="0.35">
      <c r="A9364">
        <v>2020</v>
      </c>
      <c r="B9364">
        <v>7</v>
      </c>
      <c r="C9364" t="str">
        <f>+VLOOKUP(Precio_mayoristas_consumidores[[#This Row],[Cod_mes]],Códigos_mes[],2,0)</f>
        <v>Julio</v>
      </c>
      <c r="D9364" t="s">
        <v>800</v>
      </c>
      <c r="E9364" t="str">
        <f>+VLOOKUP(Precio_mayoristas_consumidores[[#This Row],[Producto]],Codigos_class_frutas[],2,0)</f>
        <v>Otros</v>
      </c>
      <c r="F9364" t="s">
        <v>804</v>
      </c>
      <c r="G9364" s="51">
        <v>2000</v>
      </c>
    </row>
    <row r="9365" spans="1:7" x14ac:dyDescent="0.35">
      <c r="A9365">
        <v>2020</v>
      </c>
      <c r="B9365">
        <v>7</v>
      </c>
      <c r="C9365" t="str">
        <f>+VLOOKUP(Precio_mayoristas_consumidores[[#This Row],[Cod_mes]],Códigos_mes[],2,0)</f>
        <v>Julio</v>
      </c>
      <c r="D9365" t="s">
        <v>800</v>
      </c>
      <c r="E9365" t="str">
        <f>+VLOOKUP(Precio_mayoristas_consumidores[[#This Row],[Producto]],Codigos_class_frutas[],2,0)</f>
        <v>Otros</v>
      </c>
      <c r="F9365" t="s">
        <v>209</v>
      </c>
      <c r="G9365" s="51">
        <v>2388.04</v>
      </c>
    </row>
    <row r="9366" spans="1:7" x14ac:dyDescent="0.35">
      <c r="A9366">
        <v>2020</v>
      </c>
      <c r="B9366">
        <v>7</v>
      </c>
      <c r="C9366" t="str">
        <f>+VLOOKUP(Precio_mayoristas_consumidores[[#This Row],[Cod_mes]],Códigos_mes[],2,0)</f>
        <v>Julio</v>
      </c>
      <c r="D9366" t="s">
        <v>800</v>
      </c>
      <c r="E9366" t="str">
        <f>+VLOOKUP(Precio_mayoristas_consumidores[[#This Row],[Producto]],Codigos_class_frutas[],2,0)</f>
        <v>Frutos de hueso (carozo)</v>
      </c>
      <c r="F9366" t="s">
        <v>702</v>
      </c>
      <c r="G9366" s="51">
        <v>707.41</v>
      </c>
    </row>
    <row r="9367" spans="1:7" x14ac:dyDescent="0.35">
      <c r="A9367">
        <v>2020</v>
      </c>
      <c r="B9367">
        <v>7</v>
      </c>
      <c r="C9367" t="str">
        <f>+VLOOKUP(Precio_mayoristas_consumidores[[#This Row],[Cod_mes]],Códigos_mes[],2,0)</f>
        <v>Julio</v>
      </c>
      <c r="D9367" t="s">
        <v>800</v>
      </c>
      <c r="E9367" t="str">
        <f>+VLOOKUP(Precio_mayoristas_consumidores[[#This Row],[Producto]],Codigos_class_frutas[],2,0)</f>
        <v>Berries</v>
      </c>
      <c r="F9367" t="s">
        <v>212</v>
      </c>
      <c r="G9367" s="51">
        <v>2024.49</v>
      </c>
    </row>
    <row r="9368" spans="1:7" x14ac:dyDescent="0.35">
      <c r="A9368">
        <v>2020</v>
      </c>
      <c r="B9368">
        <v>7</v>
      </c>
      <c r="C9368" t="str">
        <f>+VLOOKUP(Precio_mayoristas_consumidores[[#This Row],[Cod_mes]],Códigos_mes[],2,0)</f>
        <v>Julio</v>
      </c>
      <c r="D9368" t="s">
        <v>800</v>
      </c>
      <c r="E9368" t="str">
        <f>+VLOOKUP(Precio_mayoristas_consumidores[[#This Row],[Producto]],Codigos_class_frutas[],2,0)</f>
        <v>Frutos de pepita</v>
      </c>
      <c r="F9368" t="s">
        <v>805</v>
      </c>
      <c r="G9368" s="51">
        <v>1599.88</v>
      </c>
    </row>
    <row r="9369" spans="1:7" x14ac:dyDescent="0.35">
      <c r="A9369">
        <v>2020</v>
      </c>
      <c r="B9369">
        <v>7</v>
      </c>
      <c r="C9369" t="str">
        <f>+VLOOKUP(Precio_mayoristas_consumidores[[#This Row],[Cod_mes]],Códigos_mes[],2,0)</f>
        <v>Julio</v>
      </c>
      <c r="D9369" t="s">
        <v>800</v>
      </c>
      <c r="E9369" t="str">
        <f>+VLOOKUP(Precio_mayoristas_consumidores[[#This Row],[Producto]],Codigos_class_frutas[],2,0)</f>
        <v>Tropicales y subtropicales</v>
      </c>
      <c r="F9369" t="s">
        <v>807</v>
      </c>
      <c r="G9369" s="51">
        <v>776.67</v>
      </c>
    </row>
    <row r="9370" spans="1:7" x14ac:dyDescent="0.35">
      <c r="A9370">
        <v>2020</v>
      </c>
      <c r="B9370">
        <v>7</v>
      </c>
      <c r="C9370" t="str">
        <f>+VLOOKUP(Precio_mayoristas_consumidores[[#This Row],[Cod_mes]],Códigos_mes[],2,0)</f>
        <v>Julio</v>
      </c>
      <c r="D9370" t="s">
        <v>800</v>
      </c>
      <c r="E9370" t="str">
        <f>+VLOOKUP(Precio_mayoristas_consumidores[[#This Row],[Producto]],Codigos_class_frutas[],2,0)</f>
        <v>Berries</v>
      </c>
      <c r="F9370" t="s">
        <v>249</v>
      </c>
      <c r="G9370" s="51">
        <v>628.14</v>
      </c>
    </row>
    <row r="9371" spans="1:7" x14ac:dyDescent="0.35">
      <c r="A9371">
        <v>2020</v>
      </c>
      <c r="B9371">
        <v>7</v>
      </c>
      <c r="C9371" t="str">
        <f>+VLOOKUP(Precio_mayoristas_consumidores[[#This Row],[Cod_mes]],Códigos_mes[],2,0)</f>
        <v>Julio</v>
      </c>
      <c r="D9371" t="s">
        <v>800</v>
      </c>
      <c r="E9371" t="str">
        <f>+VLOOKUP(Precio_mayoristas_consumidores[[#This Row],[Producto]],Codigos_class_frutas[],2,0)</f>
        <v>Cítricos</v>
      </c>
      <c r="F9371" t="s">
        <v>214</v>
      </c>
      <c r="G9371" s="51">
        <v>280.77</v>
      </c>
    </row>
    <row r="9372" spans="1:7" x14ac:dyDescent="0.35">
      <c r="A9372">
        <v>2020</v>
      </c>
      <c r="B9372">
        <v>7</v>
      </c>
      <c r="C9372" t="str">
        <f>+VLOOKUP(Precio_mayoristas_consumidores[[#This Row],[Cod_mes]],Códigos_mes[],2,0)</f>
        <v>Julio</v>
      </c>
      <c r="D9372" t="s">
        <v>800</v>
      </c>
      <c r="E9372" t="str">
        <f>+VLOOKUP(Precio_mayoristas_consumidores[[#This Row],[Producto]],Codigos_class_frutas[],2,0)</f>
        <v>Cítricos</v>
      </c>
      <c r="F9372" t="s">
        <v>218</v>
      </c>
      <c r="G9372" s="51">
        <v>703.11</v>
      </c>
    </row>
    <row r="9373" spans="1:7" x14ac:dyDescent="0.35">
      <c r="A9373">
        <v>2020</v>
      </c>
      <c r="B9373">
        <v>7</v>
      </c>
      <c r="C9373" t="str">
        <f>+VLOOKUP(Precio_mayoristas_consumidores[[#This Row],[Cod_mes]],Códigos_mes[],2,0)</f>
        <v>Julio</v>
      </c>
      <c r="D9373" t="s">
        <v>800</v>
      </c>
      <c r="E9373" t="str">
        <f>+VLOOKUP(Precio_mayoristas_consumidores[[#This Row],[Producto]],Codigos_class_frutas[],2,0)</f>
        <v>Tropicales y subtropicales</v>
      </c>
      <c r="F9373" t="s">
        <v>229</v>
      </c>
      <c r="G9373" s="51">
        <v>2019.49</v>
      </c>
    </row>
    <row r="9374" spans="1:7" x14ac:dyDescent="0.35">
      <c r="A9374">
        <v>2020</v>
      </c>
      <c r="B9374">
        <v>7</v>
      </c>
      <c r="C9374" t="str">
        <f>+VLOOKUP(Precio_mayoristas_consumidores[[#This Row],[Cod_mes]],Códigos_mes[],2,0)</f>
        <v>Julio</v>
      </c>
      <c r="D9374" t="s">
        <v>800</v>
      </c>
      <c r="E9374" t="str">
        <f>+VLOOKUP(Precio_mayoristas_consumidores[[#This Row],[Producto]],Codigos_class_frutas[],2,0)</f>
        <v>Frutos de pepita</v>
      </c>
      <c r="F9374" t="s">
        <v>231</v>
      </c>
      <c r="G9374" s="51">
        <v>525.16</v>
      </c>
    </row>
    <row r="9375" spans="1:7" x14ac:dyDescent="0.35">
      <c r="A9375">
        <v>2020</v>
      </c>
      <c r="B9375">
        <v>7</v>
      </c>
      <c r="C9375" t="str">
        <f>+VLOOKUP(Precio_mayoristas_consumidores[[#This Row],[Cod_mes]],Códigos_mes[],2,0)</f>
        <v>Julio</v>
      </c>
      <c r="D9375" t="s">
        <v>800</v>
      </c>
      <c r="E9375" t="str">
        <f>+VLOOKUP(Precio_mayoristas_consumidores[[#This Row],[Producto]],Codigos_class_frutas[],2,0)</f>
        <v>Tropicales y subtropicales</v>
      </c>
      <c r="F9375" t="s">
        <v>798</v>
      </c>
      <c r="G9375" s="51">
        <v>1193.94</v>
      </c>
    </row>
    <row r="9376" spans="1:7" x14ac:dyDescent="0.35">
      <c r="A9376">
        <v>2020</v>
      </c>
      <c r="B9376">
        <v>7</v>
      </c>
      <c r="C9376" t="str">
        <f>+VLOOKUP(Precio_mayoristas_consumidores[[#This Row],[Cod_mes]],Códigos_mes[],2,0)</f>
        <v>Julio</v>
      </c>
      <c r="D9376" t="s">
        <v>800</v>
      </c>
      <c r="E9376" t="str">
        <f>+VLOOKUP(Precio_mayoristas_consumidores[[#This Row],[Producto]],Codigos_class_frutas[],2,0)</f>
        <v>Frutos de pepita</v>
      </c>
      <c r="F9376" t="s">
        <v>803</v>
      </c>
      <c r="G9376" s="51">
        <v>823.29</v>
      </c>
    </row>
    <row r="9377" spans="1:7" x14ac:dyDescent="0.35">
      <c r="A9377">
        <v>2020</v>
      </c>
      <c r="B9377">
        <v>7</v>
      </c>
      <c r="C9377" t="str">
        <f>+VLOOKUP(Precio_mayoristas_consumidores[[#This Row],[Cod_mes]],Códigos_mes[],2,0)</f>
        <v>Julio</v>
      </c>
      <c r="D9377" t="s">
        <v>800</v>
      </c>
      <c r="E9377" t="str">
        <f>+VLOOKUP(Precio_mayoristas_consumidores[[#This Row],[Producto]],Codigos_class_frutas[],2,0)</f>
        <v>Cítricos</v>
      </c>
      <c r="F9377" t="s">
        <v>221</v>
      </c>
      <c r="G9377" s="51">
        <v>569.08000000000004</v>
      </c>
    </row>
    <row r="9378" spans="1:7" x14ac:dyDescent="0.35">
      <c r="A9378">
        <v>2020</v>
      </c>
      <c r="B9378">
        <v>7</v>
      </c>
      <c r="C9378" t="str">
        <f>+VLOOKUP(Precio_mayoristas_consumidores[[#This Row],[Cod_mes]],Códigos_mes[],2,0)</f>
        <v>Julio</v>
      </c>
      <c r="D9378" t="s">
        <v>800</v>
      </c>
      <c r="E9378" t="str">
        <f>+VLOOKUP(Precio_mayoristas_consumidores[[#This Row],[Producto]],Codigos_class_frutas[],2,0)</f>
        <v>Oleaginosos</v>
      </c>
      <c r="F9378" t="s">
        <v>225</v>
      </c>
      <c r="G9378" s="51">
        <v>2387.9499999999998</v>
      </c>
    </row>
    <row r="9379" spans="1:7" x14ac:dyDescent="0.35">
      <c r="A9379">
        <v>2020</v>
      </c>
      <c r="B9379">
        <v>7</v>
      </c>
      <c r="C9379" t="str">
        <f>+VLOOKUP(Precio_mayoristas_consumidores[[#This Row],[Cod_mes]],Códigos_mes[],2,0)</f>
        <v>Julio</v>
      </c>
      <c r="D9379" t="s">
        <v>800</v>
      </c>
      <c r="E9379" t="str">
        <f>+VLOOKUP(Precio_mayoristas_consumidores[[#This Row],[Producto]],Codigos_class_frutas[],2,0)</f>
        <v>Tropicales y subtropicales</v>
      </c>
      <c r="F9379" t="s">
        <v>806</v>
      </c>
      <c r="G9379" s="51">
        <v>1657.58</v>
      </c>
    </row>
    <row r="9380" spans="1:7" x14ac:dyDescent="0.35">
      <c r="A9380">
        <v>2020</v>
      </c>
      <c r="B9380">
        <v>7</v>
      </c>
      <c r="C9380" t="str">
        <f>+VLOOKUP(Precio_mayoristas_consumidores[[#This Row],[Cod_mes]],Códigos_mes[],2,0)</f>
        <v>Julio</v>
      </c>
      <c r="D9380" t="s">
        <v>800</v>
      </c>
      <c r="E9380" t="str">
        <f>+VLOOKUP(Precio_mayoristas_consumidores[[#This Row],[Producto]],Codigos_class_frutas[],2,0)</f>
        <v>Frutos de pepita</v>
      </c>
      <c r="F9380" t="s">
        <v>242</v>
      </c>
      <c r="G9380" s="51">
        <v>548.98</v>
      </c>
    </row>
    <row r="9381" spans="1:7" x14ac:dyDescent="0.35">
      <c r="A9381">
        <v>2020</v>
      </c>
      <c r="B9381">
        <v>7</v>
      </c>
      <c r="C9381" t="str">
        <f>+VLOOKUP(Precio_mayoristas_consumidores[[#This Row],[Cod_mes]],Códigos_mes[],2,0)</f>
        <v>Julio</v>
      </c>
      <c r="D9381" t="s">
        <v>800</v>
      </c>
      <c r="E9381" t="str">
        <f>+VLOOKUP(Precio_mayoristas_consumidores[[#This Row],[Producto]],Codigos_class_frutas[],2,0)</f>
        <v>Tropicales y subtropicales</v>
      </c>
      <c r="F9381" t="s">
        <v>204</v>
      </c>
      <c r="G9381" s="51">
        <v>658.09</v>
      </c>
    </row>
    <row r="9382" spans="1:7" x14ac:dyDescent="0.35">
      <c r="A9382">
        <v>2020</v>
      </c>
      <c r="B9382">
        <v>7</v>
      </c>
      <c r="C9382" t="str">
        <f>+VLOOKUP(Precio_mayoristas_consumidores[[#This Row],[Cod_mes]],Códigos_mes[],2,0)</f>
        <v>Julio</v>
      </c>
      <c r="D9382" t="s">
        <v>800</v>
      </c>
      <c r="E9382" t="str">
        <f>+VLOOKUP(Precio_mayoristas_consumidores[[#This Row],[Producto]],Codigos_class_frutas[],2,0)</f>
        <v>Cítricos</v>
      </c>
      <c r="F9382" t="s">
        <v>256</v>
      </c>
      <c r="G9382" s="51">
        <v>668.4</v>
      </c>
    </row>
    <row r="9383" spans="1:7" x14ac:dyDescent="0.35">
      <c r="A9383">
        <v>2020</v>
      </c>
      <c r="B9383">
        <v>7</v>
      </c>
      <c r="C9383" t="str">
        <f>+VLOOKUP(Precio_mayoristas_consumidores[[#This Row],[Cod_mes]],Códigos_mes[],2,0)</f>
        <v>Julio</v>
      </c>
      <c r="D9383" t="s">
        <v>800</v>
      </c>
      <c r="E9383" t="str">
        <f>+VLOOKUP(Precio_mayoristas_consumidores[[#This Row],[Producto]],Codigos_class_frutas[],2,0)</f>
        <v>Otros</v>
      </c>
      <c r="F9383" t="s">
        <v>717</v>
      </c>
      <c r="G9383" s="51">
        <v>935.19</v>
      </c>
    </row>
    <row r="9384" spans="1:7" x14ac:dyDescent="0.35">
      <c r="A9384">
        <v>2020</v>
      </c>
      <c r="B9384">
        <v>7</v>
      </c>
      <c r="C9384" t="str">
        <f>+VLOOKUP(Precio_mayoristas_consumidores[[#This Row],[Cod_mes]],Códigos_mes[],2,0)</f>
        <v>Julio</v>
      </c>
      <c r="D9384" t="s">
        <v>800</v>
      </c>
      <c r="E9384" t="str">
        <f>+VLOOKUP(Precio_mayoristas_consumidores[[#This Row],[Producto]],Codigos_class_frutas[],2,0)</f>
        <v>Uva</v>
      </c>
      <c r="F9384" t="s">
        <v>295</v>
      </c>
      <c r="G9384" s="51">
        <v>1064.75</v>
      </c>
    </row>
    <row r="9385" spans="1:7" x14ac:dyDescent="0.35">
      <c r="A9385">
        <v>2020</v>
      </c>
      <c r="B9385">
        <v>8</v>
      </c>
      <c r="C9385" t="str">
        <f>+VLOOKUP(Precio_mayoristas_consumidores[[#This Row],[Cod_mes]],Códigos_mes[],2,0)</f>
        <v>Agosto</v>
      </c>
      <c r="D9385" t="s">
        <v>800</v>
      </c>
      <c r="E9385" t="str">
        <f>+VLOOKUP(Precio_mayoristas_consumidores[[#This Row],[Producto]],Codigos_class_frutas[],2,0)</f>
        <v>Berries</v>
      </c>
      <c r="F9385" t="s">
        <v>207</v>
      </c>
      <c r="G9385" s="51">
        <v>7136.67</v>
      </c>
    </row>
    <row r="9386" spans="1:7" x14ac:dyDescent="0.35">
      <c r="A9386">
        <v>2020</v>
      </c>
      <c r="B9386">
        <v>8</v>
      </c>
      <c r="C9386" t="str">
        <f>+VLOOKUP(Precio_mayoristas_consumidores[[#This Row],[Cod_mes]],Códigos_mes[],2,0)</f>
        <v>Agosto</v>
      </c>
      <c r="D9386" t="s">
        <v>800</v>
      </c>
      <c r="E9386" t="str">
        <f>+VLOOKUP(Precio_mayoristas_consumidores[[#This Row],[Producto]],Codigos_class_frutas[],2,0)</f>
        <v>Otros</v>
      </c>
      <c r="F9386" t="s">
        <v>209</v>
      </c>
      <c r="G9386" s="51">
        <v>2123.48</v>
      </c>
    </row>
    <row r="9387" spans="1:7" x14ac:dyDescent="0.35">
      <c r="A9387">
        <v>2020</v>
      </c>
      <c r="B9387">
        <v>8</v>
      </c>
      <c r="C9387" t="str">
        <f>+VLOOKUP(Precio_mayoristas_consumidores[[#This Row],[Cod_mes]],Códigos_mes[],2,0)</f>
        <v>Agosto</v>
      </c>
      <c r="D9387" t="s">
        <v>800</v>
      </c>
      <c r="E9387" t="str">
        <f>+VLOOKUP(Precio_mayoristas_consumidores[[#This Row],[Producto]],Codigos_class_frutas[],2,0)</f>
        <v>Berries</v>
      </c>
      <c r="F9387" t="s">
        <v>212</v>
      </c>
      <c r="G9387" s="51">
        <v>2624.34</v>
      </c>
    </row>
    <row r="9388" spans="1:7" x14ac:dyDescent="0.35">
      <c r="A9388">
        <v>2020</v>
      </c>
      <c r="B9388">
        <v>8</v>
      </c>
      <c r="C9388" t="str">
        <f>+VLOOKUP(Precio_mayoristas_consumidores[[#This Row],[Cod_mes]],Códigos_mes[],2,0)</f>
        <v>Agosto</v>
      </c>
      <c r="D9388" t="s">
        <v>800</v>
      </c>
      <c r="E9388" t="str">
        <f>+VLOOKUP(Precio_mayoristas_consumidores[[#This Row],[Producto]],Codigos_class_frutas[],2,0)</f>
        <v>Tropicales y subtropicales</v>
      </c>
      <c r="F9388" t="s">
        <v>807</v>
      </c>
      <c r="G9388" s="51">
        <v>1277.27</v>
      </c>
    </row>
    <row r="9389" spans="1:7" x14ac:dyDescent="0.35">
      <c r="A9389">
        <v>2020</v>
      </c>
      <c r="B9389">
        <v>8</v>
      </c>
      <c r="C9389" t="str">
        <f>+VLOOKUP(Precio_mayoristas_consumidores[[#This Row],[Cod_mes]],Códigos_mes[],2,0)</f>
        <v>Agosto</v>
      </c>
      <c r="D9389" t="s">
        <v>800</v>
      </c>
      <c r="E9389" t="str">
        <f>+VLOOKUP(Precio_mayoristas_consumidores[[#This Row],[Producto]],Codigos_class_frutas[],2,0)</f>
        <v>Berries</v>
      </c>
      <c r="F9389" t="s">
        <v>249</v>
      </c>
      <c r="G9389" s="51">
        <v>864.89</v>
      </c>
    </row>
    <row r="9390" spans="1:7" x14ac:dyDescent="0.35">
      <c r="A9390">
        <v>2020</v>
      </c>
      <c r="B9390">
        <v>8</v>
      </c>
      <c r="C9390" t="str">
        <f>+VLOOKUP(Precio_mayoristas_consumidores[[#This Row],[Cod_mes]],Códigos_mes[],2,0)</f>
        <v>Agosto</v>
      </c>
      <c r="D9390" t="s">
        <v>800</v>
      </c>
      <c r="E9390" t="str">
        <f>+VLOOKUP(Precio_mayoristas_consumidores[[#This Row],[Producto]],Codigos_class_frutas[],2,0)</f>
        <v>Cítricos</v>
      </c>
      <c r="F9390" t="s">
        <v>214</v>
      </c>
      <c r="G9390" s="51">
        <v>229.05</v>
      </c>
    </row>
    <row r="9391" spans="1:7" x14ac:dyDescent="0.35">
      <c r="A9391">
        <v>2020</v>
      </c>
      <c r="B9391">
        <v>8</v>
      </c>
      <c r="C9391" t="str">
        <f>+VLOOKUP(Precio_mayoristas_consumidores[[#This Row],[Cod_mes]],Códigos_mes[],2,0)</f>
        <v>Agosto</v>
      </c>
      <c r="D9391" t="s">
        <v>800</v>
      </c>
      <c r="E9391" t="str">
        <f>+VLOOKUP(Precio_mayoristas_consumidores[[#This Row],[Producto]],Codigos_class_frutas[],2,0)</f>
        <v>Cítricos</v>
      </c>
      <c r="F9391" t="s">
        <v>218</v>
      </c>
      <c r="G9391" s="51">
        <v>649.73</v>
      </c>
    </row>
    <row r="9392" spans="1:7" x14ac:dyDescent="0.35">
      <c r="A9392">
        <v>2020</v>
      </c>
      <c r="B9392">
        <v>8</v>
      </c>
      <c r="C9392" t="str">
        <f>+VLOOKUP(Precio_mayoristas_consumidores[[#This Row],[Cod_mes]],Códigos_mes[],2,0)</f>
        <v>Agosto</v>
      </c>
      <c r="D9392" t="s">
        <v>800</v>
      </c>
      <c r="E9392" t="str">
        <f>+VLOOKUP(Precio_mayoristas_consumidores[[#This Row],[Producto]],Codigos_class_frutas[],2,0)</f>
        <v>Tropicales y subtropicales</v>
      </c>
      <c r="F9392" t="s">
        <v>229</v>
      </c>
      <c r="G9392" s="51">
        <v>2055.23</v>
      </c>
    </row>
    <row r="9393" spans="1:7" x14ac:dyDescent="0.35">
      <c r="A9393">
        <v>2020</v>
      </c>
      <c r="B9393">
        <v>8</v>
      </c>
      <c r="C9393" t="str">
        <f>+VLOOKUP(Precio_mayoristas_consumidores[[#This Row],[Cod_mes]],Códigos_mes[],2,0)</f>
        <v>Agosto</v>
      </c>
      <c r="D9393" t="s">
        <v>800</v>
      </c>
      <c r="E9393" t="str">
        <f>+VLOOKUP(Precio_mayoristas_consumidores[[#This Row],[Producto]],Codigos_class_frutas[],2,0)</f>
        <v>Frutos de pepita</v>
      </c>
      <c r="F9393" t="s">
        <v>231</v>
      </c>
      <c r="G9393" s="51">
        <v>574.29</v>
      </c>
    </row>
    <row r="9394" spans="1:7" x14ac:dyDescent="0.35">
      <c r="A9394">
        <v>2020</v>
      </c>
      <c r="B9394">
        <v>8</v>
      </c>
      <c r="C9394" t="str">
        <f>+VLOOKUP(Precio_mayoristas_consumidores[[#This Row],[Cod_mes]],Códigos_mes[],2,0)</f>
        <v>Agosto</v>
      </c>
      <c r="D9394" t="s">
        <v>800</v>
      </c>
      <c r="E9394" t="str">
        <f>+VLOOKUP(Precio_mayoristas_consumidores[[#This Row],[Producto]],Codigos_class_frutas[],2,0)</f>
        <v>Tropicales y subtropicales</v>
      </c>
      <c r="F9394" t="s">
        <v>798</v>
      </c>
      <c r="G9394" s="51">
        <v>1545.91</v>
      </c>
    </row>
    <row r="9395" spans="1:7" x14ac:dyDescent="0.35">
      <c r="A9395">
        <v>2020</v>
      </c>
      <c r="B9395">
        <v>8</v>
      </c>
      <c r="C9395" t="str">
        <f>+VLOOKUP(Precio_mayoristas_consumidores[[#This Row],[Cod_mes]],Códigos_mes[],2,0)</f>
        <v>Agosto</v>
      </c>
      <c r="D9395" t="s">
        <v>800</v>
      </c>
      <c r="E9395" t="str">
        <f>+VLOOKUP(Precio_mayoristas_consumidores[[#This Row],[Producto]],Codigos_class_frutas[],2,0)</f>
        <v>Frutos de pepita</v>
      </c>
      <c r="F9395" t="s">
        <v>803</v>
      </c>
      <c r="G9395" s="51">
        <v>880.25</v>
      </c>
    </row>
    <row r="9396" spans="1:7" x14ac:dyDescent="0.35">
      <c r="A9396">
        <v>2020</v>
      </c>
      <c r="B9396">
        <v>8</v>
      </c>
      <c r="C9396" t="str">
        <f>+VLOOKUP(Precio_mayoristas_consumidores[[#This Row],[Cod_mes]],Códigos_mes[],2,0)</f>
        <v>Agosto</v>
      </c>
      <c r="D9396" t="s">
        <v>800</v>
      </c>
      <c r="E9396" t="str">
        <f>+VLOOKUP(Precio_mayoristas_consumidores[[#This Row],[Producto]],Codigos_class_frutas[],2,0)</f>
        <v>Cítricos</v>
      </c>
      <c r="F9396" t="s">
        <v>221</v>
      </c>
      <c r="G9396" s="51">
        <v>498.65</v>
      </c>
    </row>
    <row r="9397" spans="1:7" x14ac:dyDescent="0.35">
      <c r="A9397">
        <v>2020</v>
      </c>
      <c r="B9397">
        <v>8</v>
      </c>
      <c r="C9397" t="str">
        <f>+VLOOKUP(Precio_mayoristas_consumidores[[#This Row],[Cod_mes]],Códigos_mes[],2,0)</f>
        <v>Agosto</v>
      </c>
      <c r="D9397" t="s">
        <v>800</v>
      </c>
      <c r="E9397" t="str">
        <f>+VLOOKUP(Precio_mayoristas_consumidores[[#This Row],[Producto]],Codigos_class_frutas[],2,0)</f>
        <v>Oleaginosos</v>
      </c>
      <c r="F9397" t="s">
        <v>225</v>
      </c>
      <c r="G9397" s="51">
        <v>2452.9</v>
      </c>
    </row>
    <row r="9398" spans="1:7" x14ac:dyDescent="0.35">
      <c r="A9398">
        <v>2020</v>
      </c>
      <c r="B9398">
        <v>8</v>
      </c>
      <c r="C9398" t="str">
        <f>+VLOOKUP(Precio_mayoristas_consumidores[[#This Row],[Cod_mes]],Códigos_mes[],2,0)</f>
        <v>Agosto</v>
      </c>
      <c r="D9398" t="s">
        <v>800</v>
      </c>
      <c r="E9398" t="str">
        <f>+VLOOKUP(Precio_mayoristas_consumidores[[#This Row],[Producto]],Codigos_class_frutas[],2,0)</f>
        <v>Frutos de pepita</v>
      </c>
      <c r="F9398" t="s">
        <v>242</v>
      </c>
      <c r="G9398" s="51">
        <v>584.07000000000005</v>
      </c>
    </row>
    <row r="9399" spans="1:7" x14ac:dyDescent="0.35">
      <c r="A9399">
        <v>2020</v>
      </c>
      <c r="B9399">
        <v>8</v>
      </c>
      <c r="C9399" t="str">
        <f>+VLOOKUP(Precio_mayoristas_consumidores[[#This Row],[Cod_mes]],Códigos_mes[],2,0)</f>
        <v>Agosto</v>
      </c>
      <c r="D9399" t="s">
        <v>800</v>
      </c>
      <c r="E9399" t="str">
        <f>+VLOOKUP(Precio_mayoristas_consumidores[[#This Row],[Producto]],Codigos_class_frutas[],2,0)</f>
        <v>Tropicales y subtropicales</v>
      </c>
      <c r="F9399" t="s">
        <v>204</v>
      </c>
      <c r="G9399" s="51">
        <v>633.59</v>
      </c>
    </row>
    <row r="9400" spans="1:7" x14ac:dyDescent="0.35">
      <c r="A9400">
        <v>2020</v>
      </c>
      <c r="B9400">
        <v>8</v>
      </c>
      <c r="C9400" t="str">
        <f>+VLOOKUP(Precio_mayoristas_consumidores[[#This Row],[Cod_mes]],Códigos_mes[],2,0)</f>
        <v>Agosto</v>
      </c>
      <c r="D9400" t="s">
        <v>800</v>
      </c>
      <c r="E9400" t="str">
        <f>+VLOOKUP(Precio_mayoristas_consumidores[[#This Row],[Producto]],Codigos_class_frutas[],2,0)</f>
        <v>Cítricos</v>
      </c>
      <c r="F9400" t="s">
        <v>256</v>
      </c>
      <c r="G9400" s="51">
        <v>617.22</v>
      </c>
    </row>
    <row r="9401" spans="1:7" x14ac:dyDescent="0.35">
      <c r="A9401">
        <v>2020</v>
      </c>
      <c r="B9401">
        <v>8</v>
      </c>
      <c r="C9401" t="str">
        <f>+VLOOKUP(Precio_mayoristas_consumidores[[#This Row],[Cod_mes]],Códigos_mes[],2,0)</f>
        <v>Agosto</v>
      </c>
      <c r="D9401" t="s">
        <v>800</v>
      </c>
      <c r="E9401" t="str">
        <f>+VLOOKUP(Precio_mayoristas_consumidores[[#This Row],[Producto]],Codigos_class_frutas[],2,0)</f>
        <v>Otros</v>
      </c>
      <c r="F9401" t="s">
        <v>717</v>
      </c>
      <c r="G9401" s="51">
        <v>1220.24</v>
      </c>
    </row>
    <row r="9402" spans="1:7" x14ac:dyDescent="0.35">
      <c r="A9402">
        <v>2020</v>
      </c>
      <c r="B9402">
        <v>8</v>
      </c>
      <c r="C9402" t="str">
        <f>+VLOOKUP(Precio_mayoristas_consumidores[[#This Row],[Cod_mes]],Códigos_mes[],2,0)</f>
        <v>Agosto</v>
      </c>
      <c r="D9402" t="s">
        <v>800</v>
      </c>
      <c r="E9402" t="str">
        <f>+VLOOKUP(Precio_mayoristas_consumidores[[#This Row],[Producto]],Codigos_class_frutas[],2,0)</f>
        <v>Uva</v>
      </c>
      <c r="F9402" t="s">
        <v>295</v>
      </c>
      <c r="G9402" s="51">
        <v>1449.44</v>
      </c>
    </row>
    <row r="9403" spans="1:7" x14ac:dyDescent="0.35">
      <c r="A9403">
        <v>2020</v>
      </c>
      <c r="B9403">
        <v>9</v>
      </c>
      <c r="C9403" t="str">
        <f>+VLOOKUP(Precio_mayoristas_consumidores[[#This Row],[Cod_mes]],Códigos_mes[],2,0)</f>
        <v>Septiembre</v>
      </c>
      <c r="D9403" t="s">
        <v>800</v>
      </c>
      <c r="E9403" t="str">
        <f>+VLOOKUP(Precio_mayoristas_consumidores[[#This Row],[Producto]],Codigos_class_frutas[],2,0)</f>
        <v>Berries</v>
      </c>
      <c r="F9403" t="s">
        <v>207</v>
      </c>
      <c r="G9403" s="51">
        <v>6359.41</v>
      </c>
    </row>
    <row r="9404" spans="1:7" x14ac:dyDescent="0.35">
      <c r="A9404">
        <v>2020</v>
      </c>
      <c r="B9404">
        <v>9</v>
      </c>
      <c r="C9404" t="str">
        <f>+VLOOKUP(Precio_mayoristas_consumidores[[#This Row],[Cod_mes]],Códigos_mes[],2,0)</f>
        <v>Septiembre</v>
      </c>
      <c r="D9404" t="s">
        <v>800</v>
      </c>
      <c r="E9404" t="str">
        <f>+VLOOKUP(Precio_mayoristas_consumidores[[#This Row],[Producto]],Codigos_class_frutas[],2,0)</f>
        <v>Otros</v>
      </c>
      <c r="F9404" t="s">
        <v>209</v>
      </c>
      <c r="G9404" s="51">
        <v>1961.95</v>
      </c>
    </row>
    <row r="9405" spans="1:7" x14ac:dyDescent="0.35">
      <c r="A9405">
        <v>2020</v>
      </c>
      <c r="B9405">
        <v>9</v>
      </c>
      <c r="C9405" t="str">
        <f>+VLOOKUP(Precio_mayoristas_consumidores[[#This Row],[Cod_mes]],Códigos_mes[],2,0)</f>
        <v>Septiembre</v>
      </c>
      <c r="D9405" t="s">
        <v>800</v>
      </c>
      <c r="E9405" t="str">
        <f>+VLOOKUP(Precio_mayoristas_consumidores[[#This Row],[Producto]],Codigos_class_frutas[],2,0)</f>
        <v>Berries</v>
      </c>
      <c r="F9405" t="s">
        <v>212</v>
      </c>
      <c r="G9405" s="51">
        <v>2104.0700000000002</v>
      </c>
    </row>
    <row r="9406" spans="1:7" x14ac:dyDescent="0.35">
      <c r="A9406">
        <v>2020</v>
      </c>
      <c r="B9406">
        <v>9</v>
      </c>
      <c r="C9406" t="str">
        <f>+VLOOKUP(Precio_mayoristas_consumidores[[#This Row],[Cod_mes]],Códigos_mes[],2,0)</f>
        <v>Septiembre</v>
      </c>
      <c r="D9406" t="s">
        <v>800</v>
      </c>
      <c r="E9406" t="str">
        <f>+VLOOKUP(Precio_mayoristas_consumidores[[#This Row],[Producto]],Codigos_class_frutas[],2,0)</f>
        <v>Tropicales y subtropicales</v>
      </c>
      <c r="F9406" t="s">
        <v>807</v>
      </c>
      <c r="G9406" s="51">
        <v>1616.67</v>
      </c>
    </row>
    <row r="9407" spans="1:7" x14ac:dyDescent="0.35">
      <c r="A9407">
        <v>2020</v>
      </c>
      <c r="B9407">
        <v>9</v>
      </c>
      <c r="C9407" t="str">
        <f>+VLOOKUP(Precio_mayoristas_consumidores[[#This Row],[Cod_mes]],Códigos_mes[],2,0)</f>
        <v>Septiembre</v>
      </c>
      <c r="D9407" t="s">
        <v>800</v>
      </c>
      <c r="E9407" t="str">
        <f>+VLOOKUP(Precio_mayoristas_consumidores[[#This Row],[Producto]],Codigos_class_frutas[],2,0)</f>
        <v>Berries</v>
      </c>
      <c r="F9407" t="s">
        <v>249</v>
      </c>
      <c r="G9407" s="51">
        <v>1046.49</v>
      </c>
    </row>
    <row r="9408" spans="1:7" x14ac:dyDescent="0.35">
      <c r="A9408">
        <v>2020</v>
      </c>
      <c r="B9408">
        <v>9</v>
      </c>
      <c r="C9408" t="str">
        <f>+VLOOKUP(Precio_mayoristas_consumidores[[#This Row],[Cod_mes]],Códigos_mes[],2,0)</f>
        <v>Septiembre</v>
      </c>
      <c r="D9408" t="s">
        <v>800</v>
      </c>
      <c r="E9408" t="str">
        <f>+VLOOKUP(Precio_mayoristas_consumidores[[#This Row],[Producto]],Codigos_class_frutas[],2,0)</f>
        <v>Cítricos</v>
      </c>
      <c r="F9408" t="s">
        <v>214</v>
      </c>
      <c r="G9408" s="51">
        <v>290.77</v>
      </c>
    </row>
    <row r="9409" spans="1:7" x14ac:dyDescent="0.35">
      <c r="A9409">
        <v>2020</v>
      </c>
      <c r="B9409">
        <v>9</v>
      </c>
      <c r="C9409" t="str">
        <f>+VLOOKUP(Precio_mayoristas_consumidores[[#This Row],[Cod_mes]],Códigos_mes[],2,0)</f>
        <v>Septiembre</v>
      </c>
      <c r="D9409" t="s">
        <v>800</v>
      </c>
      <c r="E9409" t="str">
        <f>+VLOOKUP(Precio_mayoristas_consumidores[[#This Row],[Producto]],Codigos_class_frutas[],2,0)</f>
        <v>Cítricos</v>
      </c>
      <c r="F9409" t="s">
        <v>218</v>
      </c>
      <c r="G9409" s="51">
        <v>588.20000000000005</v>
      </c>
    </row>
    <row r="9410" spans="1:7" x14ac:dyDescent="0.35">
      <c r="A9410">
        <v>2020</v>
      </c>
      <c r="B9410">
        <v>9</v>
      </c>
      <c r="C9410" t="str">
        <f>+VLOOKUP(Precio_mayoristas_consumidores[[#This Row],[Cod_mes]],Códigos_mes[],2,0)</f>
        <v>Septiembre</v>
      </c>
      <c r="D9410" t="s">
        <v>800</v>
      </c>
      <c r="E9410" t="str">
        <f>+VLOOKUP(Precio_mayoristas_consumidores[[#This Row],[Producto]],Codigos_class_frutas[],2,0)</f>
        <v>Tropicales y subtropicales</v>
      </c>
      <c r="F9410" t="s">
        <v>229</v>
      </c>
      <c r="G9410" s="51">
        <v>2076.3200000000002</v>
      </c>
    </row>
    <row r="9411" spans="1:7" x14ac:dyDescent="0.35">
      <c r="A9411">
        <v>2020</v>
      </c>
      <c r="B9411">
        <v>9</v>
      </c>
      <c r="C9411" t="str">
        <f>+VLOOKUP(Precio_mayoristas_consumidores[[#This Row],[Cod_mes]],Códigos_mes[],2,0)</f>
        <v>Septiembre</v>
      </c>
      <c r="D9411" t="s">
        <v>800</v>
      </c>
      <c r="E9411" t="str">
        <f>+VLOOKUP(Precio_mayoristas_consumidores[[#This Row],[Producto]],Codigos_class_frutas[],2,0)</f>
        <v>Frutos de pepita</v>
      </c>
      <c r="F9411" t="s">
        <v>231</v>
      </c>
      <c r="G9411" s="51">
        <v>614.07000000000005</v>
      </c>
    </row>
    <row r="9412" spans="1:7" x14ac:dyDescent="0.35">
      <c r="A9412">
        <v>2020</v>
      </c>
      <c r="B9412">
        <v>9</v>
      </c>
      <c r="C9412" t="str">
        <f>+VLOOKUP(Precio_mayoristas_consumidores[[#This Row],[Cod_mes]],Códigos_mes[],2,0)</f>
        <v>Septiembre</v>
      </c>
      <c r="D9412" t="s">
        <v>800</v>
      </c>
      <c r="E9412" t="str">
        <f>+VLOOKUP(Precio_mayoristas_consumidores[[#This Row],[Producto]],Codigos_class_frutas[],2,0)</f>
        <v>Tropicales y subtropicales</v>
      </c>
      <c r="F9412" t="s">
        <v>798</v>
      </c>
      <c r="G9412" s="51">
        <v>1943.79</v>
      </c>
    </row>
    <row r="9413" spans="1:7" x14ac:dyDescent="0.35">
      <c r="A9413">
        <v>2020</v>
      </c>
      <c r="B9413">
        <v>9</v>
      </c>
      <c r="C9413" t="str">
        <f>+VLOOKUP(Precio_mayoristas_consumidores[[#This Row],[Cod_mes]],Códigos_mes[],2,0)</f>
        <v>Septiembre</v>
      </c>
      <c r="D9413" t="s">
        <v>800</v>
      </c>
      <c r="E9413" t="str">
        <f>+VLOOKUP(Precio_mayoristas_consumidores[[#This Row],[Producto]],Codigos_class_frutas[],2,0)</f>
        <v>Cítricos</v>
      </c>
      <c r="F9413" t="s">
        <v>221</v>
      </c>
      <c r="G9413" s="51">
        <v>632.96</v>
      </c>
    </row>
    <row r="9414" spans="1:7" x14ac:dyDescent="0.35">
      <c r="A9414">
        <v>2020</v>
      </c>
      <c r="B9414">
        <v>9</v>
      </c>
      <c r="C9414" t="str">
        <f>+VLOOKUP(Precio_mayoristas_consumidores[[#This Row],[Cod_mes]],Códigos_mes[],2,0)</f>
        <v>Septiembre</v>
      </c>
      <c r="D9414" t="s">
        <v>800</v>
      </c>
      <c r="E9414" t="str">
        <f>+VLOOKUP(Precio_mayoristas_consumidores[[#This Row],[Producto]],Codigos_class_frutas[],2,0)</f>
        <v>Frutos de pepita</v>
      </c>
      <c r="F9414" t="s">
        <v>671</v>
      </c>
      <c r="G9414" s="51">
        <v>1200</v>
      </c>
    </row>
    <row r="9415" spans="1:7" x14ac:dyDescent="0.35">
      <c r="A9415">
        <v>2020</v>
      </c>
      <c r="B9415">
        <v>9</v>
      </c>
      <c r="C9415" t="str">
        <f>+VLOOKUP(Precio_mayoristas_consumidores[[#This Row],[Cod_mes]],Códigos_mes[],2,0)</f>
        <v>Septiembre</v>
      </c>
      <c r="D9415" t="s">
        <v>800</v>
      </c>
      <c r="E9415" t="str">
        <f>+VLOOKUP(Precio_mayoristas_consumidores[[#This Row],[Producto]],Codigos_class_frutas[],2,0)</f>
        <v>Oleaginosos</v>
      </c>
      <c r="F9415" t="s">
        <v>225</v>
      </c>
      <c r="G9415" s="51">
        <v>2976.18</v>
      </c>
    </row>
    <row r="9416" spans="1:7" x14ac:dyDescent="0.35">
      <c r="A9416">
        <v>2020</v>
      </c>
      <c r="B9416">
        <v>9</v>
      </c>
      <c r="C9416" t="str">
        <f>+VLOOKUP(Precio_mayoristas_consumidores[[#This Row],[Cod_mes]],Códigos_mes[],2,0)</f>
        <v>Septiembre</v>
      </c>
      <c r="D9416" t="s">
        <v>800</v>
      </c>
      <c r="E9416" t="str">
        <f>+VLOOKUP(Precio_mayoristas_consumidores[[#This Row],[Producto]],Codigos_class_frutas[],2,0)</f>
        <v>Frutos de pepita</v>
      </c>
      <c r="F9416" t="s">
        <v>242</v>
      </c>
      <c r="G9416" s="51">
        <v>609.97</v>
      </c>
    </row>
    <row r="9417" spans="1:7" x14ac:dyDescent="0.35">
      <c r="A9417">
        <v>2020</v>
      </c>
      <c r="B9417">
        <v>9</v>
      </c>
      <c r="C9417" t="str">
        <f>+VLOOKUP(Precio_mayoristas_consumidores[[#This Row],[Cod_mes]],Códigos_mes[],2,0)</f>
        <v>Septiembre</v>
      </c>
      <c r="D9417" t="s">
        <v>800</v>
      </c>
      <c r="E9417" t="str">
        <f>+VLOOKUP(Precio_mayoristas_consumidores[[#This Row],[Producto]],Codigos_class_frutas[],2,0)</f>
        <v>Tropicales y subtropicales</v>
      </c>
      <c r="F9417" t="s">
        <v>204</v>
      </c>
      <c r="G9417" s="51">
        <v>656.49</v>
      </c>
    </row>
    <row r="9418" spans="1:7" x14ac:dyDescent="0.35">
      <c r="A9418">
        <v>2020</v>
      </c>
      <c r="B9418">
        <v>9</v>
      </c>
      <c r="C9418" t="str">
        <f>+VLOOKUP(Precio_mayoristas_consumidores[[#This Row],[Cod_mes]],Códigos_mes[],2,0)</f>
        <v>Septiembre</v>
      </c>
      <c r="D9418" t="s">
        <v>800</v>
      </c>
      <c r="E9418" t="str">
        <f>+VLOOKUP(Precio_mayoristas_consumidores[[#This Row],[Producto]],Codigos_class_frutas[],2,0)</f>
        <v>Cítricos</v>
      </c>
      <c r="F9418" t="s">
        <v>256</v>
      </c>
      <c r="G9418" s="51">
        <v>662.33</v>
      </c>
    </row>
    <row r="9419" spans="1:7" x14ac:dyDescent="0.35">
      <c r="A9419">
        <v>2020</v>
      </c>
      <c r="B9419">
        <v>9</v>
      </c>
      <c r="C9419" t="str">
        <f>+VLOOKUP(Precio_mayoristas_consumidores[[#This Row],[Cod_mes]],Códigos_mes[],2,0)</f>
        <v>Septiembre</v>
      </c>
      <c r="D9419" t="s">
        <v>800</v>
      </c>
      <c r="E9419" t="str">
        <f>+VLOOKUP(Precio_mayoristas_consumidores[[#This Row],[Producto]],Codigos_class_frutas[],2,0)</f>
        <v>Otros</v>
      </c>
      <c r="F9419" t="s">
        <v>717</v>
      </c>
      <c r="G9419" s="51">
        <v>1246.9100000000001</v>
      </c>
    </row>
    <row r="9420" spans="1:7" x14ac:dyDescent="0.35">
      <c r="A9420">
        <v>2020</v>
      </c>
      <c r="B9420">
        <v>9</v>
      </c>
      <c r="C9420" t="str">
        <f>+VLOOKUP(Precio_mayoristas_consumidores[[#This Row],[Cod_mes]],Códigos_mes[],2,0)</f>
        <v>Septiembre</v>
      </c>
      <c r="D9420" t="s">
        <v>800</v>
      </c>
      <c r="E9420" t="str">
        <f>+VLOOKUP(Precio_mayoristas_consumidores[[#This Row],[Producto]],Codigos_class_frutas[],2,0)</f>
        <v>Uva</v>
      </c>
      <c r="F9420" t="s">
        <v>295</v>
      </c>
      <c r="G9420" s="51">
        <v>2085.71</v>
      </c>
    </row>
    <row r="9421" spans="1:7" x14ac:dyDescent="0.35">
      <c r="A9421">
        <v>2020</v>
      </c>
      <c r="B9421">
        <v>10</v>
      </c>
      <c r="C9421" t="str">
        <f>+VLOOKUP(Precio_mayoristas_consumidores[[#This Row],[Cod_mes]],Códigos_mes[],2,0)</f>
        <v>Octubre</v>
      </c>
      <c r="D9421" t="s">
        <v>800</v>
      </c>
      <c r="E9421" t="str">
        <f>+VLOOKUP(Precio_mayoristas_consumidores[[#This Row],[Producto]],Codigos_class_frutas[],2,0)</f>
        <v>Berries</v>
      </c>
      <c r="F9421" t="s">
        <v>207</v>
      </c>
      <c r="G9421" s="51">
        <v>4785.42</v>
      </c>
    </row>
    <row r="9422" spans="1:7" x14ac:dyDescent="0.35">
      <c r="A9422">
        <v>2020</v>
      </c>
      <c r="B9422">
        <v>10</v>
      </c>
      <c r="C9422" t="str">
        <f>+VLOOKUP(Precio_mayoristas_consumidores[[#This Row],[Cod_mes]],Códigos_mes[],2,0)</f>
        <v>Octubre</v>
      </c>
      <c r="D9422" t="s">
        <v>800</v>
      </c>
      <c r="E9422" t="str">
        <f>+VLOOKUP(Precio_mayoristas_consumidores[[#This Row],[Producto]],Codigos_class_frutas[],2,0)</f>
        <v>Frutos de hueso (carozo)</v>
      </c>
      <c r="F9422" t="s">
        <v>281</v>
      </c>
      <c r="G9422" s="51">
        <v>3500</v>
      </c>
    </row>
    <row r="9423" spans="1:7" x14ac:dyDescent="0.35">
      <c r="A9423">
        <v>2020</v>
      </c>
      <c r="B9423">
        <v>10</v>
      </c>
      <c r="C9423" t="str">
        <f>+VLOOKUP(Precio_mayoristas_consumidores[[#This Row],[Cod_mes]],Códigos_mes[],2,0)</f>
        <v>Octubre</v>
      </c>
      <c r="D9423" t="s">
        <v>800</v>
      </c>
      <c r="E9423" t="str">
        <f>+VLOOKUP(Precio_mayoristas_consumidores[[#This Row],[Producto]],Codigos_class_frutas[],2,0)</f>
        <v>Otros</v>
      </c>
      <c r="F9423" t="s">
        <v>209</v>
      </c>
      <c r="G9423" s="51">
        <v>1708.77</v>
      </c>
    </row>
    <row r="9424" spans="1:7" x14ac:dyDescent="0.35">
      <c r="A9424">
        <v>2020</v>
      </c>
      <c r="B9424">
        <v>10</v>
      </c>
      <c r="C9424" t="str">
        <f>+VLOOKUP(Precio_mayoristas_consumidores[[#This Row],[Cod_mes]],Códigos_mes[],2,0)</f>
        <v>Octubre</v>
      </c>
      <c r="D9424" t="s">
        <v>800</v>
      </c>
      <c r="E9424" t="str">
        <f>+VLOOKUP(Precio_mayoristas_consumidores[[#This Row],[Producto]],Codigos_class_frutas[],2,0)</f>
        <v>Frutos de hueso (carozo)</v>
      </c>
      <c r="F9424" t="s">
        <v>277</v>
      </c>
      <c r="G9424" s="51">
        <v>1721.78</v>
      </c>
    </row>
    <row r="9425" spans="1:7" x14ac:dyDescent="0.35">
      <c r="A9425">
        <v>2020</v>
      </c>
      <c r="B9425">
        <v>10</v>
      </c>
      <c r="C9425" t="str">
        <f>+VLOOKUP(Precio_mayoristas_consumidores[[#This Row],[Cod_mes]],Códigos_mes[],2,0)</f>
        <v>Octubre</v>
      </c>
      <c r="D9425" t="s">
        <v>800</v>
      </c>
      <c r="E9425" t="str">
        <f>+VLOOKUP(Precio_mayoristas_consumidores[[#This Row],[Producto]],Codigos_class_frutas[],2,0)</f>
        <v>Berries</v>
      </c>
      <c r="F9425" t="s">
        <v>212</v>
      </c>
      <c r="G9425" s="51">
        <v>1352.25</v>
      </c>
    </row>
    <row r="9426" spans="1:7" x14ac:dyDescent="0.35">
      <c r="A9426">
        <v>2020</v>
      </c>
      <c r="B9426">
        <v>10</v>
      </c>
      <c r="C9426" t="str">
        <f>+VLOOKUP(Precio_mayoristas_consumidores[[#This Row],[Cod_mes]],Códigos_mes[],2,0)</f>
        <v>Octubre</v>
      </c>
      <c r="D9426" t="s">
        <v>800</v>
      </c>
      <c r="E9426" t="str">
        <f>+VLOOKUP(Precio_mayoristas_consumidores[[#This Row],[Producto]],Codigos_class_frutas[],2,0)</f>
        <v>Berries</v>
      </c>
      <c r="F9426" t="s">
        <v>249</v>
      </c>
      <c r="G9426" s="51">
        <v>1190.4100000000001</v>
      </c>
    </row>
    <row r="9427" spans="1:7" x14ac:dyDescent="0.35">
      <c r="A9427">
        <v>2020</v>
      </c>
      <c r="B9427">
        <v>10</v>
      </c>
      <c r="C9427" t="str">
        <f>+VLOOKUP(Precio_mayoristas_consumidores[[#This Row],[Cod_mes]],Códigos_mes[],2,0)</f>
        <v>Octubre</v>
      </c>
      <c r="D9427" t="s">
        <v>800</v>
      </c>
      <c r="E9427" t="str">
        <f>+VLOOKUP(Precio_mayoristas_consumidores[[#This Row],[Producto]],Codigos_class_frutas[],2,0)</f>
        <v>Cítricos</v>
      </c>
      <c r="F9427" t="s">
        <v>214</v>
      </c>
      <c r="G9427" s="51">
        <v>328.2</v>
      </c>
    </row>
    <row r="9428" spans="1:7" x14ac:dyDescent="0.35">
      <c r="A9428">
        <v>2020</v>
      </c>
      <c r="B9428">
        <v>10</v>
      </c>
      <c r="C9428" t="str">
        <f>+VLOOKUP(Precio_mayoristas_consumidores[[#This Row],[Cod_mes]],Códigos_mes[],2,0)</f>
        <v>Octubre</v>
      </c>
      <c r="D9428" t="s">
        <v>800</v>
      </c>
      <c r="E9428" t="str">
        <f>+VLOOKUP(Precio_mayoristas_consumidores[[#This Row],[Producto]],Codigos_class_frutas[],2,0)</f>
        <v>Cítricos</v>
      </c>
      <c r="F9428" t="s">
        <v>218</v>
      </c>
      <c r="G9428" s="51">
        <v>572.08000000000004</v>
      </c>
    </row>
    <row r="9429" spans="1:7" x14ac:dyDescent="0.35">
      <c r="A9429">
        <v>2020</v>
      </c>
      <c r="B9429">
        <v>10</v>
      </c>
      <c r="C9429" t="str">
        <f>+VLOOKUP(Precio_mayoristas_consumidores[[#This Row],[Cod_mes]],Códigos_mes[],2,0)</f>
        <v>Octubre</v>
      </c>
      <c r="D9429" t="s">
        <v>800</v>
      </c>
      <c r="E9429" t="str">
        <f>+VLOOKUP(Precio_mayoristas_consumidores[[#This Row],[Producto]],Codigos_class_frutas[],2,0)</f>
        <v>Tropicales y subtropicales</v>
      </c>
      <c r="F9429" t="s">
        <v>229</v>
      </c>
      <c r="G9429" s="51">
        <v>1737.56</v>
      </c>
    </row>
    <row r="9430" spans="1:7" x14ac:dyDescent="0.35">
      <c r="A9430">
        <v>2020</v>
      </c>
      <c r="B9430">
        <v>10</v>
      </c>
      <c r="C9430" t="str">
        <f>+VLOOKUP(Precio_mayoristas_consumidores[[#This Row],[Cod_mes]],Códigos_mes[],2,0)</f>
        <v>Octubre</v>
      </c>
      <c r="D9430" t="s">
        <v>800</v>
      </c>
      <c r="E9430" t="str">
        <f>+VLOOKUP(Precio_mayoristas_consumidores[[#This Row],[Producto]],Codigos_class_frutas[],2,0)</f>
        <v>Frutos de pepita</v>
      </c>
      <c r="F9430" t="s">
        <v>231</v>
      </c>
      <c r="G9430" s="51">
        <v>685.64</v>
      </c>
    </row>
    <row r="9431" spans="1:7" x14ac:dyDescent="0.35">
      <c r="A9431">
        <v>2020</v>
      </c>
      <c r="B9431">
        <v>10</v>
      </c>
      <c r="C9431" t="str">
        <f>+VLOOKUP(Precio_mayoristas_consumidores[[#This Row],[Cod_mes]],Códigos_mes[],2,0)</f>
        <v>Octubre</v>
      </c>
      <c r="D9431" t="s">
        <v>800</v>
      </c>
      <c r="E9431" t="str">
        <f>+VLOOKUP(Precio_mayoristas_consumidores[[#This Row],[Producto]],Codigos_class_frutas[],2,0)</f>
        <v>Tropicales y subtropicales</v>
      </c>
      <c r="F9431" t="s">
        <v>798</v>
      </c>
      <c r="G9431" s="51">
        <v>2600</v>
      </c>
    </row>
    <row r="9432" spans="1:7" x14ac:dyDescent="0.35">
      <c r="A9432">
        <v>2020</v>
      </c>
      <c r="B9432">
        <v>10</v>
      </c>
      <c r="C9432" t="str">
        <f>+VLOOKUP(Precio_mayoristas_consumidores[[#This Row],[Cod_mes]],Códigos_mes[],2,0)</f>
        <v>Octubre</v>
      </c>
      <c r="D9432" t="s">
        <v>800</v>
      </c>
      <c r="E9432" t="str">
        <f>+VLOOKUP(Precio_mayoristas_consumidores[[#This Row],[Producto]],Codigos_class_frutas[],2,0)</f>
        <v>Cítricos</v>
      </c>
      <c r="F9432" t="s">
        <v>221</v>
      </c>
      <c r="G9432" s="51">
        <v>772.57</v>
      </c>
    </row>
    <row r="9433" spans="1:7" x14ac:dyDescent="0.35">
      <c r="A9433">
        <v>2020</v>
      </c>
      <c r="B9433">
        <v>10</v>
      </c>
      <c r="C9433" t="str">
        <f>+VLOOKUP(Precio_mayoristas_consumidores[[#This Row],[Cod_mes]],Códigos_mes[],2,0)</f>
        <v>Octubre</v>
      </c>
      <c r="D9433" t="s">
        <v>800</v>
      </c>
      <c r="E9433" t="str">
        <f>+VLOOKUP(Precio_mayoristas_consumidores[[#This Row],[Producto]],Codigos_class_frutas[],2,0)</f>
        <v>Frutos de hueso (carozo)</v>
      </c>
      <c r="F9433" t="s">
        <v>665</v>
      </c>
      <c r="G9433" s="51">
        <v>2317.7800000000002</v>
      </c>
    </row>
    <row r="9434" spans="1:7" x14ac:dyDescent="0.35">
      <c r="A9434">
        <v>2020</v>
      </c>
      <c r="B9434">
        <v>10</v>
      </c>
      <c r="C9434" t="str">
        <f>+VLOOKUP(Precio_mayoristas_consumidores[[#This Row],[Cod_mes]],Códigos_mes[],2,0)</f>
        <v>Octubre</v>
      </c>
      <c r="D9434" t="s">
        <v>800</v>
      </c>
      <c r="E9434" t="str">
        <f>+VLOOKUP(Precio_mayoristas_consumidores[[#This Row],[Producto]],Codigos_class_frutas[],2,0)</f>
        <v>Frutos de pepita</v>
      </c>
      <c r="F9434" t="s">
        <v>671</v>
      </c>
      <c r="G9434" s="51">
        <v>1750</v>
      </c>
    </row>
    <row r="9435" spans="1:7" x14ac:dyDescent="0.35">
      <c r="A9435">
        <v>2020</v>
      </c>
      <c r="B9435">
        <v>10</v>
      </c>
      <c r="C9435" t="str">
        <f>+VLOOKUP(Precio_mayoristas_consumidores[[#This Row],[Cod_mes]],Códigos_mes[],2,0)</f>
        <v>Octubre</v>
      </c>
      <c r="D9435" t="s">
        <v>800</v>
      </c>
      <c r="E9435" t="str">
        <f>+VLOOKUP(Precio_mayoristas_consumidores[[#This Row],[Producto]],Codigos_class_frutas[],2,0)</f>
        <v>Oleaginosos</v>
      </c>
      <c r="F9435" t="s">
        <v>225</v>
      </c>
      <c r="G9435" s="51">
        <v>3028.05</v>
      </c>
    </row>
    <row r="9436" spans="1:7" x14ac:dyDescent="0.35">
      <c r="A9436">
        <v>2020</v>
      </c>
      <c r="B9436">
        <v>10</v>
      </c>
      <c r="C9436" t="str">
        <f>+VLOOKUP(Precio_mayoristas_consumidores[[#This Row],[Cod_mes]],Códigos_mes[],2,0)</f>
        <v>Octubre</v>
      </c>
      <c r="D9436" t="s">
        <v>800</v>
      </c>
      <c r="E9436" t="str">
        <f>+VLOOKUP(Precio_mayoristas_consumidores[[#This Row],[Producto]],Codigos_class_frutas[],2,0)</f>
        <v>Tropicales y subtropicales</v>
      </c>
      <c r="F9436" t="s">
        <v>806</v>
      </c>
      <c r="G9436" s="51">
        <v>2066.67</v>
      </c>
    </row>
    <row r="9437" spans="1:7" x14ac:dyDescent="0.35">
      <c r="A9437">
        <v>2020</v>
      </c>
      <c r="B9437">
        <v>10</v>
      </c>
      <c r="C9437" t="str">
        <f>+VLOOKUP(Precio_mayoristas_consumidores[[#This Row],[Cod_mes]],Códigos_mes[],2,0)</f>
        <v>Octubre</v>
      </c>
      <c r="D9437" t="s">
        <v>800</v>
      </c>
      <c r="E9437" t="str">
        <f>+VLOOKUP(Precio_mayoristas_consumidores[[#This Row],[Producto]],Codigos_class_frutas[],2,0)</f>
        <v>Frutos de pepita</v>
      </c>
      <c r="F9437" t="s">
        <v>242</v>
      </c>
      <c r="G9437" s="51">
        <v>684.77</v>
      </c>
    </row>
    <row r="9438" spans="1:7" x14ac:dyDescent="0.35">
      <c r="A9438">
        <v>2020</v>
      </c>
      <c r="B9438">
        <v>10</v>
      </c>
      <c r="C9438" t="str">
        <f>+VLOOKUP(Precio_mayoristas_consumidores[[#This Row],[Cod_mes]],Códigos_mes[],2,0)</f>
        <v>Octubre</v>
      </c>
      <c r="D9438" t="s">
        <v>800</v>
      </c>
      <c r="E9438" t="str">
        <f>+VLOOKUP(Precio_mayoristas_consumidores[[#This Row],[Producto]],Codigos_class_frutas[],2,0)</f>
        <v>Tropicales y subtropicales</v>
      </c>
      <c r="F9438" t="s">
        <v>204</v>
      </c>
      <c r="G9438" s="51">
        <v>629.21</v>
      </c>
    </row>
    <row r="9439" spans="1:7" x14ac:dyDescent="0.35">
      <c r="A9439">
        <v>2020</v>
      </c>
      <c r="B9439">
        <v>10</v>
      </c>
      <c r="C9439" t="str">
        <f>+VLOOKUP(Precio_mayoristas_consumidores[[#This Row],[Cod_mes]],Códigos_mes[],2,0)</f>
        <v>Octubre</v>
      </c>
      <c r="D9439" t="s">
        <v>800</v>
      </c>
      <c r="E9439" t="str">
        <f>+VLOOKUP(Precio_mayoristas_consumidores[[#This Row],[Producto]],Codigos_class_frutas[],2,0)</f>
        <v>Cítricos</v>
      </c>
      <c r="F9439" t="s">
        <v>256</v>
      </c>
      <c r="G9439" s="51">
        <v>585.16999999999996</v>
      </c>
    </row>
    <row r="9440" spans="1:7" x14ac:dyDescent="0.35">
      <c r="A9440">
        <v>2020</v>
      </c>
      <c r="B9440">
        <v>10</v>
      </c>
      <c r="C9440" t="str">
        <f>+VLOOKUP(Precio_mayoristas_consumidores[[#This Row],[Cod_mes]],Códigos_mes[],2,0)</f>
        <v>Octubre</v>
      </c>
      <c r="D9440" t="s">
        <v>800</v>
      </c>
      <c r="E9440" t="str">
        <f>+VLOOKUP(Precio_mayoristas_consumidores[[#This Row],[Producto]],Codigos_class_frutas[],2,0)</f>
        <v>Otros</v>
      </c>
      <c r="F9440" t="s">
        <v>717</v>
      </c>
      <c r="G9440" s="51">
        <v>1296.3</v>
      </c>
    </row>
    <row r="9441" spans="1:7" x14ac:dyDescent="0.35">
      <c r="A9441">
        <v>2020</v>
      </c>
      <c r="B9441">
        <v>10</v>
      </c>
      <c r="C9441" t="str">
        <f>+VLOOKUP(Precio_mayoristas_consumidores[[#This Row],[Cod_mes]],Códigos_mes[],2,0)</f>
        <v>Octubre</v>
      </c>
      <c r="D9441" t="s">
        <v>800</v>
      </c>
      <c r="E9441" t="str">
        <f>+VLOOKUP(Precio_mayoristas_consumidores[[#This Row],[Producto]],Codigos_class_frutas[],2,0)</f>
        <v>Uva</v>
      </c>
      <c r="F9441" t="s">
        <v>295</v>
      </c>
      <c r="G9441" s="51">
        <v>3504.53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05E94-E68E-41FA-8B53-D4C8C01A9CF5}">
  <dimension ref="B1:P347"/>
  <sheetViews>
    <sheetView tabSelected="1" topLeftCell="J25" workbookViewId="0">
      <selection activeCell="L31" sqref="L31:L36"/>
    </sheetView>
  </sheetViews>
  <sheetFormatPr baseColWidth="10" defaultRowHeight="14.5" x14ac:dyDescent="0.35"/>
  <cols>
    <col min="8" max="8" width="36.6328125" customWidth="1"/>
    <col min="9" max="9" width="15.36328125" customWidth="1"/>
    <col min="12" max="12" width="15.1796875" customWidth="1"/>
    <col min="13" max="13" width="20.453125" customWidth="1"/>
    <col min="15" max="15" width="26.81640625" customWidth="1"/>
  </cols>
  <sheetData>
    <row r="1" spans="2:16" x14ac:dyDescent="0.35">
      <c r="H1" t="s">
        <v>654</v>
      </c>
      <c r="I1" t="s">
        <v>193</v>
      </c>
      <c r="J1" t="s">
        <v>194</v>
      </c>
      <c r="L1" t="s">
        <v>662</v>
      </c>
      <c r="M1" t="s">
        <v>197</v>
      </c>
      <c r="O1" t="s">
        <v>781</v>
      </c>
      <c r="P1" t="s">
        <v>780</v>
      </c>
    </row>
    <row r="2" spans="2:16" x14ac:dyDescent="0.35">
      <c r="B2" s="5" t="s">
        <v>194</v>
      </c>
      <c r="C2" s="5" t="s">
        <v>299</v>
      </c>
      <c r="D2" s="5" t="s">
        <v>300</v>
      </c>
      <c r="E2" s="5" t="s">
        <v>301</v>
      </c>
      <c r="F2" s="5" t="s">
        <v>193</v>
      </c>
      <c r="H2" s="1" t="s">
        <v>10</v>
      </c>
      <c r="I2" s="7" t="s">
        <v>628</v>
      </c>
      <c r="J2">
        <v>15</v>
      </c>
      <c r="L2" s="3" t="s">
        <v>198</v>
      </c>
      <c r="M2" t="s">
        <v>828</v>
      </c>
      <c r="O2" t="s">
        <v>267</v>
      </c>
      <c r="P2">
        <f>(170*12)/1000</f>
        <v>2.04</v>
      </c>
    </row>
    <row r="3" spans="2:16" x14ac:dyDescent="0.35">
      <c r="B3" s="6">
        <v>1</v>
      </c>
      <c r="C3" s="6">
        <v>11</v>
      </c>
      <c r="D3" s="6">
        <v>1101</v>
      </c>
      <c r="E3" s="6" t="s">
        <v>302</v>
      </c>
      <c r="F3" s="6" t="s">
        <v>303</v>
      </c>
      <c r="H3" s="1" t="s">
        <v>41</v>
      </c>
      <c r="I3" t="s">
        <v>330</v>
      </c>
      <c r="J3">
        <v>4</v>
      </c>
      <c r="L3" s="3" t="s">
        <v>204</v>
      </c>
      <c r="M3" t="s">
        <v>828</v>
      </c>
      <c r="O3" t="s">
        <v>208</v>
      </c>
      <c r="P3">
        <v>2</v>
      </c>
    </row>
    <row r="4" spans="2:16" x14ac:dyDescent="0.35">
      <c r="B4" s="6">
        <v>1</v>
      </c>
      <c r="C4" s="6">
        <v>11</v>
      </c>
      <c r="D4" s="6">
        <v>1107</v>
      </c>
      <c r="E4" s="6" t="s">
        <v>304</v>
      </c>
      <c r="F4" s="6" t="s">
        <v>303</v>
      </c>
      <c r="H4" s="1" t="s">
        <v>60</v>
      </c>
      <c r="I4" t="s">
        <v>344</v>
      </c>
      <c r="J4">
        <v>5</v>
      </c>
      <c r="L4" s="3" t="s">
        <v>207</v>
      </c>
      <c r="M4" t="s">
        <v>658</v>
      </c>
      <c r="O4" t="s">
        <v>220</v>
      </c>
      <c r="P4">
        <v>10</v>
      </c>
    </row>
    <row r="5" spans="2:16" x14ac:dyDescent="0.35">
      <c r="B5" s="6">
        <v>1</v>
      </c>
      <c r="C5" s="6">
        <v>14</v>
      </c>
      <c r="D5" s="6">
        <v>1401</v>
      </c>
      <c r="E5" s="6" t="s">
        <v>305</v>
      </c>
      <c r="F5" s="6" t="s">
        <v>303</v>
      </c>
      <c r="H5" s="1" t="s">
        <v>107</v>
      </c>
      <c r="I5" t="s">
        <v>512</v>
      </c>
      <c r="J5">
        <v>10</v>
      </c>
      <c r="L5" s="3" t="s">
        <v>209</v>
      </c>
      <c r="M5" t="s">
        <v>660</v>
      </c>
      <c r="O5" t="s">
        <v>283</v>
      </c>
      <c r="P5">
        <v>5</v>
      </c>
    </row>
    <row r="6" spans="2:16" x14ac:dyDescent="0.35">
      <c r="B6" s="6">
        <v>1</v>
      </c>
      <c r="C6" s="6">
        <v>14</v>
      </c>
      <c r="D6" s="6">
        <v>1402</v>
      </c>
      <c r="E6" s="6" t="s">
        <v>306</v>
      </c>
      <c r="F6" s="6" t="s">
        <v>303</v>
      </c>
      <c r="H6" s="1" t="s">
        <v>134</v>
      </c>
      <c r="I6" t="s">
        <v>415</v>
      </c>
      <c r="J6">
        <v>7</v>
      </c>
      <c r="L6" s="3" t="s">
        <v>212</v>
      </c>
      <c r="M6" t="s">
        <v>658</v>
      </c>
      <c r="O6" t="s">
        <v>211</v>
      </c>
      <c r="P6">
        <v>8</v>
      </c>
    </row>
    <row r="7" spans="2:16" x14ac:dyDescent="0.35">
      <c r="B7" s="6">
        <v>1</v>
      </c>
      <c r="C7" s="6">
        <v>14</v>
      </c>
      <c r="D7" s="6">
        <v>1403</v>
      </c>
      <c r="E7" s="6" t="s">
        <v>307</v>
      </c>
      <c r="F7" s="6" t="s">
        <v>303</v>
      </c>
      <c r="H7" s="1" t="s">
        <v>141</v>
      </c>
      <c r="I7" t="s">
        <v>564</v>
      </c>
      <c r="J7">
        <v>13</v>
      </c>
      <c r="L7" s="3" t="s">
        <v>214</v>
      </c>
      <c r="M7" t="s">
        <v>659</v>
      </c>
      <c r="O7" t="s">
        <v>223</v>
      </c>
      <c r="P7">
        <v>400</v>
      </c>
    </row>
    <row r="8" spans="2:16" ht="29" x14ac:dyDescent="0.35">
      <c r="B8" s="6">
        <v>1</v>
      </c>
      <c r="C8" s="6">
        <v>14</v>
      </c>
      <c r="D8" s="6">
        <v>1404</v>
      </c>
      <c r="E8" s="6" t="s">
        <v>308</v>
      </c>
      <c r="F8" s="6" t="s">
        <v>303</v>
      </c>
      <c r="H8" s="1" t="s">
        <v>142</v>
      </c>
      <c r="I8" t="s">
        <v>564</v>
      </c>
      <c r="J8">
        <v>13</v>
      </c>
      <c r="L8" s="3" t="s">
        <v>218</v>
      </c>
      <c r="M8" t="s">
        <v>659</v>
      </c>
      <c r="O8" t="s">
        <v>213</v>
      </c>
      <c r="P8">
        <v>7</v>
      </c>
    </row>
    <row r="9" spans="2:16" x14ac:dyDescent="0.35">
      <c r="B9" s="6">
        <v>1</v>
      </c>
      <c r="C9" s="6">
        <v>14</v>
      </c>
      <c r="D9" s="6">
        <v>1405</v>
      </c>
      <c r="E9" s="6" t="s">
        <v>309</v>
      </c>
      <c r="F9" s="6" t="s">
        <v>303</v>
      </c>
      <c r="H9" s="1" t="s">
        <v>166</v>
      </c>
      <c r="I9" t="s">
        <v>632</v>
      </c>
      <c r="J9">
        <v>16</v>
      </c>
      <c r="L9" s="3" t="s">
        <v>221</v>
      </c>
      <c r="M9" t="s">
        <v>659</v>
      </c>
      <c r="O9" t="s">
        <v>270</v>
      </c>
      <c r="P9">
        <v>450</v>
      </c>
    </row>
    <row r="10" spans="2:16" x14ac:dyDescent="0.35">
      <c r="B10" s="6">
        <v>2</v>
      </c>
      <c r="C10" s="6">
        <v>21</v>
      </c>
      <c r="D10" s="6">
        <v>2101</v>
      </c>
      <c r="E10" s="6" t="s">
        <v>310</v>
      </c>
      <c r="F10" s="6" t="s">
        <v>310</v>
      </c>
      <c r="H10" s="1" t="s">
        <v>170</v>
      </c>
      <c r="I10" t="s">
        <v>330</v>
      </c>
      <c r="J10">
        <v>4</v>
      </c>
      <c r="L10" s="3" t="s">
        <v>225</v>
      </c>
      <c r="M10" t="s">
        <v>661</v>
      </c>
      <c r="O10" t="s">
        <v>121</v>
      </c>
      <c r="P10">
        <v>18</v>
      </c>
    </row>
    <row r="11" spans="2:16" x14ac:dyDescent="0.35">
      <c r="B11" s="6">
        <v>2</v>
      </c>
      <c r="C11" s="6">
        <v>21</v>
      </c>
      <c r="D11" s="6">
        <v>2102</v>
      </c>
      <c r="E11" s="6" t="s">
        <v>311</v>
      </c>
      <c r="F11" s="6" t="s">
        <v>310</v>
      </c>
      <c r="H11" s="1" t="s">
        <v>174</v>
      </c>
      <c r="I11" t="s">
        <v>564</v>
      </c>
      <c r="J11">
        <v>13</v>
      </c>
      <c r="L11" s="3" t="s">
        <v>229</v>
      </c>
      <c r="M11" t="s">
        <v>828</v>
      </c>
      <c r="O11" t="s">
        <v>230</v>
      </c>
      <c r="P11">
        <v>4</v>
      </c>
    </row>
    <row r="12" spans="2:16" x14ac:dyDescent="0.35">
      <c r="B12" s="6">
        <v>2</v>
      </c>
      <c r="C12" s="6">
        <v>21</v>
      </c>
      <c r="D12" s="6">
        <v>2103</v>
      </c>
      <c r="E12" s="6" t="s">
        <v>312</v>
      </c>
      <c r="F12" s="6" t="s">
        <v>310</v>
      </c>
      <c r="H12" s="1" t="s">
        <v>178</v>
      </c>
      <c r="I12" t="s">
        <v>479</v>
      </c>
      <c r="J12">
        <v>9</v>
      </c>
      <c r="L12" s="3" t="s">
        <v>231</v>
      </c>
      <c r="M12" t="s">
        <v>752</v>
      </c>
      <c r="O12" t="s">
        <v>122</v>
      </c>
      <c r="P12">
        <v>16</v>
      </c>
    </row>
    <row r="13" spans="2:16" x14ac:dyDescent="0.35">
      <c r="B13" s="6">
        <v>2</v>
      </c>
      <c r="C13" s="6">
        <v>21</v>
      </c>
      <c r="D13" s="6">
        <v>2104</v>
      </c>
      <c r="E13" s="6" t="s">
        <v>313</v>
      </c>
      <c r="F13" s="6" t="s">
        <v>310</v>
      </c>
      <c r="H13" s="1" t="s">
        <v>188</v>
      </c>
      <c r="I13" t="s">
        <v>653</v>
      </c>
      <c r="J13">
        <v>8</v>
      </c>
      <c r="L13" s="3" t="s">
        <v>242</v>
      </c>
      <c r="M13" t="s">
        <v>752</v>
      </c>
      <c r="O13" t="s">
        <v>667</v>
      </c>
      <c r="P13">
        <v>420</v>
      </c>
    </row>
    <row r="14" spans="2:16" x14ac:dyDescent="0.35">
      <c r="B14" s="6">
        <v>2</v>
      </c>
      <c r="C14" s="6">
        <v>22</v>
      </c>
      <c r="D14" s="6">
        <v>2201</v>
      </c>
      <c r="E14" s="6" t="s">
        <v>314</v>
      </c>
      <c r="F14" s="6" t="s">
        <v>310</v>
      </c>
      <c r="L14" s="3" t="s">
        <v>249</v>
      </c>
      <c r="M14" t="s">
        <v>658</v>
      </c>
      <c r="O14" t="s">
        <v>253</v>
      </c>
      <c r="P14">
        <v>1</v>
      </c>
    </row>
    <row r="15" spans="2:16" x14ac:dyDescent="0.35">
      <c r="B15" s="6">
        <v>2</v>
      </c>
      <c r="C15" s="6">
        <v>22</v>
      </c>
      <c r="D15" s="6">
        <v>2202</v>
      </c>
      <c r="E15" s="6" t="s">
        <v>315</v>
      </c>
      <c r="F15" s="6" t="s">
        <v>310</v>
      </c>
      <c r="H15" t="s">
        <v>823</v>
      </c>
      <c r="I15" t="s">
        <v>794</v>
      </c>
      <c r="L15" s="3" t="s">
        <v>268</v>
      </c>
      <c r="M15" t="s">
        <v>828</v>
      </c>
      <c r="O15" t="s">
        <v>88</v>
      </c>
      <c r="P15">
        <v>10</v>
      </c>
    </row>
    <row r="16" spans="2:16" x14ac:dyDescent="0.35">
      <c r="B16" s="6">
        <v>2</v>
      </c>
      <c r="C16" s="6">
        <v>22</v>
      </c>
      <c r="D16" s="6">
        <v>2203</v>
      </c>
      <c r="E16" s="6" t="s">
        <v>316</v>
      </c>
      <c r="F16" s="6" t="s">
        <v>310</v>
      </c>
      <c r="H16">
        <v>1</v>
      </c>
      <c r="I16" t="s">
        <v>811</v>
      </c>
      <c r="L16" s="3" t="s">
        <v>277</v>
      </c>
      <c r="M16" s="15" t="s">
        <v>753</v>
      </c>
      <c r="O16" t="s">
        <v>25</v>
      </c>
      <c r="P16">
        <v>12</v>
      </c>
    </row>
    <row r="17" spans="2:16" x14ac:dyDescent="0.35">
      <c r="B17" s="6">
        <v>2</v>
      </c>
      <c r="C17" s="6">
        <v>23</v>
      </c>
      <c r="D17" s="6">
        <v>2301</v>
      </c>
      <c r="E17" s="6" t="s">
        <v>317</v>
      </c>
      <c r="F17" s="6" t="s">
        <v>310</v>
      </c>
      <c r="H17">
        <v>2</v>
      </c>
      <c r="I17" t="s">
        <v>812</v>
      </c>
      <c r="L17" s="3" t="s">
        <v>256</v>
      </c>
      <c r="M17" t="s">
        <v>659</v>
      </c>
      <c r="O17" t="s">
        <v>202</v>
      </c>
      <c r="P17">
        <v>14</v>
      </c>
    </row>
    <row r="18" spans="2:16" x14ac:dyDescent="0.35">
      <c r="B18" s="6">
        <v>2</v>
      </c>
      <c r="C18" s="6">
        <v>23</v>
      </c>
      <c r="D18" s="6">
        <v>2302</v>
      </c>
      <c r="E18" s="6" t="s">
        <v>318</v>
      </c>
      <c r="F18" s="6" t="s">
        <v>310</v>
      </c>
      <c r="H18">
        <v>3</v>
      </c>
      <c r="I18" t="s">
        <v>813</v>
      </c>
      <c r="L18" s="3" t="s">
        <v>281</v>
      </c>
      <c r="M18" s="15" t="s">
        <v>753</v>
      </c>
      <c r="O18" t="s">
        <v>147</v>
      </c>
      <c r="P18">
        <v>20</v>
      </c>
    </row>
    <row r="19" spans="2:16" x14ac:dyDescent="0.35">
      <c r="B19" s="6">
        <v>3</v>
      </c>
      <c r="C19" s="6">
        <v>31</v>
      </c>
      <c r="D19" s="6">
        <v>3101</v>
      </c>
      <c r="E19" s="6" t="s">
        <v>319</v>
      </c>
      <c r="F19" s="6" t="s">
        <v>320</v>
      </c>
      <c r="H19">
        <v>4</v>
      </c>
      <c r="I19" t="s">
        <v>814</v>
      </c>
      <c r="L19" s="3" t="s">
        <v>295</v>
      </c>
      <c r="M19" t="s">
        <v>295</v>
      </c>
      <c r="O19" t="s">
        <v>261</v>
      </c>
      <c r="P19">
        <v>15</v>
      </c>
    </row>
    <row r="20" spans="2:16" x14ac:dyDescent="0.35">
      <c r="B20" s="6">
        <v>3</v>
      </c>
      <c r="C20" s="6">
        <v>31</v>
      </c>
      <c r="D20" s="6">
        <v>3102</v>
      </c>
      <c r="E20" s="6" t="s">
        <v>321</v>
      </c>
      <c r="F20" s="6" t="s">
        <v>320</v>
      </c>
      <c r="H20">
        <v>5</v>
      </c>
      <c r="I20" t="s">
        <v>815</v>
      </c>
      <c r="L20" s="11" t="s">
        <v>665</v>
      </c>
      <c r="M20" s="15" t="s">
        <v>753</v>
      </c>
      <c r="O20" t="s">
        <v>203</v>
      </c>
      <c r="P20">
        <v>16</v>
      </c>
    </row>
    <row r="21" spans="2:16" x14ac:dyDescent="0.35">
      <c r="B21" s="6">
        <v>3</v>
      </c>
      <c r="C21" s="6">
        <v>31</v>
      </c>
      <c r="D21" s="6">
        <v>3103</v>
      </c>
      <c r="E21" s="6" t="s">
        <v>322</v>
      </c>
      <c r="F21" s="6" t="s">
        <v>320</v>
      </c>
      <c r="H21">
        <v>6</v>
      </c>
      <c r="I21" t="s">
        <v>816</v>
      </c>
      <c r="L21" s="3" t="s">
        <v>669</v>
      </c>
      <c r="M21" s="15" t="s">
        <v>753</v>
      </c>
      <c r="O21" t="s">
        <v>279</v>
      </c>
      <c r="P21">
        <v>10</v>
      </c>
    </row>
    <row r="22" spans="2:16" x14ac:dyDescent="0.35">
      <c r="B22" s="6">
        <v>3</v>
      </c>
      <c r="C22" s="6">
        <v>32</v>
      </c>
      <c r="D22" s="6">
        <v>3201</v>
      </c>
      <c r="E22" s="6" t="s">
        <v>323</v>
      </c>
      <c r="F22" s="6" t="s">
        <v>320</v>
      </c>
      <c r="H22">
        <v>7</v>
      </c>
      <c r="I22" t="s">
        <v>817</v>
      </c>
      <c r="L22" s="3" t="s">
        <v>671</v>
      </c>
      <c r="M22" t="s">
        <v>752</v>
      </c>
      <c r="O22" t="s">
        <v>673</v>
      </c>
      <c r="P22">
        <v>18</v>
      </c>
    </row>
    <row r="23" spans="2:16" x14ac:dyDescent="0.35">
      <c r="B23" s="6">
        <v>3</v>
      </c>
      <c r="C23" s="6">
        <v>32</v>
      </c>
      <c r="D23" s="6">
        <v>3202</v>
      </c>
      <c r="E23" s="6" t="s">
        <v>324</v>
      </c>
      <c r="F23" s="6" t="s">
        <v>320</v>
      </c>
      <c r="H23">
        <v>8</v>
      </c>
      <c r="I23" t="s">
        <v>818</v>
      </c>
      <c r="L23" s="11" t="s">
        <v>702</v>
      </c>
      <c r="M23" s="15" t="s">
        <v>753</v>
      </c>
      <c r="O23" t="s">
        <v>259</v>
      </c>
      <c r="P23">
        <v>14</v>
      </c>
    </row>
    <row r="24" spans="2:16" x14ac:dyDescent="0.35">
      <c r="B24" s="6">
        <v>3</v>
      </c>
      <c r="C24" s="6">
        <v>33</v>
      </c>
      <c r="D24" s="6">
        <v>3301</v>
      </c>
      <c r="E24" s="6" t="s">
        <v>325</v>
      </c>
      <c r="F24" s="6" t="s">
        <v>320</v>
      </c>
      <c r="H24">
        <v>9</v>
      </c>
      <c r="I24" t="s">
        <v>819</v>
      </c>
      <c r="L24" s="11" t="s">
        <v>717</v>
      </c>
      <c r="M24" s="15" t="s">
        <v>660</v>
      </c>
      <c r="O24" t="s">
        <v>29</v>
      </c>
      <c r="P24">
        <v>15</v>
      </c>
    </row>
    <row r="25" spans="2:16" x14ac:dyDescent="0.35">
      <c r="B25" s="6">
        <v>3</v>
      </c>
      <c r="C25" s="6">
        <v>33</v>
      </c>
      <c r="D25" s="6">
        <v>3302</v>
      </c>
      <c r="E25" s="6" t="s">
        <v>326</v>
      </c>
      <c r="F25" s="6" t="s">
        <v>320</v>
      </c>
      <c r="H25">
        <v>10</v>
      </c>
      <c r="I25" t="s">
        <v>820</v>
      </c>
      <c r="L25" s="52" t="s">
        <v>798</v>
      </c>
      <c r="M25" s="53" t="s">
        <v>828</v>
      </c>
      <c r="O25" t="s">
        <v>265</v>
      </c>
      <c r="P25">
        <v>8</v>
      </c>
    </row>
    <row r="26" spans="2:16" x14ac:dyDescent="0.35">
      <c r="B26" s="6">
        <v>3</v>
      </c>
      <c r="C26" s="6">
        <v>33</v>
      </c>
      <c r="D26" s="6">
        <v>3303</v>
      </c>
      <c r="E26" s="6" t="s">
        <v>327</v>
      </c>
      <c r="F26" s="6" t="s">
        <v>320</v>
      </c>
      <c r="H26">
        <v>11</v>
      </c>
      <c r="I26" t="s">
        <v>821</v>
      </c>
      <c r="L26" s="52" t="s">
        <v>799</v>
      </c>
      <c r="M26" s="53" t="s">
        <v>658</v>
      </c>
      <c r="O26" t="s">
        <v>674</v>
      </c>
      <c r="P26">
        <v>16</v>
      </c>
    </row>
    <row r="27" spans="2:16" x14ac:dyDescent="0.35">
      <c r="B27" s="6">
        <v>3</v>
      </c>
      <c r="C27" s="6">
        <v>33</v>
      </c>
      <c r="D27" s="6">
        <v>3304</v>
      </c>
      <c r="E27" s="6" t="s">
        <v>328</v>
      </c>
      <c r="F27" s="6" t="s">
        <v>320</v>
      </c>
      <c r="H27">
        <v>12</v>
      </c>
      <c r="I27" t="s">
        <v>822</v>
      </c>
      <c r="L27" s="52" t="s">
        <v>807</v>
      </c>
      <c r="M27" s="53" t="s">
        <v>828</v>
      </c>
      <c r="O27" t="s">
        <v>676</v>
      </c>
      <c r="P27">
        <v>10</v>
      </c>
    </row>
    <row r="28" spans="2:16" x14ac:dyDescent="0.35">
      <c r="B28" s="6">
        <v>4</v>
      </c>
      <c r="C28" s="6">
        <v>41</v>
      </c>
      <c r="D28" s="6">
        <v>4101</v>
      </c>
      <c r="E28" s="6" t="s">
        <v>329</v>
      </c>
      <c r="F28" s="6" t="s">
        <v>330</v>
      </c>
      <c r="L28" s="52" t="s">
        <v>805</v>
      </c>
      <c r="M28" s="53" t="s">
        <v>752</v>
      </c>
      <c r="O28" t="s">
        <v>233</v>
      </c>
      <c r="P28">
        <v>16</v>
      </c>
    </row>
    <row r="29" spans="2:16" x14ac:dyDescent="0.35">
      <c r="B29" s="6">
        <v>4</v>
      </c>
      <c r="C29" s="6">
        <v>41</v>
      </c>
      <c r="D29" s="6">
        <v>4102</v>
      </c>
      <c r="E29" s="6" t="s">
        <v>330</v>
      </c>
      <c r="F29" s="6" t="s">
        <v>330</v>
      </c>
      <c r="L29" s="52" t="s">
        <v>803</v>
      </c>
      <c r="M29" s="53" t="s">
        <v>752</v>
      </c>
      <c r="O29" t="s">
        <v>240</v>
      </c>
      <c r="P29">
        <v>13</v>
      </c>
    </row>
    <row r="30" spans="2:16" x14ac:dyDescent="0.35">
      <c r="B30" s="6">
        <v>4</v>
      </c>
      <c r="C30" s="6">
        <v>41</v>
      </c>
      <c r="D30" s="6">
        <v>4103</v>
      </c>
      <c r="E30" s="6" t="s">
        <v>331</v>
      </c>
      <c r="F30" s="6" t="s">
        <v>330</v>
      </c>
      <c r="L30" s="52" t="s">
        <v>804</v>
      </c>
      <c r="M30" s="53" t="s">
        <v>660</v>
      </c>
      <c r="O30" t="s">
        <v>227</v>
      </c>
      <c r="P30">
        <v>15</v>
      </c>
    </row>
    <row r="31" spans="2:16" x14ac:dyDescent="0.35">
      <c r="B31" s="6">
        <v>4</v>
      </c>
      <c r="C31" s="6">
        <v>41</v>
      </c>
      <c r="D31" s="6">
        <v>4104</v>
      </c>
      <c r="E31" s="6" t="s">
        <v>332</v>
      </c>
      <c r="F31" s="6" t="s">
        <v>330</v>
      </c>
      <c r="L31" s="52" t="s">
        <v>801</v>
      </c>
      <c r="M31" s="53" t="s">
        <v>658</v>
      </c>
      <c r="O31" t="s">
        <v>244</v>
      </c>
      <c r="P31">
        <v>18</v>
      </c>
    </row>
    <row r="32" spans="2:16" x14ac:dyDescent="0.35">
      <c r="B32" s="6">
        <v>4</v>
      </c>
      <c r="C32" s="6">
        <v>41</v>
      </c>
      <c r="D32" s="6">
        <v>4105</v>
      </c>
      <c r="E32" s="6" t="s">
        <v>333</v>
      </c>
      <c r="F32" s="6" t="s">
        <v>330</v>
      </c>
      <c r="L32" s="52" t="s">
        <v>802</v>
      </c>
      <c r="M32" s="53" t="s">
        <v>658</v>
      </c>
      <c r="O32" t="s">
        <v>37</v>
      </c>
      <c r="P32">
        <v>10</v>
      </c>
    </row>
    <row r="33" spans="2:16" x14ac:dyDescent="0.35">
      <c r="B33" s="6">
        <v>4</v>
      </c>
      <c r="C33" s="6">
        <v>41</v>
      </c>
      <c r="D33" s="6">
        <v>4106</v>
      </c>
      <c r="E33" s="6" t="s">
        <v>334</v>
      </c>
      <c r="F33" s="6" t="s">
        <v>330</v>
      </c>
      <c r="L33" s="52" t="s">
        <v>810</v>
      </c>
      <c r="M33" s="53" t="s">
        <v>658</v>
      </c>
      <c r="O33" t="s">
        <v>251</v>
      </c>
      <c r="P33">
        <v>15</v>
      </c>
    </row>
    <row r="34" spans="2:16" x14ac:dyDescent="0.35">
      <c r="B34" s="6">
        <v>4</v>
      </c>
      <c r="C34" s="6">
        <v>42</v>
      </c>
      <c r="D34" s="6">
        <v>4201</v>
      </c>
      <c r="E34" s="6" t="s">
        <v>335</v>
      </c>
      <c r="F34" s="6" t="s">
        <v>330</v>
      </c>
      <c r="L34" s="52" t="s">
        <v>806</v>
      </c>
      <c r="M34" s="53" t="s">
        <v>828</v>
      </c>
      <c r="O34" t="s">
        <v>258</v>
      </c>
      <c r="P34">
        <v>14</v>
      </c>
    </row>
    <row r="35" spans="2:16" x14ac:dyDescent="0.35">
      <c r="B35" s="6">
        <v>4</v>
      </c>
      <c r="C35" s="6">
        <v>42</v>
      </c>
      <c r="D35" s="6">
        <v>4202</v>
      </c>
      <c r="E35" s="6" t="s">
        <v>336</v>
      </c>
      <c r="F35" s="6" t="s">
        <v>330</v>
      </c>
      <c r="L35" s="11" t="s">
        <v>808</v>
      </c>
      <c r="M35" s="53" t="s">
        <v>660</v>
      </c>
      <c r="O35" t="s">
        <v>31</v>
      </c>
      <c r="P35">
        <v>1</v>
      </c>
    </row>
    <row r="36" spans="2:16" x14ac:dyDescent="0.35">
      <c r="B36" s="6">
        <v>4</v>
      </c>
      <c r="C36" s="6">
        <v>42</v>
      </c>
      <c r="D36" s="6">
        <v>4203</v>
      </c>
      <c r="E36" s="6" t="s">
        <v>337</v>
      </c>
      <c r="F36" s="6" t="s">
        <v>330</v>
      </c>
      <c r="L36" s="11" t="s">
        <v>809</v>
      </c>
      <c r="M36" s="15" t="s">
        <v>752</v>
      </c>
      <c r="O36" t="s">
        <v>678</v>
      </c>
      <c r="P36">
        <v>7</v>
      </c>
    </row>
    <row r="37" spans="2:16" x14ac:dyDescent="0.35">
      <c r="B37" s="6">
        <v>4</v>
      </c>
      <c r="C37" s="6">
        <v>42</v>
      </c>
      <c r="D37" s="6">
        <v>4204</v>
      </c>
      <c r="E37" s="6" t="s">
        <v>338</v>
      </c>
      <c r="F37" s="6" t="s">
        <v>330</v>
      </c>
      <c r="O37" t="s">
        <v>289</v>
      </c>
      <c r="P37">
        <v>15</v>
      </c>
    </row>
    <row r="38" spans="2:16" x14ac:dyDescent="0.35">
      <c r="B38" s="6">
        <v>4</v>
      </c>
      <c r="C38" s="6">
        <v>43</v>
      </c>
      <c r="D38" s="6">
        <v>4301</v>
      </c>
      <c r="E38" s="6" t="s">
        <v>339</v>
      </c>
      <c r="F38" s="6" t="s">
        <v>330</v>
      </c>
      <c r="O38" t="s">
        <v>56</v>
      </c>
      <c r="P38">
        <v>18</v>
      </c>
    </row>
    <row r="39" spans="2:16" x14ac:dyDescent="0.35">
      <c r="B39" s="6">
        <v>4</v>
      </c>
      <c r="C39" s="6">
        <v>43</v>
      </c>
      <c r="D39" s="6">
        <v>4302</v>
      </c>
      <c r="E39" s="6" t="s">
        <v>340</v>
      </c>
      <c r="F39" s="6" t="s">
        <v>330</v>
      </c>
      <c r="O39" t="s">
        <v>117</v>
      </c>
      <c r="P39">
        <v>15</v>
      </c>
    </row>
    <row r="40" spans="2:16" x14ac:dyDescent="0.35">
      <c r="B40" s="6">
        <v>4</v>
      </c>
      <c r="C40" s="6">
        <v>43</v>
      </c>
      <c r="D40" s="6">
        <v>4303</v>
      </c>
      <c r="E40" s="6" t="s">
        <v>341</v>
      </c>
      <c r="F40" s="6" t="s">
        <v>330</v>
      </c>
      <c r="O40" t="s">
        <v>285</v>
      </c>
      <c r="P40">
        <v>18</v>
      </c>
    </row>
    <row r="41" spans="2:16" x14ac:dyDescent="0.35">
      <c r="B41" s="6">
        <v>4</v>
      </c>
      <c r="C41" s="6">
        <v>43</v>
      </c>
      <c r="D41" s="6">
        <v>4304</v>
      </c>
      <c r="E41" s="6" t="s">
        <v>342</v>
      </c>
      <c r="F41" s="6" t="s">
        <v>330</v>
      </c>
      <c r="O41" t="s">
        <v>280</v>
      </c>
      <c r="P41">
        <v>18</v>
      </c>
    </row>
    <row r="42" spans="2:16" x14ac:dyDescent="0.35">
      <c r="B42" s="6">
        <v>4</v>
      </c>
      <c r="C42" s="6">
        <v>43</v>
      </c>
      <c r="D42" s="6">
        <v>4305</v>
      </c>
      <c r="E42" s="6" t="s">
        <v>343</v>
      </c>
      <c r="F42" s="6" t="s">
        <v>330</v>
      </c>
      <c r="O42" t="s">
        <v>293</v>
      </c>
      <c r="P42">
        <v>1</v>
      </c>
    </row>
    <row r="43" spans="2:16" x14ac:dyDescent="0.35">
      <c r="B43" s="6">
        <v>5</v>
      </c>
      <c r="C43" s="6">
        <v>51</v>
      </c>
      <c r="D43" s="6">
        <v>5101</v>
      </c>
      <c r="E43" s="6" t="s">
        <v>344</v>
      </c>
      <c r="F43" s="6" t="s">
        <v>344</v>
      </c>
      <c r="O43" t="s">
        <v>681</v>
      </c>
      <c r="P43">
        <v>20</v>
      </c>
    </row>
    <row r="44" spans="2:16" x14ac:dyDescent="0.35">
      <c r="B44" s="6">
        <v>5</v>
      </c>
      <c r="C44" s="6">
        <v>51</v>
      </c>
      <c r="D44" s="6">
        <v>5102</v>
      </c>
      <c r="E44" s="6" t="s">
        <v>345</v>
      </c>
      <c r="F44" s="6" t="s">
        <v>344</v>
      </c>
      <c r="O44" t="s">
        <v>44</v>
      </c>
      <c r="P44">
        <v>25</v>
      </c>
    </row>
    <row r="45" spans="2:16" x14ac:dyDescent="0.35">
      <c r="B45" s="6">
        <v>5</v>
      </c>
      <c r="C45" s="6">
        <v>51</v>
      </c>
      <c r="D45" s="6">
        <v>5103</v>
      </c>
      <c r="E45" s="6" t="s">
        <v>346</v>
      </c>
      <c r="F45" s="6" t="s">
        <v>344</v>
      </c>
      <c r="O45" t="s">
        <v>682</v>
      </c>
      <c r="P45">
        <v>350</v>
      </c>
    </row>
    <row r="46" spans="2:16" x14ac:dyDescent="0.35">
      <c r="B46" s="6">
        <v>5</v>
      </c>
      <c r="C46" s="6">
        <v>51</v>
      </c>
      <c r="D46" s="6">
        <v>5104</v>
      </c>
      <c r="E46" s="6" t="s">
        <v>347</v>
      </c>
      <c r="F46" s="6" t="s">
        <v>344</v>
      </c>
      <c r="O46" t="s">
        <v>269</v>
      </c>
      <c r="P46">
        <v>20</v>
      </c>
    </row>
    <row r="47" spans="2:16" x14ac:dyDescent="0.35">
      <c r="B47" s="6">
        <v>5</v>
      </c>
      <c r="C47" s="6">
        <v>51</v>
      </c>
      <c r="D47" s="6">
        <v>5105</v>
      </c>
      <c r="E47" s="6" t="s">
        <v>348</v>
      </c>
      <c r="F47" s="6" t="s">
        <v>344</v>
      </c>
      <c r="O47" t="s">
        <v>683</v>
      </c>
      <c r="P47">
        <v>12</v>
      </c>
    </row>
    <row r="48" spans="2:16" x14ac:dyDescent="0.35">
      <c r="B48" s="6">
        <v>5</v>
      </c>
      <c r="C48" s="6">
        <v>51</v>
      </c>
      <c r="D48" s="6">
        <v>5107</v>
      </c>
      <c r="E48" s="6" t="s">
        <v>349</v>
      </c>
      <c r="F48" s="6" t="s">
        <v>344</v>
      </c>
      <c r="O48" t="s">
        <v>684</v>
      </c>
      <c r="P48">
        <v>14</v>
      </c>
    </row>
    <row r="49" spans="2:16" x14ac:dyDescent="0.35">
      <c r="B49" s="6">
        <v>5</v>
      </c>
      <c r="C49" s="6">
        <v>51</v>
      </c>
      <c r="D49" s="6">
        <v>5109</v>
      </c>
      <c r="E49" s="6" t="s">
        <v>350</v>
      </c>
      <c r="F49" s="6" t="s">
        <v>344</v>
      </c>
      <c r="O49" t="s">
        <v>248</v>
      </c>
      <c r="P49">
        <v>1</v>
      </c>
    </row>
    <row r="50" spans="2:16" x14ac:dyDescent="0.35">
      <c r="B50" s="6">
        <v>5</v>
      </c>
      <c r="C50" s="6">
        <v>52</v>
      </c>
      <c r="D50" s="6">
        <v>5201</v>
      </c>
      <c r="E50" s="6" t="s">
        <v>351</v>
      </c>
      <c r="F50" s="6" t="s">
        <v>344</v>
      </c>
      <c r="O50" t="s">
        <v>286</v>
      </c>
      <c r="P50">
        <v>15</v>
      </c>
    </row>
    <row r="51" spans="2:16" x14ac:dyDescent="0.35">
      <c r="B51" s="6">
        <v>5</v>
      </c>
      <c r="C51" s="6">
        <v>53</v>
      </c>
      <c r="D51" s="6">
        <v>5301</v>
      </c>
      <c r="E51" s="6" t="s">
        <v>352</v>
      </c>
      <c r="F51" s="6" t="s">
        <v>344</v>
      </c>
      <c r="O51" t="s">
        <v>688</v>
      </c>
      <c r="P51">
        <f>12*0.125</f>
        <v>1.5</v>
      </c>
    </row>
    <row r="52" spans="2:16" x14ac:dyDescent="0.35">
      <c r="B52" s="6">
        <v>5</v>
      </c>
      <c r="C52" s="6">
        <v>53</v>
      </c>
      <c r="D52" s="6">
        <v>5302</v>
      </c>
      <c r="E52" s="6" t="s">
        <v>353</v>
      </c>
      <c r="F52" s="6" t="s">
        <v>344</v>
      </c>
      <c r="O52" t="s">
        <v>248</v>
      </c>
      <c r="P52">
        <v>1</v>
      </c>
    </row>
    <row r="53" spans="2:16" x14ac:dyDescent="0.35">
      <c r="B53" s="6">
        <v>5</v>
      </c>
      <c r="C53" s="6">
        <v>53</v>
      </c>
      <c r="D53" s="6">
        <v>5303</v>
      </c>
      <c r="E53" s="6" t="s">
        <v>354</v>
      </c>
      <c r="F53" s="6" t="s">
        <v>344</v>
      </c>
      <c r="O53" t="s">
        <v>692</v>
      </c>
      <c r="P53">
        <v>6</v>
      </c>
    </row>
    <row r="54" spans="2:16" x14ac:dyDescent="0.35">
      <c r="B54" s="6">
        <v>5</v>
      </c>
      <c r="C54" s="6">
        <v>53</v>
      </c>
      <c r="D54" s="6">
        <v>5304</v>
      </c>
      <c r="E54" s="6" t="s">
        <v>355</v>
      </c>
      <c r="F54" s="6" t="s">
        <v>344</v>
      </c>
      <c r="O54" t="s">
        <v>695</v>
      </c>
      <c r="P54">
        <v>24</v>
      </c>
    </row>
    <row r="55" spans="2:16" x14ac:dyDescent="0.35">
      <c r="B55" s="6">
        <v>5</v>
      </c>
      <c r="C55" s="6">
        <v>54</v>
      </c>
      <c r="D55" s="6">
        <v>5401</v>
      </c>
      <c r="E55" s="6" t="s">
        <v>356</v>
      </c>
      <c r="F55" s="6" t="s">
        <v>344</v>
      </c>
      <c r="O55" t="s">
        <v>700</v>
      </c>
      <c r="P55">
        <v>12</v>
      </c>
    </row>
    <row r="56" spans="2:16" x14ac:dyDescent="0.35">
      <c r="B56" s="6">
        <v>5</v>
      </c>
      <c r="C56" s="6">
        <v>54</v>
      </c>
      <c r="D56" s="6">
        <v>5402</v>
      </c>
      <c r="E56" s="6" t="s">
        <v>266</v>
      </c>
      <c r="F56" s="6" t="s">
        <v>344</v>
      </c>
      <c r="O56" t="s">
        <v>705</v>
      </c>
      <c r="P56">
        <v>8</v>
      </c>
    </row>
    <row r="57" spans="2:16" x14ac:dyDescent="0.35">
      <c r="B57" s="6">
        <v>5</v>
      </c>
      <c r="C57" s="6">
        <v>54</v>
      </c>
      <c r="D57" s="6">
        <v>5403</v>
      </c>
      <c r="E57" s="6" t="s">
        <v>357</v>
      </c>
      <c r="F57" s="6" t="s">
        <v>344</v>
      </c>
      <c r="O57" t="s">
        <v>59</v>
      </c>
      <c r="P57">
        <v>18</v>
      </c>
    </row>
    <row r="58" spans="2:16" x14ac:dyDescent="0.35">
      <c r="B58" s="6">
        <v>5</v>
      </c>
      <c r="C58" s="6">
        <v>54</v>
      </c>
      <c r="D58" s="6">
        <v>5404</v>
      </c>
      <c r="E58" s="6" t="s">
        <v>358</v>
      </c>
      <c r="F58" s="6" t="s">
        <v>344</v>
      </c>
      <c r="O58" t="s">
        <v>759</v>
      </c>
      <c r="P58">
        <v>8</v>
      </c>
    </row>
    <row r="59" spans="2:16" x14ac:dyDescent="0.35">
      <c r="B59" s="6">
        <v>5</v>
      </c>
      <c r="C59" s="6">
        <v>54</v>
      </c>
      <c r="D59" s="6">
        <v>5405</v>
      </c>
      <c r="E59" s="6" t="s">
        <v>359</v>
      </c>
      <c r="F59" s="6" t="s">
        <v>344</v>
      </c>
      <c r="O59" t="s">
        <v>761</v>
      </c>
      <c r="P59">
        <v>20</v>
      </c>
    </row>
    <row r="60" spans="2:16" x14ac:dyDescent="0.35">
      <c r="B60" s="6">
        <v>5</v>
      </c>
      <c r="C60" s="6">
        <v>55</v>
      </c>
      <c r="D60" s="6">
        <v>5501</v>
      </c>
      <c r="E60" s="6" t="s">
        <v>360</v>
      </c>
      <c r="F60" s="6" t="s">
        <v>344</v>
      </c>
      <c r="O60" t="s">
        <v>764</v>
      </c>
      <c r="P60">
        <v>15</v>
      </c>
    </row>
    <row r="61" spans="2:16" x14ac:dyDescent="0.35">
      <c r="B61" s="6">
        <v>5</v>
      </c>
      <c r="C61" s="6">
        <v>55</v>
      </c>
      <c r="D61" s="6">
        <v>5502</v>
      </c>
      <c r="E61" s="6" t="s">
        <v>361</v>
      </c>
      <c r="F61" s="6" t="s">
        <v>344</v>
      </c>
      <c r="O61" t="s">
        <v>766</v>
      </c>
      <c r="P61">
        <v>1</v>
      </c>
    </row>
    <row r="62" spans="2:16" x14ac:dyDescent="0.35">
      <c r="B62" s="6">
        <v>5</v>
      </c>
      <c r="C62" s="6">
        <v>55</v>
      </c>
      <c r="D62" s="6">
        <v>5503</v>
      </c>
      <c r="E62" s="6" t="s">
        <v>362</v>
      </c>
      <c r="F62" s="6" t="s">
        <v>344</v>
      </c>
      <c r="O62" t="s">
        <v>767</v>
      </c>
      <c r="P62">
        <v>15</v>
      </c>
    </row>
    <row r="63" spans="2:16" x14ac:dyDescent="0.35">
      <c r="B63" s="6">
        <v>5</v>
      </c>
      <c r="C63" s="6">
        <v>55</v>
      </c>
      <c r="D63" s="6">
        <v>5504</v>
      </c>
      <c r="E63" s="6" t="s">
        <v>363</v>
      </c>
      <c r="F63" s="6" t="s">
        <v>344</v>
      </c>
      <c r="O63" t="s">
        <v>184</v>
      </c>
      <c r="P63">
        <v>13</v>
      </c>
    </row>
    <row r="64" spans="2:16" x14ac:dyDescent="0.35">
      <c r="B64" s="6">
        <v>5</v>
      </c>
      <c r="C64" s="6">
        <v>55</v>
      </c>
      <c r="D64" s="6">
        <v>5506</v>
      </c>
      <c r="E64" s="6" t="s">
        <v>364</v>
      </c>
      <c r="F64" s="6" t="s">
        <v>344</v>
      </c>
      <c r="O64" t="s">
        <v>776</v>
      </c>
      <c r="P64">
        <v>3</v>
      </c>
    </row>
    <row r="65" spans="2:16" x14ac:dyDescent="0.35">
      <c r="B65" s="6">
        <v>5</v>
      </c>
      <c r="C65" s="6">
        <v>56</v>
      </c>
      <c r="D65" s="6">
        <v>5601</v>
      </c>
      <c r="E65" s="6" t="s">
        <v>365</v>
      </c>
      <c r="F65" s="6" t="s">
        <v>344</v>
      </c>
      <c r="O65" t="s">
        <v>14</v>
      </c>
      <c r="P65">
        <v>1</v>
      </c>
    </row>
    <row r="66" spans="2:16" x14ac:dyDescent="0.35">
      <c r="B66" s="6">
        <v>5</v>
      </c>
      <c r="C66" s="6">
        <v>56</v>
      </c>
      <c r="D66" s="6">
        <v>5602</v>
      </c>
      <c r="E66" s="6" t="s">
        <v>366</v>
      </c>
      <c r="F66" s="6" t="s">
        <v>344</v>
      </c>
      <c r="O66" t="s">
        <v>20</v>
      </c>
      <c r="P66">
        <v>50</v>
      </c>
    </row>
    <row r="67" spans="2:16" x14ac:dyDescent="0.35">
      <c r="B67" s="6">
        <v>5</v>
      </c>
      <c r="C67" s="6">
        <v>56</v>
      </c>
      <c r="D67" s="6">
        <v>5603</v>
      </c>
      <c r="E67" s="6" t="s">
        <v>367</v>
      </c>
      <c r="F67" s="6" t="s">
        <v>344</v>
      </c>
      <c r="O67" t="s">
        <v>22</v>
      </c>
      <c r="P67">
        <v>3</v>
      </c>
    </row>
    <row r="68" spans="2:16" x14ac:dyDescent="0.35">
      <c r="B68" s="6">
        <v>5</v>
      </c>
      <c r="C68" s="6">
        <v>56</v>
      </c>
      <c r="D68" s="6">
        <v>5604</v>
      </c>
      <c r="E68" s="6" t="s">
        <v>368</v>
      </c>
      <c r="F68" s="6" t="s">
        <v>344</v>
      </c>
      <c r="O68" t="s">
        <v>26</v>
      </c>
      <c r="P68">
        <v>18</v>
      </c>
    </row>
    <row r="69" spans="2:16" x14ac:dyDescent="0.35">
      <c r="B69" s="6">
        <v>5</v>
      </c>
      <c r="C69" s="6">
        <v>56</v>
      </c>
      <c r="D69" s="6">
        <v>5605</v>
      </c>
      <c r="E69" s="6" t="s">
        <v>369</v>
      </c>
      <c r="F69" s="6" t="s">
        <v>344</v>
      </c>
      <c r="O69" t="s">
        <v>33</v>
      </c>
      <c r="P69">
        <v>1</v>
      </c>
    </row>
    <row r="70" spans="2:16" x14ac:dyDescent="0.35">
      <c r="B70" s="6">
        <v>5</v>
      </c>
      <c r="C70" s="6">
        <v>56</v>
      </c>
      <c r="D70" s="6">
        <v>5606</v>
      </c>
      <c r="E70" s="6" t="s">
        <v>370</v>
      </c>
      <c r="F70" s="6" t="s">
        <v>344</v>
      </c>
      <c r="O70" t="s">
        <v>39</v>
      </c>
      <c r="P70">
        <v>25</v>
      </c>
    </row>
    <row r="71" spans="2:16" x14ac:dyDescent="0.35">
      <c r="B71" s="6">
        <v>5</v>
      </c>
      <c r="C71" s="6">
        <v>57</v>
      </c>
      <c r="D71" s="6">
        <v>5701</v>
      </c>
      <c r="E71" s="6" t="s">
        <v>371</v>
      </c>
      <c r="F71" s="6" t="s">
        <v>344</v>
      </c>
      <c r="O71" t="s">
        <v>48</v>
      </c>
      <c r="P71">
        <v>30</v>
      </c>
    </row>
    <row r="72" spans="2:16" x14ac:dyDescent="0.35">
      <c r="B72" s="6">
        <v>5</v>
      </c>
      <c r="C72" s="6">
        <v>57</v>
      </c>
      <c r="D72" s="6">
        <v>5702</v>
      </c>
      <c r="E72" s="6" t="s">
        <v>372</v>
      </c>
      <c r="F72" s="6" t="s">
        <v>344</v>
      </c>
      <c r="O72" t="s">
        <v>49</v>
      </c>
      <c r="P72">
        <v>40</v>
      </c>
    </row>
    <row r="73" spans="2:16" x14ac:dyDescent="0.35">
      <c r="B73" s="6">
        <v>5</v>
      </c>
      <c r="C73" s="6">
        <v>57</v>
      </c>
      <c r="D73" s="6">
        <v>5703</v>
      </c>
      <c r="E73" s="6" t="s">
        <v>373</v>
      </c>
      <c r="F73" s="6" t="s">
        <v>344</v>
      </c>
      <c r="O73" t="s">
        <v>51</v>
      </c>
      <c r="P73">
        <v>70</v>
      </c>
    </row>
    <row r="74" spans="2:16" x14ac:dyDescent="0.35">
      <c r="B74" s="6">
        <v>5</v>
      </c>
      <c r="C74" s="6">
        <v>57</v>
      </c>
      <c r="D74" s="6">
        <v>5704</v>
      </c>
      <c r="E74" s="6" t="s">
        <v>374</v>
      </c>
      <c r="F74" s="6" t="s">
        <v>344</v>
      </c>
      <c r="O74" t="s">
        <v>54</v>
      </c>
      <c r="P74">
        <v>60</v>
      </c>
    </row>
    <row r="75" spans="2:16" x14ac:dyDescent="0.35">
      <c r="B75" s="6">
        <v>5</v>
      </c>
      <c r="C75" s="6">
        <v>57</v>
      </c>
      <c r="D75" s="6">
        <v>5705</v>
      </c>
      <c r="E75" s="6" t="s">
        <v>375</v>
      </c>
      <c r="F75" s="6" t="s">
        <v>344</v>
      </c>
      <c r="O75" t="s">
        <v>58</v>
      </c>
      <c r="P75">
        <v>25</v>
      </c>
    </row>
    <row r="76" spans="2:16" x14ac:dyDescent="0.35">
      <c r="B76" s="6">
        <v>5</v>
      </c>
      <c r="C76" s="6">
        <v>57</v>
      </c>
      <c r="D76" s="6">
        <v>5706</v>
      </c>
      <c r="E76" s="6" t="s">
        <v>376</v>
      </c>
      <c r="F76" s="6" t="s">
        <v>344</v>
      </c>
      <c r="O76" t="s">
        <v>62</v>
      </c>
      <c r="P76">
        <v>6</v>
      </c>
    </row>
    <row r="77" spans="2:16" x14ac:dyDescent="0.35">
      <c r="B77" s="6">
        <v>5</v>
      </c>
      <c r="C77" s="6">
        <v>58</v>
      </c>
      <c r="D77" s="6">
        <v>5801</v>
      </c>
      <c r="E77" s="6" t="s">
        <v>377</v>
      </c>
      <c r="F77" s="6" t="s">
        <v>344</v>
      </c>
      <c r="O77" t="s">
        <v>68</v>
      </c>
      <c r="P77">
        <v>6</v>
      </c>
    </row>
    <row r="78" spans="2:16" x14ac:dyDescent="0.35">
      <c r="B78" s="6">
        <v>5</v>
      </c>
      <c r="C78" s="6">
        <v>58</v>
      </c>
      <c r="D78" s="6">
        <v>5802</v>
      </c>
      <c r="E78" s="6" t="s">
        <v>133</v>
      </c>
      <c r="F78" s="6" t="s">
        <v>344</v>
      </c>
      <c r="O78" t="s">
        <v>74</v>
      </c>
      <c r="P78">
        <v>4</v>
      </c>
    </row>
    <row r="79" spans="2:16" x14ac:dyDescent="0.35">
      <c r="B79" s="6">
        <v>5</v>
      </c>
      <c r="C79" s="6">
        <v>58</v>
      </c>
      <c r="D79" s="6">
        <v>5803</v>
      </c>
      <c r="E79" s="6" t="s">
        <v>378</v>
      </c>
      <c r="F79" s="6" t="s">
        <v>344</v>
      </c>
      <c r="O79" t="s">
        <v>77</v>
      </c>
      <c r="P79">
        <v>20</v>
      </c>
    </row>
    <row r="80" spans="2:16" x14ac:dyDescent="0.35">
      <c r="B80" s="6">
        <v>5</v>
      </c>
      <c r="C80" s="6">
        <v>58</v>
      </c>
      <c r="D80" s="6">
        <v>5804</v>
      </c>
      <c r="E80" s="6" t="s">
        <v>379</v>
      </c>
      <c r="F80" s="6" t="s">
        <v>344</v>
      </c>
      <c r="O80" t="s">
        <v>79</v>
      </c>
      <c r="P80">
        <v>36</v>
      </c>
    </row>
    <row r="81" spans="2:16" x14ac:dyDescent="0.35">
      <c r="B81" s="6">
        <v>6</v>
      </c>
      <c r="C81" s="6">
        <v>61</v>
      </c>
      <c r="D81" s="6">
        <v>6101</v>
      </c>
      <c r="E81" s="6" t="s">
        <v>380</v>
      </c>
      <c r="F81" s="6" t="s">
        <v>381</v>
      </c>
      <c r="O81" t="s">
        <v>81</v>
      </c>
      <c r="P81">
        <v>3</v>
      </c>
    </row>
    <row r="82" spans="2:16" x14ac:dyDescent="0.35">
      <c r="B82" s="6">
        <v>6</v>
      </c>
      <c r="C82" s="6">
        <v>61</v>
      </c>
      <c r="D82" s="6">
        <v>6102</v>
      </c>
      <c r="E82" s="6" t="s">
        <v>382</v>
      </c>
      <c r="F82" s="6" t="s">
        <v>381</v>
      </c>
      <c r="O82" t="s">
        <v>83</v>
      </c>
      <c r="P82">
        <v>3</v>
      </c>
    </row>
    <row r="83" spans="2:16" x14ac:dyDescent="0.35">
      <c r="B83" s="6">
        <v>6</v>
      </c>
      <c r="C83" s="6">
        <v>61</v>
      </c>
      <c r="D83" s="6">
        <v>6103</v>
      </c>
      <c r="E83" s="6" t="s">
        <v>383</v>
      </c>
      <c r="F83" s="6" t="s">
        <v>381</v>
      </c>
      <c r="O83" t="s">
        <v>89</v>
      </c>
      <c r="P83">
        <v>15</v>
      </c>
    </row>
    <row r="84" spans="2:16" x14ac:dyDescent="0.35">
      <c r="B84" s="6">
        <v>6</v>
      </c>
      <c r="C84" s="6">
        <v>61</v>
      </c>
      <c r="D84" s="6">
        <v>6104</v>
      </c>
      <c r="E84" s="6" t="s">
        <v>384</v>
      </c>
      <c r="F84" s="6" t="s">
        <v>381</v>
      </c>
      <c r="O84" t="s">
        <v>93</v>
      </c>
      <c r="P84">
        <v>20</v>
      </c>
    </row>
    <row r="85" spans="2:16" x14ac:dyDescent="0.35">
      <c r="B85" s="6">
        <v>6</v>
      </c>
      <c r="C85" s="6">
        <v>61</v>
      </c>
      <c r="D85" s="6">
        <v>6105</v>
      </c>
      <c r="E85" s="6" t="s">
        <v>385</v>
      </c>
      <c r="F85" s="6" t="s">
        <v>381</v>
      </c>
      <c r="O85" t="s">
        <v>97</v>
      </c>
      <c r="P85">
        <v>70</v>
      </c>
    </row>
    <row r="86" spans="2:16" x14ac:dyDescent="0.35">
      <c r="B86" s="6">
        <v>6</v>
      </c>
      <c r="C86" s="6">
        <v>61</v>
      </c>
      <c r="D86" s="6">
        <v>6106</v>
      </c>
      <c r="E86" s="6" t="s">
        <v>386</v>
      </c>
      <c r="F86" s="6" t="s">
        <v>381</v>
      </c>
      <c r="O86" t="s">
        <v>101</v>
      </c>
      <c r="P86">
        <v>20</v>
      </c>
    </row>
    <row r="87" spans="2:16" x14ac:dyDescent="0.35">
      <c r="B87" s="6">
        <v>6</v>
      </c>
      <c r="C87" s="6">
        <v>61</v>
      </c>
      <c r="D87" s="6">
        <v>6107</v>
      </c>
      <c r="E87" s="6" t="s">
        <v>387</v>
      </c>
      <c r="F87" s="6" t="s">
        <v>381</v>
      </c>
      <c r="O87" t="s">
        <v>108</v>
      </c>
      <c r="P87">
        <v>4</v>
      </c>
    </row>
    <row r="88" spans="2:16" x14ac:dyDescent="0.35">
      <c r="B88" s="6">
        <v>6</v>
      </c>
      <c r="C88" s="6">
        <v>61</v>
      </c>
      <c r="D88" s="6">
        <v>6108</v>
      </c>
      <c r="E88" s="6" t="s">
        <v>388</v>
      </c>
      <c r="F88" s="6" t="s">
        <v>381</v>
      </c>
      <c r="O88" t="s">
        <v>111</v>
      </c>
      <c r="P88">
        <v>12</v>
      </c>
    </row>
    <row r="89" spans="2:16" x14ac:dyDescent="0.35">
      <c r="B89" s="6">
        <v>6</v>
      </c>
      <c r="C89" s="6">
        <v>61</v>
      </c>
      <c r="D89" s="6">
        <v>6109</v>
      </c>
      <c r="E89" s="6" t="s">
        <v>389</v>
      </c>
      <c r="F89" s="6" t="s">
        <v>381</v>
      </c>
      <c r="O89" t="s">
        <v>112</v>
      </c>
      <c r="P89">
        <v>1</v>
      </c>
    </row>
    <row r="90" spans="2:16" x14ac:dyDescent="0.35">
      <c r="B90" s="6">
        <v>6</v>
      </c>
      <c r="C90" s="6">
        <v>61</v>
      </c>
      <c r="D90" s="6">
        <v>6110</v>
      </c>
      <c r="E90" s="6" t="s">
        <v>390</v>
      </c>
      <c r="F90" s="6" t="s">
        <v>381</v>
      </c>
      <c r="O90" t="s">
        <v>124</v>
      </c>
      <c r="P90">
        <v>36</v>
      </c>
    </row>
    <row r="91" spans="2:16" x14ac:dyDescent="0.35">
      <c r="B91" s="6">
        <v>6</v>
      </c>
      <c r="C91" s="6">
        <v>61</v>
      </c>
      <c r="D91" s="6">
        <v>6111</v>
      </c>
      <c r="E91" s="6" t="s">
        <v>391</v>
      </c>
      <c r="F91" s="6" t="s">
        <v>381</v>
      </c>
      <c r="O91" t="s">
        <v>135</v>
      </c>
      <c r="P91">
        <v>5</v>
      </c>
    </row>
    <row r="92" spans="2:16" x14ac:dyDescent="0.35">
      <c r="B92" s="6">
        <v>6</v>
      </c>
      <c r="C92" s="6">
        <v>61</v>
      </c>
      <c r="D92" s="6">
        <v>6112</v>
      </c>
      <c r="E92" s="6" t="s">
        <v>392</v>
      </c>
      <c r="F92" s="6" t="s">
        <v>381</v>
      </c>
      <c r="O92" t="s">
        <v>136</v>
      </c>
      <c r="P92">
        <v>10</v>
      </c>
    </row>
    <row r="93" spans="2:16" x14ac:dyDescent="0.35">
      <c r="B93" s="6">
        <v>6</v>
      </c>
      <c r="C93" s="6">
        <v>61</v>
      </c>
      <c r="D93" s="6">
        <v>6113</v>
      </c>
      <c r="E93" s="6" t="s">
        <v>393</v>
      </c>
      <c r="F93" s="6" t="s">
        <v>381</v>
      </c>
      <c r="O93" t="s">
        <v>138</v>
      </c>
      <c r="P93">
        <v>80</v>
      </c>
    </row>
    <row r="94" spans="2:16" x14ac:dyDescent="0.35">
      <c r="B94" s="6">
        <v>6</v>
      </c>
      <c r="C94" s="6">
        <v>61</v>
      </c>
      <c r="D94" s="6">
        <v>6114</v>
      </c>
      <c r="E94" s="6" t="s">
        <v>394</v>
      </c>
      <c r="F94" s="6" t="s">
        <v>381</v>
      </c>
      <c r="O94" t="s">
        <v>143</v>
      </c>
      <c r="P94">
        <v>20</v>
      </c>
    </row>
    <row r="95" spans="2:16" x14ac:dyDescent="0.35">
      <c r="B95" s="6">
        <v>6</v>
      </c>
      <c r="C95" s="6">
        <v>61</v>
      </c>
      <c r="D95" s="6">
        <v>6115</v>
      </c>
      <c r="E95" s="6" t="s">
        <v>395</v>
      </c>
      <c r="F95" s="6" t="s">
        <v>381</v>
      </c>
      <c r="O95" t="s">
        <v>151</v>
      </c>
      <c r="P95">
        <v>10</v>
      </c>
    </row>
    <row r="96" spans="2:16" x14ac:dyDescent="0.35">
      <c r="B96" s="6">
        <v>6</v>
      </c>
      <c r="C96" s="6">
        <v>61</v>
      </c>
      <c r="D96" s="6">
        <v>6116</v>
      </c>
      <c r="E96" s="6" t="s">
        <v>396</v>
      </c>
      <c r="F96" s="6" t="s">
        <v>381</v>
      </c>
      <c r="O96" t="s">
        <v>153</v>
      </c>
      <c r="P96">
        <v>24</v>
      </c>
    </row>
    <row r="97" spans="2:16" x14ac:dyDescent="0.35">
      <c r="B97" s="6">
        <v>6</v>
      </c>
      <c r="C97" s="6">
        <v>61</v>
      </c>
      <c r="D97" s="6">
        <v>6117</v>
      </c>
      <c r="E97" s="6" t="s">
        <v>397</v>
      </c>
      <c r="F97" s="6" t="s">
        <v>381</v>
      </c>
      <c r="O97" t="s">
        <v>160</v>
      </c>
      <c r="P97">
        <v>100</v>
      </c>
    </row>
    <row r="98" spans="2:16" x14ac:dyDescent="0.35">
      <c r="B98" s="6">
        <v>6</v>
      </c>
      <c r="C98" s="6">
        <v>62</v>
      </c>
      <c r="D98" s="6">
        <v>6201</v>
      </c>
      <c r="E98" s="6" t="s">
        <v>398</v>
      </c>
      <c r="F98" s="6" t="s">
        <v>381</v>
      </c>
      <c r="O98" t="s">
        <v>162</v>
      </c>
      <c r="P98">
        <v>20</v>
      </c>
    </row>
    <row r="99" spans="2:16" x14ac:dyDescent="0.35">
      <c r="B99" s="6">
        <v>6</v>
      </c>
      <c r="C99" s="6">
        <v>62</v>
      </c>
      <c r="D99" s="6">
        <v>6202</v>
      </c>
      <c r="E99" s="6" t="s">
        <v>399</v>
      </c>
      <c r="F99" s="6" t="s">
        <v>381</v>
      </c>
      <c r="O99" t="s">
        <v>165</v>
      </c>
      <c r="P99">
        <v>50</v>
      </c>
    </row>
    <row r="100" spans="2:16" x14ac:dyDescent="0.35">
      <c r="B100" s="6">
        <v>6</v>
      </c>
      <c r="C100" s="6">
        <v>62</v>
      </c>
      <c r="D100" s="6">
        <v>6203</v>
      </c>
      <c r="E100" s="6" t="s">
        <v>400</v>
      </c>
      <c r="F100" s="6" t="s">
        <v>381</v>
      </c>
      <c r="O100" t="s">
        <v>167</v>
      </c>
      <c r="P100">
        <v>1</v>
      </c>
    </row>
    <row r="101" spans="2:16" x14ac:dyDescent="0.35">
      <c r="B101" s="6">
        <v>6</v>
      </c>
      <c r="C101" s="6">
        <v>62</v>
      </c>
      <c r="D101" s="6">
        <v>6204</v>
      </c>
      <c r="E101" s="6" t="s">
        <v>401</v>
      </c>
      <c r="F101" s="6" t="s">
        <v>381</v>
      </c>
      <c r="O101" t="s">
        <v>171</v>
      </c>
      <c r="P101">
        <v>3</v>
      </c>
    </row>
    <row r="102" spans="2:16" x14ac:dyDescent="0.35">
      <c r="B102" s="6">
        <v>6</v>
      </c>
      <c r="C102" s="6">
        <v>62</v>
      </c>
      <c r="D102" s="6">
        <v>6205</v>
      </c>
      <c r="E102" s="6" t="s">
        <v>402</v>
      </c>
      <c r="F102" s="6" t="s">
        <v>381</v>
      </c>
      <c r="O102" t="s">
        <v>172</v>
      </c>
      <c r="P102">
        <v>1.5</v>
      </c>
    </row>
    <row r="103" spans="2:16" x14ac:dyDescent="0.35">
      <c r="B103" s="6">
        <v>6</v>
      </c>
      <c r="C103" s="6">
        <v>62</v>
      </c>
      <c r="D103" s="6">
        <v>6206</v>
      </c>
      <c r="E103" s="6" t="s">
        <v>403</v>
      </c>
      <c r="F103" s="6" t="s">
        <v>381</v>
      </c>
      <c r="O103" t="s">
        <v>179</v>
      </c>
      <c r="P103">
        <v>12</v>
      </c>
    </row>
    <row r="104" spans="2:16" x14ac:dyDescent="0.35">
      <c r="B104" s="6">
        <v>6</v>
      </c>
      <c r="C104" s="6">
        <v>63</v>
      </c>
      <c r="D104" s="6">
        <v>6301</v>
      </c>
      <c r="E104" s="6" t="s">
        <v>404</v>
      </c>
      <c r="F104" s="6" t="s">
        <v>381</v>
      </c>
      <c r="O104" t="s">
        <v>181</v>
      </c>
      <c r="P104">
        <v>12</v>
      </c>
    </row>
    <row r="105" spans="2:16" x14ac:dyDescent="0.35">
      <c r="B105" s="6">
        <v>6</v>
      </c>
      <c r="C105" s="6">
        <v>63</v>
      </c>
      <c r="D105" s="6">
        <v>6302</v>
      </c>
      <c r="E105" s="6" t="s">
        <v>405</v>
      </c>
      <c r="F105" s="6" t="s">
        <v>381</v>
      </c>
      <c r="O105" t="s">
        <v>182</v>
      </c>
      <c r="P105">
        <v>2</v>
      </c>
    </row>
    <row r="106" spans="2:16" x14ac:dyDescent="0.35">
      <c r="B106" s="6">
        <v>6</v>
      </c>
      <c r="C106" s="6">
        <v>63</v>
      </c>
      <c r="D106" s="6">
        <v>6303</v>
      </c>
      <c r="E106" s="6" t="s">
        <v>406</v>
      </c>
      <c r="F106" s="6" t="s">
        <v>381</v>
      </c>
      <c r="O106" t="s">
        <v>190</v>
      </c>
      <c r="P106">
        <v>17</v>
      </c>
    </row>
    <row r="107" spans="2:16" x14ac:dyDescent="0.35">
      <c r="B107" s="6">
        <v>6</v>
      </c>
      <c r="C107" s="6">
        <v>63</v>
      </c>
      <c r="D107" s="6">
        <v>6304</v>
      </c>
      <c r="E107" s="6" t="s">
        <v>407</v>
      </c>
      <c r="F107" s="6" t="s">
        <v>381</v>
      </c>
      <c r="O107" t="s">
        <v>191</v>
      </c>
      <c r="P107">
        <v>6</v>
      </c>
    </row>
    <row r="108" spans="2:16" x14ac:dyDescent="0.35">
      <c r="B108" s="6">
        <v>6</v>
      </c>
      <c r="C108" s="6">
        <v>63</v>
      </c>
      <c r="D108" s="6">
        <v>6305</v>
      </c>
      <c r="E108" s="6" t="s">
        <v>408</v>
      </c>
      <c r="F108" s="6" t="s">
        <v>381</v>
      </c>
      <c r="O108" t="s">
        <v>715</v>
      </c>
      <c r="P108">
        <v>10</v>
      </c>
    </row>
    <row r="109" spans="2:16" x14ac:dyDescent="0.35">
      <c r="B109" s="6">
        <v>6</v>
      </c>
      <c r="C109" s="6">
        <v>63</v>
      </c>
      <c r="D109" s="6">
        <v>6306</v>
      </c>
      <c r="E109" s="6" t="s">
        <v>409</v>
      </c>
      <c r="F109" s="6" t="s">
        <v>381</v>
      </c>
      <c r="O109" t="s">
        <v>722</v>
      </c>
      <c r="P109">
        <v>100</v>
      </c>
    </row>
    <row r="110" spans="2:16" x14ac:dyDescent="0.35">
      <c r="B110" s="6">
        <v>6</v>
      </c>
      <c r="C110" s="6">
        <v>63</v>
      </c>
      <c r="D110" s="6">
        <v>6307</v>
      </c>
      <c r="E110" s="6" t="s">
        <v>410</v>
      </c>
      <c r="F110" s="6" t="s">
        <v>381</v>
      </c>
      <c r="O110" t="s">
        <v>724</v>
      </c>
      <c r="P110">
        <v>36</v>
      </c>
    </row>
    <row r="111" spans="2:16" x14ac:dyDescent="0.35">
      <c r="B111" s="6">
        <v>6</v>
      </c>
      <c r="C111" s="6">
        <v>63</v>
      </c>
      <c r="D111" s="6">
        <v>6308</v>
      </c>
      <c r="E111" s="6" t="s">
        <v>411</v>
      </c>
      <c r="F111" s="6" t="s">
        <v>381</v>
      </c>
      <c r="O111" t="s">
        <v>725</v>
      </c>
      <c r="P111">
        <v>2</v>
      </c>
    </row>
    <row r="112" spans="2:16" x14ac:dyDescent="0.35">
      <c r="B112" s="6">
        <v>6</v>
      </c>
      <c r="C112" s="6">
        <v>63</v>
      </c>
      <c r="D112" s="6">
        <v>6309</v>
      </c>
      <c r="E112" s="6" t="s">
        <v>412</v>
      </c>
      <c r="F112" s="6" t="s">
        <v>381</v>
      </c>
      <c r="O112" t="s">
        <v>726</v>
      </c>
      <c r="P112">
        <v>0.5</v>
      </c>
    </row>
    <row r="113" spans="2:16" x14ac:dyDescent="0.35">
      <c r="B113" s="6">
        <v>6</v>
      </c>
      <c r="C113" s="6">
        <v>63</v>
      </c>
      <c r="D113" s="6">
        <v>6310</v>
      </c>
      <c r="E113" s="6" t="s">
        <v>413</v>
      </c>
      <c r="F113" s="6" t="s">
        <v>381</v>
      </c>
      <c r="O113" t="s">
        <v>731</v>
      </c>
      <c r="P113">
        <v>2</v>
      </c>
    </row>
    <row r="114" spans="2:16" x14ac:dyDescent="0.35">
      <c r="B114" s="6">
        <v>7</v>
      </c>
      <c r="C114" s="6">
        <v>71</v>
      </c>
      <c r="D114" s="6">
        <v>7101</v>
      </c>
      <c r="E114" s="6" t="s">
        <v>414</v>
      </c>
      <c r="F114" s="6" t="s">
        <v>415</v>
      </c>
      <c r="O114" t="s">
        <v>733</v>
      </c>
      <c r="P114">
        <v>50</v>
      </c>
    </row>
    <row r="115" spans="2:16" x14ac:dyDescent="0.35">
      <c r="B115" s="6">
        <v>7</v>
      </c>
      <c r="C115" s="6">
        <v>71</v>
      </c>
      <c r="D115" s="6">
        <v>7102</v>
      </c>
      <c r="E115" s="6" t="s">
        <v>416</v>
      </c>
      <c r="F115" s="6" t="s">
        <v>415</v>
      </c>
      <c r="O115" t="s">
        <v>734</v>
      </c>
      <c r="P115">
        <v>75</v>
      </c>
    </row>
    <row r="116" spans="2:16" x14ac:dyDescent="0.35">
      <c r="B116" s="6">
        <v>7</v>
      </c>
      <c r="C116" s="6">
        <v>71</v>
      </c>
      <c r="D116" s="6">
        <v>7103</v>
      </c>
      <c r="E116" s="6" t="s">
        <v>417</v>
      </c>
      <c r="F116" s="6" t="s">
        <v>415</v>
      </c>
      <c r="O116" t="s">
        <v>735</v>
      </c>
      <c r="P116">
        <v>100</v>
      </c>
    </row>
    <row r="117" spans="2:16" x14ac:dyDescent="0.35">
      <c r="B117" s="6">
        <v>7</v>
      </c>
      <c r="C117" s="6">
        <v>71</v>
      </c>
      <c r="D117" s="6">
        <v>7104</v>
      </c>
      <c r="E117" s="6" t="s">
        <v>418</v>
      </c>
      <c r="F117" s="6" t="s">
        <v>415</v>
      </c>
      <c r="O117" t="s">
        <v>740</v>
      </c>
      <c r="P117">
        <v>90</v>
      </c>
    </row>
    <row r="118" spans="2:16" x14ac:dyDescent="0.35">
      <c r="B118" s="6">
        <v>7</v>
      </c>
      <c r="C118" s="6">
        <v>71</v>
      </c>
      <c r="D118" s="6">
        <v>7105</v>
      </c>
      <c r="E118" s="6" t="s">
        <v>415</v>
      </c>
      <c r="F118" s="6" t="s">
        <v>415</v>
      </c>
      <c r="O118" t="s">
        <v>741</v>
      </c>
      <c r="P118">
        <v>30</v>
      </c>
    </row>
    <row r="119" spans="2:16" x14ac:dyDescent="0.35">
      <c r="B119" s="6">
        <v>7</v>
      </c>
      <c r="C119" s="6">
        <v>71</v>
      </c>
      <c r="D119" s="6">
        <v>7106</v>
      </c>
      <c r="E119" s="6" t="s">
        <v>419</v>
      </c>
      <c r="F119" s="6" t="s">
        <v>415</v>
      </c>
      <c r="O119" t="s">
        <v>742</v>
      </c>
      <c r="P119">
        <v>22</v>
      </c>
    </row>
    <row r="120" spans="2:16" x14ac:dyDescent="0.35">
      <c r="B120" s="6">
        <v>7</v>
      </c>
      <c r="C120" s="6">
        <v>71</v>
      </c>
      <c r="D120" s="6">
        <v>7107</v>
      </c>
      <c r="E120" s="6" t="s">
        <v>420</v>
      </c>
      <c r="F120" s="6" t="s">
        <v>415</v>
      </c>
      <c r="O120" t="s">
        <v>744</v>
      </c>
      <c r="P120">
        <v>60</v>
      </c>
    </row>
    <row r="121" spans="2:16" x14ac:dyDescent="0.35">
      <c r="B121" s="6">
        <v>7</v>
      </c>
      <c r="C121" s="6">
        <v>71</v>
      </c>
      <c r="D121" s="6">
        <v>7108</v>
      </c>
      <c r="E121" s="6" t="s">
        <v>421</v>
      </c>
      <c r="F121" s="6" t="s">
        <v>415</v>
      </c>
      <c r="O121" t="s">
        <v>749</v>
      </c>
      <c r="P121">
        <v>35</v>
      </c>
    </row>
    <row r="122" spans="2:16" x14ac:dyDescent="0.35">
      <c r="B122" s="6">
        <v>7</v>
      </c>
      <c r="C122" s="6">
        <v>71</v>
      </c>
      <c r="D122" s="6">
        <v>7109</v>
      </c>
      <c r="E122" s="6" t="s">
        <v>422</v>
      </c>
      <c r="F122" s="6" t="s">
        <v>415</v>
      </c>
      <c r="O122" t="s">
        <v>751</v>
      </c>
      <c r="P122">
        <v>20</v>
      </c>
    </row>
    <row r="123" spans="2:16" x14ac:dyDescent="0.35">
      <c r="B123" s="6">
        <v>7</v>
      </c>
      <c r="C123" s="6">
        <v>71</v>
      </c>
      <c r="D123" s="6">
        <v>7110</v>
      </c>
      <c r="E123" s="6" t="s">
        <v>423</v>
      </c>
      <c r="F123" s="6" t="s">
        <v>415</v>
      </c>
      <c r="O123" t="s">
        <v>778</v>
      </c>
      <c r="P123">
        <v>5</v>
      </c>
    </row>
    <row r="124" spans="2:16" x14ac:dyDescent="0.35">
      <c r="B124" s="6">
        <v>7</v>
      </c>
      <c r="C124" s="6">
        <v>72</v>
      </c>
      <c r="D124" s="6">
        <v>7201</v>
      </c>
      <c r="E124" s="6" t="s">
        <v>424</v>
      </c>
      <c r="F124" s="6" t="s">
        <v>415</v>
      </c>
      <c r="O124" t="s">
        <v>784</v>
      </c>
      <c r="P124">
        <v>16</v>
      </c>
    </row>
    <row r="125" spans="2:16" x14ac:dyDescent="0.35">
      <c r="B125" s="6">
        <v>7</v>
      </c>
      <c r="C125" s="6">
        <v>72</v>
      </c>
      <c r="D125" s="6">
        <v>7202</v>
      </c>
      <c r="E125" s="6" t="s">
        <v>425</v>
      </c>
      <c r="F125" s="6" t="s">
        <v>415</v>
      </c>
      <c r="O125" t="s">
        <v>786</v>
      </c>
      <c r="P125">
        <v>7</v>
      </c>
    </row>
    <row r="126" spans="2:16" x14ac:dyDescent="0.35">
      <c r="B126" s="6">
        <v>7</v>
      </c>
      <c r="C126" s="6">
        <v>72</v>
      </c>
      <c r="D126" s="6">
        <v>7203</v>
      </c>
      <c r="E126" s="6" t="s">
        <v>426</v>
      </c>
      <c r="F126" s="6" t="s">
        <v>415</v>
      </c>
      <c r="O126" t="s">
        <v>790</v>
      </c>
      <c r="P126">
        <v>9</v>
      </c>
    </row>
    <row r="127" spans="2:16" x14ac:dyDescent="0.35">
      <c r="B127" s="6">
        <v>7</v>
      </c>
      <c r="C127" s="6">
        <v>73</v>
      </c>
      <c r="D127" s="6">
        <v>7301</v>
      </c>
      <c r="E127" s="6" t="s">
        <v>427</v>
      </c>
      <c r="F127" s="6" t="s">
        <v>415</v>
      </c>
    </row>
    <row r="128" spans="2:16" x14ac:dyDescent="0.35">
      <c r="B128" s="6">
        <v>7</v>
      </c>
      <c r="C128" s="6">
        <v>73</v>
      </c>
      <c r="D128" s="6">
        <v>7302</v>
      </c>
      <c r="E128" s="6" t="s">
        <v>428</v>
      </c>
      <c r="F128" s="6" t="s">
        <v>415</v>
      </c>
    </row>
    <row r="129" spans="2:6" x14ac:dyDescent="0.35">
      <c r="B129" s="6">
        <v>7</v>
      </c>
      <c r="C129" s="6">
        <v>73</v>
      </c>
      <c r="D129" s="6">
        <v>7303</v>
      </c>
      <c r="E129" s="6" t="s">
        <v>429</v>
      </c>
      <c r="F129" s="6" t="s">
        <v>415</v>
      </c>
    </row>
    <row r="130" spans="2:6" x14ac:dyDescent="0.35">
      <c r="B130" s="6">
        <v>7</v>
      </c>
      <c r="C130" s="6">
        <v>73</v>
      </c>
      <c r="D130" s="6">
        <v>7304</v>
      </c>
      <c r="E130" s="6" t="s">
        <v>430</v>
      </c>
      <c r="F130" s="6" t="s">
        <v>415</v>
      </c>
    </row>
    <row r="131" spans="2:6" x14ac:dyDescent="0.35">
      <c r="B131" s="6">
        <v>7</v>
      </c>
      <c r="C131" s="6">
        <v>73</v>
      </c>
      <c r="D131" s="6">
        <v>7305</v>
      </c>
      <c r="E131" s="6" t="s">
        <v>431</v>
      </c>
      <c r="F131" s="6" t="s">
        <v>415</v>
      </c>
    </row>
    <row r="132" spans="2:6" x14ac:dyDescent="0.35">
      <c r="B132" s="6">
        <v>7</v>
      </c>
      <c r="C132" s="6">
        <v>73</v>
      </c>
      <c r="D132" s="6">
        <v>7306</v>
      </c>
      <c r="E132" s="6" t="s">
        <v>432</v>
      </c>
      <c r="F132" s="6" t="s">
        <v>415</v>
      </c>
    </row>
    <row r="133" spans="2:6" x14ac:dyDescent="0.35">
      <c r="B133" s="6">
        <v>7</v>
      </c>
      <c r="C133" s="6">
        <v>73</v>
      </c>
      <c r="D133" s="6">
        <v>7307</v>
      </c>
      <c r="E133" s="6" t="s">
        <v>433</v>
      </c>
      <c r="F133" s="6" t="s">
        <v>415</v>
      </c>
    </row>
    <row r="134" spans="2:6" x14ac:dyDescent="0.35">
      <c r="B134" s="6">
        <v>7</v>
      </c>
      <c r="C134" s="6">
        <v>73</v>
      </c>
      <c r="D134" s="6">
        <v>7308</v>
      </c>
      <c r="E134" s="6" t="s">
        <v>434</v>
      </c>
      <c r="F134" s="6" t="s">
        <v>415</v>
      </c>
    </row>
    <row r="135" spans="2:6" x14ac:dyDescent="0.35">
      <c r="B135" s="6">
        <v>7</v>
      </c>
      <c r="C135" s="6">
        <v>73</v>
      </c>
      <c r="D135" s="6">
        <v>7309</v>
      </c>
      <c r="E135" s="6" t="s">
        <v>435</v>
      </c>
      <c r="F135" s="6" t="s">
        <v>415</v>
      </c>
    </row>
    <row r="136" spans="2:6" x14ac:dyDescent="0.35">
      <c r="B136" s="6">
        <v>7</v>
      </c>
      <c r="C136" s="6">
        <v>74</v>
      </c>
      <c r="D136" s="6">
        <v>7401</v>
      </c>
      <c r="E136" s="6" t="s">
        <v>436</v>
      </c>
      <c r="F136" s="6" t="s">
        <v>415</v>
      </c>
    </row>
    <row r="137" spans="2:6" x14ac:dyDescent="0.35">
      <c r="B137" s="6">
        <v>7</v>
      </c>
      <c r="C137" s="6">
        <v>74</v>
      </c>
      <c r="D137" s="6">
        <v>7402</v>
      </c>
      <c r="E137" s="6" t="s">
        <v>437</v>
      </c>
      <c r="F137" s="6" t="s">
        <v>415</v>
      </c>
    </row>
    <row r="138" spans="2:6" x14ac:dyDescent="0.35">
      <c r="B138" s="6">
        <v>7</v>
      </c>
      <c r="C138" s="6">
        <v>74</v>
      </c>
      <c r="D138" s="6">
        <v>7403</v>
      </c>
      <c r="E138" s="6" t="s">
        <v>438</v>
      </c>
      <c r="F138" s="6" t="s">
        <v>415</v>
      </c>
    </row>
    <row r="139" spans="2:6" x14ac:dyDescent="0.35">
      <c r="B139" s="6">
        <v>7</v>
      </c>
      <c r="C139" s="6">
        <v>74</v>
      </c>
      <c r="D139" s="6">
        <v>7404</v>
      </c>
      <c r="E139" s="6" t="s">
        <v>439</v>
      </c>
      <c r="F139" s="6" t="s">
        <v>415</v>
      </c>
    </row>
    <row r="140" spans="2:6" x14ac:dyDescent="0.35">
      <c r="B140" s="6">
        <v>7</v>
      </c>
      <c r="C140" s="6">
        <v>74</v>
      </c>
      <c r="D140" s="6">
        <v>7405</v>
      </c>
      <c r="E140" s="6" t="s">
        <v>440</v>
      </c>
      <c r="F140" s="6" t="s">
        <v>415</v>
      </c>
    </row>
    <row r="141" spans="2:6" x14ac:dyDescent="0.35">
      <c r="B141" s="6">
        <v>7</v>
      </c>
      <c r="C141" s="6">
        <v>74</v>
      </c>
      <c r="D141" s="6">
        <v>7406</v>
      </c>
      <c r="E141" s="6" t="s">
        <v>441</v>
      </c>
      <c r="F141" s="6" t="s">
        <v>415</v>
      </c>
    </row>
    <row r="142" spans="2:6" x14ac:dyDescent="0.35">
      <c r="B142" s="6">
        <v>7</v>
      </c>
      <c r="C142" s="6">
        <v>74</v>
      </c>
      <c r="D142" s="6">
        <v>7407</v>
      </c>
      <c r="E142" s="6" t="s">
        <v>442</v>
      </c>
      <c r="F142" s="6" t="s">
        <v>415</v>
      </c>
    </row>
    <row r="143" spans="2:6" x14ac:dyDescent="0.35">
      <c r="B143" s="6">
        <v>7</v>
      </c>
      <c r="C143" s="6">
        <v>74</v>
      </c>
      <c r="D143" s="6">
        <v>7408</v>
      </c>
      <c r="E143" s="6" t="s">
        <v>443</v>
      </c>
      <c r="F143" s="6" t="s">
        <v>415</v>
      </c>
    </row>
    <row r="144" spans="2:6" x14ac:dyDescent="0.35">
      <c r="B144" s="6">
        <v>8</v>
      </c>
      <c r="C144" s="6">
        <v>81</v>
      </c>
      <c r="D144" s="6">
        <v>8101</v>
      </c>
      <c r="E144" s="6" t="s">
        <v>444</v>
      </c>
      <c r="F144" s="6" t="s">
        <v>445</v>
      </c>
    </row>
    <row r="145" spans="2:6" x14ac:dyDescent="0.35">
      <c r="B145" s="6">
        <v>8</v>
      </c>
      <c r="C145" s="6">
        <v>81</v>
      </c>
      <c r="D145" s="6">
        <v>8102</v>
      </c>
      <c r="E145" s="6" t="s">
        <v>446</v>
      </c>
      <c r="F145" s="6" t="s">
        <v>445</v>
      </c>
    </row>
    <row r="146" spans="2:6" x14ac:dyDescent="0.35">
      <c r="B146" s="6">
        <v>8</v>
      </c>
      <c r="C146" s="6">
        <v>81</v>
      </c>
      <c r="D146" s="6">
        <v>8103</v>
      </c>
      <c r="E146" s="6" t="s">
        <v>447</v>
      </c>
      <c r="F146" s="6" t="s">
        <v>445</v>
      </c>
    </row>
    <row r="147" spans="2:6" x14ac:dyDescent="0.35">
      <c r="B147" s="6">
        <v>8</v>
      </c>
      <c r="C147" s="6">
        <v>81</v>
      </c>
      <c r="D147" s="6">
        <v>8104</v>
      </c>
      <c r="E147" s="6" t="s">
        <v>448</v>
      </c>
      <c r="F147" s="6" t="s">
        <v>445</v>
      </c>
    </row>
    <row r="148" spans="2:6" x14ac:dyDescent="0.35">
      <c r="B148" s="6">
        <v>8</v>
      </c>
      <c r="C148" s="6">
        <v>81</v>
      </c>
      <c r="D148" s="6">
        <v>8105</v>
      </c>
      <c r="E148" s="6" t="s">
        <v>449</v>
      </c>
      <c r="F148" s="6" t="s">
        <v>445</v>
      </c>
    </row>
    <row r="149" spans="2:6" x14ac:dyDescent="0.35">
      <c r="B149" s="6">
        <v>8</v>
      </c>
      <c r="C149" s="6">
        <v>81</v>
      </c>
      <c r="D149" s="6">
        <v>8106</v>
      </c>
      <c r="E149" s="6" t="s">
        <v>450</v>
      </c>
      <c r="F149" s="6" t="s">
        <v>445</v>
      </c>
    </row>
    <row r="150" spans="2:6" x14ac:dyDescent="0.35">
      <c r="B150" s="6">
        <v>8</v>
      </c>
      <c r="C150" s="6">
        <v>81</v>
      </c>
      <c r="D150" s="6">
        <v>8107</v>
      </c>
      <c r="E150" s="6" t="s">
        <v>451</v>
      </c>
      <c r="F150" s="6" t="s">
        <v>445</v>
      </c>
    </row>
    <row r="151" spans="2:6" x14ac:dyDescent="0.35">
      <c r="B151" s="6">
        <v>8</v>
      </c>
      <c r="C151" s="6">
        <v>81</v>
      </c>
      <c r="D151" s="6">
        <v>8108</v>
      </c>
      <c r="E151" s="6" t="s">
        <v>452</v>
      </c>
      <c r="F151" s="6" t="s">
        <v>445</v>
      </c>
    </row>
    <row r="152" spans="2:6" x14ac:dyDescent="0.35">
      <c r="B152" s="6">
        <v>8</v>
      </c>
      <c r="C152" s="6">
        <v>81</v>
      </c>
      <c r="D152" s="6">
        <v>8109</v>
      </c>
      <c r="E152" s="6" t="s">
        <v>453</v>
      </c>
      <c r="F152" s="6" t="s">
        <v>445</v>
      </c>
    </row>
    <row r="153" spans="2:6" x14ac:dyDescent="0.35">
      <c r="B153" s="6">
        <v>8</v>
      </c>
      <c r="C153" s="6">
        <v>81</v>
      </c>
      <c r="D153" s="6">
        <v>8110</v>
      </c>
      <c r="E153" s="6" t="s">
        <v>454</v>
      </c>
      <c r="F153" s="6" t="s">
        <v>445</v>
      </c>
    </row>
    <row r="154" spans="2:6" x14ac:dyDescent="0.35">
      <c r="B154" s="6">
        <v>8</v>
      </c>
      <c r="C154" s="6">
        <v>81</v>
      </c>
      <c r="D154" s="6">
        <v>8111</v>
      </c>
      <c r="E154" s="6" t="s">
        <v>455</v>
      </c>
      <c r="F154" s="6" t="s">
        <v>445</v>
      </c>
    </row>
    <row r="155" spans="2:6" x14ac:dyDescent="0.35">
      <c r="B155" s="6">
        <v>8</v>
      </c>
      <c r="C155" s="6">
        <v>81</v>
      </c>
      <c r="D155" s="6">
        <v>8112</v>
      </c>
      <c r="E155" s="6" t="s">
        <v>456</v>
      </c>
      <c r="F155" s="6" t="s">
        <v>445</v>
      </c>
    </row>
    <row r="156" spans="2:6" x14ac:dyDescent="0.35">
      <c r="B156" s="6">
        <v>8</v>
      </c>
      <c r="C156" s="6">
        <v>82</v>
      </c>
      <c r="D156" s="6">
        <v>8201</v>
      </c>
      <c r="E156" s="6" t="s">
        <v>457</v>
      </c>
      <c r="F156" s="6" t="s">
        <v>445</v>
      </c>
    </row>
    <row r="157" spans="2:6" x14ac:dyDescent="0.35">
      <c r="B157" s="6">
        <v>8</v>
      </c>
      <c r="C157" s="6">
        <v>82</v>
      </c>
      <c r="D157" s="6">
        <v>8202</v>
      </c>
      <c r="E157" s="6" t="s">
        <v>458</v>
      </c>
      <c r="F157" s="6" t="s">
        <v>445</v>
      </c>
    </row>
    <row r="158" spans="2:6" x14ac:dyDescent="0.35">
      <c r="B158" s="6">
        <v>8</v>
      </c>
      <c r="C158" s="6">
        <v>82</v>
      </c>
      <c r="D158" s="6">
        <v>8203</v>
      </c>
      <c r="E158" s="6" t="s">
        <v>459</v>
      </c>
      <c r="F158" s="6" t="s">
        <v>445</v>
      </c>
    </row>
    <row r="159" spans="2:6" x14ac:dyDescent="0.35">
      <c r="B159" s="6">
        <v>8</v>
      </c>
      <c r="C159" s="6">
        <v>82</v>
      </c>
      <c r="D159" s="6">
        <v>8204</v>
      </c>
      <c r="E159" s="6" t="s">
        <v>460</v>
      </c>
      <c r="F159" s="6" t="s">
        <v>445</v>
      </c>
    </row>
    <row r="160" spans="2:6" x14ac:dyDescent="0.35">
      <c r="B160" s="6">
        <v>8</v>
      </c>
      <c r="C160" s="6">
        <v>82</v>
      </c>
      <c r="D160" s="6">
        <v>8205</v>
      </c>
      <c r="E160" s="6" t="s">
        <v>461</v>
      </c>
      <c r="F160" s="6" t="s">
        <v>445</v>
      </c>
    </row>
    <row r="161" spans="2:6" x14ac:dyDescent="0.35">
      <c r="B161" s="6">
        <v>8</v>
      </c>
      <c r="C161" s="6">
        <v>82</v>
      </c>
      <c r="D161" s="6">
        <v>8206</v>
      </c>
      <c r="E161" s="6" t="s">
        <v>462</v>
      </c>
      <c r="F161" s="6" t="s">
        <v>445</v>
      </c>
    </row>
    <row r="162" spans="2:6" x14ac:dyDescent="0.35">
      <c r="B162" s="6">
        <v>8</v>
      </c>
      <c r="C162" s="6">
        <v>82</v>
      </c>
      <c r="D162" s="6">
        <v>8207</v>
      </c>
      <c r="E162" s="6" t="s">
        <v>463</v>
      </c>
      <c r="F162" s="6" t="s">
        <v>445</v>
      </c>
    </row>
    <row r="163" spans="2:6" x14ac:dyDescent="0.35">
      <c r="B163" s="6">
        <v>8</v>
      </c>
      <c r="C163" s="6">
        <v>83</v>
      </c>
      <c r="D163" s="6">
        <v>8301</v>
      </c>
      <c r="E163" s="6" t="s">
        <v>464</v>
      </c>
      <c r="F163" s="6" t="s">
        <v>445</v>
      </c>
    </row>
    <row r="164" spans="2:6" x14ac:dyDescent="0.35">
      <c r="B164" s="6">
        <v>8</v>
      </c>
      <c r="C164" s="6">
        <v>83</v>
      </c>
      <c r="D164" s="6">
        <v>8302</v>
      </c>
      <c r="E164" s="6" t="s">
        <v>465</v>
      </c>
      <c r="F164" s="6" t="s">
        <v>445</v>
      </c>
    </row>
    <row r="165" spans="2:6" x14ac:dyDescent="0.35">
      <c r="B165" s="6">
        <v>8</v>
      </c>
      <c r="C165" s="6">
        <v>83</v>
      </c>
      <c r="D165" s="6">
        <v>8303</v>
      </c>
      <c r="E165" s="6" t="s">
        <v>466</v>
      </c>
      <c r="F165" s="6" t="s">
        <v>445</v>
      </c>
    </row>
    <row r="166" spans="2:6" x14ac:dyDescent="0.35">
      <c r="B166" s="6">
        <v>8</v>
      </c>
      <c r="C166" s="6">
        <v>83</v>
      </c>
      <c r="D166" s="6">
        <v>8304</v>
      </c>
      <c r="E166" s="6" t="s">
        <v>467</v>
      </c>
      <c r="F166" s="6" t="s">
        <v>445</v>
      </c>
    </row>
    <row r="167" spans="2:6" x14ac:dyDescent="0.35">
      <c r="B167" s="6">
        <v>8</v>
      </c>
      <c r="C167" s="6">
        <v>83</v>
      </c>
      <c r="D167" s="6">
        <v>8305</v>
      </c>
      <c r="E167" s="6" t="s">
        <v>468</v>
      </c>
      <c r="F167" s="6" t="s">
        <v>445</v>
      </c>
    </row>
    <row r="168" spans="2:6" x14ac:dyDescent="0.35">
      <c r="B168" s="6">
        <v>8</v>
      </c>
      <c r="C168" s="6">
        <v>83</v>
      </c>
      <c r="D168" s="6">
        <v>8306</v>
      </c>
      <c r="E168" s="6" t="s">
        <v>469</v>
      </c>
      <c r="F168" s="6" t="s">
        <v>445</v>
      </c>
    </row>
    <row r="169" spans="2:6" x14ac:dyDescent="0.35">
      <c r="B169" s="6">
        <v>8</v>
      </c>
      <c r="C169" s="6">
        <v>83</v>
      </c>
      <c r="D169" s="6">
        <v>8307</v>
      </c>
      <c r="E169" s="6" t="s">
        <v>470</v>
      </c>
      <c r="F169" s="6" t="s">
        <v>445</v>
      </c>
    </row>
    <row r="170" spans="2:6" x14ac:dyDescent="0.35">
      <c r="B170" s="6">
        <v>8</v>
      </c>
      <c r="C170" s="6">
        <v>83</v>
      </c>
      <c r="D170" s="6">
        <v>8308</v>
      </c>
      <c r="E170" s="6" t="s">
        <v>471</v>
      </c>
      <c r="F170" s="6" t="s">
        <v>445</v>
      </c>
    </row>
    <row r="171" spans="2:6" x14ac:dyDescent="0.35">
      <c r="B171" s="6">
        <v>8</v>
      </c>
      <c r="C171" s="6">
        <v>83</v>
      </c>
      <c r="D171" s="6">
        <v>8309</v>
      </c>
      <c r="E171" s="6" t="s">
        <v>472</v>
      </c>
      <c r="F171" s="6" t="s">
        <v>445</v>
      </c>
    </row>
    <row r="172" spans="2:6" x14ac:dyDescent="0.35">
      <c r="B172" s="6">
        <v>8</v>
      </c>
      <c r="C172" s="6">
        <v>83</v>
      </c>
      <c r="D172" s="6">
        <v>8310</v>
      </c>
      <c r="E172" s="6" t="s">
        <v>473</v>
      </c>
      <c r="F172" s="6" t="s">
        <v>445</v>
      </c>
    </row>
    <row r="173" spans="2:6" x14ac:dyDescent="0.35">
      <c r="B173" s="6">
        <v>8</v>
      </c>
      <c r="C173" s="6">
        <v>83</v>
      </c>
      <c r="D173" s="6">
        <v>8311</v>
      </c>
      <c r="E173" s="6" t="s">
        <v>474</v>
      </c>
      <c r="F173" s="6" t="s">
        <v>445</v>
      </c>
    </row>
    <row r="174" spans="2:6" x14ac:dyDescent="0.35">
      <c r="B174" s="6">
        <v>8</v>
      </c>
      <c r="C174" s="6">
        <v>83</v>
      </c>
      <c r="D174" s="6">
        <v>8312</v>
      </c>
      <c r="E174" s="6" t="s">
        <v>475</v>
      </c>
      <c r="F174" s="6" t="s">
        <v>445</v>
      </c>
    </row>
    <row r="175" spans="2:6" x14ac:dyDescent="0.35">
      <c r="B175" s="6">
        <v>8</v>
      </c>
      <c r="C175" s="6">
        <v>83</v>
      </c>
      <c r="D175" s="6">
        <v>8313</v>
      </c>
      <c r="E175" s="6" t="s">
        <v>476</v>
      </c>
      <c r="F175" s="6" t="s">
        <v>445</v>
      </c>
    </row>
    <row r="176" spans="2:6" x14ac:dyDescent="0.35">
      <c r="B176" s="6">
        <v>8</v>
      </c>
      <c r="C176" s="6">
        <v>83</v>
      </c>
      <c r="D176" s="6">
        <v>8314</v>
      </c>
      <c r="E176" s="6" t="s">
        <v>477</v>
      </c>
      <c r="F176" s="6" t="s">
        <v>445</v>
      </c>
    </row>
    <row r="177" spans="2:6" x14ac:dyDescent="0.35">
      <c r="B177" s="6">
        <v>9</v>
      </c>
      <c r="C177" s="6">
        <v>91</v>
      </c>
      <c r="D177" s="6">
        <v>9101</v>
      </c>
      <c r="E177" s="6" t="s">
        <v>478</v>
      </c>
      <c r="F177" s="6" t="s">
        <v>479</v>
      </c>
    </row>
    <row r="178" spans="2:6" x14ac:dyDescent="0.35">
      <c r="B178" s="6">
        <v>9</v>
      </c>
      <c r="C178" s="6">
        <v>91</v>
      </c>
      <c r="D178" s="6">
        <v>9102</v>
      </c>
      <c r="E178" s="6" t="s">
        <v>480</v>
      </c>
      <c r="F178" s="6" t="s">
        <v>479</v>
      </c>
    </row>
    <row r="179" spans="2:6" x14ac:dyDescent="0.35">
      <c r="B179" s="6">
        <v>9</v>
      </c>
      <c r="C179" s="6">
        <v>91</v>
      </c>
      <c r="D179" s="6">
        <v>9103</v>
      </c>
      <c r="E179" s="6" t="s">
        <v>481</v>
      </c>
      <c r="F179" s="6" t="s">
        <v>479</v>
      </c>
    </row>
    <row r="180" spans="2:6" x14ac:dyDescent="0.35">
      <c r="B180" s="6">
        <v>9</v>
      </c>
      <c r="C180" s="6">
        <v>91</v>
      </c>
      <c r="D180" s="6">
        <v>9104</v>
      </c>
      <c r="E180" s="6" t="s">
        <v>482</v>
      </c>
      <c r="F180" s="6" t="s">
        <v>479</v>
      </c>
    </row>
    <row r="181" spans="2:6" x14ac:dyDescent="0.35">
      <c r="B181" s="6">
        <v>9</v>
      </c>
      <c r="C181" s="6">
        <v>91</v>
      </c>
      <c r="D181" s="6">
        <v>9105</v>
      </c>
      <c r="E181" s="6" t="s">
        <v>483</v>
      </c>
      <c r="F181" s="6" t="s">
        <v>479</v>
      </c>
    </row>
    <row r="182" spans="2:6" x14ac:dyDescent="0.35">
      <c r="B182" s="6">
        <v>9</v>
      </c>
      <c r="C182" s="6">
        <v>91</v>
      </c>
      <c r="D182" s="6">
        <v>9106</v>
      </c>
      <c r="E182" s="6" t="s">
        <v>484</v>
      </c>
      <c r="F182" s="6" t="s">
        <v>479</v>
      </c>
    </row>
    <row r="183" spans="2:6" x14ac:dyDescent="0.35">
      <c r="B183" s="6">
        <v>9</v>
      </c>
      <c r="C183" s="6">
        <v>91</v>
      </c>
      <c r="D183" s="6">
        <v>9107</v>
      </c>
      <c r="E183" s="6" t="s">
        <v>485</v>
      </c>
      <c r="F183" s="6" t="s">
        <v>479</v>
      </c>
    </row>
    <row r="184" spans="2:6" x14ac:dyDescent="0.35">
      <c r="B184" s="6">
        <v>9</v>
      </c>
      <c r="C184" s="6">
        <v>91</v>
      </c>
      <c r="D184" s="6">
        <v>9108</v>
      </c>
      <c r="E184" s="6" t="s">
        <v>486</v>
      </c>
      <c r="F184" s="6" t="s">
        <v>479</v>
      </c>
    </row>
    <row r="185" spans="2:6" x14ac:dyDescent="0.35">
      <c r="B185" s="6">
        <v>9</v>
      </c>
      <c r="C185" s="6">
        <v>91</v>
      </c>
      <c r="D185" s="6">
        <v>9109</v>
      </c>
      <c r="E185" s="6" t="s">
        <v>487</v>
      </c>
      <c r="F185" s="6" t="s">
        <v>479</v>
      </c>
    </row>
    <row r="186" spans="2:6" x14ac:dyDescent="0.35">
      <c r="B186" s="6">
        <v>9</v>
      </c>
      <c r="C186" s="6">
        <v>91</v>
      </c>
      <c r="D186" s="6">
        <v>9110</v>
      </c>
      <c r="E186" s="6" t="s">
        <v>488</v>
      </c>
      <c r="F186" s="6" t="s">
        <v>479</v>
      </c>
    </row>
    <row r="187" spans="2:6" x14ac:dyDescent="0.35">
      <c r="B187" s="6">
        <v>9</v>
      </c>
      <c r="C187" s="6">
        <v>91</v>
      </c>
      <c r="D187" s="6">
        <v>9111</v>
      </c>
      <c r="E187" s="6" t="s">
        <v>489</v>
      </c>
      <c r="F187" s="6" t="s">
        <v>479</v>
      </c>
    </row>
    <row r="188" spans="2:6" x14ac:dyDescent="0.35">
      <c r="B188" s="6">
        <v>9</v>
      </c>
      <c r="C188" s="6">
        <v>91</v>
      </c>
      <c r="D188" s="6">
        <v>9112</v>
      </c>
      <c r="E188" s="6" t="s">
        <v>490</v>
      </c>
      <c r="F188" s="6" t="s">
        <v>479</v>
      </c>
    </row>
    <row r="189" spans="2:6" x14ac:dyDescent="0.35">
      <c r="B189" s="6">
        <v>9</v>
      </c>
      <c r="C189" s="6">
        <v>91</v>
      </c>
      <c r="D189" s="6">
        <v>9113</v>
      </c>
      <c r="E189" s="6" t="s">
        <v>491</v>
      </c>
      <c r="F189" s="6" t="s">
        <v>479</v>
      </c>
    </row>
    <row r="190" spans="2:6" x14ac:dyDescent="0.35">
      <c r="B190" s="6">
        <v>9</v>
      </c>
      <c r="C190" s="6">
        <v>91</v>
      </c>
      <c r="D190" s="6">
        <v>9114</v>
      </c>
      <c r="E190" s="6" t="s">
        <v>492</v>
      </c>
      <c r="F190" s="6" t="s">
        <v>479</v>
      </c>
    </row>
    <row r="191" spans="2:6" x14ac:dyDescent="0.35">
      <c r="B191" s="6">
        <v>9</v>
      </c>
      <c r="C191" s="6">
        <v>91</v>
      </c>
      <c r="D191" s="6">
        <v>9115</v>
      </c>
      <c r="E191" s="6" t="s">
        <v>493</v>
      </c>
      <c r="F191" s="6" t="s">
        <v>479</v>
      </c>
    </row>
    <row r="192" spans="2:6" x14ac:dyDescent="0.35">
      <c r="B192" s="6">
        <v>9</v>
      </c>
      <c r="C192" s="6">
        <v>91</v>
      </c>
      <c r="D192" s="6">
        <v>9116</v>
      </c>
      <c r="E192" s="6" t="s">
        <v>494</v>
      </c>
      <c r="F192" s="6" t="s">
        <v>479</v>
      </c>
    </row>
    <row r="193" spans="2:6" x14ac:dyDescent="0.35">
      <c r="B193" s="6">
        <v>9</v>
      </c>
      <c r="C193" s="6">
        <v>91</v>
      </c>
      <c r="D193" s="6">
        <v>9117</v>
      </c>
      <c r="E193" s="6" t="s">
        <v>495</v>
      </c>
      <c r="F193" s="6" t="s">
        <v>479</v>
      </c>
    </row>
    <row r="194" spans="2:6" x14ac:dyDescent="0.35">
      <c r="B194" s="6">
        <v>9</v>
      </c>
      <c r="C194" s="6">
        <v>91</v>
      </c>
      <c r="D194" s="6">
        <v>9118</v>
      </c>
      <c r="E194" s="6" t="s">
        <v>496</v>
      </c>
      <c r="F194" s="6" t="s">
        <v>479</v>
      </c>
    </row>
    <row r="195" spans="2:6" x14ac:dyDescent="0.35">
      <c r="B195" s="6">
        <v>9</v>
      </c>
      <c r="C195" s="6">
        <v>91</v>
      </c>
      <c r="D195" s="6">
        <v>9119</v>
      </c>
      <c r="E195" s="6" t="s">
        <v>497</v>
      </c>
      <c r="F195" s="6" t="s">
        <v>479</v>
      </c>
    </row>
    <row r="196" spans="2:6" x14ac:dyDescent="0.35">
      <c r="B196" s="6">
        <v>9</v>
      </c>
      <c r="C196" s="6">
        <v>91</v>
      </c>
      <c r="D196" s="6">
        <v>9120</v>
      </c>
      <c r="E196" s="6" t="s">
        <v>498</v>
      </c>
      <c r="F196" s="6" t="s">
        <v>479</v>
      </c>
    </row>
    <row r="197" spans="2:6" x14ac:dyDescent="0.35">
      <c r="B197" s="6">
        <v>9</v>
      </c>
      <c r="C197" s="6">
        <v>91</v>
      </c>
      <c r="D197" s="6">
        <v>9121</v>
      </c>
      <c r="E197" s="6" t="s">
        <v>499</v>
      </c>
      <c r="F197" s="6" t="s">
        <v>479</v>
      </c>
    </row>
    <row r="198" spans="2:6" x14ac:dyDescent="0.35">
      <c r="B198" s="6">
        <v>9</v>
      </c>
      <c r="C198" s="6">
        <v>92</v>
      </c>
      <c r="D198" s="6">
        <v>9201</v>
      </c>
      <c r="E198" s="6" t="s">
        <v>500</v>
      </c>
      <c r="F198" s="6" t="s">
        <v>479</v>
      </c>
    </row>
    <row r="199" spans="2:6" x14ac:dyDescent="0.35">
      <c r="B199" s="6">
        <v>9</v>
      </c>
      <c r="C199" s="6">
        <v>92</v>
      </c>
      <c r="D199" s="6">
        <v>9202</v>
      </c>
      <c r="E199" s="6" t="s">
        <v>501</v>
      </c>
      <c r="F199" s="6" t="s">
        <v>479</v>
      </c>
    </row>
    <row r="200" spans="2:6" x14ac:dyDescent="0.35">
      <c r="B200" s="6">
        <v>9</v>
      </c>
      <c r="C200" s="6">
        <v>92</v>
      </c>
      <c r="D200" s="6">
        <v>9203</v>
      </c>
      <c r="E200" s="6" t="s">
        <v>502</v>
      </c>
      <c r="F200" s="6" t="s">
        <v>479</v>
      </c>
    </row>
    <row r="201" spans="2:6" x14ac:dyDescent="0.35">
      <c r="B201" s="6">
        <v>9</v>
      </c>
      <c r="C201" s="6">
        <v>92</v>
      </c>
      <c r="D201" s="6">
        <v>9204</v>
      </c>
      <c r="E201" s="6" t="s">
        <v>503</v>
      </c>
      <c r="F201" s="6" t="s">
        <v>479</v>
      </c>
    </row>
    <row r="202" spans="2:6" x14ac:dyDescent="0.35">
      <c r="B202" s="6">
        <v>9</v>
      </c>
      <c r="C202" s="6">
        <v>92</v>
      </c>
      <c r="D202" s="6">
        <v>9205</v>
      </c>
      <c r="E202" s="6" t="s">
        <v>504</v>
      </c>
      <c r="F202" s="6" t="s">
        <v>479</v>
      </c>
    </row>
    <row r="203" spans="2:6" x14ac:dyDescent="0.35">
      <c r="B203" s="6">
        <v>9</v>
      </c>
      <c r="C203" s="6">
        <v>92</v>
      </c>
      <c r="D203" s="6">
        <v>9206</v>
      </c>
      <c r="E203" s="6" t="s">
        <v>505</v>
      </c>
      <c r="F203" s="6" t="s">
        <v>479</v>
      </c>
    </row>
    <row r="204" spans="2:6" x14ac:dyDescent="0.35">
      <c r="B204" s="6">
        <v>9</v>
      </c>
      <c r="C204" s="6">
        <v>92</v>
      </c>
      <c r="D204" s="6">
        <v>9207</v>
      </c>
      <c r="E204" s="6" t="s">
        <v>506</v>
      </c>
      <c r="F204" s="6" t="s">
        <v>479</v>
      </c>
    </row>
    <row r="205" spans="2:6" x14ac:dyDescent="0.35">
      <c r="B205" s="6">
        <v>9</v>
      </c>
      <c r="C205" s="6">
        <v>92</v>
      </c>
      <c r="D205" s="6">
        <v>9208</v>
      </c>
      <c r="E205" s="6" t="s">
        <v>507</v>
      </c>
      <c r="F205" s="6" t="s">
        <v>479</v>
      </c>
    </row>
    <row r="206" spans="2:6" x14ac:dyDescent="0.35">
      <c r="B206" s="6">
        <v>9</v>
      </c>
      <c r="C206" s="6">
        <v>92</v>
      </c>
      <c r="D206" s="6">
        <v>9209</v>
      </c>
      <c r="E206" s="6" t="s">
        <v>508</v>
      </c>
      <c r="F206" s="6" t="s">
        <v>479</v>
      </c>
    </row>
    <row r="207" spans="2:6" x14ac:dyDescent="0.35">
      <c r="B207" s="6">
        <v>9</v>
      </c>
      <c r="C207" s="6">
        <v>92</v>
      </c>
      <c r="D207" s="6">
        <v>9210</v>
      </c>
      <c r="E207" s="6" t="s">
        <v>509</v>
      </c>
      <c r="F207" s="6" t="s">
        <v>479</v>
      </c>
    </row>
    <row r="208" spans="2:6" x14ac:dyDescent="0.35">
      <c r="B208" s="6">
        <v>9</v>
      </c>
      <c r="C208" s="6">
        <v>92</v>
      </c>
      <c r="D208" s="6">
        <v>9211</v>
      </c>
      <c r="E208" s="6" t="s">
        <v>510</v>
      </c>
      <c r="F208" s="6" t="s">
        <v>479</v>
      </c>
    </row>
    <row r="209" spans="2:6" x14ac:dyDescent="0.35">
      <c r="B209" s="6">
        <v>10</v>
      </c>
      <c r="C209" s="6">
        <v>101</v>
      </c>
      <c r="D209" s="6">
        <v>10101</v>
      </c>
      <c r="E209" s="6" t="s">
        <v>511</v>
      </c>
      <c r="F209" s="6" t="s">
        <v>512</v>
      </c>
    </row>
    <row r="210" spans="2:6" x14ac:dyDescent="0.35">
      <c r="B210" s="6">
        <v>10</v>
      </c>
      <c r="C210" s="6">
        <v>101</v>
      </c>
      <c r="D210" s="6">
        <v>10102</v>
      </c>
      <c r="E210" s="6" t="s">
        <v>513</v>
      </c>
      <c r="F210" s="6" t="s">
        <v>512</v>
      </c>
    </row>
    <row r="211" spans="2:6" x14ac:dyDescent="0.35">
      <c r="B211" s="6">
        <v>10</v>
      </c>
      <c r="C211" s="6">
        <v>101</v>
      </c>
      <c r="D211" s="6">
        <v>10103</v>
      </c>
      <c r="E211" s="6" t="s">
        <v>514</v>
      </c>
      <c r="F211" s="6" t="s">
        <v>512</v>
      </c>
    </row>
    <row r="212" spans="2:6" x14ac:dyDescent="0.35">
      <c r="B212" s="6">
        <v>10</v>
      </c>
      <c r="C212" s="6">
        <v>101</v>
      </c>
      <c r="D212" s="6">
        <v>10104</v>
      </c>
      <c r="E212" s="6" t="s">
        <v>515</v>
      </c>
      <c r="F212" s="6" t="s">
        <v>512</v>
      </c>
    </row>
    <row r="213" spans="2:6" x14ac:dyDescent="0.35">
      <c r="B213" s="6">
        <v>10</v>
      </c>
      <c r="C213" s="6">
        <v>101</v>
      </c>
      <c r="D213" s="6">
        <v>10105</v>
      </c>
      <c r="E213" s="6" t="s">
        <v>516</v>
      </c>
      <c r="F213" s="6" t="s">
        <v>512</v>
      </c>
    </row>
    <row r="214" spans="2:6" x14ac:dyDescent="0.35">
      <c r="B214" s="6">
        <v>10</v>
      </c>
      <c r="C214" s="6">
        <v>101</v>
      </c>
      <c r="D214" s="6">
        <v>10106</v>
      </c>
      <c r="E214" s="6" t="s">
        <v>517</v>
      </c>
      <c r="F214" s="6" t="s">
        <v>512</v>
      </c>
    </row>
    <row r="215" spans="2:6" x14ac:dyDescent="0.35">
      <c r="B215" s="6">
        <v>10</v>
      </c>
      <c r="C215" s="6">
        <v>101</v>
      </c>
      <c r="D215" s="6">
        <v>10107</v>
      </c>
      <c r="E215" s="6" t="s">
        <v>518</v>
      </c>
      <c r="F215" s="6" t="s">
        <v>512</v>
      </c>
    </row>
    <row r="216" spans="2:6" x14ac:dyDescent="0.35">
      <c r="B216" s="6">
        <v>10</v>
      </c>
      <c r="C216" s="6">
        <v>101</v>
      </c>
      <c r="D216" s="6">
        <v>10108</v>
      </c>
      <c r="E216" s="6" t="s">
        <v>519</v>
      </c>
      <c r="F216" s="6" t="s">
        <v>512</v>
      </c>
    </row>
    <row r="217" spans="2:6" x14ac:dyDescent="0.35">
      <c r="B217" s="6">
        <v>10</v>
      </c>
      <c r="C217" s="6">
        <v>101</v>
      </c>
      <c r="D217" s="6">
        <v>10109</v>
      </c>
      <c r="E217" s="6" t="s">
        <v>520</v>
      </c>
      <c r="F217" s="6" t="s">
        <v>512</v>
      </c>
    </row>
    <row r="218" spans="2:6" x14ac:dyDescent="0.35">
      <c r="B218" s="6">
        <v>10</v>
      </c>
      <c r="C218" s="6">
        <v>102</v>
      </c>
      <c r="D218" s="6">
        <v>10201</v>
      </c>
      <c r="E218" s="6" t="s">
        <v>521</v>
      </c>
      <c r="F218" s="6" t="s">
        <v>512</v>
      </c>
    </row>
    <row r="219" spans="2:6" x14ac:dyDescent="0.35">
      <c r="B219" s="6">
        <v>10</v>
      </c>
      <c r="C219" s="6">
        <v>102</v>
      </c>
      <c r="D219" s="6">
        <v>10202</v>
      </c>
      <c r="E219" s="6" t="s">
        <v>522</v>
      </c>
      <c r="F219" s="6" t="s">
        <v>512</v>
      </c>
    </row>
    <row r="220" spans="2:6" x14ac:dyDescent="0.35">
      <c r="B220" s="6">
        <v>10</v>
      </c>
      <c r="C220" s="6">
        <v>102</v>
      </c>
      <c r="D220" s="6">
        <v>10203</v>
      </c>
      <c r="E220" s="6" t="s">
        <v>523</v>
      </c>
      <c r="F220" s="6" t="s">
        <v>512</v>
      </c>
    </row>
    <row r="221" spans="2:6" x14ac:dyDescent="0.35">
      <c r="B221" s="6">
        <v>10</v>
      </c>
      <c r="C221" s="6">
        <v>102</v>
      </c>
      <c r="D221" s="6">
        <v>10204</v>
      </c>
      <c r="E221" s="6" t="s">
        <v>524</v>
      </c>
      <c r="F221" s="6" t="s">
        <v>512</v>
      </c>
    </row>
    <row r="222" spans="2:6" x14ac:dyDescent="0.35">
      <c r="B222" s="6">
        <v>10</v>
      </c>
      <c r="C222" s="6">
        <v>102</v>
      </c>
      <c r="D222" s="6">
        <v>10205</v>
      </c>
      <c r="E222" s="6" t="s">
        <v>525</v>
      </c>
      <c r="F222" s="6" t="s">
        <v>512</v>
      </c>
    </row>
    <row r="223" spans="2:6" x14ac:dyDescent="0.35">
      <c r="B223" s="6">
        <v>10</v>
      </c>
      <c r="C223" s="6">
        <v>102</v>
      </c>
      <c r="D223" s="6">
        <v>10206</v>
      </c>
      <c r="E223" s="6" t="s">
        <v>526</v>
      </c>
      <c r="F223" s="6" t="s">
        <v>512</v>
      </c>
    </row>
    <row r="224" spans="2:6" x14ac:dyDescent="0.35">
      <c r="B224" s="6">
        <v>10</v>
      </c>
      <c r="C224" s="6">
        <v>102</v>
      </c>
      <c r="D224" s="6">
        <v>10207</v>
      </c>
      <c r="E224" s="6" t="s">
        <v>527</v>
      </c>
      <c r="F224" s="6" t="s">
        <v>512</v>
      </c>
    </row>
    <row r="225" spans="2:6" x14ac:dyDescent="0.35">
      <c r="B225" s="6">
        <v>10</v>
      </c>
      <c r="C225" s="6">
        <v>102</v>
      </c>
      <c r="D225" s="6">
        <v>10208</v>
      </c>
      <c r="E225" s="6" t="s">
        <v>528</v>
      </c>
      <c r="F225" s="6" t="s">
        <v>512</v>
      </c>
    </row>
    <row r="226" spans="2:6" x14ac:dyDescent="0.35">
      <c r="B226" s="6">
        <v>10</v>
      </c>
      <c r="C226" s="6">
        <v>102</v>
      </c>
      <c r="D226" s="6">
        <v>10209</v>
      </c>
      <c r="E226" s="6" t="s">
        <v>529</v>
      </c>
      <c r="F226" s="6" t="s">
        <v>512</v>
      </c>
    </row>
    <row r="227" spans="2:6" x14ac:dyDescent="0.35">
      <c r="B227" s="6">
        <v>10</v>
      </c>
      <c r="C227" s="6">
        <v>102</v>
      </c>
      <c r="D227" s="6">
        <v>10210</v>
      </c>
      <c r="E227" s="6" t="s">
        <v>530</v>
      </c>
      <c r="F227" s="6" t="s">
        <v>512</v>
      </c>
    </row>
    <row r="228" spans="2:6" x14ac:dyDescent="0.35">
      <c r="B228" s="6">
        <v>10</v>
      </c>
      <c r="C228" s="6">
        <v>103</v>
      </c>
      <c r="D228" s="6">
        <v>10301</v>
      </c>
      <c r="E228" s="6" t="s">
        <v>531</v>
      </c>
      <c r="F228" s="6" t="s">
        <v>512</v>
      </c>
    </row>
    <row r="229" spans="2:6" x14ac:dyDescent="0.35">
      <c r="B229" s="6">
        <v>10</v>
      </c>
      <c r="C229" s="6">
        <v>103</v>
      </c>
      <c r="D229" s="6">
        <v>10302</v>
      </c>
      <c r="E229" s="6" t="s">
        <v>532</v>
      </c>
      <c r="F229" s="6" t="s">
        <v>512</v>
      </c>
    </row>
    <row r="230" spans="2:6" x14ac:dyDescent="0.35">
      <c r="B230" s="6">
        <v>10</v>
      </c>
      <c r="C230" s="6">
        <v>103</v>
      </c>
      <c r="D230" s="6">
        <v>10303</v>
      </c>
      <c r="E230" s="6" t="s">
        <v>533</v>
      </c>
      <c r="F230" s="6" t="s">
        <v>512</v>
      </c>
    </row>
    <row r="231" spans="2:6" x14ac:dyDescent="0.35">
      <c r="B231" s="6">
        <v>10</v>
      </c>
      <c r="C231" s="6">
        <v>103</v>
      </c>
      <c r="D231" s="6">
        <v>10304</v>
      </c>
      <c r="E231" s="6" t="s">
        <v>534</v>
      </c>
      <c r="F231" s="6" t="s">
        <v>512</v>
      </c>
    </row>
    <row r="232" spans="2:6" x14ac:dyDescent="0.35">
      <c r="B232" s="6">
        <v>10</v>
      </c>
      <c r="C232" s="6">
        <v>103</v>
      </c>
      <c r="D232" s="6">
        <v>10305</v>
      </c>
      <c r="E232" s="6" t="s">
        <v>535</v>
      </c>
      <c r="F232" s="6" t="s">
        <v>512</v>
      </c>
    </row>
    <row r="233" spans="2:6" x14ac:dyDescent="0.35">
      <c r="B233" s="6">
        <v>10</v>
      </c>
      <c r="C233" s="6">
        <v>103</v>
      </c>
      <c r="D233" s="6">
        <v>10306</v>
      </c>
      <c r="E233" s="6" t="s">
        <v>536</v>
      </c>
      <c r="F233" s="6" t="s">
        <v>512</v>
      </c>
    </row>
    <row r="234" spans="2:6" x14ac:dyDescent="0.35">
      <c r="B234" s="6">
        <v>10</v>
      </c>
      <c r="C234" s="6">
        <v>103</v>
      </c>
      <c r="D234" s="6">
        <v>10307</v>
      </c>
      <c r="E234" s="6" t="s">
        <v>537</v>
      </c>
      <c r="F234" s="6" t="s">
        <v>512</v>
      </c>
    </row>
    <row r="235" spans="2:6" x14ac:dyDescent="0.35">
      <c r="B235" s="6">
        <v>10</v>
      </c>
      <c r="C235" s="6">
        <v>104</v>
      </c>
      <c r="D235" s="6">
        <v>10401</v>
      </c>
      <c r="E235" s="6" t="s">
        <v>538</v>
      </c>
      <c r="F235" s="6" t="s">
        <v>512</v>
      </c>
    </row>
    <row r="236" spans="2:6" x14ac:dyDescent="0.35">
      <c r="B236" s="6">
        <v>10</v>
      </c>
      <c r="C236" s="6">
        <v>104</v>
      </c>
      <c r="D236" s="6">
        <v>10402</v>
      </c>
      <c r="E236" s="6" t="s">
        <v>539</v>
      </c>
      <c r="F236" s="6" t="s">
        <v>512</v>
      </c>
    </row>
    <row r="237" spans="2:6" x14ac:dyDescent="0.35">
      <c r="B237" s="6">
        <v>10</v>
      </c>
      <c r="C237" s="6">
        <v>104</v>
      </c>
      <c r="D237" s="6">
        <v>10403</v>
      </c>
      <c r="E237" s="6" t="s">
        <v>540</v>
      </c>
      <c r="F237" s="6" t="s">
        <v>512</v>
      </c>
    </row>
    <row r="238" spans="2:6" x14ac:dyDescent="0.35">
      <c r="B238" s="6">
        <v>10</v>
      </c>
      <c r="C238" s="6">
        <v>104</v>
      </c>
      <c r="D238" s="6">
        <v>10404</v>
      </c>
      <c r="E238" s="6" t="s">
        <v>541</v>
      </c>
      <c r="F238" s="6" t="s">
        <v>512</v>
      </c>
    </row>
    <row r="239" spans="2:6" x14ac:dyDescent="0.35">
      <c r="B239" s="6">
        <v>11</v>
      </c>
      <c r="C239" s="6">
        <v>111</v>
      </c>
      <c r="D239" s="6">
        <v>11101</v>
      </c>
      <c r="E239" s="6" t="s">
        <v>542</v>
      </c>
      <c r="F239" s="6" t="s">
        <v>543</v>
      </c>
    </row>
    <row r="240" spans="2:6" x14ac:dyDescent="0.35">
      <c r="B240" s="6">
        <v>11</v>
      </c>
      <c r="C240" s="6">
        <v>111</v>
      </c>
      <c r="D240" s="6">
        <v>11102</v>
      </c>
      <c r="E240" s="6" t="s">
        <v>544</v>
      </c>
      <c r="F240" s="6" t="s">
        <v>543</v>
      </c>
    </row>
    <row r="241" spans="2:6" x14ac:dyDescent="0.35">
      <c r="B241" s="6">
        <v>11</v>
      </c>
      <c r="C241" s="6">
        <v>112</v>
      </c>
      <c r="D241" s="6">
        <v>11201</v>
      </c>
      <c r="E241" s="6" t="s">
        <v>545</v>
      </c>
      <c r="F241" s="6" t="s">
        <v>543</v>
      </c>
    </row>
    <row r="242" spans="2:6" x14ac:dyDescent="0.35">
      <c r="B242" s="6">
        <v>11</v>
      </c>
      <c r="C242" s="6">
        <v>112</v>
      </c>
      <c r="D242" s="6">
        <v>11202</v>
      </c>
      <c r="E242" s="6" t="s">
        <v>546</v>
      </c>
      <c r="F242" s="6" t="s">
        <v>543</v>
      </c>
    </row>
    <row r="243" spans="2:6" x14ac:dyDescent="0.35">
      <c r="B243" s="6">
        <v>11</v>
      </c>
      <c r="C243" s="6">
        <v>112</v>
      </c>
      <c r="D243" s="6">
        <v>11203</v>
      </c>
      <c r="E243" s="6" t="s">
        <v>547</v>
      </c>
      <c r="F243" s="6" t="s">
        <v>543</v>
      </c>
    </row>
    <row r="244" spans="2:6" x14ac:dyDescent="0.35">
      <c r="B244" s="6">
        <v>11</v>
      </c>
      <c r="C244" s="6">
        <v>113</v>
      </c>
      <c r="D244" s="6">
        <v>11301</v>
      </c>
      <c r="E244" s="6" t="s">
        <v>548</v>
      </c>
      <c r="F244" s="6" t="s">
        <v>543</v>
      </c>
    </row>
    <row r="245" spans="2:6" x14ac:dyDescent="0.35">
      <c r="B245" s="6">
        <v>11</v>
      </c>
      <c r="C245" s="6">
        <v>113</v>
      </c>
      <c r="D245" s="6">
        <v>11302</v>
      </c>
      <c r="E245" s="6" t="s">
        <v>381</v>
      </c>
      <c r="F245" s="6" t="s">
        <v>543</v>
      </c>
    </row>
    <row r="246" spans="2:6" x14ac:dyDescent="0.35">
      <c r="B246" s="6">
        <v>11</v>
      </c>
      <c r="C246" s="6">
        <v>113</v>
      </c>
      <c r="D246" s="6">
        <v>11303</v>
      </c>
      <c r="E246" s="6" t="s">
        <v>549</v>
      </c>
      <c r="F246" s="6" t="s">
        <v>543</v>
      </c>
    </row>
    <row r="247" spans="2:6" x14ac:dyDescent="0.35">
      <c r="B247" s="6">
        <v>11</v>
      </c>
      <c r="C247" s="6">
        <v>114</v>
      </c>
      <c r="D247" s="6">
        <v>11401</v>
      </c>
      <c r="E247" s="6" t="s">
        <v>550</v>
      </c>
      <c r="F247" s="6" t="s">
        <v>543</v>
      </c>
    </row>
    <row r="248" spans="2:6" x14ac:dyDescent="0.35">
      <c r="B248" s="6">
        <v>11</v>
      </c>
      <c r="C248" s="6">
        <v>114</v>
      </c>
      <c r="D248" s="6">
        <v>11402</v>
      </c>
      <c r="E248" s="6" t="s">
        <v>551</v>
      </c>
      <c r="F248" s="6" t="s">
        <v>543</v>
      </c>
    </row>
    <row r="249" spans="2:6" x14ac:dyDescent="0.35">
      <c r="B249" s="6">
        <v>12</v>
      </c>
      <c r="C249" s="6">
        <v>121</v>
      </c>
      <c r="D249" s="6">
        <v>12101</v>
      </c>
      <c r="E249" s="6" t="s">
        <v>552</v>
      </c>
      <c r="F249" s="6" t="s">
        <v>553</v>
      </c>
    </row>
    <row r="250" spans="2:6" x14ac:dyDescent="0.35">
      <c r="B250" s="6">
        <v>12</v>
      </c>
      <c r="C250" s="6">
        <v>121</v>
      </c>
      <c r="D250" s="6">
        <v>12102</v>
      </c>
      <c r="E250" s="6" t="s">
        <v>554</v>
      </c>
      <c r="F250" s="6" t="s">
        <v>553</v>
      </c>
    </row>
    <row r="251" spans="2:6" x14ac:dyDescent="0.35">
      <c r="B251" s="6">
        <v>12</v>
      </c>
      <c r="C251" s="6">
        <v>121</v>
      </c>
      <c r="D251" s="6">
        <v>12103</v>
      </c>
      <c r="E251" s="6" t="s">
        <v>555</v>
      </c>
      <c r="F251" s="6" t="s">
        <v>553</v>
      </c>
    </row>
    <row r="252" spans="2:6" x14ac:dyDescent="0.35">
      <c r="B252" s="6">
        <v>12</v>
      </c>
      <c r="C252" s="6">
        <v>121</v>
      </c>
      <c r="D252" s="6">
        <v>12104</v>
      </c>
      <c r="E252" s="6" t="s">
        <v>556</v>
      </c>
      <c r="F252" s="6" t="s">
        <v>553</v>
      </c>
    </row>
    <row r="253" spans="2:6" x14ac:dyDescent="0.35">
      <c r="B253" s="6">
        <v>12</v>
      </c>
      <c r="C253" s="6">
        <v>122</v>
      </c>
      <c r="D253" s="6">
        <v>12201</v>
      </c>
      <c r="E253" s="6" t="s">
        <v>557</v>
      </c>
      <c r="F253" s="6" t="s">
        <v>553</v>
      </c>
    </row>
    <row r="254" spans="2:6" x14ac:dyDescent="0.35">
      <c r="B254" s="6">
        <v>12</v>
      </c>
      <c r="C254" s="6">
        <v>123</v>
      </c>
      <c r="D254" s="6">
        <v>12301</v>
      </c>
      <c r="E254" s="6" t="s">
        <v>558</v>
      </c>
      <c r="F254" s="6" t="s">
        <v>553</v>
      </c>
    </row>
    <row r="255" spans="2:6" x14ac:dyDescent="0.35">
      <c r="B255" s="6">
        <v>12</v>
      </c>
      <c r="C255" s="6">
        <v>123</v>
      </c>
      <c r="D255" s="6">
        <v>12302</v>
      </c>
      <c r="E255" s="6" t="s">
        <v>559</v>
      </c>
      <c r="F255" s="6" t="s">
        <v>553</v>
      </c>
    </row>
    <row r="256" spans="2:6" x14ac:dyDescent="0.35">
      <c r="B256" s="6">
        <v>12</v>
      </c>
      <c r="C256" s="6">
        <v>123</v>
      </c>
      <c r="D256" s="6">
        <v>12303</v>
      </c>
      <c r="E256" s="6" t="s">
        <v>560</v>
      </c>
      <c r="F256" s="6" t="s">
        <v>553</v>
      </c>
    </row>
    <row r="257" spans="2:6" x14ac:dyDescent="0.35">
      <c r="B257" s="6">
        <v>12</v>
      </c>
      <c r="C257" s="6">
        <v>124</v>
      </c>
      <c r="D257" s="6">
        <v>12401</v>
      </c>
      <c r="E257" s="6" t="s">
        <v>561</v>
      </c>
      <c r="F257" s="6" t="s">
        <v>553</v>
      </c>
    </row>
    <row r="258" spans="2:6" x14ac:dyDescent="0.35">
      <c r="B258" s="6">
        <v>12</v>
      </c>
      <c r="C258" s="6">
        <v>124</v>
      </c>
      <c r="D258" s="6">
        <v>12402</v>
      </c>
      <c r="E258" s="6" t="s">
        <v>562</v>
      </c>
      <c r="F258" s="6" t="s">
        <v>553</v>
      </c>
    </row>
    <row r="259" spans="2:6" x14ac:dyDescent="0.35">
      <c r="B259" s="6">
        <v>13</v>
      </c>
      <c r="C259" s="6">
        <v>131</v>
      </c>
      <c r="D259" s="6">
        <v>13101</v>
      </c>
      <c r="E259" s="6" t="s">
        <v>563</v>
      </c>
      <c r="F259" s="6" t="s">
        <v>564</v>
      </c>
    </row>
    <row r="260" spans="2:6" x14ac:dyDescent="0.35">
      <c r="B260" s="6">
        <v>13</v>
      </c>
      <c r="C260" s="6">
        <v>131</v>
      </c>
      <c r="D260" s="6">
        <v>13102</v>
      </c>
      <c r="E260" s="6" t="s">
        <v>565</v>
      </c>
      <c r="F260" s="6" t="s">
        <v>564</v>
      </c>
    </row>
    <row r="261" spans="2:6" x14ac:dyDescent="0.35">
      <c r="B261" s="6">
        <v>13</v>
      </c>
      <c r="C261" s="6">
        <v>131</v>
      </c>
      <c r="D261" s="6">
        <v>13103</v>
      </c>
      <c r="E261" s="6" t="s">
        <v>566</v>
      </c>
      <c r="F261" s="6" t="s">
        <v>564</v>
      </c>
    </row>
    <row r="262" spans="2:6" x14ac:dyDescent="0.35">
      <c r="B262" s="6">
        <v>13</v>
      </c>
      <c r="C262" s="6">
        <v>131</v>
      </c>
      <c r="D262" s="6">
        <v>13104</v>
      </c>
      <c r="E262" s="6" t="s">
        <v>567</v>
      </c>
      <c r="F262" s="6" t="s">
        <v>564</v>
      </c>
    </row>
    <row r="263" spans="2:6" x14ac:dyDescent="0.35">
      <c r="B263" s="6">
        <v>13</v>
      </c>
      <c r="C263" s="6">
        <v>131</v>
      </c>
      <c r="D263" s="6">
        <v>13105</v>
      </c>
      <c r="E263" s="6" t="s">
        <v>568</v>
      </c>
      <c r="F263" s="6" t="s">
        <v>564</v>
      </c>
    </row>
    <row r="264" spans="2:6" x14ac:dyDescent="0.35">
      <c r="B264" s="6">
        <v>13</v>
      </c>
      <c r="C264" s="6">
        <v>131</v>
      </c>
      <c r="D264" s="6">
        <v>13106</v>
      </c>
      <c r="E264" s="6" t="s">
        <v>569</v>
      </c>
      <c r="F264" s="6" t="s">
        <v>564</v>
      </c>
    </row>
    <row r="265" spans="2:6" x14ac:dyDescent="0.35">
      <c r="B265" s="6">
        <v>13</v>
      </c>
      <c r="C265" s="6">
        <v>131</v>
      </c>
      <c r="D265" s="6">
        <v>13107</v>
      </c>
      <c r="E265" s="6" t="s">
        <v>570</v>
      </c>
      <c r="F265" s="6" t="s">
        <v>564</v>
      </c>
    </row>
    <row r="266" spans="2:6" x14ac:dyDescent="0.35">
      <c r="B266" s="6">
        <v>13</v>
      </c>
      <c r="C266" s="6">
        <v>131</v>
      </c>
      <c r="D266" s="6">
        <v>13108</v>
      </c>
      <c r="E266" s="6" t="s">
        <v>571</v>
      </c>
      <c r="F266" s="6" t="s">
        <v>564</v>
      </c>
    </row>
    <row r="267" spans="2:6" x14ac:dyDescent="0.35">
      <c r="B267" s="6">
        <v>13</v>
      </c>
      <c r="C267" s="6">
        <v>131</v>
      </c>
      <c r="D267" s="6">
        <v>13109</v>
      </c>
      <c r="E267" s="6" t="s">
        <v>572</v>
      </c>
      <c r="F267" s="6" t="s">
        <v>564</v>
      </c>
    </row>
    <row r="268" spans="2:6" x14ac:dyDescent="0.35">
      <c r="B268" s="6">
        <v>13</v>
      </c>
      <c r="C268" s="6">
        <v>131</v>
      </c>
      <c r="D268" s="6">
        <v>13110</v>
      </c>
      <c r="E268" s="6" t="s">
        <v>573</v>
      </c>
      <c r="F268" s="6" t="s">
        <v>564</v>
      </c>
    </row>
    <row r="269" spans="2:6" x14ac:dyDescent="0.35">
      <c r="B269" s="6">
        <v>13</v>
      </c>
      <c r="C269" s="6">
        <v>131</v>
      </c>
      <c r="D269" s="6">
        <v>13111</v>
      </c>
      <c r="E269" s="6" t="s">
        <v>574</v>
      </c>
      <c r="F269" s="6" t="s">
        <v>564</v>
      </c>
    </row>
    <row r="270" spans="2:6" x14ac:dyDescent="0.35">
      <c r="B270" s="6">
        <v>13</v>
      </c>
      <c r="C270" s="6">
        <v>131</v>
      </c>
      <c r="D270" s="6">
        <v>13112</v>
      </c>
      <c r="E270" s="6" t="s">
        <v>575</v>
      </c>
      <c r="F270" s="6" t="s">
        <v>564</v>
      </c>
    </row>
    <row r="271" spans="2:6" x14ac:dyDescent="0.35">
      <c r="B271" s="6">
        <v>13</v>
      </c>
      <c r="C271" s="6">
        <v>131</v>
      </c>
      <c r="D271" s="6">
        <v>13113</v>
      </c>
      <c r="E271" s="6" t="s">
        <v>576</v>
      </c>
      <c r="F271" s="6" t="s">
        <v>564</v>
      </c>
    </row>
    <row r="272" spans="2:6" x14ac:dyDescent="0.35">
      <c r="B272" s="6">
        <v>13</v>
      </c>
      <c r="C272" s="6">
        <v>131</v>
      </c>
      <c r="D272" s="6">
        <v>13114</v>
      </c>
      <c r="E272" s="6" t="s">
        <v>577</v>
      </c>
      <c r="F272" s="6" t="s">
        <v>564</v>
      </c>
    </row>
    <row r="273" spans="2:6" x14ac:dyDescent="0.35">
      <c r="B273" s="6">
        <v>13</v>
      </c>
      <c r="C273" s="6">
        <v>131</v>
      </c>
      <c r="D273" s="6">
        <v>13115</v>
      </c>
      <c r="E273" s="6" t="s">
        <v>578</v>
      </c>
      <c r="F273" s="6" t="s">
        <v>564</v>
      </c>
    </row>
    <row r="274" spans="2:6" x14ac:dyDescent="0.35">
      <c r="B274" s="6">
        <v>13</v>
      </c>
      <c r="C274" s="6">
        <v>131</v>
      </c>
      <c r="D274" s="6">
        <v>13116</v>
      </c>
      <c r="E274" s="6" t="s">
        <v>579</v>
      </c>
      <c r="F274" s="6" t="s">
        <v>564</v>
      </c>
    </row>
    <row r="275" spans="2:6" x14ac:dyDescent="0.35">
      <c r="B275" s="6">
        <v>13</v>
      </c>
      <c r="C275" s="6">
        <v>131</v>
      </c>
      <c r="D275" s="6">
        <v>13117</v>
      </c>
      <c r="E275" s="6" t="s">
        <v>580</v>
      </c>
      <c r="F275" s="6" t="s">
        <v>564</v>
      </c>
    </row>
    <row r="276" spans="2:6" x14ac:dyDescent="0.35">
      <c r="B276" s="6">
        <v>13</v>
      </c>
      <c r="C276" s="6">
        <v>131</v>
      </c>
      <c r="D276" s="6">
        <v>13118</v>
      </c>
      <c r="E276" s="6" t="s">
        <v>581</v>
      </c>
      <c r="F276" s="6" t="s">
        <v>564</v>
      </c>
    </row>
    <row r="277" spans="2:6" x14ac:dyDescent="0.35">
      <c r="B277" s="6">
        <v>13</v>
      </c>
      <c r="C277" s="6">
        <v>131</v>
      </c>
      <c r="D277" s="6">
        <v>13119</v>
      </c>
      <c r="E277" s="6" t="s">
        <v>582</v>
      </c>
      <c r="F277" s="6" t="s">
        <v>564</v>
      </c>
    </row>
    <row r="278" spans="2:6" x14ac:dyDescent="0.35">
      <c r="B278" s="6">
        <v>13</v>
      </c>
      <c r="C278" s="6">
        <v>131</v>
      </c>
      <c r="D278" s="6">
        <v>13120</v>
      </c>
      <c r="E278" s="6" t="s">
        <v>583</v>
      </c>
      <c r="F278" s="6" t="s">
        <v>564</v>
      </c>
    </row>
    <row r="279" spans="2:6" x14ac:dyDescent="0.35">
      <c r="B279" s="6">
        <v>13</v>
      </c>
      <c r="C279" s="6">
        <v>131</v>
      </c>
      <c r="D279" s="6">
        <v>13121</v>
      </c>
      <c r="E279" s="6" t="s">
        <v>584</v>
      </c>
      <c r="F279" s="6" t="s">
        <v>564</v>
      </c>
    </row>
    <row r="280" spans="2:6" x14ac:dyDescent="0.35">
      <c r="B280" s="6">
        <v>13</v>
      </c>
      <c r="C280" s="6">
        <v>131</v>
      </c>
      <c r="D280" s="6">
        <v>13122</v>
      </c>
      <c r="E280" s="6" t="s">
        <v>585</v>
      </c>
      <c r="F280" s="6" t="s">
        <v>564</v>
      </c>
    </row>
    <row r="281" spans="2:6" x14ac:dyDescent="0.35">
      <c r="B281" s="6">
        <v>13</v>
      </c>
      <c r="C281" s="6">
        <v>131</v>
      </c>
      <c r="D281" s="6">
        <v>13123</v>
      </c>
      <c r="E281" s="6" t="s">
        <v>586</v>
      </c>
      <c r="F281" s="6" t="s">
        <v>564</v>
      </c>
    </row>
    <row r="282" spans="2:6" x14ac:dyDescent="0.35">
      <c r="B282" s="6">
        <v>13</v>
      </c>
      <c r="C282" s="6">
        <v>131</v>
      </c>
      <c r="D282" s="6">
        <v>13124</v>
      </c>
      <c r="E282" s="6" t="s">
        <v>587</v>
      </c>
      <c r="F282" s="6" t="s">
        <v>564</v>
      </c>
    </row>
    <row r="283" spans="2:6" x14ac:dyDescent="0.35">
      <c r="B283" s="6">
        <v>13</v>
      </c>
      <c r="C283" s="6">
        <v>131</v>
      </c>
      <c r="D283" s="6">
        <v>13125</v>
      </c>
      <c r="E283" s="6" t="s">
        <v>588</v>
      </c>
      <c r="F283" s="6" t="s">
        <v>564</v>
      </c>
    </row>
    <row r="284" spans="2:6" x14ac:dyDescent="0.35">
      <c r="B284" s="6">
        <v>13</v>
      </c>
      <c r="C284" s="6">
        <v>131</v>
      </c>
      <c r="D284" s="6">
        <v>13126</v>
      </c>
      <c r="E284" s="6" t="s">
        <v>589</v>
      </c>
      <c r="F284" s="6" t="s">
        <v>564</v>
      </c>
    </row>
    <row r="285" spans="2:6" x14ac:dyDescent="0.35">
      <c r="B285" s="6">
        <v>13</v>
      </c>
      <c r="C285" s="6">
        <v>131</v>
      </c>
      <c r="D285" s="6">
        <v>13127</v>
      </c>
      <c r="E285" s="6" t="s">
        <v>590</v>
      </c>
      <c r="F285" s="6" t="s">
        <v>564</v>
      </c>
    </row>
    <row r="286" spans="2:6" x14ac:dyDescent="0.35">
      <c r="B286" s="6">
        <v>13</v>
      </c>
      <c r="C286" s="6">
        <v>131</v>
      </c>
      <c r="D286" s="6">
        <v>13128</v>
      </c>
      <c r="E286" s="6" t="s">
        <v>591</v>
      </c>
      <c r="F286" s="6" t="s">
        <v>564</v>
      </c>
    </row>
    <row r="287" spans="2:6" x14ac:dyDescent="0.35">
      <c r="B287" s="6">
        <v>13</v>
      </c>
      <c r="C287" s="6">
        <v>131</v>
      </c>
      <c r="D287" s="6">
        <v>13129</v>
      </c>
      <c r="E287" s="6" t="s">
        <v>592</v>
      </c>
      <c r="F287" s="6" t="s">
        <v>564</v>
      </c>
    </row>
    <row r="288" spans="2:6" x14ac:dyDescent="0.35">
      <c r="B288" s="6">
        <v>13</v>
      </c>
      <c r="C288" s="6">
        <v>131</v>
      </c>
      <c r="D288" s="6">
        <v>13130</v>
      </c>
      <c r="E288" s="6" t="s">
        <v>593</v>
      </c>
      <c r="F288" s="6" t="s">
        <v>564</v>
      </c>
    </row>
    <row r="289" spans="2:6" x14ac:dyDescent="0.35">
      <c r="B289" s="6">
        <v>13</v>
      </c>
      <c r="C289" s="6">
        <v>131</v>
      </c>
      <c r="D289" s="6">
        <v>13131</v>
      </c>
      <c r="E289" s="6" t="s">
        <v>594</v>
      </c>
      <c r="F289" s="6" t="s">
        <v>564</v>
      </c>
    </row>
    <row r="290" spans="2:6" x14ac:dyDescent="0.35">
      <c r="B290" s="6">
        <v>13</v>
      </c>
      <c r="C290" s="6">
        <v>131</v>
      </c>
      <c r="D290" s="6">
        <v>13132</v>
      </c>
      <c r="E290" s="6" t="s">
        <v>595</v>
      </c>
      <c r="F290" s="6" t="s">
        <v>564</v>
      </c>
    </row>
    <row r="291" spans="2:6" x14ac:dyDescent="0.35">
      <c r="B291" s="6">
        <v>13</v>
      </c>
      <c r="C291" s="6">
        <v>132</v>
      </c>
      <c r="D291" s="6">
        <v>13201</v>
      </c>
      <c r="E291" s="6" t="s">
        <v>596</v>
      </c>
      <c r="F291" s="6" t="s">
        <v>564</v>
      </c>
    </row>
    <row r="292" spans="2:6" x14ac:dyDescent="0.35">
      <c r="B292" s="6">
        <v>13</v>
      </c>
      <c r="C292" s="6">
        <v>132</v>
      </c>
      <c r="D292" s="6">
        <v>13202</v>
      </c>
      <c r="E292" s="6" t="s">
        <v>597</v>
      </c>
      <c r="F292" s="6" t="s">
        <v>564</v>
      </c>
    </row>
    <row r="293" spans="2:6" x14ac:dyDescent="0.35">
      <c r="B293" s="6">
        <v>13</v>
      </c>
      <c r="C293" s="6">
        <v>132</v>
      </c>
      <c r="D293" s="6">
        <v>13203</v>
      </c>
      <c r="E293" s="6" t="s">
        <v>598</v>
      </c>
      <c r="F293" s="6" t="s">
        <v>564</v>
      </c>
    </row>
    <row r="294" spans="2:6" x14ac:dyDescent="0.35">
      <c r="B294" s="6">
        <v>13</v>
      </c>
      <c r="C294" s="6">
        <v>133</v>
      </c>
      <c r="D294" s="6">
        <v>13301</v>
      </c>
      <c r="E294" s="6" t="s">
        <v>599</v>
      </c>
      <c r="F294" s="6" t="s">
        <v>564</v>
      </c>
    </row>
    <row r="295" spans="2:6" x14ac:dyDescent="0.35">
      <c r="B295" s="6">
        <v>13</v>
      </c>
      <c r="C295" s="6">
        <v>133</v>
      </c>
      <c r="D295" s="6">
        <v>13302</v>
      </c>
      <c r="E295" s="6" t="s">
        <v>600</v>
      </c>
      <c r="F295" s="6" t="s">
        <v>564</v>
      </c>
    </row>
    <row r="296" spans="2:6" x14ac:dyDescent="0.35">
      <c r="B296" s="6">
        <v>13</v>
      </c>
      <c r="C296" s="6">
        <v>133</v>
      </c>
      <c r="D296" s="6">
        <v>13303</v>
      </c>
      <c r="E296" s="6" t="s">
        <v>601</v>
      </c>
      <c r="F296" s="6" t="s">
        <v>564</v>
      </c>
    </row>
    <row r="297" spans="2:6" x14ac:dyDescent="0.35">
      <c r="B297" s="6">
        <v>13</v>
      </c>
      <c r="C297" s="6">
        <v>134</v>
      </c>
      <c r="D297" s="6">
        <v>13401</v>
      </c>
      <c r="E297" s="6" t="s">
        <v>602</v>
      </c>
      <c r="F297" s="6" t="s">
        <v>564</v>
      </c>
    </row>
    <row r="298" spans="2:6" x14ac:dyDescent="0.35">
      <c r="B298" s="6">
        <v>13</v>
      </c>
      <c r="C298" s="6">
        <v>134</v>
      </c>
      <c r="D298" s="6">
        <v>13402</v>
      </c>
      <c r="E298" s="6" t="s">
        <v>603</v>
      </c>
      <c r="F298" s="6" t="s">
        <v>564</v>
      </c>
    </row>
    <row r="299" spans="2:6" x14ac:dyDescent="0.35">
      <c r="B299" s="6">
        <v>13</v>
      </c>
      <c r="C299" s="6">
        <v>134</v>
      </c>
      <c r="D299" s="6">
        <v>13403</v>
      </c>
      <c r="E299" s="6" t="s">
        <v>604</v>
      </c>
      <c r="F299" s="6" t="s">
        <v>564</v>
      </c>
    </row>
    <row r="300" spans="2:6" x14ac:dyDescent="0.35">
      <c r="B300" s="6">
        <v>13</v>
      </c>
      <c r="C300" s="6">
        <v>134</v>
      </c>
      <c r="D300" s="6">
        <v>13404</v>
      </c>
      <c r="E300" s="6" t="s">
        <v>104</v>
      </c>
      <c r="F300" s="6" t="s">
        <v>564</v>
      </c>
    </row>
    <row r="301" spans="2:6" x14ac:dyDescent="0.35">
      <c r="B301" s="6">
        <v>13</v>
      </c>
      <c r="C301" s="6">
        <v>135</v>
      </c>
      <c r="D301" s="6">
        <v>13501</v>
      </c>
      <c r="E301" s="6" t="s">
        <v>605</v>
      </c>
      <c r="F301" s="6" t="s">
        <v>564</v>
      </c>
    </row>
    <row r="302" spans="2:6" x14ac:dyDescent="0.35">
      <c r="B302" s="6">
        <v>13</v>
      </c>
      <c r="C302" s="6">
        <v>135</v>
      </c>
      <c r="D302" s="6">
        <v>13502</v>
      </c>
      <c r="E302" s="6" t="s">
        <v>606</v>
      </c>
      <c r="F302" s="6" t="s">
        <v>564</v>
      </c>
    </row>
    <row r="303" spans="2:6" x14ac:dyDescent="0.35">
      <c r="B303" s="6">
        <v>13</v>
      </c>
      <c r="C303" s="6">
        <v>135</v>
      </c>
      <c r="D303" s="6">
        <v>13503</v>
      </c>
      <c r="E303" s="6" t="s">
        <v>607</v>
      </c>
      <c r="F303" s="6" t="s">
        <v>564</v>
      </c>
    </row>
    <row r="304" spans="2:6" x14ac:dyDescent="0.35">
      <c r="B304" s="6">
        <v>13</v>
      </c>
      <c r="C304" s="6">
        <v>135</v>
      </c>
      <c r="D304" s="6">
        <v>13504</v>
      </c>
      <c r="E304" s="6" t="s">
        <v>608</v>
      </c>
      <c r="F304" s="6" t="s">
        <v>564</v>
      </c>
    </row>
    <row r="305" spans="2:6" x14ac:dyDescent="0.35">
      <c r="B305" s="6">
        <v>13</v>
      </c>
      <c r="C305" s="6">
        <v>135</v>
      </c>
      <c r="D305" s="6">
        <v>13505</v>
      </c>
      <c r="E305" s="6" t="s">
        <v>609</v>
      </c>
      <c r="F305" s="6" t="s">
        <v>564</v>
      </c>
    </row>
    <row r="306" spans="2:6" x14ac:dyDescent="0.35">
      <c r="B306" s="6">
        <v>13</v>
      </c>
      <c r="C306" s="6">
        <v>136</v>
      </c>
      <c r="D306" s="6">
        <v>13601</v>
      </c>
      <c r="E306" s="6" t="s">
        <v>610</v>
      </c>
      <c r="F306" s="6" t="s">
        <v>564</v>
      </c>
    </row>
    <row r="307" spans="2:6" x14ac:dyDescent="0.35">
      <c r="B307" s="6">
        <v>13</v>
      </c>
      <c r="C307" s="6">
        <v>136</v>
      </c>
      <c r="D307" s="6">
        <v>13602</v>
      </c>
      <c r="E307" s="6" t="s">
        <v>611</v>
      </c>
      <c r="F307" s="6" t="s">
        <v>564</v>
      </c>
    </row>
    <row r="308" spans="2:6" x14ac:dyDescent="0.35">
      <c r="B308" s="6">
        <v>13</v>
      </c>
      <c r="C308" s="6">
        <v>136</v>
      </c>
      <c r="D308" s="6">
        <v>13603</v>
      </c>
      <c r="E308" s="6" t="s">
        <v>612</v>
      </c>
      <c r="F308" s="6" t="s">
        <v>564</v>
      </c>
    </row>
    <row r="309" spans="2:6" x14ac:dyDescent="0.35">
      <c r="B309" s="6">
        <v>13</v>
      </c>
      <c r="C309" s="6">
        <v>136</v>
      </c>
      <c r="D309" s="6">
        <v>13604</v>
      </c>
      <c r="E309" s="6" t="s">
        <v>613</v>
      </c>
      <c r="F309" s="6" t="s">
        <v>564</v>
      </c>
    </row>
    <row r="310" spans="2:6" x14ac:dyDescent="0.35">
      <c r="B310" s="6">
        <v>13</v>
      </c>
      <c r="C310" s="6">
        <v>136</v>
      </c>
      <c r="D310" s="6">
        <v>13605</v>
      </c>
      <c r="E310" s="6" t="s">
        <v>614</v>
      </c>
      <c r="F310" s="6" t="s">
        <v>564</v>
      </c>
    </row>
    <row r="311" spans="2:6" x14ac:dyDescent="0.35">
      <c r="B311" s="6">
        <v>14</v>
      </c>
      <c r="C311" s="6">
        <v>141</v>
      </c>
      <c r="D311" s="6">
        <v>14101</v>
      </c>
      <c r="E311" s="6" t="s">
        <v>615</v>
      </c>
      <c r="F311" s="6" t="s">
        <v>616</v>
      </c>
    </row>
    <row r="312" spans="2:6" x14ac:dyDescent="0.35">
      <c r="B312" s="6">
        <v>14</v>
      </c>
      <c r="C312" s="6">
        <v>141</v>
      </c>
      <c r="D312" s="6">
        <v>14102</v>
      </c>
      <c r="E312" s="6" t="s">
        <v>617</v>
      </c>
      <c r="F312" s="6" t="s">
        <v>616</v>
      </c>
    </row>
    <row r="313" spans="2:6" x14ac:dyDescent="0.35">
      <c r="B313" s="6">
        <v>14</v>
      </c>
      <c r="C313" s="6">
        <v>141</v>
      </c>
      <c r="D313" s="6">
        <v>14103</v>
      </c>
      <c r="E313" s="6" t="s">
        <v>618</v>
      </c>
      <c r="F313" s="6" t="s">
        <v>616</v>
      </c>
    </row>
    <row r="314" spans="2:6" x14ac:dyDescent="0.35">
      <c r="B314" s="6">
        <v>14</v>
      </c>
      <c r="C314" s="6">
        <v>141</v>
      </c>
      <c r="D314" s="6">
        <v>14104</v>
      </c>
      <c r="E314" s="6" t="s">
        <v>512</v>
      </c>
      <c r="F314" s="6" t="s">
        <v>616</v>
      </c>
    </row>
    <row r="315" spans="2:6" x14ac:dyDescent="0.35">
      <c r="B315" s="6">
        <v>14</v>
      </c>
      <c r="C315" s="6">
        <v>141</v>
      </c>
      <c r="D315" s="6">
        <v>14105</v>
      </c>
      <c r="E315" s="6" t="s">
        <v>619</v>
      </c>
      <c r="F315" s="6" t="s">
        <v>616</v>
      </c>
    </row>
    <row r="316" spans="2:6" x14ac:dyDescent="0.35">
      <c r="B316" s="6">
        <v>14</v>
      </c>
      <c r="C316" s="6">
        <v>141</v>
      </c>
      <c r="D316" s="6">
        <v>14106</v>
      </c>
      <c r="E316" s="6" t="s">
        <v>620</v>
      </c>
      <c r="F316" s="6" t="s">
        <v>616</v>
      </c>
    </row>
    <row r="317" spans="2:6" x14ac:dyDescent="0.35">
      <c r="B317" s="6">
        <v>14</v>
      </c>
      <c r="C317" s="6">
        <v>141</v>
      </c>
      <c r="D317" s="6">
        <v>14107</v>
      </c>
      <c r="E317" s="6" t="s">
        <v>621</v>
      </c>
      <c r="F317" s="6" t="s">
        <v>616</v>
      </c>
    </row>
    <row r="318" spans="2:6" x14ac:dyDescent="0.35">
      <c r="B318" s="6">
        <v>14</v>
      </c>
      <c r="C318" s="6">
        <v>141</v>
      </c>
      <c r="D318" s="6">
        <v>14108</v>
      </c>
      <c r="E318" s="6" t="s">
        <v>622</v>
      </c>
      <c r="F318" s="6" t="s">
        <v>616</v>
      </c>
    </row>
    <row r="319" spans="2:6" x14ac:dyDescent="0.35">
      <c r="B319" s="6">
        <v>14</v>
      </c>
      <c r="C319" s="6">
        <v>142</v>
      </c>
      <c r="D319" s="6">
        <v>14201</v>
      </c>
      <c r="E319" s="6" t="s">
        <v>623</v>
      </c>
      <c r="F319" s="6" t="s">
        <v>616</v>
      </c>
    </row>
    <row r="320" spans="2:6" x14ac:dyDescent="0.35">
      <c r="B320" s="6">
        <v>14</v>
      </c>
      <c r="C320" s="6">
        <v>142</v>
      </c>
      <c r="D320" s="6">
        <v>14202</v>
      </c>
      <c r="E320" s="6" t="s">
        <v>624</v>
      </c>
      <c r="F320" s="6" t="s">
        <v>616</v>
      </c>
    </row>
    <row r="321" spans="2:6" x14ac:dyDescent="0.35">
      <c r="B321" s="6">
        <v>14</v>
      </c>
      <c r="C321" s="6">
        <v>142</v>
      </c>
      <c r="D321" s="6">
        <v>14203</v>
      </c>
      <c r="E321" s="6" t="s">
        <v>625</v>
      </c>
      <c r="F321" s="6" t="s">
        <v>616</v>
      </c>
    </row>
    <row r="322" spans="2:6" x14ac:dyDescent="0.35">
      <c r="B322" s="6">
        <v>14</v>
      </c>
      <c r="C322" s="6">
        <v>142</v>
      </c>
      <c r="D322" s="6">
        <v>14204</v>
      </c>
      <c r="E322" s="6" t="s">
        <v>626</v>
      </c>
      <c r="F322" s="6" t="s">
        <v>616</v>
      </c>
    </row>
    <row r="323" spans="2:6" x14ac:dyDescent="0.35">
      <c r="B323" s="6">
        <v>15</v>
      </c>
      <c r="C323" s="6">
        <v>151</v>
      </c>
      <c r="D323" s="6">
        <v>15101</v>
      </c>
      <c r="E323" s="6" t="s">
        <v>627</v>
      </c>
      <c r="F323" s="6" t="s">
        <v>628</v>
      </c>
    </row>
    <row r="324" spans="2:6" x14ac:dyDescent="0.35">
      <c r="B324" s="6">
        <v>15</v>
      </c>
      <c r="C324" s="6">
        <v>151</v>
      </c>
      <c r="D324" s="6">
        <v>15102</v>
      </c>
      <c r="E324" s="6" t="s">
        <v>629</v>
      </c>
      <c r="F324" s="6" t="s">
        <v>628</v>
      </c>
    </row>
    <row r="325" spans="2:6" x14ac:dyDescent="0.35">
      <c r="B325" s="6">
        <v>15</v>
      </c>
      <c r="C325" s="6">
        <v>152</v>
      </c>
      <c r="D325" s="6">
        <v>15201</v>
      </c>
      <c r="E325" s="6" t="s">
        <v>630</v>
      </c>
      <c r="F325" s="6" t="s">
        <v>628</v>
      </c>
    </row>
    <row r="326" spans="2:6" x14ac:dyDescent="0.35">
      <c r="B326" s="6">
        <v>15</v>
      </c>
      <c r="C326" s="6">
        <v>152</v>
      </c>
      <c r="D326" s="6">
        <v>15202</v>
      </c>
      <c r="E326" s="6" t="s">
        <v>631</v>
      </c>
      <c r="F326" s="6" t="s">
        <v>628</v>
      </c>
    </row>
    <row r="327" spans="2:6" x14ac:dyDescent="0.35">
      <c r="B327" s="6">
        <v>16</v>
      </c>
      <c r="C327" s="6">
        <v>161</v>
      </c>
      <c r="D327" s="6">
        <v>16101</v>
      </c>
      <c r="E327" s="6" t="s">
        <v>163</v>
      </c>
      <c r="F327" s="6" t="s">
        <v>632</v>
      </c>
    </row>
    <row r="328" spans="2:6" x14ac:dyDescent="0.35">
      <c r="B328" s="6">
        <v>16</v>
      </c>
      <c r="C328" s="6">
        <v>161</v>
      </c>
      <c r="D328" s="6">
        <v>16102</v>
      </c>
      <c r="E328" s="6" t="s">
        <v>633</v>
      </c>
      <c r="F328" s="6" t="s">
        <v>632</v>
      </c>
    </row>
    <row r="329" spans="2:6" x14ac:dyDescent="0.35">
      <c r="B329" s="6">
        <v>16</v>
      </c>
      <c r="C329" s="6">
        <v>161</v>
      </c>
      <c r="D329" s="6">
        <v>16103</v>
      </c>
      <c r="E329" s="6" t="s">
        <v>634</v>
      </c>
      <c r="F329" s="6" t="s">
        <v>632</v>
      </c>
    </row>
    <row r="330" spans="2:6" x14ac:dyDescent="0.35">
      <c r="B330" s="6">
        <v>16</v>
      </c>
      <c r="C330" s="6">
        <v>161</v>
      </c>
      <c r="D330" s="6">
        <v>16104</v>
      </c>
      <c r="E330" s="6" t="s">
        <v>635</v>
      </c>
      <c r="F330" s="6" t="s">
        <v>632</v>
      </c>
    </row>
    <row r="331" spans="2:6" x14ac:dyDescent="0.35">
      <c r="B331" s="6">
        <v>16</v>
      </c>
      <c r="C331" s="6">
        <v>161</v>
      </c>
      <c r="D331" s="6">
        <v>16105</v>
      </c>
      <c r="E331" s="6" t="s">
        <v>636</v>
      </c>
      <c r="F331" s="6" t="s">
        <v>632</v>
      </c>
    </row>
    <row r="332" spans="2:6" x14ac:dyDescent="0.35">
      <c r="B332" s="6">
        <v>16</v>
      </c>
      <c r="C332" s="6">
        <v>161</v>
      </c>
      <c r="D332" s="6">
        <v>16106</v>
      </c>
      <c r="E332" s="6" t="s">
        <v>637</v>
      </c>
      <c r="F332" s="6" t="s">
        <v>632</v>
      </c>
    </row>
    <row r="333" spans="2:6" x14ac:dyDescent="0.35">
      <c r="B333" s="6">
        <v>16</v>
      </c>
      <c r="C333" s="6">
        <v>161</v>
      </c>
      <c r="D333" s="6">
        <v>16107</v>
      </c>
      <c r="E333" s="6" t="s">
        <v>638</v>
      </c>
      <c r="F333" s="6" t="s">
        <v>632</v>
      </c>
    </row>
    <row r="334" spans="2:6" x14ac:dyDescent="0.35">
      <c r="B334" s="6">
        <v>16</v>
      </c>
      <c r="C334" s="6">
        <v>161</v>
      </c>
      <c r="D334" s="6">
        <v>16108</v>
      </c>
      <c r="E334" s="6" t="s">
        <v>639</v>
      </c>
      <c r="F334" s="6" t="s">
        <v>632</v>
      </c>
    </row>
    <row r="335" spans="2:6" x14ac:dyDescent="0.35">
      <c r="B335" s="6">
        <v>16</v>
      </c>
      <c r="C335" s="6">
        <v>161</v>
      </c>
      <c r="D335" s="6">
        <v>16109</v>
      </c>
      <c r="E335" s="6" t="s">
        <v>640</v>
      </c>
      <c r="F335" s="6" t="s">
        <v>632</v>
      </c>
    </row>
    <row r="336" spans="2:6" x14ac:dyDescent="0.35">
      <c r="B336" s="6">
        <v>16</v>
      </c>
      <c r="C336" s="6">
        <v>162</v>
      </c>
      <c r="D336" s="6">
        <v>16201</v>
      </c>
      <c r="E336" s="6" t="s">
        <v>641</v>
      </c>
      <c r="F336" s="6" t="s">
        <v>632</v>
      </c>
    </row>
    <row r="337" spans="2:6" x14ac:dyDescent="0.35">
      <c r="B337" s="6">
        <v>16</v>
      </c>
      <c r="C337" s="6">
        <v>162</v>
      </c>
      <c r="D337" s="6">
        <v>16202</v>
      </c>
      <c r="E337" s="6" t="s">
        <v>642</v>
      </c>
      <c r="F337" s="6" t="s">
        <v>632</v>
      </c>
    </row>
    <row r="338" spans="2:6" x14ac:dyDescent="0.35">
      <c r="B338" s="6">
        <v>16</v>
      </c>
      <c r="C338" s="6">
        <v>162</v>
      </c>
      <c r="D338" s="6">
        <v>16203</v>
      </c>
      <c r="E338" s="6" t="s">
        <v>643</v>
      </c>
      <c r="F338" s="6" t="s">
        <v>632</v>
      </c>
    </row>
    <row r="339" spans="2:6" x14ac:dyDescent="0.35">
      <c r="B339" s="6">
        <v>16</v>
      </c>
      <c r="C339" s="6">
        <v>162</v>
      </c>
      <c r="D339" s="6">
        <v>16204</v>
      </c>
      <c r="E339" s="6" t="s">
        <v>644</v>
      </c>
      <c r="F339" s="6" t="s">
        <v>632</v>
      </c>
    </row>
    <row r="340" spans="2:6" x14ac:dyDescent="0.35">
      <c r="B340" s="6">
        <v>16</v>
      </c>
      <c r="C340" s="6">
        <v>162</v>
      </c>
      <c r="D340" s="6">
        <v>16205</v>
      </c>
      <c r="E340" s="6" t="s">
        <v>645</v>
      </c>
      <c r="F340" s="6" t="s">
        <v>632</v>
      </c>
    </row>
    <row r="341" spans="2:6" x14ac:dyDescent="0.35">
      <c r="B341" s="6">
        <v>16</v>
      </c>
      <c r="C341" s="6">
        <v>162</v>
      </c>
      <c r="D341" s="6">
        <v>16206</v>
      </c>
      <c r="E341" s="6" t="s">
        <v>646</v>
      </c>
      <c r="F341" s="6" t="s">
        <v>632</v>
      </c>
    </row>
    <row r="342" spans="2:6" x14ac:dyDescent="0.35">
      <c r="B342" s="6">
        <v>16</v>
      </c>
      <c r="C342" s="6">
        <v>162</v>
      </c>
      <c r="D342" s="6">
        <v>16207</v>
      </c>
      <c r="E342" s="6" t="s">
        <v>647</v>
      </c>
      <c r="F342" s="6" t="s">
        <v>632</v>
      </c>
    </row>
    <row r="343" spans="2:6" x14ac:dyDescent="0.35">
      <c r="B343" s="6">
        <v>16</v>
      </c>
      <c r="C343" s="6">
        <v>163</v>
      </c>
      <c r="D343" s="6">
        <v>16301</v>
      </c>
      <c r="E343" s="6" t="s">
        <v>648</v>
      </c>
      <c r="F343" s="6" t="s">
        <v>632</v>
      </c>
    </row>
    <row r="344" spans="2:6" x14ac:dyDescent="0.35">
      <c r="B344" s="6">
        <v>16</v>
      </c>
      <c r="C344" s="6">
        <v>163</v>
      </c>
      <c r="D344" s="6">
        <v>16302</v>
      </c>
      <c r="E344" s="6" t="s">
        <v>649</v>
      </c>
      <c r="F344" s="6" t="s">
        <v>632</v>
      </c>
    </row>
    <row r="345" spans="2:6" x14ac:dyDescent="0.35">
      <c r="B345" s="6">
        <v>16</v>
      </c>
      <c r="C345" s="6">
        <v>163</v>
      </c>
      <c r="D345" s="6">
        <v>16303</v>
      </c>
      <c r="E345" s="6" t="s">
        <v>650</v>
      </c>
      <c r="F345" s="6" t="s">
        <v>632</v>
      </c>
    </row>
    <row r="346" spans="2:6" x14ac:dyDescent="0.35">
      <c r="B346" s="6">
        <v>16</v>
      </c>
      <c r="C346" s="6">
        <v>163</v>
      </c>
      <c r="D346" s="6">
        <v>16304</v>
      </c>
      <c r="E346" s="6" t="s">
        <v>651</v>
      </c>
      <c r="F346" s="6" t="s">
        <v>632</v>
      </c>
    </row>
    <row r="347" spans="2:6" x14ac:dyDescent="0.35">
      <c r="B347" s="6">
        <v>16</v>
      </c>
      <c r="C347" s="6">
        <v>163</v>
      </c>
      <c r="D347" s="6">
        <v>16305</v>
      </c>
      <c r="E347" s="6" t="s">
        <v>652</v>
      </c>
      <c r="F347" s="6" t="s">
        <v>632</v>
      </c>
    </row>
  </sheetData>
  <phoneticPr fontId="14" type="noConversion"/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252AB-CCE9-4C1A-9F38-04AECE89DE18}">
  <dimension ref="A1:E3"/>
  <sheetViews>
    <sheetView workbookViewId="0">
      <selection activeCell="C3" sqref="C3"/>
    </sheetView>
  </sheetViews>
  <sheetFormatPr baseColWidth="10" defaultRowHeight="14.5" x14ac:dyDescent="0.35"/>
  <cols>
    <col min="1" max="1" width="15.453125" customWidth="1"/>
    <col min="2" max="2" width="43.08984375" customWidth="1"/>
    <col min="3" max="3" width="52.81640625" customWidth="1"/>
    <col min="4" max="4" width="13.7265625" customWidth="1"/>
  </cols>
  <sheetData>
    <row r="1" spans="1:5" x14ac:dyDescent="0.35">
      <c r="A1" t="s">
        <v>709</v>
      </c>
      <c r="B1" t="s">
        <v>738</v>
      </c>
      <c r="C1" t="s">
        <v>710</v>
      </c>
      <c r="D1" t="s">
        <v>711</v>
      </c>
      <c r="E1" t="s">
        <v>713</v>
      </c>
    </row>
    <row r="2" spans="1:5" ht="43.5" x14ac:dyDescent="0.35">
      <c r="A2" t="s">
        <v>707</v>
      </c>
      <c r="B2" s="27" t="s">
        <v>739</v>
      </c>
      <c r="C2" s="28" t="s">
        <v>708</v>
      </c>
      <c r="D2" t="s">
        <v>712</v>
      </c>
      <c r="E2" t="s">
        <v>714</v>
      </c>
    </row>
    <row r="3" spans="1:5" ht="29" x14ac:dyDescent="0.35">
      <c r="A3" t="s">
        <v>707</v>
      </c>
      <c r="B3" s="27" t="s">
        <v>826</v>
      </c>
      <c r="C3" s="28" t="s">
        <v>827</v>
      </c>
    </row>
  </sheetData>
  <hyperlinks>
    <hyperlink ref="C2" r:id="rId1" xr:uid="{9E34D806-0097-494C-8052-5A565F1CDFC6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Frutas</vt:lpstr>
      <vt:lpstr>Hortalizas</vt:lpstr>
      <vt:lpstr>Precios_mayoristas_consumidores</vt:lpstr>
      <vt:lpstr>Códigos</vt:lpstr>
      <vt:lpstr>Fuente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clauduarte r</cp:lastModifiedBy>
  <dcterms:created xsi:type="dcterms:W3CDTF">2020-10-28T01:21:33Z</dcterms:created>
  <dcterms:modified xsi:type="dcterms:W3CDTF">2020-12-03T00:47:38Z</dcterms:modified>
</cp:coreProperties>
</file>